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slicers/slicer3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ables/table5.xml" ContentType="application/vnd.openxmlformats-officedocument.spreadsheetml.table+xml"/>
  <Override PartName="/xl/drawings/drawing4.xml" ContentType="application/vnd.openxmlformats-officedocument.drawing+xml"/>
  <Override PartName="/xl/slicers/slicer4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_cadym_\Curso_Excel_Emp_22\08-11\"/>
    </mc:Choice>
  </mc:AlternateContent>
  <bookViews>
    <workbookView xWindow="0" yWindow="0" windowWidth="7950" windowHeight="6000" activeTab="3"/>
  </bookViews>
  <sheets>
    <sheet name="Hoja3" sheetId="5" r:id="rId1"/>
    <sheet name="DASHBOARD tabla Dinamica" sheetId="6" r:id="rId2"/>
    <sheet name="Tablas Dinamicas" sheetId="7" r:id="rId3"/>
    <sheet name="Hojade datos  (2)" sheetId="8" r:id="rId4"/>
    <sheet name="Hojade datos " sheetId="2" r:id="rId5"/>
    <sheet name="Slicer" sheetId="3" r:id="rId6"/>
    <sheet name="Hoja2" sheetId="4" r:id="rId7"/>
  </sheets>
  <definedNames>
    <definedName name="SegmentaciónDeDatos_Departamento">#N/A</definedName>
    <definedName name="SegmentaciónDeDatos_DIST">#N/A</definedName>
    <definedName name="SegmentaciónDeDatos_DPTO">#N/A</definedName>
    <definedName name="SegmentaciónDeDatos_DPTO1">#N/A</definedName>
    <definedName name="SegmentaciónDeDatos_DPTO2">#N/A</definedName>
    <definedName name="SegmentaciónDeDatos_Mes">#N/A</definedName>
    <definedName name="SegmentaciónDeDatos_Mes1">#N/A</definedName>
    <definedName name="SegmentaciónDeDatos_Mes2">#N/A</definedName>
    <definedName name="SegmentaciónDeDatos_PROV">#N/A</definedName>
    <definedName name="SegmentaciónDeDatos_Tipo_de_documento___usuario">#N/A</definedName>
    <definedName name="SegmentaciónDeDatos_Tipo_Doc">#N/A</definedName>
    <definedName name="SegmentaciónDeDatos_Tipo_Doc1">#N/A</definedName>
    <definedName name="SegmentaciónDeDatos_Tipo_Doc2">#N/A</definedName>
    <definedName name="SegmentaciónDeDatos_Usuario">#N/A</definedName>
    <definedName name="SegmentaciónDeDatos_Usuario_Vendedor">#N/A</definedName>
  </definedNames>
  <calcPr calcId="162913" forceFullCalc="1"/>
  <pivotCaches>
    <pivotCache cacheId="9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  <x14:slicerCache r:id="rId14"/>
        <x14:slicerCache r:id="rId1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</x15:slicerCaches>
    </ext>
  </extLst>
</workbook>
</file>

<file path=xl/calcChain.xml><?xml version="1.0" encoding="utf-8"?>
<calcChain xmlns="http://schemas.openxmlformats.org/spreadsheetml/2006/main">
  <c r="L3" i="8" l="1"/>
  <c r="L4" i="8"/>
  <c r="L5" i="8"/>
  <c r="AH2320" i="8"/>
  <c r="W2320" i="8"/>
  <c r="X2320" i="8" s="1"/>
  <c r="V2320" i="8"/>
  <c r="K2320" i="8"/>
  <c r="J2320" i="8"/>
  <c r="I2320" i="8"/>
  <c r="G2320" i="8"/>
  <c r="F2320" i="8"/>
  <c r="E2320" i="8"/>
  <c r="AH2319" i="8"/>
  <c r="W2319" i="8"/>
  <c r="X2319" i="8" s="1"/>
  <c r="V2319" i="8"/>
  <c r="K2319" i="8"/>
  <c r="J2319" i="8"/>
  <c r="I2319" i="8"/>
  <c r="G2319" i="8"/>
  <c r="F2319" i="8"/>
  <c r="E2319" i="8"/>
  <c r="AH2318" i="8"/>
  <c r="W2318" i="8"/>
  <c r="X2318" i="8" s="1"/>
  <c r="V2318" i="8"/>
  <c r="K2318" i="8"/>
  <c r="J2318" i="8"/>
  <c r="I2318" i="8"/>
  <c r="G2318" i="8"/>
  <c r="F2318" i="8"/>
  <c r="E2318" i="8"/>
  <c r="AH2317" i="8"/>
  <c r="W2317" i="8"/>
  <c r="X2317" i="8" s="1"/>
  <c r="V2317" i="8"/>
  <c r="K2317" i="8"/>
  <c r="J2317" i="8"/>
  <c r="I2317" i="8"/>
  <c r="G2317" i="8"/>
  <c r="F2317" i="8"/>
  <c r="E2317" i="8"/>
  <c r="AH2316" i="8"/>
  <c r="W2316" i="8"/>
  <c r="X2316" i="8" s="1"/>
  <c r="V2316" i="8"/>
  <c r="K2316" i="8"/>
  <c r="J2316" i="8"/>
  <c r="I2316" i="8"/>
  <c r="G2316" i="8"/>
  <c r="F2316" i="8"/>
  <c r="E2316" i="8"/>
  <c r="AH2315" i="8"/>
  <c r="W2315" i="8"/>
  <c r="X2315" i="8" s="1"/>
  <c r="V2315" i="8"/>
  <c r="K2315" i="8"/>
  <c r="J2315" i="8"/>
  <c r="I2315" i="8"/>
  <c r="G2315" i="8"/>
  <c r="F2315" i="8"/>
  <c r="E2315" i="8"/>
  <c r="AH2314" i="8"/>
  <c r="W2314" i="8"/>
  <c r="X2314" i="8" s="1"/>
  <c r="V2314" i="8"/>
  <c r="K2314" i="8"/>
  <c r="J2314" i="8"/>
  <c r="I2314" i="8"/>
  <c r="G2314" i="8"/>
  <c r="F2314" i="8"/>
  <c r="E2314" i="8"/>
  <c r="AH2313" i="8"/>
  <c r="W2313" i="8"/>
  <c r="X2313" i="8" s="1"/>
  <c r="V2313" i="8"/>
  <c r="K2313" i="8"/>
  <c r="J2313" i="8"/>
  <c r="I2313" i="8"/>
  <c r="G2313" i="8"/>
  <c r="F2313" i="8"/>
  <c r="E2313" i="8"/>
  <c r="AH2312" i="8"/>
  <c r="W2312" i="8"/>
  <c r="X2312" i="8" s="1"/>
  <c r="V2312" i="8"/>
  <c r="K2312" i="8"/>
  <c r="J2312" i="8"/>
  <c r="I2312" i="8"/>
  <c r="G2312" i="8"/>
  <c r="F2312" i="8"/>
  <c r="E2312" i="8"/>
  <c r="AH2311" i="8"/>
  <c r="W2311" i="8"/>
  <c r="X2311" i="8" s="1"/>
  <c r="V2311" i="8"/>
  <c r="K2311" i="8"/>
  <c r="J2311" i="8"/>
  <c r="I2311" i="8"/>
  <c r="G2311" i="8"/>
  <c r="F2311" i="8"/>
  <c r="E2311" i="8"/>
  <c r="AH2310" i="8"/>
  <c r="W2310" i="8"/>
  <c r="X2310" i="8" s="1"/>
  <c r="V2310" i="8"/>
  <c r="K2310" i="8"/>
  <c r="J2310" i="8"/>
  <c r="I2310" i="8"/>
  <c r="G2310" i="8"/>
  <c r="F2310" i="8"/>
  <c r="E2310" i="8"/>
  <c r="AH2309" i="8"/>
  <c r="W2309" i="8"/>
  <c r="X2309" i="8" s="1"/>
  <c r="V2309" i="8"/>
  <c r="K2309" i="8"/>
  <c r="J2309" i="8"/>
  <c r="I2309" i="8"/>
  <c r="G2309" i="8"/>
  <c r="F2309" i="8"/>
  <c r="E2309" i="8"/>
  <c r="AH2308" i="8"/>
  <c r="W2308" i="8"/>
  <c r="X2308" i="8" s="1"/>
  <c r="V2308" i="8"/>
  <c r="K2308" i="8"/>
  <c r="J2308" i="8"/>
  <c r="I2308" i="8"/>
  <c r="G2308" i="8"/>
  <c r="F2308" i="8"/>
  <c r="E2308" i="8"/>
  <c r="AH2307" i="8"/>
  <c r="W2307" i="8"/>
  <c r="X2307" i="8" s="1"/>
  <c r="V2307" i="8"/>
  <c r="K2307" i="8"/>
  <c r="J2307" i="8"/>
  <c r="I2307" i="8"/>
  <c r="G2307" i="8"/>
  <c r="F2307" i="8"/>
  <c r="E2307" i="8"/>
  <c r="AH2306" i="8"/>
  <c r="W2306" i="8"/>
  <c r="X2306" i="8" s="1"/>
  <c r="V2306" i="8"/>
  <c r="K2306" i="8"/>
  <c r="J2306" i="8"/>
  <c r="I2306" i="8"/>
  <c r="G2306" i="8"/>
  <c r="F2306" i="8"/>
  <c r="E2306" i="8"/>
  <c r="AH2305" i="8"/>
  <c r="W2305" i="8"/>
  <c r="X2305" i="8" s="1"/>
  <c r="V2305" i="8"/>
  <c r="K2305" i="8"/>
  <c r="J2305" i="8"/>
  <c r="I2305" i="8"/>
  <c r="G2305" i="8"/>
  <c r="F2305" i="8"/>
  <c r="E2305" i="8"/>
  <c r="AH2304" i="8"/>
  <c r="W2304" i="8"/>
  <c r="X2304" i="8" s="1"/>
  <c r="V2304" i="8"/>
  <c r="K2304" i="8"/>
  <c r="J2304" i="8"/>
  <c r="I2304" i="8"/>
  <c r="G2304" i="8"/>
  <c r="F2304" i="8"/>
  <c r="E2304" i="8"/>
  <c r="AH2303" i="8"/>
  <c r="W2303" i="8"/>
  <c r="X2303" i="8" s="1"/>
  <c r="V2303" i="8"/>
  <c r="K2303" i="8"/>
  <c r="J2303" i="8"/>
  <c r="I2303" i="8"/>
  <c r="G2303" i="8"/>
  <c r="F2303" i="8"/>
  <c r="E2303" i="8"/>
  <c r="AH2302" i="8"/>
  <c r="W2302" i="8"/>
  <c r="X2302" i="8" s="1"/>
  <c r="V2302" i="8"/>
  <c r="K2302" i="8"/>
  <c r="J2302" i="8"/>
  <c r="I2302" i="8"/>
  <c r="G2302" i="8"/>
  <c r="F2302" i="8"/>
  <c r="E2302" i="8"/>
  <c r="AH2301" i="8"/>
  <c r="W2301" i="8"/>
  <c r="X2301" i="8" s="1"/>
  <c r="V2301" i="8"/>
  <c r="K2301" i="8"/>
  <c r="J2301" i="8"/>
  <c r="I2301" i="8"/>
  <c r="G2301" i="8"/>
  <c r="F2301" i="8"/>
  <c r="E2301" i="8"/>
  <c r="AH2300" i="8"/>
  <c r="W2300" i="8"/>
  <c r="X2300" i="8" s="1"/>
  <c r="V2300" i="8"/>
  <c r="K2300" i="8"/>
  <c r="J2300" i="8"/>
  <c r="I2300" i="8"/>
  <c r="G2300" i="8"/>
  <c r="F2300" i="8"/>
  <c r="E2300" i="8"/>
  <c r="AH2299" i="8"/>
  <c r="W2299" i="8"/>
  <c r="X2299" i="8" s="1"/>
  <c r="V2299" i="8"/>
  <c r="K2299" i="8"/>
  <c r="J2299" i="8"/>
  <c r="I2299" i="8"/>
  <c r="G2299" i="8"/>
  <c r="F2299" i="8"/>
  <c r="E2299" i="8"/>
  <c r="AH2298" i="8"/>
  <c r="W2298" i="8"/>
  <c r="X2298" i="8" s="1"/>
  <c r="V2298" i="8"/>
  <c r="K2298" i="8"/>
  <c r="J2298" i="8"/>
  <c r="I2298" i="8"/>
  <c r="G2298" i="8"/>
  <c r="F2298" i="8"/>
  <c r="E2298" i="8"/>
  <c r="AH2297" i="8"/>
  <c r="W2297" i="8"/>
  <c r="X2297" i="8" s="1"/>
  <c r="V2297" i="8"/>
  <c r="K2297" i="8"/>
  <c r="J2297" i="8"/>
  <c r="I2297" i="8"/>
  <c r="G2297" i="8"/>
  <c r="F2297" i="8"/>
  <c r="E2297" i="8"/>
  <c r="AH2296" i="8"/>
  <c r="W2296" i="8"/>
  <c r="X2296" i="8" s="1"/>
  <c r="V2296" i="8"/>
  <c r="K2296" i="8"/>
  <c r="J2296" i="8"/>
  <c r="I2296" i="8"/>
  <c r="G2296" i="8"/>
  <c r="F2296" i="8"/>
  <c r="E2296" i="8"/>
  <c r="AH2295" i="8"/>
  <c r="W2295" i="8"/>
  <c r="X2295" i="8" s="1"/>
  <c r="V2295" i="8"/>
  <c r="K2295" i="8"/>
  <c r="J2295" i="8"/>
  <c r="I2295" i="8"/>
  <c r="G2295" i="8"/>
  <c r="F2295" i="8"/>
  <c r="E2295" i="8"/>
  <c r="AH2294" i="8"/>
  <c r="W2294" i="8"/>
  <c r="X2294" i="8" s="1"/>
  <c r="V2294" i="8"/>
  <c r="K2294" i="8"/>
  <c r="J2294" i="8"/>
  <c r="I2294" i="8"/>
  <c r="G2294" i="8"/>
  <c r="F2294" i="8"/>
  <c r="E2294" i="8"/>
  <c r="AH2293" i="8"/>
  <c r="W2293" i="8"/>
  <c r="X2293" i="8" s="1"/>
  <c r="V2293" i="8"/>
  <c r="K2293" i="8"/>
  <c r="J2293" i="8"/>
  <c r="I2293" i="8"/>
  <c r="G2293" i="8"/>
  <c r="F2293" i="8"/>
  <c r="E2293" i="8"/>
  <c r="AH2292" i="8"/>
  <c r="W2292" i="8"/>
  <c r="X2292" i="8" s="1"/>
  <c r="V2292" i="8"/>
  <c r="K2292" i="8"/>
  <c r="J2292" i="8"/>
  <c r="I2292" i="8"/>
  <c r="G2292" i="8"/>
  <c r="F2292" i="8"/>
  <c r="E2292" i="8"/>
  <c r="AH2291" i="8"/>
  <c r="W2291" i="8"/>
  <c r="X2291" i="8" s="1"/>
  <c r="V2291" i="8"/>
  <c r="K2291" i="8"/>
  <c r="J2291" i="8"/>
  <c r="I2291" i="8"/>
  <c r="G2291" i="8"/>
  <c r="F2291" i="8"/>
  <c r="E2291" i="8"/>
  <c r="AH2290" i="8"/>
  <c r="W2290" i="8"/>
  <c r="X2290" i="8" s="1"/>
  <c r="V2290" i="8"/>
  <c r="K2290" i="8"/>
  <c r="J2290" i="8"/>
  <c r="I2290" i="8"/>
  <c r="G2290" i="8"/>
  <c r="F2290" i="8"/>
  <c r="E2290" i="8"/>
  <c r="AH2289" i="8"/>
  <c r="W2289" i="8"/>
  <c r="X2289" i="8" s="1"/>
  <c r="V2289" i="8"/>
  <c r="K2289" i="8"/>
  <c r="J2289" i="8"/>
  <c r="I2289" i="8"/>
  <c r="G2289" i="8"/>
  <c r="F2289" i="8"/>
  <c r="E2289" i="8"/>
  <c r="AH2288" i="8"/>
  <c r="W2288" i="8"/>
  <c r="X2288" i="8" s="1"/>
  <c r="V2288" i="8"/>
  <c r="K2288" i="8"/>
  <c r="J2288" i="8"/>
  <c r="I2288" i="8"/>
  <c r="G2288" i="8"/>
  <c r="F2288" i="8"/>
  <c r="E2288" i="8"/>
  <c r="AH2287" i="8"/>
  <c r="W2287" i="8"/>
  <c r="X2287" i="8" s="1"/>
  <c r="V2287" i="8"/>
  <c r="K2287" i="8"/>
  <c r="J2287" i="8"/>
  <c r="I2287" i="8"/>
  <c r="G2287" i="8"/>
  <c r="F2287" i="8"/>
  <c r="E2287" i="8"/>
  <c r="AH2286" i="8"/>
  <c r="W2286" i="8"/>
  <c r="X2286" i="8" s="1"/>
  <c r="V2286" i="8"/>
  <c r="K2286" i="8"/>
  <c r="J2286" i="8"/>
  <c r="I2286" i="8"/>
  <c r="G2286" i="8"/>
  <c r="F2286" i="8"/>
  <c r="E2286" i="8"/>
  <c r="AH2285" i="8"/>
  <c r="W2285" i="8"/>
  <c r="X2285" i="8" s="1"/>
  <c r="V2285" i="8"/>
  <c r="K2285" i="8"/>
  <c r="J2285" i="8"/>
  <c r="I2285" i="8"/>
  <c r="G2285" i="8"/>
  <c r="F2285" i="8"/>
  <c r="E2285" i="8"/>
  <c r="AH2284" i="8"/>
  <c r="W2284" i="8"/>
  <c r="X2284" i="8" s="1"/>
  <c r="V2284" i="8"/>
  <c r="K2284" i="8"/>
  <c r="J2284" i="8"/>
  <c r="I2284" i="8"/>
  <c r="G2284" i="8"/>
  <c r="F2284" i="8"/>
  <c r="E2284" i="8"/>
  <c r="AH2283" i="8"/>
  <c r="W2283" i="8"/>
  <c r="X2283" i="8" s="1"/>
  <c r="V2283" i="8"/>
  <c r="K2283" i="8"/>
  <c r="J2283" i="8"/>
  <c r="I2283" i="8"/>
  <c r="G2283" i="8"/>
  <c r="F2283" i="8"/>
  <c r="E2283" i="8"/>
  <c r="AH2282" i="8"/>
  <c r="W2282" i="8"/>
  <c r="X2282" i="8" s="1"/>
  <c r="V2282" i="8"/>
  <c r="K2282" i="8"/>
  <c r="J2282" i="8"/>
  <c r="I2282" i="8"/>
  <c r="G2282" i="8"/>
  <c r="F2282" i="8"/>
  <c r="E2282" i="8"/>
  <c r="AH2281" i="8"/>
  <c r="W2281" i="8"/>
  <c r="X2281" i="8" s="1"/>
  <c r="V2281" i="8"/>
  <c r="K2281" i="8"/>
  <c r="J2281" i="8"/>
  <c r="I2281" i="8"/>
  <c r="G2281" i="8"/>
  <c r="F2281" i="8"/>
  <c r="E2281" i="8"/>
  <c r="AH2280" i="8"/>
  <c r="W2280" i="8"/>
  <c r="X2280" i="8" s="1"/>
  <c r="V2280" i="8"/>
  <c r="K2280" i="8"/>
  <c r="J2280" i="8"/>
  <c r="I2280" i="8"/>
  <c r="G2280" i="8"/>
  <c r="F2280" i="8"/>
  <c r="E2280" i="8"/>
  <c r="AH2279" i="8"/>
  <c r="W2279" i="8"/>
  <c r="X2279" i="8" s="1"/>
  <c r="V2279" i="8"/>
  <c r="K2279" i="8"/>
  <c r="J2279" i="8"/>
  <c r="I2279" i="8"/>
  <c r="G2279" i="8"/>
  <c r="F2279" i="8"/>
  <c r="E2279" i="8"/>
  <c r="AH2278" i="8"/>
  <c r="W2278" i="8"/>
  <c r="X2278" i="8" s="1"/>
  <c r="V2278" i="8"/>
  <c r="K2278" i="8"/>
  <c r="J2278" i="8"/>
  <c r="I2278" i="8"/>
  <c r="G2278" i="8"/>
  <c r="F2278" i="8"/>
  <c r="E2278" i="8"/>
  <c r="AH2277" i="8"/>
  <c r="W2277" i="8"/>
  <c r="X2277" i="8" s="1"/>
  <c r="V2277" i="8"/>
  <c r="K2277" i="8"/>
  <c r="J2277" i="8"/>
  <c r="I2277" i="8"/>
  <c r="G2277" i="8"/>
  <c r="F2277" i="8"/>
  <c r="E2277" i="8"/>
  <c r="AH2276" i="8"/>
  <c r="W2276" i="8"/>
  <c r="X2276" i="8" s="1"/>
  <c r="V2276" i="8"/>
  <c r="K2276" i="8"/>
  <c r="J2276" i="8"/>
  <c r="I2276" i="8"/>
  <c r="G2276" i="8"/>
  <c r="F2276" i="8"/>
  <c r="E2276" i="8"/>
  <c r="AH2275" i="8"/>
  <c r="W2275" i="8"/>
  <c r="X2275" i="8" s="1"/>
  <c r="V2275" i="8"/>
  <c r="K2275" i="8"/>
  <c r="J2275" i="8"/>
  <c r="I2275" i="8"/>
  <c r="G2275" i="8"/>
  <c r="F2275" i="8"/>
  <c r="E2275" i="8"/>
  <c r="AH2274" i="8"/>
  <c r="W2274" i="8"/>
  <c r="X2274" i="8" s="1"/>
  <c r="V2274" i="8"/>
  <c r="K2274" i="8"/>
  <c r="J2274" i="8"/>
  <c r="I2274" i="8"/>
  <c r="G2274" i="8"/>
  <c r="F2274" i="8"/>
  <c r="E2274" i="8"/>
  <c r="AH2273" i="8"/>
  <c r="W2273" i="8"/>
  <c r="X2273" i="8" s="1"/>
  <c r="V2273" i="8"/>
  <c r="K2273" i="8"/>
  <c r="J2273" i="8"/>
  <c r="I2273" i="8"/>
  <c r="G2273" i="8"/>
  <c r="F2273" i="8"/>
  <c r="E2273" i="8"/>
  <c r="AH2272" i="8"/>
  <c r="W2272" i="8"/>
  <c r="X2272" i="8" s="1"/>
  <c r="V2272" i="8"/>
  <c r="K2272" i="8"/>
  <c r="J2272" i="8"/>
  <c r="I2272" i="8"/>
  <c r="G2272" i="8"/>
  <c r="F2272" i="8"/>
  <c r="E2272" i="8"/>
  <c r="AH2271" i="8"/>
  <c r="W2271" i="8"/>
  <c r="X2271" i="8" s="1"/>
  <c r="V2271" i="8"/>
  <c r="K2271" i="8"/>
  <c r="J2271" i="8"/>
  <c r="I2271" i="8"/>
  <c r="G2271" i="8"/>
  <c r="F2271" i="8"/>
  <c r="E2271" i="8"/>
  <c r="AH2270" i="8"/>
  <c r="W2270" i="8"/>
  <c r="X2270" i="8" s="1"/>
  <c r="V2270" i="8"/>
  <c r="K2270" i="8"/>
  <c r="J2270" i="8"/>
  <c r="I2270" i="8"/>
  <c r="G2270" i="8"/>
  <c r="F2270" i="8"/>
  <c r="E2270" i="8"/>
  <c r="AH2269" i="8"/>
  <c r="W2269" i="8"/>
  <c r="X2269" i="8" s="1"/>
  <c r="V2269" i="8"/>
  <c r="K2269" i="8"/>
  <c r="J2269" i="8"/>
  <c r="I2269" i="8"/>
  <c r="G2269" i="8"/>
  <c r="F2269" i="8"/>
  <c r="E2269" i="8"/>
  <c r="AH2268" i="8"/>
  <c r="W2268" i="8"/>
  <c r="X2268" i="8" s="1"/>
  <c r="V2268" i="8"/>
  <c r="K2268" i="8"/>
  <c r="J2268" i="8"/>
  <c r="I2268" i="8"/>
  <c r="G2268" i="8"/>
  <c r="F2268" i="8"/>
  <c r="E2268" i="8"/>
  <c r="AH2267" i="8"/>
  <c r="W2267" i="8"/>
  <c r="X2267" i="8" s="1"/>
  <c r="V2267" i="8"/>
  <c r="K2267" i="8"/>
  <c r="J2267" i="8"/>
  <c r="I2267" i="8"/>
  <c r="G2267" i="8"/>
  <c r="F2267" i="8"/>
  <c r="E2267" i="8"/>
  <c r="AH2266" i="8"/>
  <c r="W2266" i="8"/>
  <c r="X2266" i="8" s="1"/>
  <c r="V2266" i="8"/>
  <c r="K2266" i="8"/>
  <c r="J2266" i="8"/>
  <c r="I2266" i="8"/>
  <c r="G2266" i="8"/>
  <c r="F2266" i="8"/>
  <c r="E2266" i="8"/>
  <c r="AH2265" i="8"/>
  <c r="W2265" i="8"/>
  <c r="X2265" i="8" s="1"/>
  <c r="V2265" i="8"/>
  <c r="K2265" i="8"/>
  <c r="J2265" i="8"/>
  <c r="I2265" i="8"/>
  <c r="G2265" i="8"/>
  <c r="F2265" i="8"/>
  <c r="E2265" i="8"/>
  <c r="AH2264" i="8"/>
  <c r="W2264" i="8"/>
  <c r="X2264" i="8" s="1"/>
  <c r="V2264" i="8"/>
  <c r="K2264" i="8"/>
  <c r="J2264" i="8"/>
  <c r="I2264" i="8"/>
  <c r="G2264" i="8"/>
  <c r="F2264" i="8"/>
  <c r="E2264" i="8"/>
  <c r="AH2263" i="8"/>
  <c r="W2263" i="8"/>
  <c r="X2263" i="8" s="1"/>
  <c r="V2263" i="8"/>
  <c r="K2263" i="8"/>
  <c r="J2263" i="8"/>
  <c r="I2263" i="8"/>
  <c r="G2263" i="8"/>
  <c r="F2263" i="8"/>
  <c r="E2263" i="8"/>
  <c r="AH2262" i="8"/>
  <c r="W2262" i="8"/>
  <c r="X2262" i="8" s="1"/>
  <c r="V2262" i="8"/>
  <c r="K2262" i="8"/>
  <c r="J2262" i="8"/>
  <c r="I2262" i="8"/>
  <c r="G2262" i="8"/>
  <c r="F2262" i="8"/>
  <c r="E2262" i="8"/>
  <c r="AH2261" i="8"/>
  <c r="W2261" i="8"/>
  <c r="X2261" i="8" s="1"/>
  <c r="V2261" i="8"/>
  <c r="K2261" i="8"/>
  <c r="J2261" i="8"/>
  <c r="I2261" i="8"/>
  <c r="G2261" i="8"/>
  <c r="F2261" i="8"/>
  <c r="E2261" i="8"/>
  <c r="AH2260" i="8"/>
  <c r="W2260" i="8"/>
  <c r="X2260" i="8" s="1"/>
  <c r="V2260" i="8"/>
  <c r="K2260" i="8"/>
  <c r="J2260" i="8"/>
  <c r="I2260" i="8"/>
  <c r="G2260" i="8"/>
  <c r="F2260" i="8"/>
  <c r="E2260" i="8"/>
  <c r="AH2259" i="8"/>
  <c r="W2259" i="8"/>
  <c r="X2259" i="8" s="1"/>
  <c r="V2259" i="8"/>
  <c r="K2259" i="8"/>
  <c r="J2259" i="8"/>
  <c r="I2259" i="8"/>
  <c r="G2259" i="8"/>
  <c r="F2259" i="8"/>
  <c r="E2259" i="8"/>
  <c r="AH2258" i="8"/>
  <c r="W2258" i="8"/>
  <c r="X2258" i="8" s="1"/>
  <c r="V2258" i="8"/>
  <c r="K2258" i="8"/>
  <c r="J2258" i="8"/>
  <c r="I2258" i="8"/>
  <c r="G2258" i="8"/>
  <c r="F2258" i="8"/>
  <c r="E2258" i="8"/>
  <c r="AH2257" i="8"/>
  <c r="W2257" i="8"/>
  <c r="X2257" i="8" s="1"/>
  <c r="V2257" i="8"/>
  <c r="K2257" i="8"/>
  <c r="J2257" i="8"/>
  <c r="I2257" i="8"/>
  <c r="G2257" i="8"/>
  <c r="F2257" i="8"/>
  <c r="E2257" i="8"/>
  <c r="AH2256" i="8"/>
  <c r="W2256" i="8"/>
  <c r="X2256" i="8" s="1"/>
  <c r="V2256" i="8"/>
  <c r="K2256" i="8"/>
  <c r="J2256" i="8"/>
  <c r="I2256" i="8"/>
  <c r="G2256" i="8"/>
  <c r="F2256" i="8"/>
  <c r="E2256" i="8"/>
  <c r="AH2255" i="8"/>
  <c r="W2255" i="8"/>
  <c r="X2255" i="8" s="1"/>
  <c r="V2255" i="8"/>
  <c r="K2255" i="8"/>
  <c r="J2255" i="8"/>
  <c r="I2255" i="8"/>
  <c r="G2255" i="8"/>
  <c r="F2255" i="8"/>
  <c r="E2255" i="8"/>
  <c r="AH2254" i="8"/>
  <c r="W2254" i="8"/>
  <c r="X2254" i="8" s="1"/>
  <c r="V2254" i="8"/>
  <c r="K2254" i="8"/>
  <c r="J2254" i="8"/>
  <c r="I2254" i="8"/>
  <c r="G2254" i="8"/>
  <c r="F2254" i="8"/>
  <c r="E2254" i="8"/>
  <c r="AH2253" i="8"/>
  <c r="W2253" i="8"/>
  <c r="X2253" i="8" s="1"/>
  <c r="V2253" i="8"/>
  <c r="K2253" i="8"/>
  <c r="J2253" i="8"/>
  <c r="I2253" i="8"/>
  <c r="G2253" i="8"/>
  <c r="F2253" i="8"/>
  <c r="E2253" i="8"/>
  <c r="AH2252" i="8"/>
  <c r="W2252" i="8"/>
  <c r="X2252" i="8" s="1"/>
  <c r="V2252" i="8"/>
  <c r="K2252" i="8"/>
  <c r="J2252" i="8"/>
  <c r="I2252" i="8"/>
  <c r="G2252" i="8"/>
  <c r="F2252" i="8"/>
  <c r="E2252" i="8"/>
  <c r="AH2251" i="8"/>
  <c r="W2251" i="8"/>
  <c r="X2251" i="8" s="1"/>
  <c r="V2251" i="8"/>
  <c r="K2251" i="8"/>
  <c r="J2251" i="8"/>
  <c r="I2251" i="8"/>
  <c r="G2251" i="8"/>
  <c r="F2251" i="8"/>
  <c r="E2251" i="8"/>
  <c r="AH2250" i="8"/>
  <c r="W2250" i="8"/>
  <c r="X2250" i="8" s="1"/>
  <c r="V2250" i="8"/>
  <c r="K2250" i="8"/>
  <c r="J2250" i="8"/>
  <c r="I2250" i="8"/>
  <c r="G2250" i="8"/>
  <c r="F2250" i="8"/>
  <c r="E2250" i="8"/>
  <c r="AH2249" i="8"/>
  <c r="W2249" i="8"/>
  <c r="X2249" i="8" s="1"/>
  <c r="V2249" i="8"/>
  <c r="K2249" i="8"/>
  <c r="J2249" i="8"/>
  <c r="I2249" i="8"/>
  <c r="G2249" i="8"/>
  <c r="F2249" i="8"/>
  <c r="E2249" i="8"/>
  <c r="AH2248" i="8"/>
  <c r="W2248" i="8"/>
  <c r="X2248" i="8" s="1"/>
  <c r="V2248" i="8"/>
  <c r="K2248" i="8"/>
  <c r="J2248" i="8"/>
  <c r="I2248" i="8"/>
  <c r="G2248" i="8"/>
  <c r="F2248" i="8"/>
  <c r="E2248" i="8"/>
  <c r="AH2247" i="8"/>
  <c r="W2247" i="8"/>
  <c r="X2247" i="8" s="1"/>
  <c r="V2247" i="8"/>
  <c r="K2247" i="8"/>
  <c r="J2247" i="8"/>
  <c r="I2247" i="8"/>
  <c r="G2247" i="8"/>
  <c r="F2247" i="8"/>
  <c r="E2247" i="8"/>
  <c r="AH2246" i="8"/>
  <c r="W2246" i="8"/>
  <c r="X2246" i="8" s="1"/>
  <c r="V2246" i="8"/>
  <c r="K2246" i="8"/>
  <c r="J2246" i="8"/>
  <c r="I2246" i="8"/>
  <c r="G2246" i="8"/>
  <c r="F2246" i="8"/>
  <c r="E2246" i="8"/>
  <c r="AH2245" i="8"/>
  <c r="W2245" i="8"/>
  <c r="X2245" i="8" s="1"/>
  <c r="V2245" i="8"/>
  <c r="K2245" i="8"/>
  <c r="J2245" i="8"/>
  <c r="I2245" i="8"/>
  <c r="G2245" i="8"/>
  <c r="F2245" i="8"/>
  <c r="E2245" i="8"/>
  <c r="AH2244" i="8"/>
  <c r="W2244" i="8"/>
  <c r="X2244" i="8" s="1"/>
  <c r="V2244" i="8"/>
  <c r="K2244" i="8"/>
  <c r="J2244" i="8"/>
  <c r="I2244" i="8"/>
  <c r="G2244" i="8"/>
  <c r="F2244" i="8"/>
  <c r="E2244" i="8"/>
  <c r="AH2243" i="8"/>
  <c r="W2243" i="8"/>
  <c r="X2243" i="8" s="1"/>
  <c r="V2243" i="8"/>
  <c r="K2243" i="8"/>
  <c r="J2243" i="8"/>
  <c r="I2243" i="8"/>
  <c r="G2243" i="8"/>
  <c r="F2243" i="8"/>
  <c r="E2243" i="8"/>
  <c r="AH2242" i="8"/>
  <c r="W2242" i="8"/>
  <c r="X2242" i="8" s="1"/>
  <c r="V2242" i="8"/>
  <c r="K2242" i="8"/>
  <c r="J2242" i="8"/>
  <c r="I2242" i="8"/>
  <c r="G2242" i="8"/>
  <c r="F2242" i="8"/>
  <c r="E2242" i="8"/>
  <c r="AH2241" i="8"/>
  <c r="W2241" i="8"/>
  <c r="X2241" i="8" s="1"/>
  <c r="V2241" i="8"/>
  <c r="K2241" i="8"/>
  <c r="J2241" i="8"/>
  <c r="I2241" i="8"/>
  <c r="G2241" i="8"/>
  <c r="F2241" i="8"/>
  <c r="E2241" i="8"/>
  <c r="AH2240" i="8"/>
  <c r="W2240" i="8"/>
  <c r="X2240" i="8" s="1"/>
  <c r="V2240" i="8"/>
  <c r="K2240" i="8"/>
  <c r="J2240" i="8"/>
  <c r="I2240" i="8"/>
  <c r="G2240" i="8"/>
  <c r="F2240" i="8"/>
  <c r="E2240" i="8"/>
  <c r="AH2239" i="8"/>
  <c r="W2239" i="8"/>
  <c r="X2239" i="8" s="1"/>
  <c r="V2239" i="8"/>
  <c r="K2239" i="8"/>
  <c r="J2239" i="8"/>
  <c r="I2239" i="8"/>
  <c r="G2239" i="8"/>
  <c r="F2239" i="8"/>
  <c r="E2239" i="8"/>
  <c r="AH2238" i="8"/>
  <c r="W2238" i="8"/>
  <c r="X2238" i="8" s="1"/>
  <c r="V2238" i="8"/>
  <c r="K2238" i="8"/>
  <c r="J2238" i="8"/>
  <c r="I2238" i="8"/>
  <c r="G2238" i="8"/>
  <c r="F2238" i="8"/>
  <c r="E2238" i="8"/>
  <c r="AH2237" i="8"/>
  <c r="W2237" i="8"/>
  <c r="X2237" i="8" s="1"/>
  <c r="V2237" i="8"/>
  <c r="K2237" i="8"/>
  <c r="J2237" i="8"/>
  <c r="I2237" i="8"/>
  <c r="G2237" i="8"/>
  <c r="F2237" i="8"/>
  <c r="E2237" i="8"/>
  <c r="AH2236" i="8"/>
  <c r="W2236" i="8"/>
  <c r="X2236" i="8" s="1"/>
  <c r="V2236" i="8"/>
  <c r="K2236" i="8"/>
  <c r="J2236" i="8"/>
  <c r="I2236" i="8"/>
  <c r="G2236" i="8"/>
  <c r="F2236" i="8"/>
  <c r="E2236" i="8"/>
  <c r="AH2235" i="8"/>
  <c r="W2235" i="8"/>
  <c r="X2235" i="8" s="1"/>
  <c r="V2235" i="8"/>
  <c r="K2235" i="8"/>
  <c r="J2235" i="8"/>
  <c r="I2235" i="8"/>
  <c r="G2235" i="8"/>
  <c r="F2235" i="8"/>
  <c r="E2235" i="8"/>
  <c r="AH2234" i="8"/>
  <c r="W2234" i="8"/>
  <c r="X2234" i="8" s="1"/>
  <c r="V2234" i="8"/>
  <c r="K2234" i="8"/>
  <c r="J2234" i="8"/>
  <c r="I2234" i="8"/>
  <c r="G2234" i="8"/>
  <c r="F2234" i="8"/>
  <c r="E2234" i="8"/>
  <c r="AH2233" i="8"/>
  <c r="W2233" i="8"/>
  <c r="X2233" i="8" s="1"/>
  <c r="V2233" i="8"/>
  <c r="K2233" i="8"/>
  <c r="J2233" i="8"/>
  <c r="I2233" i="8"/>
  <c r="G2233" i="8"/>
  <c r="F2233" i="8"/>
  <c r="E2233" i="8"/>
  <c r="AH2232" i="8"/>
  <c r="W2232" i="8"/>
  <c r="X2232" i="8" s="1"/>
  <c r="V2232" i="8"/>
  <c r="K2232" i="8"/>
  <c r="J2232" i="8"/>
  <c r="I2232" i="8"/>
  <c r="G2232" i="8"/>
  <c r="F2232" i="8"/>
  <c r="E2232" i="8"/>
  <c r="AH2231" i="8"/>
  <c r="W2231" i="8"/>
  <c r="X2231" i="8" s="1"/>
  <c r="V2231" i="8"/>
  <c r="K2231" i="8"/>
  <c r="J2231" i="8"/>
  <c r="I2231" i="8"/>
  <c r="G2231" i="8"/>
  <c r="F2231" i="8"/>
  <c r="E2231" i="8"/>
  <c r="AH2230" i="8"/>
  <c r="W2230" i="8"/>
  <c r="X2230" i="8" s="1"/>
  <c r="V2230" i="8"/>
  <c r="K2230" i="8"/>
  <c r="J2230" i="8"/>
  <c r="I2230" i="8"/>
  <c r="G2230" i="8"/>
  <c r="F2230" i="8"/>
  <c r="E2230" i="8"/>
  <c r="AH2229" i="8"/>
  <c r="W2229" i="8"/>
  <c r="X2229" i="8" s="1"/>
  <c r="V2229" i="8"/>
  <c r="K2229" i="8"/>
  <c r="J2229" i="8"/>
  <c r="I2229" i="8"/>
  <c r="G2229" i="8"/>
  <c r="F2229" i="8"/>
  <c r="E2229" i="8"/>
  <c r="AH2228" i="8"/>
  <c r="W2228" i="8"/>
  <c r="X2228" i="8" s="1"/>
  <c r="V2228" i="8"/>
  <c r="K2228" i="8"/>
  <c r="J2228" i="8"/>
  <c r="I2228" i="8"/>
  <c r="G2228" i="8"/>
  <c r="F2228" i="8"/>
  <c r="E2228" i="8"/>
  <c r="AH2227" i="8"/>
  <c r="W2227" i="8"/>
  <c r="X2227" i="8" s="1"/>
  <c r="V2227" i="8"/>
  <c r="K2227" i="8"/>
  <c r="J2227" i="8"/>
  <c r="I2227" i="8"/>
  <c r="G2227" i="8"/>
  <c r="F2227" i="8"/>
  <c r="E2227" i="8"/>
  <c r="AH2226" i="8"/>
  <c r="W2226" i="8"/>
  <c r="X2226" i="8" s="1"/>
  <c r="V2226" i="8"/>
  <c r="K2226" i="8"/>
  <c r="J2226" i="8"/>
  <c r="I2226" i="8"/>
  <c r="G2226" i="8"/>
  <c r="F2226" i="8"/>
  <c r="E2226" i="8"/>
  <c r="AH2225" i="8"/>
  <c r="W2225" i="8"/>
  <c r="X2225" i="8" s="1"/>
  <c r="V2225" i="8"/>
  <c r="K2225" i="8"/>
  <c r="J2225" i="8"/>
  <c r="I2225" i="8"/>
  <c r="G2225" i="8"/>
  <c r="F2225" i="8"/>
  <c r="E2225" i="8"/>
  <c r="AH2224" i="8"/>
  <c r="W2224" i="8"/>
  <c r="X2224" i="8" s="1"/>
  <c r="V2224" i="8"/>
  <c r="K2224" i="8"/>
  <c r="J2224" i="8"/>
  <c r="I2224" i="8"/>
  <c r="G2224" i="8"/>
  <c r="F2224" i="8"/>
  <c r="E2224" i="8"/>
  <c r="AH2223" i="8"/>
  <c r="W2223" i="8"/>
  <c r="X2223" i="8" s="1"/>
  <c r="V2223" i="8"/>
  <c r="K2223" i="8"/>
  <c r="J2223" i="8"/>
  <c r="I2223" i="8"/>
  <c r="G2223" i="8"/>
  <c r="F2223" i="8"/>
  <c r="E2223" i="8"/>
  <c r="AH2222" i="8"/>
  <c r="W2222" i="8"/>
  <c r="X2222" i="8" s="1"/>
  <c r="V2222" i="8"/>
  <c r="K2222" i="8"/>
  <c r="J2222" i="8"/>
  <c r="I2222" i="8"/>
  <c r="G2222" i="8"/>
  <c r="F2222" i="8"/>
  <c r="E2222" i="8"/>
  <c r="AH2221" i="8"/>
  <c r="W2221" i="8"/>
  <c r="X2221" i="8" s="1"/>
  <c r="V2221" i="8"/>
  <c r="K2221" i="8"/>
  <c r="J2221" i="8"/>
  <c r="I2221" i="8"/>
  <c r="G2221" i="8"/>
  <c r="F2221" i="8"/>
  <c r="E2221" i="8"/>
  <c r="AH2220" i="8"/>
  <c r="W2220" i="8"/>
  <c r="X2220" i="8" s="1"/>
  <c r="V2220" i="8"/>
  <c r="K2220" i="8"/>
  <c r="J2220" i="8"/>
  <c r="I2220" i="8"/>
  <c r="G2220" i="8"/>
  <c r="F2220" i="8"/>
  <c r="E2220" i="8"/>
  <c r="AH2219" i="8"/>
  <c r="W2219" i="8"/>
  <c r="X2219" i="8" s="1"/>
  <c r="V2219" i="8"/>
  <c r="K2219" i="8"/>
  <c r="J2219" i="8"/>
  <c r="I2219" i="8"/>
  <c r="G2219" i="8"/>
  <c r="F2219" i="8"/>
  <c r="E2219" i="8"/>
  <c r="AH2218" i="8"/>
  <c r="W2218" i="8"/>
  <c r="X2218" i="8" s="1"/>
  <c r="V2218" i="8"/>
  <c r="K2218" i="8"/>
  <c r="J2218" i="8"/>
  <c r="I2218" i="8"/>
  <c r="G2218" i="8"/>
  <c r="F2218" i="8"/>
  <c r="E2218" i="8"/>
  <c r="AH2217" i="8"/>
  <c r="W2217" i="8"/>
  <c r="X2217" i="8" s="1"/>
  <c r="V2217" i="8"/>
  <c r="K2217" i="8"/>
  <c r="J2217" i="8"/>
  <c r="I2217" i="8"/>
  <c r="G2217" i="8"/>
  <c r="F2217" i="8"/>
  <c r="E2217" i="8"/>
  <c r="AH2216" i="8"/>
  <c r="W2216" i="8"/>
  <c r="X2216" i="8" s="1"/>
  <c r="V2216" i="8"/>
  <c r="K2216" i="8"/>
  <c r="J2216" i="8"/>
  <c r="I2216" i="8"/>
  <c r="G2216" i="8"/>
  <c r="F2216" i="8"/>
  <c r="E2216" i="8"/>
  <c r="AH2215" i="8"/>
  <c r="W2215" i="8"/>
  <c r="X2215" i="8" s="1"/>
  <c r="V2215" i="8"/>
  <c r="K2215" i="8"/>
  <c r="J2215" i="8"/>
  <c r="I2215" i="8"/>
  <c r="G2215" i="8"/>
  <c r="F2215" i="8"/>
  <c r="E2215" i="8"/>
  <c r="AH2214" i="8"/>
  <c r="W2214" i="8"/>
  <c r="X2214" i="8" s="1"/>
  <c r="V2214" i="8"/>
  <c r="K2214" i="8"/>
  <c r="J2214" i="8"/>
  <c r="I2214" i="8"/>
  <c r="G2214" i="8"/>
  <c r="F2214" i="8"/>
  <c r="E2214" i="8"/>
  <c r="AH2213" i="8"/>
  <c r="W2213" i="8"/>
  <c r="X2213" i="8" s="1"/>
  <c r="V2213" i="8"/>
  <c r="K2213" i="8"/>
  <c r="J2213" i="8"/>
  <c r="I2213" i="8"/>
  <c r="G2213" i="8"/>
  <c r="F2213" i="8"/>
  <c r="E2213" i="8"/>
  <c r="AH2212" i="8"/>
  <c r="W2212" i="8"/>
  <c r="X2212" i="8" s="1"/>
  <c r="V2212" i="8"/>
  <c r="K2212" i="8"/>
  <c r="J2212" i="8"/>
  <c r="I2212" i="8"/>
  <c r="G2212" i="8"/>
  <c r="F2212" i="8"/>
  <c r="E2212" i="8"/>
  <c r="AH2211" i="8"/>
  <c r="W2211" i="8"/>
  <c r="X2211" i="8" s="1"/>
  <c r="V2211" i="8"/>
  <c r="K2211" i="8"/>
  <c r="J2211" i="8"/>
  <c r="I2211" i="8"/>
  <c r="G2211" i="8"/>
  <c r="F2211" i="8"/>
  <c r="E2211" i="8"/>
  <c r="AH2210" i="8"/>
  <c r="W2210" i="8"/>
  <c r="X2210" i="8" s="1"/>
  <c r="V2210" i="8"/>
  <c r="K2210" i="8"/>
  <c r="J2210" i="8"/>
  <c r="I2210" i="8"/>
  <c r="G2210" i="8"/>
  <c r="F2210" i="8"/>
  <c r="E2210" i="8"/>
  <c r="AH2209" i="8"/>
  <c r="W2209" i="8"/>
  <c r="X2209" i="8" s="1"/>
  <c r="V2209" i="8"/>
  <c r="K2209" i="8"/>
  <c r="J2209" i="8"/>
  <c r="I2209" i="8"/>
  <c r="G2209" i="8"/>
  <c r="F2209" i="8"/>
  <c r="E2209" i="8"/>
  <c r="AH2208" i="8"/>
  <c r="W2208" i="8"/>
  <c r="X2208" i="8" s="1"/>
  <c r="V2208" i="8"/>
  <c r="K2208" i="8"/>
  <c r="J2208" i="8"/>
  <c r="I2208" i="8"/>
  <c r="G2208" i="8"/>
  <c r="F2208" i="8"/>
  <c r="E2208" i="8"/>
  <c r="AH2207" i="8"/>
  <c r="W2207" i="8"/>
  <c r="X2207" i="8" s="1"/>
  <c r="V2207" i="8"/>
  <c r="K2207" i="8"/>
  <c r="J2207" i="8"/>
  <c r="I2207" i="8"/>
  <c r="G2207" i="8"/>
  <c r="F2207" i="8"/>
  <c r="E2207" i="8"/>
  <c r="AH2206" i="8"/>
  <c r="W2206" i="8"/>
  <c r="X2206" i="8" s="1"/>
  <c r="V2206" i="8"/>
  <c r="K2206" i="8"/>
  <c r="J2206" i="8"/>
  <c r="I2206" i="8"/>
  <c r="G2206" i="8"/>
  <c r="F2206" i="8"/>
  <c r="E2206" i="8"/>
  <c r="AH2205" i="8"/>
  <c r="W2205" i="8"/>
  <c r="X2205" i="8" s="1"/>
  <c r="V2205" i="8"/>
  <c r="K2205" i="8"/>
  <c r="J2205" i="8"/>
  <c r="I2205" i="8"/>
  <c r="G2205" i="8"/>
  <c r="F2205" i="8"/>
  <c r="E2205" i="8"/>
  <c r="AH2204" i="8"/>
  <c r="W2204" i="8"/>
  <c r="X2204" i="8" s="1"/>
  <c r="V2204" i="8"/>
  <c r="K2204" i="8"/>
  <c r="J2204" i="8"/>
  <c r="I2204" i="8"/>
  <c r="G2204" i="8"/>
  <c r="F2204" i="8"/>
  <c r="E2204" i="8"/>
  <c r="AH2203" i="8"/>
  <c r="W2203" i="8"/>
  <c r="X2203" i="8" s="1"/>
  <c r="V2203" i="8"/>
  <c r="K2203" i="8"/>
  <c r="J2203" i="8"/>
  <c r="I2203" i="8"/>
  <c r="G2203" i="8"/>
  <c r="F2203" i="8"/>
  <c r="E2203" i="8"/>
  <c r="AH2202" i="8"/>
  <c r="W2202" i="8"/>
  <c r="X2202" i="8" s="1"/>
  <c r="V2202" i="8"/>
  <c r="K2202" i="8"/>
  <c r="J2202" i="8"/>
  <c r="I2202" i="8"/>
  <c r="G2202" i="8"/>
  <c r="F2202" i="8"/>
  <c r="E2202" i="8"/>
  <c r="AH2201" i="8"/>
  <c r="W2201" i="8"/>
  <c r="X2201" i="8" s="1"/>
  <c r="V2201" i="8"/>
  <c r="K2201" i="8"/>
  <c r="J2201" i="8"/>
  <c r="I2201" i="8"/>
  <c r="G2201" i="8"/>
  <c r="F2201" i="8"/>
  <c r="E2201" i="8"/>
  <c r="AH2200" i="8"/>
  <c r="W2200" i="8"/>
  <c r="X2200" i="8" s="1"/>
  <c r="V2200" i="8"/>
  <c r="K2200" i="8"/>
  <c r="J2200" i="8"/>
  <c r="I2200" i="8"/>
  <c r="G2200" i="8"/>
  <c r="F2200" i="8"/>
  <c r="E2200" i="8"/>
  <c r="AH2199" i="8"/>
  <c r="W2199" i="8"/>
  <c r="X2199" i="8" s="1"/>
  <c r="V2199" i="8"/>
  <c r="K2199" i="8"/>
  <c r="J2199" i="8"/>
  <c r="I2199" i="8"/>
  <c r="G2199" i="8"/>
  <c r="F2199" i="8"/>
  <c r="E2199" i="8"/>
  <c r="AH2198" i="8"/>
  <c r="W2198" i="8"/>
  <c r="X2198" i="8" s="1"/>
  <c r="V2198" i="8"/>
  <c r="K2198" i="8"/>
  <c r="J2198" i="8"/>
  <c r="I2198" i="8"/>
  <c r="G2198" i="8"/>
  <c r="F2198" i="8"/>
  <c r="E2198" i="8"/>
  <c r="AH2197" i="8"/>
  <c r="W2197" i="8"/>
  <c r="X2197" i="8" s="1"/>
  <c r="V2197" i="8"/>
  <c r="K2197" i="8"/>
  <c r="J2197" i="8"/>
  <c r="I2197" i="8"/>
  <c r="G2197" i="8"/>
  <c r="F2197" i="8"/>
  <c r="E2197" i="8"/>
  <c r="AH2196" i="8"/>
  <c r="W2196" i="8"/>
  <c r="X2196" i="8" s="1"/>
  <c r="V2196" i="8"/>
  <c r="K2196" i="8"/>
  <c r="J2196" i="8"/>
  <c r="I2196" i="8"/>
  <c r="G2196" i="8"/>
  <c r="F2196" i="8"/>
  <c r="E2196" i="8"/>
  <c r="AH2195" i="8"/>
  <c r="W2195" i="8"/>
  <c r="X2195" i="8" s="1"/>
  <c r="V2195" i="8"/>
  <c r="K2195" i="8"/>
  <c r="J2195" i="8"/>
  <c r="I2195" i="8"/>
  <c r="G2195" i="8"/>
  <c r="F2195" i="8"/>
  <c r="E2195" i="8"/>
  <c r="AH2194" i="8"/>
  <c r="W2194" i="8"/>
  <c r="X2194" i="8" s="1"/>
  <c r="V2194" i="8"/>
  <c r="K2194" i="8"/>
  <c r="J2194" i="8"/>
  <c r="I2194" i="8"/>
  <c r="G2194" i="8"/>
  <c r="F2194" i="8"/>
  <c r="E2194" i="8"/>
  <c r="AH2193" i="8"/>
  <c r="W2193" i="8"/>
  <c r="X2193" i="8" s="1"/>
  <c r="V2193" i="8"/>
  <c r="K2193" i="8"/>
  <c r="J2193" i="8"/>
  <c r="I2193" i="8"/>
  <c r="G2193" i="8"/>
  <c r="F2193" i="8"/>
  <c r="E2193" i="8"/>
  <c r="AH2192" i="8"/>
  <c r="W2192" i="8"/>
  <c r="X2192" i="8" s="1"/>
  <c r="V2192" i="8"/>
  <c r="K2192" i="8"/>
  <c r="J2192" i="8"/>
  <c r="I2192" i="8"/>
  <c r="G2192" i="8"/>
  <c r="F2192" i="8"/>
  <c r="E2192" i="8"/>
  <c r="AH2191" i="8"/>
  <c r="W2191" i="8"/>
  <c r="X2191" i="8" s="1"/>
  <c r="V2191" i="8"/>
  <c r="K2191" i="8"/>
  <c r="J2191" i="8"/>
  <c r="I2191" i="8"/>
  <c r="G2191" i="8"/>
  <c r="F2191" i="8"/>
  <c r="E2191" i="8"/>
  <c r="AH2190" i="8"/>
  <c r="W2190" i="8"/>
  <c r="X2190" i="8" s="1"/>
  <c r="V2190" i="8"/>
  <c r="K2190" i="8"/>
  <c r="J2190" i="8"/>
  <c r="I2190" i="8"/>
  <c r="G2190" i="8"/>
  <c r="F2190" i="8"/>
  <c r="E2190" i="8"/>
  <c r="AH2189" i="8"/>
  <c r="W2189" i="8"/>
  <c r="X2189" i="8" s="1"/>
  <c r="V2189" i="8"/>
  <c r="K2189" i="8"/>
  <c r="J2189" i="8"/>
  <c r="I2189" i="8"/>
  <c r="G2189" i="8"/>
  <c r="F2189" i="8"/>
  <c r="E2189" i="8"/>
  <c r="AH2188" i="8"/>
  <c r="W2188" i="8"/>
  <c r="X2188" i="8" s="1"/>
  <c r="V2188" i="8"/>
  <c r="K2188" i="8"/>
  <c r="J2188" i="8"/>
  <c r="I2188" i="8"/>
  <c r="G2188" i="8"/>
  <c r="F2188" i="8"/>
  <c r="E2188" i="8"/>
  <c r="AH2187" i="8"/>
  <c r="W2187" i="8"/>
  <c r="X2187" i="8" s="1"/>
  <c r="V2187" i="8"/>
  <c r="K2187" i="8"/>
  <c r="J2187" i="8"/>
  <c r="I2187" i="8"/>
  <c r="G2187" i="8"/>
  <c r="F2187" i="8"/>
  <c r="E2187" i="8"/>
  <c r="AH2186" i="8"/>
  <c r="W2186" i="8"/>
  <c r="X2186" i="8" s="1"/>
  <c r="V2186" i="8"/>
  <c r="K2186" i="8"/>
  <c r="J2186" i="8"/>
  <c r="I2186" i="8"/>
  <c r="G2186" i="8"/>
  <c r="F2186" i="8"/>
  <c r="E2186" i="8"/>
  <c r="AH2185" i="8"/>
  <c r="W2185" i="8"/>
  <c r="X2185" i="8" s="1"/>
  <c r="V2185" i="8"/>
  <c r="K2185" i="8"/>
  <c r="J2185" i="8"/>
  <c r="I2185" i="8"/>
  <c r="G2185" i="8"/>
  <c r="F2185" i="8"/>
  <c r="E2185" i="8"/>
  <c r="AH2184" i="8"/>
  <c r="W2184" i="8"/>
  <c r="X2184" i="8" s="1"/>
  <c r="V2184" i="8"/>
  <c r="K2184" i="8"/>
  <c r="J2184" i="8"/>
  <c r="I2184" i="8"/>
  <c r="G2184" i="8"/>
  <c r="F2184" i="8"/>
  <c r="E2184" i="8"/>
  <c r="AH2183" i="8"/>
  <c r="W2183" i="8"/>
  <c r="X2183" i="8" s="1"/>
  <c r="V2183" i="8"/>
  <c r="K2183" i="8"/>
  <c r="J2183" i="8"/>
  <c r="I2183" i="8"/>
  <c r="G2183" i="8"/>
  <c r="F2183" i="8"/>
  <c r="E2183" i="8"/>
  <c r="AH2182" i="8"/>
  <c r="W2182" i="8"/>
  <c r="X2182" i="8" s="1"/>
  <c r="V2182" i="8"/>
  <c r="K2182" i="8"/>
  <c r="J2182" i="8"/>
  <c r="I2182" i="8"/>
  <c r="G2182" i="8"/>
  <c r="F2182" i="8"/>
  <c r="E2182" i="8"/>
  <c r="AH2181" i="8"/>
  <c r="W2181" i="8"/>
  <c r="X2181" i="8" s="1"/>
  <c r="V2181" i="8"/>
  <c r="K2181" i="8"/>
  <c r="J2181" i="8"/>
  <c r="I2181" i="8"/>
  <c r="G2181" i="8"/>
  <c r="F2181" i="8"/>
  <c r="E2181" i="8"/>
  <c r="AH2180" i="8"/>
  <c r="W2180" i="8"/>
  <c r="X2180" i="8" s="1"/>
  <c r="V2180" i="8"/>
  <c r="K2180" i="8"/>
  <c r="J2180" i="8"/>
  <c r="I2180" i="8"/>
  <c r="G2180" i="8"/>
  <c r="F2180" i="8"/>
  <c r="E2180" i="8"/>
  <c r="AH2179" i="8"/>
  <c r="W2179" i="8"/>
  <c r="X2179" i="8" s="1"/>
  <c r="V2179" i="8"/>
  <c r="K2179" i="8"/>
  <c r="J2179" i="8"/>
  <c r="I2179" i="8"/>
  <c r="G2179" i="8"/>
  <c r="F2179" i="8"/>
  <c r="E2179" i="8"/>
  <c r="AH2178" i="8"/>
  <c r="W2178" i="8"/>
  <c r="X2178" i="8" s="1"/>
  <c r="V2178" i="8"/>
  <c r="K2178" i="8"/>
  <c r="J2178" i="8"/>
  <c r="I2178" i="8"/>
  <c r="G2178" i="8"/>
  <c r="F2178" i="8"/>
  <c r="E2178" i="8"/>
  <c r="AH2177" i="8"/>
  <c r="W2177" i="8"/>
  <c r="X2177" i="8" s="1"/>
  <c r="V2177" i="8"/>
  <c r="K2177" i="8"/>
  <c r="J2177" i="8"/>
  <c r="I2177" i="8"/>
  <c r="G2177" i="8"/>
  <c r="F2177" i="8"/>
  <c r="E2177" i="8"/>
  <c r="AH2176" i="8"/>
  <c r="W2176" i="8"/>
  <c r="X2176" i="8" s="1"/>
  <c r="V2176" i="8"/>
  <c r="K2176" i="8"/>
  <c r="J2176" i="8"/>
  <c r="I2176" i="8"/>
  <c r="G2176" i="8"/>
  <c r="F2176" i="8"/>
  <c r="E2176" i="8"/>
  <c r="AH2175" i="8"/>
  <c r="W2175" i="8"/>
  <c r="X2175" i="8" s="1"/>
  <c r="V2175" i="8"/>
  <c r="K2175" i="8"/>
  <c r="J2175" i="8"/>
  <c r="I2175" i="8"/>
  <c r="G2175" i="8"/>
  <c r="F2175" i="8"/>
  <c r="E2175" i="8"/>
  <c r="AH2174" i="8"/>
  <c r="W2174" i="8"/>
  <c r="X2174" i="8" s="1"/>
  <c r="V2174" i="8"/>
  <c r="K2174" i="8"/>
  <c r="J2174" i="8"/>
  <c r="I2174" i="8"/>
  <c r="G2174" i="8"/>
  <c r="F2174" i="8"/>
  <c r="E2174" i="8"/>
  <c r="AH2173" i="8"/>
  <c r="W2173" i="8"/>
  <c r="X2173" i="8" s="1"/>
  <c r="V2173" i="8"/>
  <c r="K2173" i="8"/>
  <c r="J2173" i="8"/>
  <c r="I2173" i="8"/>
  <c r="G2173" i="8"/>
  <c r="F2173" i="8"/>
  <c r="E2173" i="8"/>
  <c r="AH2172" i="8"/>
  <c r="W2172" i="8"/>
  <c r="X2172" i="8" s="1"/>
  <c r="V2172" i="8"/>
  <c r="K2172" i="8"/>
  <c r="J2172" i="8"/>
  <c r="I2172" i="8"/>
  <c r="G2172" i="8"/>
  <c r="F2172" i="8"/>
  <c r="E2172" i="8"/>
  <c r="AH2171" i="8"/>
  <c r="W2171" i="8"/>
  <c r="X2171" i="8" s="1"/>
  <c r="V2171" i="8"/>
  <c r="K2171" i="8"/>
  <c r="J2171" i="8"/>
  <c r="I2171" i="8"/>
  <c r="G2171" i="8"/>
  <c r="F2171" i="8"/>
  <c r="E2171" i="8"/>
  <c r="AH2170" i="8"/>
  <c r="W2170" i="8"/>
  <c r="X2170" i="8" s="1"/>
  <c r="V2170" i="8"/>
  <c r="K2170" i="8"/>
  <c r="J2170" i="8"/>
  <c r="I2170" i="8"/>
  <c r="G2170" i="8"/>
  <c r="F2170" i="8"/>
  <c r="E2170" i="8"/>
  <c r="AH2169" i="8"/>
  <c r="W2169" i="8"/>
  <c r="X2169" i="8" s="1"/>
  <c r="V2169" i="8"/>
  <c r="K2169" i="8"/>
  <c r="J2169" i="8"/>
  <c r="I2169" i="8"/>
  <c r="G2169" i="8"/>
  <c r="F2169" i="8"/>
  <c r="E2169" i="8"/>
  <c r="AH2168" i="8"/>
  <c r="W2168" i="8"/>
  <c r="X2168" i="8" s="1"/>
  <c r="V2168" i="8"/>
  <c r="K2168" i="8"/>
  <c r="J2168" i="8"/>
  <c r="I2168" i="8"/>
  <c r="G2168" i="8"/>
  <c r="F2168" i="8"/>
  <c r="E2168" i="8"/>
  <c r="AH2167" i="8"/>
  <c r="W2167" i="8"/>
  <c r="X2167" i="8" s="1"/>
  <c r="V2167" i="8"/>
  <c r="K2167" i="8"/>
  <c r="J2167" i="8"/>
  <c r="I2167" i="8"/>
  <c r="G2167" i="8"/>
  <c r="F2167" i="8"/>
  <c r="E2167" i="8"/>
  <c r="AH2166" i="8"/>
  <c r="W2166" i="8"/>
  <c r="X2166" i="8" s="1"/>
  <c r="V2166" i="8"/>
  <c r="K2166" i="8"/>
  <c r="J2166" i="8"/>
  <c r="I2166" i="8"/>
  <c r="G2166" i="8"/>
  <c r="F2166" i="8"/>
  <c r="E2166" i="8"/>
  <c r="AH2165" i="8"/>
  <c r="W2165" i="8"/>
  <c r="X2165" i="8" s="1"/>
  <c r="V2165" i="8"/>
  <c r="K2165" i="8"/>
  <c r="J2165" i="8"/>
  <c r="I2165" i="8"/>
  <c r="G2165" i="8"/>
  <c r="F2165" i="8"/>
  <c r="E2165" i="8"/>
  <c r="AH2164" i="8"/>
  <c r="W2164" i="8"/>
  <c r="X2164" i="8" s="1"/>
  <c r="V2164" i="8"/>
  <c r="K2164" i="8"/>
  <c r="J2164" i="8"/>
  <c r="I2164" i="8"/>
  <c r="G2164" i="8"/>
  <c r="F2164" i="8"/>
  <c r="E2164" i="8"/>
  <c r="AH2163" i="8"/>
  <c r="W2163" i="8"/>
  <c r="X2163" i="8" s="1"/>
  <c r="V2163" i="8"/>
  <c r="K2163" i="8"/>
  <c r="J2163" i="8"/>
  <c r="I2163" i="8"/>
  <c r="G2163" i="8"/>
  <c r="F2163" i="8"/>
  <c r="E2163" i="8"/>
  <c r="AH2162" i="8"/>
  <c r="W2162" i="8"/>
  <c r="X2162" i="8" s="1"/>
  <c r="V2162" i="8"/>
  <c r="K2162" i="8"/>
  <c r="J2162" i="8"/>
  <c r="I2162" i="8"/>
  <c r="G2162" i="8"/>
  <c r="F2162" i="8"/>
  <c r="E2162" i="8"/>
  <c r="AH2161" i="8"/>
  <c r="W2161" i="8"/>
  <c r="X2161" i="8" s="1"/>
  <c r="V2161" i="8"/>
  <c r="K2161" i="8"/>
  <c r="J2161" i="8"/>
  <c r="I2161" i="8"/>
  <c r="G2161" i="8"/>
  <c r="F2161" i="8"/>
  <c r="E2161" i="8"/>
  <c r="AH2160" i="8"/>
  <c r="W2160" i="8"/>
  <c r="X2160" i="8" s="1"/>
  <c r="V2160" i="8"/>
  <c r="K2160" i="8"/>
  <c r="J2160" i="8"/>
  <c r="I2160" i="8"/>
  <c r="G2160" i="8"/>
  <c r="F2160" i="8"/>
  <c r="E2160" i="8"/>
  <c r="AH2159" i="8"/>
  <c r="W2159" i="8"/>
  <c r="X2159" i="8" s="1"/>
  <c r="V2159" i="8"/>
  <c r="K2159" i="8"/>
  <c r="J2159" i="8"/>
  <c r="I2159" i="8"/>
  <c r="G2159" i="8"/>
  <c r="F2159" i="8"/>
  <c r="E2159" i="8"/>
  <c r="AH2158" i="8"/>
  <c r="W2158" i="8"/>
  <c r="X2158" i="8" s="1"/>
  <c r="V2158" i="8"/>
  <c r="K2158" i="8"/>
  <c r="J2158" i="8"/>
  <c r="I2158" i="8"/>
  <c r="G2158" i="8"/>
  <c r="F2158" i="8"/>
  <c r="E2158" i="8"/>
  <c r="AH2157" i="8"/>
  <c r="W2157" i="8"/>
  <c r="X2157" i="8" s="1"/>
  <c r="V2157" i="8"/>
  <c r="K2157" i="8"/>
  <c r="J2157" i="8"/>
  <c r="I2157" i="8"/>
  <c r="G2157" i="8"/>
  <c r="F2157" i="8"/>
  <c r="E2157" i="8"/>
  <c r="AH2156" i="8"/>
  <c r="W2156" i="8"/>
  <c r="X2156" i="8" s="1"/>
  <c r="V2156" i="8"/>
  <c r="K2156" i="8"/>
  <c r="J2156" i="8"/>
  <c r="I2156" i="8"/>
  <c r="G2156" i="8"/>
  <c r="F2156" i="8"/>
  <c r="E2156" i="8"/>
  <c r="AH2155" i="8"/>
  <c r="W2155" i="8"/>
  <c r="X2155" i="8" s="1"/>
  <c r="V2155" i="8"/>
  <c r="K2155" i="8"/>
  <c r="J2155" i="8"/>
  <c r="I2155" i="8"/>
  <c r="G2155" i="8"/>
  <c r="F2155" i="8"/>
  <c r="E2155" i="8"/>
  <c r="AH2154" i="8"/>
  <c r="W2154" i="8"/>
  <c r="X2154" i="8" s="1"/>
  <c r="V2154" i="8"/>
  <c r="K2154" i="8"/>
  <c r="J2154" i="8"/>
  <c r="I2154" i="8"/>
  <c r="G2154" i="8"/>
  <c r="F2154" i="8"/>
  <c r="E2154" i="8"/>
  <c r="AH2153" i="8"/>
  <c r="W2153" i="8"/>
  <c r="X2153" i="8" s="1"/>
  <c r="V2153" i="8"/>
  <c r="K2153" i="8"/>
  <c r="J2153" i="8"/>
  <c r="I2153" i="8"/>
  <c r="G2153" i="8"/>
  <c r="F2153" i="8"/>
  <c r="E2153" i="8"/>
  <c r="AH2152" i="8"/>
  <c r="W2152" i="8"/>
  <c r="X2152" i="8" s="1"/>
  <c r="V2152" i="8"/>
  <c r="K2152" i="8"/>
  <c r="J2152" i="8"/>
  <c r="I2152" i="8"/>
  <c r="G2152" i="8"/>
  <c r="F2152" i="8"/>
  <c r="E2152" i="8"/>
  <c r="AH2151" i="8"/>
  <c r="W2151" i="8"/>
  <c r="X2151" i="8" s="1"/>
  <c r="V2151" i="8"/>
  <c r="K2151" i="8"/>
  <c r="J2151" i="8"/>
  <c r="I2151" i="8"/>
  <c r="G2151" i="8"/>
  <c r="F2151" i="8"/>
  <c r="E2151" i="8"/>
  <c r="AH2150" i="8"/>
  <c r="W2150" i="8"/>
  <c r="X2150" i="8" s="1"/>
  <c r="V2150" i="8"/>
  <c r="K2150" i="8"/>
  <c r="J2150" i="8"/>
  <c r="I2150" i="8"/>
  <c r="G2150" i="8"/>
  <c r="F2150" i="8"/>
  <c r="E2150" i="8"/>
  <c r="AH2149" i="8"/>
  <c r="W2149" i="8"/>
  <c r="X2149" i="8" s="1"/>
  <c r="V2149" i="8"/>
  <c r="K2149" i="8"/>
  <c r="J2149" i="8"/>
  <c r="I2149" i="8"/>
  <c r="G2149" i="8"/>
  <c r="F2149" i="8"/>
  <c r="E2149" i="8"/>
  <c r="AH2148" i="8"/>
  <c r="W2148" i="8"/>
  <c r="X2148" i="8" s="1"/>
  <c r="V2148" i="8"/>
  <c r="K2148" i="8"/>
  <c r="J2148" i="8"/>
  <c r="I2148" i="8"/>
  <c r="G2148" i="8"/>
  <c r="F2148" i="8"/>
  <c r="E2148" i="8"/>
  <c r="AH2147" i="8"/>
  <c r="W2147" i="8"/>
  <c r="X2147" i="8" s="1"/>
  <c r="V2147" i="8"/>
  <c r="K2147" i="8"/>
  <c r="J2147" i="8"/>
  <c r="I2147" i="8"/>
  <c r="G2147" i="8"/>
  <c r="F2147" i="8"/>
  <c r="E2147" i="8"/>
  <c r="AH2146" i="8"/>
  <c r="W2146" i="8"/>
  <c r="X2146" i="8" s="1"/>
  <c r="V2146" i="8"/>
  <c r="K2146" i="8"/>
  <c r="J2146" i="8"/>
  <c r="I2146" i="8"/>
  <c r="G2146" i="8"/>
  <c r="F2146" i="8"/>
  <c r="E2146" i="8"/>
  <c r="AH2145" i="8"/>
  <c r="W2145" i="8"/>
  <c r="X2145" i="8" s="1"/>
  <c r="V2145" i="8"/>
  <c r="K2145" i="8"/>
  <c r="J2145" i="8"/>
  <c r="I2145" i="8"/>
  <c r="G2145" i="8"/>
  <c r="F2145" i="8"/>
  <c r="E2145" i="8"/>
  <c r="AH2144" i="8"/>
  <c r="W2144" i="8"/>
  <c r="X2144" i="8" s="1"/>
  <c r="V2144" i="8"/>
  <c r="K2144" i="8"/>
  <c r="J2144" i="8"/>
  <c r="I2144" i="8"/>
  <c r="G2144" i="8"/>
  <c r="F2144" i="8"/>
  <c r="E2144" i="8"/>
  <c r="AH2143" i="8"/>
  <c r="W2143" i="8"/>
  <c r="X2143" i="8" s="1"/>
  <c r="V2143" i="8"/>
  <c r="K2143" i="8"/>
  <c r="J2143" i="8"/>
  <c r="I2143" i="8"/>
  <c r="G2143" i="8"/>
  <c r="F2143" i="8"/>
  <c r="E2143" i="8"/>
  <c r="AH2142" i="8"/>
  <c r="W2142" i="8"/>
  <c r="X2142" i="8" s="1"/>
  <c r="V2142" i="8"/>
  <c r="K2142" i="8"/>
  <c r="J2142" i="8"/>
  <c r="I2142" i="8"/>
  <c r="G2142" i="8"/>
  <c r="F2142" i="8"/>
  <c r="E2142" i="8"/>
  <c r="AH2141" i="8"/>
  <c r="W2141" i="8"/>
  <c r="X2141" i="8" s="1"/>
  <c r="V2141" i="8"/>
  <c r="K2141" i="8"/>
  <c r="J2141" i="8"/>
  <c r="I2141" i="8"/>
  <c r="G2141" i="8"/>
  <c r="F2141" i="8"/>
  <c r="E2141" i="8"/>
  <c r="AH2140" i="8"/>
  <c r="W2140" i="8"/>
  <c r="X2140" i="8" s="1"/>
  <c r="V2140" i="8"/>
  <c r="K2140" i="8"/>
  <c r="J2140" i="8"/>
  <c r="I2140" i="8"/>
  <c r="G2140" i="8"/>
  <c r="F2140" i="8"/>
  <c r="E2140" i="8"/>
  <c r="AH2139" i="8"/>
  <c r="W2139" i="8"/>
  <c r="X2139" i="8" s="1"/>
  <c r="V2139" i="8"/>
  <c r="K2139" i="8"/>
  <c r="J2139" i="8"/>
  <c r="I2139" i="8"/>
  <c r="G2139" i="8"/>
  <c r="F2139" i="8"/>
  <c r="E2139" i="8"/>
  <c r="AH2138" i="8"/>
  <c r="W2138" i="8"/>
  <c r="X2138" i="8" s="1"/>
  <c r="V2138" i="8"/>
  <c r="K2138" i="8"/>
  <c r="J2138" i="8"/>
  <c r="I2138" i="8"/>
  <c r="G2138" i="8"/>
  <c r="F2138" i="8"/>
  <c r="E2138" i="8"/>
  <c r="AH2137" i="8"/>
  <c r="W2137" i="8"/>
  <c r="X2137" i="8" s="1"/>
  <c r="V2137" i="8"/>
  <c r="K2137" i="8"/>
  <c r="J2137" i="8"/>
  <c r="I2137" i="8"/>
  <c r="G2137" i="8"/>
  <c r="F2137" i="8"/>
  <c r="E2137" i="8"/>
  <c r="AH2136" i="8"/>
  <c r="W2136" i="8"/>
  <c r="X2136" i="8" s="1"/>
  <c r="V2136" i="8"/>
  <c r="K2136" i="8"/>
  <c r="J2136" i="8"/>
  <c r="I2136" i="8"/>
  <c r="G2136" i="8"/>
  <c r="F2136" i="8"/>
  <c r="E2136" i="8"/>
  <c r="AH2135" i="8"/>
  <c r="W2135" i="8"/>
  <c r="X2135" i="8" s="1"/>
  <c r="V2135" i="8"/>
  <c r="K2135" i="8"/>
  <c r="J2135" i="8"/>
  <c r="I2135" i="8"/>
  <c r="G2135" i="8"/>
  <c r="F2135" i="8"/>
  <c r="E2135" i="8"/>
  <c r="AH2134" i="8"/>
  <c r="W2134" i="8"/>
  <c r="X2134" i="8" s="1"/>
  <c r="V2134" i="8"/>
  <c r="K2134" i="8"/>
  <c r="J2134" i="8"/>
  <c r="I2134" i="8"/>
  <c r="G2134" i="8"/>
  <c r="F2134" i="8"/>
  <c r="E2134" i="8"/>
  <c r="AH2133" i="8"/>
  <c r="W2133" i="8"/>
  <c r="X2133" i="8" s="1"/>
  <c r="V2133" i="8"/>
  <c r="K2133" i="8"/>
  <c r="J2133" i="8"/>
  <c r="I2133" i="8"/>
  <c r="G2133" i="8"/>
  <c r="F2133" i="8"/>
  <c r="E2133" i="8"/>
  <c r="AH2132" i="8"/>
  <c r="W2132" i="8"/>
  <c r="X2132" i="8" s="1"/>
  <c r="V2132" i="8"/>
  <c r="K2132" i="8"/>
  <c r="J2132" i="8"/>
  <c r="I2132" i="8"/>
  <c r="G2132" i="8"/>
  <c r="F2132" i="8"/>
  <c r="E2132" i="8"/>
  <c r="AH2131" i="8"/>
  <c r="W2131" i="8"/>
  <c r="X2131" i="8" s="1"/>
  <c r="V2131" i="8"/>
  <c r="K2131" i="8"/>
  <c r="J2131" i="8"/>
  <c r="I2131" i="8"/>
  <c r="G2131" i="8"/>
  <c r="F2131" i="8"/>
  <c r="E2131" i="8"/>
  <c r="AH2130" i="8"/>
  <c r="W2130" i="8"/>
  <c r="X2130" i="8" s="1"/>
  <c r="V2130" i="8"/>
  <c r="K2130" i="8"/>
  <c r="J2130" i="8"/>
  <c r="I2130" i="8"/>
  <c r="G2130" i="8"/>
  <c r="F2130" i="8"/>
  <c r="E2130" i="8"/>
  <c r="AH2129" i="8"/>
  <c r="W2129" i="8"/>
  <c r="X2129" i="8" s="1"/>
  <c r="V2129" i="8"/>
  <c r="K2129" i="8"/>
  <c r="J2129" i="8"/>
  <c r="I2129" i="8"/>
  <c r="G2129" i="8"/>
  <c r="F2129" i="8"/>
  <c r="E2129" i="8"/>
  <c r="AH2128" i="8"/>
  <c r="W2128" i="8"/>
  <c r="X2128" i="8" s="1"/>
  <c r="V2128" i="8"/>
  <c r="K2128" i="8"/>
  <c r="J2128" i="8"/>
  <c r="I2128" i="8"/>
  <c r="G2128" i="8"/>
  <c r="F2128" i="8"/>
  <c r="E2128" i="8"/>
  <c r="AH2127" i="8"/>
  <c r="W2127" i="8"/>
  <c r="X2127" i="8" s="1"/>
  <c r="V2127" i="8"/>
  <c r="K2127" i="8"/>
  <c r="J2127" i="8"/>
  <c r="I2127" i="8"/>
  <c r="G2127" i="8"/>
  <c r="F2127" i="8"/>
  <c r="E2127" i="8"/>
  <c r="AH2126" i="8"/>
  <c r="W2126" i="8"/>
  <c r="X2126" i="8" s="1"/>
  <c r="V2126" i="8"/>
  <c r="K2126" i="8"/>
  <c r="J2126" i="8"/>
  <c r="I2126" i="8"/>
  <c r="G2126" i="8"/>
  <c r="F2126" i="8"/>
  <c r="E2126" i="8"/>
  <c r="AH2125" i="8"/>
  <c r="W2125" i="8"/>
  <c r="X2125" i="8" s="1"/>
  <c r="V2125" i="8"/>
  <c r="K2125" i="8"/>
  <c r="J2125" i="8"/>
  <c r="I2125" i="8"/>
  <c r="G2125" i="8"/>
  <c r="F2125" i="8"/>
  <c r="E2125" i="8"/>
  <c r="AH2124" i="8"/>
  <c r="W2124" i="8"/>
  <c r="X2124" i="8" s="1"/>
  <c r="V2124" i="8"/>
  <c r="K2124" i="8"/>
  <c r="J2124" i="8"/>
  <c r="I2124" i="8"/>
  <c r="G2124" i="8"/>
  <c r="F2124" i="8"/>
  <c r="E2124" i="8"/>
  <c r="AH2123" i="8"/>
  <c r="W2123" i="8"/>
  <c r="X2123" i="8" s="1"/>
  <c r="V2123" i="8"/>
  <c r="K2123" i="8"/>
  <c r="J2123" i="8"/>
  <c r="I2123" i="8"/>
  <c r="G2123" i="8"/>
  <c r="F2123" i="8"/>
  <c r="E2123" i="8"/>
  <c r="AH2122" i="8"/>
  <c r="W2122" i="8"/>
  <c r="X2122" i="8" s="1"/>
  <c r="V2122" i="8"/>
  <c r="K2122" i="8"/>
  <c r="J2122" i="8"/>
  <c r="I2122" i="8"/>
  <c r="G2122" i="8"/>
  <c r="F2122" i="8"/>
  <c r="E2122" i="8"/>
  <c r="AH2121" i="8"/>
  <c r="W2121" i="8"/>
  <c r="X2121" i="8" s="1"/>
  <c r="V2121" i="8"/>
  <c r="K2121" i="8"/>
  <c r="J2121" i="8"/>
  <c r="I2121" i="8"/>
  <c r="G2121" i="8"/>
  <c r="F2121" i="8"/>
  <c r="E2121" i="8"/>
  <c r="AH2120" i="8"/>
  <c r="W2120" i="8"/>
  <c r="X2120" i="8" s="1"/>
  <c r="V2120" i="8"/>
  <c r="K2120" i="8"/>
  <c r="J2120" i="8"/>
  <c r="I2120" i="8"/>
  <c r="G2120" i="8"/>
  <c r="F2120" i="8"/>
  <c r="E2120" i="8"/>
  <c r="AH2119" i="8"/>
  <c r="W2119" i="8"/>
  <c r="X2119" i="8" s="1"/>
  <c r="V2119" i="8"/>
  <c r="K2119" i="8"/>
  <c r="J2119" i="8"/>
  <c r="I2119" i="8"/>
  <c r="G2119" i="8"/>
  <c r="F2119" i="8"/>
  <c r="E2119" i="8"/>
  <c r="AH2118" i="8"/>
  <c r="W2118" i="8"/>
  <c r="X2118" i="8" s="1"/>
  <c r="V2118" i="8"/>
  <c r="K2118" i="8"/>
  <c r="J2118" i="8"/>
  <c r="I2118" i="8"/>
  <c r="G2118" i="8"/>
  <c r="F2118" i="8"/>
  <c r="E2118" i="8"/>
  <c r="AH2117" i="8"/>
  <c r="W2117" i="8"/>
  <c r="X2117" i="8" s="1"/>
  <c r="V2117" i="8"/>
  <c r="K2117" i="8"/>
  <c r="J2117" i="8"/>
  <c r="I2117" i="8"/>
  <c r="G2117" i="8"/>
  <c r="F2117" i="8"/>
  <c r="E2117" i="8"/>
  <c r="AH2116" i="8"/>
  <c r="W2116" i="8"/>
  <c r="X2116" i="8" s="1"/>
  <c r="V2116" i="8"/>
  <c r="K2116" i="8"/>
  <c r="J2116" i="8"/>
  <c r="I2116" i="8"/>
  <c r="G2116" i="8"/>
  <c r="F2116" i="8"/>
  <c r="E2116" i="8"/>
  <c r="AH2115" i="8"/>
  <c r="W2115" i="8"/>
  <c r="X2115" i="8" s="1"/>
  <c r="V2115" i="8"/>
  <c r="K2115" i="8"/>
  <c r="J2115" i="8"/>
  <c r="I2115" i="8"/>
  <c r="G2115" i="8"/>
  <c r="F2115" i="8"/>
  <c r="E2115" i="8"/>
  <c r="AH2114" i="8"/>
  <c r="W2114" i="8"/>
  <c r="X2114" i="8" s="1"/>
  <c r="V2114" i="8"/>
  <c r="K2114" i="8"/>
  <c r="J2114" i="8"/>
  <c r="I2114" i="8"/>
  <c r="G2114" i="8"/>
  <c r="F2114" i="8"/>
  <c r="E2114" i="8"/>
  <c r="AH2113" i="8"/>
  <c r="W2113" i="8"/>
  <c r="X2113" i="8" s="1"/>
  <c r="V2113" i="8"/>
  <c r="K2113" i="8"/>
  <c r="J2113" i="8"/>
  <c r="I2113" i="8"/>
  <c r="G2113" i="8"/>
  <c r="F2113" i="8"/>
  <c r="E2113" i="8"/>
  <c r="AH2112" i="8"/>
  <c r="W2112" i="8"/>
  <c r="X2112" i="8" s="1"/>
  <c r="V2112" i="8"/>
  <c r="K2112" i="8"/>
  <c r="J2112" i="8"/>
  <c r="I2112" i="8"/>
  <c r="G2112" i="8"/>
  <c r="F2112" i="8"/>
  <c r="E2112" i="8"/>
  <c r="AH2111" i="8"/>
  <c r="W2111" i="8"/>
  <c r="X2111" i="8" s="1"/>
  <c r="V2111" i="8"/>
  <c r="K2111" i="8"/>
  <c r="J2111" i="8"/>
  <c r="I2111" i="8"/>
  <c r="G2111" i="8"/>
  <c r="F2111" i="8"/>
  <c r="E2111" i="8"/>
  <c r="AH2110" i="8"/>
  <c r="W2110" i="8"/>
  <c r="X2110" i="8" s="1"/>
  <c r="V2110" i="8"/>
  <c r="K2110" i="8"/>
  <c r="J2110" i="8"/>
  <c r="I2110" i="8"/>
  <c r="G2110" i="8"/>
  <c r="F2110" i="8"/>
  <c r="E2110" i="8"/>
  <c r="AH2109" i="8"/>
  <c r="W2109" i="8"/>
  <c r="X2109" i="8" s="1"/>
  <c r="V2109" i="8"/>
  <c r="K2109" i="8"/>
  <c r="J2109" i="8"/>
  <c r="I2109" i="8"/>
  <c r="G2109" i="8"/>
  <c r="F2109" i="8"/>
  <c r="E2109" i="8"/>
  <c r="AH2108" i="8"/>
  <c r="W2108" i="8"/>
  <c r="X2108" i="8" s="1"/>
  <c r="V2108" i="8"/>
  <c r="K2108" i="8"/>
  <c r="J2108" i="8"/>
  <c r="I2108" i="8"/>
  <c r="G2108" i="8"/>
  <c r="F2108" i="8"/>
  <c r="E2108" i="8"/>
  <c r="AH2107" i="8"/>
  <c r="W2107" i="8"/>
  <c r="X2107" i="8" s="1"/>
  <c r="V2107" i="8"/>
  <c r="K2107" i="8"/>
  <c r="J2107" i="8"/>
  <c r="I2107" i="8"/>
  <c r="G2107" i="8"/>
  <c r="F2107" i="8"/>
  <c r="E2107" i="8"/>
  <c r="AH2106" i="8"/>
  <c r="W2106" i="8"/>
  <c r="X2106" i="8" s="1"/>
  <c r="V2106" i="8"/>
  <c r="K2106" i="8"/>
  <c r="J2106" i="8"/>
  <c r="I2106" i="8"/>
  <c r="G2106" i="8"/>
  <c r="F2106" i="8"/>
  <c r="E2106" i="8"/>
  <c r="AH2105" i="8"/>
  <c r="W2105" i="8"/>
  <c r="X2105" i="8" s="1"/>
  <c r="V2105" i="8"/>
  <c r="K2105" i="8"/>
  <c r="J2105" i="8"/>
  <c r="I2105" i="8"/>
  <c r="G2105" i="8"/>
  <c r="F2105" i="8"/>
  <c r="E2105" i="8"/>
  <c r="AH2104" i="8"/>
  <c r="W2104" i="8"/>
  <c r="X2104" i="8" s="1"/>
  <c r="V2104" i="8"/>
  <c r="K2104" i="8"/>
  <c r="J2104" i="8"/>
  <c r="I2104" i="8"/>
  <c r="G2104" i="8"/>
  <c r="F2104" i="8"/>
  <c r="E2104" i="8"/>
  <c r="AH2103" i="8"/>
  <c r="W2103" i="8"/>
  <c r="X2103" i="8" s="1"/>
  <c r="V2103" i="8"/>
  <c r="K2103" i="8"/>
  <c r="J2103" i="8"/>
  <c r="I2103" i="8"/>
  <c r="G2103" i="8"/>
  <c r="F2103" i="8"/>
  <c r="E2103" i="8"/>
  <c r="AH2102" i="8"/>
  <c r="W2102" i="8"/>
  <c r="X2102" i="8" s="1"/>
  <c r="V2102" i="8"/>
  <c r="K2102" i="8"/>
  <c r="J2102" i="8"/>
  <c r="I2102" i="8"/>
  <c r="G2102" i="8"/>
  <c r="F2102" i="8"/>
  <c r="E2102" i="8"/>
  <c r="AH2101" i="8"/>
  <c r="W2101" i="8"/>
  <c r="X2101" i="8" s="1"/>
  <c r="V2101" i="8"/>
  <c r="K2101" i="8"/>
  <c r="J2101" i="8"/>
  <c r="I2101" i="8"/>
  <c r="G2101" i="8"/>
  <c r="F2101" i="8"/>
  <c r="E2101" i="8"/>
  <c r="AH2100" i="8"/>
  <c r="W2100" i="8"/>
  <c r="X2100" i="8" s="1"/>
  <c r="V2100" i="8"/>
  <c r="K2100" i="8"/>
  <c r="J2100" i="8"/>
  <c r="I2100" i="8"/>
  <c r="G2100" i="8"/>
  <c r="F2100" i="8"/>
  <c r="E2100" i="8"/>
  <c r="AH2099" i="8"/>
  <c r="W2099" i="8"/>
  <c r="X2099" i="8" s="1"/>
  <c r="V2099" i="8"/>
  <c r="K2099" i="8"/>
  <c r="J2099" i="8"/>
  <c r="I2099" i="8"/>
  <c r="G2099" i="8"/>
  <c r="F2099" i="8"/>
  <c r="E2099" i="8"/>
  <c r="AH2098" i="8"/>
  <c r="W2098" i="8"/>
  <c r="X2098" i="8" s="1"/>
  <c r="V2098" i="8"/>
  <c r="K2098" i="8"/>
  <c r="J2098" i="8"/>
  <c r="I2098" i="8"/>
  <c r="G2098" i="8"/>
  <c r="F2098" i="8"/>
  <c r="E2098" i="8"/>
  <c r="AH2097" i="8"/>
  <c r="W2097" i="8"/>
  <c r="X2097" i="8" s="1"/>
  <c r="V2097" i="8"/>
  <c r="K2097" i="8"/>
  <c r="J2097" i="8"/>
  <c r="I2097" i="8"/>
  <c r="G2097" i="8"/>
  <c r="F2097" i="8"/>
  <c r="E2097" i="8"/>
  <c r="AH2096" i="8"/>
  <c r="W2096" i="8"/>
  <c r="X2096" i="8" s="1"/>
  <c r="V2096" i="8"/>
  <c r="K2096" i="8"/>
  <c r="J2096" i="8"/>
  <c r="I2096" i="8"/>
  <c r="G2096" i="8"/>
  <c r="F2096" i="8"/>
  <c r="E2096" i="8"/>
  <c r="AH2095" i="8"/>
  <c r="W2095" i="8"/>
  <c r="X2095" i="8" s="1"/>
  <c r="V2095" i="8"/>
  <c r="K2095" i="8"/>
  <c r="J2095" i="8"/>
  <c r="I2095" i="8"/>
  <c r="G2095" i="8"/>
  <c r="F2095" i="8"/>
  <c r="E2095" i="8"/>
  <c r="AH2094" i="8"/>
  <c r="W2094" i="8"/>
  <c r="X2094" i="8" s="1"/>
  <c r="V2094" i="8"/>
  <c r="K2094" i="8"/>
  <c r="J2094" i="8"/>
  <c r="I2094" i="8"/>
  <c r="G2094" i="8"/>
  <c r="F2094" i="8"/>
  <c r="E2094" i="8"/>
  <c r="AH2093" i="8"/>
  <c r="W2093" i="8"/>
  <c r="X2093" i="8" s="1"/>
  <c r="V2093" i="8"/>
  <c r="K2093" i="8"/>
  <c r="J2093" i="8"/>
  <c r="I2093" i="8"/>
  <c r="G2093" i="8"/>
  <c r="F2093" i="8"/>
  <c r="E2093" i="8"/>
  <c r="AH2092" i="8"/>
  <c r="W2092" i="8"/>
  <c r="X2092" i="8" s="1"/>
  <c r="V2092" i="8"/>
  <c r="K2092" i="8"/>
  <c r="J2092" i="8"/>
  <c r="I2092" i="8"/>
  <c r="G2092" i="8"/>
  <c r="F2092" i="8"/>
  <c r="E2092" i="8"/>
  <c r="AH2091" i="8"/>
  <c r="W2091" i="8"/>
  <c r="X2091" i="8" s="1"/>
  <c r="V2091" i="8"/>
  <c r="K2091" i="8"/>
  <c r="J2091" i="8"/>
  <c r="I2091" i="8"/>
  <c r="G2091" i="8"/>
  <c r="F2091" i="8"/>
  <c r="E2091" i="8"/>
  <c r="AH2090" i="8"/>
  <c r="W2090" i="8"/>
  <c r="X2090" i="8" s="1"/>
  <c r="V2090" i="8"/>
  <c r="K2090" i="8"/>
  <c r="J2090" i="8"/>
  <c r="I2090" i="8"/>
  <c r="G2090" i="8"/>
  <c r="F2090" i="8"/>
  <c r="E2090" i="8"/>
  <c r="AH2089" i="8"/>
  <c r="W2089" i="8"/>
  <c r="X2089" i="8" s="1"/>
  <c r="V2089" i="8"/>
  <c r="K2089" i="8"/>
  <c r="J2089" i="8"/>
  <c r="I2089" i="8"/>
  <c r="G2089" i="8"/>
  <c r="F2089" i="8"/>
  <c r="E2089" i="8"/>
  <c r="AH2088" i="8"/>
  <c r="W2088" i="8"/>
  <c r="X2088" i="8" s="1"/>
  <c r="V2088" i="8"/>
  <c r="K2088" i="8"/>
  <c r="J2088" i="8"/>
  <c r="I2088" i="8"/>
  <c r="G2088" i="8"/>
  <c r="F2088" i="8"/>
  <c r="E2088" i="8"/>
  <c r="AH2087" i="8"/>
  <c r="W2087" i="8"/>
  <c r="X2087" i="8" s="1"/>
  <c r="V2087" i="8"/>
  <c r="K2087" i="8"/>
  <c r="J2087" i="8"/>
  <c r="I2087" i="8"/>
  <c r="G2087" i="8"/>
  <c r="F2087" i="8"/>
  <c r="E2087" i="8"/>
  <c r="AH2086" i="8"/>
  <c r="W2086" i="8"/>
  <c r="X2086" i="8" s="1"/>
  <c r="V2086" i="8"/>
  <c r="K2086" i="8"/>
  <c r="J2086" i="8"/>
  <c r="I2086" i="8"/>
  <c r="G2086" i="8"/>
  <c r="F2086" i="8"/>
  <c r="E2086" i="8"/>
  <c r="AH2085" i="8"/>
  <c r="W2085" i="8"/>
  <c r="X2085" i="8" s="1"/>
  <c r="V2085" i="8"/>
  <c r="K2085" i="8"/>
  <c r="J2085" i="8"/>
  <c r="I2085" i="8"/>
  <c r="G2085" i="8"/>
  <c r="F2085" i="8"/>
  <c r="E2085" i="8"/>
  <c r="AH2084" i="8"/>
  <c r="W2084" i="8"/>
  <c r="X2084" i="8" s="1"/>
  <c r="V2084" i="8"/>
  <c r="K2084" i="8"/>
  <c r="J2084" i="8"/>
  <c r="I2084" i="8"/>
  <c r="G2084" i="8"/>
  <c r="F2084" i="8"/>
  <c r="E2084" i="8"/>
  <c r="AH2083" i="8"/>
  <c r="W2083" i="8"/>
  <c r="X2083" i="8" s="1"/>
  <c r="V2083" i="8"/>
  <c r="K2083" i="8"/>
  <c r="J2083" i="8"/>
  <c r="I2083" i="8"/>
  <c r="G2083" i="8"/>
  <c r="F2083" i="8"/>
  <c r="E2083" i="8"/>
  <c r="AH2082" i="8"/>
  <c r="W2082" i="8"/>
  <c r="X2082" i="8" s="1"/>
  <c r="V2082" i="8"/>
  <c r="K2082" i="8"/>
  <c r="J2082" i="8"/>
  <c r="I2082" i="8"/>
  <c r="G2082" i="8"/>
  <c r="F2082" i="8"/>
  <c r="E2082" i="8"/>
  <c r="AH2081" i="8"/>
  <c r="W2081" i="8"/>
  <c r="X2081" i="8" s="1"/>
  <c r="V2081" i="8"/>
  <c r="K2081" i="8"/>
  <c r="J2081" i="8"/>
  <c r="I2081" i="8"/>
  <c r="G2081" i="8"/>
  <c r="F2081" i="8"/>
  <c r="E2081" i="8"/>
  <c r="AH2080" i="8"/>
  <c r="W2080" i="8"/>
  <c r="X2080" i="8" s="1"/>
  <c r="V2080" i="8"/>
  <c r="K2080" i="8"/>
  <c r="J2080" i="8"/>
  <c r="I2080" i="8"/>
  <c r="G2080" i="8"/>
  <c r="F2080" i="8"/>
  <c r="E2080" i="8"/>
  <c r="AH2079" i="8"/>
  <c r="W2079" i="8"/>
  <c r="X2079" i="8" s="1"/>
  <c r="V2079" i="8"/>
  <c r="K2079" i="8"/>
  <c r="J2079" i="8"/>
  <c r="I2079" i="8"/>
  <c r="G2079" i="8"/>
  <c r="F2079" i="8"/>
  <c r="E2079" i="8"/>
  <c r="AH2078" i="8"/>
  <c r="W2078" i="8"/>
  <c r="X2078" i="8" s="1"/>
  <c r="V2078" i="8"/>
  <c r="K2078" i="8"/>
  <c r="J2078" i="8"/>
  <c r="I2078" i="8"/>
  <c r="G2078" i="8"/>
  <c r="F2078" i="8"/>
  <c r="E2078" i="8"/>
  <c r="AH2077" i="8"/>
  <c r="W2077" i="8"/>
  <c r="X2077" i="8" s="1"/>
  <c r="V2077" i="8"/>
  <c r="K2077" i="8"/>
  <c r="J2077" i="8"/>
  <c r="I2077" i="8"/>
  <c r="G2077" i="8"/>
  <c r="F2077" i="8"/>
  <c r="E2077" i="8"/>
  <c r="AH2076" i="8"/>
  <c r="W2076" i="8"/>
  <c r="X2076" i="8" s="1"/>
  <c r="V2076" i="8"/>
  <c r="K2076" i="8"/>
  <c r="J2076" i="8"/>
  <c r="I2076" i="8"/>
  <c r="G2076" i="8"/>
  <c r="F2076" i="8"/>
  <c r="E2076" i="8"/>
  <c r="AH2075" i="8"/>
  <c r="W2075" i="8"/>
  <c r="X2075" i="8" s="1"/>
  <c r="V2075" i="8"/>
  <c r="K2075" i="8"/>
  <c r="J2075" i="8"/>
  <c r="I2075" i="8"/>
  <c r="G2075" i="8"/>
  <c r="F2075" i="8"/>
  <c r="E2075" i="8"/>
  <c r="AH2074" i="8"/>
  <c r="W2074" i="8"/>
  <c r="X2074" i="8" s="1"/>
  <c r="V2074" i="8"/>
  <c r="K2074" i="8"/>
  <c r="J2074" i="8"/>
  <c r="I2074" i="8"/>
  <c r="G2074" i="8"/>
  <c r="F2074" i="8"/>
  <c r="E2074" i="8"/>
  <c r="AH2073" i="8"/>
  <c r="W2073" i="8"/>
  <c r="X2073" i="8" s="1"/>
  <c r="V2073" i="8"/>
  <c r="K2073" i="8"/>
  <c r="J2073" i="8"/>
  <c r="I2073" i="8"/>
  <c r="G2073" i="8"/>
  <c r="F2073" i="8"/>
  <c r="E2073" i="8"/>
  <c r="AH2072" i="8"/>
  <c r="W2072" i="8"/>
  <c r="X2072" i="8" s="1"/>
  <c r="V2072" i="8"/>
  <c r="K2072" i="8"/>
  <c r="J2072" i="8"/>
  <c r="I2072" i="8"/>
  <c r="G2072" i="8"/>
  <c r="F2072" i="8"/>
  <c r="E2072" i="8"/>
  <c r="AH2071" i="8"/>
  <c r="W2071" i="8"/>
  <c r="X2071" i="8" s="1"/>
  <c r="V2071" i="8"/>
  <c r="K2071" i="8"/>
  <c r="J2071" i="8"/>
  <c r="I2071" i="8"/>
  <c r="G2071" i="8"/>
  <c r="F2071" i="8"/>
  <c r="E2071" i="8"/>
  <c r="AH2070" i="8"/>
  <c r="W2070" i="8"/>
  <c r="X2070" i="8" s="1"/>
  <c r="V2070" i="8"/>
  <c r="K2070" i="8"/>
  <c r="J2070" i="8"/>
  <c r="I2070" i="8"/>
  <c r="G2070" i="8"/>
  <c r="F2070" i="8"/>
  <c r="E2070" i="8"/>
  <c r="AH2069" i="8"/>
  <c r="W2069" i="8"/>
  <c r="X2069" i="8" s="1"/>
  <c r="V2069" i="8"/>
  <c r="K2069" i="8"/>
  <c r="J2069" i="8"/>
  <c r="I2069" i="8"/>
  <c r="G2069" i="8"/>
  <c r="F2069" i="8"/>
  <c r="E2069" i="8"/>
  <c r="AH2068" i="8"/>
  <c r="W2068" i="8"/>
  <c r="X2068" i="8" s="1"/>
  <c r="V2068" i="8"/>
  <c r="K2068" i="8"/>
  <c r="J2068" i="8"/>
  <c r="I2068" i="8"/>
  <c r="G2068" i="8"/>
  <c r="F2068" i="8"/>
  <c r="E2068" i="8"/>
  <c r="AH2067" i="8"/>
  <c r="W2067" i="8"/>
  <c r="X2067" i="8" s="1"/>
  <c r="V2067" i="8"/>
  <c r="K2067" i="8"/>
  <c r="J2067" i="8"/>
  <c r="I2067" i="8"/>
  <c r="G2067" i="8"/>
  <c r="F2067" i="8"/>
  <c r="E2067" i="8"/>
  <c r="AH2066" i="8"/>
  <c r="W2066" i="8"/>
  <c r="X2066" i="8" s="1"/>
  <c r="V2066" i="8"/>
  <c r="K2066" i="8"/>
  <c r="J2066" i="8"/>
  <c r="I2066" i="8"/>
  <c r="G2066" i="8"/>
  <c r="F2066" i="8"/>
  <c r="E2066" i="8"/>
  <c r="AH2065" i="8"/>
  <c r="W2065" i="8"/>
  <c r="X2065" i="8" s="1"/>
  <c r="V2065" i="8"/>
  <c r="K2065" i="8"/>
  <c r="J2065" i="8"/>
  <c r="I2065" i="8"/>
  <c r="G2065" i="8"/>
  <c r="F2065" i="8"/>
  <c r="E2065" i="8"/>
  <c r="AH2064" i="8"/>
  <c r="W2064" i="8"/>
  <c r="X2064" i="8" s="1"/>
  <c r="V2064" i="8"/>
  <c r="K2064" i="8"/>
  <c r="J2064" i="8"/>
  <c r="I2064" i="8"/>
  <c r="G2064" i="8"/>
  <c r="F2064" i="8"/>
  <c r="E2064" i="8"/>
  <c r="AH2063" i="8"/>
  <c r="W2063" i="8"/>
  <c r="X2063" i="8" s="1"/>
  <c r="V2063" i="8"/>
  <c r="K2063" i="8"/>
  <c r="J2063" i="8"/>
  <c r="I2063" i="8"/>
  <c r="G2063" i="8"/>
  <c r="F2063" i="8"/>
  <c r="E2063" i="8"/>
  <c r="AH2062" i="8"/>
  <c r="W2062" i="8"/>
  <c r="X2062" i="8" s="1"/>
  <c r="V2062" i="8"/>
  <c r="K2062" i="8"/>
  <c r="J2062" i="8"/>
  <c r="I2062" i="8"/>
  <c r="G2062" i="8"/>
  <c r="F2062" i="8"/>
  <c r="E2062" i="8"/>
  <c r="AH2061" i="8"/>
  <c r="W2061" i="8"/>
  <c r="X2061" i="8" s="1"/>
  <c r="V2061" i="8"/>
  <c r="K2061" i="8"/>
  <c r="J2061" i="8"/>
  <c r="I2061" i="8"/>
  <c r="G2061" i="8"/>
  <c r="F2061" i="8"/>
  <c r="E2061" i="8"/>
  <c r="AH2060" i="8"/>
  <c r="W2060" i="8"/>
  <c r="X2060" i="8" s="1"/>
  <c r="V2060" i="8"/>
  <c r="K2060" i="8"/>
  <c r="J2060" i="8"/>
  <c r="I2060" i="8"/>
  <c r="G2060" i="8"/>
  <c r="F2060" i="8"/>
  <c r="E2060" i="8"/>
  <c r="AH2059" i="8"/>
  <c r="W2059" i="8"/>
  <c r="X2059" i="8" s="1"/>
  <c r="V2059" i="8"/>
  <c r="K2059" i="8"/>
  <c r="J2059" i="8"/>
  <c r="I2059" i="8"/>
  <c r="G2059" i="8"/>
  <c r="F2059" i="8"/>
  <c r="E2059" i="8"/>
  <c r="AH2058" i="8"/>
  <c r="W2058" i="8"/>
  <c r="X2058" i="8" s="1"/>
  <c r="V2058" i="8"/>
  <c r="K2058" i="8"/>
  <c r="J2058" i="8"/>
  <c r="I2058" i="8"/>
  <c r="G2058" i="8"/>
  <c r="F2058" i="8"/>
  <c r="E2058" i="8"/>
  <c r="AH2057" i="8"/>
  <c r="W2057" i="8"/>
  <c r="X2057" i="8" s="1"/>
  <c r="V2057" i="8"/>
  <c r="K2057" i="8"/>
  <c r="J2057" i="8"/>
  <c r="I2057" i="8"/>
  <c r="G2057" i="8"/>
  <c r="F2057" i="8"/>
  <c r="E2057" i="8"/>
  <c r="AH2056" i="8"/>
  <c r="W2056" i="8"/>
  <c r="X2056" i="8" s="1"/>
  <c r="V2056" i="8"/>
  <c r="K2056" i="8"/>
  <c r="J2056" i="8"/>
  <c r="I2056" i="8"/>
  <c r="G2056" i="8"/>
  <c r="F2056" i="8"/>
  <c r="E2056" i="8"/>
  <c r="AH2055" i="8"/>
  <c r="W2055" i="8"/>
  <c r="X2055" i="8" s="1"/>
  <c r="V2055" i="8"/>
  <c r="K2055" i="8"/>
  <c r="J2055" i="8"/>
  <c r="I2055" i="8"/>
  <c r="G2055" i="8"/>
  <c r="F2055" i="8"/>
  <c r="E2055" i="8"/>
  <c r="AH2054" i="8"/>
  <c r="W2054" i="8"/>
  <c r="X2054" i="8" s="1"/>
  <c r="V2054" i="8"/>
  <c r="K2054" i="8"/>
  <c r="J2054" i="8"/>
  <c r="I2054" i="8"/>
  <c r="G2054" i="8"/>
  <c r="F2054" i="8"/>
  <c r="E2054" i="8"/>
  <c r="AH2053" i="8"/>
  <c r="W2053" i="8"/>
  <c r="X2053" i="8" s="1"/>
  <c r="V2053" i="8"/>
  <c r="K2053" i="8"/>
  <c r="J2053" i="8"/>
  <c r="I2053" i="8"/>
  <c r="G2053" i="8"/>
  <c r="F2053" i="8"/>
  <c r="E2053" i="8"/>
  <c r="AH2052" i="8"/>
  <c r="W2052" i="8"/>
  <c r="X2052" i="8" s="1"/>
  <c r="V2052" i="8"/>
  <c r="K2052" i="8"/>
  <c r="J2052" i="8"/>
  <c r="I2052" i="8"/>
  <c r="G2052" i="8"/>
  <c r="F2052" i="8"/>
  <c r="E2052" i="8"/>
  <c r="AH2051" i="8"/>
  <c r="W2051" i="8"/>
  <c r="X2051" i="8" s="1"/>
  <c r="V2051" i="8"/>
  <c r="K2051" i="8"/>
  <c r="J2051" i="8"/>
  <c r="I2051" i="8"/>
  <c r="G2051" i="8"/>
  <c r="F2051" i="8"/>
  <c r="E2051" i="8"/>
  <c r="AH2050" i="8"/>
  <c r="W2050" i="8"/>
  <c r="X2050" i="8" s="1"/>
  <c r="V2050" i="8"/>
  <c r="K2050" i="8"/>
  <c r="J2050" i="8"/>
  <c r="I2050" i="8"/>
  <c r="G2050" i="8"/>
  <c r="F2050" i="8"/>
  <c r="E2050" i="8"/>
  <c r="AH2049" i="8"/>
  <c r="W2049" i="8"/>
  <c r="X2049" i="8" s="1"/>
  <c r="V2049" i="8"/>
  <c r="K2049" i="8"/>
  <c r="J2049" i="8"/>
  <c r="I2049" i="8"/>
  <c r="G2049" i="8"/>
  <c r="F2049" i="8"/>
  <c r="E2049" i="8"/>
  <c r="AH2048" i="8"/>
  <c r="W2048" i="8"/>
  <c r="X2048" i="8" s="1"/>
  <c r="V2048" i="8"/>
  <c r="K2048" i="8"/>
  <c r="J2048" i="8"/>
  <c r="I2048" i="8"/>
  <c r="G2048" i="8"/>
  <c r="F2048" i="8"/>
  <c r="E2048" i="8"/>
  <c r="AH2047" i="8"/>
  <c r="W2047" i="8"/>
  <c r="X2047" i="8" s="1"/>
  <c r="V2047" i="8"/>
  <c r="K2047" i="8"/>
  <c r="J2047" i="8"/>
  <c r="I2047" i="8"/>
  <c r="G2047" i="8"/>
  <c r="F2047" i="8"/>
  <c r="E2047" i="8"/>
  <c r="AH2046" i="8"/>
  <c r="W2046" i="8"/>
  <c r="X2046" i="8" s="1"/>
  <c r="V2046" i="8"/>
  <c r="K2046" i="8"/>
  <c r="J2046" i="8"/>
  <c r="I2046" i="8"/>
  <c r="G2046" i="8"/>
  <c r="F2046" i="8"/>
  <c r="E2046" i="8"/>
  <c r="AH2045" i="8"/>
  <c r="W2045" i="8"/>
  <c r="X2045" i="8" s="1"/>
  <c r="V2045" i="8"/>
  <c r="K2045" i="8"/>
  <c r="J2045" i="8"/>
  <c r="I2045" i="8"/>
  <c r="G2045" i="8"/>
  <c r="F2045" i="8"/>
  <c r="E2045" i="8"/>
  <c r="AH2044" i="8"/>
  <c r="W2044" i="8"/>
  <c r="X2044" i="8" s="1"/>
  <c r="V2044" i="8"/>
  <c r="K2044" i="8"/>
  <c r="J2044" i="8"/>
  <c r="I2044" i="8"/>
  <c r="G2044" i="8"/>
  <c r="F2044" i="8"/>
  <c r="E2044" i="8"/>
  <c r="AH2043" i="8"/>
  <c r="W2043" i="8"/>
  <c r="X2043" i="8" s="1"/>
  <c r="V2043" i="8"/>
  <c r="K2043" i="8"/>
  <c r="J2043" i="8"/>
  <c r="I2043" i="8"/>
  <c r="G2043" i="8"/>
  <c r="F2043" i="8"/>
  <c r="E2043" i="8"/>
  <c r="AH2042" i="8"/>
  <c r="W2042" i="8"/>
  <c r="X2042" i="8" s="1"/>
  <c r="V2042" i="8"/>
  <c r="K2042" i="8"/>
  <c r="J2042" i="8"/>
  <c r="I2042" i="8"/>
  <c r="G2042" i="8"/>
  <c r="F2042" i="8"/>
  <c r="E2042" i="8"/>
  <c r="AH2041" i="8"/>
  <c r="W2041" i="8"/>
  <c r="X2041" i="8" s="1"/>
  <c r="V2041" i="8"/>
  <c r="K2041" i="8"/>
  <c r="J2041" i="8"/>
  <c r="I2041" i="8"/>
  <c r="G2041" i="8"/>
  <c r="F2041" i="8"/>
  <c r="E2041" i="8"/>
  <c r="AH2040" i="8"/>
  <c r="W2040" i="8"/>
  <c r="X2040" i="8" s="1"/>
  <c r="V2040" i="8"/>
  <c r="K2040" i="8"/>
  <c r="J2040" i="8"/>
  <c r="I2040" i="8"/>
  <c r="G2040" i="8"/>
  <c r="F2040" i="8"/>
  <c r="E2040" i="8"/>
  <c r="AH2039" i="8"/>
  <c r="W2039" i="8"/>
  <c r="X2039" i="8" s="1"/>
  <c r="V2039" i="8"/>
  <c r="K2039" i="8"/>
  <c r="J2039" i="8"/>
  <c r="I2039" i="8"/>
  <c r="G2039" i="8"/>
  <c r="F2039" i="8"/>
  <c r="E2039" i="8"/>
  <c r="AH2038" i="8"/>
  <c r="W2038" i="8"/>
  <c r="X2038" i="8" s="1"/>
  <c r="V2038" i="8"/>
  <c r="K2038" i="8"/>
  <c r="J2038" i="8"/>
  <c r="I2038" i="8"/>
  <c r="G2038" i="8"/>
  <c r="F2038" i="8"/>
  <c r="E2038" i="8"/>
  <c r="AH2037" i="8"/>
  <c r="W2037" i="8"/>
  <c r="X2037" i="8" s="1"/>
  <c r="V2037" i="8"/>
  <c r="K2037" i="8"/>
  <c r="J2037" i="8"/>
  <c r="I2037" i="8"/>
  <c r="G2037" i="8"/>
  <c r="F2037" i="8"/>
  <c r="E2037" i="8"/>
  <c r="AH2036" i="8"/>
  <c r="W2036" i="8"/>
  <c r="X2036" i="8" s="1"/>
  <c r="V2036" i="8"/>
  <c r="K2036" i="8"/>
  <c r="J2036" i="8"/>
  <c r="I2036" i="8"/>
  <c r="G2036" i="8"/>
  <c r="F2036" i="8"/>
  <c r="E2036" i="8"/>
  <c r="AH2035" i="8"/>
  <c r="W2035" i="8"/>
  <c r="X2035" i="8" s="1"/>
  <c r="V2035" i="8"/>
  <c r="K2035" i="8"/>
  <c r="J2035" i="8"/>
  <c r="I2035" i="8"/>
  <c r="G2035" i="8"/>
  <c r="F2035" i="8"/>
  <c r="E2035" i="8"/>
  <c r="AH2034" i="8"/>
  <c r="W2034" i="8"/>
  <c r="X2034" i="8" s="1"/>
  <c r="V2034" i="8"/>
  <c r="K2034" i="8"/>
  <c r="J2034" i="8"/>
  <c r="I2034" i="8"/>
  <c r="G2034" i="8"/>
  <c r="F2034" i="8"/>
  <c r="E2034" i="8"/>
  <c r="AH2033" i="8"/>
  <c r="W2033" i="8"/>
  <c r="X2033" i="8" s="1"/>
  <c r="V2033" i="8"/>
  <c r="K2033" i="8"/>
  <c r="J2033" i="8"/>
  <c r="I2033" i="8"/>
  <c r="G2033" i="8"/>
  <c r="F2033" i="8"/>
  <c r="E2033" i="8"/>
  <c r="AH2032" i="8"/>
  <c r="W2032" i="8"/>
  <c r="X2032" i="8" s="1"/>
  <c r="V2032" i="8"/>
  <c r="K2032" i="8"/>
  <c r="J2032" i="8"/>
  <c r="I2032" i="8"/>
  <c r="G2032" i="8"/>
  <c r="F2032" i="8"/>
  <c r="E2032" i="8"/>
  <c r="AH2031" i="8"/>
  <c r="W2031" i="8"/>
  <c r="X2031" i="8" s="1"/>
  <c r="V2031" i="8"/>
  <c r="K2031" i="8"/>
  <c r="J2031" i="8"/>
  <c r="I2031" i="8"/>
  <c r="G2031" i="8"/>
  <c r="F2031" i="8"/>
  <c r="E2031" i="8"/>
  <c r="AH2030" i="8"/>
  <c r="W2030" i="8"/>
  <c r="X2030" i="8" s="1"/>
  <c r="V2030" i="8"/>
  <c r="K2030" i="8"/>
  <c r="J2030" i="8"/>
  <c r="I2030" i="8"/>
  <c r="G2030" i="8"/>
  <c r="F2030" i="8"/>
  <c r="E2030" i="8"/>
  <c r="AH2029" i="8"/>
  <c r="W2029" i="8"/>
  <c r="X2029" i="8" s="1"/>
  <c r="V2029" i="8"/>
  <c r="K2029" i="8"/>
  <c r="J2029" i="8"/>
  <c r="I2029" i="8"/>
  <c r="G2029" i="8"/>
  <c r="F2029" i="8"/>
  <c r="E2029" i="8"/>
  <c r="AH2028" i="8"/>
  <c r="W2028" i="8"/>
  <c r="X2028" i="8" s="1"/>
  <c r="V2028" i="8"/>
  <c r="K2028" i="8"/>
  <c r="J2028" i="8"/>
  <c r="I2028" i="8"/>
  <c r="G2028" i="8"/>
  <c r="F2028" i="8"/>
  <c r="E2028" i="8"/>
  <c r="AH2027" i="8"/>
  <c r="W2027" i="8"/>
  <c r="X2027" i="8" s="1"/>
  <c r="V2027" i="8"/>
  <c r="K2027" i="8"/>
  <c r="J2027" i="8"/>
  <c r="I2027" i="8"/>
  <c r="G2027" i="8"/>
  <c r="F2027" i="8"/>
  <c r="E2027" i="8"/>
  <c r="AH2026" i="8"/>
  <c r="W2026" i="8"/>
  <c r="X2026" i="8" s="1"/>
  <c r="V2026" i="8"/>
  <c r="K2026" i="8"/>
  <c r="J2026" i="8"/>
  <c r="I2026" i="8"/>
  <c r="G2026" i="8"/>
  <c r="F2026" i="8"/>
  <c r="E2026" i="8"/>
  <c r="AH2025" i="8"/>
  <c r="W2025" i="8"/>
  <c r="X2025" i="8" s="1"/>
  <c r="V2025" i="8"/>
  <c r="K2025" i="8"/>
  <c r="J2025" i="8"/>
  <c r="I2025" i="8"/>
  <c r="G2025" i="8"/>
  <c r="F2025" i="8"/>
  <c r="E2025" i="8"/>
  <c r="AH2024" i="8"/>
  <c r="W2024" i="8"/>
  <c r="X2024" i="8" s="1"/>
  <c r="V2024" i="8"/>
  <c r="K2024" i="8"/>
  <c r="J2024" i="8"/>
  <c r="I2024" i="8"/>
  <c r="G2024" i="8"/>
  <c r="F2024" i="8"/>
  <c r="E2024" i="8"/>
  <c r="AH2023" i="8"/>
  <c r="W2023" i="8"/>
  <c r="X2023" i="8" s="1"/>
  <c r="V2023" i="8"/>
  <c r="K2023" i="8"/>
  <c r="J2023" i="8"/>
  <c r="I2023" i="8"/>
  <c r="G2023" i="8"/>
  <c r="F2023" i="8"/>
  <c r="E2023" i="8"/>
  <c r="AH2022" i="8"/>
  <c r="W2022" i="8"/>
  <c r="X2022" i="8" s="1"/>
  <c r="V2022" i="8"/>
  <c r="K2022" i="8"/>
  <c r="J2022" i="8"/>
  <c r="I2022" i="8"/>
  <c r="G2022" i="8"/>
  <c r="F2022" i="8"/>
  <c r="E2022" i="8"/>
  <c r="AH2021" i="8"/>
  <c r="W2021" i="8"/>
  <c r="X2021" i="8" s="1"/>
  <c r="V2021" i="8"/>
  <c r="K2021" i="8"/>
  <c r="J2021" i="8"/>
  <c r="I2021" i="8"/>
  <c r="G2021" i="8"/>
  <c r="F2021" i="8"/>
  <c r="E2021" i="8"/>
  <c r="AH2020" i="8"/>
  <c r="W2020" i="8"/>
  <c r="X2020" i="8" s="1"/>
  <c r="V2020" i="8"/>
  <c r="K2020" i="8"/>
  <c r="J2020" i="8"/>
  <c r="I2020" i="8"/>
  <c r="G2020" i="8"/>
  <c r="F2020" i="8"/>
  <c r="E2020" i="8"/>
  <c r="AH2019" i="8"/>
  <c r="W2019" i="8"/>
  <c r="X2019" i="8" s="1"/>
  <c r="V2019" i="8"/>
  <c r="K2019" i="8"/>
  <c r="J2019" i="8"/>
  <c r="I2019" i="8"/>
  <c r="G2019" i="8"/>
  <c r="F2019" i="8"/>
  <c r="E2019" i="8"/>
  <c r="AH2018" i="8"/>
  <c r="W2018" i="8"/>
  <c r="X2018" i="8" s="1"/>
  <c r="V2018" i="8"/>
  <c r="K2018" i="8"/>
  <c r="J2018" i="8"/>
  <c r="I2018" i="8"/>
  <c r="G2018" i="8"/>
  <c r="F2018" i="8"/>
  <c r="E2018" i="8"/>
  <c r="AH2017" i="8"/>
  <c r="W2017" i="8"/>
  <c r="X2017" i="8" s="1"/>
  <c r="V2017" i="8"/>
  <c r="K2017" i="8"/>
  <c r="J2017" i="8"/>
  <c r="I2017" i="8"/>
  <c r="G2017" i="8"/>
  <c r="F2017" i="8"/>
  <c r="E2017" i="8"/>
  <c r="AH2016" i="8"/>
  <c r="W2016" i="8"/>
  <c r="X2016" i="8" s="1"/>
  <c r="V2016" i="8"/>
  <c r="K2016" i="8"/>
  <c r="J2016" i="8"/>
  <c r="I2016" i="8"/>
  <c r="G2016" i="8"/>
  <c r="F2016" i="8"/>
  <c r="E2016" i="8"/>
  <c r="AH2015" i="8"/>
  <c r="W2015" i="8"/>
  <c r="X2015" i="8" s="1"/>
  <c r="V2015" i="8"/>
  <c r="K2015" i="8"/>
  <c r="J2015" i="8"/>
  <c r="I2015" i="8"/>
  <c r="G2015" i="8"/>
  <c r="F2015" i="8"/>
  <c r="E2015" i="8"/>
  <c r="AH2014" i="8"/>
  <c r="W2014" i="8"/>
  <c r="X2014" i="8" s="1"/>
  <c r="V2014" i="8"/>
  <c r="K2014" i="8"/>
  <c r="J2014" i="8"/>
  <c r="I2014" i="8"/>
  <c r="G2014" i="8"/>
  <c r="F2014" i="8"/>
  <c r="E2014" i="8"/>
  <c r="AH2013" i="8"/>
  <c r="W2013" i="8"/>
  <c r="X2013" i="8" s="1"/>
  <c r="V2013" i="8"/>
  <c r="K2013" i="8"/>
  <c r="J2013" i="8"/>
  <c r="I2013" i="8"/>
  <c r="G2013" i="8"/>
  <c r="F2013" i="8"/>
  <c r="E2013" i="8"/>
  <c r="AH2012" i="8"/>
  <c r="W2012" i="8"/>
  <c r="X2012" i="8" s="1"/>
  <c r="V2012" i="8"/>
  <c r="K2012" i="8"/>
  <c r="J2012" i="8"/>
  <c r="I2012" i="8"/>
  <c r="G2012" i="8"/>
  <c r="F2012" i="8"/>
  <c r="E2012" i="8"/>
  <c r="AH2011" i="8"/>
  <c r="W2011" i="8"/>
  <c r="X2011" i="8" s="1"/>
  <c r="V2011" i="8"/>
  <c r="K2011" i="8"/>
  <c r="J2011" i="8"/>
  <c r="I2011" i="8"/>
  <c r="G2011" i="8"/>
  <c r="F2011" i="8"/>
  <c r="E2011" i="8"/>
  <c r="AH2010" i="8"/>
  <c r="W2010" i="8"/>
  <c r="X2010" i="8" s="1"/>
  <c r="V2010" i="8"/>
  <c r="K2010" i="8"/>
  <c r="J2010" i="8"/>
  <c r="I2010" i="8"/>
  <c r="G2010" i="8"/>
  <c r="F2010" i="8"/>
  <c r="E2010" i="8"/>
  <c r="AH2009" i="8"/>
  <c r="W2009" i="8"/>
  <c r="X2009" i="8" s="1"/>
  <c r="V2009" i="8"/>
  <c r="K2009" i="8"/>
  <c r="J2009" i="8"/>
  <c r="I2009" i="8"/>
  <c r="G2009" i="8"/>
  <c r="F2009" i="8"/>
  <c r="E2009" i="8"/>
  <c r="AH2008" i="8"/>
  <c r="W2008" i="8"/>
  <c r="X2008" i="8" s="1"/>
  <c r="V2008" i="8"/>
  <c r="K2008" i="8"/>
  <c r="J2008" i="8"/>
  <c r="I2008" i="8"/>
  <c r="G2008" i="8"/>
  <c r="F2008" i="8"/>
  <c r="E2008" i="8"/>
  <c r="AH2007" i="8"/>
  <c r="W2007" i="8"/>
  <c r="X2007" i="8" s="1"/>
  <c r="V2007" i="8"/>
  <c r="K2007" i="8"/>
  <c r="J2007" i="8"/>
  <c r="I2007" i="8"/>
  <c r="G2007" i="8"/>
  <c r="F2007" i="8"/>
  <c r="E2007" i="8"/>
  <c r="AH2006" i="8"/>
  <c r="W2006" i="8"/>
  <c r="X2006" i="8" s="1"/>
  <c r="V2006" i="8"/>
  <c r="K2006" i="8"/>
  <c r="J2006" i="8"/>
  <c r="I2006" i="8"/>
  <c r="G2006" i="8"/>
  <c r="F2006" i="8"/>
  <c r="E2006" i="8"/>
  <c r="AH2005" i="8"/>
  <c r="W2005" i="8"/>
  <c r="X2005" i="8" s="1"/>
  <c r="V2005" i="8"/>
  <c r="K2005" i="8"/>
  <c r="J2005" i="8"/>
  <c r="I2005" i="8"/>
  <c r="G2005" i="8"/>
  <c r="F2005" i="8"/>
  <c r="E2005" i="8"/>
  <c r="AH2004" i="8"/>
  <c r="W2004" i="8"/>
  <c r="X2004" i="8" s="1"/>
  <c r="V2004" i="8"/>
  <c r="K2004" i="8"/>
  <c r="J2004" i="8"/>
  <c r="I2004" i="8"/>
  <c r="G2004" i="8"/>
  <c r="F2004" i="8"/>
  <c r="E2004" i="8"/>
  <c r="AH2003" i="8"/>
  <c r="W2003" i="8"/>
  <c r="X2003" i="8" s="1"/>
  <c r="V2003" i="8"/>
  <c r="K2003" i="8"/>
  <c r="J2003" i="8"/>
  <c r="I2003" i="8"/>
  <c r="G2003" i="8"/>
  <c r="F2003" i="8"/>
  <c r="E2003" i="8"/>
  <c r="AH2002" i="8"/>
  <c r="W2002" i="8"/>
  <c r="X2002" i="8" s="1"/>
  <c r="V2002" i="8"/>
  <c r="K2002" i="8"/>
  <c r="J2002" i="8"/>
  <c r="I2002" i="8"/>
  <c r="G2002" i="8"/>
  <c r="F2002" i="8"/>
  <c r="E2002" i="8"/>
  <c r="AH2001" i="8"/>
  <c r="W2001" i="8"/>
  <c r="X2001" i="8" s="1"/>
  <c r="V2001" i="8"/>
  <c r="K2001" i="8"/>
  <c r="J2001" i="8"/>
  <c r="I2001" i="8"/>
  <c r="G2001" i="8"/>
  <c r="F2001" i="8"/>
  <c r="E2001" i="8"/>
  <c r="AH2000" i="8"/>
  <c r="W2000" i="8"/>
  <c r="X2000" i="8" s="1"/>
  <c r="V2000" i="8"/>
  <c r="K2000" i="8"/>
  <c r="J2000" i="8"/>
  <c r="I2000" i="8"/>
  <c r="G2000" i="8"/>
  <c r="F2000" i="8"/>
  <c r="E2000" i="8"/>
  <c r="AH1999" i="8"/>
  <c r="W1999" i="8"/>
  <c r="X1999" i="8" s="1"/>
  <c r="V1999" i="8"/>
  <c r="K1999" i="8"/>
  <c r="J1999" i="8"/>
  <c r="I1999" i="8"/>
  <c r="G1999" i="8"/>
  <c r="F1999" i="8"/>
  <c r="E1999" i="8"/>
  <c r="AH1998" i="8"/>
  <c r="W1998" i="8"/>
  <c r="X1998" i="8" s="1"/>
  <c r="V1998" i="8"/>
  <c r="K1998" i="8"/>
  <c r="J1998" i="8"/>
  <c r="I1998" i="8"/>
  <c r="G1998" i="8"/>
  <c r="F1998" i="8"/>
  <c r="E1998" i="8"/>
  <c r="AH1997" i="8"/>
  <c r="W1997" i="8"/>
  <c r="X1997" i="8" s="1"/>
  <c r="V1997" i="8"/>
  <c r="K1997" i="8"/>
  <c r="J1997" i="8"/>
  <c r="I1997" i="8"/>
  <c r="G1997" i="8"/>
  <c r="F1997" i="8"/>
  <c r="E1997" i="8"/>
  <c r="AH1996" i="8"/>
  <c r="W1996" i="8"/>
  <c r="X1996" i="8" s="1"/>
  <c r="V1996" i="8"/>
  <c r="K1996" i="8"/>
  <c r="J1996" i="8"/>
  <c r="I1996" i="8"/>
  <c r="G1996" i="8"/>
  <c r="F1996" i="8"/>
  <c r="E1996" i="8"/>
  <c r="AH1995" i="8"/>
  <c r="W1995" i="8"/>
  <c r="X1995" i="8" s="1"/>
  <c r="V1995" i="8"/>
  <c r="K1995" i="8"/>
  <c r="J1995" i="8"/>
  <c r="I1995" i="8"/>
  <c r="G1995" i="8"/>
  <c r="F1995" i="8"/>
  <c r="E1995" i="8"/>
  <c r="AH1994" i="8"/>
  <c r="W1994" i="8"/>
  <c r="X1994" i="8" s="1"/>
  <c r="V1994" i="8"/>
  <c r="K1994" i="8"/>
  <c r="J1994" i="8"/>
  <c r="I1994" i="8"/>
  <c r="G1994" i="8"/>
  <c r="F1994" i="8"/>
  <c r="E1994" i="8"/>
  <c r="AH1993" i="8"/>
  <c r="W1993" i="8"/>
  <c r="X1993" i="8" s="1"/>
  <c r="V1993" i="8"/>
  <c r="K1993" i="8"/>
  <c r="J1993" i="8"/>
  <c r="I1993" i="8"/>
  <c r="G1993" i="8"/>
  <c r="F1993" i="8"/>
  <c r="E1993" i="8"/>
  <c r="AH1992" i="8"/>
  <c r="W1992" i="8"/>
  <c r="X1992" i="8" s="1"/>
  <c r="V1992" i="8"/>
  <c r="K1992" i="8"/>
  <c r="J1992" i="8"/>
  <c r="I1992" i="8"/>
  <c r="G1992" i="8"/>
  <c r="F1992" i="8"/>
  <c r="E1992" i="8"/>
  <c r="AH1991" i="8"/>
  <c r="W1991" i="8"/>
  <c r="X1991" i="8" s="1"/>
  <c r="V1991" i="8"/>
  <c r="K1991" i="8"/>
  <c r="J1991" i="8"/>
  <c r="I1991" i="8"/>
  <c r="G1991" i="8"/>
  <c r="F1991" i="8"/>
  <c r="E1991" i="8"/>
  <c r="AH1990" i="8"/>
  <c r="W1990" i="8"/>
  <c r="X1990" i="8" s="1"/>
  <c r="V1990" i="8"/>
  <c r="K1990" i="8"/>
  <c r="J1990" i="8"/>
  <c r="I1990" i="8"/>
  <c r="G1990" i="8"/>
  <c r="F1990" i="8"/>
  <c r="E1990" i="8"/>
  <c r="AH1989" i="8"/>
  <c r="W1989" i="8"/>
  <c r="X1989" i="8" s="1"/>
  <c r="V1989" i="8"/>
  <c r="K1989" i="8"/>
  <c r="J1989" i="8"/>
  <c r="I1989" i="8"/>
  <c r="G1989" i="8"/>
  <c r="F1989" i="8"/>
  <c r="E1989" i="8"/>
  <c r="AH1988" i="8"/>
  <c r="W1988" i="8"/>
  <c r="X1988" i="8" s="1"/>
  <c r="V1988" i="8"/>
  <c r="K1988" i="8"/>
  <c r="J1988" i="8"/>
  <c r="I1988" i="8"/>
  <c r="G1988" i="8"/>
  <c r="F1988" i="8"/>
  <c r="E1988" i="8"/>
  <c r="AH1987" i="8"/>
  <c r="W1987" i="8"/>
  <c r="X1987" i="8" s="1"/>
  <c r="V1987" i="8"/>
  <c r="K1987" i="8"/>
  <c r="J1987" i="8"/>
  <c r="I1987" i="8"/>
  <c r="G1987" i="8"/>
  <c r="F1987" i="8"/>
  <c r="E1987" i="8"/>
  <c r="AH1986" i="8"/>
  <c r="W1986" i="8"/>
  <c r="X1986" i="8" s="1"/>
  <c r="V1986" i="8"/>
  <c r="K1986" i="8"/>
  <c r="J1986" i="8"/>
  <c r="I1986" i="8"/>
  <c r="G1986" i="8"/>
  <c r="F1986" i="8"/>
  <c r="E1986" i="8"/>
  <c r="AH1985" i="8"/>
  <c r="W1985" i="8"/>
  <c r="X1985" i="8" s="1"/>
  <c r="V1985" i="8"/>
  <c r="K1985" i="8"/>
  <c r="J1985" i="8"/>
  <c r="I1985" i="8"/>
  <c r="G1985" i="8"/>
  <c r="F1985" i="8"/>
  <c r="E1985" i="8"/>
  <c r="AH1984" i="8"/>
  <c r="W1984" i="8"/>
  <c r="X1984" i="8" s="1"/>
  <c r="V1984" i="8"/>
  <c r="K1984" i="8"/>
  <c r="J1984" i="8"/>
  <c r="I1984" i="8"/>
  <c r="G1984" i="8"/>
  <c r="F1984" i="8"/>
  <c r="E1984" i="8"/>
  <c r="AH1983" i="8"/>
  <c r="W1983" i="8"/>
  <c r="X1983" i="8" s="1"/>
  <c r="V1983" i="8"/>
  <c r="K1983" i="8"/>
  <c r="J1983" i="8"/>
  <c r="I1983" i="8"/>
  <c r="G1983" i="8"/>
  <c r="F1983" i="8"/>
  <c r="E1983" i="8"/>
  <c r="AH1982" i="8"/>
  <c r="W1982" i="8"/>
  <c r="X1982" i="8" s="1"/>
  <c r="V1982" i="8"/>
  <c r="K1982" i="8"/>
  <c r="J1982" i="8"/>
  <c r="I1982" i="8"/>
  <c r="G1982" i="8"/>
  <c r="F1982" i="8"/>
  <c r="E1982" i="8"/>
  <c r="AH1981" i="8"/>
  <c r="W1981" i="8"/>
  <c r="X1981" i="8" s="1"/>
  <c r="V1981" i="8"/>
  <c r="K1981" i="8"/>
  <c r="J1981" i="8"/>
  <c r="I1981" i="8"/>
  <c r="G1981" i="8"/>
  <c r="F1981" i="8"/>
  <c r="E1981" i="8"/>
  <c r="AH1980" i="8"/>
  <c r="W1980" i="8"/>
  <c r="X1980" i="8" s="1"/>
  <c r="V1980" i="8"/>
  <c r="K1980" i="8"/>
  <c r="J1980" i="8"/>
  <c r="I1980" i="8"/>
  <c r="G1980" i="8"/>
  <c r="F1980" i="8"/>
  <c r="E1980" i="8"/>
  <c r="AH1979" i="8"/>
  <c r="W1979" i="8"/>
  <c r="X1979" i="8" s="1"/>
  <c r="V1979" i="8"/>
  <c r="K1979" i="8"/>
  <c r="J1979" i="8"/>
  <c r="I1979" i="8"/>
  <c r="G1979" i="8"/>
  <c r="F1979" i="8"/>
  <c r="E1979" i="8"/>
  <c r="AH1978" i="8"/>
  <c r="W1978" i="8"/>
  <c r="X1978" i="8" s="1"/>
  <c r="V1978" i="8"/>
  <c r="K1978" i="8"/>
  <c r="J1978" i="8"/>
  <c r="I1978" i="8"/>
  <c r="G1978" i="8"/>
  <c r="F1978" i="8"/>
  <c r="E1978" i="8"/>
  <c r="AH1977" i="8"/>
  <c r="W1977" i="8"/>
  <c r="X1977" i="8" s="1"/>
  <c r="V1977" i="8"/>
  <c r="K1977" i="8"/>
  <c r="J1977" i="8"/>
  <c r="I1977" i="8"/>
  <c r="G1977" i="8"/>
  <c r="F1977" i="8"/>
  <c r="E1977" i="8"/>
  <c r="AH1976" i="8"/>
  <c r="W1976" i="8"/>
  <c r="X1976" i="8" s="1"/>
  <c r="V1976" i="8"/>
  <c r="K1976" i="8"/>
  <c r="J1976" i="8"/>
  <c r="I1976" i="8"/>
  <c r="G1976" i="8"/>
  <c r="F1976" i="8"/>
  <c r="E1976" i="8"/>
  <c r="AH1975" i="8"/>
  <c r="W1975" i="8"/>
  <c r="X1975" i="8" s="1"/>
  <c r="V1975" i="8"/>
  <c r="K1975" i="8"/>
  <c r="J1975" i="8"/>
  <c r="I1975" i="8"/>
  <c r="G1975" i="8"/>
  <c r="F1975" i="8"/>
  <c r="E1975" i="8"/>
  <c r="AH1974" i="8"/>
  <c r="W1974" i="8"/>
  <c r="X1974" i="8" s="1"/>
  <c r="V1974" i="8"/>
  <c r="K1974" i="8"/>
  <c r="J1974" i="8"/>
  <c r="I1974" i="8"/>
  <c r="G1974" i="8"/>
  <c r="F1974" i="8"/>
  <c r="E1974" i="8"/>
  <c r="AH1973" i="8"/>
  <c r="W1973" i="8"/>
  <c r="X1973" i="8" s="1"/>
  <c r="V1973" i="8"/>
  <c r="K1973" i="8"/>
  <c r="J1973" i="8"/>
  <c r="I1973" i="8"/>
  <c r="G1973" i="8"/>
  <c r="F1973" i="8"/>
  <c r="E1973" i="8"/>
  <c r="AH1972" i="8"/>
  <c r="W1972" i="8"/>
  <c r="X1972" i="8" s="1"/>
  <c r="V1972" i="8"/>
  <c r="K1972" i="8"/>
  <c r="J1972" i="8"/>
  <c r="I1972" i="8"/>
  <c r="G1972" i="8"/>
  <c r="F1972" i="8"/>
  <c r="E1972" i="8"/>
  <c r="AH1971" i="8"/>
  <c r="W1971" i="8"/>
  <c r="X1971" i="8" s="1"/>
  <c r="V1971" i="8"/>
  <c r="K1971" i="8"/>
  <c r="J1971" i="8"/>
  <c r="I1971" i="8"/>
  <c r="G1971" i="8"/>
  <c r="F1971" i="8"/>
  <c r="E1971" i="8"/>
  <c r="AH1970" i="8"/>
  <c r="W1970" i="8"/>
  <c r="X1970" i="8" s="1"/>
  <c r="V1970" i="8"/>
  <c r="K1970" i="8"/>
  <c r="J1970" i="8"/>
  <c r="I1970" i="8"/>
  <c r="G1970" i="8"/>
  <c r="F1970" i="8"/>
  <c r="E1970" i="8"/>
  <c r="AH1969" i="8"/>
  <c r="W1969" i="8"/>
  <c r="X1969" i="8" s="1"/>
  <c r="V1969" i="8"/>
  <c r="K1969" i="8"/>
  <c r="J1969" i="8"/>
  <c r="I1969" i="8"/>
  <c r="G1969" i="8"/>
  <c r="F1969" i="8"/>
  <c r="E1969" i="8"/>
  <c r="AH1968" i="8"/>
  <c r="W1968" i="8"/>
  <c r="X1968" i="8" s="1"/>
  <c r="V1968" i="8"/>
  <c r="K1968" i="8"/>
  <c r="J1968" i="8"/>
  <c r="I1968" i="8"/>
  <c r="G1968" i="8"/>
  <c r="F1968" i="8"/>
  <c r="E1968" i="8"/>
  <c r="AH1967" i="8"/>
  <c r="W1967" i="8"/>
  <c r="X1967" i="8" s="1"/>
  <c r="V1967" i="8"/>
  <c r="K1967" i="8"/>
  <c r="J1967" i="8"/>
  <c r="I1967" i="8"/>
  <c r="G1967" i="8"/>
  <c r="F1967" i="8"/>
  <c r="E1967" i="8"/>
  <c r="AH1966" i="8"/>
  <c r="W1966" i="8"/>
  <c r="X1966" i="8" s="1"/>
  <c r="V1966" i="8"/>
  <c r="K1966" i="8"/>
  <c r="J1966" i="8"/>
  <c r="I1966" i="8"/>
  <c r="G1966" i="8"/>
  <c r="F1966" i="8"/>
  <c r="E1966" i="8"/>
  <c r="AH1965" i="8"/>
  <c r="W1965" i="8"/>
  <c r="X1965" i="8" s="1"/>
  <c r="V1965" i="8"/>
  <c r="K1965" i="8"/>
  <c r="J1965" i="8"/>
  <c r="I1965" i="8"/>
  <c r="G1965" i="8"/>
  <c r="F1965" i="8"/>
  <c r="E1965" i="8"/>
  <c r="AH1964" i="8"/>
  <c r="W1964" i="8"/>
  <c r="X1964" i="8" s="1"/>
  <c r="V1964" i="8"/>
  <c r="K1964" i="8"/>
  <c r="J1964" i="8"/>
  <c r="I1964" i="8"/>
  <c r="G1964" i="8"/>
  <c r="F1964" i="8"/>
  <c r="E1964" i="8"/>
  <c r="AH1963" i="8"/>
  <c r="W1963" i="8"/>
  <c r="X1963" i="8" s="1"/>
  <c r="V1963" i="8"/>
  <c r="K1963" i="8"/>
  <c r="J1963" i="8"/>
  <c r="I1963" i="8"/>
  <c r="G1963" i="8"/>
  <c r="F1963" i="8"/>
  <c r="E1963" i="8"/>
  <c r="AH1962" i="8"/>
  <c r="W1962" i="8"/>
  <c r="X1962" i="8" s="1"/>
  <c r="V1962" i="8"/>
  <c r="K1962" i="8"/>
  <c r="J1962" i="8"/>
  <c r="I1962" i="8"/>
  <c r="G1962" i="8"/>
  <c r="F1962" i="8"/>
  <c r="E1962" i="8"/>
  <c r="AH1961" i="8"/>
  <c r="W1961" i="8"/>
  <c r="X1961" i="8" s="1"/>
  <c r="V1961" i="8"/>
  <c r="K1961" i="8"/>
  <c r="J1961" i="8"/>
  <c r="I1961" i="8"/>
  <c r="G1961" i="8"/>
  <c r="F1961" i="8"/>
  <c r="E1961" i="8"/>
  <c r="AH1960" i="8"/>
  <c r="W1960" i="8"/>
  <c r="X1960" i="8" s="1"/>
  <c r="V1960" i="8"/>
  <c r="K1960" i="8"/>
  <c r="J1960" i="8"/>
  <c r="I1960" i="8"/>
  <c r="G1960" i="8"/>
  <c r="F1960" i="8"/>
  <c r="E1960" i="8"/>
  <c r="AH1959" i="8"/>
  <c r="W1959" i="8"/>
  <c r="X1959" i="8" s="1"/>
  <c r="V1959" i="8"/>
  <c r="K1959" i="8"/>
  <c r="J1959" i="8"/>
  <c r="I1959" i="8"/>
  <c r="G1959" i="8"/>
  <c r="F1959" i="8"/>
  <c r="E1959" i="8"/>
  <c r="AH1958" i="8"/>
  <c r="W1958" i="8"/>
  <c r="X1958" i="8" s="1"/>
  <c r="V1958" i="8"/>
  <c r="K1958" i="8"/>
  <c r="J1958" i="8"/>
  <c r="I1958" i="8"/>
  <c r="G1958" i="8"/>
  <c r="F1958" i="8"/>
  <c r="E1958" i="8"/>
  <c r="AH1957" i="8"/>
  <c r="W1957" i="8"/>
  <c r="X1957" i="8" s="1"/>
  <c r="V1957" i="8"/>
  <c r="K1957" i="8"/>
  <c r="J1957" i="8"/>
  <c r="I1957" i="8"/>
  <c r="G1957" i="8"/>
  <c r="F1957" i="8"/>
  <c r="E1957" i="8"/>
  <c r="AH1956" i="8"/>
  <c r="W1956" i="8"/>
  <c r="X1956" i="8" s="1"/>
  <c r="V1956" i="8"/>
  <c r="K1956" i="8"/>
  <c r="J1956" i="8"/>
  <c r="I1956" i="8"/>
  <c r="G1956" i="8"/>
  <c r="F1956" i="8"/>
  <c r="E1956" i="8"/>
  <c r="AH1955" i="8"/>
  <c r="W1955" i="8"/>
  <c r="X1955" i="8" s="1"/>
  <c r="V1955" i="8"/>
  <c r="K1955" i="8"/>
  <c r="J1955" i="8"/>
  <c r="I1955" i="8"/>
  <c r="G1955" i="8"/>
  <c r="F1955" i="8"/>
  <c r="E1955" i="8"/>
  <c r="AH1954" i="8"/>
  <c r="W1954" i="8"/>
  <c r="X1954" i="8" s="1"/>
  <c r="V1954" i="8"/>
  <c r="K1954" i="8"/>
  <c r="J1954" i="8"/>
  <c r="I1954" i="8"/>
  <c r="G1954" i="8"/>
  <c r="F1954" i="8"/>
  <c r="E1954" i="8"/>
  <c r="AH1953" i="8"/>
  <c r="W1953" i="8"/>
  <c r="X1953" i="8" s="1"/>
  <c r="V1953" i="8"/>
  <c r="K1953" i="8"/>
  <c r="J1953" i="8"/>
  <c r="I1953" i="8"/>
  <c r="G1953" i="8"/>
  <c r="F1953" i="8"/>
  <c r="E1953" i="8"/>
  <c r="AH1952" i="8"/>
  <c r="W1952" i="8"/>
  <c r="X1952" i="8" s="1"/>
  <c r="V1952" i="8"/>
  <c r="K1952" i="8"/>
  <c r="J1952" i="8"/>
  <c r="I1952" i="8"/>
  <c r="G1952" i="8"/>
  <c r="F1952" i="8"/>
  <c r="E1952" i="8"/>
  <c r="AH1951" i="8"/>
  <c r="W1951" i="8"/>
  <c r="X1951" i="8" s="1"/>
  <c r="V1951" i="8"/>
  <c r="K1951" i="8"/>
  <c r="J1951" i="8"/>
  <c r="I1951" i="8"/>
  <c r="G1951" i="8"/>
  <c r="F1951" i="8"/>
  <c r="E1951" i="8"/>
  <c r="AH1950" i="8"/>
  <c r="W1950" i="8"/>
  <c r="X1950" i="8" s="1"/>
  <c r="V1950" i="8"/>
  <c r="K1950" i="8"/>
  <c r="J1950" i="8"/>
  <c r="I1950" i="8"/>
  <c r="G1950" i="8"/>
  <c r="F1950" i="8"/>
  <c r="E1950" i="8"/>
  <c r="AH1949" i="8"/>
  <c r="W1949" i="8"/>
  <c r="X1949" i="8" s="1"/>
  <c r="V1949" i="8"/>
  <c r="K1949" i="8"/>
  <c r="J1949" i="8"/>
  <c r="I1949" i="8"/>
  <c r="G1949" i="8"/>
  <c r="F1949" i="8"/>
  <c r="E1949" i="8"/>
  <c r="AH1948" i="8"/>
  <c r="W1948" i="8"/>
  <c r="X1948" i="8" s="1"/>
  <c r="V1948" i="8"/>
  <c r="K1948" i="8"/>
  <c r="J1948" i="8"/>
  <c r="I1948" i="8"/>
  <c r="G1948" i="8"/>
  <c r="F1948" i="8"/>
  <c r="E1948" i="8"/>
  <c r="AH1947" i="8"/>
  <c r="W1947" i="8"/>
  <c r="X1947" i="8" s="1"/>
  <c r="V1947" i="8"/>
  <c r="K1947" i="8"/>
  <c r="J1947" i="8"/>
  <c r="I1947" i="8"/>
  <c r="G1947" i="8"/>
  <c r="F1947" i="8"/>
  <c r="E1947" i="8"/>
  <c r="AH1946" i="8"/>
  <c r="W1946" i="8"/>
  <c r="X1946" i="8" s="1"/>
  <c r="V1946" i="8"/>
  <c r="K1946" i="8"/>
  <c r="J1946" i="8"/>
  <c r="I1946" i="8"/>
  <c r="G1946" i="8"/>
  <c r="F1946" i="8"/>
  <c r="E1946" i="8"/>
  <c r="AH1945" i="8"/>
  <c r="W1945" i="8"/>
  <c r="X1945" i="8" s="1"/>
  <c r="V1945" i="8"/>
  <c r="K1945" i="8"/>
  <c r="J1945" i="8"/>
  <c r="I1945" i="8"/>
  <c r="G1945" i="8"/>
  <c r="F1945" i="8"/>
  <c r="E1945" i="8"/>
  <c r="AH1944" i="8"/>
  <c r="W1944" i="8"/>
  <c r="X1944" i="8" s="1"/>
  <c r="V1944" i="8"/>
  <c r="K1944" i="8"/>
  <c r="J1944" i="8"/>
  <c r="I1944" i="8"/>
  <c r="G1944" i="8"/>
  <c r="F1944" i="8"/>
  <c r="E1944" i="8"/>
  <c r="AH1943" i="8"/>
  <c r="W1943" i="8"/>
  <c r="X1943" i="8" s="1"/>
  <c r="V1943" i="8"/>
  <c r="K1943" i="8"/>
  <c r="J1943" i="8"/>
  <c r="I1943" i="8"/>
  <c r="G1943" i="8"/>
  <c r="F1943" i="8"/>
  <c r="E1943" i="8"/>
  <c r="AH1942" i="8"/>
  <c r="W1942" i="8"/>
  <c r="X1942" i="8" s="1"/>
  <c r="V1942" i="8"/>
  <c r="K1942" i="8"/>
  <c r="J1942" i="8"/>
  <c r="I1942" i="8"/>
  <c r="G1942" i="8"/>
  <c r="F1942" i="8"/>
  <c r="E1942" i="8"/>
  <c r="AH1941" i="8"/>
  <c r="W1941" i="8"/>
  <c r="X1941" i="8" s="1"/>
  <c r="V1941" i="8"/>
  <c r="K1941" i="8"/>
  <c r="J1941" i="8"/>
  <c r="I1941" i="8"/>
  <c r="G1941" i="8"/>
  <c r="F1941" i="8"/>
  <c r="E1941" i="8"/>
  <c r="AH1940" i="8"/>
  <c r="W1940" i="8"/>
  <c r="X1940" i="8" s="1"/>
  <c r="V1940" i="8"/>
  <c r="K1940" i="8"/>
  <c r="J1940" i="8"/>
  <c r="I1940" i="8"/>
  <c r="G1940" i="8"/>
  <c r="F1940" i="8"/>
  <c r="E1940" i="8"/>
  <c r="AH1939" i="8"/>
  <c r="W1939" i="8"/>
  <c r="X1939" i="8" s="1"/>
  <c r="V1939" i="8"/>
  <c r="K1939" i="8"/>
  <c r="J1939" i="8"/>
  <c r="I1939" i="8"/>
  <c r="G1939" i="8"/>
  <c r="F1939" i="8"/>
  <c r="E1939" i="8"/>
  <c r="AH1938" i="8"/>
  <c r="W1938" i="8"/>
  <c r="X1938" i="8" s="1"/>
  <c r="V1938" i="8"/>
  <c r="K1938" i="8"/>
  <c r="J1938" i="8"/>
  <c r="I1938" i="8"/>
  <c r="G1938" i="8"/>
  <c r="F1938" i="8"/>
  <c r="E1938" i="8"/>
  <c r="AH1937" i="8"/>
  <c r="W1937" i="8"/>
  <c r="X1937" i="8" s="1"/>
  <c r="V1937" i="8"/>
  <c r="K1937" i="8"/>
  <c r="J1937" i="8"/>
  <c r="I1937" i="8"/>
  <c r="G1937" i="8"/>
  <c r="F1937" i="8"/>
  <c r="E1937" i="8"/>
  <c r="AH1936" i="8"/>
  <c r="W1936" i="8"/>
  <c r="X1936" i="8" s="1"/>
  <c r="V1936" i="8"/>
  <c r="K1936" i="8"/>
  <c r="J1936" i="8"/>
  <c r="I1936" i="8"/>
  <c r="G1936" i="8"/>
  <c r="F1936" i="8"/>
  <c r="E1936" i="8"/>
  <c r="AH1935" i="8"/>
  <c r="W1935" i="8"/>
  <c r="X1935" i="8" s="1"/>
  <c r="V1935" i="8"/>
  <c r="K1935" i="8"/>
  <c r="J1935" i="8"/>
  <c r="I1935" i="8"/>
  <c r="G1935" i="8"/>
  <c r="F1935" i="8"/>
  <c r="E1935" i="8"/>
  <c r="AH1934" i="8"/>
  <c r="W1934" i="8"/>
  <c r="X1934" i="8" s="1"/>
  <c r="V1934" i="8"/>
  <c r="K1934" i="8"/>
  <c r="J1934" i="8"/>
  <c r="I1934" i="8"/>
  <c r="G1934" i="8"/>
  <c r="F1934" i="8"/>
  <c r="E1934" i="8"/>
  <c r="AH1933" i="8"/>
  <c r="W1933" i="8"/>
  <c r="X1933" i="8" s="1"/>
  <c r="V1933" i="8"/>
  <c r="K1933" i="8"/>
  <c r="J1933" i="8"/>
  <c r="I1933" i="8"/>
  <c r="G1933" i="8"/>
  <c r="F1933" i="8"/>
  <c r="E1933" i="8"/>
  <c r="AH1932" i="8"/>
  <c r="W1932" i="8"/>
  <c r="X1932" i="8" s="1"/>
  <c r="V1932" i="8"/>
  <c r="K1932" i="8"/>
  <c r="J1932" i="8"/>
  <c r="I1932" i="8"/>
  <c r="G1932" i="8"/>
  <c r="F1932" i="8"/>
  <c r="E1932" i="8"/>
  <c r="AH1931" i="8"/>
  <c r="W1931" i="8"/>
  <c r="X1931" i="8" s="1"/>
  <c r="V1931" i="8"/>
  <c r="K1931" i="8"/>
  <c r="J1931" i="8"/>
  <c r="I1931" i="8"/>
  <c r="G1931" i="8"/>
  <c r="F1931" i="8"/>
  <c r="E1931" i="8"/>
  <c r="AH1930" i="8"/>
  <c r="W1930" i="8"/>
  <c r="X1930" i="8" s="1"/>
  <c r="V1930" i="8"/>
  <c r="K1930" i="8"/>
  <c r="J1930" i="8"/>
  <c r="I1930" i="8"/>
  <c r="G1930" i="8"/>
  <c r="F1930" i="8"/>
  <c r="E1930" i="8"/>
  <c r="AH1929" i="8"/>
  <c r="W1929" i="8"/>
  <c r="X1929" i="8" s="1"/>
  <c r="V1929" i="8"/>
  <c r="K1929" i="8"/>
  <c r="J1929" i="8"/>
  <c r="I1929" i="8"/>
  <c r="G1929" i="8"/>
  <c r="F1929" i="8"/>
  <c r="E1929" i="8"/>
  <c r="AH1928" i="8"/>
  <c r="W1928" i="8"/>
  <c r="X1928" i="8" s="1"/>
  <c r="V1928" i="8"/>
  <c r="K1928" i="8"/>
  <c r="J1928" i="8"/>
  <c r="I1928" i="8"/>
  <c r="G1928" i="8"/>
  <c r="F1928" i="8"/>
  <c r="E1928" i="8"/>
  <c r="AH1927" i="8"/>
  <c r="W1927" i="8"/>
  <c r="X1927" i="8" s="1"/>
  <c r="V1927" i="8"/>
  <c r="K1927" i="8"/>
  <c r="J1927" i="8"/>
  <c r="I1927" i="8"/>
  <c r="G1927" i="8"/>
  <c r="F1927" i="8"/>
  <c r="E1927" i="8"/>
  <c r="AH1926" i="8"/>
  <c r="W1926" i="8"/>
  <c r="X1926" i="8" s="1"/>
  <c r="V1926" i="8"/>
  <c r="K1926" i="8"/>
  <c r="J1926" i="8"/>
  <c r="I1926" i="8"/>
  <c r="G1926" i="8"/>
  <c r="F1926" i="8"/>
  <c r="E1926" i="8"/>
  <c r="AH1925" i="8"/>
  <c r="W1925" i="8"/>
  <c r="X1925" i="8" s="1"/>
  <c r="V1925" i="8"/>
  <c r="K1925" i="8"/>
  <c r="J1925" i="8"/>
  <c r="I1925" i="8"/>
  <c r="G1925" i="8"/>
  <c r="F1925" i="8"/>
  <c r="E1925" i="8"/>
  <c r="AH1924" i="8"/>
  <c r="W1924" i="8"/>
  <c r="X1924" i="8" s="1"/>
  <c r="V1924" i="8"/>
  <c r="K1924" i="8"/>
  <c r="J1924" i="8"/>
  <c r="I1924" i="8"/>
  <c r="G1924" i="8"/>
  <c r="F1924" i="8"/>
  <c r="E1924" i="8"/>
  <c r="AH1923" i="8"/>
  <c r="W1923" i="8"/>
  <c r="X1923" i="8" s="1"/>
  <c r="V1923" i="8"/>
  <c r="K1923" i="8"/>
  <c r="J1923" i="8"/>
  <c r="I1923" i="8"/>
  <c r="G1923" i="8"/>
  <c r="F1923" i="8"/>
  <c r="E1923" i="8"/>
  <c r="AH1922" i="8"/>
  <c r="W1922" i="8"/>
  <c r="X1922" i="8" s="1"/>
  <c r="V1922" i="8"/>
  <c r="K1922" i="8"/>
  <c r="J1922" i="8"/>
  <c r="I1922" i="8"/>
  <c r="G1922" i="8"/>
  <c r="F1922" i="8"/>
  <c r="E1922" i="8"/>
  <c r="AH1921" i="8"/>
  <c r="W1921" i="8"/>
  <c r="X1921" i="8" s="1"/>
  <c r="V1921" i="8"/>
  <c r="K1921" i="8"/>
  <c r="J1921" i="8"/>
  <c r="I1921" i="8"/>
  <c r="G1921" i="8"/>
  <c r="F1921" i="8"/>
  <c r="E1921" i="8"/>
  <c r="AH1920" i="8"/>
  <c r="W1920" i="8"/>
  <c r="X1920" i="8" s="1"/>
  <c r="V1920" i="8"/>
  <c r="K1920" i="8"/>
  <c r="J1920" i="8"/>
  <c r="I1920" i="8"/>
  <c r="G1920" i="8"/>
  <c r="F1920" i="8"/>
  <c r="E1920" i="8"/>
  <c r="AH1919" i="8"/>
  <c r="W1919" i="8"/>
  <c r="X1919" i="8" s="1"/>
  <c r="V1919" i="8"/>
  <c r="K1919" i="8"/>
  <c r="J1919" i="8"/>
  <c r="I1919" i="8"/>
  <c r="G1919" i="8"/>
  <c r="F1919" i="8"/>
  <c r="E1919" i="8"/>
  <c r="AH1918" i="8"/>
  <c r="W1918" i="8"/>
  <c r="X1918" i="8" s="1"/>
  <c r="V1918" i="8"/>
  <c r="K1918" i="8"/>
  <c r="J1918" i="8"/>
  <c r="I1918" i="8"/>
  <c r="G1918" i="8"/>
  <c r="F1918" i="8"/>
  <c r="E1918" i="8"/>
  <c r="AH1917" i="8"/>
  <c r="W1917" i="8"/>
  <c r="X1917" i="8" s="1"/>
  <c r="V1917" i="8"/>
  <c r="K1917" i="8"/>
  <c r="J1917" i="8"/>
  <c r="I1917" i="8"/>
  <c r="G1917" i="8"/>
  <c r="F1917" i="8"/>
  <c r="E1917" i="8"/>
  <c r="AH1916" i="8"/>
  <c r="W1916" i="8"/>
  <c r="X1916" i="8" s="1"/>
  <c r="V1916" i="8"/>
  <c r="K1916" i="8"/>
  <c r="J1916" i="8"/>
  <c r="I1916" i="8"/>
  <c r="G1916" i="8"/>
  <c r="F1916" i="8"/>
  <c r="E1916" i="8"/>
  <c r="AH1915" i="8"/>
  <c r="W1915" i="8"/>
  <c r="X1915" i="8" s="1"/>
  <c r="V1915" i="8"/>
  <c r="K1915" i="8"/>
  <c r="J1915" i="8"/>
  <c r="I1915" i="8"/>
  <c r="G1915" i="8"/>
  <c r="F1915" i="8"/>
  <c r="E1915" i="8"/>
  <c r="AH1914" i="8"/>
  <c r="W1914" i="8"/>
  <c r="X1914" i="8" s="1"/>
  <c r="V1914" i="8"/>
  <c r="K1914" i="8"/>
  <c r="J1914" i="8"/>
  <c r="I1914" i="8"/>
  <c r="G1914" i="8"/>
  <c r="F1914" i="8"/>
  <c r="E1914" i="8"/>
  <c r="AH1913" i="8"/>
  <c r="W1913" i="8"/>
  <c r="X1913" i="8" s="1"/>
  <c r="V1913" i="8"/>
  <c r="K1913" i="8"/>
  <c r="J1913" i="8"/>
  <c r="I1913" i="8"/>
  <c r="G1913" i="8"/>
  <c r="F1913" i="8"/>
  <c r="E1913" i="8"/>
  <c r="AH1912" i="8"/>
  <c r="W1912" i="8"/>
  <c r="X1912" i="8" s="1"/>
  <c r="V1912" i="8"/>
  <c r="K1912" i="8"/>
  <c r="J1912" i="8"/>
  <c r="I1912" i="8"/>
  <c r="G1912" i="8"/>
  <c r="F1912" i="8"/>
  <c r="E1912" i="8"/>
  <c r="AH1911" i="8"/>
  <c r="W1911" i="8"/>
  <c r="X1911" i="8" s="1"/>
  <c r="V1911" i="8"/>
  <c r="K1911" i="8"/>
  <c r="J1911" i="8"/>
  <c r="I1911" i="8"/>
  <c r="G1911" i="8"/>
  <c r="F1911" i="8"/>
  <c r="E1911" i="8"/>
  <c r="AH1910" i="8"/>
  <c r="W1910" i="8"/>
  <c r="X1910" i="8" s="1"/>
  <c r="V1910" i="8"/>
  <c r="K1910" i="8"/>
  <c r="J1910" i="8"/>
  <c r="I1910" i="8"/>
  <c r="G1910" i="8"/>
  <c r="F1910" i="8"/>
  <c r="E1910" i="8"/>
  <c r="AH1909" i="8"/>
  <c r="W1909" i="8"/>
  <c r="X1909" i="8" s="1"/>
  <c r="V1909" i="8"/>
  <c r="K1909" i="8"/>
  <c r="J1909" i="8"/>
  <c r="I1909" i="8"/>
  <c r="G1909" i="8"/>
  <c r="F1909" i="8"/>
  <c r="E1909" i="8"/>
  <c r="AH1908" i="8"/>
  <c r="W1908" i="8"/>
  <c r="X1908" i="8" s="1"/>
  <c r="V1908" i="8"/>
  <c r="K1908" i="8"/>
  <c r="J1908" i="8"/>
  <c r="I1908" i="8"/>
  <c r="G1908" i="8"/>
  <c r="F1908" i="8"/>
  <c r="E1908" i="8"/>
  <c r="AH1907" i="8"/>
  <c r="W1907" i="8"/>
  <c r="X1907" i="8" s="1"/>
  <c r="V1907" i="8"/>
  <c r="K1907" i="8"/>
  <c r="J1907" i="8"/>
  <c r="I1907" i="8"/>
  <c r="G1907" i="8"/>
  <c r="F1907" i="8"/>
  <c r="E1907" i="8"/>
  <c r="AH1906" i="8"/>
  <c r="W1906" i="8"/>
  <c r="X1906" i="8" s="1"/>
  <c r="V1906" i="8"/>
  <c r="K1906" i="8"/>
  <c r="J1906" i="8"/>
  <c r="I1906" i="8"/>
  <c r="G1906" i="8"/>
  <c r="F1906" i="8"/>
  <c r="E1906" i="8"/>
  <c r="AH1905" i="8"/>
  <c r="W1905" i="8"/>
  <c r="X1905" i="8" s="1"/>
  <c r="V1905" i="8"/>
  <c r="K1905" i="8"/>
  <c r="J1905" i="8"/>
  <c r="I1905" i="8"/>
  <c r="G1905" i="8"/>
  <c r="F1905" i="8"/>
  <c r="E1905" i="8"/>
  <c r="AH1904" i="8"/>
  <c r="W1904" i="8"/>
  <c r="X1904" i="8" s="1"/>
  <c r="V1904" i="8"/>
  <c r="K1904" i="8"/>
  <c r="J1904" i="8"/>
  <c r="I1904" i="8"/>
  <c r="G1904" i="8"/>
  <c r="F1904" i="8"/>
  <c r="E1904" i="8"/>
  <c r="AH1903" i="8"/>
  <c r="W1903" i="8"/>
  <c r="X1903" i="8" s="1"/>
  <c r="V1903" i="8"/>
  <c r="K1903" i="8"/>
  <c r="J1903" i="8"/>
  <c r="I1903" i="8"/>
  <c r="G1903" i="8"/>
  <c r="F1903" i="8"/>
  <c r="E1903" i="8"/>
  <c r="AH1902" i="8"/>
  <c r="W1902" i="8"/>
  <c r="X1902" i="8" s="1"/>
  <c r="V1902" i="8"/>
  <c r="K1902" i="8"/>
  <c r="J1902" i="8"/>
  <c r="I1902" i="8"/>
  <c r="G1902" i="8"/>
  <c r="F1902" i="8"/>
  <c r="E1902" i="8"/>
  <c r="AH1901" i="8"/>
  <c r="W1901" i="8"/>
  <c r="X1901" i="8" s="1"/>
  <c r="V1901" i="8"/>
  <c r="K1901" i="8"/>
  <c r="J1901" i="8"/>
  <c r="I1901" i="8"/>
  <c r="G1901" i="8"/>
  <c r="F1901" i="8"/>
  <c r="E1901" i="8"/>
  <c r="AH1900" i="8"/>
  <c r="W1900" i="8"/>
  <c r="X1900" i="8" s="1"/>
  <c r="V1900" i="8"/>
  <c r="K1900" i="8"/>
  <c r="J1900" i="8"/>
  <c r="I1900" i="8"/>
  <c r="G1900" i="8"/>
  <c r="F1900" i="8"/>
  <c r="E1900" i="8"/>
  <c r="AH1899" i="8"/>
  <c r="W1899" i="8"/>
  <c r="X1899" i="8" s="1"/>
  <c r="V1899" i="8"/>
  <c r="K1899" i="8"/>
  <c r="J1899" i="8"/>
  <c r="I1899" i="8"/>
  <c r="G1899" i="8"/>
  <c r="F1899" i="8"/>
  <c r="E1899" i="8"/>
  <c r="AH1898" i="8"/>
  <c r="W1898" i="8"/>
  <c r="X1898" i="8" s="1"/>
  <c r="V1898" i="8"/>
  <c r="K1898" i="8"/>
  <c r="J1898" i="8"/>
  <c r="I1898" i="8"/>
  <c r="G1898" i="8"/>
  <c r="F1898" i="8"/>
  <c r="E1898" i="8"/>
  <c r="AH1897" i="8"/>
  <c r="W1897" i="8"/>
  <c r="X1897" i="8" s="1"/>
  <c r="V1897" i="8"/>
  <c r="K1897" i="8"/>
  <c r="J1897" i="8"/>
  <c r="I1897" i="8"/>
  <c r="G1897" i="8"/>
  <c r="F1897" i="8"/>
  <c r="E1897" i="8"/>
  <c r="AH1896" i="8"/>
  <c r="W1896" i="8"/>
  <c r="X1896" i="8" s="1"/>
  <c r="V1896" i="8"/>
  <c r="K1896" i="8"/>
  <c r="J1896" i="8"/>
  <c r="I1896" i="8"/>
  <c r="G1896" i="8"/>
  <c r="F1896" i="8"/>
  <c r="E1896" i="8"/>
  <c r="AH1895" i="8"/>
  <c r="W1895" i="8"/>
  <c r="X1895" i="8" s="1"/>
  <c r="V1895" i="8"/>
  <c r="K1895" i="8"/>
  <c r="J1895" i="8"/>
  <c r="I1895" i="8"/>
  <c r="G1895" i="8"/>
  <c r="F1895" i="8"/>
  <c r="E1895" i="8"/>
  <c r="AH1894" i="8"/>
  <c r="W1894" i="8"/>
  <c r="X1894" i="8" s="1"/>
  <c r="V1894" i="8"/>
  <c r="K1894" i="8"/>
  <c r="J1894" i="8"/>
  <c r="I1894" i="8"/>
  <c r="G1894" i="8"/>
  <c r="F1894" i="8"/>
  <c r="E1894" i="8"/>
  <c r="AH1893" i="8"/>
  <c r="W1893" i="8"/>
  <c r="X1893" i="8" s="1"/>
  <c r="V1893" i="8"/>
  <c r="K1893" i="8"/>
  <c r="J1893" i="8"/>
  <c r="I1893" i="8"/>
  <c r="G1893" i="8"/>
  <c r="F1893" i="8"/>
  <c r="E1893" i="8"/>
  <c r="AH1892" i="8"/>
  <c r="W1892" i="8"/>
  <c r="X1892" i="8" s="1"/>
  <c r="V1892" i="8"/>
  <c r="K1892" i="8"/>
  <c r="J1892" i="8"/>
  <c r="I1892" i="8"/>
  <c r="G1892" i="8"/>
  <c r="F1892" i="8"/>
  <c r="E1892" i="8"/>
  <c r="AH1891" i="8"/>
  <c r="W1891" i="8"/>
  <c r="X1891" i="8" s="1"/>
  <c r="V1891" i="8"/>
  <c r="K1891" i="8"/>
  <c r="J1891" i="8"/>
  <c r="I1891" i="8"/>
  <c r="G1891" i="8"/>
  <c r="F1891" i="8"/>
  <c r="E1891" i="8"/>
  <c r="AH1890" i="8"/>
  <c r="W1890" i="8"/>
  <c r="X1890" i="8" s="1"/>
  <c r="V1890" i="8"/>
  <c r="K1890" i="8"/>
  <c r="J1890" i="8"/>
  <c r="I1890" i="8"/>
  <c r="G1890" i="8"/>
  <c r="F1890" i="8"/>
  <c r="E1890" i="8"/>
  <c r="AH1889" i="8"/>
  <c r="W1889" i="8"/>
  <c r="X1889" i="8" s="1"/>
  <c r="V1889" i="8"/>
  <c r="K1889" i="8"/>
  <c r="J1889" i="8"/>
  <c r="I1889" i="8"/>
  <c r="G1889" i="8"/>
  <c r="F1889" i="8"/>
  <c r="E1889" i="8"/>
  <c r="AH1888" i="8"/>
  <c r="W1888" i="8"/>
  <c r="X1888" i="8" s="1"/>
  <c r="V1888" i="8"/>
  <c r="K1888" i="8"/>
  <c r="J1888" i="8"/>
  <c r="I1888" i="8"/>
  <c r="G1888" i="8"/>
  <c r="F1888" i="8"/>
  <c r="E1888" i="8"/>
  <c r="AH1887" i="8"/>
  <c r="W1887" i="8"/>
  <c r="X1887" i="8" s="1"/>
  <c r="V1887" i="8"/>
  <c r="K1887" i="8"/>
  <c r="J1887" i="8"/>
  <c r="I1887" i="8"/>
  <c r="G1887" i="8"/>
  <c r="F1887" i="8"/>
  <c r="E1887" i="8"/>
  <c r="AH1886" i="8"/>
  <c r="W1886" i="8"/>
  <c r="X1886" i="8" s="1"/>
  <c r="V1886" i="8"/>
  <c r="K1886" i="8"/>
  <c r="J1886" i="8"/>
  <c r="I1886" i="8"/>
  <c r="G1886" i="8"/>
  <c r="F1886" i="8"/>
  <c r="E1886" i="8"/>
  <c r="AH1885" i="8"/>
  <c r="W1885" i="8"/>
  <c r="X1885" i="8" s="1"/>
  <c r="V1885" i="8"/>
  <c r="K1885" i="8"/>
  <c r="J1885" i="8"/>
  <c r="I1885" i="8"/>
  <c r="G1885" i="8"/>
  <c r="F1885" i="8"/>
  <c r="E1885" i="8"/>
  <c r="AH1884" i="8"/>
  <c r="W1884" i="8"/>
  <c r="X1884" i="8" s="1"/>
  <c r="V1884" i="8"/>
  <c r="K1884" i="8"/>
  <c r="J1884" i="8"/>
  <c r="I1884" i="8"/>
  <c r="G1884" i="8"/>
  <c r="F1884" i="8"/>
  <c r="E1884" i="8"/>
  <c r="AH1883" i="8"/>
  <c r="W1883" i="8"/>
  <c r="X1883" i="8" s="1"/>
  <c r="V1883" i="8"/>
  <c r="K1883" i="8"/>
  <c r="J1883" i="8"/>
  <c r="I1883" i="8"/>
  <c r="G1883" i="8"/>
  <c r="F1883" i="8"/>
  <c r="E1883" i="8"/>
  <c r="AH1882" i="8"/>
  <c r="W1882" i="8"/>
  <c r="X1882" i="8" s="1"/>
  <c r="V1882" i="8"/>
  <c r="K1882" i="8"/>
  <c r="J1882" i="8"/>
  <c r="I1882" i="8"/>
  <c r="G1882" i="8"/>
  <c r="F1882" i="8"/>
  <c r="E1882" i="8"/>
  <c r="AH1881" i="8"/>
  <c r="W1881" i="8"/>
  <c r="X1881" i="8" s="1"/>
  <c r="V1881" i="8"/>
  <c r="K1881" i="8"/>
  <c r="J1881" i="8"/>
  <c r="I1881" i="8"/>
  <c r="G1881" i="8"/>
  <c r="F1881" i="8"/>
  <c r="E1881" i="8"/>
  <c r="AH1880" i="8"/>
  <c r="W1880" i="8"/>
  <c r="X1880" i="8" s="1"/>
  <c r="V1880" i="8"/>
  <c r="K1880" i="8"/>
  <c r="J1880" i="8"/>
  <c r="I1880" i="8"/>
  <c r="G1880" i="8"/>
  <c r="F1880" i="8"/>
  <c r="E1880" i="8"/>
  <c r="AH1879" i="8"/>
  <c r="W1879" i="8"/>
  <c r="X1879" i="8" s="1"/>
  <c r="V1879" i="8"/>
  <c r="K1879" i="8"/>
  <c r="J1879" i="8"/>
  <c r="I1879" i="8"/>
  <c r="G1879" i="8"/>
  <c r="F1879" i="8"/>
  <c r="E1879" i="8"/>
  <c r="AH1878" i="8"/>
  <c r="W1878" i="8"/>
  <c r="X1878" i="8" s="1"/>
  <c r="V1878" i="8"/>
  <c r="K1878" i="8"/>
  <c r="J1878" i="8"/>
  <c r="I1878" i="8"/>
  <c r="G1878" i="8"/>
  <c r="F1878" i="8"/>
  <c r="E1878" i="8"/>
  <c r="AH1877" i="8"/>
  <c r="W1877" i="8"/>
  <c r="X1877" i="8" s="1"/>
  <c r="V1877" i="8"/>
  <c r="K1877" i="8"/>
  <c r="J1877" i="8"/>
  <c r="I1877" i="8"/>
  <c r="G1877" i="8"/>
  <c r="F1877" i="8"/>
  <c r="E1877" i="8"/>
  <c r="AH1876" i="8"/>
  <c r="W1876" i="8"/>
  <c r="X1876" i="8" s="1"/>
  <c r="V1876" i="8"/>
  <c r="K1876" i="8"/>
  <c r="J1876" i="8"/>
  <c r="I1876" i="8"/>
  <c r="G1876" i="8"/>
  <c r="F1876" i="8"/>
  <c r="E1876" i="8"/>
  <c r="AH1875" i="8"/>
  <c r="W1875" i="8"/>
  <c r="X1875" i="8" s="1"/>
  <c r="V1875" i="8"/>
  <c r="K1875" i="8"/>
  <c r="J1875" i="8"/>
  <c r="I1875" i="8"/>
  <c r="G1875" i="8"/>
  <c r="F1875" i="8"/>
  <c r="E1875" i="8"/>
  <c r="AH1874" i="8"/>
  <c r="W1874" i="8"/>
  <c r="X1874" i="8" s="1"/>
  <c r="V1874" i="8"/>
  <c r="K1874" i="8"/>
  <c r="J1874" i="8"/>
  <c r="I1874" i="8"/>
  <c r="G1874" i="8"/>
  <c r="F1874" i="8"/>
  <c r="E1874" i="8"/>
  <c r="AH1873" i="8"/>
  <c r="W1873" i="8"/>
  <c r="X1873" i="8" s="1"/>
  <c r="V1873" i="8"/>
  <c r="K1873" i="8"/>
  <c r="J1873" i="8"/>
  <c r="I1873" i="8"/>
  <c r="G1873" i="8"/>
  <c r="F1873" i="8"/>
  <c r="E1873" i="8"/>
  <c r="AH1872" i="8"/>
  <c r="W1872" i="8"/>
  <c r="X1872" i="8" s="1"/>
  <c r="V1872" i="8"/>
  <c r="K1872" i="8"/>
  <c r="J1872" i="8"/>
  <c r="I1872" i="8"/>
  <c r="G1872" i="8"/>
  <c r="F1872" i="8"/>
  <c r="E1872" i="8"/>
  <c r="AH1871" i="8"/>
  <c r="W1871" i="8"/>
  <c r="X1871" i="8" s="1"/>
  <c r="V1871" i="8"/>
  <c r="K1871" i="8"/>
  <c r="J1871" i="8"/>
  <c r="I1871" i="8"/>
  <c r="G1871" i="8"/>
  <c r="F1871" i="8"/>
  <c r="E1871" i="8"/>
  <c r="AH1870" i="8"/>
  <c r="W1870" i="8"/>
  <c r="X1870" i="8" s="1"/>
  <c r="V1870" i="8"/>
  <c r="K1870" i="8"/>
  <c r="J1870" i="8"/>
  <c r="I1870" i="8"/>
  <c r="G1870" i="8"/>
  <c r="F1870" i="8"/>
  <c r="E1870" i="8"/>
  <c r="AH1869" i="8"/>
  <c r="W1869" i="8"/>
  <c r="X1869" i="8" s="1"/>
  <c r="V1869" i="8"/>
  <c r="K1869" i="8"/>
  <c r="J1869" i="8"/>
  <c r="I1869" i="8"/>
  <c r="G1869" i="8"/>
  <c r="F1869" i="8"/>
  <c r="E1869" i="8"/>
  <c r="AH1868" i="8"/>
  <c r="W1868" i="8"/>
  <c r="X1868" i="8" s="1"/>
  <c r="V1868" i="8"/>
  <c r="K1868" i="8"/>
  <c r="J1868" i="8"/>
  <c r="I1868" i="8"/>
  <c r="G1868" i="8"/>
  <c r="F1868" i="8"/>
  <c r="E1868" i="8"/>
  <c r="AH1867" i="8"/>
  <c r="W1867" i="8"/>
  <c r="X1867" i="8" s="1"/>
  <c r="V1867" i="8"/>
  <c r="K1867" i="8"/>
  <c r="J1867" i="8"/>
  <c r="I1867" i="8"/>
  <c r="G1867" i="8"/>
  <c r="F1867" i="8"/>
  <c r="E1867" i="8"/>
  <c r="AH1866" i="8"/>
  <c r="W1866" i="8"/>
  <c r="X1866" i="8" s="1"/>
  <c r="V1866" i="8"/>
  <c r="K1866" i="8"/>
  <c r="J1866" i="8"/>
  <c r="I1866" i="8"/>
  <c r="G1866" i="8"/>
  <c r="F1866" i="8"/>
  <c r="E1866" i="8"/>
  <c r="AH1865" i="8"/>
  <c r="W1865" i="8"/>
  <c r="X1865" i="8" s="1"/>
  <c r="V1865" i="8"/>
  <c r="K1865" i="8"/>
  <c r="J1865" i="8"/>
  <c r="I1865" i="8"/>
  <c r="G1865" i="8"/>
  <c r="F1865" i="8"/>
  <c r="E1865" i="8"/>
  <c r="AH1864" i="8"/>
  <c r="W1864" i="8"/>
  <c r="X1864" i="8" s="1"/>
  <c r="V1864" i="8"/>
  <c r="K1864" i="8"/>
  <c r="J1864" i="8"/>
  <c r="I1864" i="8"/>
  <c r="G1864" i="8"/>
  <c r="F1864" i="8"/>
  <c r="E1864" i="8"/>
  <c r="AH1863" i="8"/>
  <c r="W1863" i="8"/>
  <c r="X1863" i="8" s="1"/>
  <c r="V1863" i="8"/>
  <c r="K1863" i="8"/>
  <c r="J1863" i="8"/>
  <c r="I1863" i="8"/>
  <c r="G1863" i="8"/>
  <c r="F1863" i="8"/>
  <c r="E1863" i="8"/>
  <c r="AH1862" i="8"/>
  <c r="W1862" i="8"/>
  <c r="X1862" i="8" s="1"/>
  <c r="V1862" i="8"/>
  <c r="K1862" i="8"/>
  <c r="J1862" i="8"/>
  <c r="I1862" i="8"/>
  <c r="G1862" i="8"/>
  <c r="F1862" i="8"/>
  <c r="E1862" i="8"/>
  <c r="AH1861" i="8"/>
  <c r="W1861" i="8"/>
  <c r="X1861" i="8" s="1"/>
  <c r="V1861" i="8"/>
  <c r="K1861" i="8"/>
  <c r="J1861" i="8"/>
  <c r="I1861" i="8"/>
  <c r="G1861" i="8"/>
  <c r="F1861" i="8"/>
  <c r="E1861" i="8"/>
  <c r="AH1860" i="8"/>
  <c r="W1860" i="8"/>
  <c r="X1860" i="8" s="1"/>
  <c r="V1860" i="8"/>
  <c r="K1860" i="8"/>
  <c r="J1860" i="8"/>
  <c r="I1860" i="8"/>
  <c r="G1860" i="8"/>
  <c r="F1860" i="8"/>
  <c r="E1860" i="8"/>
  <c r="AH1859" i="8"/>
  <c r="W1859" i="8"/>
  <c r="X1859" i="8" s="1"/>
  <c r="V1859" i="8"/>
  <c r="K1859" i="8"/>
  <c r="J1859" i="8"/>
  <c r="I1859" i="8"/>
  <c r="G1859" i="8"/>
  <c r="F1859" i="8"/>
  <c r="E1859" i="8"/>
  <c r="AH1858" i="8"/>
  <c r="W1858" i="8"/>
  <c r="X1858" i="8" s="1"/>
  <c r="V1858" i="8"/>
  <c r="K1858" i="8"/>
  <c r="J1858" i="8"/>
  <c r="I1858" i="8"/>
  <c r="G1858" i="8"/>
  <c r="F1858" i="8"/>
  <c r="E1858" i="8"/>
  <c r="AH1857" i="8"/>
  <c r="W1857" i="8"/>
  <c r="X1857" i="8" s="1"/>
  <c r="V1857" i="8"/>
  <c r="K1857" i="8"/>
  <c r="J1857" i="8"/>
  <c r="I1857" i="8"/>
  <c r="G1857" i="8"/>
  <c r="F1857" i="8"/>
  <c r="E1857" i="8"/>
  <c r="AH1856" i="8"/>
  <c r="W1856" i="8"/>
  <c r="X1856" i="8" s="1"/>
  <c r="V1856" i="8"/>
  <c r="K1856" i="8"/>
  <c r="J1856" i="8"/>
  <c r="I1856" i="8"/>
  <c r="G1856" i="8"/>
  <c r="F1856" i="8"/>
  <c r="E1856" i="8"/>
  <c r="AH1855" i="8"/>
  <c r="W1855" i="8"/>
  <c r="X1855" i="8" s="1"/>
  <c r="V1855" i="8"/>
  <c r="K1855" i="8"/>
  <c r="J1855" i="8"/>
  <c r="I1855" i="8"/>
  <c r="G1855" i="8"/>
  <c r="F1855" i="8"/>
  <c r="E1855" i="8"/>
  <c r="AH1854" i="8"/>
  <c r="W1854" i="8"/>
  <c r="X1854" i="8" s="1"/>
  <c r="V1854" i="8"/>
  <c r="K1854" i="8"/>
  <c r="J1854" i="8"/>
  <c r="I1854" i="8"/>
  <c r="G1854" i="8"/>
  <c r="F1854" i="8"/>
  <c r="E1854" i="8"/>
  <c r="AH1853" i="8"/>
  <c r="W1853" i="8"/>
  <c r="X1853" i="8" s="1"/>
  <c r="V1853" i="8"/>
  <c r="K1853" i="8"/>
  <c r="J1853" i="8"/>
  <c r="I1853" i="8"/>
  <c r="G1853" i="8"/>
  <c r="F1853" i="8"/>
  <c r="E1853" i="8"/>
  <c r="AH1852" i="8"/>
  <c r="W1852" i="8"/>
  <c r="X1852" i="8" s="1"/>
  <c r="V1852" i="8"/>
  <c r="K1852" i="8"/>
  <c r="J1852" i="8"/>
  <c r="I1852" i="8"/>
  <c r="G1852" i="8"/>
  <c r="F1852" i="8"/>
  <c r="E1852" i="8"/>
  <c r="AH1851" i="8"/>
  <c r="W1851" i="8"/>
  <c r="X1851" i="8" s="1"/>
  <c r="V1851" i="8"/>
  <c r="K1851" i="8"/>
  <c r="J1851" i="8"/>
  <c r="I1851" i="8"/>
  <c r="G1851" i="8"/>
  <c r="F1851" i="8"/>
  <c r="E1851" i="8"/>
  <c r="AH1850" i="8"/>
  <c r="W1850" i="8"/>
  <c r="X1850" i="8" s="1"/>
  <c r="V1850" i="8"/>
  <c r="K1850" i="8"/>
  <c r="J1850" i="8"/>
  <c r="I1850" i="8"/>
  <c r="G1850" i="8"/>
  <c r="F1850" i="8"/>
  <c r="E1850" i="8"/>
  <c r="AH1849" i="8"/>
  <c r="W1849" i="8"/>
  <c r="X1849" i="8" s="1"/>
  <c r="V1849" i="8"/>
  <c r="K1849" i="8"/>
  <c r="J1849" i="8"/>
  <c r="I1849" i="8"/>
  <c r="G1849" i="8"/>
  <c r="F1849" i="8"/>
  <c r="E1849" i="8"/>
  <c r="AH1848" i="8"/>
  <c r="W1848" i="8"/>
  <c r="X1848" i="8" s="1"/>
  <c r="V1848" i="8"/>
  <c r="K1848" i="8"/>
  <c r="J1848" i="8"/>
  <c r="I1848" i="8"/>
  <c r="G1848" i="8"/>
  <c r="F1848" i="8"/>
  <c r="E1848" i="8"/>
  <c r="AH1847" i="8"/>
  <c r="W1847" i="8"/>
  <c r="X1847" i="8" s="1"/>
  <c r="V1847" i="8"/>
  <c r="K1847" i="8"/>
  <c r="J1847" i="8"/>
  <c r="I1847" i="8"/>
  <c r="G1847" i="8"/>
  <c r="F1847" i="8"/>
  <c r="E1847" i="8"/>
  <c r="AH1846" i="8"/>
  <c r="W1846" i="8"/>
  <c r="X1846" i="8" s="1"/>
  <c r="V1846" i="8"/>
  <c r="K1846" i="8"/>
  <c r="J1846" i="8"/>
  <c r="I1846" i="8"/>
  <c r="G1846" i="8"/>
  <c r="F1846" i="8"/>
  <c r="E1846" i="8"/>
  <c r="AH1845" i="8"/>
  <c r="W1845" i="8"/>
  <c r="X1845" i="8" s="1"/>
  <c r="V1845" i="8"/>
  <c r="K1845" i="8"/>
  <c r="J1845" i="8"/>
  <c r="I1845" i="8"/>
  <c r="G1845" i="8"/>
  <c r="F1845" i="8"/>
  <c r="E1845" i="8"/>
  <c r="AH1844" i="8"/>
  <c r="W1844" i="8"/>
  <c r="X1844" i="8" s="1"/>
  <c r="V1844" i="8"/>
  <c r="K1844" i="8"/>
  <c r="J1844" i="8"/>
  <c r="I1844" i="8"/>
  <c r="G1844" i="8"/>
  <c r="F1844" i="8"/>
  <c r="E1844" i="8"/>
  <c r="AH1843" i="8"/>
  <c r="W1843" i="8"/>
  <c r="X1843" i="8" s="1"/>
  <c r="V1843" i="8"/>
  <c r="K1843" i="8"/>
  <c r="J1843" i="8"/>
  <c r="I1843" i="8"/>
  <c r="G1843" i="8"/>
  <c r="F1843" i="8"/>
  <c r="E1843" i="8"/>
  <c r="AH1842" i="8"/>
  <c r="W1842" i="8"/>
  <c r="X1842" i="8" s="1"/>
  <c r="V1842" i="8"/>
  <c r="K1842" i="8"/>
  <c r="J1842" i="8"/>
  <c r="I1842" i="8"/>
  <c r="G1842" i="8"/>
  <c r="F1842" i="8"/>
  <c r="E1842" i="8"/>
  <c r="AH1841" i="8"/>
  <c r="W1841" i="8"/>
  <c r="X1841" i="8" s="1"/>
  <c r="V1841" i="8"/>
  <c r="K1841" i="8"/>
  <c r="J1841" i="8"/>
  <c r="I1841" i="8"/>
  <c r="G1841" i="8"/>
  <c r="F1841" i="8"/>
  <c r="E1841" i="8"/>
  <c r="AH1840" i="8"/>
  <c r="W1840" i="8"/>
  <c r="X1840" i="8" s="1"/>
  <c r="V1840" i="8"/>
  <c r="K1840" i="8"/>
  <c r="J1840" i="8"/>
  <c r="I1840" i="8"/>
  <c r="G1840" i="8"/>
  <c r="F1840" i="8"/>
  <c r="E1840" i="8"/>
  <c r="AH1839" i="8"/>
  <c r="W1839" i="8"/>
  <c r="X1839" i="8" s="1"/>
  <c r="V1839" i="8"/>
  <c r="K1839" i="8"/>
  <c r="J1839" i="8"/>
  <c r="I1839" i="8"/>
  <c r="G1839" i="8"/>
  <c r="F1839" i="8"/>
  <c r="E1839" i="8"/>
  <c r="AH1838" i="8"/>
  <c r="W1838" i="8"/>
  <c r="X1838" i="8" s="1"/>
  <c r="V1838" i="8"/>
  <c r="K1838" i="8"/>
  <c r="J1838" i="8"/>
  <c r="I1838" i="8"/>
  <c r="G1838" i="8"/>
  <c r="F1838" i="8"/>
  <c r="E1838" i="8"/>
  <c r="AH1837" i="8"/>
  <c r="W1837" i="8"/>
  <c r="X1837" i="8" s="1"/>
  <c r="V1837" i="8"/>
  <c r="K1837" i="8"/>
  <c r="J1837" i="8"/>
  <c r="I1837" i="8"/>
  <c r="G1837" i="8"/>
  <c r="F1837" i="8"/>
  <c r="E1837" i="8"/>
  <c r="AH1836" i="8"/>
  <c r="W1836" i="8"/>
  <c r="X1836" i="8" s="1"/>
  <c r="V1836" i="8"/>
  <c r="K1836" i="8"/>
  <c r="J1836" i="8"/>
  <c r="I1836" i="8"/>
  <c r="G1836" i="8"/>
  <c r="F1836" i="8"/>
  <c r="E1836" i="8"/>
  <c r="AH1835" i="8"/>
  <c r="W1835" i="8"/>
  <c r="X1835" i="8" s="1"/>
  <c r="V1835" i="8"/>
  <c r="K1835" i="8"/>
  <c r="J1835" i="8"/>
  <c r="I1835" i="8"/>
  <c r="G1835" i="8"/>
  <c r="F1835" i="8"/>
  <c r="E1835" i="8"/>
  <c r="AH1834" i="8"/>
  <c r="W1834" i="8"/>
  <c r="X1834" i="8" s="1"/>
  <c r="V1834" i="8"/>
  <c r="K1834" i="8"/>
  <c r="J1834" i="8"/>
  <c r="I1834" i="8"/>
  <c r="G1834" i="8"/>
  <c r="F1834" i="8"/>
  <c r="E1834" i="8"/>
  <c r="AH1833" i="8"/>
  <c r="W1833" i="8"/>
  <c r="X1833" i="8" s="1"/>
  <c r="V1833" i="8"/>
  <c r="K1833" i="8"/>
  <c r="J1833" i="8"/>
  <c r="I1833" i="8"/>
  <c r="G1833" i="8"/>
  <c r="F1833" i="8"/>
  <c r="E1833" i="8"/>
  <c r="AH1832" i="8"/>
  <c r="W1832" i="8"/>
  <c r="X1832" i="8" s="1"/>
  <c r="V1832" i="8"/>
  <c r="K1832" i="8"/>
  <c r="J1832" i="8"/>
  <c r="I1832" i="8"/>
  <c r="G1832" i="8"/>
  <c r="F1832" i="8"/>
  <c r="E1832" i="8"/>
  <c r="AH1831" i="8"/>
  <c r="W1831" i="8"/>
  <c r="X1831" i="8" s="1"/>
  <c r="V1831" i="8"/>
  <c r="K1831" i="8"/>
  <c r="J1831" i="8"/>
  <c r="I1831" i="8"/>
  <c r="G1831" i="8"/>
  <c r="F1831" i="8"/>
  <c r="E1831" i="8"/>
  <c r="AH1830" i="8"/>
  <c r="W1830" i="8"/>
  <c r="X1830" i="8" s="1"/>
  <c r="V1830" i="8"/>
  <c r="K1830" i="8"/>
  <c r="J1830" i="8"/>
  <c r="I1830" i="8"/>
  <c r="G1830" i="8"/>
  <c r="F1830" i="8"/>
  <c r="E1830" i="8"/>
  <c r="AH1829" i="8"/>
  <c r="W1829" i="8"/>
  <c r="X1829" i="8" s="1"/>
  <c r="V1829" i="8"/>
  <c r="K1829" i="8"/>
  <c r="J1829" i="8"/>
  <c r="I1829" i="8"/>
  <c r="G1829" i="8"/>
  <c r="F1829" i="8"/>
  <c r="E1829" i="8"/>
  <c r="AH1828" i="8"/>
  <c r="W1828" i="8"/>
  <c r="X1828" i="8" s="1"/>
  <c r="V1828" i="8"/>
  <c r="K1828" i="8"/>
  <c r="J1828" i="8"/>
  <c r="I1828" i="8"/>
  <c r="G1828" i="8"/>
  <c r="F1828" i="8"/>
  <c r="E1828" i="8"/>
  <c r="AH1827" i="8"/>
  <c r="W1827" i="8"/>
  <c r="X1827" i="8" s="1"/>
  <c r="V1827" i="8"/>
  <c r="K1827" i="8"/>
  <c r="J1827" i="8"/>
  <c r="I1827" i="8"/>
  <c r="G1827" i="8"/>
  <c r="F1827" i="8"/>
  <c r="E1827" i="8"/>
  <c r="AH1826" i="8"/>
  <c r="W1826" i="8"/>
  <c r="X1826" i="8" s="1"/>
  <c r="V1826" i="8"/>
  <c r="K1826" i="8"/>
  <c r="J1826" i="8"/>
  <c r="I1826" i="8"/>
  <c r="G1826" i="8"/>
  <c r="F1826" i="8"/>
  <c r="E1826" i="8"/>
  <c r="AH1825" i="8"/>
  <c r="W1825" i="8"/>
  <c r="X1825" i="8" s="1"/>
  <c r="V1825" i="8"/>
  <c r="K1825" i="8"/>
  <c r="J1825" i="8"/>
  <c r="I1825" i="8"/>
  <c r="G1825" i="8"/>
  <c r="F1825" i="8"/>
  <c r="E1825" i="8"/>
  <c r="AH1824" i="8"/>
  <c r="W1824" i="8"/>
  <c r="X1824" i="8" s="1"/>
  <c r="V1824" i="8"/>
  <c r="K1824" i="8"/>
  <c r="J1824" i="8"/>
  <c r="I1824" i="8"/>
  <c r="G1824" i="8"/>
  <c r="F1824" i="8"/>
  <c r="E1824" i="8"/>
  <c r="AH1823" i="8"/>
  <c r="W1823" i="8"/>
  <c r="X1823" i="8" s="1"/>
  <c r="V1823" i="8"/>
  <c r="K1823" i="8"/>
  <c r="J1823" i="8"/>
  <c r="I1823" i="8"/>
  <c r="G1823" i="8"/>
  <c r="F1823" i="8"/>
  <c r="E1823" i="8"/>
  <c r="AH1822" i="8"/>
  <c r="W1822" i="8"/>
  <c r="X1822" i="8" s="1"/>
  <c r="V1822" i="8"/>
  <c r="K1822" i="8"/>
  <c r="J1822" i="8"/>
  <c r="I1822" i="8"/>
  <c r="G1822" i="8"/>
  <c r="F1822" i="8"/>
  <c r="E1822" i="8"/>
  <c r="AH1821" i="8"/>
  <c r="W1821" i="8"/>
  <c r="X1821" i="8" s="1"/>
  <c r="V1821" i="8"/>
  <c r="K1821" i="8"/>
  <c r="J1821" i="8"/>
  <c r="I1821" i="8"/>
  <c r="G1821" i="8"/>
  <c r="F1821" i="8"/>
  <c r="E1821" i="8"/>
  <c r="AH1820" i="8"/>
  <c r="W1820" i="8"/>
  <c r="X1820" i="8" s="1"/>
  <c r="V1820" i="8"/>
  <c r="K1820" i="8"/>
  <c r="J1820" i="8"/>
  <c r="I1820" i="8"/>
  <c r="G1820" i="8"/>
  <c r="F1820" i="8"/>
  <c r="E1820" i="8"/>
  <c r="AH1819" i="8"/>
  <c r="W1819" i="8"/>
  <c r="X1819" i="8" s="1"/>
  <c r="V1819" i="8"/>
  <c r="K1819" i="8"/>
  <c r="J1819" i="8"/>
  <c r="I1819" i="8"/>
  <c r="G1819" i="8"/>
  <c r="F1819" i="8"/>
  <c r="E1819" i="8"/>
  <c r="AH1818" i="8"/>
  <c r="W1818" i="8"/>
  <c r="X1818" i="8" s="1"/>
  <c r="V1818" i="8"/>
  <c r="K1818" i="8"/>
  <c r="J1818" i="8"/>
  <c r="I1818" i="8"/>
  <c r="G1818" i="8"/>
  <c r="F1818" i="8"/>
  <c r="E1818" i="8"/>
  <c r="AH1817" i="8"/>
  <c r="W1817" i="8"/>
  <c r="X1817" i="8" s="1"/>
  <c r="V1817" i="8"/>
  <c r="K1817" i="8"/>
  <c r="J1817" i="8"/>
  <c r="I1817" i="8"/>
  <c r="G1817" i="8"/>
  <c r="F1817" i="8"/>
  <c r="E1817" i="8"/>
  <c r="AH1816" i="8"/>
  <c r="W1816" i="8"/>
  <c r="X1816" i="8" s="1"/>
  <c r="V1816" i="8"/>
  <c r="K1816" i="8"/>
  <c r="J1816" i="8"/>
  <c r="I1816" i="8"/>
  <c r="G1816" i="8"/>
  <c r="F1816" i="8"/>
  <c r="E1816" i="8"/>
  <c r="AH1815" i="8"/>
  <c r="W1815" i="8"/>
  <c r="X1815" i="8" s="1"/>
  <c r="V1815" i="8"/>
  <c r="K1815" i="8"/>
  <c r="J1815" i="8"/>
  <c r="I1815" i="8"/>
  <c r="G1815" i="8"/>
  <c r="F1815" i="8"/>
  <c r="E1815" i="8"/>
  <c r="AH1814" i="8"/>
  <c r="W1814" i="8"/>
  <c r="X1814" i="8" s="1"/>
  <c r="V1814" i="8"/>
  <c r="K1814" i="8"/>
  <c r="J1814" i="8"/>
  <c r="I1814" i="8"/>
  <c r="G1814" i="8"/>
  <c r="F1814" i="8"/>
  <c r="E1814" i="8"/>
  <c r="AH1813" i="8"/>
  <c r="W1813" i="8"/>
  <c r="X1813" i="8" s="1"/>
  <c r="V1813" i="8"/>
  <c r="K1813" i="8"/>
  <c r="J1813" i="8"/>
  <c r="I1813" i="8"/>
  <c r="G1813" i="8"/>
  <c r="F1813" i="8"/>
  <c r="E1813" i="8"/>
  <c r="AH1812" i="8"/>
  <c r="W1812" i="8"/>
  <c r="X1812" i="8" s="1"/>
  <c r="V1812" i="8"/>
  <c r="K1812" i="8"/>
  <c r="J1812" i="8"/>
  <c r="I1812" i="8"/>
  <c r="G1812" i="8"/>
  <c r="F1812" i="8"/>
  <c r="E1812" i="8"/>
  <c r="AH1811" i="8"/>
  <c r="W1811" i="8"/>
  <c r="X1811" i="8" s="1"/>
  <c r="V1811" i="8"/>
  <c r="K1811" i="8"/>
  <c r="J1811" i="8"/>
  <c r="I1811" i="8"/>
  <c r="G1811" i="8"/>
  <c r="F1811" i="8"/>
  <c r="E1811" i="8"/>
  <c r="AH1810" i="8"/>
  <c r="W1810" i="8"/>
  <c r="X1810" i="8" s="1"/>
  <c r="V1810" i="8"/>
  <c r="K1810" i="8"/>
  <c r="J1810" i="8"/>
  <c r="I1810" i="8"/>
  <c r="G1810" i="8"/>
  <c r="F1810" i="8"/>
  <c r="E1810" i="8"/>
  <c r="AH1809" i="8"/>
  <c r="W1809" i="8"/>
  <c r="X1809" i="8" s="1"/>
  <c r="V1809" i="8"/>
  <c r="K1809" i="8"/>
  <c r="J1809" i="8"/>
  <c r="I1809" i="8"/>
  <c r="G1809" i="8"/>
  <c r="F1809" i="8"/>
  <c r="E1809" i="8"/>
  <c r="AH1808" i="8"/>
  <c r="W1808" i="8"/>
  <c r="X1808" i="8" s="1"/>
  <c r="V1808" i="8"/>
  <c r="K1808" i="8"/>
  <c r="J1808" i="8"/>
  <c r="I1808" i="8"/>
  <c r="G1808" i="8"/>
  <c r="F1808" i="8"/>
  <c r="E1808" i="8"/>
  <c r="AH1807" i="8"/>
  <c r="W1807" i="8"/>
  <c r="X1807" i="8" s="1"/>
  <c r="V1807" i="8"/>
  <c r="K1807" i="8"/>
  <c r="J1807" i="8"/>
  <c r="I1807" i="8"/>
  <c r="G1807" i="8"/>
  <c r="F1807" i="8"/>
  <c r="E1807" i="8"/>
  <c r="AH1806" i="8"/>
  <c r="W1806" i="8"/>
  <c r="X1806" i="8" s="1"/>
  <c r="V1806" i="8"/>
  <c r="K1806" i="8"/>
  <c r="J1806" i="8"/>
  <c r="I1806" i="8"/>
  <c r="G1806" i="8"/>
  <c r="F1806" i="8"/>
  <c r="E1806" i="8"/>
  <c r="AH1805" i="8"/>
  <c r="W1805" i="8"/>
  <c r="X1805" i="8" s="1"/>
  <c r="V1805" i="8"/>
  <c r="K1805" i="8"/>
  <c r="J1805" i="8"/>
  <c r="I1805" i="8"/>
  <c r="G1805" i="8"/>
  <c r="F1805" i="8"/>
  <c r="E1805" i="8"/>
  <c r="AH1804" i="8"/>
  <c r="W1804" i="8"/>
  <c r="X1804" i="8" s="1"/>
  <c r="V1804" i="8"/>
  <c r="K1804" i="8"/>
  <c r="J1804" i="8"/>
  <c r="I1804" i="8"/>
  <c r="G1804" i="8"/>
  <c r="F1804" i="8"/>
  <c r="E1804" i="8"/>
  <c r="AH1803" i="8"/>
  <c r="W1803" i="8"/>
  <c r="X1803" i="8" s="1"/>
  <c r="V1803" i="8"/>
  <c r="K1803" i="8"/>
  <c r="J1803" i="8"/>
  <c r="I1803" i="8"/>
  <c r="G1803" i="8"/>
  <c r="F1803" i="8"/>
  <c r="E1803" i="8"/>
  <c r="AH1802" i="8"/>
  <c r="W1802" i="8"/>
  <c r="X1802" i="8" s="1"/>
  <c r="V1802" i="8"/>
  <c r="K1802" i="8"/>
  <c r="J1802" i="8"/>
  <c r="I1802" i="8"/>
  <c r="G1802" i="8"/>
  <c r="F1802" i="8"/>
  <c r="E1802" i="8"/>
  <c r="AH1801" i="8"/>
  <c r="W1801" i="8"/>
  <c r="X1801" i="8" s="1"/>
  <c r="V1801" i="8"/>
  <c r="K1801" i="8"/>
  <c r="J1801" i="8"/>
  <c r="I1801" i="8"/>
  <c r="G1801" i="8"/>
  <c r="F1801" i="8"/>
  <c r="E1801" i="8"/>
  <c r="AH1800" i="8"/>
  <c r="W1800" i="8"/>
  <c r="X1800" i="8" s="1"/>
  <c r="V1800" i="8"/>
  <c r="K1800" i="8"/>
  <c r="J1800" i="8"/>
  <c r="I1800" i="8"/>
  <c r="G1800" i="8"/>
  <c r="F1800" i="8"/>
  <c r="E1800" i="8"/>
  <c r="AH1799" i="8"/>
  <c r="W1799" i="8"/>
  <c r="X1799" i="8" s="1"/>
  <c r="V1799" i="8"/>
  <c r="K1799" i="8"/>
  <c r="J1799" i="8"/>
  <c r="I1799" i="8"/>
  <c r="G1799" i="8"/>
  <c r="F1799" i="8"/>
  <c r="E1799" i="8"/>
  <c r="AH1798" i="8"/>
  <c r="W1798" i="8"/>
  <c r="X1798" i="8" s="1"/>
  <c r="V1798" i="8"/>
  <c r="K1798" i="8"/>
  <c r="J1798" i="8"/>
  <c r="I1798" i="8"/>
  <c r="G1798" i="8"/>
  <c r="F1798" i="8"/>
  <c r="E1798" i="8"/>
  <c r="AH1797" i="8"/>
  <c r="W1797" i="8"/>
  <c r="X1797" i="8" s="1"/>
  <c r="V1797" i="8"/>
  <c r="K1797" i="8"/>
  <c r="J1797" i="8"/>
  <c r="I1797" i="8"/>
  <c r="G1797" i="8"/>
  <c r="F1797" i="8"/>
  <c r="E1797" i="8"/>
  <c r="AH1796" i="8"/>
  <c r="W1796" i="8"/>
  <c r="X1796" i="8" s="1"/>
  <c r="V1796" i="8"/>
  <c r="K1796" i="8"/>
  <c r="J1796" i="8"/>
  <c r="I1796" i="8"/>
  <c r="G1796" i="8"/>
  <c r="F1796" i="8"/>
  <c r="E1796" i="8"/>
  <c r="AH1795" i="8"/>
  <c r="W1795" i="8"/>
  <c r="X1795" i="8" s="1"/>
  <c r="V1795" i="8"/>
  <c r="K1795" i="8"/>
  <c r="J1795" i="8"/>
  <c r="I1795" i="8"/>
  <c r="G1795" i="8"/>
  <c r="F1795" i="8"/>
  <c r="E1795" i="8"/>
  <c r="AH1794" i="8"/>
  <c r="W1794" i="8"/>
  <c r="X1794" i="8" s="1"/>
  <c r="V1794" i="8"/>
  <c r="K1794" i="8"/>
  <c r="J1794" i="8"/>
  <c r="I1794" i="8"/>
  <c r="G1794" i="8"/>
  <c r="F1794" i="8"/>
  <c r="E1794" i="8"/>
  <c r="AH1793" i="8"/>
  <c r="W1793" i="8"/>
  <c r="X1793" i="8" s="1"/>
  <c r="V1793" i="8"/>
  <c r="K1793" i="8"/>
  <c r="J1793" i="8"/>
  <c r="I1793" i="8"/>
  <c r="G1793" i="8"/>
  <c r="F1793" i="8"/>
  <c r="E1793" i="8"/>
  <c r="AH1792" i="8"/>
  <c r="W1792" i="8"/>
  <c r="X1792" i="8" s="1"/>
  <c r="V1792" i="8"/>
  <c r="K1792" i="8"/>
  <c r="J1792" i="8"/>
  <c r="I1792" i="8"/>
  <c r="G1792" i="8"/>
  <c r="F1792" i="8"/>
  <c r="E1792" i="8"/>
  <c r="AH1791" i="8"/>
  <c r="W1791" i="8"/>
  <c r="X1791" i="8" s="1"/>
  <c r="V1791" i="8"/>
  <c r="K1791" i="8"/>
  <c r="J1791" i="8"/>
  <c r="I1791" i="8"/>
  <c r="G1791" i="8"/>
  <c r="F1791" i="8"/>
  <c r="E1791" i="8"/>
  <c r="AH1790" i="8"/>
  <c r="W1790" i="8"/>
  <c r="X1790" i="8" s="1"/>
  <c r="V1790" i="8"/>
  <c r="K1790" i="8"/>
  <c r="J1790" i="8"/>
  <c r="I1790" i="8"/>
  <c r="G1790" i="8"/>
  <c r="F1790" i="8"/>
  <c r="E1790" i="8"/>
  <c r="AH1789" i="8"/>
  <c r="W1789" i="8"/>
  <c r="X1789" i="8" s="1"/>
  <c r="V1789" i="8"/>
  <c r="K1789" i="8"/>
  <c r="J1789" i="8"/>
  <c r="I1789" i="8"/>
  <c r="G1789" i="8"/>
  <c r="F1789" i="8"/>
  <c r="E1789" i="8"/>
  <c r="AH1788" i="8"/>
  <c r="W1788" i="8"/>
  <c r="X1788" i="8" s="1"/>
  <c r="V1788" i="8"/>
  <c r="K1788" i="8"/>
  <c r="J1788" i="8"/>
  <c r="I1788" i="8"/>
  <c r="G1788" i="8"/>
  <c r="F1788" i="8"/>
  <c r="E1788" i="8"/>
  <c r="AH1787" i="8"/>
  <c r="W1787" i="8"/>
  <c r="X1787" i="8" s="1"/>
  <c r="V1787" i="8"/>
  <c r="K1787" i="8"/>
  <c r="J1787" i="8"/>
  <c r="I1787" i="8"/>
  <c r="G1787" i="8"/>
  <c r="F1787" i="8"/>
  <c r="E1787" i="8"/>
  <c r="AH1786" i="8"/>
  <c r="W1786" i="8"/>
  <c r="X1786" i="8" s="1"/>
  <c r="V1786" i="8"/>
  <c r="K1786" i="8"/>
  <c r="J1786" i="8"/>
  <c r="I1786" i="8"/>
  <c r="G1786" i="8"/>
  <c r="F1786" i="8"/>
  <c r="E1786" i="8"/>
  <c r="AH1785" i="8"/>
  <c r="W1785" i="8"/>
  <c r="X1785" i="8" s="1"/>
  <c r="V1785" i="8"/>
  <c r="K1785" i="8"/>
  <c r="J1785" i="8"/>
  <c r="I1785" i="8"/>
  <c r="G1785" i="8"/>
  <c r="F1785" i="8"/>
  <c r="E1785" i="8"/>
  <c r="AH1784" i="8"/>
  <c r="W1784" i="8"/>
  <c r="X1784" i="8" s="1"/>
  <c r="V1784" i="8"/>
  <c r="K1784" i="8"/>
  <c r="J1784" i="8"/>
  <c r="I1784" i="8"/>
  <c r="G1784" i="8"/>
  <c r="F1784" i="8"/>
  <c r="E1784" i="8"/>
  <c r="AH1783" i="8"/>
  <c r="W1783" i="8"/>
  <c r="X1783" i="8" s="1"/>
  <c r="V1783" i="8"/>
  <c r="K1783" i="8"/>
  <c r="J1783" i="8"/>
  <c r="I1783" i="8"/>
  <c r="G1783" i="8"/>
  <c r="F1783" i="8"/>
  <c r="E1783" i="8"/>
  <c r="AH1782" i="8"/>
  <c r="W1782" i="8"/>
  <c r="X1782" i="8" s="1"/>
  <c r="V1782" i="8"/>
  <c r="K1782" i="8"/>
  <c r="J1782" i="8"/>
  <c r="I1782" i="8"/>
  <c r="G1782" i="8"/>
  <c r="F1782" i="8"/>
  <c r="E1782" i="8"/>
  <c r="AH1781" i="8"/>
  <c r="W1781" i="8"/>
  <c r="X1781" i="8" s="1"/>
  <c r="V1781" i="8"/>
  <c r="K1781" i="8"/>
  <c r="J1781" i="8"/>
  <c r="I1781" i="8"/>
  <c r="G1781" i="8"/>
  <c r="F1781" i="8"/>
  <c r="E1781" i="8"/>
  <c r="AH1780" i="8"/>
  <c r="W1780" i="8"/>
  <c r="X1780" i="8" s="1"/>
  <c r="V1780" i="8"/>
  <c r="K1780" i="8"/>
  <c r="J1780" i="8"/>
  <c r="I1780" i="8"/>
  <c r="G1780" i="8"/>
  <c r="F1780" i="8"/>
  <c r="E1780" i="8"/>
  <c r="AH1779" i="8"/>
  <c r="W1779" i="8"/>
  <c r="X1779" i="8" s="1"/>
  <c r="V1779" i="8"/>
  <c r="K1779" i="8"/>
  <c r="J1779" i="8"/>
  <c r="I1779" i="8"/>
  <c r="G1779" i="8"/>
  <c r="F1779" i="8"/>
  <c r="E1779" i="8"/>
  <c r="AH1778" i="8"/>
  <c r="W1778" i="8"/>
  <c r="X1778" i="8" s="1"/>
  <c r="V1778" i="8"/>
  <c r="K1778" i="8"/>
  <c r="J1778" i="8"/>
  <c r="I1778" i="8"/>
  <c r="G1778" i="8"/>
  <c r="F1778" i="8"/>
  <c r="E1778" i="8"/>
  <c r="AH1777" i="8"/>
  <c r="W1777" i="8"/>
  <c r="X1777" i="8" s="1"/>
  <c r="V1777" i="8"/>
  <c r="K1777" i="8"/>
  <c r="J1777" i="8"/>
  <c r="I1777" i="8"/>
  <c r="G1777" i="8"/>
  <c r="F1777" i="8"/>
  <c r="E1777" i="8"/>
  <c r="AH1776" i="8"/>
  <c r="W1776" i="8"/>
  <c r="X1776" i="8" s="1"/>
  <c r="V1776" i="8"/>
  <c r="K1776" i="8"/>
  <c r="J1776" i="8"/>
  <c r="I1776" i="8"/>
  <c r="G1776" i="8"/>
  <c r="F1776" i="8"/>
  <c r="E1776" i="8"/>
  <c r="AH1775" i="8"/>
  <c r="W1775" i="8"/>
  <c r="X1775" i="8" s="1"/>
  <c r="V1775" i="8"/>
  <c r="K1775" i="8"/>
  <c r="J1775" i="8"/>
  <c r="I1775" i="8"/>
  <c r="G1775" i="8"/>
  <c r="F1775" i="8"/>
  <c r="E1775" i="8"/>
  <c r="AH1774" i="8"/>
  <c r="W1774" i="8"/>
  <c r="X1774" i="8" s="1"/>
  <c r="V1774" i="8"/>
  <c r="K1774" i="8"/>
  <c r="J1774" i="8"/>
  <c r="I1774" i="8"/>
  <c r="G1774" i="8"/>
  <c r="F1774" i="8"/>
  <c r="E1774" i="8"/>
  <c r="AH1773" i="8"/>
  <c r="W1773" i="8"/>
  <c r="X1773" i="8" s="1"/>
  <c r="V1773" i="8"/>
  <c r="K1773" i="8"/>
  <c r="J1773" i="8"/>
  <c r="I1773" i="8"/>
  <c r="G1773" i="8"/>
  <c r="F1773" i="8"/>
  <c r="E1773" i="8"/>
  <c r="AH1772" i="8"/>
  <c r="W1772" i="8"/>
  <c r="X1772" i="8" s="1"/>
  <c r="V1772" i="8"/>
  <c r="K1772" i="8"/>
  <c r="J1772" i="8"/>
  <c r="I1772" i="8"/>
  <c r="G1772" i="8"/>
  <c r="F1772" i="8"/>
  <c r="E1772" i="8"/>
  <c r="AH1771" i="8"/>
  <c r="W1771" i="8"/>
  <c r="X1771" i="8" s="1"/>
  <c r="V1771" i="8"/>
  <c r="K1771" i="8"/>
  <c r="J1771" i="8"/>
  <c r="I1771" i="8"/>
  <c r="G1771" i="8"/>
  <c r="F1771" i="8"/>
  <c r="E1771" i="8"/>
  <c r="AH1770" i="8"/>
  <c r="W1770" i="8"/>
  <c r="X1770" i="8" s="1"/>
  <c r="V1770" i="8"/>
  <c r="K1770" i="8"/>
  <c r="J1770" i="8"/>
  <c r="I1770" i="8"/>
  <c r="G1770" i="8"/>
  <c r="F1770" i="8"/>
  <c r="E1770" i="8"/>
  <c r="AH1769" i="8"/>
  <c r="W1769" i="8"/>
  <c r="X1769" i="8" s="1"/>
  <c r="V1769" i="8"/>
  <c r="K1769" i="8"/>
  <c r="J1769" i="8"/>
  <c r="I1769" i="8"/>
  <c r="G1769" i="8"/>
  <c r="F1769" i="8"/>
  <c r="E1769" i="8"/>
  <c r="AH1768" i="8"/>
  <c r="W1768" i="8"/>
  <c r="X1768" i="8" s="1"/>
  <c r="V1768" i="8"/>
  <c r="K1768" i="8"/>
  <c r="J1768" i="8"/>
  <c r="I1768" i="8"/>
  <c r="G1768" i="8"/>
  <c r="F1768" i="8"/>
  <c r="E1768" i="8"/>
  <c r="AH1767" i="8"/>
  <c r="W1767" i="8"/>
  <c r="X1767" i="8" s="1"/>
  <c r="V1767" i="8"/>
  <c r="K1767" i="8"/>
  <c r="J1767" i="8"/>
  <c r="I1767" i="8"/>
  <c r="G1767" i="8"/>
  <c r="F1767" i="8"/>
  <c r="E1767" i="8"/>
  <c r="AH1766" i="8"/>
  <c r="W1766" i="8"/>
  <c r="X1766" i="8" s="1"/>
  <c r="V1766" i="8"/>
  <c r="K1766" i="8"/>
  <c r="J1766" i="8"/>
  <c r="I1766" i="8"/>
  <c r="G1766" i="8"/>
  <c r="F1766" i="8"/>
  <c r="E1766" i="8"/>
  <c r="AH1765" i="8"/>
  <c r="W1765" i="8"/>
  <c r="X1765" i="8" s="1"/>
  <c r="V1765" i="8"/>
  <c r="K1765" i="8"/>
  <c r="J1765" i="8"/>
  <c r="I1765" i="8"/>
  <c r="G1765" i="8"/>
  <c r="F1765" i="8"/>
  <c r="E1765" i="8"/>
  <c r="AH1764" i="8"/>
  <c r="W1764" i="8"/>
  <c r="X1764" i="8" s="1"/>
  <c r="V1764" i="8"/>
  <c r="K1764" i="8"/>
  <c r="J1764" i="8"/>
  <c r="I1764" i="8"/>
  <c r="G1764" i="8"/>
  <c r="F1764" i="8"/>
  <c r="E1764" i="8"/>
  <c r="AH1763" i="8"/>
  <c r="W1763" i="8"/>
  <c r="X1763" i="8" s="1"/>
  <c r="V1763" i="8"/>
  <c r="K1763" i="8"/>
  <c r="J1763" i="8"/>
  <c r="I1763" i="8"/>
  <c r="G1763" i="8"/>
  <c r="F1763" i="8"/>
  <c r="E1763" i="8"/>
  <c r="AH1762" i="8"/>
  <c r="W1762" i="8"/>
  <c r="X1762" i="8" s="1"/>
  <c r="V1762" i="8"/>
  <c r="K1762" i="8"/>
  <c r="J1762" i="8"/>
  <c r="I1762" i="8"/>
  <c r="G1762" i="8"/>
  <c r="F1762" i="8"/>
  <c r="E1762" i="8"/>
  <c r="AH1761" i="8"/>
  <c r="W1761" i="8"/>
  <c r="X1761" i="8" s="1"/>
  <c r="V1761" i="8"/>
  <c r="K1761" i="8"/>
  <c r="J1761" i="8"/>
  <c r="I1761" i="8"/>
  <c r="G1761" i="8"/>
  <c r="F1761" i="8"/>
  <c r="E1761" i="8"/>
  <c r="AH1760" i="8"/>
  <c r="W1760" i="8"/>
  <c r="X1760" i="8" s="1"/>
  <c r="V1760" i="8"/>
  <c r="K1760" i="8"/>
  <c r="J1760" i="8"/>
  <c r="I1760" i="8"/>
  <c r="G1760" i="8"/>
  <c r="F1760" i="8"/>
  <c r="E1760" i="8"/>
  <c r="AH1759" i="8"/>
  <c r="W1759" i="8"/>
  <c r="X1759" i="8" s="1"/>
  <c r="V1759" i="8"/>
  <c r="K1759" i="8"/>
  <c r="J1759" i="8"/>
  <c r="I1759" i="8"/>
  <c r="G1759" i="8"/>
  <c r="F1759" i="8"/>
  <c r="E1759" i="8"/>
  <c r="AH1758" i="8"/>
  <c r="W1758" i="8"/>
  <c r="X1758" i="8" s="1"/>
  <c r="V1758" i="8"/>
  <c r="K1758" i="8"/>
  <c r="J1758" i="8"/>
  <c r="I1758" i="8"/>
  <c r="G1758" i="8"/>
  <c r="F1758" i="8"/>
  <c r="E1758" i="8"/>
  <c r="AH1757" i="8"/>
  <c r="W1757" i="8"/>
  <c r="X1757" i="8" s="1"/>
  <c r="V1757" i="8"/>
  <c r="K1757" i="8"/>
  <c r="J1757" i="8"/>
  <c r="I1757" i="8"/>
  <c r="G1757" i="8"/>
  <c r="F1757" i="8"/>
  <c r="E1757" i="8"/>
  <c r="AH1756" i="8"/>
  <c r="W1756" i="8"/>
  <c r="X1756" i="8" s="1"/>
  <c r="V1756" i="8"/>
  <c r="K1756" i="8"/>
  <c r="J1756" i="8"/>
  <c r="I1756" i="8"/>
  <c r="G1756" i="8"/>
  <c r="F1756" i="8"/>
  <c r="E1756" i="8"/>
  <c r="AH1755" i="8"/>
  <c r="W1755" i="8"/>
  <c r="X1755" i="8" s="1"/>
  <c r="V1755" i="8"/>
  <c r="K1755" i="8"/>
  <c r="J1755" i="8"/>
  <c r="I1755" i="8"/>
  <c r="G1755" i="8"/>
  <c r="F1755" i="8"/>
  <c r="E1755" i="8"/>
  <c r="AH1754" i="8"/>
  <c r="W1754" i="8"/>
  <c r="X1754" i="8" s="1"/>
  <c r="V1754" i="8"/>
  <c r="K1754" i="8"/>
  <c r="J1754" i="8"/>
  <c r="I1754" i="8"/>
  <c r="G1754" i="8"/>
  <c r="F1754" i="8"/>
  <c r="E1754" i="8"/>
  <c r="AH1753" i="8"/>
  <c r="W1753" i="8"/>
  <c r="X1753" i="8" s="1"/>
  <c r="V1753" i="8"/>
  <c r="K1753" i="8"/>
  <c r="J1753" i="8"/>
  <c r="I1753" i="8"/>
  <c r="G1753" i="8"/>
  <c r="F1753" i="8"/>
  <c r="E1753" i="8"/>
  <c r="AH1752" i="8"/>
  <c r="W1752" i="8"/>
  <c r="X1752" i="8" s="1"/>
  <c r="V1752" i="8"/>
  <c r="K1752" i="8"/>
  <c r="J1752" i="8"/>
  <c r="I1752" i="8"/>
  <c r="G1752" i="8"/>
  <c r="F1752" i="8"/>
  <c r="E1752" i="8"/>
  <c r="AH1751" i="8"/>
  <c r="W1751" i="8"/>
  <c r="X1751" i="8" s="1"/>
  <c r="V1751" i="8"/>
  <c r="K1751" i="8"/>
  <c r="J1751" i="8"/>
  <c r="I1751" i="8"/>
  <c r="G1751" i="8"/>
  <c r="F1751" i="8"/>
  <c r="E1751" i="8"/>
  <c r="AH1750" i="8"/>
  <c r="W1750" i="8"/>
  <c r="X1750" i="8" s="1"/>
  <c r="V1750" i="8"/>
  <c r="K1750" i="8"/>
  <c r="J1750" i="8"/>
  <c r="I1750" i="8"/>
  <c r="G1750" i="8"/>
  <c r="F1750" i="8"/>
  <c r="E1750" i="8"/>
  <c r="AH1749" i="8"/>
  <c r="W1749" i="8"/>
  <c r="X1749" i="8" s="1"/>
  <c r="V1749" i="8"/>
  <c r="K1749" i="8"/>
  <c r="J1749" i="8"/>
  <c r="I1749" i="8"/>
  <c r="G1749" i="8"/>
  <c r="F1749" i="8"/>
  <c r="E1749" i="8"/>
  <c r="AH1748" i="8"/>
  <c r="W1748" i="8"/>
  <c r="X1748" i="8" s="1"/>
  <c r="V1748" i="8"/>
  <c r="K1748" i="8"/>
  <c r="J1748" i="8"/>
  <c r="I1748" i="8"/>
  <c r="G1748" i="8"/>
  <c r="F1748" i="8"/>
  <c r="E1748" i="8"/>
  <c r="AH1747" i="8"/>
  <c r="W1747" i="8"/>
  <c r="X1747" i="8" s="1"/>
  <c r="V1747" i="8"/>
  <c r="K1747" i="8"/>
  <c r="J1747" i="8"/>
  <c r="I1747" i="8"/>
  <c r="G1747" i="8"/>
  <c r="F1747" i="8"/>
  <c r="E1747" i="8"/>
  <c r="AH1746" i="8"/>
  <c r="W1746" i="8"/>
  <c r="X1746" i="8" s="1"/>
  <c r="V1746" i="8"/>
  <c r="K1746" i="8"/>
  <c r="J1746" i="8"/>
  <c r="I1746" i="8"/>
  <c r="G1746" i="8"/>
  <c r="F1746" i="8"/>
  <c r="E1746" i="8"/>
  <c r="AH1745" i="8"/>
  <c r="W1745" i="8"/>
  <c r="X1745" i="8" s="1"/>
  <c r="V1745" i="8"/>
  <c r="K1745" i="8"/>
  <c r="J1745" i="8"/>
  <c r="I1745" i="8"/>
  <c r="G1745" i="8"/>
  <c r="F1745" i="8"/>
  <c r="E1745" i="8"/>
  <c r="AH1744" i="8"/>
  <c r="W1744" i="8"/>
  <c r="X1744" i="8" s="1"/>
  <c r="V1744" i="8"/>
  <c r="K1744" i="8"/>
  <c r="J1744" i="8"/>
  <c r="I1744" i="8"/>
  <c r="G1744" i="8"/>
  <c r="F1744" i="8"/>
  <c r="E1744" i="8"/>
  <c r="AH1743" i="8"/>
  <c r="W1743" i="8"/>
  <c r="X1743" i="8" s="1"/>
  <c r="V1743" i="8"/>
  <c r="K1743" i="8"/>
  <c r="J1743" i="8"/>
  <c r="I1743" i="8"/>
  <c r="G1743" i="8"/>
  <c r="F1743" i="8"/>
  <c r="E1743" i="8"/>
  <c r="AH1742" i="8"/>
  <c r="W1742" i="8"/>
  <c r="X1742" i="8" s="1"/>
  <c r="V1742" i="8"/>
  <c r="K1742" i="8"/>
  <c r="J1742" i="8"/>
  <c r="I1742" i="8"/>
  <c r="G1742" i="8"/>
  <c r="F1742" i="8"/>
  <c r="E1742" i="8"/>
  <c r="AH1741" i="8"/>
  <c r="W1741" i="8"/>
  <c r="X1741" i="8" s="1"/>
  <c r="V1741" i="8"/>
  <c r="K1741" i="8"/>
  <c r="J1741" i="8"/>
  <c r="I1741" i="8"/>
  <c r="G1741" i="8"/>
  <c r="F1741" i="8"/>
  <c r="E1741" i="8"/>
  <c r="AH1740" i="8"/>
  <c r="W1740" i="8"/>
  <c r="X1740" i="8" s="1"/>
  <c r="V1740" i="8"/>
  <c r="K1740" i="8"/>
  <c r="J1740" i="8"/>
  <c r="I1740" i="8"/>
  <c r="G1740" i="8"/>
  <c r="F1740" i="8"/>
  <c r="E1740" i="8"/>
  <c r="AH1739" i="8"/>
  <c r="W1739" i="8"/>
  <c r="X1739" i="8" s="1"/>
  <c r="V1739" i="8"/>
  <c r="K1739" i="8"/>
  <c r="J1739" i="8"/>
  <c r="I1739" i="8"/>
  <c r="G1739" i="8"/>
  <c r="F1739" i="8"/>
  <c r="E1739" i="8"/>
  <c r="AH1738" i="8"/>
  <c r="W1738" i="8"/>
  <c r="X1738" i="8" s="1"/>
  <c r="V1738" i="8"/>
  <c r="K1738" i="8"/>
  <c r="J1738" i="8"/>
  <c r="I1738" i="8"/>
  <c r="G1738" i="8"/>
  <c r="F1738" i="8"/>
  <c r="E1738" i="8"/>
  <c r="AH1737" i="8"/>
  <c r="W1737" i="8"/>
  <c r="X1737" i="8" s="1"/>
  <c r="V1737" i="8"/>
  <c r="K1737" i="8"/>
  <c r="J1737" i="8"/>
  <c r="I1737" i="8"/>
  <c r="G1737" i="8"/>
  <c r="F1737" i="8"/>
  <c r="E1737" i="8"/>
  <c r="AH1736" i="8"/>
  <c r="W1736" i="8"/>
  <c r="X1736" i="8" s="1"/>
  <c r="V1736" i="8"/>
  <c r="K1736" i="8"/>
  <c r="J1736" i="8"/>
  <c r="I1736" i="8"/>
  <c r="G1736" i="8"/>
  <c r="F1736" i="8"/>
  <c r="E1736" i="8"/>
  <c r="AH1735" i="8"/>
  <c r="W1735" i="8"/>
  <c r="X1735" i="8" s="1"/>
  <c r="V1735" i="8"/>
  <c r="K1735" i="8"/>
  <c r="J1735" i="8"/>
  <c r="I1735" i="8"/>
  <c r="G1735" i="8"/>
  <c r="F1735" i="8"/>
  <c r="E1735" i="8"/>
  <c r="AH1734" i="8"/>
  <c r="W1734" i="8"/>
  <c r="X1734" i="8" s="1"/>
  <c r="V1734" i="8"/>
  <c r="K1734" i="8"/>
  <c r="J1734" i="8"/>
  <c r="I1734" i="8"/>
  <c r="G1734" i="8"/>
  <c r="F1734" i="8"/>
  <c r="E1734" i="8"/>
  <c r="AH1733" i="8"/>
  <c r="W1733" i="8"/>
  <c r="X1733" i="8" s="1"/>
  <c r="V1733" i="8"/>
  <c r="K1733" i="8"/>
  <c r="J1733" i="8"/>
  <c r="I1733" i="8"/>
  <c r="G1733" i="8"/>
  <c r="F1733" i="8"/>
  <c r="E1733" i="8"/>
  <c r="AH1732" i="8"/>
  <c r="W1732" i="8"/>
  <c r="X1732" i="8" s="1"/>
  <c r="V1732" i="8"/>
  <c r="K1732" i="8"/>
  <c r="J1732" i="8"/>
  <c r="I1732" i="8"/>
  <c r="G1732" i="8"/>
  <c r="F1732" i="8"/>
  <c r="E1732" i="8"/>
  <c r="AH1731" i="8"/>
  <c r="W1731" i="8"/>
  <c r="X1731" i="8" s="1"/>
  <c r="V1731" i="8"/>
  <c r="K1731" i="8"/>
  <c r="J1731" i="8"/>
  <c r="I1731" i="8"/>
  <c r="G1731" i="8"/>
  <c r="F1731" i="8"/>
  <c r="E1731" i="8"/>
  <c r="AH1730" i="8"/>
  <c r="W1730" i="8"/>
  <c r="X1730" i="8" s="1"/>
  <c r="V1730" i="8"/>
  <c r="K1730" i="8"/>
  <c r="J1730" i="8"/>
  <c r="I1730" i="8"/>
  <c r="G1730" i="8"/>
  <c r="F1730" i="8"/>
  <c r="E1730" i="8"/>
  <c r="AH1729" i="8"/>
  <c r="W1729" i="8"/>
  <c r="X1729" i="8" s="1"/>
  <c r="V1729" i="8"/>
  <c r="K1729" i="8"/>
  <c r="J1729" i="8"/>
  <c r="I1729" i="8"/>
  <c r="G1729" i="8"/>
  <c r="F1729" i="8"/>
  <c r="E1729" i="8"/>
  <c r="AH1728" i="8"/>
  <c r="W1728" i="8"/>
  <c r="X1728" i="8" s="1"/>
  <c r="V1728" i="8"/>
  <c r="K1728" i="8"/>
  <c r="J1728" i="8"/>
  <c r="I1728" i="8"/>
  <c r="G1728" i="8"/>
  <c r="F1728" i="8"/>
  <c r="E1728" i="8"/>
  <c r="AH1727" i="8"/>
  <c r="W1727" i="8"/>
  <c r="X1727" i="8" s="1"/>
  <c r="V1727" i="8"/>
  <c r="K1727" i="8"/>
  <c r="J1727" i="8"/>
  <c r="I1727" i="8"/>
  <c r="G1727" i="8"/>
  <c r="F1727" i="8"/>
  <c r="E1727" i="8"/>
  <c r="AH1726" i="8"/>
  <c r="W1726" i="8"/>
  <c r="X1726" i="8" s="1"/>
  <c r="V1726" i="8"/>
  <c r="K1726" i="8"/>
  <c r="J1726" i="8"/>
  <c r="I1726" i="8"/>
  <c r="G1726" i="8"/>
  <c r="F1726" i="8"/>
  <c r="E1726" i="8"/>
  <c r="AH1725" i="8"/>
  <c r="W1725" i="8"/>
  <c r="X1725" i="8" s="1"/>
  <c r="V1725" i="8"/>
  <c r="K1725" i="8"/>
  <c r="J1725" i="8"/>
  <c r="I1725" i="8"/>
  <c r="G1725" i="8"/>
  <c r="F1725" i="8"/>
  <c r="E1725" i="8"/>
  <c r="AH1724" i="8"/>
  <c r="W1724" i="8"/>
  <c r="X1724" i="8" s="1"/>
  <c r="V1724" i="8"/>
  <c r="K1724" i="8"/>
  <c r="J1724" i="8"/>
  <c r="I1724" i="8"/>
  <c r="G1724" i="8"/>
  <c r="F1724" i="8"/>
  <c r="E1724" i="8"/>
  <c r="AH1723" i="8"/>
  <c r="W1723" i="8"/>
  <c r="X1723" i="8" s="1"/>
  <c r="V1723" i="8"/>
  <c r="K1723" i="8"/>
  <c r="J1723" i="8"/>
  <c r="I1723" i="8"/>
  <c r="G1723" i="8"/>
  <c r="F1723" i="8"/>
  <c r="E1723" i="8"/>
  <c r="AH1722" i="8"/>
  <c r="W1722" i="8"/>
  <c r="X1722" i="8" s="1"/>
  <c r="V1722" i="8"/>
  <c r="K1722" i="8"/>
  <c r="J1722" i="8"/>
  <c r="I1722" i="8"/>
  <c r="G1722" i="8"/>
  <c r="F1722" i="8"/>
  <c r="E1722" i="8"/>
  <c r="AH1721" i="8"/>
  <c r="W1721" i="8"/>
  <c r="X1721" i="8" s="1"/>
  <c r="V1721" i="8"/>
  <c r="K1721" i="8"/>
  <c r="J1721" i="8"/>
  <c r="I1721" i="8"/>
  <c r="G1721" i="8"/>
  <c r="F1721" i="8"/>
  <c r="E1721" i="8"/>
  <c r="AH1720" i="8"/>
  <c r="W1720" i="8"/>
  <c r="X1720" i="8" s="1"/>
  <c r="V1720" i="8"/>
  <c r="K1720" i="8"/>
  <c r="J1720" i="8"/>
  <c r="I1720" i="8"/>
  <c r="G1720" i="8"/>
  <c r="F1720" i="8"/>
  <c r="E1720" i="8"/>
  <c r="AH1719" i="8"/>
  <c r="W1719" i="8"/>
  <c r="X1719" i="8" s="1"/>
  <c r="V1719" i="8"/>
  <c r="K1719" i="8"/>
  <c r="J1719" i="8"/>
  <c r="I1719" i="8"/>
  <c r="G1719" i="8"/>
  <c r="F1719" i="8"/>
  <c r="E1719" i="8"/>
  <c r="AH1718" i="8"/>
  <c r="W1718" i="8"/>
  <c r="X1718" i="8" s="1"/>
  <c r="V1718" i="8"/>
  <c r="K1718" i="8"/>
  <c r="J1718" i="8"/>
  <c r="I1718" i="8"/>
  <c r="G1718" i="8"/>
  <c r="F1718" i="8"/>
  <c r="E1718" i="8"/>
  <c r="AH1717" i="8"/>
  <c r="W1717" i="8"/>
  <c r="X1717" i="8" s="1"/>
  <c r="V1717" i="8"/>
  <c r="K1717" i="8"/>
  <c r="J1717" i="8"/>
  <c r="I1717" i="8"/>
  <c r="G1717" i="8"/>
  <c r="F1717" i="8"/>
  <c r="E1717" i="8"/>
  <c r="AH1716" i="8"/>
  <c r="W1716" i="8"/>
  <c r="X1716" i="8" s="1"/>
  <c r="V1716" i="8"/>
  <c r="K1716" i="8"/>
  <c r="J1716" i="8"/>
  <c r="I1716" i="8"/>
  <c r="G1716" i="8"/>
  <c r="F1716" i="8"/>
  <c r="E1716" i="8"/>
  <c r="AH1715" i="8"/>
  <c r="W1715" i="8"/>
  <c r="X1715" i="8" s="1"/>
  <c r="V1715" i="8"/>
  <c r="K1715" i="8"/>
  <c r="J1715" i="8"/>
  <c r="I1715" i="8"/>
  <c r="G1715" i="8"/>
  <c r="F1715" i="8"/>
  <c r="E1715" i="8"/>
  <c r="AH1714" i="8"/>
  <c r="W1714" i="8"/>
  <c r="X1714" i="8" s="1"/>
  <c r="V1714" i="8"/>
  <c r="K1714" i="8"/>
  <c r="J1714" i="8"/>
  <c r="I1714" i="8"/>
  <c r="G1714" i="8"/>
  <c r="F1714" i="8"/>
  <c r="E1714" i="8"/>
  <c r="AH1713" i="8"/>
  <c r="W1713" i="8"/>
  <c r="X1713" i="8" s="1"/>
  <c r="V1713" i="8"/>
  <c r="K1713" i="8"/>
  <c r="J1713" i="8"/>
  <c r="I1713" i="8"/>
  <c r="G1713" i="8"/>
  <c r="F1713" i="8"/>
  <c r="E1713" i="8"/>
  <c r="AH1712" i="8"/>
  <c r="W1712" i="8"/>
  <c r="X1712" i="8" s="1"/>
  <c r="V1712" i="8"/>
  <c r="K1712" i="8"/>
  <c r="J1712" i="8"/>
  <c r="I1712" i="8"/>
  <c r="G1712" i="8"/>
  <c r="F1712" i="8"/>
  <c r="E1712" i="8"/>
  <c r="AH1711" i="8"/>
  <c r="W1711" i="8"/>
  <c r="X1711" i="8" s="1"/>
  <c r="V1711" i="8"/>
  <c r="K1711" i="8"/>
  <c r="J1711" i="8"/>
  <c r="I1711" i="8"/>
  <c r="G1711" i="8"/>
  <c r="F1711" i="8"/>
  <c r="E1711" i="8"/>
  <c r="AH1710" i="8"/>
  <c r="W1710" i="8"/>
  <c r="X1710" i="8" s="1"/>
  <c r="V1710" i="8"/>
  <c r="K1710" i="8"/>
  <c r="J1710" i="8"/>
  <c r="I1710" i="8"/>
  <c r="G1710" i="8"/>
  <c r="F1710" i="8"/>
  <c r="E1710" i="8"/>
  <c r="AH1709" i="8"/>
  <c r="W1709" i="8"/>
  <c r="X1709" i="8" s="1"/>
  <c r="V1709" i="8"/>
  <c r="K1709" i="8"/>
  <c r="J1709" i="8"/>
  <c r="I1709" i="8"/>
  <c r="G1709" i="8"/>
  <c r="F1709" i="8"/>
  <c r="E1709" i="8"/>
  <c r="AH1708" i="8"/>
  <c r="W1708" i="8"/>
  <c r="X1708" i="8" s="1"/>
  <c r="V1708" i="8"/>
  <c r="K1708" i="8"/>
  <c r="J1708" i="8"/>
  <c r="I1708" i="8"/>
  <c r="G1708" i="8"/>
  <c r="F1708" i="8"/>
  <c r="E1708" i="8"/>
  <c r="AH1707" i="8"/>
  <c r="W1707" i="8"/>
  <c r="X1707" i="8" s="1"/>
  <c r="V1707" i="8"/>
  <c r="K1707" i="8"/>
  <c r="J1707" i="8"/>
  <c r="I1707" i="8"/>
  <c r="G1707" i="8"/>
  <c r="F1707" i="8"/>
  <c r="E1707" i="8"/>
  <c r="AH1706" i="8"/>
  <c r="W1706" i="8"/>
  <c r="X1706" i="8" s="1"/>
  <c r="V1706" i="8"/>
  <c r="K1706" i="8"/>
  <c r="J1706" i="8"/>
  <c r="I1706" i="8"/>
  <c r="G1706" i="8"/>
  <c r="F1706" i="8"/>
  <c r="E1706" i="8"/>
  <c r="AH1705" i="8"/>
  <c r="W1705" i="8"/>
  <c r="X1705" i="8" s="1"/>
  <c r="V1705" i="8"/>
  <c r="K1705" i="8"/>
  <c r="J1705" i="8"/>
  <c r="I1705" i="8"/>
  <c r="G1705" i="8"/>
  <c r="F1705" i="8"/>
  <c r="E1705" i="8"/>
  <c r="AH1704" i="8"/>
  <c r="W1704" i="8"/>
  <c r="X1704" i="8" s="1"/>
  <c r="V1704" i="8"/>
  <c r="K1704" i="8"/>
  <c r="J1704" i="8"/>
  <c r="I1704" i="8"/>
  <c r="G1704" i="8"/>
  <c r="F1704" i="8"/>
  <c r="E1704" i="8"/>
  <c r="AH1703" i="8"/>
  <c r="W1703" i="8"/>
  <c r="X1703" i="8" s="1"/>
  <c r="V1703" i="8"/>
  <c r="K1703" i="8"/>
  <c r="J1703" i="8"/>
  <c r="I1703" i="8"/>
  <c r="G1703" i="8"/>
  <c r="F1703" i="8"/>
  <c r="E1703" i="8"/>
  <c r="AH1702" i="8"/>
  <c r="W1702" i="8"/>
  <c r="X1702" i="8" s="1"/>
  <c r="V1702" i="8"/>
  <c r="K1702" i="8"/>
  <c r="J1702" i="8"/>
  <c r="I1702" i="8"/>
  <c r="G1702" i="8"/>
  <c r="F1702" i="8"/>
  <c r="E1702" i="8"/>
  <c r="AH1701" i="8"/>
  <c r="W1701" i="8"/>
  <c r="X1701" i="8" s="1"/>
  <c r="V1701" i="8"/>
  <c r="K1701" i="8"/>
  <c r="J1701" i="8"/>
  <c r="I1701" i="8"/>
  <c r="G1701" i="8"/>
  <c r="F1701" i="8"/>
  <c r="E1701" i="8"/>
  <c r="AH1700" i="8"/>
  <c r="W1700" i="8"/>
  <c r="X1700" i="8" s="1"/>
  <c r="V1700" i="8"/>
  <c r="K1700" i="8"/>
  <c r="J1700" i="8"/>
  <c r="I1700" i="8"/>
  <c r="G1700" i="8"/>
  <c r="F1700" i="8"/>
  <c r="E1700" i="8"/>
  <c r="AH1699" i="8"/>
  <c r="W1699" i="8"/>
  <c r="X1699" i="8" s="1"/>
  <c r="V1699" i="8"/>
  <c r="K1699" i="8"/>
  <c r="J1699" i="8"/>
  <c r="I1699" i="8"/>
  <c r="G1699" i="8"/>
  <c r="F1699" i="8"/>
  <c r="E1699" i="8"/>
  <c r="AH1698" i="8"/>
  <c r="W1698" i="8"/>
  <c r="X1698" i="8" s="1"/>
  <c r="V1698" i="8"/>
  <c r="K1698" i="8"/>
  <c r="J1698" i="8"/>
  <c r="I1698" i="8"/>
  <c r="G1698" i="8"/>
  <c r="F1698" i="8"/>
  <c r="E1698" i="8"/>
  <c r="AH1697" i="8"/>
  <c r="W1697" i="8"/>
  <c r="X1697" i="8" s="1"/>
  <c r="V1697" i="8"/>
  <c r="K1697" i="8"/>
  <c r="J1697" i="8"/>
  <c r="I1697" i="8"/>
  <c r="G1697" i="8"/>
  <c r="F1697" i="8"/>
  <c r="E1697" i="8"/>
  <c r="AH1696" i="8"/>
  <c r="W1696" i="8"/>
  <c r="X1696" i="8" s="1"/>
  <c r="V1696" i="8"/>
  <c r="K1696" i="8"/>
  <c r="J1696" i="8"/>
  <c r="I1696" i="8"/>
  <c r="G1696" i="8"/>
  <c r="F1696" i="8"/>
  <c r="E1696" i="8"/>
  <c r="AH1695" i="8"/>
  <c r="W1695" i="8"/>
  <c r="X1695" i="8" s="1"/>
  <c r="V1695" i="8"/>
  <c r="K1695" i="8"/>
  <c r="J1695" i="8"/>
  <c r="I1695" i="8"/>
  <c r="G1695" i="8"/>
  <c r="F1695" i="8"/>
  <c r="E1695" i="8"/>
  <c r="AH1694" i="8"/>
  <c r="W1694" i="8"/>
  <c r="X1694" i="8" s="1"/>
  <c r="V1694" i="8"/>
  <c r="K1694" i="8"/>
  <c r="J1694" i="8"/>
  <c r="I1694" i="8"/>
  <c r="G1694" i="8"/>
  <c r="F1694" i="8"/>
  <c r="E1694" i="8"/>
  <c r="AH1693" i="8"/>
  <c r="W1693" i="8"/>
  <c r="X1693" i="8" s="1"/>
  <c r="V1693" i="8"/>
  <c r="K1693" i="8"/>
  <c r="J1693" i="8"/>
  <c r="I1693" i="8"/>
  <c r="G1693" i="8"/>
  <c r="F1693" i="8"/>
  <c r="E1693" i="8"/>
  <c r="AH1692" i="8"/>
  <c r="W1692" i="8"/>
  <c r="X1692" i="8" s="1"/>
  <c r="V1692" i="8"/>
  <c r="K1692" i="8"/>
  <c r="J1692" i="8"/>
  <c r="I1692" i="8"/>
  <c r="G1692" i="8"/>
  <c r="F1692" i="8"/>
  <c r="E1692" i="8"/>
  <c r="AH1691" i="8"/>
  <c r="W1691" i="8"/>
  <c r="X1691" i="8" s="1"/>
  <c r="V1691" i="8"/>
  <c r="K1691" i="8"/>
  <c r="J1691" i="8"/>
  <c r="I1691" i="8"/>
  <c r="G1691" i="8"/>
  <c r="F1691" i="8"/>
  <c r="E1691" i="8"/>
  <c r="AH1690" i="8"/>
  <c r="W1690" i="8"/>
  <c r="X1690" i="8" s="1"/>
  <c r="V1690" i="8"/>
  <c r="K1690" i="8"/>
  <c r="J1690" i="8"/>
  <c r="I1690" i="8"/>
  <c r="G1690" i="8"/>
  <c r="F1690" i="8"/>
  <c r="E1690" i="8"/>
  <c r="AH1689" i="8"/>
  <c r="W1689" i="8"/>
  <c r="X1689" i="8" s="1"/>
  <c r="V1689" i="8"/>
  <c r="K1689" i="8"/>
  <c r="J1689" i="8"/>
  <c r="I1689" i="8"/>
  <c r="G1689" i="8"/>
  <c r="F1689" i="8"/>
  <c r="E1689" i="8"/>
  <c r="AH1688" i="8"/>
  <c r="W1688" i="8"/>
  <c r="X1688" i="8" s="1"/>
  <c r="V1688" i="8"/>
  <c r="K1688" i="8"/>
  <c r="J1688" i="8"/>
  <c r="I1688" i="8"/>
  <c r="G1688" i="8"/>
  <c r="F1688" i="8"/>
  <c r="E1688" i="8"/>
  <c r="AH1687" i="8"/>
  <c r="W1687" i="8"/>
  <c r="X1687" i="8" s="1"/>
  <c r="V1687" i="8"/>
  <c r="K1687" i="8"/>
  <c r="J1687" i="8"/>
  <c r="I1687" i="8"/>
  <c r="G1687" i="8"/>
  <c r="F1687" i="8"/>
  <c r="E1687" i="8"/>
  <c r="AH1686" i="8"/>
  <c r="W1686" i="8"/>
  <c r="X1686" i="8" s="1"/>
  <c r="V1686" i="8"/>
  <c r="K1686" i="8"/>
  <c r="J1686" i="8"/>
  <c r="I1686" i="8"/>
  <c r="G1686" i="8"/>
  <c r="F1686" i="8"/>
  <c r="E1686" i="8"/>
  <c r="AH1685" i="8"/>
  <c r="W1685" i="8"/>
  <c r="X1685" i="8" s="1"/>
  <c r="V1685" i="8"/>
  <c r="K1685" i="8"/>
  <c r="J1685" i="8"/>
  <c r="I1685" i="8"/>
  <c r="G1685" i="8"/>
  <c r="F1685" i="8"/>
  <c r="E1685" i="8"/>
  <c r="AH1684" i="8"/>
  <c r="W1684" i="8"/>
  <c r="X1684" i="8" s="1"/>
  <c r="V1684" i="8"/>
  <c r="K1684" i="8"/>
  <c r="J1684" i="8"/>
  <c r="I1684" i="8"/>
  <c r="G1684" i="8"/>
  <c r="F1684" i="8"/>
  <c r="E1684" i="8"/>
  <c r="AH1683" i="8"/>
  <c r="W1683" i="8"/>
  <c r="X1683" i="8" s="1"/>
  <c r="V1683" i="8"/>
  <c r="K1683" i="8"/>
  <c r="J1683" i="8"/>
  <c r="I1683" i="8"/>
  <c r="G1683" i="8"/>
  <c r="F1683" i="8"/>
  <c r="E1683" i="8"/>
  <c r="AH1682" i="8"/>
  <c r="W1682" i="8"/>
  <c r="X1682" i="8" s="1"/>
  <c r="V1682" i="8"/>
  <c r="K1682" i="8"/>
  <c r="J1682" i="8"/>
  <c r="I1682" i="8"/>
  <c r="G1682" i="8"/>
  <c r="F1682" i="8"/>
  <c r="E1682" i="8"/>
  <c r="AH1681" i="8"/>
  <c r="W1681" i="8"/>
  <c r="X1681" i="8" s="1"/>
  <c r="V1681" i="8"/>
  <c r="K1681" i="8"/>
  <c r="J1681" i="8"/>
  <c r="I1681" i="8"/>
  <c r="G1681" i="8"/>
  <c r="F1681" i="8"/>
  <c r="E1681" i="8"/>
  <c r="AH1680" i="8"/>
  <c r="W1680" i="8"/>
  <c r="X1680" i="8" s="1"/>
  <c r="V1680" i="8"/>
  <c r="K1680" i="8"/>
  <c r="J1680" i="8"/>
  <c r="I1680" i="8"/>
  <c r="G1680" i="8"/>
  <c r="F1680" i="8"/>
  <c r="E1680" i="8"/>
  <c r="AH1679" i="8"/>
  <c r="W1679" i="8"/>
  <c r="X1679" i="8" s="1"/>
  <c r="V1679" i="8"/>
  <c r="K1679" i="8"/>
  <c r="J1679" i="8"/>
  <c r="I1679" i="8"/>
  <c r="G1679" i="8"/>
  <c r="F1679" i="8"/>
  <c r="E1679" i="8"/>
  <c r="AH1678" i="8"/>
  <c r="W1678" i="8"/>
  <c r="X1678" i="8" s="1"/>
  <c r="V1678" i="8"/>
  <c r="K1678" i="8"/>
  <c r="J1678" i="8"/>
  <c r="I1678" i="8"/>
  <c r="G1678" i="8"/>
  <c r="F1678" i="8"/>
  <c r="E1678" i="8"/>
  <c r="AH1677" i="8"/>
  <c r="W1677" i="8"/>
  <c r="X1677" i="8" s="1"/>
  <c r="V1677" i="8"/>
  <c r="K1677" i="8"/>
  <c r="J1677" i="8"/>
  <c r="I1677" i="8"/>
  <c r="G1677" i="8"/>
  <c r="F1677" i="8"/>
  <c r="E1677" i="8"/>
  <c r="AH1676" i="8"/>
  <c r="W1676" i="8"/>
  <c r="X1676" i="8" s="1"/>
  <c r="V1676" i="8"/>
  <c r="K1676" i="8"/>
  <c r="J1676" i="8"/>
  <c r="I1676" i="8"/>
  <c r="G1676" i="8"/>
  <c r="F1676" i="8"/>
  <c r="E1676" i="8"/>
  <c r="AH1675" i="8"/>
  <c r="W1675" i="8"/>
  <c r="X1675" i="8" s="1"/>
  <c r="V1675" i="8"/>
  <c r="K1675" i="8"/>
  <c r="J1675" i="8"/>
  <c r="I1675" i="8"/>
  <c r="G1675" i="8"/>
  <c r="F1675" i="8"/>
  <c r="E1675" i="8"/>
  <c r="AH1674" i="8"/>
  <c r="W1674" i="8"/>
  <c r="X1674" i="8" s="1"/>
  <c r="V1674" i="8"/>
  <c r="K1674" i="8"/>
  <c r="J1674" i="8"/>
  <c r="I1674" i="8"/>
  <c r="G1674" i="8"/>
  <c r="F1674" i="8"/>
  <c r="E1674" i="8"/>
  <c r="AH1673" i="8"/>
  <c r="W1673" i="8"/>
  <c r="X1673" i="8" s="1"/>
  <c r="V1673" i="8"/>
  <c r="K1673" i="8"/>
  <c r="J1673" i="8"/>
  <c r="I1673" i="8"/>
  <c r="G1673" i="8"/>
  <c r="F1673" i="8"/>
  <c r="E1673" i="8"/>
  <c r="AH1672" i="8"/>
  <c r="W1672" i="8"/>
  <c r="X1672" i="8" s="1"/>
  <c r="V1672" i="8"/>
  <c r="K1672" i="8"/>
  <c r="J1672" i="8"/>
  <c r="I1672" i="8"/>
  <c r="G1672" i="8"/>
  <c r="F1672" i="8"/>
  <c r="E1672" i="8"/>
  <c r="AH1671" i="8"/>
  <c r="W1671" i="8"/>
  <c r="X1671" i="8" s="1"/>
  <c r="V1671" i="8"/>
  <c r="K1671" i="8"/>
  <c r="J1671" i="8"/>
  <c r="I1671" i="8"/>
  <c r="G1671" i="8"/>
  <c r="F1671" i="8"/>
  <c r="E1671" i="8"/>
  <c r="AH1670" i="8"/>
  <c r="W1670" i="8"/>
  <c r="X1670" i="8" s="1"/>
  <c r="V1670" i="8"/>
  <c r="K1670" i="8"/>
  <c r="J1670" i="8"/>
  <c r="I1670" i="8"/>
  <c r="G1670" i="8"/>
  <c r="F1670" i="8"/>
  <c r="E1670" i="8"/>
  <c r="AH1669" i="8"/>
  <c r="W1669" i="8"/>
  <c r="X1669" i="8" s="1"/>
  <c r="V1669" i="8"/>
  <c r="K1669" i="8"/>
  <c r="J1669" i="8"/>
  <c r="I1669" i="8"/>
  <c r="G1669" i="8"/>
  <c r="F1669" i="8"/>
  <c r="E1669" i="8"/>
  <c r="AH1668" i="8"/>
  <c r="W1668" i="8"/>
  <c r="X1668" i="8" s="1"/>
  <c r="V1668" i="8"/>
  <c r="K1668" i="8"/>
  <c r="J1668" i="8"/>
  <c r="I1668" i="8"/>
  <c r="G1668" i="8"/>
  <c r="F1668" i="8"/>
  <c r="E1668" i="8"/>
  <c r="AH1667" i="8"/>
  <c r="W1667" i="8"/>
  <c r="X1667" i="8" s="1"/>
  <c r="V1667" i="8"/>
  <c r="K1667" i="8"/>
  <c r="J1667" i="8"/>
  <c r="I1667" i="8"/>
  <c r="G1667" i="8"/>
  <c r="F1667" i="8"/>
  <c r="E1667" i="8"/>
  <c r="AH1666" i="8"/>
  <c r="W1666" i="8"/>
  <c r="X1666" i="8" s="1"/>
  <c r="V1666" i="8"/>
  <c r="K1666" i="8"/>
  <c r="J1666" i="8"/>
  <c r="I1666" i="8"/>
  <c r="G1666" i="8"/>
  <c r="F1666" i="8"/>
  <c r="E1666" i="8"/>
  <c r="AH1665" i="8"/>
  <c r="W1665" i="8"/>
  <c r="X1665" i="8" s="1"/>
  <c r="V1665" i="8"/>
  <c r="K1665" i="8"/>
  <c r="J1665" i="8"/>
  <c r="I1665" i="8"/>
  <c r="G1665" i="8"/>
  <c r="F1665" i="8"/>
  <c r="E1665" i="8"/>
  <c r="AH1664" i="8"/>
  <c r="W1664" i="8"/>
  <c r="X1664" i="8" s="1"/>
  <c r="V1664" i="8"/>
  <c r="K1664" i="8"/>
  <c r="J1664" i="8"/>
  <c r="I1664" i="8"/>
  <c r="G1664" i="8"/>
  <c r="F1664" i="8"/>
  <c r="E1664" i="8"/>
  <c r="AH1663" i="8"/>
  <c r="W1663" i="8"/>
  <c r="X1663" i="8" s="1"/>
  <c r="V1663" i="8"/>
  <c r="K1663" i="8"/>
  <c r="J1663" i="8"/>
  <c r="I1663" i="8"/>
  <c r="G1663" i="8"/>
  <c r="F1663" i="8"/>
  <c r="E1663" i="8"/>
  <c r="AH1662" i="8"/>
  <c r="W1662" i="8"/>
  <c r="X1662" i="8" s="1"/>
  <c r="V1662" i="8"/>
  <c r="K1662" i="8"/>
  <c r="J1662" i="8"/>
  <c r="I1662" i="8"/>
  <c r="G1662" i="8"/>
  <c r="F1662" i="8"/>
  <c r="E1662" i="8"/>
  <c r="AH1661" i="8"/>
  <c r="W1661" i="8"/>
  <c r="X1661" i="8" s="1"/>
  <c r="V1661" i="8"/>
  <c r="K1661" i="8"/>
  <c r="J1661" i="8"/>
  <c r="I1661" i="8"/>
  <c r="G1661" i="8"/>
  <c r="F1661" i="8"/>
  <c r="E1661" i="8"/>
  <c r="AH1660" i="8"/>
  <c r="W1660" i="8"/>
  <c r="X1660" i="8" s="1"/>
  <c r="V1660" i="8"/>
  <c r="K1660" i="8"/>
  <c r="J1660" i="8"/>
  <c r="I1660" i="8"/>
  <c r="G1660" i="8"/>
  <c r="F1660" i="8"/>
  <c r="E1660" i="8"/>
  <c r="AH1659" i="8"/>
  <c r="W1659" i="8"/>
  <c r="X1659" i="8" s="1"/>
  <c r="V1659" i="8"/>
  <c r="K1659" i="8"/>
  <c r="J1659" i="8"/>
  <c r="I1659" i="8"/>
  <c r="G1659" i="8"/>
  <c r="F1659" i="8"/>
  <c r="E1659" i="8"/>
  <c r="AH1658" i="8"/>
  <c r="W1658" i="8"/>
  <c r="X1658" i="8" s="1"/>
  <c r="V1658" i="8"/>
  <c r="K1658" i="8"/>
  <c r="J1658" i="8"/>
  <c r="I1658" i="8"/>
  <c r="G1658" i="8"/>
  <c r="F1658" i="8"/>
  <c r="E1658" i="8"/>
  <c r="AH1657" i="8"/>
  <c r="W1657" i="8"/>
  <c r="X1657" i="8" s="1"/>
  <c r="V1657" i="8"/>
  <c r="K1657" i="8"/>
  <c r="J1657" i="8"/>
  <c r="I1657" i="8"/>
  <c r="G1657" i="8"/>
  <c r="F1657" i="8"/>
  <c r="E1657" i="8"/>
  <c r="AH1656" i="8"/>
  <c r="W1656" i="8"/>
  <c r="X1656" i="8" s="1"/>
  <c r="V1656" i="8"/>
  <c r="K1656" i="8"/>
  <c r="J1656" i="8"/>
  <c r="I1656" i="8"/>
  <c r="G1656" i="8"/>
  <c r="F1656" i="8"/>
  <c r="E1656" i="8"/>
  <c r="AH1655" i="8"/>
  <c r="W1655" i="8"/>
  <c r="X1655" i="8" s="1"/>
  <c r="V1655" i="8"/>
  <c r="K1655" i="8"/>
  <c r="J1655" i="8"/>
  <c r="I1655" i="8"/>
  <c r="G1655" i="8"/>
  <c r="F1655" i="8"/>
  <c r="E1655" i="8"/>
  <c r="AH1654" i="8"/>
  <c r="W1654" i="8"/>
  <c r="X1654" i="8" s="1"/>
  <c r="V1654" i="8"/>
  <c r="K1654" i="8"/>
  <c r="J1654" i="8"/>
  <c r="I1654" i="8"/>
  <c r="G1654" i="8"/>
  <c r="F1654" i="8"/>
  <c r="E1654" i="8"/>
  <c r="AH1653" i="8"/>
  <c r="W1653" i="8"/>
  <c r="X1653" i="8" s="1"/>
  <c r="V1653" i="8"/>
  <c r="K1653" i="8"/>
  <c r="J1653" i="8"/>
  <c r="I1653" i="8"/>
  <c r="G1653" i="8"/>
  <c r="F1653" i="8"/>
  <c r="E1653" i="8"/>
  <c r="AH1652" i="8"/>
  <c r="W1652" i="8"/>
  <c r="X1652" i="8" s="1"/>
  <c r="V1652" i="8"/>
  <c r="K1652" i="8"/>
  <c r="J1652" i="8"/>
  <c r="I1652" i="8"/>
  <c r="G1652" i="8"/>
  <c r="F1652" i="8"/>
  <c r="E1652" i="8"/>
  <c r="AH1651" i="8"/>
  <c r="W1651" i="8"/>
  <c r="X1651" i="8" s="1"/>
  <c r="V1651" i="8"/>
  <c r="K1651" i="8"/>
  <c r="J1651" i="8"/>
  <c r="I1651" i="8"/>
  <c r="G1651" i="8"/>
  <c r="F1651" i="8"/>
  <c r="E1651" i="8"/>
  <c r="AH1650" i="8"/>
  <c r="W1650" i="8"/>
  <c r="X1650" i="8" s="1"/>
  <c r="V1650" i="8"/>
  <c r="K1650" i="8"/>
  <c r="J1650" i="8"/>
  <c r="I1650" i="8"/>
  <c r="G1650" i="8"/>
  <c r="F1650" i="8"/>
  <c r="E1650" i="8"/>
  <c r="AH1649" i="8"/>
  <c r="W1649" i="8"/>
  <c r="X1649" i="8" s="1"/>
  <c r="V1649" i="8"/>
  <c r="K1649" i="8"/>
  <c r="J1649" i="8"/>
  <c r="I1649" i="8"/>
  <c r="G1649" i="8"/>
  <c r="F1649" i="8"/>
  <c r="E1649" i="8"/>
  <c r="AH1648" i="8"/>
  <c r="W1648" i="8"/>
  <c r="X1648" i="8" s="1"/>
  <c r="V1648" i="8"/>
  <c r="K1648" i="8"/>
  <c r="J1648" i="8"/>
  <c r="I1648" i="8"/>
  <c r="G1648" i="8"/>
  <c r="F1648" i="8"/>
  <c r="E1648" i="8"/>
  <c r="AH1647" i="8"/>
  <c r="W1647" i="8"/>
  <c r="X1647" i="8" s="1"/>
  <c r="V1647" i="8"/>
  <c r="K1647" i="8"/>
  <c r="J1647" i="8"/>
  <c r="I1647" i="8"/>
  <c r="G1647" i="8"/>
  <c r="F1647" i="8"/>
  <c r="E1647" i="8"/>
  <c r="AH1646" i="8"/>
  <c r="W1646" i="8"/>
  <c r="X1646" i="8" s="1"/>
  <c r="V1646" i="8"/>
  <c r="K1646" i="8"/>
  <c r="J1646" i="8"/>
  <c r="I1646" i="8"/>
  <c r="G1646" i="8"/>
  <c r="F1646" i="8"/>
  <c r="E1646" i="8"/>
  <c r="AH1645" i="8"/>
  <c r="W1645" i="8"/>
  <c r="X1645" i="8" s="1"/>
  <c r="V1645" i="8"/>
  <c r="K1645" i="8"/>
  <c r="J1645" i="8"/>
  <c r="I1645" i="8"/>
  <c r="G1645" i="8"/>
  <c r="F1645" i="8"/>
  <c r="E1645" i="8"/>
  <c r="AH1644" i="8"/>
  <c r="W1644" i="8"/>
  <c r="X1644" i="8" s="1"/>
  <c r="V1644" i="8"/>
  <c r="K1644" i="8"/>
  <c r="J1644" i="8"/>
  <c r="I1644" i="8"/>
  <c r="G1644" i="8"/>
  <c r="F1644" i="8"/>
  <c r="E1644" i="8"/>
  <c r="AH1643" i="8"/>
  <c r="W1643" i="8"/>
  <c r="X1643" i="8" s="1"/>
  <c r="V1643" i="8"/>
  <c r="K1643" i="8"/>
  <c r="J1643" i="8"/>
  <c r="I1643" i="8"/>
  <c r="G1643" i="8"/>
  <c r="F1643" i="8"/>
  <c r="E1643" i="8"/>
  <c r="AH1642" i="8"/>
  <c r="W1642" i="8"/>
  <c r="X1642" i="8" s="1"/>
  <c r="V1642" i="8"/>
  <c r="K1642" i="8"/>
  <c r="J1642" i="8"/>
  <c r="I1642" i="8"/>
  <c r="G1642" i="8"/>
  <c r="F1642" i="8"/>
  <c r="E1642" i="8"/>
  <c r="AH1641" i="8"/>
  <c r="W1641" i="8"/>
  <c r="X1641" i="8" s="1"/>
  <c r="V1641" i="8"/>
  <c r="K1641" i="8"/>
  <c r="J1641" i="8"/>
  <c r="I1641" i="8"/>
  <c r="G1641" i="8"/>
  <c r="F1641" i="8"/>
  <c r="E1641" i="8"/>
  <c r="AH1640" i="8"/>
  <c r="W1640" i="8"/>
  <c r="X1640" i="8" s="1"/>
  <c r="V1640" i="8"/>
  <c r="K1640" i="8"/>
  <c r="J1640" i="8"/>
  <c r="I1640" i="8"/>
  <c r="G1640" i="8"/>
  <c r="F1640" i="8"/>
  <c r="E1640" i="8"/>
  <c r="AH1639" i="8"/>
  <c r="W1639" i="8"/>
  <c r="X1639" i="8" s="1"/>
  <c r="V1639" i="8"/>
  <c r="K1639" i="8"/>
  <c r="J1639" i="8"/>
  <c r="I1639" i="8"/>
  <c r="G1639" i="8"/>
  <c r="F1639" i="8"/>
  <c r="E1639" i="8"/>
  <c r="AH1638" i="8"/>
  <c r="W1638" i="8"/>
  <c r="X1638" i="8" s="1"/>
  <c r="V1638" i="8"/>
  <c r="K1638" i="8"/>
  <c r="J1638" i="8"/>
  <c r="I1638" i="8"/>
  <c r="G1638" i="8"/>
  <c r="F1638" i="8"/>
  <c r="E1638" i="8"/>
  <c r="AH1637" i="8"/>
  <c r="W1637" i="8"/>
  <c r="X1637" i="8" s="1"/>
  <c r="V1637" i="8"/>
  <c r="K1637" i="8"/>
  <c r="J1637" i="8"/>
  <c r="I1637" i="8"/>
  <c r="G1637" i="8"/>
  <c r="F1637" i="8"/>
  <c r="E1637" i="8"/>
  <c r="AH1636" i="8"/>
  <c r="W1636" i="8"/>
  <c r="X1636" i="8" s="1"/>
  <c r="V1636" i="8"/>
  <c r="K1636" i="8"/>
  <c r="J1636" i="8"/>
  <c r="I1636" i="8"/>
  <c r="G1636" i="8"/>
  <c r="F1636" i="8"/>
  <c r="E1636" i="8"/>
  <c r="AH1635" i="8"/>
  <c r="W1635" i="8"/>
  <c r="X1635" i="8" s="1"/>
  <c r="V1635" i="8"/>
  <c r="K1635" i="8"/>
  <c r="J1635" i="8"/>
  <c r="I1635" i="8"/>
  <c r="G1635" i="8"/>
  <c r="F1635" i="8"/>
  <c r="E1635" i="8"/>
  <c r="AH1634" i="8"/>
  <c r="W1634" i="8"/>
  <c r="X1634" i="8" s="1"/>
  <c r="V1634" i="8"/>
  <c r="K1634" i="8"/>
  <c r="J1634" i="8"/>
  <c r="I1634" i="8"/>
  <c r="G1634" i="8"/>
  <c r="F1634" i="8"/>
  <c r="E1634" i="8"/>
  <c r="AH1633" i="8"/>
  <c r="W1633" i="8"/>
  <c r="X1633" i="8" s="1"/>
  <c r="V1633" i="8"/>
  <c r="K1633" i="8"/>
  <c r="J1633" i="8"/>
  <c r="I1633" i="8"/>
  <c r="G1633" i="8"/>
  <c r="F1633" i="8"/>
  <c r="E1633" i="8"/>
  <c r="AH1632" i="8"/>
  <c r="W1632" i="8"/>
  <c r="X1632" i="8" s="1"/>
  <c r="V1632" i="8"/>
  <c r="K1632" i="8"/>
  <c r="J1632" i="8"/>
  <c r="I1632" i="8"/>
  <c r="G1632" i="8"/>
  <c r="F1632" i="8"/>
  <c r="E1632" i="8"/>
  <c r="AH1631" i="8"/>
  <c r="W1631" i="8"/>
  <c r="X1631" i="8" s="1"/>
  <c r="V1631" i="8"/>
  <c r="K1631" i="8"/>
  <c r="J1631" i="8"/>
  <c r="I1631" i="8"/>
  <c r="G1631" i="8"/>
  <c r="F1631" i="8"/>
  <c r="E1631" i="8"/>
  <c r="AH1630" i="8"/>
  <c r="W1630" i="8"/>
  <c r="X1630" i="8" s="1"/>
  <c r="V1630" i="8"/>
  <c r="K1630" i="8"/>
  <c r="J1630" i="8"/>
  <c r="I1630" i="8"/>
  <c r="G1630" i="8"/>
  <c r="F1630" i="8"/>
  <c r="E1630" i="8"/>
  <c r="AH1629" i="8"/>
  <c r="W1629" i="8"/>
  <c r="X1629" i="8" s="1"/>
  <c r="V1629" i="8"/>
  <c r="K1629" i="8"/>
  <c r="J1629" i="8"/>
  <c r="I1629" i="8"/>
  <c r="G1629" i="8"/>
  <c r="F1629" i="8"/>
  <c r="E1629" i="8"/>
  <c r="AH1628" i="8"/>
  <c r="W1628" i="8"/>
  <c r="X1628" i="8" s="1"/>
  <c r="V1628" i="8"/>
  <c r="K1628" i="8"/>
  <c r="J1628" i="8"/>
  <c r="I1628" i="8"/>
  <c r="G1628" i="8"/>
  <c r="F1628" i="8"/>
  <c r="E1628" i="8"/>
  <c r="AH1627" i="8"/>
  <c r="W1627" i="8"/>
  <c r="X1627" i="8" s="1"/>
  <c r="V1627" i="8"/>
  <c r="K1627" i="8"/>
  <c r="J1627" i="8"/>
  <c r="I1627" i="8"/>
  <c r="G1627" i="8"/>
  <c r="F1627" i="8"/>
  <c r="E1627" i="8"/>
  <c r="AH1626" i="8"/>
  <c r="W1626" i="8"/>
  <c r="X1626" i="8" s="1"/>
  <c r="V1626" i="8"/>
  <c r="K1626" i="8"/>
  <c r="J1626" i="8"/>
  <c r="I1626" i="8"/>
  <c r="G1626" i="8"/>
  <c r="F1626" i="8"/>
  <c r="E1626" i="8"/>
  <c r="AH1625" i="8"/>
  <c r="W1625" i="8"/>
  <c r="X1625" i="8" s="1"/>
  <c r="V1625" i="8"/>
  <c r="K1625" i="8"/>
  <c r="J1625" i="8"/>
  <c r="I1625" i="8"/>
  <c r="G1625" i="8"/>
  <c r="F1625" i="8"/>
  <c r="E1625" i="8"/>
  <c r="AH1624" i="8"/>
  <c r="W1624" i="8"/>
  <c r="X1624" i="8" s="1"/>
  <c r="V1624" i="8"/>
  <c r="K1624" i="8"/>
  <c r="J1624" i="8"/>
  <c r="I1624" i="8"/>
  <c r="G1624" i="8"/>
  <c r="F1624" i="8"/>
  <c r="E1624" i="8"/>
  <c r="AH1623" i="8"/>
  <c r="W1623" i="8"/>
  <c r="X1623" i="8" s="1"/>
  <c r="V1623" i="8"/>
  <c r="K1623" i="8"/>
  <c r="J1623" i="8"/>
  <c r="I1623" i="8"/>
  <c r="G1623" i="8"/>
  <c r="F1623" i="8"/>
  <c r="E1623" i="8"/>
  <c r="AH1622" i="8"/>
  <c r="W1622" i="8"/>
  <c r="X1622" i="8" s="1"/>
  <c r="V1622" i="8"/>
  <c r="K1622" i="8"/>
  <c r="J1622" i="8"/>
  <c r="I1622" i="8"/>
  <c r="G1622" i="8"/>
  <c r="F1622" i="8"/>
  <c r="E1622" i="8"/>
  <c r="AH1621" i="8"/>
  <c r="W1621" i="8"/>
  <c r="X1621" i="8" s="1"/>
  <c r="V1621" i="8"/>
  <c r="K1621" i="8"/>
  <c r="J1621" i="8"/>
  <c r="I1621" i="8"/>
  <c r="G1621" i="8"/>
  <c r="F1621" i="8"/>
  <c r="E1621" i="8"/>
  <c r="AH1620" i="8"/>
  <c r="W1620" i="8"/>
  <c r="X1620" i="8" s="1"/>
  <c r="V1620" i="8"/>
  <c r="K1620" i="8"/>
  <c r="J1620" i="8"/>
  <c r="I1620" i="8"/>
  <c r="G1620" i="8"/>
  <c r="F1620" i="8"/>
  <c r="E1620" i="8"/>
  <c r="AH1619" i="8"/>
  <c r="W1619" i="8"/>
  <c r="X1619" i="8" s="1"/>
  <c r="V1619" i="8"/>
  <c r="K1619" i="8"/>
  <c r="J1619" i="8"/>
  <c r="I1619" i="8"/>
  <c r="G1619" i="8"/>
  <c r="F1619" i="8"/>
  <c r="E1619" i="8"/>
  <c r="AH1618" i="8"/>
  <c r="W1618" i="8"/>
  <c r="X1618" i="8" s="1"/>
  <c r="V1618" i="8"/>
  <c r="K1618" i="8"/>
  <c r="J1618" i="8"/>
  <c r="I1618" i="8"/>
  <c r="G1618" i="8"/>
  <c r="F1618" i="8"/>
  <c r="E1618" i="8"/>
  <c r="AH1617" i="8"/>
  <c r="W1617" i="8"/>
  <c r="X1617" i="8" s="1"/>
  <c r="V1617" i="8"/>
  <c r="K1617" i="8"/>
  <c r="J1617" i="8"/>
  <c r="I1617" i="8"/>
  <c r="G1617" i="8"/>
  <c r="F1617" i="8"/>
  <c r="E1617" i="8"/>
  <c r="AH1616" i="8"/>
  <c r="W1616" i="8"/>
  <c r="X1616" i="8" s="1"/>
  <c r="V1616" i="8"/>
  <c r="K1616" i="8"/>
  <c r="J1616" i="8"/>
  <c r="I1616" i="8"/>
  <c r="G1616" i="8"/>
  <c r="F1616" i="8"/>
  <c r="E1616" i="8"/>
  <c r="AH1615" i="8"/>
  <c r="W1615" i="8"/>
  <c r="X1615" i="8" s="1"/>
  <c r="V1615" i="8"/>
  <c r="K1615" i="8"/>
  <c r="J1615" i="8"/>
  <c r="I1615" i="8"/>
  <c r="G1615" i="8"/>
  <c r="F1615" i="8"/>
  <c r="E1615" i="8"/>
  <c r="AH1614" i="8"/>
  <c r="W1614" i="8"/>
  <c r="X1614" i="8" s="1"/>
  <c r="V1614" i="8"/>
  <c r="K1614" i="8"/>
  <c r="J1614" i="8"/>
  <c r="I1614" i="8"/>
  <c r="G1614" i="8"/>
  <c r="F1614" i="8"/>
  <c r="E1614" i="8"/>
  <c r="AH1613" i="8"/>
  <c r="W1613" i="8"/>
  <c r="X1613" i="8" s="1"/>
  <c r="V1613" i="8"/>
  <c r="K1613" i="8"/>
  <c r="J1613" i="8"/>
  <c r="I1613" i="8"/>
  <c r="G1613" i="8"/>
  <c r="F1613" i="8"/>
  <c r="E1613" i="8"/>
  <c r="AH1612" i="8"/>
  <c r="W1612" i="8"/>
  <c r="X1612" i="8" s="1"/>
  <c r="V1612" i="8"/>
  <c r="K1612" i="8"/>
  <c r="J1612" i="8"/>
  <c r="I1612" i="8"/>
  <c r="G1612" i="8"/>
  <c r="F1612" i="8"/>
  <c r="E1612" i="8"/>
  <c r="AH1611" i="8"/>
  <c r="W1611" i="8"/>
  <c r="X1611" i="8" s="1"/>
  <c r="V1611" i="8"/>
  <c r="K1611" i="8"/>
  <c r="J1611" i="8"/>
  <c r="I1611" i="8"/>
  <c r="G1611" i="8"/>
  <c r="F1611" i="8"/>
  <c r="E1611" i="8"/>
  <c r="AH1610" i="8"/>
  <c r="W1610" i="8"/>
  <c r="X1610" i="8" s="1"/>
  <c r="V1610" i="8"/>
  <c r="K1610" i="8"/>
  <c r="J1610" i="8"/>
  <c r="I1610" i="8"/>
  <c r="G1610" i="8"/>
  <c r="F1610" i="8"/>
  <c r="E1610" i="8"/>
  <c r="AH1609" i="8"/>
  <c r="W1609" i="8"/>
  <c r="X1609" i="8" s="1"/>
  <c r="V1609" i="8"/>
  <c r="K1609" i="8"/>
  <c r="J1609" i="8"/>
  <c r="I1609" i="8"/>
  <c r="G1609" i="8"/>
  <c r="F1609" i="8"/>
  <c r="E1609" i="8"/>
  <c r="AH1608" i="8"/>
  <c r="W1608" i="8"/>
  <c r="X1608" i="8" s="1"/>
  <c r="V1608" i="8"/>
  <c r="K1608" i="8"/>
  <c r="J1608" i="8"/>
  <c r="I1608" i="8"/>
  <c r="G1608" i="8"/>
  <c r="F1608" i="8"/>
  <c r="E1608" i="8"/>
  <c r="AH1607" i="8"/>
  <c r="W1607" i="8"/>
  <c r="X1607" i="8" s="1"/>
  <c r="V1607" i="8"/>
  <c r="K1607" i="8"/>
  <c r="J1607" i="8"/>
  <c r="I1607" i="8"/>
  <c r="G1607" i="8"/>
  <c r="F1607" i="8"/>
  <c r="E1607" i="8"/>
  <c r="AH1606" i="8"/>
  <c r="W1606" i="8"/>
  <c r="X1606" i="8" s="1"/>
  <c r="V1606" i="8"/>
  <c r="K1606" i="8"/>
  <c r="J1606" i="8"/>
  <c r="I1606" i="8"/>
  <c r="G1606" i="8"/>
  <c r="F1606" i="8"/>
  <c r="E1606" i="8"/>
  <c r="AH1605" i="8"/>
  <c r="W1605" i="8"/>
  <c r="X1605" i="8" s="1"/>
  <c r="V1605" i="8"/>
  <c r="K1605" i="8"/>
  <c r="J1605" i="8"/>
  <c r="I1605" i="8"/>
  <c r="G1605" i="8"/>
  <c r="F1605" i="8"/>
  <c r="E1605" i="8"/>
  <c r="AH1604" i="8"/>
  <c r="W1604" i="8"/>
  <c r="X1604" i="8" s="1"/>
  <c r="V1604" i="8"/>
  <c r="K1604" i="8"/>
  <c r="J1604" i="8"/>
  <c r="I1604" i="8"/>
  <c r="G1604" i="8"/>
  <c r="F1604" i="8"/>
  <c r="E1604" i="8"/>
  <c r="AH1603" i="8"/>
  <c r="W1603" i="8"/>
  <c r="X1603" i="8" s="1"/>
  <c r="V1603" i="8"/>
  <c r="K1603" i="8"/>
  <c r="J1603" i="8"/>
  <c r="I1603" i="8"/>
  <c r="G1603" i="8"/>
  <c r="F1603" i="8"/>
  <c r="E1603" i="8"/>
  <c r="AH1602" i="8"/>
  <c r="W1602" i="8"/>
  <c r="X1602" i="8" s="1"/>
  <c r="V1602" i="8"/>
  <c r="K1602" i="8"/>
  <c r="J1602" i="8"/>
  <c r="I1602" i="8"/>
  <c r="G1602" i="8"/>
  <c r="F1602" i="8"/>
  <c r="E1602" i="8"/>
  <c r="AH1601" i="8"/>
  <c r="W1601" i="8"/>
  <c r="X1601" i="8" s="1"/>
  <c r="V1601" i="8"/>
  <c r="K1601" i="8"/>
  <c r="J1601" i="8"/>
  <c r="I1601" i="8"/>
  <c r="G1601" i="8"/>
  <c r="F1601" i="8"/>
  <c r="E1601" i="8"/>
  <c r="AH1600" i="8"/>
  <c r="W1600" i="8"/>
  <c r="X1600" i="8" s="1"/>
  <c r="V1600" i="8"/>
  <c r="K1600" i="8"/>
  <c r="J1600" i="8"/>
  <c r="I1600" i="8"/>
  <c r="G1600" i="8"/>
  <c r="F1600" i="8"/>
  <c r="E1600" i="8"/>
  <c r="AH1599" i="8"/>
  <c r="W1599" i="8"/>
  <c r="X1599" i="8" s="1"/>
  <c r="V1599" i="8"/>
  <c r="K1599" i="8"/>
  <c r="J1599" i="8"/>
  <c r="I1599" i="8"/>
  <c r="G1599" i="8"/>
  <c r="F1599" i="8"/>
  <c r="E1599" i="8"/>
  <c r="AH1598" i="8"/>
  <c r="W1598" i="8"/>
  <c r="X1598" i="8" s="1"/>
  <c r="V1598" i="8"/>
  <c r="K1598" i="8"/>
  <c r="J1598" i="8"/>
  <c r="I1598" i="8"/>
  <c r="G1598" i="8"/>
  <c r="F1598" i="8"/>
  <c r="E1598" i="8"/>
  <c r="AH1597" i="8"/>
  <c r="W1597" i="8"/>
  <c r="X1597" i="8" s="1"/>
  <c r="V1597" i="8"/>
  <c r="K1597" i="8"/>
  <c r="J1597" i="8"/>
  <c r="I1597" i="8"/>
  <c r="G1597" i="8"/>
  <c r="F1597" i="8"/>
  <c r="E1597" i="8"/>
  <c r="AH1596" i="8"/>
  <c r="W1596" i="8"/>
  <c r="X1596" i="8" s="1"/>
  <c r="V1596" i="8"/>
  <c r="K1596" i="8"/>
  <c r="J1596" i="8"/>
  <c r="I1596" i="8"/>
  <c r="G1596" i="8"/>
  <c r="F1596" i="8"/>
  <c r="E1596" i="8"/>
  <c r="AH1595" i="8"/>
  <c r="W1595" i="8"/>
  <c r="X1595" i="8" s="1"/>
  <c r="V1595" i="8"/>
  <c r="K1595" i="8"/>
  <c r="J1595" i="8"/>
  <c r="I1595" i="8"/>
  <c r="G1595" i="8"/>
  <c r="F1595" i="8"/>
  <c r="E1595" i="8"/>
  <c r="AH1594" i="8"/>
  <c r="W1594" i="8"/>
  <c r="X1594" i="8" s="1"/>
  <c r="V1594" i="8"/>
  <c r="K1594" i="8"/>
  <c r="J1594" i="8"/>
  <c r="I1594" i="8"/>
  <c r="G1594" i="8"/>
  <c r="F1594" i="8"/>
  <c r="E1594" i="8"/>
  <c r="AH1593" i="8"/>
  <c r="W1593" i="8"/>
  <c r="X1593" i="8" s="1"/>
  <c r="V1593" i="8"/>
  <c r="K1593" i="8"/>
  <c r="J1593" i="8"/>
  <c r="I1593" i="8"/>
  <c r="G1593" i="8"/>
  <c r="F1593" i="8"/>
  <c r="E1593" i="8"/>
  <c r="AH1592" i="8"/>
  <c r="W1592" i="8"/>
  <c r="X1592" i="8" s="1"/>
  <c r="V1592" i="8"/>
  <c r="K1592" i="8"/>
  <c r="J1592" i="8"/>
  <c r="I1592" i="8"/>
  <c r="G1592" i="8"/>
  <c r="F1592" i="8"/>
  <c r="E1592" i="8"/>
  <c r="AH1591" i="8"/>
  <c r="W1591" i="8"/>
  <c r="X1591" i="8" s="1"/>
  <c r="V1591" i="8"/>
  <c r="K1591" i="8"/>
  <c r="J1591" i="8"/>
  <c r="I1591" i="8"/>
  <c r="G1591" i="8"/>
  <c r="F1591" i="8"/>
  <c r="E1591" i="8"/>
  <c r="AH1590" i="8"/>
  <c r="W1590" i="8"/>
  <c r="X1590" i="8" s="1"/>
  <c r="V1590" i="8"/>
  <c r="K1590" i="8"/>
  <c r="J1590" i="8"/>
  <c r="I1590" i="8"/>
  <c r="G1590" i="8"/>
  <c r="F1590" i="8"/>
  <c r="E1590" i="8"/>
  <c r="AH1589" i="8"/>
  <c r="W1589" i="8"/>
  <c r="X1589" i="8" s="1"/>
  <c r="V1589" i="8"/>
  <c r="K1589" i="8"/>
  <c r="J1589" i="8"/>
  <c r="I1589" i="8"/>
  <c r="G1589" i="8"/>
  <c r="F1589" i="8"/>
  <c r="E1589" i="8"/>
  <c r="AH1588" i="8"/>
  <c r="W1588" i="8"/>
  <c r="X1588" i="8" s="1"/>
  <c r="V1588" i="8"/>
  <c r="K1588" i="8"/>
  <c r="J1588" i="8"/>
  <c r="I1588" i="8"/>
  <c r="G1588" i="8"/>
  <c r="F1588" i="8"/>
  <c r="E1588" i="8"/>
  <c r="AH1587" i="8"/>
  <c r="W1587" i="8"/>
  <c r="X1587" i="8" s="1"/>
  <c r="V1587" i="8"/>
  <c r="K1587" i="8"/>
  <c r="J1587" i="8"/>
  <c r="I1587" i="8"/>
  <c r="G1587" i="8"/>
  <c r="F1587" i="8"/>
  <c r="E1587" i="8"/>
  <c r="AH1586" i="8"/>
  <c r="W1586" i="8"/>
  <c r="X1586" i="8" s="1"/>
  <c r="V1586" i="8"/>
  <c r="K1586" i="8"/>
  <c r="J1586" i="8"/>
  <c r="I1586" i="8"/>
  <c r="G1586" i="8"/>
  <c r="F1586" i="8"/>
  <c r="E1586" i="8"/>
  <c r="AH1585" i="8"/>
  <c r="W1585" i="8"/>
  <c r="X1585" i="8" s="1"/>
  <c r="V1585" i="8"/>
  <c r="K1585" i="8"/>
  <c r="J1585" i="8"/>
  <c r="I1585" i="8"/>
  <c r="G1585" i="8"/>
  <c r="F1585" i="8"/>
  <c r="E1585" i="8"/>
  <c r="AH1584" i="8"/>
  <c r="W1584" i="8"/>
  <c r="X1584" i="8" s="1"/>
  <c r="V1584" i="8"/>
  <c r="K1584" i="8"/>
  <c r="J1584" i="8"/>
  <c r="I1584" i="8"/>
  <c r="G1584" i="8"/>
  <c r="F1584" i="8"/>
  <c r="E1584" i="8"/>
  <c r="AH1583" i="8"/>
  <c r="W1583" i="8"/>
  <c r="X1583" i="8" s="1"/>
  <c r="V1583" i="8"/>
  <c r="K1583" i="8"/>
  <c r="J1583" i="8"/>
  <c r="I1583" i="8"/>
  <c r="G1583" i="8"/>
  <c r="F1583" i="8"/>
  <c r="E1583" i="8"/>
  <c r="AH1582" i="8"/>
  <c r="W1582" i="8"/>
  <c r="X1582" i="8" s="1"/>
  <c r="V1582" i="8"/>
  <c r="K1582" i="8"/>
  <c r="J1582" i="8"/>
  <c r="I1582" i="8"/>
  <c r="G1582" i="8"/>
  <c r="F1582" i="8"/>
  <c r="E1582" i="8"/>
  <c r="AH1581" i="8"/>
  <c r="W1581" i="8"/>
  <c r="X1581" i="8" s="1"/>
  <c r="V1581" i="8"/>
  <c r="K1581" i="8"/>
  <c r="J1581" i="8"/>
  <c r="I1581" i="8"/>
  <c r="G1581" i="8"/>
  <c r="F1581" i="8"/>
  <c r="E1581" i="8"/>
  <c r="AH1580" i="8"/>
  <c r="W1580" i="8"/>
  <c r="X1580" i="8" s="1"/>
  <c r="V1580" i="8"/>
  <c r="K1580" i="8"/>
  <c r="J1580" i="8"/>
  <c r="I1580" i="8"/>
  <c r="G1580" i="8"/>
  <c r="F1580" i="8"/>
  <c r="E1580" i="8"/>
  <c r="AH1579" i="8"/>
  <c r="W1579" i="8"/>
  <c r="X1579" i="8" s="1"/>
  <c r="V1579" i="8"/>
  <c r="K1579" i="8"/>
  <c r="J1579" i="8"/>
  <c r="I1579" i="8"/>
  <c r="G1579" i="8"/>
  <c r="F1579" i="8"/>
  <c r="E1579" i="8"/>
  <c r="AH1578" i="8"/>
  <c r="W1578" i="8"/>
  <c r="X1578" i="8" s="1"/>
  <c r="V1578" i="8"/>
  <c r="K1578" i="8"/>
  <c r="J1578" i="8"/>
  <c r="I1578" i="8"/>
  <c r="G1578" i="8"/>
  <c r="F1578" i="8"/>
  <c r="E1578" i="8"/>
  <c r="AH1577" i="8"/>
  <c r="W1577" i="8"/>
  <c r="X1577" i="8" s="1"/>
  <c r="V1577" i="8"/>
  <c r="K1577" i="8"/>
  <c r="J1577" i="8"/>
  <c r="I1577" i="8"/>
  <c r="G1577" i="8"/>
  <c r="F1577" i="8"/>
  <c r="E1577" i="8"/>
  <c r="AH1576" i="8"/>
  <c r="W1576" i="8"/>
  <c r="X1576" i="8" s="1"/>
  <c r="V1576" i="8"/>
  <c r="K1576" i="8"/>
  <c r="J1576" i="8"/>
  <c r="I1576" i="8"/>
  <c r="G1576" i="8"/>
  <c r="F1576" i="8"/>
  <c r="E1576" i="8"/>
  <c r="AH1575" i="8"/>
  <c r="W1575" i="8"/>
  <c r="X1575" i="8" s="1"/>
  <c r="V1575" i="8"/>
  <c r="K1575" i="8"/>
  <c r="J1575" i="8"/>
  <c r="I1575" i="8"/>
  <c r="G1575" i="8"/>
  <c r="F1575" i="8"/>
  <c r="E1575" i="8"/>
  <c r="AH1574" i="8"/>
  <c r="W1574" i="8"/>
  <c r="X1574" i="8" s="1"/>
  <c r="V1574" i="8"/>
  <c r="K1574" i="8"/>
  <c r="J1574" i="8"/>
  <c r="I1574" i="8"/>
  <c r="G1574" i="8"/>
  <c r="F1574" i="8"/>
  <c r="E1574" i="8"/>
  <c r="AH1573" i="8"/>
  <c r="W1573" i="8"/>
  <c r="X1573" i="8" s="1"/>
  <c r="V1573" i="8"/>
  <c r="K1573" i="8"/>
  <c r="J1573" i="8"/>
  <c r="I1573" i="8"/>
  <c r="G1573" i="8"/>
  <c r="F1573" i="8"/>
  <c r="E1573" i="8"/>
  <c r="AH1572" i="8"/>
  <c r="W1572" i="8"/>
  <c r="X1572" i="8" s="1"/>
  <c r="V1572" i="8"/>
  <c r="K1572" i="8"/>
  <c r="J1572" i="8"/>
  <c r="I1572" i="8"/>
  <c r="G1572" i="8"/>
  <c r="F1572" i="8"/>
  <c r="E1572" i="8"/>
  <c r="AH1571" i="8"/>
  <c r="W1571" i="8"/>
  <c r="X1571" i="8" s="1"/>
  <c r="V1571" i="8"/>
  <c r="K1571" i="8"/>
  <c r="J1571" i="8"/>
  <c r="I1571" i="8"/>
  <c r="G1571" i="8"/>
  <c r="F1571" i="8"/>
  <c r="E1571" i="8"/>
  <c r="AH1570" i="8"/>
  <c r="W1570" i="8"/>
  <c r="X1570" i="8" s="1"/>
  <c r="V1570" i="8"/>
  <c r="K1570" i="8"/>
  <c r="J1570" i="8"/>
  <c r="I1570" i="8"/>
  <c r="G1570" i="8"/>
  <c r="F1570" i="8"/>
  <c r="E1570" i="8"/>
  <c r="AH1569" i="8"/>
  <c r="W1569" i="8"/>
  <c r="X1569" i="8" s="1"/>
  <c r="V1569" i="8"/>
  <c r="K1569" i="8"/>
  <c r="J1569" i="8"/>
  <c r="I1569" i="8"/>
  <c r="G1569" i="8"/>
  <c r="F1569" i="8"/>
  <c r="E1569" i="8"/>
  <c r="AH1568" i="8"/>
  <c r="W1568" i="8"/>
  <c r="X1568" i="8" s="1"/>
  <c r="V1568" i="8"/>
  <c r="K1568" i="8"/>
  <c r="J1568" i="8"/>
  <c r="I1568" i="8"/>
  <c r="G1568" i="8"/>
  <c r="F1568" i="8"/>
  <c r="E1568" i="8"/>
  <c r="AH1567" i="8"/>
  <c r="W1567" i="8"/>
  <c r="X1567" i="8" s="1"/>
  <c r="V1567" i="8"/>
  <c r="K1567" i="8"/>
  <c r="J1567" i="8"/>
  <c r="I1567" i="8"/>
  <c r="G1567" i="8"/>
  <c r="F1567" i="8"/>
  <c r="E1567" i="8"/>
  <c r="AH1566" i="8"/>
  <c r="W1566" i="8"/>
  <c r="X1566" i="8" s="1"/>
  <c r="V1566" i="8"/>
  <c r="K1566" i="8"/>
  <c r="J1566" i="8"/>
  <c r="I1566" i="8"/>
  <c r="G1566" i="8"/>
  <c r="F1566" i="8"/>
  <c r="E1566" i="8"/>
  <c r="AH1565" i="8"/>
  <c r="W1565" i="8"/>
  <c r="X1565" i="8" s="1"/>
  <c r="V1565" i="8"/>
  <c r="K1565" i="8"/>
  <c r="J1565" i="8"/>
  <c r="I1565" i="8"/>
  <c r="G1565" i="8"/>
  <c r="F1565" i="8"/>
  <c r="E1565" i="8"/>
  <c r="AH1564" i="8"/>
  <c r="W1564" i="8"/>
  <c r="X1564" i="8" s="1"/>
  <c r="V1564" i="8"/>
  <c r="K1564" i="8"/>
  <c r="J1564" i="8"/>
  <c r="I1564" i="8"/>
  <c r="G1564" i="8"/>
  <c r="F1564" i="8"/>
  <c r="E1564" i="8"/>
  <c r="AH1563" i="8"/>
  <c r="W1563" i="8"/>
  <c r="X1563" i="8" s="1"/>
  <c r="V1563" i="8"/>
  <c r="K1563" i="8"/>
  <c r="J1563" i="8"/>
  <c r="I1563" i="8"/>
  <c r="G1563" i="8"/>
  <c r="F1563" i="8"/>
  <c r="E1563" i="8"/>
  <c r="AH1562" i="8"/>
  <c r="W1562" i="8"/>
  <c r="X1562" i="8" s="1"/>
  <c r="V1562" i="8"/>
  <c r="K1562" i="8"/>
  <c r="J1562" i="8"/>
  <c r="I1562" i="8"/>
  <c r="G1562" i="8"/>
  <c r="F1562" i="8"/>
  <c r="E1562" i="8"/>
  <c r="AH1561" i="8"/>
  <c r="W1561" i="8"/>
  <c r="X1561" i="8" s="1"/>
  <c r="V1561" i="8"/>
  <c r="K1561" i="8"/>
  <c r="J1561" i="8"/>
  <c r="I1561" i="8"/>
  <c r="G1561" i="8"/>
  <c r="F1561" i="8"/>
  <c r="E1561" i="8"/>
  <c r="AH1560" i="8"/>
  <c r="W1560" i="8"/>
  <c r="X1560" i="8" s="1"/>
  <c r="V1560" i="8"/>
  <c r="K1560" i="8"/>
  <c r="J1560" i="8"/>
  <c r="I1560" i="8"/>
  <c r="G1560" i="8"/>
  <c r="F1560" i="8"/>
  <c r="E1560" i="8"/>
  <c r="AH1559" i="8"/>
  <c r="W1559" i="8"/>
  <c r="X1559" i="8" s="1"/>
  <c r="V1559" i="8"/>
  <c r="K1559" i="8"/>
  <c r="J1559" i="8"/>
  <c r="I1559" i="8"/>
  <c r="G1559" i="8"/>
  <c r="F1559" i="8"/>
  <c r="E1559" i="8"/>
  <c r="AH1558" i="8"/>
  <c r="W1558" i="8"/>
  <c r="X1558" i="8" s="1"/>
  <c r="V1558" i="8"/>
  <c r="K1558" i="8"/>
  <c r="J1558" i="8"/>
  <c r="I1558" i="8"/>
  <c r="G1558" i="8"/>
  <c r="F1558" i="8"/>
  <c r="E1558" i="8"/>
  <c r="AH1557" i="8"/>
  <c r="W1557" i="8"/>
  <c r="X1557" i="8" s="1"/>
  <c r="V1557" i="8"/>
  <c r="K1557" i="8"/>
  <c r="J1557" i="8"/>
  <c r="I1557" i="8"/>
  <c r="G1557" i="8"/>
  <c r="F1557" i="8"/>
  <c r="E1557" i="8"/>
  <c r="AH1556" i="8"/>
  <c r="W1556" i="8"/>
  <c r="X1556" i="8" s="1"/>
  <c r="V1556" i="8"/>
  <c r="K1556" i="8"/>
  <c r="J1556" i="8"/>
  <c r="I1556" i="8"/>
  <c r="G1556" i="8"/>
  <c r="F1556" i="8"/>
  <c r="E1556" i="8"/>
  <c r="AH1555" i="8"/>
  <c r="W1555" i="8"/>
  <c r="X1555" i="8" s="1"/>
  <c r="V1555" i="8"/>
  <c r="K1555" i="8"/>
  <c r="J1555" i="8"/>
  <c r="I1555" i="8"/>
  <c r="G1555" i="8"/>
  <c r="F1555" i="8"/>
  <c r="E1555" i="8"/>
  <c r="AH1554" i="8"/>
  <c r="W1554" i="8"/>
  <c r="X1554" i="8" s="1"/>
  <c r="V1554" i="8"/>
  <c r="K1554" i="8"/>
  <c r="J1554" i="8"/>
  <c r="I1554" i="8"/>
  <c r="G1554" i="8"/>
  <c r="F1554" i="8"/>
  <c r="E1554" i="8"/>
  <c r="AH1553" i="8"/>
  <c r="W1553" i="8"/>
  <c r="X1553" i="8" s="1"/>
  <c r="V1553" i="8"/>
  <c r="K1553" i="8"/>
  <c r="J1553" i="8"/>
  <c r="I1553" i="8"/>
  <c r="G1553" i="8"/>
  <c r="F1553" i="8"/>
  <c r="E1553" i="8"/>
  <c r="AH1552" i="8"/>
  <c r="W1552" i="8"/>
  <c r="X1552" i="8" s="1"/>
  <c r="V1552" i="8"/>
  <c r="K1552" i="8"/>
  <c r="J1552" i="8"/>
  <c r="I1552" i="8"/>
  <c r="G1552" i="8"/>
  <c r="F1552" i="8"/>
  <c r="E1552" i="8"/>
  <c r="AH1551" i="8"/>
  <c r="W1551" i="8"/>
  <c r="X1551" i="8" s="1"/>
  <c r="V1551" i="8"/>
  <c r="K1551" i="8"/>
  <c r="J1551" i="8"/>
  <c r="I1551" i="8"/>
  <c r="G1551" i="8"/>
  <c r="F1551" i="8"/>
  <c r="E1551" i="8"/>
  <c r="AH1550" i="8"/>
  <c r="W1550" i="8"/>
  <c r="X1550" i="8" s="1"/>
  <c r="V1550" i="8"/>
  <c r="K1550" i="8"/>
  <c r="J1550" i="8"/>
  <c r="I1550" i="8"/>
  <c r="G1550" i="8"/>
  <c r="F1550" i="8"/>
  <c r="E1550" i="8"/>
  <c r="AH1549" i="8"/>
  <c r="W1549" i="8"/>
  <c r="X1549" i="8" s="1"/>
  <c r="V1549" i="8"/>
  <c r="K1549" i="8"/>
  <c r="J1549" i="8"/>
  <c r="I1549" i="8"/>
  <c r="G1549" i="8"/>
  <c r="F1549" i="8"/>
  <c r="E1549" i="8"/>
  <c r="AH1548" i="8"/>
  <c r="W1548" i="8"/>
  <c r="X1548" i="8" s="1"/>
  <c r="V1548" i="8"/>
  <c r="K1548" i="8"/>
  <c r="J1548" i="8"/>
  <c r="I1548" i="8"/>
  <c r="G1548" i="8"/>
  <c r="F1548" i="8"/>
  <c r="E1548" i="8"/>
  <c r="AH1547" i="8"/>
  <c r="W1547" i="8"/>
  <c r="X1547" i="8" s="1"/>
  <c r="V1547" i="8"/>
  <c r="K1547" i="8"/>
  <c r="J1547" i="8"/>
  <c r="I1547" i="8"/>
  <c r="G1547" i="8"/>
  <c r="F1547" i="8"/>
  <c r="E1547" i="8"/>
  <c r="AH1546" i="8"/>
  <c r="W1546" i="8"/>
  <c r="X1546" i="8" s="1"/>
  <c r="V1546" i="8"/>
  <c r="K1546" i="8"/>
  <c r="J1546" i="8"/>
  <c r="I1546" i="8"/>
  <c r="G1546" i="8"/>
  <c r="F1546" i="8"/>
  <c r="E1546" i="8"/>
  <c r="AH1545" i="8"/>
  <c r="W1545" i="8"/>
  <c r="X1545" i="8" s="1"/>
  <c r="V1545" i="8"/>
  <c r="K1545" i="8"/>
  <c r="J1545" i="8"/>
  <c r="I1545" i="8"/>
  <c r="G1545" i="8"/>
  <c r="F1545" i="8"/>
  <c r="E1545" i="8"/>
  <c r="AH1544" i="8"/>
  <c r="W1544" i="8"/>
  <c r="X1544" i="8" s="1"/>
  <c r="V1544" i="8"/>
  <c r="K1544" i="8"/>
  <c r="J1544" i="8"/>
  <c r="I1544" i="8"/>
  <c r="G1544" i="8"/>
  <c r="F1544" i="8"/>
  <c r="E1544" i="8"/>
  <c r="AH1543" i="8"/>
  <c r="W1543" i="8"/>
  <c r="X1543" i="8" s="1"/>
  <c r="V1543" i="8"/>
  <c r="K1543" i="8"/>
  <c r="J1543" i="8"/>
  <c r="I1543" i="8"/>
  <c r="G1543" i="8"/>
  <c r="F1543" i="8"/>
  <c r="E1543" i="8"/>
  <c r="AH1542" i="8"/>
  <c r="W1542" i="8"/>
  <c r="X1542" i="8" s="1"/>
  <c r="V1542" i="8"/>
  <c r="K1542" i="8"/>
  <c r="J1542" i="8"/>
  <c r="I1542" i="8"/>
  <c r="G1542" i="8"/>
  <c r="F1542" i="8"/>
  <c r="E1542" i="8"/>
  <c r="AH1541" i="8"/>
  <c r="W1541" i="8"/>
  <c r="X1541" i="8" s="1"/>
  <c r="V1541" i="8"/>
  <c r="K1541" i="8"/>
  <c r="J1541" i="8"/>
  <c r="I1541" i="8"/>
  <c r="G1541" i="8"/>
  <c r="F1541" i="8"/>
  <c r="E1541" i="8"/>
  <c r="AH1540" i="8"/>
  <c r="W1540" i="8"/>
  <c r="X1540" i="8" s="1"/>
  <c r="V1540" i="8"/>
  <c r="K1540" i="8"/>
  <c r="J1540" i="8"/>
  <c r="I1540" i="8"/>
  <c r="G1540" i="8"/>
  <c r="F1540" i="8"/>
  <c r="E1540" i="8"/>
  <c r="AH1539" i="8"/>
  <c r="W1539" i="8"/>
  <c r="X1539" i="8" s="1"/>
  <c r="V1539" i="8"/>
  <c r="K1539" i="8"/>
  <c r="J1539" i="8"/>
  <c r="I1539" i="8"/>
  <c r="G1539" i="8"/>
  <c r="F1539" i="8"/>
  <c r="E1539" i="8"/>
  <c r="AH1538" i="8"/>
  <c r="W1538" i="8"/>
  <c r="X1538" i="8" s="1"/>
  <c r="V1538" i="8"/>
  <c r="K1538" i="8"/>
  <c r="J1538" i="8"/>
  <c r="I1538" i="8"/>
  <c r="G1538" i="8"/>
  <c r="F1538" i="8"/>
  <c r="E1538" i="8"/>
  <c r="AH1537" i="8"/>
  <c r="W1537" i="8"/>
  <c r="X1537" i="8" s="1"/>
  <c r="V1537" i="8"/>
  <c r="K1537" i="8"/>
  <c r="J1537" i="8"/>
  <c r="I1537" i="8"/>
  <c r="G1537" i="8"/>
  <c r="F1537" i="8"/>
  <c r="E1537" i="8"/>
  <c r="AH1536" i="8"/>
  <c r="W1536" i="8"/>
  <c r="X1536" i="8" s="1"/>
  <c r="V1536" i="8"/>
  <c r="K1536" i="8"/>
  <c r="J1536" i="8"/>
  <c r="I1536" i="8"/>
  <c r="G1536" i="8"/>
  <c r="F1536" i="8"/>
  <c r="E1536" i="8"/>
  <c r="AH1535" i="8"/>
  <c r="W1535" i="8"/>
  <c r="X1535" i="8" s="1"/>
  <c r="V1535" i="8"/>
  <c r="K1535" i="8"/>
  <c r="J1535" i="8"/>
  <c r="I1535" i="8"/>
  <c r="G1535" i="8"/>
  <c r="F1535" i="8"/>
  <c r="E1535" i="8"/>
  <c r="AH1534" i="8"/>
  <c r="W1534" i="8"/>
  <c r="X1534" i="8" s="1"/>
  <c r="V1534" i="8"/>
  <c r="K1534" i="8"/>
  <c r="J1534" i="8"/>
  <c r="I1534" i="8"/>
  <c r="G1534" i="8"/>
  <c r="F1534" i="8"/>
  <c r="E1534" i="8"/>
  <c r="AH1533" i="8"/>
  <c r="W1533" i="8"/>
  <c r="X1533" i="8" s="1"/>
  <c r="V1533" i="8"/>
  <c r="K1533" i="8"/>
  <c r="J1533" i="8"/>
  <c r="I1533" i="8"/>
  <c r="G1533" i="8"/>
  <c r="F1533" i="8"/>
  <c r="E1533" i="8"/>
  <c r="AH1532" i="8"/>
  <c r="W1532" i="8"/>
  <c r="X1532" i="8" s="1"/>
  <c r="V1532" i="8"/>
  <c r="K1532" i="8"/>
  <c r="J1532" i="8"/>
  <c r="I1532" i="8"/>
  <c r="G1532" i="8"/>
  <c r="F1532" i="8"/>
  <c r="E1532" i="8"/>
  <c r="AH1531" i="8"/>
  <c r="W1531" i="8"/>
  <c r="X1531" i="8" s="1"/>
  <c r="V1531" i="8"/>
  <c r="K1531" i="8"/>
  <c r="J1531" i="8"/>
  <c r="I1531" i="8"/>
  <c r="G1531" i="8"/>
  <c r="F1531" i="8"/>
  <c r="E1531" i="8"/>
  <c r="AH1530" i="8"/>
  <c r="W1530" i="8"/>
  <c r="X1530" i="8" s="1"/>
  <c r="V1530" i="8"/>
  <c r="K1530" i="8"/>
  <c r="J1530" i="8"/>
  <c r="I1530" i="8"/>
  <c r="G1530" i="8"/>
  <c r="F1530" i="8"/>
  <c r="E1530" i="8"/>
  <c r="AH1529" i="8"/>
  <c r="W1529" i="8"/>
  <c r="X1529" i="8" s="1"/>
  <c r="V1529" i="8"/>
  <c r="K1529" i="8"/>
  <c r="J1529" i="8"/>
  <c r="I1529" i="8"/>
  <c r="G1529" i="8"/>
  <c r="F1529" i="8"/>
  <c r="E1529" i="8"/>
  <c r="AH1528" i="8"/>
  <c r="W1528" i="8"/>
  <c r="X1528" i="8" s="1"/>
  <c r="V1528" i="8"/>
  <c r="K1528" i="8"/>
  <c r="J1528" i="8"/>
  <c r="I1528" i="8"/>
  <c r="G1528" i="8"/>
  <c r="F1528" i="8"/>
  <c r="E1528" i="8"/>
  <c r="AH1527" i="8"/>
  <c r="W1527" i="8"/>
  <c r="X1527" i="8" s="1"/>
  <c r="V1527" i="8"/>
  <c r="K1527" i="8"/>
  <c r="J1527" i="8"/>
  <c r="I1527" i="8"/>
  <c r="G1527" i="8"/>
  <c r="F1527" i="8"/>
  <c r="E1527" i="8"/>
  <c r="AH1526" i="8"/>
  <c r="W1526" i="8"/>
  <c r="X1526" i="8" s="1"/>
  <c r="V1526" i="8"/>
  <c r="K1526" i="8"/>
  <c r="J1526" i="8"/>
  <c r="I1526" i="8"/>
  <c r="G1526" i="8"/>
  <c r="F1526" i="8"/>
  <c r="E1526" i="8"/>
  <c r="AH1525" i="8"/>
  <c r="W1525" i="8"/>
  <c r="X1525" i="8" s="1"/>
  <c r="V1525" i="8"/>
  <c r="K1525" i="8"/>
  <c r="J1525" i="8"/>
  <c r="I1525" i="8"/>
  <c r="G1525" i="8"/>
  <c r="F1525" i="8"/>
  <c r="E1525" i="8"/>
  <c r="AH1524" i="8"/>
  <c r="W1524" i="8"/>
  <c r="X1524" i="8" s="1"/>
  <c r="V1524" i="8"/>
  <c r="K1524" i="8"/>
  <c r="J1524" i="8"/>
  <c r="I1524" i="8"/>
  <c r="G1524" i="8"/>
  <c r="F1524" i="8"/>
  <c r="E1524" i="8"/>
  <c r="AH1523" i="8"/>
  <c r="W1523" i="8"/>
  <c r="X1523" i="8" s="1"/>
  <c r="V1523" i="8"/>
  <c r="K1523" i="8"/>
  <c r="J1523" i="8"/>
  <c r="I1523" i="8"/>
  <c r="G1523" i="8"/>
  <c r="F1523" i="8"/>
  <c r="E1523" i="8"/>
  <c r="AH1522" i="8"/>
  <c r="W1522" i="8"/>
  <c r="X1522" i="8" s="1"/>
  <c r="V1522" i="8"/>
  <c r="K1522" i="8"/>
  <c r="J1522" i="8"/>
  <c r="I1522" i="8"/>
  <c r="G1522" i="8"/>
  <c r="F1522" i="8"/>
  <c r="E1522" i="8"/>
  <c r="AH1521" i="8"/>
  <c r="W1521" i="8"/>
  <c r="X1521" i="8" s="1"/>
  <c r="V1521" i="8"/>
  <c r="K1521" i="8"/>
  <c r="J1521" i="8"/>
  <c r="I1521" i="8"/>
  <c r="G1521" i="8"/>
  <c r="F1521" i="8"/>
  <c r="E1521" i="8"/>
  <c r="AH1520" i="8"/>
  <c r="W1520" i="8"/>
  <c r="X1520" i="8" s="1"/>
  <c r="V1520" i="8"/>
  <c r="K1520" i="8"/>
  <c r="J1520" i="8"/>
  <c r="I1520" i="8"/>
  <c r="G1520" i="8"/>
  <c r="F1520" i="8"/>
  <c r="E1520" i="8"/>
  <c r="AH1519" i="8"/>
  <c r="W1519" i="8"/>
  <c r="X1519" i="8" s="1"/>
  <c r="V1519" i="8"/>
  <c r="K1519" i="8"/>
  <c r="J1519" i="8"/>
  <c r="I1519" i="8"/>
  <c r="G1519" i="8"/>
  <c r="F1519" i="8"/>
  <c r="E1519" i="8"/>
  <c r="AH1518" i="8"/>
  <c r="W1518" i="8"/>
  <c r="X1518" i="8" s="1"/>
  <c r="V1518" i="8"/>
  <c r="K1518" i="8"/>
  <c r="J1518" i="8"/>
  <c r="I1518" i="8"/>
  <c r="G1518" i="8"/>
  <c r="F1518" i="8"/>
  <c r="E1518" i="8"/>
  <c r="AH1517" i="8"/>
  <c r="W1517" i="8"/>
  <c r="X1517" i="8" s="1"/>
  <c r="V1517" i="8"/>
  <c r="K1517" i="8"/>
  <c r="J1517" i="8"/>
  <c r="I1517" i="8"/>
  <c r="G1517" i="8"/>
  <c r="F1517" i="8"/>
  <c r="E1517" i="8"/>
  <c r="AH1516" i="8"/>
  <c r="W1516" i="8"/>
  <c r="X1516" i="8" s="1"/>
  <c r="V1516" i="8"/>
  <c r="K1516" i="8"/>
  <c r="J1516" i="8"/>
  <c r="I1516" i="8"/>
  <c r="G1516" i="8"/>
  <c r="F1516" i="8"/>
  <c r="E1516" i="8"/>
  <c r="AH1515" i="8"/>
  <c r="W1515" i="8"/>
  <c r="X1515" i="8" s="1"/>
  <c r="V1515" i="8"/>
  <c r="K1515" i="8"/>
  <c r="J1515" i="8"/>
  <c r="I1515" i="8"/>
  <c r="G1515" i="8"/>
  <c r="F1515" i="8"/>
  <c r="E1515" i="8"/>
  <c r="AH1514" i="8"/>
  <c r="W1514" i="8"/>
  <c r="X1514" i="8" s="1"/>
  <c r="V1514" i="8"/>
  <c r="K1514" i="8"/>
  <c r="J1514" i="8"/>
  <c r="I1514" i="8"/>
  <c r="G1514" i="8"/>
  <c r="F1514" i="8"/>
  <c r="E1514" i="8"/>
  <c r="AH1513" i="8"/>
  <c r="W1513" i="8"/>
  <c r="X1513" i="8" s="1"/>
  <c r="V1513" i="8"/>
  <c r="K1513" i="8"/>
  <c r="J1513" i="8"/>
  <c r="I1513" i="8"/>
  <c r="G1513" i="8"/>
  <c r="F1513" i="8"/>
  <c r="E1513" i="8"/>
  <c r="AH1512" i="8"/>
  <c r="W1512" i="8"/>
  <c r="X1512" i="8" s="1"/>
  <c r="V1512" i="8"/>
  <c r="K1512" i="8"/>
  <c r="J1512" i="8"/>
  <c r="I1512" i="8"/>
  <c r="G1512" i="8"/>
  <c r="F1512" i="8"/>
  <c r="E1512" i="8"/>
  <c r="AH1511" i="8"/>
  <c r="W1511" i="8"/>
  <c r="X1511" i="8" s="1"/>
  <c r="V1511" i="8"/>
  <c r="K1511" i="8"/>
  <c r="J1511" i="8"/>
  <c r="I1511" i="8"/>
  <c r="G1511" i="8"/>
  <c r="F1511" i="8"/>
  <c r="E1511" i="8"/>
  <c r="AH1510" i="8"/>
  <c r="W1510" i="8"/>
  <c r="X1510" i="8" s="1"/>
  <c r="V1510" i="8"/>
  <c r="K1510" i="8"/>
  <c r="J1510" i="8"/>
  <c r="I1510" i="8"/>
  <c r="G1510" i="8"/>
  <c r="F1510" i="8"/>
  <c r="E1510" i="8"/>
  <c r="AH1509" i="8"/>
  <c r="W1509" i="8"/>
  <c r="X1509" i="8" s="1"/>
  <c r="V1509" i="8"/>
  <c r="K1509" i="8"/>
  <c r="J1509" i="8"/>
  <c r="I1509" i="8"/>
  <c r="G1509" i="8"/>
  <c r="F1509" i="8"/>
  <c r="E1509" i="8"/>
  <c r="AH1508" i="8"/>
  <c r="W1508" i="8"/>
  <c r="X1508" i="8" s="1"/>
  <c r="V1508" i="8"/>
  <c r="K1508" i="8"/>
  <c r="J1508" i="8"/>
  <c r="I1508" i="8"/>
  <c r="G1508" i="8"/>
  <c r="F1508" i="8"/>
  <c r="E1508" i="8"/>
  <c r="AH1507" i="8"/>
  <c r="W1507" i="8"/>
  <c r="X1507" i="8" s="1"/>
  <c r="V1507" i="8"/>
  <c r="K1507" i="8"/>
  <c r="J1507" i="8"/>
  <c r="I1507" i="8"/>
  <c r="G1507" i="8"/>
  <c r="F1507" i="8"/>
  <c r="E1507" i="8"/>
  <c r="AH1506" i="8"/>
  <c r="W1506" i="8"/>
  <c r="X1506" i="8" s="1"/>
  <c r="V1506" i="8"/>
  <c r="K1506" i="8"/>
  <c r="J1506" i="8"/>
  <c r="I1506" i="8"/>
  <c r="G1506" i="8"/>
  <c r="F1506" i="8"/>
  <c r="E1506" i="8"/>
  <c r="AH1505" i="8"/>
  <c r="W1505" i="8"/>
  <c r="X1505" i="8" s="1"/>
  <c r="V1505" i="8"/>
  <c r="K1505" i="8"/>
  <c r="J1505" i="8"/>
  <c r="I1505" i="8"/>
  <c r="G1505" i="8"/>
  <c r="F1505" i="8"/>
  <c r="E1505" i="8"/>
  <c r="AH1504" i="8"/>
  <c r="W1504" i="8"/>
  <c r="X1504" i="8" s="1"/>
  <c r="V1504" i="8"/>
  <c r="K1504" i="8"/>
  <c r="J1504" i="8"/>
  <c r="I1504" i="8"/>
  <c r="G1504" i="8"/>
  <c r="F1504" i="8"/>
  <c r="E1504" i="8"/>
  <c r="AH1503" i="8"/>
  <c r="W1503" i="8"/>
  <c r="X1503" i="8" s="1"/>
  <c r="V1503" i="8"/>
  <c r="K1503" i="8"/>
  <c r="J1503" i="8"/>
  <c r="I1503" i="8"/>
  <c r="G1503" i="8"/>
  <c r="F1503" i="8"/>
  <c r="E1503" i="8"/>
  <c r="AH1502" i="8"/>
  <c r="W1502" i="8"/>
  <c r="X1502" i="8" s="1"/>
  <c r="V1502" i="8"/>
  <c r="K1502" i="8"/>
  <c r="J1502" i="8"/>
  <c r="I1502" i="8"/>
  <c r="G1502" i="8"/>
  <c r="F1502" i="8"/>
  <c r="E1502" i="8"/>
  <c r="AH1501" i="8"/>
  <c r="W1501" i="8"/>
  <c r="X1501" i="8" s="1"/>
  <c r="V1501" i="8"/>
  <c r="K1501" i="8"/>
  <c r="J1501" i="8"/>
  <c r="I1501" i="8"/>
  <c r="G1501" i="8"/>
  <c r="F1501" i="8"/>
  <c r="E1501" i="8"/>
  <c r="AH1500" i="8"/>
  <c r="W1500" i="8"/>
  <c r="X1500" i="8" s="1"/>
  <c r="V1500" i="8"/>
  <c r="K1500" i="8"/>
  <c r="J1500" i="8"/>
  <c r="I1500" i="8"/>
  <c r="G1500" i="8"/>
  <c r="F1500" i="8"/>
  <c r="E1500" i="8"/>
  <c r="AH1499" i="8"/>
  <c r="W1499" i="8"/>
  <c r="X1499" i="8" s="1"/>
  <c r="V1499" i="8"/>
  <c r="K1499" i="8"/>
  <c r="J1499" i="8"/>
  <c r="I1499" i="8"/>
  <c r="G1499" i="8"/>
  <c r="F1499" i="8"/>
  <c r="E1499" i="8"/>
  <c r="AH1498" i="8"/>
  <c r="W1498" i="8"/>
  <c r="X1498" i="8" s="1"/>
  <c r="V1498" i="8"/>
  <c r="K1498" i="8"/>
  <c r="J1498" i="8"/>
  <c r="I1498" i="8"/>
  <c r="G1498" i="8"/>
  <c r="F1498" i="8"/>
  <c r="E1498" i="8"/>
  <c r="AH1497" i="8"/>
  <c r="W1497" i="8"/>
  <c r="X1497" i="8" s="1"/>
  <c r="V1497" i="8"/>
  <c r="K1497" i="8"/>
  <c r="J1497" i="8"/>
  <c r="I1497" i="8"/>
  <c r="G1497" i="8"/>
  <c r="F1497" i="8"/>
  <c r="E1497" i="8"/>
  <c r="AH1496" i="8"/>
  <c r="W1496" i="8"/>
  <c r="X1496" i="8" s="1"/>
  <c r="V1496" i="8"/>
  <c r="K1496" i="8"/>
  <c r="J1496" i="8"/>
  <c r="I1496" i="8"/>
  <c r="G1496" i="8"/>
  <c r="F1496" i="8"/>
  <c r="E1496" i="8"/>
  <c r="AH1495" i="8"/>
  <c r="W1495" i="8"/>
  <c r="X1495" i="8" s="1"/>
  <c r="V1495" i="8"/>
  <c r="K1495" i="8"/>
  <c r="J1495" i="8"/>
  <c r="I1495" i="8"/>
  <c r="G1495" i="8"/>
  <c r="F1495" i="8"/>
  <c r="E1495" i="8"/>
  <c r="AH1494" i="8"/>
  <c r="W1494" i="8"/>
  <c r="X1494" i="8" s="1"/>
  <c r="V1494" i="8"/>
  <c r="K1494" i="8"/>
  <c r="J1494" i="8"/>
  <c r="I1494" i="8"/>
  <c r="G1494" i="8"/>
  <c r="F1494" i="8"/>
  <c r="E1494" i="8"/>
  <c r="AH1493" i="8"/>
  <c r="W1493" i="8"/>
  <c r="X1493" i="8" s="1"/>
  <c r="V1493" i="8"/>
  <c r="K1493" i="8"/>
  <c r="J1493" i="8"/>
  <c r="I1493" i="8"/>
  <c r="G1493" i="8"/>
  <c r="F1493" i="8"/>
  <c r="E1493" i="8"/>
  <c r="AH1492" i="8"/>
  <c r="W1492" i="8"/>
  <c r="X1492" i="8" s="1"/>
  <c r="V1492" i="8"/>
  <c r="K1492" i="8"/>
  <c r="J1492" i="8"/>
  <c r="I1492" i="8"/>
  <c r="G1492" i="8"/>
  <c r="F1492" i="8"/>
  <c r="E1492" i="8"/>
  <c r="AH1491" i="8"/>
  <c r="W1491" i="8"/>
  <c r="X1491" i="8" s="1"/>
  <c r="V1491" i="8"/>
  <c r="K1491" i="8"/>
  <c r="J1491" i="8"/>
  <c r="I1491" i="8"/>
  <c r="G1491" i="8"/>
  <c r="F1491" i="8"/>
  <c r="E1491" i="8"/>
  <c r="AH1490" i="8"/>
  <c r="W1490" i="8"/>
  <c r="X1490" i="8" s="1"/>
  <c r="V1490" i="8"/>
  <c r="K1490" i="8"/>
  <c r="J1490" i="8"/>
  <c r="I1490" i="8"/>
  <c r="G1490" i="8"/>
  <c r="F1490" i="8"/>
  <c r="E1490" i="8"/>
  <c r="AH1489" i="8"/>
  <c r="W1489" i="8"/>
  <c r="X1489" i="8" s="1"/>
  <c r="V1489" i="8"/>
  <c r="K1489" i="8"/>
  <c r="J1489" i="8"/>
  <c r="I1489" i="8"/>
  <c r="G1489" i="8"/>
  <c r="F1489" i="8"/>
  <c r="E1489" i="8"/>
  <c r="AH1488" i="8"/>
  <c r="W1488" i="8"/>
  <c r="X1488" i="8" s="1"/>
  <c r="V1488" i="8"/>
  <c r="K1488" i="8"/>
  <c r="J1488" i="8"/>
  <c r="I1488" i="8"/>
  <c r="G1488" i="8"/>
  <c r="F1488" i="8"/>
  <c r="E1488" i="8"/>
  <c r="AH1487" i="8"/>
  <c r="W1487" i="8"/>
  <c r="X1487" i="8" s="1"/>
  <c r="V1487" i="8"/>
  <c r="K1487" i="8"/>
  <c r="J1487" i="8"/>
  <c r="I1487" i="8"/>
  <c r="G1487" i="8"/>
  <c r="F1487" i="8"/>
  <c r="E1487" i="8"/>
  <c r="AH1486" i="8"/>
  <c r="W1486" i="8"/>
  <c r="X1486" i="8" s="1"/>
  <c r="V1486" i="8"/>
  <c r="K1486" i="8"/>
  <c r="J1486" i="8"/>
  <c r="I1486" i="8"/>
  <c r="G1486" i="8"/>
  <c r="F1486" i="8"/>
  <c r="E1486" i="8"/>
  <c r="AH1485" i="8"/>
  <c r="W1485" i="8"/>
  <c r="X1485" i="8" s="1"/>
  <c r="V1485" i="8"/>
  <c r="K1485" i="8"/>
  <c r="J1485" i="8"/>
  <c r="I1485" i="8"/>
  <c r="G1485" i="8"/>
  <c r="F1485" i="8"/>
  <c r="E1485" i="8"/>
  <c r="AH1484" i="8"/>
  <c r="W1484" i="8"/>
  <c r="X1484" i="8" s="1"/>
  <c r="V1484" i="8"/>
  <c r="K1484" i="8"/>
  <c r="J1484" i="8"/>
  <c r="I1484" i="8"/>
  <c r="G1484" i="8"/>
  <c r="F1484" i="8"/>
  <c r="E1484" i="8"/>
  <c r="AH1483" i="8"/>
  <c r="W1483" i="8"/>
  <c r="X1483" i="8" s="1"/>
  <c r="V1483" i="8"/>
  <c r="K1483" i="8"/>
  <c r="J1483" i="8"/>
  <c r="I1483" i="8"/>
  <c r="G1483" i="8"/>
  <c r="F1483" i="8"/>
  <c r="E1483" i="8"/>
  <c r="AH1482" i="8"/>
  <c r="W1482" i="8"/>
  <c r="X1482" i="8" s="1"/>
  <c r="V1482" i="8"/>
  <c r="K1482" i="8"/>
  <c r="J1482" i="8"/>
  <c r="I1482" i="8"/>
  <c r="G1482" i="8"/>
  <c r="F1482" i="8"/>
  <c r="E1482" i="8"/>
  <c r="AH1481" i="8"/>
  <c r="W1481" i="8"/>
  <c r="X1481" i="8" s="1"/>
  <c r="V1481" i="8"/>
  <c r="K1481" i="8"/>
  <c r="J1481" i="8"/>
  <c r="I1481" i="8"/>
  <c r="G1481" i="8"/>
  <c r="F1481" i="8"/>
  <c r="E1481" i="8"/>
  <c r="AH1480" i="8"/>
  <c r="W1480" i="8"/>
  <c r="X1480" i="8" s="1"/>
  <c r="V1480" i="8"/>
  <c r="K1480" i="8"/>
  <c r="J1480" i="8"/>
  <c r="I1480" i="8"/>
  <c r="G1480" i="8"/>
  <c r="F1480" i="8"/>
  <c r="E1480" i="8"/>
  <c r="AH1479" i="8"/>
  <c r="W1479" i="8"/>
  <c r="X1479" i="8" s="1"/>
  <c r="V1479" i="8"/>
  <c r="K1479" i="8"/>
  <c r="J1479" i="8"/>
  <c r="I1479" i="8"/>
  <c r="G1479" i="8"/>
  <c r="F1479" i="8"/>
  <c r="E1479" i="8"/>
  <c r="AH1478" i="8"/>
  <c r="W1478" i="8"/>
  <c r="X1478" i="8" s="1"/>
  <c r="V1478" i="8"/>
  <c r="K1478" i="8"/>
  <c r="J1478" i="8"/>
  <c r="I1478" i="8"/>
  <c r="G1478" i="8"/>
  <c r="F1478" i="8"/>
  <c r="E1478" i="8"/>
  <c r="AH1477" i="8"/>
  <c r="W1477" i="8"/>
  <c r="X1477" i="8" s="1"/>
  <c r="V1477" i="8"/>
  <c r="K1477" i="8"/>
  <c r="J1477" i="8"/>
  <c r="I1477" i="8"/>
  <c r="G1477" i="8"/>
  <c r="F1477" i="8"/>
  <c r="E1477" i="8"/>
  <c r="AH1476" i="8"/>
  <c r="W1476" i="8"/>
  <c r="X1476" i="8" s="1"/>
  <c r="V1476" i="8"/>
  <c r="K1476" i="8"/>
  <c r="J1476" i="8"/>
  <c r="I1476" i="8"/>
  <c r="G1476" i="8"/>
  <c r="F1476" i="8"/>
  <c r="E1476" i="8"/>
  <c r="AH1475" i="8"/>
  <c r="W1475" i="8"/>
  <c r="X1475" i="8" s="1"/>
  <c r="V1475" i="8"/>
  <c r="K1475" i="8"/>
  <c r="J1475" i="8"/>
  <c r="I1475" i="8"/>
  <c r="G1475" i="8"/>
  <c r="F1475" i="8"/>
  <c r="E1475" i="8"/>
  <c r="AH1474" i="8"/>
  <c r="W1474" i="8"/>
  <c r="X1474" i="8" s="1"/>
  <c r="V1474" i="8"/>
  <c r="K1474" i="8"/>
  <c r="J1474" i="8"/>
  <c r="I1474" i="8"/>
  <c r="G1474" i="8"/>
  <c r="F1474" i="8"/>
  <c r="E1474" i="8"/>
  <c r="AH1473" i="8"/>
  <c r="W1473" i="8"/>
  <c r="X1473" i="8" s="1"/>
  <c r="V1473" i="8"/>
  <c r="K1473" i="8"/>
  <c r="J1473" i="8"/>
  <c r="I1473" i="8"/>
  <c r="G1473" i="8"/>
  <c r="F1473" i="8"/>
  <c r="E1473" i="8"/>
  <c r="AH1472" i="8"/>
  <c r="W1472" i="8"/>
  <c r="X1472" i="8" s="1"/>
  <c r="V1472" i="8"/>
  <c r="K1472" i="8"/>
  <c r="J1472" i="8"/>
  <c r="I1472" i="8"/>
  <c r="G1472" i="8"/>
  <c r="F1472" i="8"/>
  <c r="E1472" i="8"/>
  <c r="AH1471" i="8"/>
  <c r="W1471" i="8"/>
  <c r="X1471" i="8" s="1"/>
  <c r="V1471" i="8"/>
  <c r="K1471" i="8"/>
  <c r="J1471" i="8"/>
  <c r="I1471" i="8"/>
  <c r="G1471" i="8"/>
  <c r="F1471" i="8"/>
  <c r="E1471" i="8"/>
  <c r="AH1470" i="8"/>
  <c r="W1470" i="8"/>
  <c r="X1470" i="8" s="1"/>
  <c r="V1470" i="8"/>
  <c r="K1470" i="8"/>
  <c r="J1470" i="8"/>
  <c r="I1470" i="8"/>
  <c r="G1470" i="8"/>
  <c r="F1470" i="8"/>
  <c r="E1470" i="8"/>
  <c r="AH1469" i="8"/>
  <c r="W1469" i="8"/>
  <c r="X1469" i="8" s="1"/>
  <c r="V1469" i="8"/>
  <c r="K1469" i="8"/>
  <c r="J1469" i="8"/>
  <c r="I1469" i="8"/>
  <c r="G1469" i="8"/>
  <c r="F1469" i="8"/>
  <c r="E1469" i="8"/>
  <c r="AH1468" i="8"/>
  <c r="W1468" i="8"/>
  <c r="X1468" i="8" s="1"/>
  <c r="V1468" i="8"/>
  <c r="K1468" i="8"/>
  <c r="J1468" i="8"/>
  <c r="I1468" i="8"/>
  <c r="G1468" i="8"/>
  <c r="F1468" i="8"/>
  <c r="E1468" i="8"/>
  <c r="AH1467" i="8"/>
  <c r="W1467" i="8"/>
  <c r="X1467" i="8" s="1"/>
  <c r="V1467" i="8"/>
  <c r="K1467" i="8"/>
  <c r="J1467" i="8"/>
  <c r="I1467" i="8"/>
  <c r="G1467" i="8"/>
  <c r="F1467" i="8"/>
  <c r="E1467" i="8"/>
  <c r="AH1466" i="8"/>
  <c r="W1466" i="8"/>
  <c r="X1466" i="8" s="1"/>
  <c r="V1466" i="8"/>
  <c r="K1466" i="8"/>
  <c r="J1466" i="8"/>
  <c r="I1466" i="8"/>
  <c r="G1466" i="8"/>
  <c r="F1466" i="8"/>
  <c r="E1466" i="8"/>
  <c r="AH1465" i="8"/>
  <c r="W1465" i="8"/>
  <c r="X1465" i="8" s="1"/>
  <c r="V1465" i="8"/>
  <c r="K1465" i="8"/>
  <c r="J1465" i="8"/>
  <c r="I1465" i="8"/>
  <c r="G1465" i="8"/>
  <c r="F1465" i="8"/>
  <c r="E1465" i="8"/>
  <c r="AH1464" i="8"/>
  <c r="W1464" i="8"/>
  <c r="X1464" i="8" s="1"/>
  <c r="V1464" i="8"/>
  <c r="K1464" i="8"/>
  <c r="J1464" i="8"/>
  <c r="I1464" i="8"/>
  <c r="G1464" i="8"/>
  <c r="F1464" i="8"/>
  <c r="E1464" i="8"/>
  <c r="AH1463" i="8"/>
  <c r="W1463" i="8"/>
  <c r="X1463" i="8" s="1"/>
  <c r="V1463" i="8"/>
  <c r="K1463" i="8"/>
  <c r="J1463" i="8"/>
  <c r="I1463" i="8"/>
  <c r="G1463" i="8"/>
  <c r="F1463" i="8"/>
  <c r="E1463" i="8"/>
  <c r="AH1462" i="8"/>
  <c r="W1462" i="8"/>
  <c r="X1462" i="8" s="1"/>
  <c r="V1462" i="8"/>
  <c r="K1462" i="8"/>
  <c r="J1462" i="8"/>
  <c r="I1462" i="8"/>
  <c r="G1462" i="8"/>
  <c r="F1462" i="8"/>
  <c r="E1462" i="8"/>
  <c r="AH1461" i="8"/>
  <c r="W1461" i="8"/>
  <c r="X1461" i="8" s="1"/>
  <c r="V1461" i="8"/>
  <c r="K1461" i="8"/>
  <c r="J1461" i="8"/>
  <c r="I1461" i="8"/>
  <c r="G1461" i="8"/>
  <c r="F1461" i="8"/>
  <c r="E1461" i="8"/>
  <c r="AH1460" i="8"/>
  <c r="W1460" i="8"/>
  <c r="X1460" i="8" s="1"/>
  <c r="V1460" i="8"/>
  <c r="K1460" i="8"/>
  <c r="J1460" i="8"/>
  <c r="I1460" i="8"/>
  <c r="G1460" i="8"/>
  <c r="F1460" i="8"/>
  <c r="E1460" i="8"/>
  <c r="AH1459" i="8"/>
  <c r="W1459" i="8"/>
  <c r="X1459" i="8" s="1"/>
  <c r="V1459" i="8"/>
  <c r="K1459" i="8"/>
  <c r="J1459" i="8"/>
  <c r="I1459" i="8"/>
  <c r="G1459" i="8"/>
  <c r="F1459" i="8"/>
  <c r="E1459" i="8"/>
  <c r="AH1458" i="8"/>
  <c r="W1458" i="8"/>
  <c r="X1458" i="8" s="1"/>
  <c r="V1458" i="8"/>
  <c r="K1458" i="8"/>
  <c r="J1458" i="8"/>
  <c r="I1458" i="8"/>
  <c r="G1458" i="8"/>
  <c r="F1458" i="8"/>
  <c r="E1458" i="8"/>
  <c r="AH1457" i="8"/>
  <c r="W1457" i="8"/>
  <c r="X1457" i="8" s="1"/>
  <c r="V1457" i="8"/>
  <c r="K1457" i="8"/>
  <c r="J1457" i="8"/>
  <c r="I1457" i="8"/>
  <c r="G1457" i="8"/>
  <c r="F1457" i="8"/>
  <c r="E1457" i="8"/>
  <c r="AH1456" i="8"/>
  <c r="W1456" i="8"/>
  <c r="X1456" i="8" s="1"/>
  <c r="V1456" i="8"/>
  <c r="K1456" i="8"/>
  <c r="J1456" i="8"/>
  <c r="I1456" i="8"/>
  <c r="G1456" i="8"/>
  <c r="F1456" i="8"/>
  <c r="E1456" i="8"/>
  <c r="AH1455" i="8"/>
  <c r="W1455" i="8"/>
  <c r="X1455" i="8" s="1"/>
  <c r="V1455" i="8"/>
  <c r="K1455" i="8"/>
  <c r="J1455" i="8"/>
  <c r="I1455" i="8"/>
  <c r="G1455" i="8"/>
  <c r="F1455" i="8"/>
  <c r="E1455" i="8"/>
  <c r="AH1454" i="8"/>
  <c r="W1454" i="8"/>
  <c r="X1454" i="8" s="1"/>
  <c r="V1454" i="8"/>
  <c r="K1454" i="8"/>
  <c r="J1454" i="8"/>
  <c r="I1454" i="8"/>
  <c r="G1454" i="8"/>
  <c r="F1454" i="8"/>
  <c r="E1454" i="8"/>
  <c r="AH1453" i="8"/>
  <c r="W1453" i="8"/>
  <c r="X1453" i="8" s="1"/>
  <c r="V1453" i="8"/>
  <c r="K1453" i="8"/>
  <c r="J1453" i="8"/>
  <c r="I1453" i="8"/>
  <c r="G1453" i="8"/>
  <c r="F1453" i="8"/>
  <c r="E1453" i="8"/>
  <c r="AH1452" i="8"/>
  <c r="W1452" i="8"/>
  <c r="X1452" i="8" s="1"/>
  <c r="V1452" i="8"/>
  <c r="K1452" i="8"/>
  <c r="J1452" i="8"/>
  <c r="I1452" i="8"/>
  <c r="G1452" i="8"/>
  <c r="F1452" i="8"/>
  <c r="E1452" i="8"/>
  <c r="AH1451" i="8"/>
  <c r="W1451" i="8"/>
  <c r="X1451" i="8" s="1"/>
  <c r="V1451" i="8"/>
  <c r="K1451" i="8"/>
  <c r="J1451" i="8"/>
  <c r="I1451" i="8"/>
  <c r="G1451" i="8"/>
  <c r="F1451" i="8"/>
  <c r="E1451" i="8"/>
  <c r="AH1450" i="8"/>
  <c r="W1450" i="8"/>
  <c r="X1450" i="8" s="1"/>
  <c r="V1450" i="8"/>
  <c r="K1450" i="8"/>
  <c r="J1450" i="8"/>
  <c r="I1450" i="8"/>
  <c r="G1450" i="8"/>
  <c r="F1450" i="8"/>
  <c r="E1450" i="8"/>
  <c r="AH1449" i="8"/>
  <c r="W1449" i="8"/>
  <c r="X1449" i="8" s="1"/>
  <c r="V1449" i="8"/>
  <c r="K1449" i="8"/>
  <c r="J1449" i="8"/>
  <c r="I1449" i="8"/>
  <c r="G1449" i="8"/>
  <c r="F1449" i="8"/>
  <c r="E1449" i="8"/>
  <c r="AH1448" i="8"/>
  <c r="W1448" i="8"/>
  <c r="X1448" i="8" s="1"/>
  <c r="V1448" i="8"/>
  <c r="K1448" i="8"/>
  <c r="J1448" i="8"/>
  <c r="I1448" i="8"/>
  <c r="G1448" i="8"/>
  <c r="F1448" i="8"/>
  <c r="E1448" i="8"/>
  <c r="AH1447" i="8"/>
  <c r="W1447" i="8"/>
  <c r="X1447" i="8" s="1"/>
  <c r="V1447" i="8"/>
  <c r="K1447" i="8"/>
  <c r="J1447" i="8"/>
  <c r="I1447" i="8"/>
  <c r="G1447" i="8"/>
  <c r="F1447" i="8"/>
  <c r="E1447" i="8"/>
  <c r="AH1446" i="8"/>
  <c r="W1446" i="8"/>
  <c r="X1446" i="8" s="1"/>
  <c r="V1446" i="8"/>
  <c r="K1446" i="8"/>
  <c r="J1446" i="8"/>
  <c r="I1446" i="8"/>
  <c r="G1446" i="8"/>
  <c r="F1446" i="8"/>
  <c r="E1446" i="8"/>
  <c r="AH1445" i="8"/>
  <c r="W1445" i="8"/>
  <c r="X1445" i="8" s="1"/>
  <c r="V1445" i="8"/>
  <c r="K1445" i="8"/>
  <c r="J1445" i="8"/>
  <c r="I1445" i="8"/>
  <c r="G1445" i="8"/>
  <c r="F1445" i="8"/>
  <c r="E1445" i="8"/>
  <c r="AH1444" i="8"/>
  <c r="W1444" i="8"/>
  <c r="X1444" i="8" s="1"/>
  <c r="V1444" i="8"/>
  <c r="K1444" i="8"/>
  <c r="J1444" i="8"/>
  <c r="I1444" i="8"/>
  <c r="G1444" i="8"/>
  <c r="F1444" i="8"/>
  <c r="E1444" i="8"/>
  <c r="AH1443" i="8"/>
  <c r="W1443" i="8"/>
  <c r="X1443" i="8" s="1"/>
  <c r="V1443" i="8"/>
  <c r="K1443" i="8"/>
  <c r="J1443" i="8"/>
  <c r="I1443" i="8"/>
  <c r="G1443" i="8"/>
  <c r="F1443" i="8"/>
  <c r="E1443" i="8"/>
  <c r="AH1442" i="8"/>
  <c r="W1442" i="8"/>
  <c r="X1442" i="8" s="1"/>
  <c r="V1442" i="8"/>
  <c r="K1442" i="8"/>
  <c r="J1442" i="8"/>
  <c r="I1442" i="8"/>
  <c r="G1442" i="8"/>
  <c r="F1442" i="8"/>
  <c r="E1442" i="8"/>
  <c r="AH1441" i="8"/>
  <c r="W1441" i="8"/>
  <c r="X1441" i="8" s="1"/>
  <c r="V1441" i="8"/>
  <c r="K1441" i="8"/>
  <c r="J1441" i="8"/>
  <c r="I1441" i="8"/>
  <c r="G1441" i="8"/>
  <c r="F1441" i="8"/>
  <c r="E1441" i="8"/>
  <c r="AH1440" i="8"/>
  <c r="W1440" i="8"/>
  <c r="X1440" i="8" s="1"/>
  <c r="V1440" i="8"/>
  <c r="K1440" i="8"/>
  <c r="J1440" i="8"/>
  <c r="I1440" i="8"/>
  <c r="G1440" i="8"/>
  <c r="F1440" i="8"/>
  <c r="E1440" i="8"/>
  <c r="AH1439" i="8"/>
  <c r="W1439" i="8"/>
  <c r="X1439" i="8" s="1"/>
  <c r="V1439" i="8"/>
  <c r="K1439" i="8"/>
  <c r="J1439" i="8"/>
  <c r="I1439" i="8"/>
  <c r="G1439" i="8"/>
  <c r="F1439" i="8"/>
  <c r="E1439" i="8"/>
  <c r="AH1438" i="8"/>
  <c r="W1438" i="8"/>
  <c r="X1438" i="8" s="1"/>
  <c r="V1438" i="8"/>
  <c r="K1438" i="8"/>
  <c r="J1438" i="8"/>
  <c r="I1438" i="8"/>
  <c r="G1438" i="8"/>
  <c r="F1438" i="8"/>
  <c r="E1438" i="8"/>
  <c r="AH1437" i="8"/>
  <c r="W1437" i="8"/>
  <c r="X1437" i="8" s="1"/>
  <c r="V1437" i="8"/>
  <c r="K1437" i="8"/>
  <c r="J1437" i="8"/>
  <c r="I1437" i="8"/>
  <c r="G1437" i="8"/>
  <c r="F1437" i="8"/>
  <c r="E1437" i="8"/>
  <c r="AH1436" i="8"/>
  <c r="W1436" i="8"/>
  <c r="X1436" i="8" s="1"/>
  <c r="V1436" i="8"/>
  <c r="K1436" i="8"/>
  <c r="J1436" i="8"/>
  <c r="I1436" i="8"/>
  <c r="G1436" i="8"/>
  <c r="F1436" i="8"/>
  <c r="E1436" i="8"/>
  <c r="AH1435" i="8"/>
  <c r="W1435" i="8"/>
  <c r="X1435" i="8" s="1"/>
  <c r="V1435" i="8"/>
  <c r="K1435" i="8"/>
  <c r="J1435" i="8"/>
  <c r="I1435" i="8"/>
  <c r="G1435" i="8"/>
  <c r="F1435" i="8"/>
  <c r="E1435" i="8"/>
  <c r="AH1434" i="8"/>
  <c r="W1434" i="8"/>
  <c r="X1434" i="8" s="1"/>
  <c r="V1434" i="8"/>
  <c r="K1434" i="8"/>
  <c r="J1434" i="8"/>
  <c r="I1434" i="8"/>
  <c r="G1434" i="8"/>
  <c r="F1434" i="8"/>
  <c r="E1434" i="8"/>
  <c r="AH1433" i="8"/>
  <c r="W1433" i="8"/>
  <c r="X1433" i="8" s="1"/>
  <c r="V1433" i="8"/>
  <c r="K1433" i="8"/>
  <c r="J1433" i="8"/>
  <c r="I1433" i="8"/>
  <c r="G1433" i="8"/>
  <c r="F1433" i="8"/>
  <c r="E1433" i="8"/>
  <c r="AH1432" i="8"/>
  <c r="W1432" i="8"/>
  <c r="X1432" i="8" s="1"/>
  <c r="V1432" i="8"/>
  <c r="K1432" i="8"/>
  <c r="J1432" i="8"/>
  <c r="I1432" i="8"/>
  <c r="G1432" i="8"/>
  <c r="F1432" i="8"/>
  <c r="E1432" i="8"/>
  <c r="AH1431" i="8"/>
  <c r="W1431" i="8"/>
  <c r="X1431" i="8" s="1"/>
  <c r="V1431" i="8"/>
  <c r="K1431" i="8"/>
  <c r="J1431" i="8"/>
  <c r="I1431" i="8"/>
  <c r="G1431" i="8"/>
  <c r="F1431" i="8"/>
  <c r="E1431" i="8"/>
  <c r="AH1430" i="8"/>
  <c r="W1430" i="8"/>
  <c r="X1430" i="8" s="1"/>
  <c r="V1430" i="8"/>
  <c r="K1430" i="8"/>
  <c r="J1430" i="8"/>
  <c r="I1430" i="8"/>
  <c r="G1430" i="8"/>
  <c r="F1430" i="8"/>
  <c r="E1430" i="8"/>
  <c r="AH1429" i="8"/>
  <c r="W1429" i="8"/>
  <c r="X1429" i="8" s="1"/>
  <c r="V1429" i="8"/>
  <c r="K1429" i="8"/>
  <c r="J1429" i="8"/>
  <c r="I1429" i="8"/>
  <c r="G1429" i="8"/>
  <c r="F1429" i="8"/>
  <c r="E1429" i="8"/>
  <c r="AH1428" i="8"/>
  <c r="W1428" i="8"/>
  <c r="X1428" i="8" s="1"/>
  <c r="V1428" i="8"/>
  <c r="K1428" i="8"/>
  <c r="J1428" i="8"/>
  <c r="I1428" i="8"/>
  <c r="G1428" i="8"/>
  <c r="F1428" i="8"/>
  <c r="E1428" i="8"/>
  <c r="AH1427" i="8"/>
  <c r="W1427" i="8"/>
  <c r="X1427" i="8" s="1"/>
  <c r="V1427" i="8"/>
  <c r="K1427" i="8"/>
  <c r="J1427" i="8"/>
  <c r="I1427" i="8"/>
  <c r="G1427" i="8"/>
  <c r="F1427" i="8"/>
  <c r="E1427" i="8"/>
  <c r="AH1426" i="8"/>
  <c r="W1426" i="8"/>
  <c r="X1426" i="8" s="1"/>
  <c r="V1426" i="8"/>
  <c r="K1426" i="8"/>
  <c r="J1426" i="8"/>
  <c r="I1426" i="8"/>
  <c r="G1426" i="8"/>
  <c r="F1426" i="8"/>
  <c r="E1426" i="8"/>
  <c r="AH1425" i="8"/>
  <c r="W1425" i="8"/>
  <c r="X1425" i="8" s="1"/>
  <c r="V1425" i="8"/>
  <c r="K1425" i="8"/>
  <c r="J1425" i="8"/>
  <c r="I1425" i="8"/>
  <c r="G1425" i="8"/>
  <c r="F1425" i="8"/>
  <c r="E1425" i="8"/>
  <c r="AH1424" i="8"/>
  <c r="W1424" i="8"/>
  <c r="X1424" i="8" s="1"/>
  <c r="V1424" i="8"/>
  <c r="K1424" i="8"/>
  <c r="J1424" i="8"/>
  <c r="I1424" i="8"/>
  <c r="G1424" i="8"/>
  <c r="F1424" i="8"/>
  <c r="E1424" i="8"/>
  <c r="AH1423" i="8"/>
  <c r="W1423" i="8"/>
  <c r="X1423" i="8" s="1"/>
  <c r="V1423" i="8"/>
  <c r="K1423" i="8"/>
  <c r="J1423" i="8"/>
  <c r="I1423" i="8"/>
  <c r="G1423" i="8"/>
  <c r="F1423" i="8"/>
  <c r="E1423" i="8"/>
  <c r="AH1422" i="8"/>
  <c r="W1422" i="8"/>
  <c r="X1422" i="8" s="1"/>
  <c r="V1422" i="8"/>
  <c r="K1422" i="8"/>
  <c r="J1422" i="8"/>
  <c r="I1422" i="8"/>
  <c r="G1422" i="8"/>
  <c r="F1422" i="8"/>
  <c r="E1422" i="8"/>
  <c r="AH1421" i="8"/>
  <c r="W1421" i="8"/>
  <c r="X1421" i="8" s="1"/>
  <c r="V1421" i="8"/>
  <c r="K1421" i="8"/>
  <c r="J1421" i="8"/>
  <c r="I1421" i="8"/>
  <c r="G1421" i="8"/>
  <c r="F1421" i="8"/>
  <c r="E1421" i="8"/>
  <c r="AH1420" i="8"/>
  <c r="W1420" i="8"/>
  <c r="X1420" i="8" s="1"/>
  <c r="V1420" i="8"/>
  <c r="K1420" i="8"/>
  <c r="J1420" i="8"/>
  <c r="I1420" i="8"/>
  <c r="G1420" i="8"/>
  <c r="F1420" i="8"/>
  <c r="E1420" i="8"/>
  <c r="AH1419" i="8"/>
  <c r="W1419" i="8"/>
  <c r="X1419" i="8" s="1"/>
  <c r="V1419" i="8"/>
  <c r="K1419" i="8"/>
  <c r="J1419" i="8"/>
  <c r="I1419" i="8"/>
  <c r="G1419" i="8"/>
  <c r="F1419" i="8"/>
  <c r="E1419" i="8"/>
  <c r="AH1418" i="8"/>
  <c r="W1418" i="8"/>
  <c r="X1418" i="8" s="1"/>
  <c r="V1418" i="8"/>
  <c r="K1418" i="8"/>
  <c r="J1418" i="8"/>
  <c r="I1418" i="8"/>
  <c r="G1418" i="8"/>
  <c r="F1418" i="8"/>
  <c r="E1418" i="8"/>
  <c r="AH1417" i="8"/>
  <c r="W1417" i="8"/>
  <c r="X1417" i="8" s="1"/>
  <c r="V1417" i="8"/>
  <c r="K1417" i="8"/>
  <c r="J1417" i="8"/>
  <c r="I1417" i="8"/>
  <c r="G1417" i="8"/>
  <c r="F1417" i="8"/>
  <c r="E1417" i="8"/>
  <c r="AH1416" i="8"/>
  <c r="W1416" i="8"/>
  <c r="X1416" i="8" s="1"/>
  <c r="V1416" i="8"/>
  <c r="K1416" i="8"/>
  <c r="J1416" i="8"/>
  <c r="I1416" i="8"/>
  <c r="G1416" i="8"/>
  <c r="F1416" i="8"/>
  <c r="E1416" i="8"/>
  <c r="AH1415" i="8"/>
  <c r="W1415" i="8"/>
  <c r="X1415" i="8" s="1"/>
  <c r="V1415" i="8"/>
  <c r="K1415" i="8"/>
  <c r="J1415" i="8"/>
  <c r="I1415" i="8"/>
  <c r="G1415" i="8"/>
  <c r="F1415" i="8"/>
  <c r="E1415" i="8"/>
  <c r="AH1414" i="8"/>
  <c r="W1414" i="8"/>
  <c r="X1414" i="8" s="1"/>
  <c r="V1414" i="8"/>
  <c r="K1414" i="8"/>
  <c r="J1414" i="8"/>
  <c r="I1414" i="8"/>
  <c r="G1414" i="8"/>
  <c r="F1414" i="8"/>
  <c r="E1414" i="8"/>
  <c r="AH1413" i="8"/>
  <c r="W1413" i="8"/>
  <c r="X1413" i="8" s="1"/>
  <c r="V1413" i="8"/>
  <c r="K1413" i="8"/>
  <c r="J1413" i="8"/>
  <c r="I1413" i="8"/>
  <c r="G1413" i="8"/>
  <c r="F1413" i="8"/>
  <c r="E1413" i="8"/>
  <c r="AH1412" i="8"/>
  <c r="W1412" i="8"/>
  <c r="X1412" i="8" s="1"/>
  <c r="V1412" i="8"/>
  <c r="K1412" i="8"/>
  <c r="J1412" i="8"/>
  <c r="I1412" i="8"/>
  <c r="G1412" i="8"/>
  <c r="F1412" i="8"/>
  <c r="E1412" i="8"/>
  <c r="AH1411" i="8"/>
  <c r="W1411" i="8"/>
  <c r="X1411" i="8" s="1"/>
  <c r="V1411" i="8"/>
  <c r="K1411" i="8"/>
  <c r="J1411" i="8"/>
  <c r="I1411" i="8"/>
  <c r="G1411" i="8"/>
  <c r="F1411" i="8"/>
  <c r="E1411" i="8"/>
  <c r="AH1410" i="8"/>
  <c r="W1410" i="8"/>
  <c r="X1410" i="8" s="1"/>
  <c r="V1410" i="8"/>
  <c r="K1410" i="8"/>
  <c r="J1410" i="8"/>
  <c r="I1410" i="8"/>
  <c r="G1410" i="8"/>
  <c r="F1410" i="8"/>
  <c r="E1410" i="8"/>
  <c r="AH1409" i="8"/>
  <c r="W1409" i="8"/>
  <c r="X1409" i="8" s="1"/>
  <c r="V1409" i="8"/>
  <c r="K1409" i="8"/>
  <c r="J1409" i="8"/>
  <c r="I1409" i="8"/>
  <c r="G1409" i="8"/>
  <c r="F1409" i="8"/>
  <c r="E1409" i="8"/>
  <c r="AH1408" i="8"/>
  <c r="W1408" i="8"/>
  <c r="X1408" i="8" s="1"/>
  <c r="V1408" i="8"/>
  <c r="K1408" i="8"/>
  <c r="J1408" i="8"/>
  <c r="I1408" i="8"/>
  <c r="G1408" i="8"/>
  <c r="F1408" i="8"/>
  <c r="E1408" i="8"/>
  <c r="AH1407" i="8"/>
  <c r="W1407" i="8"/>
  <c r="X1407" i="8" s="1"/>
  <c r="V1407" i="8"/>
  <c r="K1407" i="8"/>
  <c r="J1407" i="8"/>
  <c r="I1407" i="8"/>
  <c r="G1407" i="8"/>
  <c r="F1407" i="8"/>
  <c r="E1407" i="8"/>
  <c r="AH1406" i="8"/>
  <c r="W1406" i="8"/>
  <c r="X1406" i="8" s="1"/>
  <c r="V1406" i="8"/>
  <c r="K1406" i="8"/>
  <c r="J1406" i="8"/>
  <c r="I1406" i="8"/>
  <c r="G1406" i="8"/>
  <c r="F1406" i="8"/>
  <c r="E1406" i="8"/>
  <c r="AH1405" i="8"/>
  <c r="W1405" i="8"/>
  <c r="X1405" i="8" s="1"/>
  <c r="V1405" i="8"/>
  <c r="K1405" i="8"/>
  <c r="J1405" i="8"/>
  <c r="I1405" i="8"/>
  <c r="G1405" i="8"/>
  <c r="F1405" i="8"/>
  <c r="E1405" i="8"/>
  <c r="AH1404" i="8"/>
  <c r="W1404" i="8"/>
  <c r="X1404" i="8" s="1"/>
  <c r="V1404" i="8"/>
  <c r="K1404" i="8"/>
  <c r="J1404" i="8"/>
  <c r="I1404" i="8"/>
  <c r="G1404" i="8"/>
  <c r="F1404" i="8"/>
  <c r="E1404" i="8"/>
  <c r="AH1403" i="8"/>
  <c r="W1403" i="8"/>
  <c r="X1403" i="8" s="1"/>
  <c r="V1403" i="8"/>
  <c r="K1403" i="8"/>
  <c r="J1403" i="8"/>
  <c r="I1403" i="8"/>
  <c r="G1403" i="8"/>
  <c r="F1403" i="8"/>
  <c r="E1403" i="8"/>
  <c r="AH1402" i="8"/>
  <c r="W1402" i="8"/>
  <c r="X1402" i="8" s="1"/>
  <c r="V1402" i="8"/>
  <c r="K1402" i="8"/>
  <c r="J1402" i="8"/>
  <c r="I1402" i="8"/>
  <c r="G1402" i="8"/>
  <c r="F1402" i="8"/>
  <c r="E1402" i="8"/>
  <c r="AH1401" i="8"/>
  <c r="W1401" i="8"/>
  <c r="X1401" i="8" s="1"/>
  <c r="V1401" i="8"/>
  <c r="K1401" i="8"/>
  <c r="J1401" i="8"/>
  <c r="I1401" i="8"/>
  <c r="G1401" i="8"/>
  <c r="F1401" i="8"/>
  <c r="E1401" i="8"/>
  <c r="AH1400" i="8"/>
  <c r="W1400" i="8"/>
  <c r="X1400" i="8" s="1"/>
  <c r="V1400" i="8"/>
  <c r="K1400" i="8"/>
  <c r="J1400" i="8"/>
  <c r="I1400" i="8"/>
  <c r="G1400" i="8"/>
  <c r="F1400" i="8"/>
  <c r="E1400" i="8"/>
  <c r="AH1399" i="8"/>
  <c r="W1399" i="8"/>
  <c r="X1399" i="8" s="1"/>
  <c r="V1399" i="8"/>
  <c r="K1399" i="8"/>
  <c r="J1399" i="8"/>
  <c r="I1399" i="8"/>
  <c r="G1399" i="8"/>
  <c r="F1399" i="8"/>
  <c r="E1399" i="8"/>
  <c r="AH1398" i="8"/>
  <c r="W1398" i="8"/>
  <c r="X1398" i="8" s="1"/>
  <c r="V1398" i="8"/>
  <c r="K1398" i="8"/>
  <c r="J1398" i="8"/>
  <c r="I1398" i="8"/>
  <c r="G1398" i="8"/>
  <c r="F1398" i="8"/>
  <c r="E1398" i="8"/>
  <c r="AH1397" i="8"/>
  <c r="W1397" i="8"/>
  <c r="X1397" i="8" s="1"/>
  <c r="V1397" i="8"/>
  <c r="K1397" i="8"/>
  <c r="J1397" i="8"/>
  <c r="I1397" i="8"/>
  <c r="G1397" i="8"/>
  <c r="F1397" i="8"/>
  <c r="E1397" i="8"/>
  <c r="AH1396" i="8"/>
  <c r="W1396" i="8"/>
  <c r="X1396" i="8" s="1"/>
  <c r="V1396" i="8"/>
  <c r="K1396" i="8"/>
  <c r="J1396" i="8"/>
  <c r="I1396" i="8"/>
  <c r="G1396" i="8"/>
  <c r="F1396" i="8"/>
  <c r="E1396" i="8"/>
  <c r="AH1395" i="8"/>
  <c r="W1395" i="8"/>
  <c r="X1395" i="8" s="1"/>
  <c r="V1395" i="8"/>
  <c r="K1395" i="8"/>
  <c r="J1395" i="8"/>
  <c r="I1395" i="8"/>
  <c r="G1395" i="8"/>
  <c r="F1395" i="8"/>
  <c r="E1395" i="8"/>
  <c r="AH1394" i="8"/>
  <c r="W1394" i="8"/>
  <c r="X1394" i="8" s="1"/>
  <c r="V1394" i="8"/>
  <c r="K1394" i="8"/>
  <c r="J1394" i="8"/>
  <c r="I1394" i="8"/>
  <c r="G1394" i="8"/>
  <c r="F1394" i="8"/>
  <c r="E1394" i="8"/>
  <c r="AH1393" i="8"/>
  <c r="W1393" i="8"/>
  <c r="X1393" i="8" s="1"/>
  <c r="V1393" i="8"/>
  <c r="K1393" i="8"/>
  <c r="J1393" i="8"/>
  <c r="I1393" i="8"/>
  <c r="G1393" i="8"/>
  <c r="F1393" i="8"/>
  <c r="E1393" i="8"/>
  <c r="AH1392" i="8"/>
  <c r="W1392" i="8"/>
  <c r="X1392" i="8" s="1"/>
  <c r="V1392" i="8"/>
  <c r="K1392" i="8"/>
  <c r="J1392" i="8"/>
  <c r="I1392" i="8"/>
  <c r="G1392" i="8"/>
  <c r="F1392" i="8"/>
  <c r="E1392" i="8"/>
  <c r="AH1391" i="8"/>
  <c r="W1391" i="8"/>
  <c r="X1391" i="8" s="1"/>
  <c r="V1391" i="8"/>
  <c r="K1391" i="8"/>
  <c r="J1391" i="8"/>
  <c r="I1391" i="8"/>
  <c r="G1391" i="8"/>
  <c r="F1391" i="8"/>
  <c r="E1391" i="8"/>
  <c r="AH1390" i="8"/>
  <c r="W1390" i="8"/>
  <c r="X1390" i="8" s="1"/>
  <c r="V1390" i="8"/>
  <c r="K1390" i="8"/>
  <c r="J1390" i="8"/>
  <c r="I1390" i="8"/>
  <c r="G1390" i="8"/>
  <c r="F1390" i="8"/>
  <c r="E1390" i="8"/>
  <c r="AH1389" i="8"/>
  <c r="W1389" i="8"/>
  <c r="X1389" i="8" s="1"/>
  <c r="V1389" i="8"/>
  <c r="K1389" i="8"/>
  <c r="J1389" i="8"/>
  <c r="I1389" i="8"/>
  <c r="G1389" i="8"/>
  <c r="F1389" i="8"/>
  <c r="E1389" i="8"/>
  <c r="AH1388" i="8"/>
  <c r="W1388" i="8"/>
  <c r="X1388" i="8" s="1"/>
  <c r="V1388" i="8"/>
  <c r="K1388" i="8"/>
  <c r="J1388" i="8"/>
  <c r="I1388" i="8"/>
  <c r="G1388" i="8"/>
  <c r="F1388" i="8"/>
  <c r="E1388" i="8"/>
  <c r="AH1387" i="8"/>
  <c r="W1387" i="8"/>
  <c r="X1387" i="8" s="1"/>
  <c r="V1387" i="8"/>
  <c r="K1387" i="8"/>
  <c r="J1387" i="8"/>
  <c r="I1387" i="8"/>
  <c r="G1387" i="8"/>
  <c r="F1387" i="8"/>
  <c r="E1387" i="8"/>
  <c r="AH1386" i="8"/>
  <c r="W1386" i="8"/>
  <c r="X1386" i="8" s="1"/>
  <c r="V1386" i="8"/>
  <c r="K1386" i="8"/>
  <c r="J1386" i="8"/>
  <c r="I1386" i="8"/>
  <c r="G1386" i="8"/>
  <c r="F1386" i="8"/>
  <c r="E1386" i="8"/>
  <c r="AH1385" i="8"/>
  <c r="W1385" i="8"/>
  <c r="X1385" i="8" s="1"/>
  <c r="V1385" i="8"/>
  <c r="K1385" i="8"/>
  <c r="J1385" i="8"/>
  <c r="I1385" i="8"/>
  <c r="G1385" i="8"/>
  <c r="F1385" i="8"/>
  <c r="E1385" i="8"/>
  <c r="AH1384" i="8"/>
  <c r="W1384" i="8"/>
  <c r="X1384" i="8" s="1"/>
  <c r="V1384" i="8"/>
  <c r="K1384" i="8"/>
  <c r="J1384" i="8"/>
  <c r="I1384" i="8"/>
  <c r="G1384" i="8"/>
  <c r="F1384" i="8"/>
  <c r="E1384" i="8"/>
  <c r="AH1383" i="8"/>
  <c r="W1383" i="8"/>
  <c r="X1383" i="8" s="1"/>
  <c r="V1383" i="8"/>
  <c r="K1383" i="8"/>
  <c r="J1383" i="8"/>
  <c r="I1383" i="8"/>
  <c r="G1383" i="8"/>
  <c r="F1383" i="8"/>
  <c r="E1383" i="8"/>
  <c r="AH1382" i="8"/>
  <c r="W1382" i="8"/>
  <c r="X1382" i="8" s="1"/>
  <c r="V1382" i="8"/>
  <c r="K1382" i="8"/>
  <c r="J1382" i="8"/>
  <c r="I1382" i="8"/>
  <c r="G1382" i="8"/>
  <c r="F1382" i="8"/>
  <c r="E1382" i="8"/>
  <c r="AH1381" i="8"/>
  <c r="W1381" i="8"/>
  <c r="X1381" i="8" s="1"/>
  <c r="V1381" i="8"/>
  <c r="K1381" i="8"/>
  <c r="J1381" i="8"/>
  <c r="I1381" i="8"/>
  <c r="G1381" i="8"/>
  <c r="F1381" i="8"/>
  <c r="E1381" i="8"/>
  <c r="AH1380" i="8"/>
  <c r="W1380" i="8"/>
  <c r="X1380" i="8" s="1"/>
  <c r="V1380" i="8"/>
  <c r="K1380" i="8"/>
  <c r="J1380" i="8"/>
  <c r="I1380" i="8"/>
  <c r="G1380" i="8"/>
  <c r="F1380" i="8"/>
  <c r="E1380" i="8"/>
  <c r="AH1379" i="8"/>
  <c r="W1379" i="8"/>
  <c r="X1379" i="8" s="1"/>
  <c r="V1379" i="8"/>
  <c r="K1379" i="8"/>
  <c r="J1379" i="8"/>
  <c r="I1379" i="8"/>
  <c r="G1379" i="8"/>
  <c r="F1379" i="8"/>
  <c r="E1379" i="8"/>
  <c r="AH1378" i="8"/>
  <c r="W1378" i="8"/>
  <c r="X1378" i="8" s="1"/>
  <c r="V1378" i="8"/>
  <c r="K1378" i="8"/>
  <c r="J1378" i="8"/>
  <c r="I1378" i="8"/>
  <c r="G1378" i="8"/>
  <c r="F1378" i="8"/>
  <c r="E1378" i="8"/>
  <c r="AH1377" i="8"/>
  <c r="W1377" i="8"/>
  <c r="X1377" i="8" s="1"/>
  <c r="V1377" i="8"/>
  <c r="K1377" i="8"/>
  <c r="J1377" i="8"/>
  <c r="I1377" i="8"/>
  <c r="G1377" i="8"/>
  <c r="F1377" i="8"/>
  <c r="E1377" i="8"/>
  <c r="AH1376" i="8"/>
  <c r="W1376" i="8"/>
  <c r="X1376" i="8" s="1"/>
  <c r="V1376" i="8"/>
  <c r="K1376" i="8"/>
  <c r="J1376" i="8"/>
  <c r="I1376" i="8"/>
  <c r="G1376" i="8"/>
  <c r="F1376" i="8"/>
  <c r="E1376" i="8"/>
  <c r="AH1375" i="8"/>
  <c r="W1375" i="8"/>
  <c r="X1375" i="8" s="1"/>
  <c r="V1375" i="8"/>
  <c r="K1375" i="8"/>
  <c r="J1375" i="8"/>
  <c r="I1375" i="8"/>
  <c r="G1375" i="8"/>
  <c r="F1375" i="8"/>
  <c r="E1375" i="8"/>
  <c r="AH1374" i="8"/>
  <c r="W1374" i="8"/>
  <c r="X1374" i="8" s="1"/>
  <c r="V1374" i="8"/>
  <c r="K1374" i="8"/>
  <c r="J1374" i="8"/>
  <c r="I1374" i="8"/>
  <c r="G1374" i="8"/>
  <c r="F1374" i="8"/>
  <c r="E1374" i="8"/>
  <c r="AH1373" i="8"/>
  <c r="W1373" i="8"/>
  <c r="X1373" i="8" s="1"/>
  <c r="V1373" i="8"/>
  <c r="K1373" i="8"/>
  <c r="J1373" i="8"/>
  <c r="I1373" i="8"/>
  <c r="G1373" i="8"/>
  <c r="F1373" i="8"/>
  <c r="E1373" i="8"/>
  <c r="AH1372" i="8"/>
  <c r="W1372" i="8"/>
  <c r="X1372" i="8" s="1"/>
  <c r="V1372" i="8"/>
  <c r="K1372" i="8"/>
  <c r="J1372" i="8"/>
  <c r="I1372" i="8"/>
  <c r="G1372" i="8"/>
  <c r="F1372" i="8"/>
  <c r="E1372" i="8"/>
  <c r="AH1371" i="8"/>
  <c r="W1371" i="8"/>
  <c r="X1371" i="8" s="1"/>
  <c r="V1371" i="8"/>
  <c r="K1371" i="8"/>
  <c r="J1371" i="8"/>
  <c r="I1371" i="8"/>
  <c r="G1371" i="8"/>
  <c r="F1371" i="8"/>
  <c r="E1371" i="8"/>
  <c r="AH1370" i="8"/>
  <c r="W1370" i="8"/>
  <c r="X1370" i="8" s="1"/>
  <c r="V1370" i="8"/>
  <c r="K1370" i="8"/>
  <c r="J1370" i="8"/>
  <c r="I1370" i="8"/>
  <c r="G1370" i="8"/>
  <c r="F1370" i="8"/>
  <c r="E1370" i="8"/>
  <c r="AH1369" i="8"/>
  <c r="W1369" i="8"/>
  <c r="X1369" i="8" s="1"/>
  <c r="V1369" i="8"/>
  <c r="K1369" i="8"/>
  <c r="J1369" i="8"/>
  <c r="I1369" i="8"/>
  <c r="G1369" i="8"/>
  <c r="F1369" i="8"/>
  <c r="E1369" i="8"/>
  <c r="AH1368" i="8"/>
  <c r="W1368" i="8"/>
  <c r="X1368" i="8" s="1"/>
  <c r="V1368" i="8"/>
  <c r="K1368" i="8"/>
  <c r="J1368" i="8"/>
  <c r="I1368" i="8"/>
  <c r="G1368" i="8"/>
  <c r="F1368" i="8"/>
  <c r="E1368" i="8"/>
  <c r="AH1367" i="8"/>
  <c r="W1367" i="8"/>
  <c r="X1367" i="8" s="1"/>
  <c r="V1367" i="8"/>
  <c r="K1367" i="8"/>
  <c r="J1367" i="8"/>
  <c r="I1367" i="8"/>
  <c r="G1367" i="8"/>
  <c r="F1367" i="8"/>
  <c r="E1367" i="8"/>
  <c r="AH1366" i="8"/>
  <c r="W1366" i="8"/>
  <c r="X1366" i="8" s="1"/>
  <c r="V1366" i="8"/>
  <c r="K1366" i="8"/>
  <c r="J1366" i="8"/>
  <c r="I1366" i="8"/>
  <c r="G1366" i="8"/>
  <c r="F1366" i="8"/>
  <c r="E1366" i="8"/>
  <c r="AH1365" i="8"/>
  <c r="W1365" i="8"/>
  <c r="X1365" i="8" s="1"/>
  <c r="V1365" i="8"/>
  <c r="K1365" i="8"/>
  <c r="J1365" i="8"/>
  <c r="I1365" i="8"/>
  <c r="G1365" i="8"/>
  <c r="F1365" i="8"/>
  <c r="E1365" i="8"/>
  <c r="AH1364" i="8"/>
  <c r="W1364" i="8"/>
  <c r="X1364" i="8" s="1"/>
  <c r="V1364" i="8"/>
  <c r="K1364" i="8"/>
  <c r="J1364" i="8"/>
  <c r="I1364" i="8"/>
  <c r="G1364" i="8"/>
  <c r="F1364" i="8"/>
  <c r="E1364" i="8"/>
  <c r="AH1363" i="8"/>
  <c r="W1363" i="8"/>
  <c r="X1363" i="8" s="1"/>
  <c r="V1363" i="8"/>
  <c r="K1363" i="8"/>
  <c r="J1363" i="8"/>
  <c r="I1363" i="8"/>
  <c r="G1363" i="8"/>
  <c r="F1363" i="8"/>
  <c r="E1363" i="8"/>
  <c r="AH1362" i="8"/>
  <c r="W1362" i="8"/>
  <c r="X1362" i="8" s="1"/>
  <c r="V1362" i="8"/>
  <c r="K1362" i="8"/>
  <c r="J1362" i="8"/>
  <c r="I1362" i="8"/>
  <c r="G1362" i="8"/>
  <c r="F1362" i="8"/>
  <c r="E1362" i="8"/>
  <c r="AH1361" i="8"/>
  <c r="W1361" i="8"/>
  <c r="X1361" i="8" s="1"/>
  <c r="V1361" i="8"/>
  <c r="K1361" i="8"/>
  <c r="J1361" i="8"/>
  <c r="I1361" i="8"/>
  <c r="G1361" i="8"/>
  <c r="F1361" i="8"/>
  <c r="E1361" i="8"/>
  <c r="AH1360" i="8"/>
  <c r="W1360" i="8"/>
  <c r="X1360" i="8" s="1"/>
  <c r="V1360" i="8"/>
  <c r="K1360" i="8"/>
  <c r="J1360" i="8"/>
  <c r="I1360" i="8"/>
  <c r="G1360" i="8"/>
  <c r="F1360" i="8"/>
  <c r="E1360" i="8"/>
  <c r="AH1359" i="8"/>
  <c r="W1359" i="8"/>
  <c r="X1359" i="8" s="1"/>
  <c r="V1359" i="8"/>
  <c r="K1359" i="8"/>
  <c r="J1359" i="8"/>
  <c r="I1359" i="8"/>
  <c r="G1359" i="8"/>
  <c r="F1359" i="8"/>
  <c r="E1359" i="8"/>
  <c r="AH1358" i="8"/>
  <c r="W1358" i="8"/>
  <c r="X1358" i="8" s="1"/>
  <c r="V1358" i="8"/>
  <c r="K1358" i="8"/>
  <c r="J1358" i="8"/>
  <c r="I1358" i="8"/>
  <c r="G1358" i="8"/>
  <c r="F1358" i="8"/>
  <c r="E1358" i="8"/>
  <c r="AH1357" i="8"/>
  <c r="W1357" i="8"/>
  <c r="X1357" i="8" s="1"/>
  <c r="V1357" i="8"/>
  <c r="K1357" i="8"/>
  <c r="J1357" i="8"/>
  <c r="I1357" i="8"/>
  <c r="G1357" i="8"/>
  <c r="F1357" i="8"/>
  <c r="E1357" i="8"/>
  <c r="AH1356" i="8"/>
  <c r="W1356" i="8"/>
  <c r="X1356" i="8" s="1"/>
  <c r="V1356" i="8"/>
  <c r="K1356" i="8"/>
  <c r="J1356" i="8"/>
  <c r="I1356" i="8"/>
  <c r="G1356" i="8"/>
  <c r="F1356" i="8"/>
  <c r="E1356" i="8"/>
  <c r="AH1355" i="8"/>
  <c r="W1355" i="8"/>
  <c r="X1355" i="8" s="1"/>
  <c r="V1355" i="8"/>
  <c r="K1355" i="8"/>
  <c r="J1355" i="8"/>
  <c r="I1355" i="8"/>
  <c r="G1355" i="8"/>
  <c r="F1355" i="8"/>
  <c r="E1355" i="8"/>
  <c r="AH1354" i="8"/>
  <c r="W1354" i="8"/>
  <c r="X1354" i="8" s="1"/>
  <c r="V1354" i="8"/>
  <c r="K1354" i="8"/>
  <c r="J1354" i="8"/>
  <c r="I1354" i="8"/>
  <c r="G1354" i="8"/>
  <c r="F1354" i="8"/>
  <c r="E1354" i="8"/>
  <c r="AH1353" i="8"/>
  <c r="W1353" i="8"/>
  <c r="X1353" i="8" s="1"/>
  <c r="V1353" i="8"/>
  <c r="K1353" i="8"/>
  <c r="J1353" i="8"/>
  <c r="I1353" i="8"/>
  <c r="G1353" i="8"/>
  <c r="F1353" i="8"/>
  <c r="E1353" i="8"/>
  <c r="AH1352" i="8"/>
  <c r="W1352" i="8"/>
  <c r="X1352" i="8" s="1"/>
  <c r="V1352" i="8"/>
  <c r="K1352" i="8"/>
  <c r="J1352" i="8"/>
  <c r="I1352" i="8"/>
  <c r="G1352" i="8"/>
  <c r="F1352" i="8"/>
  <c r="E1352" i="8"/>
  <c r="AH1351" i="8"/>
  <c r="W1351" i="8"/>
  <c r="X1351" i="8" s="1"/>
  <c r="V1351" i="8"/>
  <c r="K1351" i="8"/>
  <c r="J1351" i="8"/>
  <c r="I1351" i="8"/>
  <c r="G1351" i="8"/>
  <c r="F1351" i="8"/>
  <c r="E1351" i="8"/>
  <c r="AH1350" i="8"/>
  <c r="W1350" i="8"/>
  <c r="X1350" i="8" s="1"/>
  <c r="V1350" i="8"/>
  <c r="K1350" i="8"/>
  <c r="J1350" i="8"/>
  <c r="I1350" i="8"/>
  <c r="G1350" i="8"/>
  <c r="F1350" i="8"/>
  <c r="E1350" i="8"/>
  <c r="AH1349" i="8"/>
  <c r="W1349" i="8"/>
  <c r="X1349" i="8" s="1"/>
  <c r="V1349" i="8"/>
  <c r="K1349" i="8"/>
  <c r="J1349" i="8"/>
  <c r="I1349" i="8"/>
  <c r="G1349" i="8"/>
  <c r="F1349" i="8"/>
  <c r="E1349" i="8"/>
  <c r="AH1348" i="8"/>
  <c r="W1348" i="8"/>
  <c r="X1348" i="8" s="1"/>
  <c r="V1348" i="8"/>
  <c r="K1348" i="8"/>
  <c r="J1348" i="8"/>
  <c r="I1348" i="8"/>
  <c r="G1348" i="8"/>
  <c r="F1348" i="8"/>
  <c r="E1348" i="8"/>
  <c r="AH1347" i="8"/>
  <c r="W1347" i="8"/>
  <c r="X1347" i="8" s="1"/>
  <c r="V1347" i="8"/>
  <c r="K1347" i="8"/>
  <c r="J1347" i="8"/>
  <c r="I1347" i="8"/>
  <c r="G1347" i="8"/>
  <c r="F1347" i="8"/>
  <c r="E1347" i="8"/>
  <c r="AH1346" i="8"/>
  <c r="W1346" i="8"/>
  <c r="X1346" i="8" s="1"/>
  <c r="V1346" i="8"/>
  <c r="K1346" i="8"/>
  <c r="J1346" i="8"/>
  <c r="I1346" i="8"/>
  <c r="G1346" i="8"/>
  <c r="F1346" i="8"/>
  <c r="E1346" i="8"/>
  <c r="AH1345" i="8"/>
  <c r="W1345" i="8"/>
  <c r="X1345" i="8" s="1"/>
  <c r="V1345" i="8"/>
  <c r="K1345" i="8"/>
  <c r="J1345" i="8"/>
  <c r="I1345" i="8"/>
  <c r="G1345" i="8"/>
  <c r="F1345" i="8"/>
  <c r="E1345" i="8"/>
  <c r="AH1344" i="8"/>
  <c r="W1344" i="8"/>
  <c r="X1344" i="8" s="1"/>
  <c r="V1344" i="8"/>
  <c r="K1344" i="8"/>
  <c r="J1344" i="8"/>
  <c r="I1344" i="8"/>
  <c r="G1344" i="8"/>
  <c r="F1344" i="8"/>
  <c r="E1344" i="8"/>
  <c r="AH1343" i="8"/>
  <c r="W1343" i="8"/>
  <c r="X1343" i="8" s="1"/>
  <c r="V1343" i="8"/>
  <c r="K1343" i="8"/>
  <c r="J1343" i="8"/>
  <c r="I1343" i="8"/>
  <c r="G1343" i="8"/>
  <c r="F1343" i="8"/>
  <c r="E1343" i="8"/>
  <c r="AH1342" i="8"/>
  <c r="W1342" i="8"/>
  <c r="X1342" i="8" s="1"/>
  <c r="V1342" i="8"/>
  <c r="K1342" i="8"/>
  <c r="J1342" i="8"/>
  <c r="I1342" i="8"/>
  <c r="G1342" i="8"/>
  <c r="F1342" i="8"/>
  <c r="E1342" i="8"/>
  <c r="AH1341" i="8"/>
  <c r="W1341" i="8"/>
  <c r="X1341" i="8" s="1"/>
  <c r="V1341" i="8"/>
  <c r="K1341" i="8"/>
  <c r="J1341" i="8"/>
  <c r="I1341" i="8"/>
  <c r="G1341" i="8"/>
  <c r="F1341" i="8"/>
  <c r="E1341" i="8"/>
  <c r="AH1340" i="8"/>
  <c r="W1340" i="8"/>
  <c r="X1340" i="8" s="1"/>
  <c r="V1340" i="8"/>
  <c r="K1340" i="8"/>
  <c r="J1340" i="8"/>
  <c r="I1340" i="8"/>
  <c r="G1340" i="8"/>
  <c r="F1340" i="8"/>
  <c r="E1340" i="8"/>
  <c r="AH1339" i="8"/>
  <c r="W1339" i="8"/>
  <c r="X1339" i="8" s="1"/>
  <c r="V1339" i="8"/>
  <c r="K1339" i="8"/>
  <c r="J1339" i="8"/>
  <c r="I1339" i="8"/>
  <c r="G1339" i="8"/>
  <c r="F1339" i="8"/>
  <c r="E1339" i="8"/>
  <c r="AH1338" i="8"/>
  <c r="W1338" i="8"/>
  <c r="X1338" i="8" s="1"/>
  <c r="V1338" i="8"/>
  <c r="K1338" i="8"/>
  <c r="J1338" i="8"/>
  <c r="I1338" i="8"/>
  <c r="G1338" i="8"/>
  <c r="F1338" i="8"/>
  <c r="E1338" i="8"/>
  <c r="AH1337" i="8"/>
  <c r="W1337" i="8"/>
  <c r="X1337" i="8" s="1"/>
  <c r="V1337" i="8"/>
  <c r="K1337" i="8"/>
  <c r="J1337" i="8"/>
  <c r="I1337" i="8"/>
  <c r="G1337" i="8"/>
  <c r="F1337" i="8"/>
  <c r="E1337" i="8"/>
  <c r="AH1336" i="8"/>
  <c r="W1336" i="8"/>
  <c r="X1336" i="8" s="1"/>
  <c r="V1336" i="8"/>
  <c r="K1336" i="8"/>
  <c r="J1336" i="8"/>
  <c r="I1336" i="8"/>
  <c r="G1336" i="8"/>
  <c r="F1336" i="8"/>
  <c r="E1336" i="8"/>
  <c r="AH1335" i="8"/>
  <c r="W1335" i="8"/>
  <c r="X1335" i="8" s="1"/>
  <c r="V1335" i="8"/>
  <c r="K1335" i="8"/>
  <c r="J1335" i="8"/>
  <c r="I1335" i="8"/>
  <c r="G1335" i="8"/>
  <c r="F1335" i="8"/>
  <c r="E1335" i="8"/>
  <c r="AH1334" i="8"/>
  <c r="W1334" i="8"/>
  <c r="X1334" i="8" s="1"/>
  <c r="V1334" i="8"/>
  <c r="K1334" i="8"/>
  <c r="J1334" i="8"/>
  <c r="I1334" i="8"/>
  <c r="G1334" i="8"/>
  <c r="F1334" i="8"/>
  <c r="E1334" i="8"/>
  <c r="AH1333" i="8"/>
  <c r="W1333" i="8"/>
  <c r="X1333" i="8" s="1"/>
  <c r="V1333" i="8"/>
  <c r="K1333" i="8"/>
  <c r="J1333" i="8"/>
  <c r="I1333" i="8"/>
  <c r="G1333" i="8"/>
  <c r="F1333" i="8"/>
  <c r="E1333" i="8"/>
  <c r="AH1332" i="8"/>
  <c r="W1332" i="8"/>
  <c r="X1332" i="8" s="1"/>
  <c r="V1332" i="8"/>
  <c r="K1332" i="8"/>
  <c r="J1332" i="8"/>
  <c r="I1332" i="8"/>
  <c r="G1332" i="8"/>
  <c r="F1332" i="8"/>
  <c r="E1332" i="8"/>
  <c r="AH1331" i="8"/>
  <c r="W1331" i="8"/>
  <c r="X1331" i="8" s="1"/>
  <c r="V1331" i="8"/>
  <c r="K1331" i="8"/>
  <c r="J1331" i="8"/>
  <c r="I1331" i="8"/>
  <c r="G1331" i="8"/>
  <c r="F1331" i="8"/>
  <c r="E1331" i="8"/>
  <c r="AH1330" i="8"/>
  <c r="W1330" i="8"/>
  <c r="X1330" i="8" s="1"/>
  <c r="V1330" i="8"/>
  <c r="K1330" i="8"/>
  <c r="J1330" i="8"/>
  <c r="I1330" i="8"/>
  <c r="G1330" i="8"/>
  <c r="F1330" i="8"/>
  <c r="E1330" i="8"/>
  <c r="AH1329" i="8"/>
  <c r="W1329" i="8"/>
  <c r="X1329" i="8" s="1"/>
  <c r="V1329" i="8"/>
  <c r="K1329" i="8"/>
  <c r="J1329" i="8"/>
  <c r="I1329" i="8"/>
  <c r="G1329" i="8"/>
  <c r="F1329" i="8"/>
  <c r="E1329" i="8"/>
  <c r="AH1328" i="8"/>
  <c r="W1328" i="8"/>
  <c r="X1328" i="8" s="1"/>
  <c r="V1328" i="8"/>
  <c r="K1328" i="8"/>
  <c r="J1328" i="8"/>
  <c r="I1328" i="8"/>
  <c r="G1328" i="8"/>
  <c r="F1328" i="8"/>
  <c r="E1328" i="8"/>
  <c r="AH1327" i="8"/>
  <c r="W1327" i="8"/>
  <c r="X1327" i="8" s="1"/>
  <c r="V1327" i="8"/>
  <c r="K1327" i="8"/>
  <c r="J1327" i="8"/>
  <c r="I1327" i="8"/>
  <c r="G1327" i="8"/>
  <c r="F1327" i="8"/>
  <c r="E1327" i="8"/>
  <c r="AH1326" i="8"/>
  <c r="W1326" i="8"/>
  <c r="X1326" i="8" s="1"/>
  <c r="V1326" i="8"/>
  <c r="K1326" i="8"/>
  <c r="J1326" i="8"/>
  <c r="I1326" i="8"/>
  <c r="G1326" i="8"/>
  <c r="F1326" i="8"/>
  <c r="E1326" i="8"/>
  <c r="AH1325" i="8"/>
  <c r="W1325" i="8"/>
  <c r="X1325" i="8" s="1"/>
  <c r="V1325" i="8"/>
  <c r="K1325" i="8"/>
  <c r="J1325" i="8"/>
  <c r="I1325" i="8"/>
  <c r="G1325" i="8"/>
  <c r="F1325" i="8"/>
  <c r="E1325" i="8"/>
  <c r="AH1324" i="8"/>
  <c r="W1324" i="8"/>
  <c r="X1324" i="8" s="1"/>
  <c r="V1324" i="8"/>
  <c r="K1324" i="8"/>
  <c r="J1324" i="8"/>
  <c r="I1324" i="8"/>
  <c r="G1324" i="8"/>
  <c r="F1324" i="8"/>
  <c r="E1324" i="8"/>
  <c r="AH1323" i="8"/>
  <c r="W1323" i="8"/>
  <c r="X1323" i="8" s="1"/>
  <c r="V1323" i="8"/>
  <c r="K1323" i="8"/>
  <c r="J1323" i="8"/>
  <c r="I1323" i="8"/>
  <c r="G1323" i="8"/>
  <c r="F1323" i="8"/>
  <c r="E1323" i="8"/>
  <c r="AH1322" i="8"/>
  <c r="W1322" i="8"/>
  <c r="X1322" i="8" s="1"/>
  <c r="V1322" i="8"/>
  <c r="K1322" i="8"/>
  <c r="J1322" i="8"/>
  <c r="I1322" i="8"/>
  <c r="G1322" i="8"/>
  <c r="F1322" i="8"/>
  <c r="E1322" i="8"/>
  <c r="AH1321" i="8"/>
  <c r="W1321" i="8"/>
  <c r="X1321" i="8" s="1"/>
  <c r="V1321" i="8"/>
  <c r="K1321" i="8"/>
  <c r="J1321" i="8"/>
  <c r="I1321" i="8"/>
  <c r="G1321" i="8"/>
  <c r="F1321" i="8"/>
  <c r="E1321" i="8"/>
  <c r="AH1320" i="8"/>
  <c r="W1320" i="8"/>
  <c r="X1320" i="8" s="1"/>
  <c r="V1320" i="8"/>
  <c r="K1320" i="8"/>
  <c r="J1320" i="8"/>
  <c r="I1320" i="8"/>
  <c r="G1320" i="8"/>
  <c r="F1320" i="8"/>
  <c r="E1320" i="8"/>
  <c r="AH1319" i="8"/>
  <c r="W1319" i="8"/>
  <c r="X1319" i="8" s="1"/>
  <c r="V1319" i="8"/>
  <c r="K1319" i="8"/>
  <c r="J1319" i="8"/>
  <c r="I1319" i="8"/>
  <c r="G1319" i="8"/>
  <c r="F1319" i="8"/>
  <c r="E1319" i="8"/>
  <c r="AH1318" i="8"/>
  <c r="W1318" i="8"/>
  <c r="X1318" i="8" s="1"/>
  <c r="V1318" i="8"/>
  <c r="K1318" i="8"/>
  <c r="J1318" i="8"/>
  <c r="I1318" i="8"/>
  <c r="G1318" i="8"/>
  <c r="F1318" i="8"/>
  <c r="E1318" i="8"/>
  <c r="AH1317" i="8"/>
  <c r="W1317" i="8"/>
  <c r="X1317" i="8" s="1"/>
  <c r="V1317" i="8"/>
  <c r="K1317" i="8"/>
  <c r="J1317" i="8"/>
  <c r="I1317" i="8"/>
  <c r="G1317" i="8"/>
  <c r="F1317" i="8"/>
  <c r="E1317" i="8"/>
  <c r="AH1316" i="8"/>
  <c r="W1316" i="8"/>
  <c r="X1316" i="8" s="1"/>
  <c r="V1316" i="8"/>
  <c r="K1316" i="8"/>
  <c r="J1316" i="8"/>
  <c r="I1316" i="8"/>
  <c r="G1316" i="8"/>
  <c r="F1316" i="8"/>
  <c r="E1316" i="8"/>
  <c r="AH1315" i="8"/>
  <c r="W1315" i="8"/>
  <c r="X1315" i="8" s="1"/>
  <c r="V1315" i="8"/>
  <c r="K1315" i="8"/>
  <c r="J1315" i="8"/>
  <c r="I1315" i="8"/>
  <c r="G1315" i="8"/>
  <c r="F1315" i="8"/>
  <c r="E1315" i="8"/>
  <c r="AH1314" i="8"/>
  <c r="W1314" i="8"/>
  <c r="X1314" i="8" s="1"/>
  <c r="V1314" i="8"/>
  <c r="K1314" i="8"/>
  <c r="J1314" i="8"/>
  <c r="I1314" i="8"/>
  <c r="G1314" i="8"/>
  <c r="F1314" i="8"/>
  <c r="E1314" i="8"/>
  <c r="AH1313" i="8"/>
  <c r="W1313" i="8"/>
  <c r="X1313" i="8" s="1"/>
  <c r="V1313" i="8"/>
  <c r="K1313" i="8"/>
  <c r="J1313" i="8"/>
  <c r="I1313" i="8"/>
  <c r="G1313" i="8"/>
  <c r="F1313" i="8"/>
  <c r="E1313" i="8"/>
  <c r="AH1312" i="8"/>
  <c r="W1312" i="8"/>
  <c r="X1312" i="8" s="1"/>
  <c r="V1312" i="8"/>
  <c r="K1312" i="8"/>
  <c r="J1312" i="8"/>
  <c r="I1312" i="8"/>
  <c r="G1312" i="8"/>
  <c r="F1312" i="8"/>
  <c r="E1312" i="8"/>
  <c r="AH1311" i="8"/>
  <c r="W1311" i="8"/>
  <c r="X1311" i="8" s="1"/>
  <c r="V1311" i="8"/>
  <c r="K1311" i="8"/>
  <c r="J1311" i="8"/>
  <c r="I1311" i="8"/>
  <c r="G1311" i="8"/>
  <c r="F1311" i="8"/>
  <c r="E1311" i="8"/>
  <c r="AH1310" i="8"/>
  <c r="W1310" i="8"/>
  <c r="X1310" i="8" s="1"/>
  <c r="V1310" i="8"/>
  <c r="K1310" i="8"/>
  <c r="J1310" i="8"/>
  <c r="I1310" i="8"/>
  <c r="G1310" i="8"/>
  <c r="F1310" i="8"/>
  <c r="E1310" i="8"/>
  <c r="AH1309" i="8"/>
  <c r="W1309" i="8"/>
  <c r="X1309" i="8" s="1"/>
  <c r="V1309" i="8"/>
  <c r="K1309" i="8"/>
  <c r="J1309" i="8"/>
  <c r="I1309" i="8"/>
  <c r="G1309" i="8"/>
  <c r="F1309" i="8"/>
  <c r="E1309" i="8"/>
  <c r="AH1308" i="8"/>
  <c r="W1308" i="8"/>
  <c r="X1308" i="8" s="1"/>
  <c r="V1308" i="8"/>
  <c r="K1308" i="8"/>
  <c r="J1308" i="8"/>
  <c r="I1308" i="8"/>
  <c r="G1308" i="8"/>
  <c r="F1308" i="8"/>
  <c r="E1308" i="8"/>
  <c r="AH1307" i="8"/>
  <c r="W1307" i="8"/>
  <c r="X1307" i="8" s="1"/>
  <c r="V1307" i="8"/>
  <c r="K1307" i="8"/>
  <c r="J1307" i="8"/>
  <c r="I1307" i="8"/>
  <c r="G1307" i="8"/>
  <c r="F1307" i="8"/>
  <c r="E1307" i="8"/>
  <c r="AH1306" i="8"/>
  <c r="W1306" i="8"/>
  <c r="X1306" i="8" s="1"/>
  <c r="V1306" i="8"/>
  <c r="K1306" i="8"/>
  <c r="J1306" i="8"/>
  <c r="I1306" i="8"/>
  <c r="G1306" i="8"/>
  <c r="F1306" i="8"/>
  <c r="E1306" i="8"/>
  <c r="AH1305" i="8"/>
  <c r="W1305" i="8"/>
  <c r="X1305" i="8" s="1"/>
  <c r="V1305" i="8"/>
  <c r="K1305" i="8"/>
  <c r="J1305" i="8"/>
  <c r="I1305" i="8"/>
  <c r="G1305" i="8"/>
  <c r="F1305" i="8"/>
  <c r="E1305" i="8"/>
  <c r="AH1304" i="8"/>
  <c r="W1304" i="8"/>
  <c r="X1304" i="8" s="1"/>
  <c r="V1304" i="8"/>
  <c r="K1304" i="8"/>
  <c r="J1304" i="8"/>
  <c r="I1304" i="8"/>
  <c r="G1304" i="8"/>
  <c r="F1304" i="8"/>
  <c r="E1304" i="8"/>
  <c r="AH1303" i="8"/>
  <c r="W1303" i="8"/>
  <c r="X1303" i="8" s="1"/>
  <c r="V1303" i="8"/>
  <c r="K1303" i="8"/>
  <c r="J1303" i="8"/>
  <c r="I1303" i="8"/>
  <c r="G1303" i="8"/>
  <c r="F1303" i="8"/>
  <c r="E1303" i="8"/>
  <c r="AH1302" i="8"/>
  <c r="W1302" i="8"/>
  <c r="X1302" i="8" s="1"/>
  <c r="V1302" i="8"/>
  <c r="K1302" i="8"/>
  <c r="J1302" i="8"/>
  <c r="I1302" i="8"/>
  <c r="G1302" i="8"/>
  <c r="F1302" i="8"/>
  <c r="E1302" i="8"/>
  <c r="AH1301" i="8"/>
  <c r="W1301" i="8"/>
  <c r="X1301" i="8" s="1"/>
  <c r="V1301" i="8"/>
  <c r="K1301" i="8"/>
  <c r="J1301" i="8"/>
  <c r="I1301" i="8"/>
  <c r="G1301" i="8"/>
  <c r="F1301" i="8"/>
  <c r="E1301" i="8"/>
  <c r="AH1300" i="8"/>
  <c r="W1300" i="8"/>
  <c r="X1300" i="8" s="1"/>
  <c r="V1300" i="8"/>
  <c r="K1300" i="8"/>
  <c r="J1300" i="8"/>
  <c r="I1300" i="8"/>
  <c r="G1300" i="8"/>
  <c r="F1300" i="8"/>
  <c r="E1300" i="8"/>
  <c r="AH1299" i="8"/>
  <c r="W1299" i="8"/>
  <c r="X1299" i="8" s="1"/>
  <c r="V1299" i="8"/>
  <c r="K1299" i="8"/>
  <c r="J1299" i="8"/>
  <c r="I1299" i="8"/>
  <c r="G1299" i="8"/>
  <c r="F1299" i="8"/>
  <c r="E1299" i="8"/>
  <c r="AH1298" i="8"/>
  <c r="W1298" i="8"/>
  <c r="X1298" i="8" s="1"/>
  <c r="V1298" i="8"/>
  <c r="K1298" i="8"/>
  <c r="J1298" i="8"/>
  <c r="I1298" i="8"/>
  <c r="G1298" i="8"/>
  <c r="F1298" i="8"/>
  <c r="E1298" i="8"/>
  <c r="AH1297" i="8"/>
  <c r="W1297" i="8"/>
  <c r="X1297" i="8" s="1"/>
  <c r="V1297" i="8"/>
  <c r="K1297" i="8"/>
  <c r="J1297" i="8"/>
  <c r="I1297" i="8"/>
  <c r="G1297" i="8"/>
  <c r="F1297" i="8"/>
  <c r="E1297" i="8"/>
  <c r="AH1296" i="8"/>
  <c r="W1296" i="8"/>
  <c r="X1296" i="8" s="1"/>
  <c r="V1296" i="8"/>
  <c r="K1296" i="8"/>
  <c r="J1296" i="8"/>
  <c r="I1296" i="8"/>
  <c r="G1296" i="8"/>
  <c r="F1296" i="8"/>
  <c r="E1296" i="8"/>
  <c r="AH1295" i="8"/>
  <c r="W1295" i="8"/>
  <c r="X1295" i="8" s="1"/>
  <c r="V1295" i="8"/>
  <c r="K1295" i="8"/>
  <c r="J1295" i="8"/>
  <c r="I1295" i="8"/>
  <c r="G1295" i="8"/>
  <c r="F1295" i="8"/>
  <c r="E1295" i="8"/>
  <c r="AH1294" i="8"/>
  <c r="W1294" i="8"/>
  <c r="X1294" i="8" s="1"/>
  <c r="V1294" i="8"/>
  <c r="K1294" i="8"/>
  <c r="J1294" i="8"/>
  <c r="I1294" i="8"/>
  <c r="G1294" i="8"/>
  <c r="F1294" i="8"/>
  <c r="E1294" i="8"/>
  <c r="AH1293" i="8"/>
  <c r="W1293" i="8"/>
  <c r="X1293" i="8" s="1"/>
  <c r="V1293" i="8"/>
  <c r="K1293" i="8"/>
  <c r="J1293" i="8"/>
  <c r="I1293" i="8"/>
  <c r="G1293" i="8"/>
  <c r="F1293" i="8"/>
  <c r="E1293" i="8"/>
  <c r="AH1292" i="8"/>
  <c r="W1292" i="8"/>
  <c r="X1292" i="8" s="1"/>
  <c r="V1292" i="8"/>
  <c r="K1292" i="8"/>
  <c r="J1292" i="8"/>
  <c r="I1292" i="8"/>
  <c r="G1292" i="8"/>
  <c r="F1292" i="8"/>
  <c r="E1292" i="8"/>
  <c r="AH1291" i="8"/>
  <c r="W1291" i="8"/>
  <c r="X1291" i="8" s="1"/>
  <c r="V1291" i="8"/>
  <c r="K1291" i="8"/>
  <c r="J1291" i="8"/>
  <c r="I1291" i="8"/>
  <c r="G1291" i="8"/>
  <c r="F1291" i="8"/>
  <c r="E1291" i="8"/>
  <c r="AH1290" i="8"/>
  <c r="W1290" i="8"/>
  <c r="X1290" i="8" s="1"/>
  <c r="V1290" i="8"/>
  <c r="K1290" i="8"/>
  <c r="J1290" i="8"/>
  <c r="I1290" i="8"/>
  <c r="G1290" i="8"/>
  <c r="F1290" i="8"/>
  <c r="E1290" i="8"/>
  <c r="AH1289" i="8"/>
  <c r="W1289" i="8"/>
  <c r="X1289" i="8" s="1"/>
  <c r="V1289" i="8"/>
  <c r="K1289" i="8"/>
  <c r="J1289" i="8"/>
  <c r="I1289" i="8"/>
  <c r="G1289" i="8"/>
  <c r="F1289" i="8"/>
  <c r="E1289" i="8"/>
  <c r="AH1288" i="8"/>
  <c r="W1288" i="8"/>
  <c r="X1288" i="8" s="1"/>
  <c r="V1288" i="8"/>
  <c r="K1288" i="8"/>
  <c r="J1288" i="8"/>
  <c r="I1288" i="8"/>
  <c r="G1288" i="8"/>
  <c r="F1288" i="8"/>
  <c r="E1288" i="8"/>
  <c r="AH1287" i="8"/>
  <c r="W1287" i="8"/>
  <c r="X1287" i="8" s="1"/>
  <c r="V1287" i="8"/>
  <c r="K1287" i="8"/>
  <c r="J1287" i="8"/>
  <c r="I1287" i="8"/>
  <c r="G1287" i="8"/>
  <c r="F1287" i="8"/>
  <c r="E1287" i="8"/>
  <c r="AH1286" i="8"/>
  <c r="W1286" i="8"/>
  <c r="X1286" i="8" s="1"/>
  <c r="V1286" i="8"/>
  <c r="K1286" i="8"/>
  <c r="J1286" i="8"/>
  <c r="I1286" i="8"/>
  <c r="G1286" i="8"/>
  <c r="F1286" i="8"/>
  <c r="E1286" i="8"/>
  <c r="AH1285" i="8"/>
  <c r="W1285" i="8"/>
  <c r="X1285" i="8" s="1"/>
  <c r="V1285" i="8"/>
  <c r="K1285" i="8"/>
  <c r="J1285" i="8"/>
  <c r="I1285" i="8"/>
  <c r="G1285" i="8"/>
  <c r="F1285" i="8"/>
  <c r="E1285" i="8"/>
  <c r="AH1284" i="8"/>
  <c r="W1284" i="8"/>
  <c r="X1284" i="8" s="1"/>
  <c r="V1284" i="8"/>
  <c r="K1284" i="8"/>
  <c r="J1284" i="8"/>
  <c r="I1284" i="8"/>
  <c r="G1284" i="8"/>
  <c r="F1284" i="8"/>
  <c r="E1284" i="8"/>
  <c r="AH1283" i="8"/>
  <c r="W1283" i="8"/>
  <c r="X1283" i="8" s="1"/>
  <c r="V1283" i="8"/>
  <c r="K1283" i="8"/>
  <c r="J1283" i="8"/>
  <c r="I1283" i="8"/>
  <c r="G1283" i="8"/>
  <c r="F1283" i="8"/>
  <c r="E1283" i="8"/>
  <c r="AH1282" i="8"/>
  <c r="W1282" i="8"/>
  <c r="X1282" i="8" s="1"/>
  <c r="V1282" i="8"/>
  <c r="K1282" i="8"/>
  <c r="J1282" i="8"/>
  <c r="I1282" i="8"/>
  <c r="G1282" i="8"/>
  <c r="F1282" i="8"/>
  <c r="E1282" i="8"/>
  <c r="AH1281" i="8"/>
  <c r="W1281" i="8"/>
  <c r="X1281" i="8" s="1"/>
  <c r="V1281" i="8"/>
  <c r="K1281" i="8"/>
  <c r="J1281" i="8"/>
  <c r="I1281" i="8"/>
  <c r="G1281" i="8"/>
  <c r="F1281" i="8"/>
  <c r="E1281" i="8"/>
  <c r="AH1280" i="8"/>
  <c r="W1280" i="8"/>
  <c r="X1280" i="8" s="1"/>
  <c r="V1280" i="8"/>
  <c r="K1280" i="8"/>
  <c r="J1280" i="8"/>
  <c r="I1280" i="8"/>
  <c r="G1280" i="8"/>
  <c r="F1280" i="8"/>
  <c r="E1280" i="8"/>
  <c r="AH1279" i="8"/>
  <c r="W1279" i="8"/>
  <c r="X1279" i="8" s="1"/>
  <c r="V1279" i="8"/>
  <c r="K1279" i="8"/>
  <c r="J1279" i="8"/>
  <c r="I1279" i="8"/>
  <c r="G1279" i="8"/>
  <c r="F1279" i="8"/>
  <c r="E1279" i="8"/>
  <c r="AH1278" i="8"/>
  <c r="W1278" i="8"/>
  <c r="X1278" i="8" s="1"/>
  <c r="V1278" i="8"/>
  <c r="K1278" i="8"/>
  <c r="J1278" i="8"/>
  <c r="I1278" i="8"/>
  <c r="G1278" i="8"/>
  <c r="F1278" i="8"/>
  <c r="E1278" i="8"/>
  <c r="AH1277" i="8"/>
  <c r="W1277" i="8"/>
  <c r="X1277" i="8" s="1"/>
  <c r="V1277" i="8"/>
  <c r="K1277" i="8"/>
  <c r="J1277" i="8"/>
  <c r="I1277" i="8"/>
  <c r="G1277" i="8"/>
  <c r="F1277" i="8"/>
  <c r="E1277" i="8"/>
  <c r="AH1276" i="8"/>
  <c r="W1276" i="8"/>
  <c r="X1276" i="8" s="1"/>
  <c r="V1276" i="8"/>
  <c r="K1276" i="8"/>
  <c r="J1276" i="8"/>
  <c r="I1276" i="8"/>
  <c r="G1276" i="8"/>
  <c r="F1276" i="8"/>
  <c r="E1276" i="8"/>
  <c r="AH1275" i="8"/>
  <c r="W1275" i="8"/>
  <c r="X1275" i="8" s="1"/>
  <c r="V1275" i="8"/>
  <c r="K1275" i="8"/>
  <c r="J1275" i="8"/>
  <c r="I1275" i="8"/>
  <c r="G1275" i="8"/>
  <c r="F1275" i="8"/>
  <c r="E1275" i="8"/>
  <c r="AH1274" i="8"/>
  <c r="W1274" i="8"/>
  <c r="X1274" i="8" s="1"/>
  <c r="V1274" i="8"/>
  <c r="K1274" i="8"/>
  <c r="J1274" i="8"/>
  <c r="I1274" i="8"/>
  <c r="G1274" i="8"/>
  <c r="F1274" i="8"/>
  <c r="E1274" i="8"/>
  <c r="AH1273" i="8"/>
  <c r="W1273" i="8"/>
  <c r="X1273" i="8" s="1"/>
  <c r="V1273" i="8"/>
  <c r="K1273" i="8"/>
  <c r="J1273" i="8"/>
  <c r="I1273" i="8"/>
  <c r="G1273" i="8"/>
  <c r="F1273" i="8"/>
  <c r="E1273" i="8"/>
  <c r="AH1272" i="8"/>
  <c r="W1272" i="8"/>
  <c r="X1272" i="8" s="1"/>
  <c r="V1272" i="8"/>
  <c r="K1272" i="8"/>
  <c r="J1272" i="8"/>
  <c r="I1272" i="8"/>
  <c r="G1272" i="8"/>
  <c r="F1272" i="8"/>
  <c r="E1272" i="8"/>
  <c r="AH1271" i="8"/>
  <c r="W1271" i="8"/>
  <c r="X1271" i="8" s="1"/>
  <c r="V1271" i="8"/>
  <c r="K1271" i="8"/>
  <c r="J1271" i="8"/>
  <c r="I1271" i="8"/>
  <c r="G1271" i="8"/>
  <c r="F1271" i="8"/>
  <c r="E1271" i="8"/>
  <c r="AH1270" i="8"/>
  <c r="W1270" i="8"/>
  <c r="X1270" i="8" s="1"/>
  <c r="V1270" i="8"/>
  <c r="K1270" i="8"/>
  <c r="J1270" i="8"/>
  <c r="I1270" i="8"/>
  <c r="G1270" i="8"/>
  <c r="F1270" i="8"/>
  <c r="E1270" i="8"/>
  <c r="AH1269" i="8"/>
  <c r="W1269" i="8"/>
  <c r="X1269" i="8" s="1"/>
  <c r="V1269" i="8"/>
  <c r="K1269" i="8"/>
  <c r="J1269" i="8"/>
  <c r="I1269" i="8"/>
  <c r="G1269" i="8"/>
  <c r="F1269" i="8"/>
  <c r="E1269" i="8"/>
  <c r="AH1268" i="8"/>
  <c r="W1268" i="8"/>
  <c r="X1268" i="8" s="1"/>
  <c r="V1268" i="8"/>
  <c r="K1268" i="8"/>
  <c r="J1268" i="8"/>
  <c r="I1268" i="8"/>
  <c r="G1268" i="8"/>
  <c r="F1268" i="8"/>
  <c r="E1268" i="8"/>
  <c r="AH1267" i="8"/>
  <c r="W1267" i="8"/>
  <c r="X1267" i="8" s="1"/>
  <c r="V1267" i="8"/>
  <c r="K1267" i="8"/>
  <c r="J1267" i="8"/>
  <c r="I1267" i="8"/>
  <c r="G1267" i="8"/>
  <c r="F1267" i="8"/>
  <c r="E1267" i="8"/>
  <c r="AH1266" i="8"/>
  <c r="W1266" i="8"/>
  <c r="X1266" i="8" s="1"/>
  <c r="V1266" i="8"/>
  <c r="K1266" i="8"/>
  <c r="J1266" i="8"/>
  <c r="I1266" i="8"/>
  <c r="G1266" i="8"/>
  <c r="F1266" i="8"/>
  <c r="E1266" i="8"/>
  <c r="AH1265" i="8"/>
  <c r="W1265" i="8"/>
  <c r="X1265" i="8" s="1"/>
  <c r="V1265" i="8"/>
  <c r="K1265" i="8"/>
  <c r="J1265" i="8"/>
  <c r="I1265" i="8"/>
  <c r="G1265" i="8"/>
  <c r="F1265" i="8"/>
  <c r="E1265" i="8"/>
  <c r="AH1264" i="8"/>
  <c r="W1264" i="8"/>
  <c r="X1264" i="8" s="1"/>
  <c r="V1264" i="8"/>
  <c r="K1264" i="8"/>
  <c r="J1264" i="8"/>
  <c r="I1264" i="8"/>
  <c r="G1264" i="8"/>
  <c r="F1264" i="8"/>
  <c r="E1264" i="8"/>
  <c r="AH1263" i="8"/>
  <c r="W1263" i="8"/>
  <c r="X1263" i="8" s="1"/>
  <c r="V1263" i="8"/>
  <c r="K1263" i="8"/>
  <c r="J1263" i="8"/>
  <c r="I1263" i="8"/>
  <c r="G1263" i="8"/>
  <c r="F1263" i="8"/>
  <c r="E1263" i="8"/>
  <c r="AH1262" i="8"/>
  <c r="W1262" i="8"/>
  <c r="X1262" i="8" s="1"/>
  <c r="V1262" i="8"/>
  <c r="K1262" i="8"/>
  <c r="J1262" i="8"/>
  <c r="I1262" i="8"/>
  <c r="G1262" i="8"/>
  <c r="F1262" i="8"/>
  <c r="E1262" i="8"/>
  <c r="AH1261" i="8"/>
  <c r="W1261" i="8"/>
  <c r="X1261" i="8" s="1"/>
  <c r="V1261" i="8"/>
  <c r="K1261" i="8"/>
  <c r="J1261" i="8"/>
  <c r="I1261" i="8"/>
  <c r="G1261" i="8"/>
  <c r="F1261" i="8"/>
  <c r="E1261" i="8"/>
  <c r="AH1260" i="8"/>
  <c r="W1260" i="8"/>
  <c r="X1260" i="8" s="1"/>
  <c r="V1260" i="8"/>
  <c r="K1260" i="8"/>
  <c r="J1260" i="8"/>
  <c r="I1260" i="8"/>
  <c r="G1260" i="8"/>
  <c r="F1260" i="8"/>
  <c r="E1260" i="8"/>
  <c r="AH1259" i="8"/>
  <c r="W1259" i="8"/>
  <c r="X1259" i="8" s="1"/>
  <c r="V1259" i="8"/>
  <c r="K1259" i="8"/>
  <c r="J1259" i="8"/>
  <c r="I1259" i="8"/>
  <c r="G1259" i="8"/>
  <c r="F1259" i="8"/>
  <c r="E1259" i="8"/>
  <c r="AH1258" i="8"/>
  <c r="W1258" i="8"/>
  <c r="X1258" i="8" s="1"/>
  <c r="V1258" i="8"/>
  <c r="K1258" i="8"/>
  <c r="J1258" i="8"/>
  <c r="I1258" i="8"/>
  <c r="G1258" i="8"/>
  <c r="F1258" i="8"/>
  <c r="E1258" i="8"/>
  <c r="AH1257" i="8"/>
  <c r="W1257" i="8"/>
  <c r="X1257" i="8" s="1"/>
  <c r="V1257" i="8"/>
  <c r="K1257" i="8"/>
  <c r="J1257" i="8"/>
  <c r="I1257" i="8"/>
  <c r="G1257" i="8"/>
  <c r="F1257" i="8"/>
  <c r="E1257" i="8"/>
  <c r="AH1256" i="8"/>
  <c r="W1256" i="8"/>
  <c r="X1256" i="8" s="1"/>
  <c r="V1256" i="8"/>
  <c r="K1256" i="8"/>
  <c r="J1256" i="8"/>
  <c r="I1256" i="8"/>
  <c r="G1256" i="8"/>
  <c r="F1256" i="8"/>
  <c r="E1256" i="8"/>
  <c r="AH1255" i="8"/>
  <c r="W1255" i="8"/>
  <c r="X1255" i="8" s="1"/>
  <c r="V1255" i="8"/>
  <c r="K1255" i="8"/>
  <c r="J1255" i="8"/>
  <c r="I1255" i="8"/>
  <c r="G1255" i="8"/>
  <c r="F1255" i="8"/>
  <c r="E1255" i="8"/>
  <c r="AH1254" i="8"/>
  <c r="W1254" i="8"/>
  <c r="X1254" i="8" s="1"/>
  <c r="V1254" i="8"/>
  <c r="K1254" i="8"/>
  <c r="J1254" i="8"/>
  <c r="I1254" i="8"/>
  <c r="G1254" i="8"/>
  <c r="F1254" i="8"/>
  <c r="E1254" i="8"/>
  <c r="AH1253" i="8"/>
  <c r="W1253" i="8"/>
  <c r="X1253" i="8" s="1"/>
  <c r="V1253" i="8"/>
  <c r="K1253" i="8"/>
  <c r="J1253" i="8"/>
  <c r="I1253" i="8"/>
  <c r="G1253" i="8"/>
  <c r="F1253" i="8"/>
  <c r="E1253" i="8"/>
  <c r="AH1252" i="8"/>
  <c r="W1252" i="8"/>
  <c r="X1252" i="8" s="1"/>
  <c r="V1252" i="8"/>
  <c r="K1252" i="8"/>
  <c r="J1252" i="8"/>
  <c r="I1252" i="8"/>
  <c r="G1252" i="8"/>
  <c r="F1252" i="8"/>
  <c r="E1252" i="8"/>
  <c r="AH1251" i="8"/>
  <c r="W1251" i="8"/>
  <c r="X1251" i="8" s="1"/>
  <c r="V1251" i="8"/>
  <c r="K1251" i="8"/>
  <c r="J1251" i="8"/>
  <c r="I1251" i="8"/>
  <c r="G1251" i="8"/>
  <c r="F1251" i="8"/>
  <c r="E1251" i="8"/>
  <c r="AH1250" i="8"/>
  <c r="W1250" i="8"/>
  <c r="X1250" i="8" s="1"/>
  <c r="V1250" i="8"/>
  <c r="K1250" i="8"/>
  <c r="J1250" i="8"/>
  <c r="I1250" i="8"/>
  <c r="G1250" i="8"/>
  <c r="F1250" i="8"/>
  <c r="E1250" i="8"/>
  <c r="AH1249" i="8"/>
  <c r="W1249" i="8"/>
  <c r="X1249" i="8" s="1"/>
  <c r="V1249" i="8"/>
  <c r="K1249" i="8"/>
  <c r="J1249" i="8"/>
  <c r="I1249" i="8"/>
  <c r="G1249" i="8"/>
  <c r="F1249" i="8"/>
  <c r="E1249" i="8"/>
  <c r="AH1248" i="8"/>
  <c r="W1248" i="8"/>
  <c r="X1248" i="8" s="1"/>
  <c r="V1248" i="8"/>
  <c r="K1248" i="8"/>
  <c r="J1248" i="8"/>
  <c r="I1248" i="8"/>
  <c r="G1248" i="8"/>
  <c r="F1248" i="8"/>
  <c r="E1248" i="8"/>
  <c r="AH1247" i="8"/>
  <c r="W1247" i="8"/>
  <c r="X1247" i="8" s="1"/>
  <c r="V1247" i="8"/>
  <c r="K1247" i="8"/>
  <c r="J1247" i="8"/>
  <c r="I1247" i="8"/>
  <c r="G1247" i="8"/>
  <c r="F1247" i="8"/>
  <c r="E1247" i="8"/>
  <c r="AH1246" i="8"/>
  <c r="W1246" i="8"/>
  <c r="X1246" i="8" s="1"/>
  <c r="V1246" i="8"/>
  <c r="K1246" i="8"/>
  <c r="J1246" i="8"/>
  <c r="I1246" i="8"/>
  <c r="G1246" i="8"/>
  <c r="F1246" i="8"/>
  <c r="E1246" i="8"/>
  <c r="AH1245" i="8"/>
  <c r="W1245" i="8"/>
  <c r="X1245" i="8" s="1"/>
  <c r="V1245" i="8"/>
  <c r="K1245" i="8"/>
  <c r="J1245" i="8"/>
  <c r="I1245" i="8"/>
  <c r="G1245" i="8"/>
  <c r="F1245" i="8"/>
  <c r="E1245" i="8"/>
  <c r="AH1244" i="8"/>
  <c r="W1244" i="8"/>
  <c r="X1244" i="8" s="1"/>
  <c r="V1244" i="8"/>
  <c r="K1244" i="8"/>
  <c r="J1244" i="8"/>
  <c r="I1244" i="8"/>
  <c r="G1244" i="8"/>
  <c r="F1244" i="8"/>
  <c r="E1244" i="8"/>
  <c r="AH1243" i="8"/>
  <c r="W1243" i="8"/>
  <c r="X1243" i="8" s="1"/>
  <c r="V1243" i="8"/>
  <c r="K1243" i="8"/>
  <c r="J1243" i="8"/>
  <c r="I1243" i="8"/>
  <c r="G1243" i="8"/>
  <c r="F1243" i="8"/>
  <c r="E1243" i="8"/>
  <c r="AH1242" i="8"/>
  <c r="W1242" i="8"/>
  <c r="X1242" i="8" s="1"/>
  <c r="V1242" i="8"/>
  <c r="K1242" i="8"/>
  <c r="J1242" i="8"/>
  <c r="I1242" i="8"/>
  <c r="G1242" i="8"/>
  <c r="F1242" i="8"/>
  <c r="E1242" i="8"/>
  <c r="AH1241" i="8"/>
  <c r="W1241" i="8"/>
  <c r="X1241" i="8" s="1"/>
  <c r="V1241" i="8"/>
  <c r="K1241" i="8"/>
  <c r="J1241" i="8"/>
  <c r="I1241" i="8"/>
  <c r="G1241" i="8"/>
  <c r="F1241" i="8"/>
  <c r="E1241" i="8"/>
  <c r="AH1240" i="8"/>
  <c r="W1240" i="8"/>
  <c r="X1240" i="8" s="1"/>
  <c r="V1240" i="8"/>
  <c r="K1240" i="8"/>
  <c r="J1240" i="8"/>
  <c r="I1240" i="8"/>
  <c r="G1240" i="8"/>
  <c r="F1240" i="8"/>
  <c r="E1240" i="8"/>
  <c r="AH1239" i="8"/>
  <c r="W1239" i="8"/>
  <c r="X1239" i="8" s="1"/>
  <c r="V1239" i="8"/>
  <c r="K1239" i="8"/>
  <c r="J1239" i="8"/>
  <c r="I1239" i="8"/>
  <c r="G1239" i="8"/>
  <c r="F1239" i="8"/>
  <c r="E1239" i="8"/>
  <c r="AH1238" i="8"/>
  <c r="W1238" i="8"/>
  <c r="X1238" i="8" s="1"/>
  <c r="V1238" i="8"/>
  <c r="K1238" i="8"/>
  <c r="J1238" i="8"/>
  <c r="I1238" i="8"/>
  <c r="G1238" i="8"/>
  <c r="F1238" i="8"/>
  <c r="E1238" i="8"/>
  <c r="AH1237" i="8"/>
  <c r="W1237" i="8"/>
  <c r="X1237" i="8" s="1"/>
  <c r="V1237" i="8"/>
  <c r="K1237" i="8"/>
  <c r="J1237" i="8"/>
  <c r="I1237" i="8"/>
  <c r="G1237" i="8"/>
  <c r="F1237" i="8"/>
  <c r="E1237" i="8"/>
  <c r="AH1236" i="8"/>
  <c r="W1236" i="8"/>
  <c r="X1236" i="8" s="1"/>
  <c r="V1236" i="8"/>
  <c r="K1236" i="8"/>
  <c r="J1236" i="8"/>
  <c r="I1236" i="8"/>
  <c r="G1236" i="8"/>
  <c r="F1236" i="8"/>
  <c r="E1236" i="8"/>
  <c r="AH1235" i="8"/>
  <c r="W1235" i="8"/>
  <c r="X1235" i="8" s="1"/>
  <c r="V1235" i="8"/>
  <c r="K1235" i="8"/>
  <c r="J1235" i="8"/>
  <c r="I1235" i="8"/>
  <c r="G1235" i="8"/>
  <c r="F1235" i="8"/>
  <c r="E1235" i="8"/>
  <c r="AH1234" i="8"/>
  <c r="W1234" i="8"/>
  <c r="X1234" i="8" s="1"/>
  <c r="V1234" i="8"/>
  <c r="K1234" i="8"/>
  <c r="J1234" i="8"/>
  <c r="I1234" i="8"/>
  <c r="G1234" i="8"/>
  <c r="F1234" i="8"/>
  <c r="E1234" i="8"/>
  <c r="AH1233" i="8"/>
  <c r="W1233" i="8"/>
  <c r="X1233" i="8" s="1"/>
  <c r="V1233" i="8"/>
  <c r="K1233" i="8"/>
  <c r="J1233" i="8"/>
  <c r="I1233" i="8"/>
  <c r="G1233" i="8"/>
  <c r="F1233" i="8"/>
  <c r="E1233" i="8"/>
  <c r="AH1232" i="8"/>
  <c r="W1232" i="8"/>
  <c r="X1232" i="8" s="1"/>
  <c r="V1232" i="8"/>
  <c r="K1232" i="8"/>
  <c r="J1232" i="8"/>
  <c r="I1232" i="8"/>
  <c r="G1232" i="8"/>
  <c r="F1232" i="8"/>
  <c r="E1232" i="8"/>
  <c r="AH1231" i="8"/>
  <c r="W1231" i="8"/>
  <c r="X1231" i="8" s="1"/>
  <c r="V1231" i="8"/>
  <c r="K1231" i="8"/>
  <c r="J1231" i="8"/>
  <c r="I1231" i="8"/>
  <c r="G1231" i="8"/>
  <c r="F1231" i="8"/>
  <c r="E1231" i="8"/>
  <c r="AH1230" i="8"/>
  <c r="W1230" i="8"/>
  <c r="X1230" i="8" s="1"/>
  <c r="V1230" i="8"/>
  <c r="K1230" i="8"/>
  <c r="J1230" i="8"/>
  <c r="I1230" i="8"/>
  <c r="G1230" i="8"/>
  <c r="F1230" i="8"/>
  <c r="E1230" i="8"/>
  <c r="AH1229" i="8"/>
  <c r="W1229" i="8"/>
  <c r="X1229" i="8" s="1"/>
  <c r="V1229" i="8"/>
  <c r="K1229" i="8"/>
  <c r="J1229" i="8"/>
  <c r="I1229" i="8"/>
  <c r="G1229" i="8"/>
  <c r="F1229" i="8"/>
  <c r="E1229" i="8"/>
  <c r="AH1228" i="8"/>
  <c r="W1228" i="8"/>
  <c r="X1228" i="8" s="1"/>
  <c r="V1228" i="8"/>
  <c r="K1228" i="8"/>
  <c r="J1228" i="8"/>
  <c r="I1228" i="8"/>
  <c r="G1228" i="8"/>
  <c r="F1228" i="8"/>
  <c r="E1228" i="8"/>
  <c r="AH1227" i="8"/>
  <c r="W1227" i="8"/>
  <c r="X1227" i="8" s="1"/>
  <c r="V1227" i="8"/>
  <c r="K1227" i="8"/>
  <c r="J1227" i="8"/>
  <c r="I1227" i="8"/>
  <c r="G1227" i="8"/>
  <c r="F1227" i="8"/>
  <c r="E1227" i="8"/>
  <c r="AH1226" i="8"/>
  <c r="W1226" i="8"/>
  <c r="X1226" i="8" s="1"/>
  <c r="V1226" i="8"/>
  <c r="K1226" i="8"/>
  <c r="J1226" i="8"/>
  <c r="I1226" i="8"/>
  <c r="G1226" i="8"/>
  <c r="F1226" i="8"/>
  <c r="E1226" i="8"/>
  <c r="AH1225" i="8"/>
  <c r="W1225" i="8"/>
  <c r="X1225" i="8" s="1"/>
  <c r="V1225" i="8"/>
  <c r="K1225" i="8"/>
  <c r="J1225" i="8"/>
  <c r="I1225" i="8"/>
  <c r="G1225" i="8"/>
  <c r="F1225" i="8"/>
  <c r="E1225" i="8"/>
  <c r="AH1224" i="8"/>
  <c r="W1224" i="8"/>
  <c r="X1224" i="8" s="1"/>
  <c r="V1224" i="8"/>
  <c r="K1224" i="8"/>
  <c r="J1224" i="8"/>
  <c r="I1224" i="8"/>
  <c r="G1224" i="8"/>
  <c r="F1224" i="8"/>
  <c r="E1224" i="8"/>
  <c r="AH1223" i="8"/>
  <c r="W1223" i="8"/>
  <c r="X1223" i="8" s="1"/>
  <c r="V1223" i="8"/>
  <c r="K1223" i="8"/>
  <c r="J1223" i="8"/>
  <c r="I1223" i="8"/>
  <c r="G1223" i="8"/>
  <c r="F1223" i="8"/>
  <c r="E1223" i="8"/>
  <c r="AH1222" i="8"/>
  <c r="W1222" i="8"/>
  <c r="X1222" i="8" s="1"/>
  <c r="V1222" i="8"/>
  <c r="K1222" i="8"/>
  <c r="J1222" i="8"/>
  <c r="I1222" i="8"/>
  <c r="G1222" i="8"/>
  <c r="F1222" i="8"/>
  <c r="E1222" i="8"/>
  <c r="AH1221" i="8"/>
  <c r="W1221" i="8"/>
  <c r="X1221" i="8" s="1"/>
  <c r="V1221" i="8"/>
  <c r="K1221" i="8"/>
  <c r="J1221" i="8"/>
  <c r="I1221" i="8"/>
  <c r="G1221" i="8"/>
  <c r="F1221" i="8"/>
  <c r="E1221" i="8"/>
  <c r="AH1220" i="8"/>
  <c r="W1220" i="8"/>
  <c r="X1220" i="8" s="1"/>
  <c r="V1220" i="8"/>
  <c r="K1220" i="8"/>
  <c r="J1220" i="8"/>
  <c r="I1220" i="8"/>
  <c r="G1220" i="8"/>
  <c r="F1220" i="8"/>
  <c r="E1220" i="8"/>
  <c r="AH1219" i="8"/>
  <c r="W1219" i="8"/>
  <c r="X1219" i="8" s="1"/>
  <c r="V1219" i="8"/>
  <c r="K1219" i="8"/>
  <c r="J1219" i="8"/>
  <c r="I1219" i="8"/>
  <c r="G1219" i="8"/>
  <c r="F1219" i="8"/>
  <c r="E1219" i="8"/>
  <c r="AH1218" i="8"/>
  <c r="W1218" i="8"/>
  <c r="X1218" i="8" s="1"/>
  <c r="V1218" i="8"/>
  <c r="K1218" i="8"/>
  <c r="J1218" i="8"/>
  <c r="I1218" i="8"/>
  <c r="G1218" i="8"/>
  <c r="F1218" i="8"/>
  <c r="E1218" i="8"/>
  <c r="AH1217" i="8"/>
  <c r="W1217" i="8"/>
  <c r="X1217" i="8" s="1"/>
  <c r="V1217" i="8"/>
  <c r="K1217" i="8"/>
  <c r="J1217" i="8"/>
  <c r="I1217" i="8"/>
  <c r="G1217" i="8"/>
  <c r="F1217" i="8"/>
  <c r="E1217" i="8"/>
  <c r="AH1216" i="8"/>
  <c r="W1216" i="8"/>
  <c r="X1216" i="8" s="1"/>
  <c r="V1216" i="8"/>
  <c r="K1216" i="8"/>
  <c r="J1216" i="8"/>
  <c r="I1216" i="8"/>
  <c r="G1216" i="8"/>
  <c r="F1216" i="8"/>
  <c r="E1216" i="8"/>
  <c r="AH1215" i="8"/>
  <c r="W1215" i="8"/>
  <c r="X1215" i="8" s="1"/>
  <c r="V1215" i="8"/>
  <c r="K1215" i="8"/>
  <c r="J1215" i="8"/>
  <c r="I1215" i="8"/>
  <c r="G1215" i="8"/>
  <c r="F1215" i="8"/>
  <c r="E1215" i="8"/>
  <c r="AH1214" i="8"/>
  <c r="W1214" i="8"/>
  <c r="X1214" i="8" s="1"/>
  <c r="V1214" i="8"/>
  <c r="K1214" i="8"/>
  <c r="J1214" i="8"/>
  <c r="I1214" i="8"/>
  <c r="G1214" i="8"/>
  <c r="F1214" i="8"/>
  <c r="E1214" i="8"/>
  <c r="AH1213" i="8"/>
  <c r="W1213" i="8"/>
  <c r="X1213" i="8" s="1"/>
  <c r="V1213" i="8"/>
  <c r="K1213" i="8"/>
  <c r="J1213" i="8"/>
  <c r="I1213" i="8"/>
  <c r="G1213" i="8"/>
  <c r="F1213" i="8"/>
  <c r="E1213" i="8"/>
  <c r="AH1212" i="8"/>
  <c r="W1212" i="8"/>
  <c r="X1212" i="8" s="1"/>
  <c r="V1212" i="8"/>
  <c r="K1212" i="8"/>
  <c r="J1212" i="8"/>
  <c r="I1212" i="8"/>
  <c r="G1212" i="8"/>
  <c r="F1212" i="8"/>
  <c r="E1212" i="8"/>
  <c r="AH1211" i="8"/>
  <c r="W1211" i="8"/>
  <c r="X1211" i="8" s="1"/>
  <c r="V1211" i="8"/>
  <c r="K1211" i="8"/>
  <c r="J1211" i="8"/>
  <c r="I1211" i="8"/>
  <c r="G1211" i="8"/>
  <c r="F1211" i="8"/>
  <c r="E1211" i="8"/>
  <c r="AH1210" i="8"/>
  <c r="W1210" i="8"/>
  <c r="X1210" i="8" s="1"/>
  <c r="V1210" i="8"/>
  <c r="K1210" i="8"/>
  <c r="J1210" i="8"/>
  <c r="I1210" i="8"/>
  <c r="G1210" i="8"/>
  <c r="F1210" i="8"/>
  <c r="E1210" i="8"/>
  <c r="AH1209" i="8"/>
  <c r="W1209" i="8"/>
  <c r="X1209" i="8" s="1"/>
  <c r="V1209" i="8"/>
  <c r="K1209" i="8"/>
  <c r="J1209" i="8"/>
  <c r="I1209" i="8"/>
  <c r="G1209" i="8"/>
  <c r="F1209" i="8"/>
  <c r="E1209" i="8"/>
  <c r="AH1208" i="8"/>
  <c r="W1208" i="8"/>
  <c r="X1208" i="8" s="1"/>
  <c r="V1208" i="8"/>
  <c r="K1208" i="8"/>
  <c r="J1208" i="8"/>
  <c r="I1208" i="8"/>
  <c r="G1208" i="8"/>
  <c r="F1208" i="8"/>
  <c r="E1208" i="8"/>
  <c r="AH1207" i="8"/>
  <c r="W1207" i="8"/>
  <c r="X1207" i="8" s="1"/>
  <c r="V1207" i="8"/>
  <c r="K1207" i="8"/>
  <c r="J1207" i="8"/>
  <c r="I1207" i="8"/>
  <c r="G1207" i="8"/>
  <c r="F1207" i="8"/>
  <c r="E1207" i="8"/>
  <c r="AH1206" i="8"/>
  <c r="W1206" i="8"/>
  <c r="X1206" i="8" s="1"/>
  <c r="V1206" i="8"/>
  <c r="K1206" i="8"/>
  <c r="J1206" i="8"/>
  <c r="I1206" i="8"/>
  <c r="G1206" i="8"/>
  <c r="F1206" i="8"/>
  <c r="E1206" i="8"/>
  <c r="AH1205" i="8"/>
  <c r="W1205" i="8"/>
  <c r="X1205" i="8" s="1"/>
  <c r="V1205" i="8"/>
  <c r="K1205" i="8"/>
  <c r="J1205" i="8"/>
  <c r="I1205" i="8"/>
  <c r="G1205" i="8"/>
  <c r="F1205" i="8"/>
  <c r="E1205" i="8"/>
  <c r="AH1204" i="8"/>
  <c r="W1204" i="8"/>
  <c r="X1204" i="8" s="1"/>
  <c r="V1204" i="8"/>
  <c r="K1204" i="8"/>
  <c r="J1204" i="8"/>
  <c r="I1204" i="8"/>
  <c r="G1204" i="8"/>
  <c r="F1204" i="8"/>
  <c r="E1204" i="8"/>
  <c r="AH1203" i="8"/>
  <c r="W1203" i="8"/>
  <c r="X1203" i="8" s="1"/>
  <c r="V1203" i="8"/>
  <c r="K1203" i="8"/>
  <c r="J1203" i="8"/>
  <c r="I1203" i="8"/>
  <c r="G1203" i="8"/>
  <c r="F1203" i="8"/>
  <c r="E1203" i="8"/>
  <c r="AH1202" i="8"/>
  <c r="W1202" i="8"/>
  <c r="X1202" i="8" s="1"/>
  <c r="V1202" i="8"/>
  <c r="K1202" i="8"/>
  <c r="J1202" i="8"/>
  <c r="I1202" i="8"/>
  <c r="G1202" i="8"/>
  <c r="F1202" i="8"/>
  <c r="E1202" i="8"/>
  <c r="AH1201" i="8"/>
  <c r="W1201" i="8"/>
  <c r="X1201" i="8" s="1"/>
  <c r="V1201" i="8"/>
  <c r="K1201" i="8"/>
  <c r="J1201" i="8"/>
  <c r="I1201" i="8"/>
  <c r="G1201" i="8"/>
  <c r="F1201" i="8"/>
  <c r="E1201" i="8"/>
  <c r="AH1200" i="8"/>
  <c r="W1200" i="8"/>
  <c r="X1200" i="8" s="1"/>
  <c r="V1200" i="8"/>
  <c r="K1200" i="8"/>
  <c r="J1200" i="8"/>
  <c r="I1200" i="8"/>
  <c r="G1200" i="8"/>
  <c r="F1200" i="8"/>
  <c r="E1200" i="8"/>
  <c r="AH1199" i="8"/>
  <c r="W1199" i="8"/>
  <c r="X1199" i="8" s="1"/>
  <c r="V1199" i="8"/>
  <c r="K1199" i="8"/>
  <c r="J1199" i="8"/>
  <c r="I1199" i="8"/>
  <c r="G1199" i="8"/>
  <c r="F1199" i="8"/>
  <c r="E1199" i="8"/>
  <c r="AH1198" i="8"/>
  <c r="W1198" i="8"/>
  <c r="X1198" i="8" s="1"/>
  <c r="V1198" i="8"/>
  <c r="K1198" i="8"/>
  <c r="J1198" i="8"/>
  <c r="I1198" i="8"/>
  <c r="G1198" i="8"/>
  <c r="F1198" i="8"/>
  <c r="E1198" i="8"/>
  <c r="AH1197" i="8"/>
  <c r="W1197" i="8"/>
  <c r="X1197" i="8" s="1"/>
  <c r="V1197" i="8"/>
  <c r="K1197" i="8"/>
  <c r="J1197" i="8"/>
  <c r="I1197" i="8"/>
  <c r="G1197" i="8"/>
  <c r="F1197" i="8"/>
  <c r="E1197" i="8"/>
  <c r="AH1196" i="8"/>
  <c r="W1196" i="8"/>
  <c r="X1196" i="8" s="1"/>
  <c r="V1196" i="8"/>
  <c r="K1196" i="8"/>
  <c r="J1196" i="8"/>
  <c r="I1196" i="8"/>
  <c r="G1196" i="8"/>
  <c r="F1196" i="8"/>
  <c r="E1196" i="8"/>
  <c r="AH1195" i="8"/>
  <c r="W1195" i="8"/>
  <c r="X1195" i="8" s="1"/>
  <c r="V1195" i="8"/>
  <c r="K1195" i="8"/>
  <c r="J1195" i="8"/>
  <c r="I1195" i="8"/>
  <c r="G1195" i="8"/>
  <c r="F1195" i="8"/>
  <c r="E1195" i="8"/>
  <c r="AH1194" i="8"/>
  <c r="W1194" i="8"/>
  <c r="X1194" i="8" s="1"/>
  <c r="V1194" i="8"/>
  <c r="K1194" i="8"/>
  <c r="J1194" i="8"/>
  <c r="I1194" i="8"/>
  <c r="G1194" i="8"/>
  <c r="F1194" i="8"/>
  <c r="E1194" i="8"/>
  <c r="AH1193" i="8"/>
  <c r="W1193" i="8"/>
  <c r="X1193" i="8" s="1"/>
  <c r="V1193" i="8"/>
  <c r="K1193" i="8"/>
  <c r="J1193" i="8"/>
  <c r="I1193" i="8"/>
  <c r="G1193" i="8"/>
  <c r="F1193" i="8"/>
  <c r="E1193" i="8"/>
  <c r="AH1192" i="8"/>
  <c r="W1192" i="8"/>
  <c r="X1192" i="8" s="1"/>
  <c r="V1192" i="8"/>
  <c r="K1192" i="8"/>
  <c r="J1192" i="8"/>
  <c r="I1192" i="8"/>
  <c r="G1192" i="8"/>
  <c r="F1192" i="8"/>
  <c r="E1192" i="8"/>
  <c r="AH1191" i="8"/>
  <c r="W1191" i="8"/>
  <c r="X1191" i="8" s="1"/>
  <c r="V1191" i="8"/>
  <c r="K1191" i="8"/>
  <c r="J1191" i="8"/>
  <c r="I1191" i="8"/>
  <c r="G1191" i="8"/>
  <c r="F1191" i="8"/>
  <c r="E1191" i="8"/>
  <c r="AH1190" i="8"/>
  <c r="W1190" i="8"/>
  <c r="X1190" i="8" s="1"/>
  <c r="V1190" i="8"/>
  <c r="K1190" i="8"/>
  <c r="J1190" i="8"/>
  <c r="I1190" i="8"/>
  <c r="G1190" i="8"/>
  <c r="F1190" i="8"/>
  <c r="E1190" i="8"/>
  <c r="AH1189" i="8"/>
  <c r="W1189" i="8"/>
  <c r="X1189" i="8" s="1"/>
  <c r="V1189" i="8"/>
  <c r="K1189" i="8"/>
  <c r="J1189" i="8"/>
  <c r="I1189" i="8"/>
  <c r="G1189" i="8"/>
  <c r="F1189" i="8"/>
  <c r="E1189" i="8"/>
  <c r="AH1188" i="8"/>
  <c r="W1188" i="8"/>
  <c r="X1188" i="8" s="1"/>
  <c r="V1188" i="8"/>
  <c r="K1188" i="8"/>
  <c r="J1188" i="8"/>
  <c r="I1188" i="8"/>
  <c r="G1188" i="8"/>
  <c r="F1188" i="8"/>
  <c r="E1188" i="8"/>
  <c r="AH1187" i="8"/>
  <c r="W1187" i="8"/>
  <c r="X1187" i="8" s="1"/>
  <c r="V1187" i="8"/>
  <c r="K1187" i="8"/>
  <c r="J1187" i="8"/>
  <c r="I1187" i="8"/>
  <c r="G1187" i="8"/>
  <c r="F1187" i="8"/>
  <c r="E1187" i="8"/>
  <c r="AH1186" i="8"/>
  <c r="W1186" i="8"/>
  <c r="X1186" i="8" s="1"/>
  <c r="V1186" i="8"/>
  <c r="K1186" i="8"/>
  <c r="J1186" i="8"/>
  <c r="I1186" i="8"/>
  <c r="G1186" i="8"/>
  <c r="F1186" i="8"/>
  <c r="E1186" i="8"/>
  <c r="AH1185" i="8"/>
  <c r="W1185" i="8"/>
  <c r="X1185" i="8" s="1"/>
  <c r="V1185" i="8"/>
  <c r="K1185" i="8"/>
  <c r="J1185" i="8"/>
  <c r="I1185" i="8"/>
  <c r="G1185" i="8"/>
  <c r="F1185" i="8"/>
  <c r="E1185" i="8"/>
  <c r="AH1184" i="8"/>
  <c r="W1184" i="8"/>
  <c r="X1184" i="8" s="1"/>
  <c r="V1184" i="8"/>
  <c r="K1184" i="8"/>
  <c r="J1184" i="8"/>
  <c r="I1184" i="8"/>
  <c r="G1184" i="8"/>
  <c r="F1184" i="8"/>
  <c r="E1184" i="8"/>
  <c r="AH1183" i="8"/>
  <c r="W1183" i="8"/>
  <c r="X1183" i="8" s="1"/>
  <c r="V1183" i="8"/>
  <c r="K1183" i="8"/>
  <c r="J1183" i="8"/>
  <c r="I1183" i="8"/>
  <c r="G1183" i="8"/>
  <c r="F1183" i="8"/>
  <c r="E1183" i="8"/>
  <c r="AH1182" i="8"/>
  <c r="W1182" i="8"/>
  <c r="X1182" i="8" s="1"/>
  <c r="V1182" i="8"/>
  <c r="K1182" i="8"/>
  <c r="J1182" i="8"/>
  <c r="I1182" i="8"/>
  <c r="G1182" i="8"/>
  <c r="F1182" i="8"/>
  <c r="E1182" i="8"/>
  <c r="AH1181" i="8"/>
  <c r="W1181" i="8"/>
  <c r="X1181" i="8" s="1"/>
  <c r="V1181" i="8"/>
  <c r="K1181" i="8"/>
  <c r="J1181" i="8"/>
  <c r="I1181" i="8"/>
  <c r="G1181" i="8"/>
  <c r="F1181" i="8"/>
  <c r="E1181" i="8"/>
  <c r="AH1180" i="8"/>
  <c r="W1180" i="8"/>
  <c r="X1180" i="8" s="1"/>
  <c r="V1180" i="8"/>
  <c r="K1180" i="8"/>
  <c r="J1180" i="8"/>
  <c r="I1180" i="8"/>
  <c r="G1180" i="8"/>
  <c r="F1180" i="8"/>
  <c r="E1180" i="8"/>
  <c r="AH1179" i="8"/>
  <c r="W1179" i="8"/>
  <c r="X1179" i="8" s="1"/>
  <c r="V1179" i="8"/>
  <c r="K1179" i="8"/>
  <c r="J1179" i="8"/>
  <c r="I1179" i="8"/>
  <c r="G1179" i="8"/>
  <c r="F1179" i="8"/>
  <c r="E1179" i="8"/>
  <c r="AH1178" i="8"/>
  <c r="W1178" i="8"/>
  <c r="X1178" i="8" s="1"/>
  <c r="V1178" i="8"/>
  <c r="K1178" i="8"/>
  <c r="J1178" i="8"/>
  <c r="I1178" i="8"/>
  <c r="G1178" i="8"/>
  <c r="F1178" i="8"/>
  <c r="E1178" i="8"/>
  <c r="AH1177" i="8"/>
  <c r="W1177" i="8"/>
  <c r="X1177" i="8" s="1"/>
  <c r="V1177" i="8"/>
  <c r="K1177" i="8"/>
  <c r="J1177" i="8"/>
  <c r="I1177" i="8"/>
  <c r="G1177" i="8"/>
  <c r="F1177" i="8"/>
  <c r="E1177" i="8"/>
  <c r="AH1176" i="8"/>
  <c r="W1176" i="8"/>
  <c r="X1176" i="8" s="1"/>
  <c r="V1176" i="8"/>
  <c r="K1176" i="8"/>
  <c r="J1176" i="8"/>
  <c r="I1176" i="8"/>
  <c r="G1176" i="8"/>
  <c r="F1176" i="8"/>
  <c r="E1176" i="8"/>
  <c r="AH1175" i="8"/>
  <c r="W1175" i="8"/>
  <c r="X1175" i="8" s="1"/>
  <c r="V1175" i="8"/>
  <c r="K1175" i="8"/>
  <c r="J1175" i="8"/>
  <c r="I1175" i="8"/>
  <c r="G1175" i="8"/>
  <c r="F1175" i="8"/>
  <c r="E1175" i="8"/>
  <c r="AH1174" i="8"/>
  <c r="W1174" i="8"/>
  <c r="X1174" i="8" s="1"/>
  <c r="V1174" i="8"/>
  <c r="K1174" i="8"/>
  <c r="J1174" i="8"/>
  <c r="I1174" i="8"/>
  <c r="G1174" i="8"/>
  <c r="F1174" i="8"/>
  <c r="E1174" i="8"/>
  <c r="AH1173" i="8"/>
  <c r="W1173" i="8"/>
  <c r="X1173" i="8" s="1"/>
  <c r="V1173" i="8"/>
  <c r="K1173" i="8"/>
  <c r="J1173" i="8"/>
  <c r="I1173" i="8"/>
  <c r="G1173" i="8"/>
  <c r="F1173" i="8"/>
  <c r="E1173" i="8"/>
  <c r="AH1172" i="8"/>
  <c r="W1172" i="8"/>
  <c r="X1172" i="8" s="1"/>
  <c r="V1172" i="8"/>
  <c r="K1172" i="8"/>
  <c r="J1172" i="8"/>
  <c r="I1172" i="8"/>
  <c r="G1172" i="8"/>
  <c r="F1172" i="8"/>
  <c r="E1172" i="8"/>
  <c r="AH1171" i="8"/>
  <c r="W1171" i="8"/>
  <c r="X1171" i="8" s="1"/>
  <c r="V1171" i="8"/>
  <c r="K1171" i="8"/>
  <c r="J1171" i="8"/>
  <c r="I1171" i="8"/>
  <c r="G1171" i="8"/>
  <c r="F1171" i="8"/>
  <c r="E1171" i="8"/>
  <c r="AH1170" i="8"/>
  <c r="W1170" i="8"/>
  <c r="X1170" i="8" s="1"/>
  <c r="V1170" i="8"/>
  <c r="K1170" i="8"/>
  <c r="J1170" i="8"/>
  <c r="I1170" i="8"/>
  <c r="G1170" i="8"/>
  <c r="F1170" i="8"/>
  <c r="E1170" i="8"/>
  <c r="AH1169" i="8"/>
  <c r="W1169" i="8"/>
  <c r="X1169" i="8" s="1"/>
  <c r="V1169" i="8"/>
  <c r="K1169" i="8"/>
  <c r="J1169" i="8"/>
  <c r="I1169" i="8"/>
  <c r="G1169" i="8"/>
  <c r="F1169" i="8"/>
  <c r="E1169" i="8"/>
  <c r="AH1168" i="8"/>
  <c r="W1168" i="8"/>
  <c r="X1168" i="8" s="1"/>
  <c r="V1168" i="8"/>
  <c r="K1168" i="8"/>
  <c r="J1168" i="8"/>
  <c r="I1168" i="8"/>
  <c r="G1168" i="8"/>
  <c r="F1168" i="8"/>
  <c r="E1168" i="8"/>
  <c r="AH1167" i="8"/>
  <c r="W1167" i="8"/>
  <c r="X1167" i="8" s="1"/>
  <c r="V1167" i="8"/>
  <c r="K1167" i="8"/>
  <c r="J1167" i="8"/>
  <c r="I1167" i="8"/>
  <c r="G1167" i="8"/>
  <c r="F1167" i="8"/>
  <c r="E1167" i="8"/>
  <c r="AH1166" i="8"/>
  <c r="W1166" i="8"/>
  <c r="X1166" i="8" s="1"/>
  <c r="V1166" i="8"/>
  <c r="K1166" i="8"/>
  <c r="J1166" i="8"/>
  <c r="I1166" i="8"/>
  <c r="G1166" i="8"/>
  <c r="F1166" i="8"/>
  <c r="E1166" i="8"/>
  <c r="AH1165" i="8"/>
  <c r="W1165" i="8"/>
  <c r="X1165" i="8" s="1"/>
  <c r="V1165" i="8"/>
  <c r="K1165" i="8"/>
  <c r="J1165" i="8"/>
  <c r="I1165" i="8"/>
  <c r="G1165" i="8"/>
  <c r="F1165" i="8"/>
  <c r="E1165" i="8"/>
  <c r="AH1164" i="8"/>
  <c r="W1164" i="8"/>
  <c r="X1164" i="8" s="1"/>
  <c r="V1164" i="8"/>
  <c r="K1164" i="8"/>
  <c r="J1164" i="8"/>
  <c r="I1164" i="8"/>
  <c r="G1164" i="8"/>
  <c r="F1164" i="8"/>
  <c r="E1164" i="8"/>
  <c r="AH1163" i="8"/>
  <c r="W1163" i="8"/>
  <c r="X1163" i="8" s="1"/>
  <c r="V1163" i="8"/>
  <c r="K1163" i="8"/>
  <c r="J1163" i="8"/>
  <c r="I1163" i="8"/>
  <c r="G1163" i="8"/>
  <c r="F1163" i="8"/>
  <c r="E1163" i="8"/>
  <c r="AH1162" i="8"/>
  <c r="W1162" i="8"/>
  <c r="X1162" i="8" s="1"/>
  <c r="V1162" i="8"/>
  <c r="K1162" i="8"/>
  <c r="J1162" i="8"/>
  <c r="I1162" i="8"/>
  <c r="G1162" i="8"/>
  <c r="F1162" i="8"/>
  <c r="E1162" i="8"/>
  <c r="AH1161" i="8"/>
  <c r="W1161" i="8"/>
  <c r="X1161" i="8" s="1"/>
  <c r="V1161" i="8"/>
  <c r="K1161" i="8"/>
  <c r="J1161" i="8"/>
  <c r="I1161" i="8"/>
  <c r="G1161" i="8"/>
  <c r="F1161" i="8"/>
  <c r="E1161" i="8"/>
  <c r="AH1160" i="8"/>
  <c r="W1160" i="8"/>
  <c r="X1160" i="8" s="1"/>
  <c r="V1160" i="8"/>
  <c r="K1160" i="8"/>
  <c r="J1160" i="8"/>
  <c r="I1160" i="8"/>
  <c r="G1160" i="8"/>
  <c r="F1160" i="8"/>
  <c r="E1160" i="8"/>
  <c r="AH1159" i="8"/>
  <c r="W1159" i="8"/>
  <c r="X1159" i="8" s="1"/>
  <c r="V1159" i="8"/>
  <c r="K1159" i="8"/>
  <c r="J1159" i="8"/>
  <c r="I1159" i="8"/>
  <c r="G1159" i="8"/>
  <c r="F1159" i="8"/>
  <c r="E1159" i="8"/>
  <c r="AH1158" i="8"/>
  <c r="W1158" i="8"/>
  <c r="X1158" i="8" s="1"/>
  <c r="V1158" i="8"/>
  <c r="K1158" i="8"/>
  <c r="J1158" i="8"/>
  <c r="I1158" i="8"/>
  <c r="G1158" i="8"/>
  <c r="F1158" i="8"/>
  <c r="E1158" i="8"/>
  <c r="AH1157" i="8"/>
  <c r="W1157" i="8"/>
  <c r="X1157" i="8" s="1"/>
  <c r="V1157" i="8"/>
  <c r="K1157" i="8"/>
  <c r="J1157" i="8"/>
  <c r="I1157" i="8"/>
  <c r="G1157" i="8"/>
  <c r="F1157" i="8"/>
  <c r="E1157" i="8"/>
  <c r="AH1156" i="8"/>
  <c r="W1156" i="8"/>
  <c r="X1156" i="8" s="1"/>
  <c r="V1156" i="8"/>
  <c r="K1156" i="8"/>
  <c r="J1156" i="8"/>
  <c r="I1156" i="8"/>
  <c r="G1156" i="8"/>
  <c r="F1156" i="8"/>
  <c r="E1156" i="8"/>
  <c r="AH1155" i="8"/>
  <c r="W1155" i="8"/>
  <c r="X1155" i="8" s="1"/>
  <c r="V1155" i="8"/>
  <c r="K1155" i="8"/>
  <c r="J1155" i="8"/>
  <c r="I1155" i="8"/>
  <c r="G1155" i="8"/>
  <c r="F1155" i="8"/>
  <c r="E1155" i="8"/>
  <c r="AH1154" i="8"/>
  <c r="W1154" i="8"/>
  <c r="X1154" i="8" s="1"/>
  <c r="V1154" i="8"/>
  <c r="K1154" i="8"/>
  <c r="J1154" i="8"/>
  <c r="I1154" i="8"/>
  <c r="G1154" i="8"/>
  <c r="F1154" i="8"/>
  <c r="E1154" i="8"/>
  <c r="AH1153" i="8"/>
  <c r="W1153" i="8"/>
  <c r="X1153" i="8" s="1"/>
  <c r="V1153" i="8"/>
  <c r="K1153" i="8"/>
  <c r="J1153" i="8"/>
  <c r="I1153" i="8"/>
  <c r="G1153" i="8"/>
  <c r="F1153" i="8"/>
  <c r="E1153" i="8"/>
  <c r="AH1152" i="8"/>
  <c r="W1152" i="8"/>
  <c r="X1152" i="8" s="1"/>
  <c r="V1152" i="8"/>
  <c r="K1152" i="8"/>
  <c r="J1152" i="8"/>
  <c r="I1152" i="8"/>
  <c r="G1152" i="8"/>
  <c r="F1152" i="8"/>
  <c r="E1152" i="8"/>
  <c r="AH1151" i="8"/>
  <c r="W1151" i="8"/>
  <c r="X1151" i="8" s="1"/>
  <c r="V1151" i="8"/>
  <c r="K1151" i="8"/>
  <c r="J1151" i="8"/>
  <c r="I1151" i="8"/>
  <c r="G1151" i="8"/>
  <c r="F1151" i="8"/>
  <c r="E1151" i="8"/>
  <c r="AH1150" i="8"/>
  <c r="W1150" i="8"/>
  <c r="X1150" i="8" s="1"/>
  <c r="V1150" i="8"/>
  <c r="K1150" i="8"/>
  <c r="J1150" i="8"/>
  <c r="I1150" i="8"/>
  <c r="G1150" i="8"/>
  <c r="F1150" i="8"/>
  <c r="E1150" i="8"/>
  <c r="AH1149" i="8"/>
  <c r="W1149" i="8"/>
  <c r="X1149" i="8" s="1"/>
  <c r="V1149" i="8"/>
  <c r="K1149" i="8"/>
  <c r="J1149" i="8"/>
  <c r="I1149" i="8"/>
  <c r="G1149" i="8"/>
  <c r="F1149" i="8"/>
  <c r="E1149" i="8"/>
  <c r="AH1148" i="8"/>
  <c r="W1148" i="8"/>
  <c r="X1148" i="8" s="1"/>
  <c r="V1148" i="8"/>
  <c r="K1148" i="8"/>
  <c r="J1148" i="8"/>
  <c r="I1148" i="8"/>
  <c r="G1148" i="8"/>
  <c r="F1148" i="8"/>
  <c r="E1148" i="8"/>
  <c r="AH1147" i="8"/>
  <c r="W1147" i="8"/>
  <c r="X1147" i="8" s="1"/>
  <c r="V1147" i="8"/>
  <c r="K1147" i="8"/>
  <c r="J1147" i="8"/>
  <c r="I1147" i="8"/>
  <c r="G1147" i="8"/>
  <c r="F1147" i="8"/>
  <c r="E1147" i="8"/>
  <c r="AH1146" i="8"/>
  <c r="W1146" i="8"/>
  <c r="X1146" i="8" s="1"/>
  <c r="V1146" i="8"/>
  <c r="K1146" i="8"/>
  <c r="J1146" i="8"/>
  <c r="I1146" i="8"/>
  <c r="G1146" i="8"/>
  <c r="F1146" i="8"/>
  <c r="E1146" i="8"/>
  <c r="AH1145" i="8"/>
  <c r="W1145" i="8"/>
  <c r="X1145" i="8" s="1"/>
  <c r="V1145" i="8"/>
  <c r="K1145" i="8"/>
  <c r="J1145" i="8"/>
  <c r="I1145" i="8"/>
  <c r="G1145" i="8"/>
  <c r="F1145" i="8"/>
  <c r="E1145" i="8"/>
  <c r="AH1144" i="8"/>
  <c r="W1144" i="8"/>
  <c r="X1144" i="8" s="1"/>
  <c r="V1144" i="8"/>
  <c r="K1144" i="8"/>
  <c r="J1144" i="8"/>
  <c r="I1144" i="8"/>
  <c r="G1144" i="8"/>
  <c r="F1144" i="8"/>
  <c r="E1144" i="8"/>
  <c r="AH1143" i="8"/>
  <c r="W1143" i="8"/>
  <c r="X1143" i="8" s="1"/>
  <c r="V1143" i="8"/>
  <c r="K1143" i="8"/>
  <c r="J1143" i="8"/>
  <c r="I1143" i="8"/>
  <c r="G1143" i="8"/>
  <c r="F1143" i="8"/>
  <c r="E1143" i="8"/>
  <c r="AH1142" i="8"/>
  <c r="W1142" i="8"/>
  <c r="X1142" i="8" s="1"/>
  <c r="V1142" i="8"/>
  <c r="K1142" i="8"/>
  <c r="J1142" i="8"/>
  <c r="I1142" i="8"/>
  <c r="G1142" i="8"/>
  <c r="F1142" i="8"/>
  <c r="E1142" i="8"/>
  <c r="AH1141" i="8"/>
  <c r="W1141" i="8"/>
  <c r="X1141" i="8" s="1"/>
  <c r="V1141" i="8"/>
  <c r="K1141" i="8"/>
  <c r="J1141" i="8"/>
  <c r="I1141" i="8"/>
  <c r="G1141" i="8"/>
  <c r="F1141" i="8"/>
  <c r="E1141" i="8"/>
  <c r="AH1140" i="8"/>
  <c r="W1140" i="8"/>
  <c r="X1140" i="8" s="1"/>
  <c r="V1140" i="8"/>
  <c r="K1140" i="8"/>
  <c r="J1140" i="8"/>
  <c r="I1140" i="8"/>
  <c r="G1140" i="8"/>
  <c r="F1140" i="8"/>
  <c r="E1140" i="8"/>
  <c r="AH1139" i="8"/>
  <c r="W1139" i="8"/>
  <c r="X1139" i="8" s="1"/>
  <c r="V1139" i="8"/>
  <c r="K1139" i="8"/>
  <c r="J1139" i="8"/>
  <c r="I1139" i="8"/>
  <c r="G1139" i="8"/>
  <c r="F1139" i="8"/>
  <c r="E1139" i="8"/>
  <c r="AH1138" i="8"/>
  <c r="W1138" i="8"/>
  <c r="X1138" i="8" s="1"/>
  <c r="V1138" i="8"/>
  <c r="K1138" i="8"/>
  <c r="J1138" i="8"/>
  <c r="I1138" i="8"/>
  <c r="G1138" i="8"/>
  <c r="F1138" i="8"/>
  <c r="E1138" i="8"/>
  <c r="AH1137" i="8"/>
  <c r="W1137" i="8"/>
  <c r="X1137" i="8" s="1"/>
  <c r="V1137" i="8"/>
  <c r="K1137" i="8"/>
  <c r="J1137" i="8"/>
  <c r="I1137" i="8"/>
  <c r="G1137" i="8"/>
  <c r="F1137" i="8"/>
  <c r="E1137" i="8"/>
  <c r="AH1136" i="8"/>
  <c r="W1136" i="8"/>
  <c r="X1136" i="8" s="1"/>
  <c r="V1136" i="8"/>
  <c r="K1136" i="8"/>
  <c r="J1136" i="8"/>
  <c r="I1136" i="8"/>
  <c r="G1136" i="8"/>
  <c r="F1136" i="8"/>
  <c r="E1136" i="8"/>
  <c r="AH1135" i="8"/>
  <c r="W1135" i="8"/>
  <c r="X1135" i="8" s="1"/>
  <c r="V1135" i="8"/>
  <c r="K1135" i="8"/>
  <c r="J1135" i="8"/>
  <c r="I1135" i="8"/>
  <c r="G1135" i="8"/>
  <c r="F1135" i="8"/>
  <c r="E1135" i="8"/>
  <c r="AH1134" i="8"/>
  <c r="W1134" i="8"/>
  <c r="X1134" i="8" s="1"/>
  <c r="V1134" i="8"/>
  <c r="K1134" i="8"/>
  <c r="J1134" i="8"/>
  <c r="I1134" i="8"/>
  <c r="G1134" i="8"/>
  <c r="F1134" i="8"/>
  <c r="E1134" i="8"/>
  <c r="AH1133" i="8"/>
  <c r="W1133" i="8"/>
  <c r="X1133" i="8" s="1"/>
  <c r="V1133" i="8"/>
  <c r="K1133" i="8"/>
  <c r="J1133" i="8"/>
  <c r="I1133" i="8"/>
  <c r="G1133" i="8"/>
  <c r="F1133" i="8"/>
  <c r="E1133" i="8"/>
  <c r="AH1132" i="8"/>
  <c r="W1132" i="8"/>
  <c r="X1132" i="8" s="1"/>
  <c r="V1132" i="8"/>
  <c r="K1132" i="8"/>
  <c r="J1132" i="8"/>
  <c r="I1132" i="8"/>
  <c r="G1132" i="8"/>
  <c r="F1132" i="8"/>
  <c r="E1132" i="8"/>
  <c r="AH1131" i="8"/>
  <c r="W1131" i="8"/>
  <c r="X1131" i="8" s="1"/>
  <c r="V1131" i="8"/>
  <c r="K1131" i="8"/>
  <c r="J1131" i="8"/>
  <c r="I1131" i="8"/>
  <c r="G1131" i="8"/>
  <c r="F1131" i="8"/>
  <c r="E1131" i="8"/>
  <c r="AH1130" i="8"/>
  <c r="W1130" i="8"/>
  <c r="X1130" i="8" s="1"/>
  <c r="V1130" i="8"/>
  <c r="K1130" i="8"/>
  <c r="J1130" i="8"/>
  <c r="I1130" i="8"/>
  <c r="G1130" i="8"/>
  <c r="F1130" i="8"/>
  <c r="E1130" i="8"/>
  <c r="AH1129" i="8"/>
  <c r="W1129" i="8"/>
  <c r="X1129" i="8" s="1"/>
  <c r="V1129" i="8"/>
  <c r="K1129" i="8"/>
  <c r="J1129" i="8"/>
  <c r="I1129" i="8"/>
  <c r="G1129" i="8"/>
  <c r="F1129" i="8"/>
  <c r="E1129" i="8"/>
  <c r="AH1128" i="8"/>
  <c r="W1128" i="8"/>
  <c r="X1128" i="8" s="1"/>
  <c r="V1128" i="8"/>
  <c r="K1128" i="8"/>
  <c r="J1128" i="8"/>
  <c r="I1128" i="8"/>
  <c r="G1128" i="8"/>
  <c r="F1128" i="8"/>
  <c r="E1128" i="8"/>
  <c r="AH1127" i="8"/>
  <c r="W1127" i="8"/>
  <c r="X1127" i="8" s="1"/>
  <c r="V1127" i="8"/>
  <c r="K1127" i="8"/>
  <c r="J1127" i="8"/>
  <c r="I1127" i="8"/>
  <c r="G1127" i="8"/>
  <c r="F1127" i="8"/>
  <c r="E1127" i="8"/>
  <c r="AH1126" i="8"/>
  <c r="W1126" i="8"/>
  <c r="X1126" i="8" s="1"/>
  <c r="V1126" i="8"/>
  <c r="K1126" i="8"/>
  <c r="J1126" i="8"/>
  <c r="I1126" i="8"/>
  <c r="G1126" i="8"/>
  <c r="F1126" i="8"/>
  <c r="E1126" i="8"/>
  <c r="AH1125" i="8"/>
  <c r="W1125" i="8"/>
  <c r="X1125" i="8" s="1"/>
  <c r="V1125" i="8"/>
  <c r="K1125" i="8"/>
  <c r="J1125" i="8"/>
  <c r="I1125" i="8"/>
  <c r="G1125" i="8"/>
  <c r="F1125" i="8"/>
  <c r="E1125" i="8"/>
  <c r="AH1124" i="8"/>
  <c r="W1124" i="8"/>
  <c r="X1124" i="8" s="1"/>
  <c r="V1124" i="8"/>
  <c r="K1124" i="8"/>
  <c r="J1124" i="8"/>
  <c r="I1124" i="8"/>
  <c r="G1124" i="8"/>
  <c r="F1124" i="8"/>
  <c r="E1124" i="8"/>
  <c r="AH1123" i="8"/>
  <c r="W1123" i="8"/>
  <c r="X1123" i="8" s="1"/>
  <c r="V1123" i="8"/>
  <c r="K1123" i="8"/>
  <c r="J1123" i="8"/>
  <c r="I1123" i="8"/>
  <c r="G1123" i="8"/>
  <c r="F1123" i="8"/>
  <c r="E1123" i="8"/>
  <c r="AH1122" i="8"/>
  <c r="W1122" i="8"/>
  <c r="X1122" i="8" s="1"/>
  <c r="V1122" i="8"/>
  <c r="K1122" i="8"/>
  <c r="J1122" i="8"/>
  <c r="I1122" i="8"/>
  <c r="G1122" i="8"/>
  <c r="F1122" i="8"/>
  <c r="E1122" i="8"/>
  <c r="AH1121" i="8"/>
  <c r="W1121" i="8"/>
  <c r="X1121" i="8" s="1"/>
  <c r="V1121" i="8"/>
  <c r="K1121" i="8"/>
  <c r="J1121" i="8"/>
  <c r="I1121" i="8"/>
  <c r="G1121" i="8"/>
  <c r="F1121" i="8"/>
  <c r="E1121" i="8"/>
  <c r="AH1120" i="8"/>
  <c r="W1120" i="8"/>
  <c r="X1120" i="8" s="1"/>
  <c r="V1120" i="8"/>
  <c r="K1120" i="8"/>
  <c r="J1120" i="8"/>
  <c r="I1120" i="8"/>
  <c r="G1120" i="8"/>
  <c r="F1120" i="8"/>
  <c r="E1120" i="8"/>
  <c r="AH1119" i="8"/>
  <c r="W1119" i="8"/>
  <c r="X1119" i="8" s="1"/>
  <c r="V1119" i="8"/>
  <c r="K1119" i="8"/>
  <c r="J1119" i="8"/>
  <c r="I1119" i="8"/>
  <c r="G1119" i="8"/>
  <c r="F1119" i="8"/>
  <c r="E1119" i="8"/>
  <c r="AH1118" i="8"/>
  <c r="W1118" i="8"/>
  <c r="X1118" i="8" s="1"/>
  <c r="V1118" i="8"/>
  <c r="K1118" i="8"/>
  <c r="J1118" i="8"/>
  <c r="I1118" i="8"/>
  <c r="G1118" i="8"/>
  <c r="F1118" i="8"/>
  <c r="E1118" i="8"/>
  <c r="AH1117" i="8"/>
  <c r="W1117" i="8"/>
  <c r="X1117" i="8" s="1"/>
  <c r="V1117" i="8"/>
  <c r="K1117" i="8"/>
  <c r="J1117" i="8"/>
  <c r="I1117" i="8"/>
  <c r="G1117" i="8"/>
  <c r="F1117" i="8"/>
  <c r="E1117" i="8"/>
  <c r="AH1116" i="8"/>
  <c r="W1116" i="8"/>
  <c r="X1116" i="8" s="1"/>
  <c r="V1116" i="8"/>
  <c r="K1116" i="8"/>
  <c r="J1116" i="8"/>
  <c r="I1116" i="8"/>
  <c r="G1116" i="8"/>
  <c r="F1116" i="8"/>
  <c r="E1116" i="8"/>
  <c r="AH1115" i="8"/>
  <c r="W1115" i="8"/>
  <c r="X1115" i="8" s="1"/>
  <c r="V1115" i="8"/>
  <c r="K1115" i="8"/>
  <c r="J1115" i="8"/>
  <c r="I1115" i="8"/>
  <c r="G1115" i="8"/>
  <c r="F1115" i="8"/>
  <c r="E1115" i="8"/>
  <c r="AH1114" i="8"/>
  <c r="W1114" i="8"/>
  <c r="X1114" i="8" s="1"/>
  <c r="V1114" i="8"/>
  <c r="K1114" i="8"/>
  <c r="J1114" i="8"/>
  <c r="I1114" i="8"/>
  <c r="G1114" i="8"/>
  <c r="F1114" i="8"/>
  <c r="E1114" i="8"/>
  <c r="AH1113" i="8"/>
  <c r="W1113" i="8"/>
  <c r="X1113" i="8" s="1"/>
  <c r="V1113" i="8"/>
  <c r="K1113" i="8"/>
  <c r="J1113" i="8"/>
  <c r="I1113" i="8"/>
  <c r="G1113" i="8"/>
  <c r="F1113" i="8"/>
  <c r="E1113" i="8"/>
  <c r="AH1112" i="8"/>
  <c r="W1112" i="8"/>
  <c r="X1112" i="8" s="1"/>
  <c r="V1112" i="8"/>
  <c r="K1112" i="8"/>
  <c r="J1112" i="8"/>
  <c r="I1112" i="8"/>
  <c r="G1112" i="8"/>
  <c r="F1112" i="8"/>
  <c r="E1112" i="8"/>
  <c r="AH1111" i="8"/>
  <c r="W1111" i="8"/>
  <c r="X1111" i="8" s="1"/>
  <c r="V1111" i="8"/>
  <c r="K1111" i="8"/>
  <c r="J1111" i="8"/>
  <c r="I1111" i="8"/>
  <c r="G1111" i="8"/>
  <c r="F1111" i="8"/>
  <c r="E1111" i="8"/>
  <c r="AH1110" i="8"/>
  <c r="W1110" i="8"/>
  <c r="X1110" i="8" s="1"/>
  <c r="V1110" i="8"/>
  <c r="K1110" i="8"/>
  <c r="J1110" i="8"/>
  <c r="I1110" i="8"/>
  <c r="G1110" i="8"/>
  <c r="F1110" i="8"/>
  <c r="E1110" i="8"/>
  <c r="AH1109" i="8"/>
  <c r="W1109" i="8"/>
  <c r="X1109" i="8" s="1"/>
  <c r="V1109" i="8"/>
  <c r="K1109" i="8"/>
  <c r="J1109" i="8"/>
  <c r="I1109" i="8"/>
  <c r="G1109" i="8"/>
  <c r="F1109" i="8"/>
  <c r="E1109" i="8"/>
  <c r="AH1108" i="8"/>
  <c r="W1108" i="8"/>
  <c r="X1108" i="8" s="1"/>
  <c r="V1108" i="8"/>
  <c r="K1108" i="8"/>
  <c r="J1108" i="8"/>
  <c r="I1108" i="8"/>
  <c r="G1108" i="8"/>
  <c r="F1108" i="8"/>
  <c r="E1108" i="8"/>
  <c r="AH1107" i="8"/>
  <c r="W1107" i="8"/>
  <c r="X1107" i="8" s="1"/>
  <c r="V1107" i="8"/>
  <c r="K1107" i="8"/>
  <c r="J1107" i="8"/>
  <c r="I1107" i="8"/>
  <c r="G1107" i="8"/>
  <c r="F1107" i="8"/>
  <c r="E1107" i="8"/>
  <c r="AH1106" i="8"/>
  <c r="W1106" i="8"/>
  <c r="X1106" i="8" s="1"/>
  <c r="V1106" i="8"/>
  <c r="K1106" i="8"/>
  <c r="J1106" i="8"/>
  <c r="I1106" i="8"/>
  <c r="G1106" i="8"/>
  <c r="F1106" i="8"/>
  <c r="E1106" i="8"/>
  <c r="AH1105" i="8"/>
  <c r="W1105" i="8"/>
  <c r="X1105" i="8" s="1"/>
  <c r="V1105" i="8"/>
  <c r="K1105" i="8"/>
  <c r="J1105" i="8"/>
  <c r="I1105" i="8"/>
  <c r="G1105" i="8"/>
  <c r="F1105" i="8"/>
  <c r="E1105" i="8"/>
  <c r="AH1104" i="8"/>
  <c r="W1104" i="8"/>
  <c r="X1104" i="8" s="1"/>
  <c r="V1104" i="8"/>
  <c r="K1104" i="8"/>
  <c r="J1104" i="8"/>
  <c r="I1104" i="8"/>
  <c r="G1104" i="8"/>
  <c r="F1104" i="8"/>
  <c r="E1104" i="8"/>
  <c r="AH1103" i="8"/>
  <c r="W1103" i="8"/>
  <c r="X1103" i="8" s="1"/>
  <c r="V1103" i="8"/>
  <c r="K1103" i="8"/>
  <c r="J1103" i="8"/>
  <c r="I1103" i="8"/>
  <c r="G1103" i="8"/>
  <c r="F1103" i="8"/>
  <c r="E1103" i="8"/>
  <c r="AH1102" i="8"/>
  <c r="W1102" i="8"/>
  <c r="X1102" i="8" s="1"/>
  <c r="V1102" i="8"/>
  <c r="K1102" i="8"/>
  <c r="J1102" i="8"/>
  <c r="I1102" i="8"/>
  <c r="G1102" i="8"/>
  <c r="F1102" i="8"/>
  <c r="E1102" i="8"/>
  <c r="AH1101" i="8"/>
  <c r="W1101" i="8"/>
  <c r="X1101" i="8" s="1"/>
  <c r="V1101" i="8"/>
  <c r="K1101" i="8"/>
  <c r="J1101" i="8"/>
  <c r="I1101" i="8"/>
  <c r="G1101" i="8"/>
  <c r="F1101" i="8"/>
  <c r="E1101" i="8"/>
  <c r="AH1100" i="8"/>
  <c r="W1100" i="8"/>
  <c r="X1100" i="8" s="1"/>
  <c r="V1100" i="8"/>
  <c r="K1100" i="8"/>
  <c r="J1100" i="8"/>
  <c r="I1100" i="8"/>
  <c r="G1100" i="8"/>
  <c r="F1100" i="8"/>
  <c r="E1100" i="8"/>
  <c r="AH1099" i="8"/>
  <c r="W1099" i="8"/>
  <c r="X1099" i="8" s="1"/>
  <c r="V1099" i="8"/>
  <c r="K1099" i="8"/>
  <c r="J1099" i="8"/>
  <c r="I1099" i="8"/>
  <c r="G1099" i="8"/>
  <c r="F1099" i="8"/>
  <c r="E1099" i="8"/>
  <c r="AH1098" i="8"/>
  <c r="W1098" i="8"/>
  <c r="X1098" i="8" s="1"/>
  <c r="V1098" i="8"/>
  <c r="K1098" i="8"/>
  <c r="J1098" i="8"/>
  <c r="I1098" i="8"/>
  <c r="G1098" i="8"/>
  <c r="F1098" i="8"/>
  <c r="E1098" i="8"/>
  <c r="AH1097" i="8"/>
  <c r="W1097" i="8"/>
  <c r="X1097" i="8" s="1"/>
  <c r="V1097" i="8"/>
  <c r="K1097" i="8"/>
  <c r="J1097" i="8"/>
  <c r="I1097" i="8"/>
  <c r="G1097" i="8"/>
  <c r="F1097" i="8"/>
  <c r="E1097" i="8"/>
  <c r="AH1096" i="8"/>
  <c r="W1096" i="8"/>
  <c r="X1096" i="8" s="1"/>
  <c r="V1096" i="8"/>
  <c r="K1096" i="8"/>
  <c r="J1096" i="8"/>
  <c r="I1096" i="8"/>
  <c r="G1096" i="8"/>
  <c r="F1096" i="8"/>
  <c r="E1096" i="8"/>
  <c r="AH1095" i="8"/>
  <c r="W1095" i="8"/>
  <c r="X1095" i="8" s="1"/>
  <c r="V1095" i="8"/>
  <c r="K1095" i="8"/>
  <c r="J1095" i="8"/>
  <c r="I1095" i="8"/>
  <c r="G1095" i="8"/>
  <c r="F1095" i="8"/>
  <c r="E1095" i="8"/>
  <c r="AH1094" i="8"/>
  <c r="W1094" i="8"/>
  <c r="X1094" i="8" s="1"/>
  <c r="V1094" i="8"/>
  <c r="K1094" i="8"/>
  <c r="J1094" i="8"/>
  <c r="I1094" i="8"/>
  <c r="G1094" i="8"/>
  <c r="F1094" i="8"/>
  <c r="E1094" i="8"/>
  <c r="AH1093" i="8"/>
  <c r="W1093" i="8"/>
  <c r="X1093" i="8" s="1"/>
  <c r="V1093" i="8"/>
  <c r="K1093" i="8"/>
  <c r="J1093" i="8"/>
  <c r="I1093" i="8"/>
  <c r="G1093" i="8"/>
  <c r="F1093" i="8"/>
  <c r="E1093" i="8"/>
  <c r="AH1092" i="8"/>
  <c r="W1092" i="8"/>
  <c r="X1092" i="8" s="1"/>
  <c r="V1092" i="8"/>
  <c r="K1092" i="8"/>
  <c r="J1092" i="8"/>
  <c r="I1092" i="8"/>
  <c r="G1092" i="8"/>
  <c r="F1092" i="8"/>
  <c r="E1092" i="8"/>
  <c r="AH1091" i="8"/>
  <c r="W1091" i="8"/>
  <c r="X1091" i="8" s="1"/>
  <c r="V1091" i="8"/>
  <c r="K1091" i="8"/>
  <c r="J1091" i="8"/>
  <c r="I1091" i="8"/>
  <c r="G1091" i="8"/>
  <c r="F1091" i="8"/>
  <c r="E1091" i="8"/>
  <c r="AH1090" i="8"/>
  <c r="W1090" i="8"/>
  <c r="X1090" i="8" s="1"/>
  <c r="V1090" i="8"/>
  <c r="K1090" i="8"/>
  <c r="J1090" i="8"/>
  <c r="I1090" i="8"/>
  <c r="G1090" i="8"/>
  <c r="F1090" i="8"/>
  <c r="E1090" i="8"/>
  <c r="AH1089" i="8"/>
  <c r="W1089" i="8"/>
  <c r="X1089" i="8" s="1"/>
  <c r="V1089" i="8"/>
  <c r="K1089" i="8"/>
  <c r="J1089" i="8"/>
  <c r="I1089" i="8"/>
  <c r="G1089" i="8"/>
  <c r="F1089" i="8"/>
  <c r="E1089" i="8"/>
  <c r="AH1088" i="8"/>
  <c r="W1088" i="8"/>
  <c r="X1088" i="8" s="1"/>
  <c r="V1088" i="8"/>
  <c r="K1088" i="8"/>
  <c r="J1088" i="8"/>
  <c r="I1088" i="8"/>
  <c r="G1088" i="8"/>
  <c r="F1088" i="8"/>
  <c r="E1088" i="8"/>
  <c r="AH1087" i="8"/>
  <c r="W1087" i="8"/>
  <c r="X1087" i="8" s="1"/>
  <c r="V1087" i="8"/>
  <c r="K1087" i="8"/>
  <c r="J1087" i="8"/>
  <c r="I1087" i="8"/>
  <c r="G1087" i="8"/>
  <c r="F1087" i="8"/>
  <c r="E1087" i="8"/>
  <c r="AH1086" i="8"/>
  <c r="W1086" i="8"/>
  <c r="X1086" i="8" s="1"/>
  <c r="V1086" i="8"/>
  <c r="K1086" i="8"/>
  <c r="J1086" i="8"/>
  <c r="I1086" i="8"/>
  <c r="G1086" i="8"/>
  <c r="F1086" i="8"/>
  <c r="E1086" i="8"/>
  <c r="AH1085" i="8"/>
  <c r="W1085" i="8"/>
  <c r="X1085" i="8" s="1"/>
  <c r="V1085" i="8"/>
  <c r="K1085" i="8"/>
  <c r="J1085" i="8"/>
  <c r="I1085" i="8"/>
  <c r="G1085" i="8"/>
  <c r="F1085" i="8"/>
  <c r="E1085" i="8"/>
  <c r="AH1084" i="8"/>
  <c r="W1084" i="8"/>
  <c r="X1084" i="8" s="1"/>
  <c r="V1084" i="8"/>
  <c r="K1084" i="8"/>
  <c r="J1084" i="8"/>
  <c r="I1084" i="8"/>
  <c r="G1084" i="8"/>
  <c r="F1084" i="8"/>
  <c r="E1084" i="8"/>
  <c r="AH1083" i="8"/>
  <c r="W1083" i="8"/>
  <c r="X1083" i="8" s="1"/>
  <c r="V1083" i="8"/>
  <c r="K1083" i="8"/>
  <c r="J1083" i="8"/>
  <c r="I1083" i="8"/>
  <c r="G1083" i="8"/>
  <c r="F1083" i="8"/>
  <c r="E1083" i="8"/>
  <c r="AH1082" i="8"/>
  <c r="W1082" i="8"/>
  <c r="X1082" i="8" s="1"/>
  <c r="V1082" i="8"/>
  <c r="K1082" i="8"/>
  <c r="J1082" i="8"/>
  <c r="I1082" i="8"/>
  <c r="G1082" i="8"/>
  <c r="F1082" i="8"/>
  <c r="E1082" i="8"/>
  <c r="AH1081" i="8"/>
  <c r="W1081" i="8"/>
  <c r="X1081" i="8" s="1"/>
  <c r="V1081" i="8"/>
  <c r="K1081" i="8"/>
  <c r="J1081" i="8"/>
  <c r="I1081" i="8"/>
  <c r="G1081" i="8"/>
  <c r="F1081" i="8"/>
  <c r="E1081" i="8"/>
  <c r="AH1080" i="8"/>
  <c r="W1080" i="8"/>
  <c r="X1080" i="8" s="1"/>
  <c r="V1080" i="8"/>
  <c r="K1080" i="8"/>
  <c r="J1080" i="8"/>
  <c r="I1080" i="8"/>
  <c r="G1080" i="8"/>
  <c r="F1080" i="8"/>
  <c r="E1080" i="8"/>
  <c r="AH1079" i="8"/>
  <c r="W1079" i="8"/>
  <c r="X1079" i="8" s="1"/>
  <c r="V1079" i="8"/>
  <c r="K1079" i="8"/>
  <c r="J1079" i="8"/>
  <c r="I1079" i="8"/>
  <c r="G1079" i="8"/>
  <c r="F1079" i="8"/>
  <c r="E1079" i="8"/>
  <c r="AH1078" i="8"/>
  <c r="W1078" i="8"/>
  <c r="X1078" i="8" s="1"/>
  <c r="V1078" i="8"/>
  <c r="K1078" i="8"/>
  <c r="J1078" i="8"/>
  <c r="I1078" i="8"/>
  <c r="G1078" i="8"/>
  <c r="F1078" i="8"/>
  <c r="E1078" i="8"/>
  <c r="AH1077" i="8"/>
  <c r="W1077" i="8"/>
  <c r="X1077" i="8" s="1"/>
  <c r="V1077" i="8"/>
  <c r="K1077" i="8"/>
  <c r="J1077" i="8"/>
  <c r="I1077" i="8"/>
  <c r="G1077" i="8"/>
  <c r="F1077" i="8"/>
  <c r="E1077" i="8"/>
  <c r="AH1076" i="8"/>
  <c r="W1076" i="8"/>
  <c r="X1076" i="8" s="1"/>
  <c r="V1076" i="8"/>
  <c r="K1076" i="8"/>
  <c r="J1076" i="8"/>
  <c r="I1076" i="8"/>
  <c r="G1076" i="8"/>
  <c r="F1076" i="8"/>
  <c r="E1076" i="8"/>
  <c r="AH1075" i="8"/>
  <c r="W1075" i="8"/>
  <c r="X1075" i="8" s="1"/>
  <c r="V1075" i="8"/>
  <c r="K1075" i="8"/>
  <c r="J1075" i="8"/>
  <c r="I1075" i="8"/>
  <c r="G1075" i="8"/>
  <c r="F1075" i="8"/>
  <c r="E1075" i="8"/>
  <c r="AH1074" i="8"/>
  <c r="W1074" i="8"/>
  <c r="X1074" i="8" s="1"/>
  <c r="V1074" i="8"/>
  <c r="K1074" i="8"/>
  <c r="J1074" i="8"/>
  <c r="I1074" i="8"/>
  <c r="G1074" i="8"/>
  <c r="F1074" i="8"/>
  <c r="E1074" i="8"/>
  <c r="AH1073" i="8"/>
  <c r="W1073" i="8"/>
  <c r="X1073" i="8" s="1"/>
  <c r="V1073" i="8"/>
  <c r="K1073" i="8"/>
  <c r="J1073" i="8"/>
  <c r="I1073" i="8"/>
  <c r="G1073" i="8"/>
  <c r="F1073" i="8"/>
  <c r="E1073" i="8"/>
  <c r="AH1072" i="8"/>
  <c r="W1072" i="8"/>
  <c r="X1072" i="8" s="1"/>
  <c r="V1072" i="8"/>
  <c r="K1072" i="8"/>
  <c r="J1072" i="8"/>
  <c r="I1072" i="8"/>
  <c r="G1072" i="8"/>
  <c r="F1072" i="8"/>
  <c r="E1072" i="8"/>
  <c r="AH1071" i="8"/>
  <c r="W1071" i="8"/>
  <c r="X1071" i="8" s="1"/>
  <c r="V1071" i="8"/>
  <c r="K1071" i="8"/>
  <c r="J1071" i="8"/>
  <c r="I1071" i="8"/>
  <c r="G1071" i="8"/>
  <c r="F1071" i="8"/>
  <c r="E1071" i="8"/>
  <c r="AH1070" i="8"/>
  <c r="W1070" i="8"/>
  <c r="X1070" i="8" s="1"/>
  <c r="V1070" i="8"/>
  <c r="K1070" i="8"/>
  <c r="J1070" i="8"/>
  <c r="I1070" i="8"/>
  <c r="G1070" i="8"/>
  <c r="F1070" i="8"/>
  <c r="E1070" i="8"/>
  <c r="AH1069" i="8"/>
  <c r="W1069" i="8"/>
  <c r="X1069" i="8" s="1"/>
  <c r="V1069" i="8"/>
  <c r="K1069" i="8"/>
  <c r="J1069" i="8"/>
  <c r="I1069" i="8"/>
  <c r="G1069" i="8"/>
  <c r="F1069" i="8"/>
  <c r="E1069" i="8"/>
  <c r="AH1068" i="8"/>
  <c r="W1068" i="8"/>
  <c r="X1068" i="8" s="1"/>
  <c r="V1068" i="8"/>
  <c r="K1068" i="8"/>
  <c r="J1068" i="8"/>
  <c r="I1068" i="8"/>
  <c r="G1068" i="8"/>
  <c r="F1068" i="8"/>
  <c r="E1068" i="8"/>
  <c r="AH1067" i="8"/>
  <c r="W1067" i="8"/>
  <c r="X1067" i="8" s="1"/>
  <c r="V1067" i="8"/>
  <c r="K1067" i="8"/>
  <c r="J1067" i="8"/>
  <c r="I1067" i="8"/>
  <c r="G1067" i="8"/>
  <c r="F1067" i="8"/>
  <c r="E1067" i="8"/>
  <c r="AH1066" i="8"/>
  <c r="W1066" i="8"/>
  <c r="X1066" i="8" s="1"/>
  <c r="V1066" i="8"/>
  <c r="K1066" i="8"/>
  <c r="J1066" i="8"/>
  <c r="I1066" i="8"/>
  <c r="G1066" i="8"/>
  <c r="F1066" i="8"/>
  <c r="E1066" i="8"/>
  <c r="AH1065" i="8"/>
  <c r="W1065" i="8"/>
  <c r="X1065" i="8" s="1"/>
  <c r="V1065" i="8"/>
  <c r="K1065" i="8"/>
  <c r="J1065" i="8"/>
  <c r="I1065" i="8"/>
  <c r="G1065" i="8"/>
  <c r="F1065" i="8"/>
  <c r="E1065" i="8"/>
  <c r="AH1064" i="8"/>
  <c r="W1064" i="8"/>
  <c r="X1064" i="8" s="1"/>
  <c r="V1064" i="8"/>
  <c r="K1064" i="8"/>
  <c r="J1064" i="8"/>
  <c r="I1064" i="8"/>
  <c r="G1064" i="8"/>
  <c r="F1064" i="8"/>
  <c r="E1064" i="8"/>
  <c r="AH1063" i="8"/>
  <c r="W1063" i="8"/>
  <c r="X1063" i="8" s="1"/>
  <c r="V1063" i="8"/>
  <c r="K1063" i="8"/>
  <c r="J1063" i="8"/>
  <c r="I1063" i="8"/>
  <c r="G1063" i="8"/>
  <c r="F1063" i="8"/>
  <c r="E1063" i="8"/>
  <c r="AH1062" i="8"/>
  <c r="W1062" i="8"/>
  <c r="X1062" i="8" s="1"/>
  <c r="V1062" i="8"/>
  <c r="K1062" i="8"/>
  <c r="J1062" i="8"/>
  <c r="I1062" i="8"/>
  <c r="G1062" i="8"/>
  <c r="F1062" i="8"/>
  <c r="E1062" i="8"/>
  <c r="AH1061" i="8"/>
  <c r="W1061" i="8"/>
  <c r="X1061" i="8" s="1"/>
  <c r="V1061" i="8"/>
  <c r="K1061" i="8"/>
  <c r="J1061" i="8"/>
  <c r="I1061" i="8"/>
  <c r="G1061" i="8"/>
  <c r="F1061" i="8"/>
  <c r="E1061" i="8"/>
  <c r="AH1060" i="8"/>
  <c r="W1060" i="8"/>
  <c r="X1060" i="8" s="1"/>
  <c r="V1060" i="8"/>
  <c r="K1060" i="8"/>
  <c r="J1060" i="8"/>
  <c r="I1060" i="8"/>
  <c r="G1060" i="8"/>
  <c r="F1060" i="8"/>
  <c r="E1060" i="8"/>
  <c r="AH1059" i="8"/>
  <c r="W1059" i="8"/>
  <c r="X1059" i="8" s="1"/>
  <c r="V1059" i="8"/>
  <c r="K1059" i="8"/>
  <c r="J1059" i="8"/>
  <c r="I1059" i="8"/>
  <c r="G1059" i="8"/>
  <c r="F1059" i="8"/>
  <c r="E1059" i="8"/>
  <c r="AH1058" i="8"/>
  <c r="W1058" i="8"/>
  <c r="X1058" i="8" s="1"/>
  <c r="V1058" i="8"/>
  <c r="K1058" i="8"/>
  <c r="J1058" i="8"/>
  <c r="I1058" i="8"/>
  <c r="G1058" i="8"/>
  <c r="F1058" i="8"/>
  <c r="E1058" i="8"/>
  <c r="AH1057" i="8"/>
  <c r="W1057" i="8"/>
  <c r="X1057" i="8" s="1"/>
  <c r="V1057" i="8"/>
  <c r="K1057" i="8"/>
  <c r="J1057" i="8"/>
  <c r="I1057" i="8"/>
  <c r="G1057" i="8"/>
  <c r="F1057" i="8"/>
  <c r="E1057" i="8"/>
  <c r="AH1056" i="8"/>
  <c r="W1056" i="8"/>
  <c r="X1056" i="8" s="1"/>
  <c r="V1056" i="8"/>
  <c r="K1056" i="8"/>
  <c r="J1056" i="8"/>
  <c r="I1056" i="8"/>
  <c r="G1056" i="8"/>
  <c r="F1056" i="8"/>
  <c r="E1056" i="8"/>
  <c r="AH1055" i="8"/>
  <c r="W1055" i="8"/>
  <c r="X1055" i="8" s="1"/>
  <c r="V1055" i="8"/>
  <c r="K1055" i="8"/>
  <c r="J1055" i="8"/>
  <c r="I1055" i="8"/>
  <c r="G1055" i="8"/>
  <c r="F1055" i="8"/>
  <c r="E1055" i="8"/>
  <c r="AH1054" i="8"/>
  <c r="W1054" i="8"/>
  <c r="X1054" i="8" s="1"/>
  <c r="V1054" i="8"/>
  <c r="K1054" i="8"/>
  <c r="J1054" i="8"/>
  <c r="I1054" i="8"/>
  <c r="G1054" i="8"/>
  <c r="F1054" i="8"/>
  <c r="E1054" i="8"/>
  <c r="AH1053" i="8"/>
  <c r="W1053" i="8"/>
  <c r="X1053" i="8" s="1"/>
  <c r="V1053" i="8"/>
  <c r="K1053" i="8"/>
  <c r="J1053" i="8"/>
  <c r="I1053" i="8"/>
  <c r="G1053" i="8"/>
  <c r="F1053" i="8"/>
  <c r="E1053" i="8"/>
  <c r="AH1052" i="8"/>
  <c r="W1052" i="8"/>
  <c r="X1052" i="8" s="1"/>
  <c r="V1052" i="8"/>
  <c r="K1052" i="8"/>
  <c r="J1052" i="8"/>
  <c r="I1052" i="8"/>
  <c r="G1052" i="8"/>
  <c r="F1052" i="8"/>
  <c r="E1052" i="8"/>
  <c r="AH1051" i="8"/>
  <c r="W1051" i="8"/>
  <c r="X1051" i="8" s="1"/>
  <c r="V1051" i="8"/>
  <c r="K1051" i="8"/>
  <c r="J1051" i="8"/>
  <c r="I1051" i="8"/>
  <c r="G1051" i="8"/>
  <c r="F1051" i="8"/>
  <c r="E1051" i="8"/>
  <c r="AH1050" i="8"/>
  <c r="W1050" i="8"/>
  <c r="X1050" i="8" s="1"/>
  <c r="V1050" i="8"/>
  <c r="K1050" i="8"/>
  <c r="J1050" i="8"/>
  <c r="I1050" i="8"/>
  <c r="G1050" i="8"/>
  <c r="F1050" i="8"/>
  <c r="E1050" i="8"/>
  <c r="AH1049" i="8"/>
  <c r="W1049" i="8"/>
  <c r="X1049" i="8" s="1"/>
  <c r="V1049" i="8"/>
  <c r="K1049" i="8"/>
  <c r="J1049" i="8"/>
  <c r="I1049" i="8"/>
  <c r="G1049" i="8"/>
  <c r="F1049" i="8"/>
  <c r="E1049" i="8"/>
  <c r="AH1048" i="8"/>
  <c r="W1048" i="8"/>
  <c r="X1048" i="8" s="1"/>
  <c r="V1048" i="8"/>
  <c r="K1048" i="8"/>
  <c r="J1048" i="8"/>
  <c r="I1048" i="8"/>
  <c r="G1048" i="8"/>
  <c r="F1048" i="8"/>
  <c r="E1048" i="8"/>
  <c r="AH1047" i="8"/>
  <c r="W1047" i="8"/>
  <c r="X1047" i="8" s="1"/>
  <c r="V1047" i="8"/>
  <c r="K1047" i="8"/>
  <c r="J1047" i="8"/>
  <c r="I1047" i="8"/>
  <c r="G1047" i="8"/>
  <c r="F1047" i="8"/>
  <c r="E1047" i="8"/>
  <c r="AH1046" i="8"/>
  <c r="W1046" i="8"/>
  <c r="X1046" i="8" s="1"/>
  <c r="V1046" i="8"/>
  <c r="K1046" i="8"/>
  <c r="J1046" i="8"/>
  <c r="I1046" i="8"/>
  <c r="G1046" i="8"/>
  <c r="F1046" i="8"/>
  <c r="E1046" i="8"/>
  <c r="AH1045" i="8"/>
  <c r="W1045" i="8"/>
  <c r="X1045" i="8" s="1"/>
  <c r="V1045" i="8"/>
  <c r="K1045" i="8"/>
  <c r="J1045" i="8"/>
  <c r="I1045" i="8"/>
  <c r="G1045" i="8"/>
  <c r="F1045" i="8"/>
  <c r="E1045" i="8"/>
  <c r="AH1044" i="8"/>
  <c r="W1044" i="8"/>
  <c r="X1044" i="8" s="1"/>
  <c r="V1044" i="8"/>
  <c r="K1044" i="8"/>
  <c r="J1044" i="8"/>
  <c r="I1044" i="8"/>
  <c r="G1044" i="8"/>
  <c r="F1044" i="8"/>
  <c r="E1044" i="8"/>
  <c r="AH1043" i="8"/>
  <c r="W1043" i="8"/>
  <c r="X1043" i="8" s="1"/>
  <c r="V1043" i="8"/>
  <c r="K1043" i="8"/>
  <c r="J1043" i="8"/>
  <c r="I1043" i="8"/>
  <c r="G1043" i="8"/>
  <c r="F1043" i="8"/>
  <c r="E1043" i="8"/>
  <c r="AH1042" i="8"/>
  <c r="W1042" i="8"/>
  <c r="X1042" i="8" s="1"/>
  <c r="V1042" i="8"/>
  <c r="K1042" i="8"/>
  <c r="J1042" i="8"/>
  <c r="I1042" i="8"/>
  <c r="G1042" i="8"/>
  <c r="F1042" i="8"/>
  <c r="E1042" i="8"/>
  <c r="AH1041" i="8"/>
  <c r="W1041" i="8"/>
  <c r="X1041" i="8" s="1"/>
  <c r="V1041" i="8"/>
  <c r="K1041" i="8"/>
  <c r="J1041" i="8"/>
  <c r="I1041" i="8"/>
  <c r="G1041" i="8"/>
  <c r="F1041" i="8"/>
  <c r="E1041" i="8"/>
  <c r="AH1040" i="8"/>
  <c r="W1040" i="8"/>
  <c r="X1040" i="8" s="1"/>
  <c r="V1040" i="8"/>
  <c r="K1040" i="8"/>
  <c r="J1040" i="8"/>
  <c r="I1040" i="8"/>
  <c r="G1040" i="8"/>
  <c r="F1040" i="8"/>
  <c r="E1040" i="8"/>
  <c r="AH1039" i="8"/>
  <c r="W1039" i="8"/>
  <c r="X1039" i="8" s="1"/>
  <c r="V1039" i="8"/>
  <c r="K1039" i="8"/>
  <c r="J1039" i="8"/>
  <c r="I1039" i="8"/>
  <c r="G1039" i="8"/>
  <c r="F1039" i="8"/>
  <c r="E1039" i="8"/>
  <c r="AH1038" i="8"/>
  <c r="W1038" i="8"/>
  <c r="X1038" i="8" s="1"/>
  <c r="V1038" i="8"/>
  <c r="K1038" i="8"/>
  <c r="J1038" i="8"/>
  <c r="I1038" i="8"/>
  <c r="G1038" i="8"/>
  <c r="F1038" i="8"/>
  <c r="E1038" i="8"/>
  <c r="AH1037" i="8"/>
  <c r="W1037" i="8"/>
  <c r="X1037" i="8" s="1"/>
  <c r="V1037" i="8"/>
  <c r="K1037" i="8"/>
  <c r="J1037" i="8"/>
  <c r="I1037" i="8"/>
  <c r="G1037" i="8"/>
  <c r="F1037" i="8"/>
  <c r="E1037" i="8"/>
  <c r="AH1036" i="8"/>
  <c r="W1036" i="8"/>
  <c r="X1036" i="8" s="1"/>
  <c r="V1036" i="8"/>
  <c r="K1036" i="8"/>
  <c r="J1036" i="8"/>
  <c r="I1036" i="8"/>
  <c r="G1036" i="8"/>
  <c r="F1036" i="8"/>
  <c r="E1036" i="8"/>
  <c r="AH1035" i="8"/>
  <c r="W1035" i="8"/>
  <c r="X1035" i="8" s="1"/>
  <c r="V1035" i="8"/>
  <c r="K1035" i="8"/>
  <c r="J1035" i="8"/>
  <c r="I1035" i="8"/>
  <c r="G1035" i="8"/>
  <c r="F1035" i="8"/>
  <c r="E1035" i="8"/>
  <c r="AH1034" i="8"/>
  <c r="W1034" i="8"/>
  <c r="X1034" i="8" s="1"/>
  <c r="V1034" i="8"/>
  <c r="K1034" i="8"/>
  <c r="J1034" i="8"/>
  <c r="I1034" i="8"/>
  <c r="G1034" i="8"/>
  <c r="F1034" i="8"/>
  <c r="E1034" i="8"/>
  <c r="AH1033" i="8"/>
  <c r="W1033" i="8"/>
  <c r="X1033" i="8" s="1"/>
  <c r="V1033" i="8"/>
  <c r="K1033" i="8"/>
  <c r="J1033" i="8"/>
  <c r="I1033" i="8"/>
  <c r="G1033" i="8"/>
  <c r="F1033" i="8"/>
  <c r="E1033" i="8"/>
  <c r="AH1032" i="8"/>
  <c r="W1032" i="8"/>
  <c r="X1032" i="8" s="1"/>
  <c r="V1032" i="8"/>
  <c r="K1032" i="8"/>
  <c r="J1032" i="8"/>
  <c r="I1032" i="8"/>
  <c r="G1032" i="8"/>
  <c r="F1032" i="8"/>
  <c r="E1032" i="8"/>
  <c r="AH1031" i="8"/>
  <c r="W1031" i="8"/>
  <c r="X1031" i="8" s="1"/>
  <c r="V1031" i="8"/>
  <c r="K1031" i="8"/>
  <c r="J1031" i="8"/>
  <c r="I1031" i="8"/>
  <c r="G1031" i="8"/>
  <c r="F1031" i="8"/>
  <c r="E1031" i="8"/>
  <c r="AH1030" i="8"/>
  <c r="W1030" i="8"/>
  <c r="X1030" i="8" s="1"/>
  <c r="V1030" i="8"/>
  <c r="K1030" i="8"/>
  <c r="J1030" i="8"/>
  <c r="I1030" i="8"/>
  <c r="G1030" i="8"/>
  <c r="F1030" i="8"/>
  <c r="E1030" i="8"/>
  <c r="AH1029" i="8"/>
  <c r="W1029" i="8"/>
  <c r="X1029" i="8" s="1"/>
  <c r="V1029" i="8"/>
  <c r="K1029" i="8"/>
  <c r="J1029" i="8"/>
  <c r="I1029" i="8"/>
  <c r="G1029" i="8"/>
  <c r="F1029" i="8"/>
  <c r="E1029" i="8"/>
  <c r="AH1028" i="8"/>
  <c r="W1028" i="8"/>
  <c r="X1028" i="8" s="1"/>
  <c r="V1028" i="8"/>
  <c r="K1028" i="8"/>
  <c r="J1028" i="8"/>
  <c r="I1028" i="8"/>
  <c r="G1028" i="8"/>
  <c r="F1028" i="8"/>
  <c r="E1028" i="8"/>
  <c r="AH1027" i="8"/>
  <c r="W1027" i="8"/>
  <c r="X1027" i="8" s="1"/>
  <c r="V1027" i="8"/>
  <c r="K1027" i="8"/>
  <c r="J1027" i="8"/>
  <c r="I1027" i="8"/>
  <c r="G1027" i="8"/>
  <c r="F1027" i="8"/>
  <c r="E1027" i="8"/>
  <c r="AH1026" i="8"/>
  <c r="W1026" i="8"/>
  <c r="X1026" i="8" s="1"/>
  <c r="V1026" i="8"/>
  <c r="K1026" i="8"/>
  <c r="J1026" i="8"/>
  <c r="I1026" i="8"/>
  <c r="G1026" i="8"/>
  <c r="F1026" i="8"/>
  <c r="E1026" i="8"/>
  <c r="AH1025" i="8"/>
  <c r="W1025" i="8"/>
  <c r="X1025" i="8" s="1"/>
  <c r="V1025" i="8"/>
  <c r="K1025" i="8"/>
  <c r="J1025" i="8"/>
  <c r="I1025" i="8"/>
  <c r="G1025" i="8"/>
  <c r="F1025" i="8"/>
  <c r="E1025" i="8"/>
  <c r="AH1024" i="8"/>
  <c r="W1024" i="8"/>
  <c r="X1024" i="8" s="1"/>
  <c r="V1024" i="8"/>
  <c r="K1024" i="8"/>
  <c r="J1024" i="8"/>
  <c r="I1024" i="8"/>
  <c r="G1024" i="8"/>
  <c r="F1024" i="8"/>
  <c r="E1024" i="8"/>
  <c r="AH1023" i="8"/>
  <c r="W1023" i="8"/>
  <c r="X1023" i="8" s="1"/>
  <c r="V1023" i="8"/>
  <c r="K1023" i="8"/>
  <c r="J1023" i="8"/>
  <c r="I1023" i="8"/>
  <c r="G1023" i="8"/>
  <c r="F1023" i="8"/>
  <c r="E1023" i="8"/>
  <c r="AH1022" i="8"/>
  <c r="W1022" i="8"/>
  <c r="X1022" i="8" s="1"/>
  <c r="V1022" i="8"/>
  <c r="K1022" i="8"/>
  <c r="J1022" i="8"/>
  <c r="I1022" i="8"/>
  <c r="G1022" i="8"/>
  <c r="F1022" i="8"/>
  <c r="E1022" i="8"/>
  <c r="AH1021" i="8"/>
  <c r="W1021" i="8"/>
  <c r="X1021" i="8" s="1"/>
  <c r="V1021" i="8"/>
  <c r="K1021" i="8"/>
  <c r="J1021" i="8"/>
  <c r="I1021" i="8"/>
  <c r="G1021" i="8"/>
  <c r="F1021" i="8"/>
  <c r="E1021" i="8"/>
  <c r="AH1020" i="8"/>
  <c r="W1020" i="8"/>
  <c r="X1020" i="8" s="1"/>
  <c r="V1020" i="8"/>
  <c r="K1020" i="8"/>
  <c r="J1020" i="8"/>
  <c r="I1020" i="8"/>
  <c r="G1020" i="8"/>
  <c r="F1020" i="8"/>
  <c r="E1020" i="8"/>
  <c r="AH1019" i="8"/>
  <c r="W1019" i="8"/>
  <c r="X1019" i="8" s="1"/>
  <c r="V1019" i="8"/>
  <c r="K1019" i="8"/>
  <c r="J1019" i="8"/>
  <c r="I1019" i="8"/>
  <c r="G1019" i="8"/>
  <c r="F1019" i="8"/>
  <c r="E1019" i="8"/>
  <c r="AH1018" i="8"/>
  <c r="W1018" i="8"/>
  <c r="X1018" i="8" s="1"/>
  <c r="V1018" i="8"/>
  <c r="K1018" i="8"/>
  <c r="J1018" i="8"/>
  <c r="I1018" i="8"/>
  <c r="G1018" i="8"/>
  <c r="F1018" i="8"/>
  <c r="E1018" i="8"/>
  <c r="AH1017" i="8"/>
  <c r="W1017" i="8"/>
  <c r="X1017" i="8" s="1"/>
  <c r="V1017" i="8"/>
  <c r="K1017" i="8"/>
  <c r="J1017" i="8"/>
  <c r="I1017" i="8"/>
  <c r="G1017" i="8"/>
  <c r="F1017" i="8"/>
  <c r="E1017" i="8"/>
  <c r="AH1016" i="8"/>
  <c r="W1016" i="8"/>
  <c r="X1016" i="8" s="1"/>
  <c r="V1016" i="8"/>
  <c r="K1016" i="8"/>
  <c r="J1016" i="8"/>
  <c r="I1016" i="8"/>
  <c r="G1016" i="8"/>
  <c r="F1016" i="8"/>
  <c r="E1016" i="8"/>
  <c r="AH1015" i="8"/>
  <c r="W1015" i="8"/>
  <c r="X1015" i="8" s="1"/>
  <c r="V1015" i="8"/>
  <c r="K1015" i="8"/>
  <c r="J1015" i="8"/>
  <c r="I1015" i="8"/>
  <c r="G1015" i="8"/>
  <c r="F1015" i="8"/>
  <c r="E1015" i="8"/>
  <c r="AH1014" i="8"/>
  <c r="W1014" i="8"/>
  <c r="X1014" i="8" s="1"/>
  <c r="V1014" i="8"/>
  <c r="K1014" i="8"/>
  <c r="J1014" i="8"/>
  <c r="I1014" i="8"/>
  <c r="G1014" i="8"/>
  <c r="F1014" i="8"/>
  <c r="E1014" i="8"/>
  <c r="AH1013" i="8"/>
  <c r="W1013" i="8"/>
  <c r="X1013" i="8" s="1"/>
  <c r="V1013" i="8"/>
  <c r="K1013" i="8"/>
  <c r="J1013" i="8"/>
  <c r="I1013" i="8"/>
  <c r="G1013" i="8"/>
  <c r="F1013" i="8"/>
  <c r="E1013" i="8"/>
  <c r="AH1012" i="8"/>
  <c r="W1012" i="8"/>
  <c r="X1012" i="8" s="1"/>
  <c r="V1012" i="8"/>
  <c r="K1012" i="8"/>
  <c r="J1012" i="8"/>
  <c r="I1012" i="8"/>
  <c r="G1012" i="8"/>
  <c r="F1012" i="8"/>
  <c r="E1012" i="8"/>
  <c r="AH1011" i="8"/>
  <c r="W1011" i="8"/>
  <c r="X1011" i="8" s="1"/>
  <c r="V1011" i="8"/>
  <c r="K1011" i="8"/>
  <c r="J1011" i="8"/>
  <c r="I1011" i="8"/>
  <c r="G1011" i="8"/>
  <c r="F1011" i="8"/>
  <c r="E1011" i="8"/>
  <c r="AH1010" i="8"/>
  <c r="W1010" i="8"/>
  <c r="X1010" i="8" s="1"/>
  <c r="V1010" i="8"/>
  <c r="K1010" i="8"/>
  <c r="J1010" i="8"/>
  <c r="I1010" i="8"/>
  <c r="G1010" i="8"/>
  <c r="F1010" i="8"/>
  <c r="E1010" i="8"/>
  <c r="AH1009" i="8"/>
  <c r="W1009" i="8"/>
  <c r="X1009" i="8" s="1"/>
  <c r="V1009" i="8"/>
  <c r="K1009" i="8"/>
  <c r="J1009" i="8"/>
  <c r="I1009" i="8"/>
  <c r="G1009" i="8"/>
  <c r="F1009" i="8"/>
  <c r="E1009" i="8"/>
  <c r="AH1008" i="8"/>
  <c r="W1008" i="8"/>
  <c r="X1008" i="8" s="1"/>
  <c r="V1008" i="8"/>
  <c r="K1008" i="8"/>
  <c r="J1008" i="8"/>
  <c r="I1008" i="8"/>
  <c r="G1008" i="8"/>
  <c r="F1008" i="8"/>
  <c r="E1008" i="8"/>
  <c r="AH1007" i="8"/>
  <c r="W1007" i="8"/>
  <c r="X1007" i="8" s="1"/>
  <c r="V1007" i="8"/>
  <c r="K1007" i="8"/>
  <c r="J1007" i="8"/>
  <c r="I1007" i="8"/>
  <c r="G1007" i="8"/>
  <c r="F1007" i="8"/>
  <c r="E1007" i="8"/>
  <c r="AH1006" i="8"/>
  <c r="W1006" i="8"/>
  <c r="X1006" i="8" s="1"/>
  <c r="V1006" i="8"/>
  <c r="K1006" i="8"/>
  <c r="J1006" i="8"/>
  <c r="I1006" i="8"/>
  <c r="G1006" i="8"/>
  <c r="F1006" i="8"/>
  <c r="E1006" i="8"/>
  <c r="AH1005" i="8"/>
  <c r="W1005" i="8"/>
  <c r="X1005" i="8" s="1"/>
  <c r="V1005" i="8"/>
  <c r="K1005" i="8"/>
  <c r="J1005" i="8"/>
  <c r="I1005" i="8"/>
  <c r="G1005" i="8"/>
  <c r="F1005" i="8"/>
  <c r="E1005" i="8"/>
  <c r="AH1004" i="8"/>
  <c r="W1004" i="8"/>
  <c r="X1004" i="8" s="1"/>
  <c r="V1004" i="8"/>
  <c r="K1004" i="8"/>
  <c r="J1004" i="8"/>
  <c r="I1004" i="8"/>
  <c r="G1004" i="8"/>
  <c r="F1004" i="8"/>
  <c r="E1004" i="8"/>
  <c r="AH1003" i="8"/>
  <c r="W1003" i="8"/>
  <c r="X1003" i="8" s="1"/>
  <c r="V1003" i="8"/>
  <c r="K1003" i="8"/>
  <c r="J1003" i="8"/>
  <c r="I1003" i="8"/>
  <c r="G1003" i="8"/>
  <c r="F1003" i="8"/>
  <c r="E1003" i="8"/>
  <c r="AH1002" i="8"/>
  <c r="W1002" i="8"/>
  <c r="X1002" i="8" s="1"/>
  <c r="V1002" i="8"/>
  <c r="K1002" i="8"/>
  <c r="J1002" i="8"/>
  <c r="I1002" i="8"/>
  <c r="G1002" i="8"/>
  <c r="F1002" i="8"/>
  <c r="E1002" i="8"/>
  <c r="AH1001" i="8"/>
  <c r="W1001" i="8"/>
  <c r="X1001" i="8" s="1"/>
  <c r="V1001" i="8"/>
  <c r="K1001" i="8"/>
  <c r="J1001" i="8"/>
  <c r="I1001" i="8"/>
  <c r="G1001" i="8"/>
  <c r="F1001" i="8"/>
  <c r="E1001" i="8"/>
  <c r="AH1000" i="8"/>
  <c r="W1000" i="8"/>
  <c r="X1000" i="8" s="1"/>
  <c r="V1000" i="8"/>
  <c r="K1000" i="8"/>
  <c r="J1000" i="8"/>
  <c r="I1000" i="8"/>
  <c r="G1000" i="8"/>
  <c r="F1000" i="8"/>
  <c r="E1000" i="8"/>
  <c r="AH999" i="8"/>
  <c r="W999" i="8"/>
  <c r="X999" i="8" s="1"/>
  <c r="V999" i="8"/>
  <c r="K999" i="8"/>
  <c r="J999" i="8"/>
  <c r="I999" i="8"/>
  <c r="G999" i="8"/>
  <c r="F999" i="8"/>
  <c r="E999" i="8"/>
  <c r="AH998" i="8"/>
  <c r="W998" i="8"/>
  <c r="X998" i="8" s="1"/>
  <c r="V998" i="8"/>
  <c r="K998" i="8"/>
  <c r="J998" i="8"/>
  <c r="I998" i="8"/>
  <c r="G998" i="8"/>
  <c r="F998" i="8"/>
  <c r="E998" i="8"/>
  <c r="AH997" i="8"/>
  <c r="W997" i="8"/>
  <c r="X997" i="8" s="1"/>
  <c r="V997" i="8"/>
  <c r="K997" i="8"/>
  <c r="J997" i="8"/>
  <c r="I997" i="8"/>
  <c r="G997" i="8"/>
  <c r="F997" i="8"/>
  <c r="E997" i="8"/>
  <c r="AH996" i="8"/>
  <c r="W996" i="8"/>
  <c r="X996" i="8" s="1"/>
  <c r="V996" i="8"/>
  <c r="K996" i="8"/>
  <c r="J996" i="8"/>
  <c r="I996" i="8"/>
  <c r="G996" i="8"/>
  <c r="F996" i="8"/>
  <c r="E996" i="8"/>
  <c r="AH995" i="8"/>
  <c r="W995" i="8"/>
  <c r="X995" i="8" s="1"/>
  <c r="V995" i="8"/>
  <c r="K995" i="8"/>
  <c r="J995" i="8"/>
  <c r="I995" i="8"/>
  <c r="G995" i="8"/>
  <c r="F995" i="8"/>
  <c r="E995" i="8"/>
  <c r="AH994" i="8"/>
  <c r="W994" i="8"/>
  <c r="X994" i="8" s="1"/>
  <c r="V994" i="8"/>
  <c r="K994" i="8"/>
  <c r="J994" i="8"/>
  <c r="I994" i="8"/>
  <c r="G994" i="8"/>
  <c r="F994" i="8"/>
  <c r="E994" i="8"/>
  <c r="AH993" i="8"/>
  <c r="W993" i="8"/>
  <c r="X993" i="8" s="1"/>
  <c r="V993" i="8"/>
  <c r="K993" i="8"/>
  <c r="J993" i="8"/>
  <c r="I993" i="8"/>
  <c r="G993" i="8"/>
  <c r="F993" i="8"/>
  <c r="E993" i="8"/>
  <c r="AH992" i="8"/>
  <c r="W992" i="8"/>
  <c r="X992" i="8" s="1"/>
  <c r="V992" i="8"/>
  <c r="K992" i="8"/>
  <c r="J992" i="8"/>
  <c r="I992" i="8"/>
  <c r="G992" i="8"/>
  <c r="F992" i="8"/>
  <c r="E992" i="8"/>
  <c r="AH991" i="8"/>
  <c r="W991" i="8"/>
  <c r="X991" i="8" s="1"/>
  <c r="V991" i="8"/>
  <c r="K991" i="8"/>
  <c r="J991" i="8"/>
  <c r="I991" i="8"/>
  <c r="G991" i="8"/>
  <c r="F991" i="8"/>
  <c r="E991" i="8"/>
  <c r="AH990" i="8"/>
  <c r="W990" i="8"/>
  <c r="X990" i="8" s="1"/>
  <c r="V990" i="8"/>
  <c r="K990" i="8"/>
  <c r="J990" i="8"/>
  <c r="I990" i="8"/>
  <c r="G990" i="8"/>
  <c r="F990" i="8"/>
  <c r="E990" i="8"/>
  <c r="AH989" i="8"/>
  <c r="W989" i="8"/>
  <c r="X989" i="8" s="1"/>
  <c r="V989" i="8"/>
  <c r="K989" i="8"/>
  <c r="J989" i="8"/>
  <c r="I989" i="8"/>
  <c r="G989" i="8"/>
  <c r="F989" i="8"/>
  <c r="E989" i="8"/>
  <c r="AH988" i="8"/>
  <c r="W988" i="8"/>
  <c r="X988" i="8" s="1"/>
  <c r="V988" i="8"/>
  <c r="K988" i="8"/>
  <c r="J988" i="8"/>
  <c r="I988" i="8"/>
  <c r="G988" i="8"/>
  <c r="F988" i="8"/>
  <c r="E988" i="8"/>
  <c r="AH987" i="8"/>
  <c r="W987" i="8"/>
  <c r="X987" i="8" s="1"/>
  <c r="V987" i="8"/>
  <c r="K987" i="8"/>
  <c r="J987" i="8"/>
  <c r="I987" i="8"/>
  <c r="G987" i="8"/>
  <c r="F987" i="8"/>
  <c r="E987" i="8"/>
  <c r="AH986" i="8"/>
  <c r="W986" i="8"/>
  <c r="X986" i="8" s="1"/>
  <c r="V986" i="8"/>
  <c r="K986" i="8"/>
  <c r="J986" i="8"/>
  <c r="I986" i="8"/>
  <c r="G986" i="8"/>
  <c r="F986" i="8"/>
  <c r="E986" i="8"/>
  <c r="AH985" i="8"/>
  <c r="W985" i="8"/>
  <c r="X985" i="8" s="1"/>
  <c r="V985" i="8"/>
  <c r="K985" i="8"/>
  <c r="J985" i="8"/>
  <c r="I985" i="8"/>
  <c r="G985" i="8"/>
  <c r="F985" i="8"/>
  <c r="E985" i="8"/>
  <c r="AH984" i="8"/>
  <c r="W984" i="8"/>
  <c r="X984" i="8" s="1"/>
  <c r="V984" i="8"/>
  <c r="K984" i="8"/>
  <c r="J984" i="8"/>
  <c r="I984" i="8"/>
  <c r="G984" i="8"/>
  <c r="F984" i="8"/>
  <c r="E984" i="8"/>
  <c r="AH983" i="8"/>
  <c r="W983" i="8"/>
  <c r="X983" i="8" s="1"/>
  <c r="V983" i="8"/>
  <c r="K983" i="8"/>
  <c r="J983" i="8"/>
  <c r="I983" i="8"/>
  <c r="G983" i="8"/>
  <c r="F983" i="8"/>
  <c r="E983" i="8"/>
  <c r="AH982" i="8"/>
  <c r="W982" i="8"/>
  <c r="X982" i="8" s="1"/>
  <c r="V982" i="8"/>
  <c r="K982" i="8"/>
  <c r="J982" i="8"/>
  <c r="I982" i="8"/>
  <c r="G982" i="8"/>
  <c r="F982" i="8"/>
  <c r="E982" i="8"/>
  <c r="AH981" i="8"/>
  <c r="W981" i="8"/>
  <c r="X981" i="8" s="1"/>
  <c r="V981" i="8"/>
  <c r="K981" i="8"/>
  <c r="J981" i="8"/>
  <c r="I981" i="8"/>
  <c r="G981" i="8"/>
  <c r="F981" i="8"/>
  <c r="E981" i="8"/>
  <c r="AH980" i="8"/>
  <c r="W980" i="8"/>
  <c r="X980" i="8" s="1"/>
  <c r="V980" i="8"/>
  <c r="K980" i="8"/>
  <c r="J980" i="8"/>
  <c r="I980" i="8"/>
  <c r="G980" i="8"/>
  <c r="F980" i="8"/>
  <c r="E980" i="8"/>
  <c r="AH979" i="8"/>
  <c r="W979" i="8"/>
  <c r="X979" i="8" s="1"/>
  <c r="V979" i="8"/>
  <c r="K979" i="8"/>
  <c r="J979" i="8"/>
  <c r="I979" i="8"/>
  <c r="G979" i="8"/>
  <c r="F979" i="8"/>
  <c r="E979" i="8"/>
  <c r="AH978" i="8"/>
  <c r="W978" i="8"/>
  <c r="X978" i="8" s="1"/>
  <c r="V978" i="8"/>
  <c r="K978" i="8"/>
  <c r="J978" i="8"/>
  <c r="I978" i="8"/>
  <c r="G978" i="8"/>
  <c r="F978" i="8"/>
  <c r="E978" i="8"/>
  <c r="AH977" i="8"/>
  <c r="W977" i="8"/>
  <c r="X977" i="8" s="1"/>
  <c r="V977" i="8"/>
  <c r="K977" i="8"/>
  <c r="J977" i="8"/>
  <c r="I977" i="8"/>
  <c r="G977" i="8"/>
  <c r="F977" i="8"/>
  <c r="E977" i="8"/>
  <c r="AH976" i="8"/>
  <c r="W976" i="8"/>
  <c r="X976" i="8" s="1"/>
  <c r="V976" i="8"/>
  <c r="K976" i="8"/>
  <c r="J976" i="8"/>
  <c r="I976" i="8"/>
  <c r="G976" i="8"/>
  <c r="F976" i="8"/>
  <c r="E976" i="8"/>
  <c r="AH975" i="8"/>
  <c r="W975" i="8"/>
  <c r="X975" i="8" s="1"/>
  <c r="V975" i="8"/>
  <c r="K975" i="8"/>
  <c r="J975" i="8"/>
  <c r="I975" i="8"/>
  <c r="G975" i="8"/>
  <c r="F975" i="8"/>
  <c r="E975" i="8"/>
  <c r="AH974" i="8"/>
  <c r="W974" i="8"/>
  <c r="X974" i="8" s="1"/>
  <c r="V974" i="8"/>
  <c r="K974" i="8"/>
  <c r="J974" i="8"/>
  <c r="I974" i="8"/>
  <c r="G974" i="8"/>
  <c r="F974" i="8"/>
  <c r="E974" i="8"/>
  <c r="AH973" i="8"/>
  <c r="W973" i="8"/>
  <c r="X973" i="8" s="1"/>
  <c r="V973" i="8"/>
  <c r="K973" i="8"/>
  <c r="J973" i="8"/>
  <c r="I973" i="8"/>
  <c r="G973" i="8"/>
  <c r="F973" i="8"/>
  <c r="E973" i="8"/>
  <c r="AH972" i="8"/>
  <c r="W972" i="8"/>
  <c r="X972" i="8" s="1"/>
  <c r="V972" i="8"/>
  <c r="K972" i="8"/>
  <c r="J972" i="8"/>
  <c r="I972" i="8"/>
  <c r="G972" i="8"/>
  <c r="F972" i="8"/>
  <c r="E972" i="8"/>
  <c r="AH971" i="8"/>
  <c r="W971" i="8"/>
  <c r="X971" i="8" s="1"/>
  <c r="V971" i="8"/>
  <c r="K971" i="8"/>
  <c r="J971" i="8"/>
  <c r="I971" i="8"/>
  <c r="G971" i="8"/>
  <c r="F971" i="8"/>
  <c r="E971" i="8"/>
  <c r="AH970" i="8"/>
  <c r="W970" i="8"/>
  <c r="X970" i="8" s="1"/>
  <c r="V970" i="8"/>
  <c r="K970" i="8"/>
  <c r="J970" i="8"/>
  <c r="I970" i="8"/>
  <c r="G970" i="8"/>
  <c r="F970" i="8"/>
  <c r="E970" i="8"/>
  <c r="AH969" i="8"/>
  <c r="W969" i="8"/>
  <c r="X969" i="8" s="1"/>
  <c r="V969" i="8"/>
  <c r="K969" i="8"/>
  <c r="J969" i="8"/>
  <c r="I969" i="8"/>
  <c r="G969" i="8"/>
  <c r="F969" i="8"/>
  <c r="E969" i="8"/>
  <c r="AH968" i="8"/>
  <c r="W968" i="8"/>
  <c r="X968" i="8" s="1"/>
  <c r="V968" i="8"/>
  <c r="K968" i="8"/>
  <c r="J968" i="8"/>
  <c r="I968" i="8"/>
  <c r="G968" i="8"/>
  <c r="F968" i="8"/>
  <c r="E968" i="8"/>
  <c r="AH967" i="8"/>
  <c r="W967" i="8"/>
  <c r="X967" i="8" s="1"/>
  <c r="V967" i="8"/>
  <c r="K967" i="8"/>
  <c r="J967" i="8"/>
  <c r="I967" i="8"/>
  <c r="G967" i="8"/>
  <c r="F967" i="8"/>
  <c r="E967" i="8"/>
  <c r="AH966" i="8"/>
  <c r="W966" i="8"/>
  <c r="X966" i="8" s="1"/>
  <c r="V966" i="8"/>
  <c r="K966" i="8"/>
  <c r="J966" i="8"/>
  <c r="I966" i="8"/>
  <c r="G966" i="8"/>
  <c r="F966" i="8"/>
  <c r="E966" i="8"/>
  <c r="AH965" i="8"/>
  <c r="W965" i="8"/>
  <c r="X965" i="8" s="1"/>
  <c r="V965" i="8"/>
  <c r="K965" i="8"/>
  <c r="J965" i="8"/>
  <c r="I965" i="8"/>
  <c r="G965" i="8"/>
  <c r="F965" i="8"/>
  <c r="E965" i="8"/>
  <c r="AH964" i="8"/>
  <c r="W964" i="8"/>
  <c r="X964" i="8" s="1"/>
  <c r="V964" i="8"/>
  <c r="K964" i="8"/>
  <c r="J964" i="8"/>
  <c r="I964" i="8"/>
  <c r="G964" i="8"/>
  <c r="F964" i="8"/>
  <c r="E964" i="8"/>
  <c r="AH963" i="8"/>
  <c r="W963" i="8"/>
  <c r="X963" i="8" s="1"/>
  <c r="V963" i="8"/>
  <c r="K963" i="8"/>
  <c r="J963" i="8"/>
  <c r="I963" i="8"/>
  <c r="G963" i="8"/>
  <c r="F963" i="8"/>
  <c r="E963" i="8"/>
  <c r="AH962" i="8"/>
  <c r="W962" i="8"/>
  <c r="X962" i="8" s="1"/>
  <c r="V962" i="8"/>
  <c r="K962" i="8"/>
  <c r="J962" i="8"/>
  <c r="I962" i="8"/>
  <c r="G962" i="8"/>
  <c r="F962" i="8"/>
  <c r="E962" i="8"/>
  <c r="AH961" i="8"/>
  <c r="W961" i="8"/>
  <c r="X961" i="8" s="1"/>
  <c r="V961" i="8"/>
  <c r="K961" i="8"/>
  <c r="J961" i="8"/>
  <c r="I961" i="8"/>
  <c r="G961" i="8"/>
  <c r="F961" i="8"/>
  <c r="E961" i="8"/>
  <c r="AH960" i="8"/>
  <c r="W960" i="8"/>
  <c r="X960" i="8" s="1"/>
  <c r="V960" i="8"/>
  <c r="K960" i="8"/>
  <c r="J960" i="8"/>
  <c r="I960" i="8"/>
  <c r="G960" i="8"/>
  <c r="F960" i="8"/>
  <c r="E960" i="8"/>
  <c r="AH959" i="8"/>
  <c r="W959" i="8"/>
  <c r="X959" i="8" s="1"/>
  <c r="V959" i="8"/>
  <c r="K959" i="8"/>
  <c r="J959" i="8"/>
  <c r="I959" i="8"/>
  <c r="G959" i="8"/>
  <c r="F959" i="8"/>
  <c r="E959" i="8"/>
  <c r="AH958" i="8"/>
  <c r="W958" i="8"/>
  <c r="X958" i="8" s="1"/>
  <c r="V958" i="8"/>
  <c r="K958" i="8"/>
  <c r="J958" i="8"/>
  <c r="I958" i="8"/>
  <c r="G958" i="8"/>
  <c r="F958" i="8"/>
  <c r="E958" i="8"/>
  <c r="AH957" i="8"/>
  <c r="W957" i="8"/>
  <c r="X957" i="8" s="1"/>
  <c r="V957" i="8"/>
  <c r="K957" i="8"/>
  <c r="J957" i="8"/>
  <c r="I957" i="8"/>
  <c r="G957" i="8"/>
  <c r="F957" i="8"/>
  <c r="E957" i="8"/>
  <c r="AH956" i="8"/>
  <c r="W956" i="8"/>
  <c r="X956" i="8" s="1"/>
  <c r="V956" i="8"/>
  <c r="K956" i="8"/>
  <c r="J956" i="8"/>
  <c r="I956" i="8"/>
  <c r="G956" i="8"/>
  <c r="F956" i="8"/>
  <c r="E956" i="8"/>
  <c r="AH955" i="8"/>
  <c r="W955" i="8"/>
  <c r="X955" i="8" s="1"/>
  <c r="V955" i="8"/>
  <c r="K955" i="8"/>
  <c r="J955" i="8"/>
  <c r="I955" i="8"/>
  <c r="G955" i="8"/>
  <c r="F955" i="8"/>
  <c r="E955" i="8"/>
  <c r="AH954" i="8"/>
  <c r="W954" i="8"/>
  <c r="X954" i="8" s="1"/>
  <c r="V954" i="8"/>
  <c r="K954" i="8"/>
  <c r="J954" i="8"/>
  <c r="I954" i="8"/>
  <c r="G954" i="8"/>
  <c r="F954" i="8"/>
  <c r="E954" i="8"/>
  <c r="AH953" i="8"/>
  <c r="W953" i="8"/>
  <c r="X953" i="8" s="1"/>
  <c r="V953" i="8"/>
  <c r="K953" i="8"/>
  <c r="J953" i="8"/>
  <c r="I953" i="8"/>
  <c r="G953" i="8"/>
  <c r="F953" i="8"/>
  <c r="E953" i="8"/>
  <c r="AH952" i="8"/>
  <c r="W952" i="8"/>
  <c r="X952" i="8" s="1"/>
  <c r="V952" i="8"/>
  <c r="K952" i="8"/>
  <c r="J952" i="8"/>
  <c r="I952" i="8"/>
  <c r="G952" i="8"/>
  <c r="F952" i="8"/>
  <c r="E952" i="8"/>
  <c r="AH951" i="8"/>
  <c r="W951" i="8"/>
  <c r="X951" i="8" s="1"/>
  <c r="V951" i="8"/>
  <c r="K951" i="8"/>
  <c r="J951" i="8"/>
  <c r="I951" i="8"/>
  <c r="G951" i="8"/>
  <c r="F951" i="8"/>
  <c r="E951" i="8"/>
  <c r="AH950" i="8"/>
  <c r="W950" i="8"/>
  <c r="X950" i="8" s="1"/>
  <c r="V950" i="8"/>
  <c r="K950" i="8"/>
  <c r="J950" i="8"/>
  <c r="I950" i="8"/>
  <c r="G950" i="8"/>
  <c r="F950" i="8"/>
  <c r="E950" i="8"/>
  <c r="AH949" i="8"/>
  <c r="W949" i="8"/>
  <c r="X949" i="8" s="1"/>
  <c r="V949" i="8"/>
  <c r="K949" i="8"/>
  <c r="J949" i="8"/>
  <c r="I949" i="8"/>
  <c r="G949" i="8"/>
  <c r="F949" i="8"/>
  <c r="E949" i="8"/>
  <c r="AH948" i="8"/>
  <c r="W948" i="8"/>
  <c r="X948" i="8" s="1"/>
  <c r="V948" i="8"/>
  <c r="K948" i="8"/>
  <c r="J948" i="8"/>
  <c r="I948" i="8"/>
  <c r="G948" i="8"/>
  <c r="F948" i="8"/>
  <c r="E948" i="8"/>
  <c r="AH947" i="8"/>
  <c r="W947" i="8"/>
  <c r="X947" i="8" s="1"/>
  <c r="V947" i="8"/>
  <c r="K947" i="8"/>
  <c r="J947" i="8"/>
  <c r="I947" i="8"/>
  <c r="G947" i="8"/>
  <c r="F947" i="8"/>
  <c r="E947" i="8"/>
  <c r="AH946" i="8"/>
  <c r="W946" i="8"/>
  <c r="X946" i="8" s="1"/>
  <c r="V946" i="8"/>
  <c r="K946" i="8"/>
  <c r="J946" i="8"/>
  <c r="I946" i="8"/>
  <c r="G946" i="8"/>
  <c r="F946" i="8"/>
  <c r="E946" i="8"/>
  <c r="AH945" i="8"/>
  <c r="W945" i="8"/>
  <c r="X945" i="8" s="1"/>
  <c r="V945" i="8"/>
  <c r="K945" i="8"/>
  <c r="J945" i="8"/>
  <c r="I945" i="8"/>
  <c r="G945" i="8"/>
  <c r="F945" i="8"/>
  <c r="E945" i="8"/>
  <c r="AH944" i="8"/>
  <c r="W944" i="8"/>
  <c r="X944" i="8" s="1"/>
  <c r="V944" i="8"/>
  <c r="K944" i="8"/>
  <c r="J944" i="8"/>
  <c r="I944" i="8"/>
  <c r="G944" i="8"/>
  <c r="F944" i="8"/>
  <c r="E944" i="8"/>
  <c r="AH943" i="8"/>
  <c r="W943" i="8"/>
  <c r="X943" i="8" s="1"/>
  <c r="V943" i="8"/>
  <c r="K943" i="8"/>
  <c r="J943" i="8"/>
  <c r="I943" i="8"/>
  <c r="G943" i="8"/>
  <c r="F943" i="8"/>
  <c r="E943" i="8"/>
  <c r="AH942" i="8"/>
  <c r="W942" i="8"/>
  <c r="X942" i="8" s="1"/>
  <c r="V942" i="8"/>
  <c r="K942" i="8"/>
  <c r="J942" i="8"/>
  <c r="I942" i="8"/>
  <c r="G942" i="8"/>
  <c r="F942" i="8"/>
  <c r="E942" i="8"/>
  <c r="AH941" i="8"/>
  <c r="W941" i="8"/>
  <c r="X941" i="8" s="1"/>
  <c r="V941" i="8"/>
  <c r="K941" i="8"/>
  <c r="J941" i="8"/>
  <c r="I941" i="8"/>
  <c r="G941" i="8"/>
  <c r="F941" i="8"/>
  <c r="E941" i="8"/>
  <c r="AH940" i="8"/>
  <c r="W940" i="8"/>
  <c r="X940" i="8" s="1"/>
  <c r="V940" i="8"/>
  <c r="K940" i="8"/>
  <c r="J940" i="8"/>
  <c r="I940" i="8"/>
  <c r="G940" i="8"/>
  <c r="F940" i="8"/>
  <c r="E940" i="8"/>
  <c r="AH939" i="8"/>
  <c r="W939" i="8"/>
  <c r="X939" i="8" s="1"/>
  <c r="V939" i="8"/>
  <c r="K939" i="8"/>
  <c r="J939" i="8"/>
  <c r="I939" i="8"/>
  <c r="G939" i="8"/>
  <c r="F939" i="8"/>
  <c r="E939" i="8"/>
  <c r="AH938" i="8"/>
  <c r="W938" i="8"/>
  <c r="X938" i="8" s="1"/>
  <c r="V938" i="8"/>
  <c r="K938" i="8"/>
  <c r="J938" i="8"/>
  <c r="I938" i="8"/>
  <c r="G938" i="8"/>
  <c r="F938" i="8"/>
  <c r="E938" i="8"/>
  <c r="AH937" i="8"/>
  <c r="W937" i="8"/>
  <c r="X937" i="8" s="1"/>
  <c r="V937" i="8"/>
  <c r="K937" i="8"/>
  <c r="J937" i="8"/>
  <c r="I937" i="8"/>
  <c r="G937" i="8"/>
  <c r="F937" i="8"/>
  <c r="E937" i="8"/>
  <c r="AH936" i="8"/>
  <c r="W936" i="8"/>
  <c r="X936" i="8" s="1"/>
  <c r="V936" i="8"/>
  <c r="K936" i="8"/>
  <c r="J936" i="8"/>
  <c r="I936" i="8"/>
  <c r="G936" i="8"/>
  <c r="F936" i="8"/>
  <c r="E936" i="8"/>
  <c r="AH935" i="8"/>
  <c r="W935" i="8"/>
  <c r="X935" i="8" s="1"/>
  <c r="V935" i="8"/>
  <c r="K935" i="8"/>
  <c r="J935" i="8"/>
  <c r="I935" i="8"/>
  <c r="G935" i="8"/>
  <c r="F935" i="8"/>
  <c r="E935" i="8"/>
  <c r="AH934" i="8"/>
  <c r="W934" i="8"/>
  <c r="X934" i="8" s="1"/>
  <c r="V934" i="8"/>
  <c r="K934" i="8"/>
  <c r="J934" i="8"/>
  <c r="I934" i="8"/>
  <c r="G934" i="8"/>
  <c r="F934" i="8"/>
  <c r="E934" i="8"/>
  <c r="AH933" i="8"/>
  <c r="W933" i="8"/>
  <c r="X933" i="8" s="1"/>
  <c r="V933" i="8"/>
  <c r="K933" i="8"/>
  <c r="J933" i="8"/>
  <c r="I933" i="8"/>
  <c r="G933" i="8"/>
  <c r="F933" i="8"/>
  <c r="E933" i="8"/>
  <c r="AH932" i="8"/>
  <c r="W932" i="8"/>
  <c r="X932" i="8" s="1"/>
  <c r="V932" i="8"/>
  <c r="K932" i="8"/>
  <c r="J932" i="8"/>
  <c r="I932" i="8"/>
  <c r="G932" i="8"/>
  <c r="F932" i="8"/>
  <c r="E932" i="8"/>
  <c r="AH931" i="8"/>
  <c r="W931" i="8"/>
  <c r="X931" i="8" s="1"/>
  <c r="V931" i="8"/>
  <c r="K931" i="8"/>
  <c r="J931" i="8"/>
  <c r="I931" i="8"/>
  <c r="G931" i="8"/>
  <c r="F931" i="8"/>
  <c r="E931" i="8"/>
  <c r="AH930" i="8"/>
  <c r="W930" i="8"/>
  <c r="X930" i="8" s="1"/>
  <c r="V930" i="8"/>
  <c r="K930" i="8"/>
  <c r="J930" i="8"/>
  <c r="I930" i="8"/>
  <c r="G930" i="8"/>
  <c r="F930" i="8"/>
  <c r="E930" i="8"/>
  <c r="AH929" i="8"/>
  <c r="W929" i="8"/>
  <c r="X929" i="8" s="1"/>
  <c r="V929" i="8"/>
  <c r="K929" i="8"/>
  <c r="J929" i="8"/>
  <c r="I929" i="8"/>
  <c r="G929" i="8"/>
  <c r="F929" i="8"/>
  <c r="E929" i="8"/>
  <c r="AH928" i="8"/>
  <c r="W928" i="8"/>
  <c r="X928" i="8" s="1"/>
  <c r="V928" i="8"/>
  <c r="K928" i="8"/>
  <c r="J928" i="8"/>
  <c r="I928" i="8"/>
  <c r="G928" i="8"/>
  <c r="F928" i="8"/>
  <c r="E928" i="8"/>
  <c r="AH927" i="8"/>
  <c r="W927" i="8"/>
  <c r="X927" i="8" s="1"/>
  <c r="V927" i="8"/>
  <c r="K927" i="8"/>
  <c r="J927" i="8"/>
  <c r="I927" i="8"/>
  <c r="G927" i="8"/>
  <c r="F927" i="8"/>
  <c r="E927" i="8"/>
  <c r="AH926" i="8"/>
  <c r="W926" i="8"/>
  <c r="X926" i="8" s="1"/>
  <c r="V926" i="8"/>
  <c r="K926" i="8"/>
  <c r="J926" i="8"/>
  <c r="I926" i="8"/>
  <c r="G926" i="8"/>
  <c r="F926" i="8"/>
  <c r="E926" i="8"/>
  <c r="AH925" i="8"/>
  <c r="W925" i="8"/>
  <c r="X925" i="8" s="1"/>
  <c r="V925" i="8"/>
  <c r="K925" i="8"/>
  <c r="J925" i="8"/>
  <c r="I925" i="8"/>
  <c r="G925" i="8"/>
  <c r="F925" i="8"/>
  <c r="E925" i="8"/>
  <c r="AH924" i="8"/>
  <c r="W924" i="8"/>
  <c r="X924" i="8" s="1"/>
  <c r="V924" i="8"/>
  <c r="K924" i="8"/>
  <c r="J924" i="8"/>
  <c r="I924" i="8"/>
  <c r="G924" i="8"/>
  <c r="F924" i="8"/>
  <c r="E924" i="8"/>
  <c r="AH923" i="8"/>
  <c r="W923" i="8"/>
  <c r="X923" i="8" s="1"/>
  <c r="V923" i="8"/>
  <c r="K923" i="8"/>
  <c r="J923" i="8"/>
  <c r="I923" i="8"/>
  <c r="G923" i="8"/>
  <c r="F923" i="8"/>
  <c r="E923" i="8"/>
  <c r="AH922" i="8"/>
  <c r="W922" i="8"/>
  <c r="X922" i="8" s="1"/>
  <c r="V922" i="8"/>
  <c r="K922" i="8"/>
  <c r="J922" i="8"/>
  <c r="I922" i="8"/>
  <c r="G922" i="8"/>
  <c r="F922" i="8"/>
  <c r="E922" i="8"/>
  <c r="AH921" i="8"/>
  <c r="W921" i="8"/>
  <c r="X921" i="8" s="1"/>
  <c r="V921" i="8"/>
  <c r="K921" i="8"/>
  <c r="J921" i="8"/>
  <c r="I921" i="8"/>
  <c r="G921" i="8"/>
  <c r="F921" i="8"/>
  <c r="E921" i="8"/>
  <c r="AH920" i="8"/>
  <c r="W920" i="8"/>
  <c r="X920" i="8" s="1"/>
  <c r="V920" i="8"/>
  <c r="K920" i="8"/>
  <c r="J920" i="8"/>
  <c r="I920" i="8"/>
  <c r="G920" i="8"/>
  <c r="F920" i="8"/>
  <c r="E920" i="8"/>
  <c r="AH919" i="8"/>
  <c r="W919" i="8"/>
  <c r="X919" i="8" s="1"/>
  <c r="V919" i="8"/>
  <c r="K919" i="8"/>
  <c r="J919" i="8"/>
  <c r="I919" i="8"/>
  <c r="G919" i="8"/>
  <c r="F919" i="8"/>
  <c r="E919" i="8"/>
  <c r="AH918" i="8"/>
  <c r="W918" i="8"/>
  <c r="X918" i="8" s="1"/>
  <c r="V918" i="8"/>
  <c r="K918" i="8"/>
  <c r="J918" i="8"/>
  <c r="I918" i="8"/>
  <c r="G918" i="8"/>
  <c r="F918" i="8"/>
  <c r="E918" i="8"/>
  <c r="AH917" i="8"/>
  <c r="W917" i="8"/>
  <c r="X917" i="8" s="1"/>
  <c r="V917" i="8"/>
  <c r="K917" i="8"/>
  <c r="J917" i="8"/>
  <c r="I917" i="8"/>
  <c r="G917" i="8"/>
  <c r="F917" i="8"/>
  <c r="E917" i="8"/>
  <c r="AH916" i="8"/>
  <c r="W916" i="8"/>
  <c r="X916" i="8" s="1"/>
  <c r="V916" i="8"/>
  <c r="K916" i="8"/>
  <c r="J916" i="8"/>
  <c r="I916" i="8"/>
  <c r="G916" i="8"/>
  <c r="F916" i="8"/>
  <c r="E916" i="8"/>
  <c r="AH915" i="8"/>
  <c r="W915" i="8"/>
  <c r="X915" i="8" s="1"/>
  <c r="V915" i="8"/>
  <c r="K915" i="8"/>
  <c r="J915" i="8"/>
  <c r="I915" i="8"/>
  <c r="G915" i="8"/>
  <c r="F915" i="8"/>
  <c r="E915" i="8"/>
  <c r="AH914" i="8"/>
  <c r="W914" i="8"/>
  <c r="X914" i="8" s="1"/>
  <c r="V914" i="8"/>
  <c r="K914" i="8"/>
  <c r="J914" i="8"/>
  <c r="I914" i="8"/>
  <c r="G914" i="8"/>
  <c r="F914" i="8"/>
  <c r="E914" i="8"/>
  <c r="AH913" i="8"/>
  <c r="W913" i="8"/>
  <c r="X913" i="8" s="1"/>
  <c r="V913" i="8"/>
  <c r="K913" i="8"/>
  <c r="J913" i="8"/>
  <c r="I913" i="8"/>
  <c r="G913" i="8"/>
  <c r="F913" i="8"/>
  <c r="E913" i="8"/>
  <c r="AH912" i="8"/>
  <c r="W912" i="8"/>
  <c r="X912" i="8" s="1"/>
  <c r="V912" i="8"/>
  <c r="K912" i="8"/>
  <c r="J912" i="8"/>
  <c r="I912" i="8"/>
  <c r="G912" i="8"/>
  <c r="F912" i="8"/>
  <c r="E912" i="8"/>
  <c r="AH911" i="8"/>
  <c r="W911" i="8"/>
  <c r="X911" i="8" s="1"/>
  <c r="V911" i="8"/>
  <c r="K911" i="8"/>
  <c r="J911" i="8"/>
  <c r="I911" i="8"/>
  <c r="G911" i="8"/>
  <c r="F911" i="8"/>
  <c r="E911" i="8"/>
  <c r="AH910" i="8"/>
  <c r="W910" i="8"/>
  <c r="X910" i="8" s="1"/>
  <c r="V910" i="8"/>
  <c r="K910" i="8"/>
  <c r="J910" i="8"/>
  <c r="I910" i="8"/>
  <c r="G910" i="8"/>
  <c r="F910" i="8"/>
  <c r="E910" i="8"/>
  <c r="AH909" i="8"/>
  <c r="W909" i="8"/>
  <c r="X909" i="8" s="1"/>
  <c r="V909" i="8"/>
  <c r="K909" i="8"/>
  <c r="J909" i="8"/>
  <c r="I909" i="8"/>
  <c r="G909" i="8"/>
  <c r="F909" i="8"/>
  <c r="E909" i="8"/>
  <c r="AH908" i="8"/>
  <c r="W908" i="8"/>
  <c r="X908" i="8" s="1"/>
  <c r="V908" i="8"/>
  <c r="K908" i="8"/>
  <c r="J908" i="8"/>
  <c r="I908" i="8"/>
  <c r="G908" i="8"/>
  <c r="F908" i="8"/>
  <c r="E908" i="8"/>
  <c r="AH907" i="8"/>
  <c r="W907" i="8"/>
  <c r="X907" i="8" s="1"/>
  <c r="V907" i="8"/>
  <c r="K907" i="8"/>
  <c r="J907" i="8"/>
  <c r="I907" i="8"/>
  <c r="G907" i="8"/>
  <c r="F907" i="8"/>
  <c r="E907" i="8"/>
  <c r="AH906" i="8"/>
  <c r="W906" i="8"/>
  <c r="X906" i="8" s="1"/>
  <c r="V906" i="8"/>
  <c r="K906" i="8"/>
  <c r="J906" i="8"/>
  <c r="I906" i="8"/>
  <c r="G906" i="8"/>
  <c r="F906" i="8"/>
  <c r="E906" i="8"/>
  <c r="AH905" i="8"/>
  <c r="W905" i="8"/>
  <c r="X905" i="8" s="1"/>
  <c r="V905" i="8"/>
  <c r="K905" i="8"/>
  <c r="J905" i="8"/>
  <c r="I905" i="8"/>
  <c r="G905" i="8"/>
  <c r="F905" i="8"/>
  <c r="E905" i="8"/>
  <c r="AH904" i="8"/>
  <c r="W904" i="8"/>
  <c r="X904" i="8" s="1"/>
  <c r="V904" i="8"/>
  <c r="K904" i="8"/>
  <c r="J904" i="8"/>
  <c r="I904" i="8"/>
  <c r="G904" i="8"/>
  <c r="F904" i="8"/>
  <c r="E904" i="8"/>
  <c r="AH903" i="8"/>
  <c r="W903" i="8"/>
  <c r="X903" i="8" s="1"/>
  <c r="V903" i="8"/>
  <c r="K903" i="8"/>
  <c r="J903" i="8"/>
  <c r="I903" i="8"/>
  <c r="G903" i="8"/>
  <c r="F903" i="8"/>
  <c r="E903" i="8"/>
  <c r="AH902" i="8"/>
  <c r="W902" i="8"/>
  <c r="X902" i="8" s="1"/>
  <c r="V902" i="8"/>
  <c r="K902" i="8"/>
  <c r="J902" i="8"/>
  <c r="I902" i="8"/>
  <c r="G902" i="8"/>
  <c r="F902" i="8"/>
  <c r="E902" i="8"/>
  <c r="AH901" i="8"/>
  <c r="W901" i="8"/>
  <c r="X901" i="8" s="1"/>
  <c r="V901" i="8"/>
  <c r="K901" i="8"/>
  <c r="J901" i="8"/>
  <c r="I901" i="8"/>
  <c r="G901" i="8"/>
  <c r="F901" i="8"/>
  <c r="E901" i="8"/>
  <c r="AH900" i="8"/>
  <c r="W900" i="8"/>
  <c r="X900" i="8" s="1"/>
  <c r="V900" i="8"/>
  <c r="K900" i="8"/>
  <c r="J900" i="8"/>
  <c r="I900" i="8"/>
  <c r="G900" i="8"/>
  <c r="F900" i="8"/>
  <c r="E900" i="8"/>
  <c r="AH899" i="8"/>
  <c r="W899" i="8"/>
  <c r="X899" i="8" s="1"/>
  <c r="V899" i="8"/>
  <c r="K899" i="8"/>
  <c r="J899" i="8"/>
  <c r="I899" i="8"/>
  <c r="G899" i="8"/>
  <c r="F899" i="8"/>
  <c r="E899" i="8"/>
  <c r="AH898" i="8"/>
  <c r="W898" i="8"/>
  <c r="X898" i="8" s="1"/>
  <c r="V898" i="8"/>
  <c r="K898" i="8"/>
  <c r="J898" i="8"/>
  <c r="I898" i="8"/>
  <c r="G898" i="8"/>
  <c r="F898" i="8"/>
  <c r="E898" i="8"/>
  <c r="AH897" i="8"/>
  <c r="W897" i="8"/>
  <c r="X897" i="8" s="1"/>
  <c r="V897" i="8"/>
  <c r="K897" i="8"/>
  <c r="J897" i="8"/>
  <c r="I897" i="8"/>
  <c r="G897" i="8"/>
  <c r="F897" i="8"/>
  <c r="E897" i="8"/>
  <c r="AH896" i="8"/>
  <c r="W896" i="8"/>
  <c r="X896" i="8" s="1"/>
  <c r="V896" i="8"/>
  <c r="K896" i="8"/>
  <c r="J896" i="8"/>
  <c r="I896" i="8"/>
  <c r="G896" i="8"/>
  <c r="F896" i="8"/>
  <c r="E896" i="8"/>
  <c r="AH895" i="8"/>
  <c r="W895" i="8"/>
  <c r="X895" i="8" s="1"/>
  <c r="V895" i="8"/>
  <c r="K895" i="8"/>
  <c r="J895" i="8"/>
  <c r="I895" i="8"/>
  <c r="G895" i="8"/>
  <c r="F895" i="8"/>
  <c r="E895" i="8"/>
  <c r="AH894" i="8"/>
  <c r="W894" i="8"/>
  <c r="X894" i="8" s="1"/>
  <c r="V894" i="8"/>
  <c r="K894" i="8"/>
  <c r="J894" i="8"/>
  <c r="I894" i="8"/>
  <c r="G894" i="8"/>
  <c r="F894" i="8"/>
  <c r="E894" i="8"/>
  <c r="AH893" i="8"/>
  <c r="W893" i="8"/>
  <c r="X893" i="8" s="1"/>
  <c r="V893" i="8"/>
  <c r="K893" i="8"/>
  <c r="J893" i="8"/>
  <c r="I893" i="8"/>
  <c r="G893" i="8"/>
  <c r="F893" i="8"/>
  <c r="E893" i="8"/>
  <c r="AH892" i="8"/>
  <c r="W892" i="8"/>
  <c r="X892" i="8" s="1"/>
  <c r="V892" i="8"/>
  <c r="K892" i="8"/>
  <c r="J892" i="8"/>
  <c r="I892" i="8"/>
  <c r="G892" i="8"/>
  <c r="F892" i="8"/>
  <c r="E892" i="8"/>
  <c r="AH891" i="8"/>
  <c r="W891" i="8"/>
  <c r="X891" i="8" s="1"/>
  <c r="V891" i="8"/>
  <c r="K891" i="8"/>
  <c r="J891" i="8"/>
  <c r="I891" i="8"/>
  <c r="G891" i="8"/>
  <c r="F891" i="8"/>
  <c r="E891" i="8"/>
  <c r="AH890" i="8"/>
  <c r="W890" i="8"/>
  <c r="X890" i="8" s="1"/>
  <c r="V890" i="8"/>
  <c r="K890" i="8"/>
  <c r="J890" i="8"/>
  <c r="I890" i="8"/>
  <c r="G890" i="8"/>
  <c r="F890" i="8"/>
  <c r="E890" i="8"/>
  <c r="AH889" i="8"/>
  <c r="W889" i="8"/>
  <c r="X889" i="8" s="1"/>
  <c r="V889" i="8"/>
  <c r="K889" i="8"/>
  <c r="J889" i="8"/>
  <c r="I889" i="8"/>
  <c r="G889" i="8"/>
  <c r="F889" i="8"/>
  <c r="E889" i="8"/>
  <c r="AH888" i="8"/>
  <c r="W888" i="8"/>
  <c r="X888" i="8" s="1"/>
  <c r="V888" i="8"/>
  <c r="K888" i="8"/>
  <c r="J888" i="8"/>
  <c r="I888" i="8"/>
  <c r="G888" i="8"/>
  <c r="F888" i="8"/>
  <c r="E888" i="8"/>
  <c r="AH887" i="8"/>
  <c r="W887" i="8"/>
  <c r="X887" i="8" s="1"/>
  <c r="V887" i="8"/>
  <c r="K887" i="8"/>
  <c r="J887" i="8"/>
  <c r="I887" i="8"/>
  <c r="G887" i="8"/>
  <c r="F887" i="8"/>
  <c r="E887" i="8"/>
  <c r="AH886" i="8"/>
  <c r="W886" i="8"/>
  <c r="X886" i="8" s="1"/>
  <c r="V886" i="8"/>
  <c r="K886" i="8"/>
  <c r="J886" i="8"/>
  <c r="I886" i="8"/>
  <c r="G886" i="8"/>
  <c r="F886" i="8"/>
  <c r="E886" i="8"/>
  <c r="AH885" i="8"/>
  <c r="W885" i="8"/>
  <c r="X885" i="8" s="1"/>
  <c r="V885" i="8"/>
  <c r="K885" i="8"/>
  <c r="J885" i="8"/>
  <c r="I885" i="8"/>
  <c r="G885" i="8"/>
  <c r="F885" i="8"/>
  <c r="E885" i="8"/>
  <c r="AH884" i="8"/>
  <c r="W884" i="8"/>
  <c r="X884" i="8" s="1"/>
  <c r="V884" i="8"/>
  <c r="K884" i="8"/>
  <c r="J884" i="8"/>
  <c r="I884" i="8"/>
  <c r="G884" i="8"/>
  <c r="F884" i="8"/>
  <c r="E884" i="8"/>
  <c r="AH883" i="8"/>
  <c r="W883" i="8"/>
  <c r="X883" i="8" s="1"/>
  <c r="V883" i="8"/>
  <c r="K883" i="8"/>
  <c r="J883" i="8"/>
  <c r="I883" i="8"/>
  <c r="G883" i="8"/>
  <c r="F883" i="8"/>
  <c r="E883" i="8"/>
  <c r="AH882" i="8"/>
  <c r="W882" i="8"/>
  <c r="X882" i="8" s="1"/>
  <c r="V882" i="8"/>
  <c r="K882" i="8"/>
  <c r="J882" i="8"/>
  <c r="I882" i="8"/>
  <c r="G882" i="8"/>
  <c r="F882" i="8"/>
  <c r="E882" i="8"/>
  <c r="AH881" i="8"/>
  <c r="W881" i="8"/>
  <c r="X881" i="8" s="1"/>
  <c r="V881" i="8"/>
  <c r="K881" i="8"/>
  <c r="J881" i="8"/>
  <c r="I881" i="8"/>
  <c r="G881" i="8"/>
  <c r="F881" i="8"/>
  <c r="E881" i="8"/>
  <c r="AH880" i="8"/>
  <c r="W880" i="8"/>
  <c r="X880" i="8" s="1"/>
  <c r="V880" i="8"/>
  <c r="K880" i="8"/>
  <c r="J880" i="8"/>
  <c r="I880" i="8"/>
  <c r="G880" i="8"/>
  <c r="F880" i="8"/>
  <c r="E880" i="8"/>
  <c r="AH879" i="8"/>
  <c r="W879" i="8"/>
  <c r="X879" i="8" s="1"/>
  <c r="V879" i="8"/>
  <c r="K879" i="8"/>
  <c r="J879" i="8"/>
  <c r="I879" i="8"/>
  <c r="G879" i="8"/>
  <c r="F879" i="8"/>
  <c r="E879" i="8"/>
  <c r="AH878" i="8"/>
  <c r="W878" i="8"/>
  <c r="X878" i="8" s="1"/>
  <c r="V878" i="8"/>
  <c r="K878" i="8"/>
  <c r="J878" i="8"/>
  <c r="I878" i="8"/>
  <c r="G878" i="8"/>
  <c r="F878" i="8"/>
  <c r="E878" i="8"/>
  <c r="AH877" i="8"/>
  <c r="W877" i="8"/>
  <c r="X877" i="8" s="1"/>
  <c r="V877" i="8"/>
  <c r="K877" i="8"/>
  <c r="J877" i="8"/>
  <c r="I877" i="8"/>
  <c r="G877" i="8"/>
  <c r="F877" i="8"/>
  <c r="E877" i="8"/>
  <c r="AH876" i="8"/>
  <c r="W876" i="8"/>
  <c r="X876" i="8" s="1"/>
  <c r="V876" i="8"/>
  <c r="K876" i="8"/>
  <c r="J876" i="8"/>
  <c r="I876" i="8"/>
  <c r="G876" i="8"/>
  <c r="F876" i="8"/>
  <c r="E876" i="8"/>
  <c r="AH875" i="8"/>
  <c r="W875" i="8"/>
  <c r="X875" i="8" s="1"/>
  <c r="V875" i="8"/>
  <c r="K875" i="8"/>
  <c r="J875" i="8"/>
  <c r="I875" i="8"/>
  <c r="G875" i="8"/>
  <c r="F875" i="8"/>
  <c r="E875" i="8"/>
  <c r="AH874" i="8"/>
  <c r="W874" i="8"/>
  <c r="X874" i="8" s="1"/>
  <c r="V874" i="8"/>
  <c r="K874" i="8"/>
  <c r="J874" i="8"/>
  <c r="I874" i="8"/>
  <c r="G874" i="8"/>
  <c r="F874" i="8"/>
  <c r="E874" i="8"/>
  <c r="AH873" i="8"/>
  <c r="W873" i="8"/>
  <c r="X873" i="8" s="1"/>
  <c r="V873" i="8"/>
  <c r="K873" i="8"/>
  <c r="J873" i="8"/>
  <c r="I873" i="8"/>
  <c r="G873" i="8"/>
  <c r="F873" i="8"/>
  <c r="E873" i="8"/>
  <c r="AH872" i="8"/>
  <c r="W872" i="8"/>
  <c r="X872" i="8" s="1"/>
  <c r="V872" i="8"/>
  <c r="K872" i="8"/>
  <c r="J872" i="8"/>
  <c r="I872" i="8"/>
  <c r="G872" i="8"/>
  <c r="F872" i="8"/>
  <c r="E872" i="8"/>
  <c r="AH871" i="8"/>
  <c r="W871" i="8"/>
  <c r="X871" i="8" s="1"/>
  <c r="V871" i="8"/>
  <c r="K871" i="8"/>
  <c r="J871" i="8"/>
  <c r="I871" i="8"/>
  <c r="G871" i="8"/>
  <c r="F871" i="8"/>
  <c r="E871" i="8"/>
  <c r="AH870" i="8"/>
  <c r="W870" i="8"/>
  <c r="X870" i="8" s="1"/>
  <c r="V870" i="8"/>
  <c r="K870" i="8"/>
  <c r="J870" i="8"/>
  <c r="I870" i="8"/>
  <c r="G870" i="8"/>
  <c r="F870" i="8"/>
  <c r="E870" i="8"/>
  <c r="AH869" i="8"/>
  <c r="W869" i="8"/>
  <c r="X869" i="8" s="1"/>
  <c r="V869" i="8"/>
  <c r="K869" i="8"/>
  <c r="J869" i="8"/>
  <c r="I869" i="8"/>
  <c r="G869" i="8"/>
  <c r="F869" i="8"/>
  <c r="E869" i="8"/>
  <c r="AH868" i="8"/>
  <c r="W868" i="8"/>
  <c r="X868" i="8" s="1"/>
  <c r="V868" i="8"/>
  <c r="K868" i="8"/>
  <c r="J868" i="8"/>
  <c r="I868" i="8"/>
  <c r="G868" i="8"/>
  <c r="F868" i="8"/>
  <c r="E868" i="8"/>
  <c r="AH867" i="8"/>
  <c r="W867" i="8"/>
  <c r="X867" i="8" s="1"/>
  <c r="V867" i="8"/>
  <c r="K867" i="8"/>
  <c r="J867" i="8"/>
  <c r="I867" i="8"/>
  <c r="G867" i="8"/>
  <c r="F867" i="8"/>
  <c r="E867" i="8"/>
  <c r="AH866" i="8"/>
  <c r="W866" i="8"/>
  <c r="X866" i="8" s="1"/>
  <c r="V866" i="8"/>
  <c r="K866" i="8"/>
  <c r="J866" i="8"/>
  <c r="I866" i="8"/>
  <c r="G866" i="8"/>
  <c r="F866" i="8"/>
  <c r="E866" i="8"/>
  <c r="AH865" i="8"/>
  <c r="W865" i="8"/>
  <c r="X865" i="8" s="1"/>
  <c r="V865" i="8"/>
  <c r="K865" i="8"/>
  <c r="J865" i="8"/>
  <c r="I865" i="8"/>
  <c r="G865" i="8"/>
  <c r="F865" i="8"/>
  <c r="E865" i="8"/>
  <c r="AH864" i="8"/>
  <c r="W864" i="8"/>
  <c r="X864" i="8" s="1"/>
  <c r="V864" i="8"/>
  <c r="K864" i="8"/>
  <c r="J864" i="8"/>
  <c r="I864" i="8"/>
  <c r="G864" i="8"/>
  <c r="F864" i="8"/>
  <c r="E864" i="8"/>
  <c r="AH863" i="8"/>
  <c r="W863" i="8"/>
  <c r="X863" i="8" s="1"/>
  <c r="V863" i="8"/>
  <c r="K863" i="8"/>
  <c r="J863" i="8"/>
  <c r="I863" i="8"/>
  <c r="G863" i="8"/>
  <c r="F863" i="8"/>
  <c r="E863" i="8"/>
  <c r="AH862" i="8"/>
  <c r="W862" i="8"/>
  <c r="X862" i="8" s="1"/>
  <c r="V862" i="8"/>
  <c r="K862" i="8"/>
  <c r="J862" i="8"/>
  <c r="I862" i="8"/>
  <c r="G862" i="8"/>
  <c r="F862" i="8"/>
  <c r="E862" i="8"/>
  <c r="AH861" i="8"/>
  <c r="W861" i="8"/>
  <c r="X861" i="8" s="1"/>
  <c r="V861" i="8"/>
  <c r="K861" i="8"/>
  <c r="J861" i="8"/>
  <c r="I861" i="8"/>
  <c r="G861" i="8"/>
  <c r="F861" i="8"/>
  <c r="E861" i="8"/>
  <c r="AH860" i="8"/>
  <c r="W860" i="8"/>
  <c r="X860" i="8" s="1"/>
  <c r="V860" i="8"/>
  <c r="K860" i="8"/>
  <c r="J860" i="8"/>
  <c r="I860" i="8"/>
  <c r="G860" i="8"/>
  <c r="F860" i="8"/>
  <c r="E860" i="8"/>
  <c r="AH859" i="8"/>
  <c r="W859" i="8"/>
  <c r="X859" i="8" s="1"/>
  <c r="V859" i="8"/>
  <c r="K859" i="8"/>
  <c r="J859" i="8"/>
  <c r="I859" i="8"/>
  <c r="G859" i="8"/>
  <c r="F859" i="8"/>
  <c r="E859" i="8"/>
  <c r="AH858" i="8"/>
  <c r="W858" i="8"/>
  <c r="X858" i="8" s="1"/>
  <c r="V858" i="8"/>
  <c r="K858" i="8"/>
  <c r="J858" i="8"/>
  <c r="I858" i="8"/>
  <c r="G858" i="8"/>
  <c r="F858" i="8"/>
  <c r="E858" i="8"/>
  <c r="AH857" i="8"/>
  <c r="W857" i="8"/>
  <c r="X857" i="8" s="1"/>
  <c r="V857" i="8"/>
  <c r="K857" i="8"/>
  <c r="J857" i="8"/>
  <c r="I857" i="8"/>
  <c r="G857" i="8"/>
  <c r="F857" i="8"/>
  <c r="E857" i="8"/>
  <c r="AH856" i="8"/>
  <c r="W856" i="8"/>
  <c r="X856" i="8" s="1"/>
  <c r="V856" i="8"/>
  <c r="K856" i="8"/>
  <c r="J856" i="8"/>
  <c r="I856" i="8"/>
  <c r="G856" i="8"/>
  <c r="F856" i="8"/>
  <c r="E856" i="8"/>
  <c r="AH855" i="8"/>
  <c r="W855" i="8"/>
  <c r="X855" i="8" s="1"/>
  <c r="V855" i="8"/>
  <c r="K855" i="8"/>
  <c r="J855" i="8"/>
  <c r="I855" i="8"/>
  <c r="G855" i="8"/>
  <c r="F855" i="8"/>
  <c r="E855" i="8"/>
  <c r="AH854" i="8"/>
  <c r="W854" i="8"/>
  <c r="X854" i="8" s="1"/>
  <c r="V854" i="8"/>
  <c r="K854" i="8"/>
  <c r="J854" i="8"/>
  <c r="I854" i="8"/>
  <c r="G854" i="8"/>
  <c r="F854" i="8"/>
  <c r="E854" i="8"/>
  <c r="AH853" i="8"/>
  <c r="W853" i="8"/>
  <c r="X853" i="8" s="1"/>
  <c r="V853" i="8"/>
  <c r="K853" i="8"/>
  <c r="J853" i="8"/>
  <c r="I853" i="8"/>
  <c r="G853" i="8"/>
  <c r="F853" i="8"/>
  <c r="E853" i="8"/>
  <c r="AH852" i="8"/>
  <c r="W852" i="8"/>
  <c r="X852" i="8" s="1"/>
  <c r="V852" i="8"/>
  <c r="K852" i="8"/>
  <c r="J852" i="8"/>
  <c r="I852" i="8"/>
  <c r="G852" i="8"/>
  <c r="F852" i="8"/>
  <c r="E852" i="8"/>
  <c r="AH851" i="8"/>
  <c r="W851" i="8"/>
  <c r="X851" i="8" s="1"/>
  <c r="V851" i="8"/>
  <c r="K851" i="8"/>
  <c r="J851" i="8"/>
  <c r="I851" i="8"/>
  <c r="G851" i="8"/>
  <c r="F851" i="8"/>
  <c r="E851" i="8"/>
  <c r="AH850" i="8"/>
  <c r="W850" i="8"/>
  <c r="X850" i="8" s="1"/>
  <c r="V850" i="8"/>
  <c r="K850" i="8"/>
  <c r="J850" i="8"/>
  <c r="I850" i="8"/>
  <c r="G850" i="8"/>
  <c r="F850" i="8"/>
  <c r="E850" i="8"/>
  <c r="AH849" i="8"/>
  <c r="W849" i="8"/>
  <c r="X849" i="8" s="1"/>
  <c r="V849" i="8"/>
  <c r="K849" i="8"/>
  <c r="J849" i="8"/>
  <c r="I849" i="8"/>
  <c r="G849" i="8"/>
  <c r="F849" i="8"/>
  <c r="E849" i="8"/>
  <c r="AH848" i="8"/>
  <c r="W848" i="8"/>
  <c r="X848" i="8" s="1"/>
  <c r="V848" i="8"/>
  <c r="K848" i="8"/>
  <c r="J848" i="8"/>
  <c r="I848" i="8"/>
  <c r="G848" i="8"/>
  <c r="F848" i="8"/>
  <c r="E848" i="8"/>
  <c r="AH847" i="8"/>
  <c r="W847" i="8"/>
  <c r="X847" i="8" s="1"/>
  <c r="V847" i="8"/>
  <c r="K847" i="8"/>
  <c r="J847" i="8"/>
  <c r="I847" i="8"/>
  <c r="G847" i="8"/>
  <c r="F847" i="8"/>
  <c r="E847" i="8"/>
  <c r="AH846" i="8"/>
  <c r="W846" i="8"/>
  <c r="X846" i="8" s="1"/>
  <c r="V846" i="8"/>
  <c r="K846" i="8"/>
  <c r="J846" i="8"/>
  <c r="I846" i="8"/>
  <c r="G846" i="8"/>
  <c r="F846" i="8"/>
  <c r="E846" i="8"/>
  <c r="AH845" i="8"/>
  <c r="W845" i="8"/>
  <c r="X845" i="8" s="1"/>
  <c r="V845" i="8"/>
  <c r="K845" i="8"/>
  <c r="J845" i="8"/>
  <c r="I845" i="8"/>
  <c r="G845" i="8"/>
  <c r="F845" i="8"/>
  <c r="E845" i="8"/>
  <c r="AH844" i="8"/>
  <c r="W844" i="8"/>
  <c r="X844" i="8" s="1"/>
  <c r="V844" i="8"/>
  <c r="K844" i="8"/>
  <c r="J844" i="8"/>
  <c r="I844" i="8"/>
  <c r="G844" i="8"/>
  <c r="F844" i="8"/>
  <c r="E844" i="8"/>
  <c r="AH843" i="8"/>
  <c r="W843" i="8"/>
  <c r="X843" i="8" s="1"/>
  <c r="V843" i="8"/>
  <c r="K843" i="8"/>
  <c r="J843" i="8"/>
  <c r="I843" i="8"/>
  <c r="G843" i="8"/>
  <c r="F843" i="8"/>
  <c r="E843" i="8"/>
  <c r="AH842" i="8"/>
  <c r="W842" i="8"/>
  <c r="X842" i="8" s="1"/>
  <c r="V842" i="8"/>
  <c r="K842" i="8"/>
  <c r="J842" i="8"/>
  <c r="I842" i="8"/>
  <c r="G842" i="8"/>
  <c r="F842" i="8"/>
  <c r="E842" i="8"/>
  <c r="AH841" i="8"/>
  <c r="W841" i="8"/>
  <c r="X841" i="8" s="1"/>
  <c r="V841" i="8"/>
  <c r="K841" i="8"/>
  <c r="J841" i="8"/>
  <c r="I841" i="8"/>
  <c r="G841" i="8"/>
  <c r="F841" i="8"/>
  <c r="E841" i="8"/>
  <c r="AH840" i="8"/>
  <c r="W840" i="8"/>
  <c r="X840" i="8" s="1"/>
  <c r="V840" i="8"/>
  <c r="K840" i="8"/>
  <c r="J840" i="8"/>
  <c r="I840" i="8"/>
  <c r="G840" i="8"/>
  <c r="F840" i="8"/>
  <c r="E840" i="8"/>
  <c r="AH839" i="8"/>
  <c r="W839" i="8"/>
  <c r="X839" i="8" s="1"/>
  <c r="V839" i="8"/>
  <c r="K839" i="8"/>
  <c r="J839" i="8"/>
  <c r="I839" i="8"/>
  <c r="G839" i="8"/>
  <c r="F839" i="8"/>
  <c r="E839" i="8"/>
  <c r="AH838" i="8"/>
  <c r="W838" i="8"/>
  <c r="X838" i="8" s="1"/>
  <c r="V838" i="8"/>
  <c r="K838" i="8"/>
  <c r="J838" i="8"/>
  <c r="I838" i="8"/>
  <c r="G838" i="8"/>
  <c r="F838" i="8"/>
  <c r="E838" i="8"/>
  <c r="AH837" i="8"/>
  <c r="W837" i="8"/>
  <c r="X837" i="8" s="1"/>
  <c r="V837" i="8"/>
  <c r="K837" i="8"/>
  <c r="J837" i="8"/>
  <c r="I837" i="8"/>
  <c r="G837" i="8"/>
  <c r="F837" i="8"/>
  <c r="E837" i="8"/>
  <c r="AH836" i="8"/>
  <c r="W836" i="8"/>
  <c r="X836" i="8" s="1"/>
  <c r="V836" i="8"/>
  <c r="K836" i="8"/>
  <c r="J836" i="8"/>
  <c r="I836" i="8"/>
  <c r="G836" i="8"/>
  <c r="F836" i="8"/>
  <c r="E836" i="8"/>
  <c r="AH835" i="8"/>
  <c r="W835" i="8"/>
  <c r="X835" i="8" s="1"/>
  <c r="V835" i="8"/>
  <c r="K835" i="8"/>
  <c r="J835" i="8"/>
  <c r="I835" i="8"/>
  <c r="G835" i="8"/>
  <c r="F835" i="8"/>
  <c r="E835" i="8"/>
  <c r="AH834" i="8"/>
  <c r="W834" i="8"/>
  <c r="X834" i="8" s="1"/>
  <c r="V834" i="8"/>
  <c r="K834" i="8"/>
  <c r="J834" i="8"/>
  <c r="I834" i="8"/>
  <c r="G834" i="8"/>
  <c r="F834" i="8"/>
  <c r="E834" i="8"/>
  <c r="AH833" i="8"/>
  <c r="W833" i="8"/>
  <c r="X833" i="8" s="1"/>
  <c r="V833" i="8"/>
  <c r="K833" i="8"/>
  <c r="J833" i="8"/>
  <c r="I833" i="8"/>
  <c r="G833" i="8"/>
  <c r="F833" i="8"/>
  <c r="E833" i="8"/>
  <c r="AH832" i="8"/>
  <c r="W832" i="8"/>
  <c r="X832" i="8" s="1"/>
  <c r="V832" i="8"/>
  <c r="K832" i="8"/>
  <c r="J832" i="8"/>
  <c r="I832" i="8"/>
  <c r="G832" i="8"/>
  <c r="F832" i="8"/>
  <c r="E832" i="8"/>
  <c r="AH831" i="8"/>
  <c r="W831" i="8"/>
  <c r="X831" i="8" s="1"/>
  <c r="V831" i="8"/>
  <c r="K831" i="8"/>
  <c r="J831" i="8"/>
  <c r="I831" i="8"/>
  <c r="G831" i="8"/>
  <c r="F831" i="8"/>
  <c r="E831" i="8"/>
  <c r="AH830" i="8"/>
  <c r="W830" i="8"/>
  <c r="X830" i="8" s="1"/>
  <c r="V830" i="8"/>
  <c r="K830" i="8"/>
  <c r="J830" i="8"/>
  <c r="I830" i="8"/>
  <c r="G830" i="8"/>
  <c r="F830" i="8"/>
  <c r="E830" i="8"/>
  <c r="AH829" i="8"/>
  <c r="W829" i="8"/>
  <c r="X829" i="8" s="1"/>
  <c r="V829" i="8"/>
  <c r="K829" i="8"/>
  <c r="J829" i="8"/>
  <c r="I829" i="8"/>
  <c r="G829" i="8"/>
  <c r="F829" i="8"/>
  <c r="E829" i="8"/>
  <c r="AH828" i="8"/>
  <c r="W828" i="8"/>
  <c r="X828" i="8" s="1"/>
  <c r="V828" i="8"/>
  <c r="K828" i="8"/>
  <c r="J828" i="8"/>
  <c r="I828" i="8"/>
  <c r="G828" i="8"/>
  <c r="F828" i="8"/>
  <c r="E828" i="8"/>
  <c r="AH827" i="8"/>
  <c r="W827" i="8"/>
  <c r="X827" i="8" s="1"/>
  <c r="V827" i="8"/>
  <c r="K827" i="8"/>
  <c r="J827" i="8"/>
  <c r="I827" i="8"/>
  <c r="G827" i="8"/>
  <c r="F827" i="8"/>
  <c r="E827" i="8"/>
  <c r="AH826" i="8"/>
  <c r="W826" i="8"/>
  <c r="X826" i="8" s="1"/>
  <c r="V826" i="8"/>
  <c r="K826" i="8"/>
  <c r="J826" i="8"/>
  <c r="I826" i="8"/>
  <c r="G826" i="8"/>
  <c r="F826" i="8"/>
  <c r="E826" i="8"/>
  <c r="AH825" i="8"/>
  <c r="W825" i="8"/>
  <c r="X825" i="8" s="1"/>
  <c r="V825" i="8"/>
  <c r="K825" i="8"/>
  <c r="J825" i="8"/>
  <c r="I825" i="8"/>
  <c r="G825" i="8"/>
  <c r="F825" i="8"/>
  <c r="E825" i="8"/>
  <c r="AH824" i="8"/>
  <c r="W824" i="8"/>
  <c r="X824" i="8" s="1"/>
  <c r="V824" i="8"/>
  <c r="K824" i="8"/>
  <c r="J824" i="8"/>
  <c r="I824" i="8"/>
  <c r="G824" i="8"/>
  <c r="F824" i="8"/>
  <c r="E824" i="8"/>
  <c r="AH823" i="8"/>
  <c r="W823" i="8"/>
  <c r="X823" i="8" s="1"/>
  <c r="V823" i="8"/>
  <c r="K823" i="8"/>
  <c r="J823" i="8"/>
  <c r="I823" i="8"/>
  <c r="G823" i="8"/>
  <c r="F823" i="8"/>
  <c r="E823" i="8"/>
  <c r="AH822" i="8"/>
  <c r="W822" i="8"/>
  <c r="X822" i="8" s="1"/>
  <c r="V822" i="8"/>
  <c r="K822" i="8"/>
  <c r="J822" i="8"/>
  <c r="I822" i="8"/>
  <c r="G822" i="8"/>
  <c r="F822" i="8"/>
  <c r="E822" i="8"/>
  <c r="AH821" i="8"/>
  <c r="W821" i="8"/>
  <c r="X821" i="8" s="1"/>
  <c r="V821" i="8"/>
  <c r="K821" i="8"/>
  <c r="J821" i="8"/>
  <c r="I821" i="8"/>
  <c r="G821" i="8"/>
  <c r="F821" i="8"/>
  <c r="E821" i="8"/>
  <c r="AH820" i="8"/>
  <c r="W820" i="8"/>
  <c r="X820" i="8" s="1"/>
  <c r="V820" i="8"/>
  <c r="K820" i="8"/>
  <c r="J820" i="8"/>
  <c r="I820" i="8"/>
  <c r="G820" i="8"/>
  <c r="F820" i="8"/>
  <c r="E820" i="8"/>
  <c r="AH819" i="8"/>
  <c r="W819" i="8"/>
  <c r="X819" i="8" s="1"/>
  <c r="V819" i="8"/>
  <c r="K819" i="8"/>
  <c r="J819" i="8"/>
  <c r="I819" i="8"/>
  <c r="G819" i="8"/>
  <c r="F819" i="8"/>
  <c r="E819" i="8"/>
  <c r="AH818" i="8"/>
  <c r="W818" i="8"/>
  <c r="X818" i="8" s="1"/>
  <c r="V818" i="8"/>
  <c r="K818" i="8"/>
  <c r="J818" i="8"/>
  <c r="I818" i="8"/>
  <c r="G818" i="8"/>
  <c r="F818" i="8"/>
  <c r="E818" i="8"/>
  <c r="AH817" i="8"/>
  <c r="W817" i="8"/>
  <c r="X817" i="8" s="1"/>
  <c r="V817" i="8"/>
  <c r="K817" i="8"/>
  <c r="J817" i="8"/>
  <c r="I817" i="8"/>
  <c r="G817" i="8"/>
  <c r="F817" i="8"/>
  <c r="E817" i="8"/>
  <c r="AH816" i="8"/>
  <c r="W816" i="8"/>
  <c r="X816" i="8" s="1"/>
  <c r="V816" i="8"/>
  <c r="K816" i="8"/>
  <c r="J816" i="8"/>
  <c r="I816" i="8"/>
  <c r="G816" i="8"/>
  <c r="F816" i="8"/>
  <c r="E816" i="8"/>
  <c r="AH815" i="8"/>
  <c r="W815" i="8"/>
  <c r="X815" i="8" s="1"/>
  <c r="V815" i="8"/>
  <c r="K815" i="8"/>
  <c r="J815" i="8"/>
  <c r="I815" i="8"/>
  <c r="G815" i="8"/>
  <c r="F815" i="8"/>
  <c r="E815" i="8"/>
  <c r="AH814" i="8"/>
  <c r="W814" i="8"/>
  <c r="X814" i="8" s="1"/>
  <c r="V814" i="8"/>
  <c r="K814" i="8"/>
  <c r="J814" i="8"/>
  <c r="I814" i="8"/>
  <c r="G814" i="8"/>
  <c r="F814" i="8"/>
  <c r="E814" i="8"/>
  <c r="AH813" i="8"/>
  <c r="W813" i="8"/>
  <c r="X813" i="8" s="1"/>
  <c r="V813" i="8"/>
  <c r="K813" i="8"/>
  <c r="J813" i="8"/>
  <c r="I813" i="8"/>
  <c r="G813" i="8"/>
  <c r="F813" i="8"/>
  <c r="E813" i="8"/>
  <c r="AH812" i="8"/>
  <c r="W812" i="8"/>
  <c r="X812" i="8" s="1"/>
  <c r="V812" i="8"/>
  <c r="K812" i="8"/>
  <c r="J812" i="8"/>
  <c r="I812" i="8"/>
  <c r="G812" i="8"/>
  <c r="F812" i="8"/>
  <c r="E812" i="8"/>
  <c r="AH811" i="8"/>
  <c r="W811" i="8"/>
  <c r="X811" i="8" s="1"/>
  <c r="V811" i="8"/>
  <c r="K811" i="8"/>
  <c r="J811" i="8"/>
  <c r="I811" i="8"/>
  <c r="G811" i="8"/>
  <c r="F811" i="8"/>
  <c r="E811" i="8"/>
  <c r="AH810" i="8"/>
  <c r="W810" i="8"/>
  <c r="X810" i="8" s="1"/>
  <c r="V810" i="8"/>
  <c r="K810" i="8"/>
  <c r="J810" i="8"/>
  <c r="I810" i="8"/>
  <c r="G810" i="8"/>
  <c r="F810" i="8"/>
  <c r="E810" i="8"/>
  <c r="AH809" i="8"/>
  <c r="W809" i="8"/>
  <c r="X809" i="8" s="1"/>
  <c r="V809" i="8"/>
  <c r="K809" i="8"/>
  <c r="J809" i="8"/>
  <c r="I809" i="8"/>
  <c r="G809" i="8"/>
  <c r="F809" i="8"/>
  <c r="E809" i="8"/>
  <c r="AH808" i="8"/>
  <c r="W808" i="8"/>
  <c r="X808" i="8" s="1"/>
  <c r="V808" i="8"/>
  <c r="K808" i="8"/>
  <c r="J808" i="8"/>
  <c r="I808" i="8"/>
  <c r="G808" i="8"/>
  <c r="F808" i="8"/>
  <c r="E808" i="8"/>
  <c r="AH807" i="8"/>
  <c r="W807" i="8"/>
  <c r="X807" i="8" s="1"/>
  <c r="V807" i="8"/>
  <c r="K807" i="8"/>
  <c r="J807" i="8"/>
  <c r="I807" i="8"/>
  <c r="G807" i="8"/>
  <c r="F807" i="8"/>
  <c r="E807" i="8"/>
  <c r="AH806" i="8"/>
  <c r="W806" i="8"/>
  <c r="X806" i="8" s="1"/>
  <c r="V806" i="8"/>
  <c r="K806" i="8"/>
  <c r="J806" i="8"/>
  <c r="I806" i="8"/>
  <c r="G806" i="8"/>
  <c r="F806" i="8"/>
  <c r="E806" i="8"/>
  <c r="AH805" i="8"/>
  <c r="W805" i="8"/>
  <c r="X805" i="8" s="1"/>
  <c r="V805" i="8"/>
  <c r="K805" i="8"/>
  <c r="J805" i="8"/>
  <c r="I805" i="8"/>
  <c r="G805" i="8"/>
  <c r="F805" i="8"/>
  <c r="E805" i="8"/>
  <c r="AH804" i="8"/>
  <c r="W804" i="8"/>
  <c r="X804" i="8" s="1"/>
  <c r="V804" i="8"/>
  <c r="K804" i="8"/>
  <c r="J804" i="8"/>
  <c r="I804" i="8"/>
  <c r="G804" i="8"/>
  <c r="F804" i="8"/>
  <c r="E804" i="8"/>
  <c r="AH803" i="8"/>
  <c r="W803" i="8"/>
  <c r="X803" i="8" s="1"/>
  <c r="V803" i="8"/>
  <c r="K803" i="8"/>
  <c r="J803" i="8"/>
  <c r="I803" i="8"/>
  <c r="G803" i="8"/>
  <c r="F803" i="8"/>
  <c r="E803" i="8"/>
  <c r="AH802" i="8"/>
  <c r="W802" i="8"/>
  <c r="X802" i="8" s="1"/>
  <c r="V802" i="8"/>
  <c r="K802" i="8"/>
  <c r="J802" i="8"/>
  <c r="I802" i="8"/>
  <c r="G802" i="8"/>
  <c r="F802" i="8"/>
  <c r="E802" i="8"/>
  <c r="AH801" i="8"/>
  <c r="W801" i="8"/>
  <c r="X801" i="8" s="1"/>
  <c r="V801" i="8"/>
  <c r="K801" i="8"/>
  <c r="J801" i="8"/>
  <c r="I801" i="8"/>
  <c r="G801" i="8"/>
  <c r="F801" i="8"/>
  <c r="E801" i="8"/>
  <c r="AH800" i="8"/>
  <c r="W800" i="8"/>
  <c r="X800" i="8" s="1"/>
  <c r="V800" i="8"/>
  <c r="K800" i="8"/>
  <c r="J800" i="8"/>
  <c r="I800" i="8"/>
  <c r="G800" i="8"/>
  <c r="F800" i="8"/>
  <c r="E800" i="8"/>
  <c r="AH799" i="8"/>
  <c r="W799" i="8"/>
  <c r="X799" i="8" s="1"/>
  <c r="V799" i="8"/>
  <c r="K799" i="8"/>
  <c r="J799" i="8"/>
  <c r="I799" i="8"/>
  <c r="G799" i="8"/>
  <c r="F799" i="8"/>
  <c r="E799" i="8"/>
  <c r="AH798" i="8"/>
  <c r="W798" i="8"/>
  <c r="X798" i="8" s="1"/>
  <c r="V798" i="8"/>
  <c r="K798" i="8"/>
  <c r="J798" i="8"/>
  <c r="I798" i="8"/>
  <c r="G798" i="8"/>
  <c r="F798" i="8"/>
  <c r="E798" i="8"/>
  <c r="AH797" i="8"/>
  <c r="W797" i="8"/>
  <c r="X797" i="8" s="1"/>
  <c r="V797" i="8"/>
  <c r="K797" i="8"/>
  <c r="J797" i="8"/>
  <c r="I797" i="8"/>
  <c r="G797" i="8"/>
  <c r="F797" i="8"/>
  <c r="E797" i="8"/>
  <c r="AH796" i="8"/>
  <c r="W796" i="8"/>
  <c r="X796" i="8" s="1"/>
  <c r="V796" i="8"/>
  <c r="K796" i="8"/>
  <c r="J796" i="8"/>
  <c r="I796" i="8"/>
  <c r="G796" i="8"/>
  <c r="F796" i="8"/>
  <c r="E796" i="8"/>
  <c r="AH795" i="8"/>
  <c r="W795" i="8"/>
  <c r="X795" i="8" s="1"/>
  <c r="V795" i="8"/>
  <c r="K795" i="8"/>
  <c r="J795" i="8"/>
  <c r="I795" i="8"/>
  <c r="G795" i="8"/>
  <c r="F795" i="8"/>
  <c r="E795" i="8"/>
  <c r="AH794" i="8"/>
  <c r="W794" i="8"/>
  <c r="X794" i="8" s="1"/>
  <c r="V794" i="8"/>
  <c r="K794" i="8"/>
  <c r="J794" i="8"/>
  <c r="I794" i="8"/>
  <c r="G794" i="8"/>
  <c r="F794" i="8"/>
  <c r="E794" i="8"/>
  <c r="AH793" i="8"/>
  <c r="W793" i="8"/>
  <c r="X793" i="8" s="1"/>
  <c r="V793" i="8"/>
  <c r="K793" i="8"/>
  <c r="J793" i="8"/>
  <c r="I793" i="8"/>
  <c r="G793" i="8"/>
  <c r="F793" i="8"/>
  <c r="E793" i="8"/>
  <c r="AH792" i="8"/>
  <c r="W792" i="8"/>
  <c r="X792" i="8" s="1"/>
  <c r="V792" i="8"/>
  <c r="K792" i="8"/>
  <c r="J792" i="8"/>
  <c r="I792" i="8"/>
  <c r="G792" i="8"/>
  <c r="F792" i="8"/>
  <c r="E792" i="8"/>
  <c r="AH791" i="8"/>
  <c r="W791" i="8"/>
  <c r="X791" i="8" s="1"/>
  <c r="V791" i="8"/>
  <c r="K791" i="8"/>
  <c r="J791" i="8"/>
  <c r="I791" i="8"/>
  <c r="G791" i="8"/>
  <c r="F791" i="8"/>
  <c r="E791" i="8"/>
  <c r="AH790" i="8"/>
  <c r="W790" i="8"/>
  <c r="X790" i="8" s="1"/>
  <c r="V790" i="8"/>
  <c r="K790" i="8"/>
  <c r="J790" i="8"/>
  <c r="I790" i="8"/>
  <c r="G790" i="8"/>
  <c r="F790" i="8"/>
  <c r="E790" i="8"/>
  <c r="AH789" i="8"/>
  <c r="W789" i="8"/>
  <c r="X789" i="8" s="1"/>
  <c r="V789" i="8"/>
  <c r="K789" i="8"/>
  <c r="J789" i="8"/>
  <c r="I789" i="8"/>
  <c r="G789" i="8"/>
  <c r="F789" i="8"/>
  <c r="E789" i="8"/>
  <c r="AH788" i="8"/>
  <c r="W788" i="8"/>
  <c r="X788" i="8" s="1"/>
  <c r="V788" i="8"/>
  <c r="K788" i="8"/>
  <c r="J788" i="8"/>
  <c r="I788" i="8"/>
  <c r="G788" i="8"/>
  <c r="F788" i="8"/>
  <c r="E788" i="8"/>
  <c r="AH787" i="8"/>
  <c r="W787" i="8"/>
  <c r="X787" i="8" s="1"/>
  <c r="V787" i="8"/>
  <c r="K787" i="8"/>
  <c r="J787" i="8"/>
  <c r="I787" i="8"/>
  <c r="G787" i="8"/>
  <c r="F787" i="8"/>
  <c r="E787" i="8"/>
  <c r="AH786" i="8"/>
  <c r="W786" i="8"/>
  <c r="X786" i="8" s="1"/>
  <c r="V786" i="8"/>
  <c r="K786" i="8"/>
  <c r="J786" i="8"/>
  <c r="I786" i="8"/>
  <c r="G786" i="8"/>
  <c r="F786" i="8"/>
  <c r="E786" i="8"/>
  <c r="AH785" i="8"/>
  <c r="W785" i="8"/>
  <c r="X785" i="8" s="1"/>
  <c r="V785" i="8"/>
  <c r="K785" i="8"/>
  <c r="J785" i="8"/>
  <c r="I785" i="8"/>
  <c r="G785" i="8"/>
  <c r="F785" i="8"/>
  <c r="E785" i="8"/>
  <c r="AH784" i="8"/>
  <c r="W784" i="8"/>
  <c r="X784" i="8" s="1"/>
  <c r="V784" i="8"/>
  <c r="K784" i="8"/>
  <c r="J784" i="8"/>
  <c r="I784" i="8"/>
  <c r="G784" i="8"/>
  <c r="F784" i="8"/>
  <c r="E784" i="8"/>
  <c r="AH783" i="8"/>
  <c r="W783" i="8"/>
  <c r="X783" i="8" s="1"/>
  <c r="V783" i="8"/>
  <c r="K783" i="8"/>
  <c r="J783" i="8"/>
  <c r="I783" i="8"/>
  <c r="G783" i="8"/>
  <c r="F783" i="8"/>
  <c r="E783" i="8"/>
  <c r="AH782" i="8"/>
  <c r="W782" i="8"/>
  <c r="X782" i="8" s="1"/>
  <c r="V782" i="8"/>
  <c r="K782" i="8"/>
  <c r="J782" i="8"/>
  <c r="I782" i="8"/>
  <c r="G782" i="8"/>
  <c r="F782" i="8"/>
  <c r="E782" i="8"/>
  <c r="AH781" i="8"/>
  <c r="W781" i="8"/>
  <c r="X781" i="8" s="1"/>
  <c r="V781" i="8"/>
  <c r="K781" i="8"/>
  <c r="J781" i="8"/>
  <c r="I781" i="8"/>
  <c r="G781" i="8"/>
  <c r="F781" i="8"/>
  <c r="E781" i="8"/>
  <c r="AH780" i="8"/>
  <c r="W780" i="8"/>
  <c r="X780" i="8" s="1"/>
  <c r="V780" i="8"/>
  <c r="K780" i="8"/>
  <c r="J780" i="8"/>
  <c r="I780" i="8"/>
  <c r="G780" i="8"/>
  <c r="F780" i="8"/>
  <c r="E780" i="8"/>
  <c r="AH779" i="8"/>
  <c r="W779" i="8"/>
  <c r="X779" i="8" s="1"/>
  <c r="V779" i="8"/>
  <c r="K779" i="8"/>
  <c r="J779" i="8"/>
  <c r="I779" i="8"/>
  <c r="G779" i="8"/>
  <c r="F779" i="8"/>
  <c r="E779" i="8"/>
  <c r="AH778" i="8"/>
  <c r="W778" i="8"/>
  <c r="X778" i="8" s="1"/>
  <c r="V778" i="8"/>
  <c r="K778" i="8"/>
  <c r="J778" i="8"/>
  <c r="I778" i="8"/>
  <c r="G778" i="8"/>
  <c r="F778" i="8"/>
  <c r="E778" i="8"/>
  <c r="AH777" i="8"/>
  <c r="W777" i="8"/>
  <c r="X777" i="8" s="1"/>
  <c r="V777" i="8"/>
  <c r="K777" i="8"/>
  <c r="J777" i="8"/>
  <c r="I777" i="8"/>
  <c r="G777" i="8"/>
  <c r="F777" i="8"/>
  <c r="E777" i="8"/>
  <c r="AH776" i="8"/>
  <c r="W776" i="8"/>
  <c r="X776" i="8" s="1"/>
  <c r="V776" i="8"/>
  <c r="K776" i="8"/>
  <c r="J776" i="8"/>
  <c r="I776" i="8"/>
  <c r="G776" i="8"/>
  <c r="F776" i="8"/>
  <c r="E776" i="8"/>
  <c r="AH775" i="8"/>
  <c r="W775" i="8"/>
  <c r="X775" i="8" s="1"/>
  <c r="V775" i="8"/>
  <c r="K775" i="8"/>
  <c r="J775" i="8"/>
  <c r="I775" i="8"/>
  <c r="G775" i="8"/>
  <c r="F775" i="8"/>
  <c r="E775" i="8"/>
  <c r="AH774" i="8"/>
  <c r="W774" i="8"/>
  <c r="X774" i="8" s="1"/>
  <c r="V774" i="8"/>
  <c r="K774" i="8"/>
  <c r="J774" i="8"/>
  <c r="I774" i="8"/>
  <c r="G774" i="8"/>
  <c r="F774" i="8"/>
  <c r="E774" i="8"/>
  <c r="AH773" i="8"/>
  <c r="W773" i="8"/>
  <c r="X773" i="8" s="1"/>
  <c r="V773" i="8"/>
  <c r="K773" i="8"/>
  <c r="J773" i="8"/>
  <c r="I773" i="8"/>
  <c r="G773" i="8"/>
  <c r="F773" i="8"/>
  <c r="E773" i="8"/>
  <c r="AH772" i="8"/>
  <c r="W772" i="8"/>
  <c r="X772" i="8" s="1"/>
  <c r="V772" i="8"/>
  <c r="K772" i="8"/>
  <c r="J772" i="8"/>
  <c r="I772" i="8"/>
  <c r="G772" i="8"/>
  <c r="F772" i="8"/>
  <c r="E772" i="8"/>
  <c r="AH771" i="8"/>
  <c r="W771" i="8"/>
  <c r="X771" i="8" s="1"/>
  <c r="V771" i="8"/>
  <c r="K771" i="8"/>
  <c r="J771" i="8"/>
  <c r="I771" i="8"/>
  <c r="G771" i="8"/>
  <c r="F771" i="8"/>
  <c r="E771" i="8"/>
  <c r="AH770" i="8"/>
  <c r="W770" i="8"/>
  <c r="X770" i="8" s="1"/>
  <c r="V770" i="8"/>
  <c r="K770" i="8"/>
  <c r="J770" i="8"/>
  <c r="I770" i="8"/>
  <c r="G770" i="8"/>
  <c r="F770" i="8"/>
  <c r="E770" i="8"/>
  <c r="AH769" i="8"/>
  <c r="W769" i="8"/>
  <c r="X769" i="8" s="1"/>
  <c r="V769" i="8"/>
  <c r="K769" i="8"/>
  <c r="J769" i="8"/>
  <c r="I769" i="8"/>
  <c r="G769" i="8"/>
  <c r="F769" i="8"/>
  <c r="E769" i="8"/>
  <c r="AH768" i="8"/>
  <c r="W768" i="8"/>
  <c r="X768" i="8" s="1"/>
  <c r="V768" i="8"/>
  <c r="K768" i="8"/>
  <c r="J768" i="8"/>
  <c r="I768" i="8"/>
  <c r="G768" i="8"/>
  <c r="F768" i="8"/>
  <c r="E768" i="8"/>
  <c r="AH767" i="8"/>
  <c r="W767" i="8"/>
  <c r="X767" i="8" s="1"/>
  <c r="V767" i="8"/>
  <c r="K767" i="8"/>
  <c r="J767" i="8"/>
  <c r="I767" i="8"/>
  <c r="G767" i="8"/>
  <c r="F767" i="8"/>
  <c r="E767" i="8"/>
  <c r="AH766" i="8"/>
  <c r="W766" i="8"/>
  <c r="X766" i="8" s="1"/>
  <c r="V766" i="8"/>
  <c r="K766" i="8"/>
  <c r="J766" i="8"/>
  <c r="I766" i="8"/>
  <c r="G766" i="8"/>
  <c r="F766" i="8"/>
  <c r="E766" i="8"/>
  <c r="AH765" i="8"/>
  <c r="W765" i="8"/>
  <c r="X765" i="8" s="1"/>
  <c r="V765" i="8"/>
  <c r="K765" i="8"/>
  <c r="J765" i="8"/>
  <c r="I765" i="8"/>
  <c r="G765" i="8"/>
  <c r="F765" i="8"/>
  <c r="E765" i="8"/>
  <c r="AH764" i="8"/>
  <c r="W764" i="8"/>
  <c r="X764" i="8" s="1"/>
  <c r="V764" i="8"/>
  <c r="K764" i="8"/>
  <c r="J764" i="8"/>
  <c r="I764" i="8"/>
  <c r="G764" i="8"/>
  <c r="F764" i="8"/>
  <c r="E764" i="8"/>
  <c r="AH763" i="8"/>
  <c r="W763" i="8"/>
  <c r="X763" i="8" s="1"/>
  <c r="V763" i="8"/>
  <c r="K763" i="8"/>
  <c r="J763" i="8"/>
  <c r="I763" i="8"/>
  <c r="G763" i="8"/>
  <c r="F763" i="8"/>
  <c r="E763" i="8"/>
  <c r="AH762" i="8"/>
  <c r="W762" i="8"/>
  <c r="X762" i="8" s="1"/>
  <c r="V762" i="8"/>
  <c r="K762" i="8"/>
  <c r="J762" i="8"/>
  <c r="I762" i="8"/>
  <c r="G762" i="8"/>
  <c r="F762" i="8"/>
  <c r="E762" i="8"/>
  <c r="AH761" i="8"/>
  <c r="W761" i="8"/>
  <c r="X761" i="8" s="1"/>
  <c r="V761" i="8"/>
  <c r="K761" i="8"/>
  <c r="J761" i="8"/>
  <c r="I761" i="8"/>
  <c r="G761" i="8"/>
  <c r="F761" i="8"/>
  <c r="E761" i="8"/>
  <c r="AH760" i="8"/>
  <c r="W760" i="8"/>
  <c r="X760" i="8" s="1"/>
  <c r="V760" i="8"/>
  <c r="K760" i="8"/>
  <c r="J760" i="8"/>
  <c r="I760" i="8"/>
  <c r="G760" i="8"/>
  <c r="F760" i="8"/>
  <c r="E760" i="8"/>
  <c r="AH759" i="8"/>
  <c r="W759" i="8"/>
  <c r="X759" i="8" s="1"/>
  <c r="V759" i="8"/>
  <c r="K759" i="8"/>
  <c r="J759" i="8"/>
  <c r="I759" i="8"/>
  <c r="G759" i="8"/>
  <c r="F759" i="8"/>
  <c r="E759" i="8"/>
  <c r="AH758" i="8"/>
  <c r="W758" i="8"/>
  <c r="X758" i="8" s="1"/>
  <c r="V758" i="8"/>
  <c r="K758" i="8"/>
  <c r="J758" i="8"/>
  <c r="I758" i="8"/>
  <c r="G758" i="8"/>
  <c r="F758" i="8"/>
  <c r="E758" i="8"/>
  <c r="AH757" i="8"/>
  <c r="W757" i="8"/>
  <c r="X757" i="8" s="1"/>
  <c r="V757" i="8"/>
  <c r="K757" i="8"/>
  <c r="J757" i="8"/>
  <c r="I757" i="8"/>
  <c r="G757" i="8"/>
  <c r="F757" i="8"/>
  <c r="E757" i="8"/>
  <c r="AH756" i="8"/>
  <c r="W756" i="8"/>
  <c r="X756" i="8" s="1"/>
  <c r="V756" i="8"/>
  <c r="K756" i="8"/>
  <c r="J756" i="8"/>
  <c r="I756" i="8"/>
  <c r="G756" i="8"/>
  <c r="F756" i="8"/>
  <c r="E756" i="8"/>
  <c r="AH755" i="8"/>
  <c r="W755" i="8"/>
  <c r="X755" i="8" s="1"/>
  <c r="V755" i="8"/>
  <c r="K755" i="8"/>
  <c r="J755" i="8"/>
  <c r="I755" i="8"/>
  <c r="G755" i="8"/>
  <c r="F755" i="8"/>
  <c r="E755" i="8"/>
  <c r="AH754" i="8"/>
  <c r="W754" i="8"/>
  <c r="X754" i="8" s="1"/>
  <c r="V754" i="8"/>
  <c r="K754" i="8"/>
  <c r="J754" i="8"/>
  <c r="I754" i="8"/>
  <c r="G754" i="8"/>
  <c r="F754" i="8"/>
  <c r="E754" i="8"/>
  <c r="AH753" i="8"/>
  <c r="W753" i="8"/>
  <c r="X753" i="8" s="1"/>
  <c r="V753" i="8"/>
  <c r="K753" i="8"/>
  <c r="J753" i="8"/>
  <c r="I753" i="8"/>
  <c r="G753" i="8"/>
  <c r="F753" i="8"/>
  <c r="E753" i="8"/>
  <c r="AH752" i="8"/>
  <c r="W752" i="8"/>
  <c r="X752" i="8" s="1"/>
  <c r="V752" i="8"/>
  <c r="K752" i="8"/>
  <c r="J752" i="8"/>
  <c r="I752" i="8"/>
  <c r="G752" i="8"/>
  <c r="F752" i="8"/>
  <c r="E752" i="8"/>
  <c r="AH751" i="8"/>
  <c r="W751" i="8"/>
  <c r="X751" i="8" s="1"/>
  <c r="V751" i="8"/>
  <c r="K751" i="8"/>
  <c r="J751" i="8"/>
  <c r="I751" i="8"/>
  <c r="G751" i="8"/>
  <c r="F751" i="8"/>
  <c r="E751" i="8"/>
  <c r="AH750" i="8"/>
  <c r="W750" i="8"/>
  <c r="X750" i="8" s="1"/>
  <c r="V750" i="8"/>
  <c r="K750" i="8"/>
  <c r="J750" i="8"/>
  <c r="I750" i="8"/>
  <c r="G750" i="8"/>
  <c r="F750" i="8"/>
  <c r="E750" i="8"/>
  <c r="AH749" i="8"/>
  <c r="W749" i="8"/>
  <c r="X749" i="8" s="1"/>
  <c r="V749" i="8"/>
  <c r="K749" i="8"/>
  <c r="J749" i="8"/>
  <c r="I749" i="8"/>
  <c r="G749" i="8"/>
  <c r="F749" i="8"/>
  <c r="E749" i="8"/>
  <c r="AH748" i="8"/>
  <c r="W748" i="8"/>
  <c r="X748" i="8" s="1"/>
  <c r="V748" i="8"/>
  <c r="K748" i="8"/>
  <c r="J748" i="8"/>
  <c r="I748" i="8"/>
  <c r="G748" i="8"/>
  <c r="F748" i="8"/>
  <c r="E748" i="8"/>
  <c r="AH747" i="8"/>
  <c r="W747" i="8"/>
  <c r="X747" i="8" s="1"/>
  <c r="V747" i="8"/>
  <c r="K747" i="8"/>
  <c r="J747" i="8"/>
  <c r="I747" i="8"/>
  <c r="G747" i="8"/>
  <c r="F747" i="8"/>
  <c r="E747" i="8"/>
  <c r="AH746" i="8"/>
  <c r="W746" i="8"/>
  <c r="X746" i="8" s="1"/>
  <c r="V746" i="8"/>
  <c r="K746" i="8"/>
  <c r="J746" i="8"/>
  <c r="I746" i="8"/>
  <c r="G746" i="8"/>
  <c r="F746" i="8"/>
  <c r="E746" i="8"/>
  <c r="AH745" i="8"/>
  <c r="W745" i="8"/>
  <c r="X745" i="8" s="1"/>
  <c r="V745" i="8"/>
  <c r="K745" i="8"/>
  <c r="J745" i="8"/>
  <c r="I745" i="8"/>
  <c r="G745" i="8"/>
  <c r="F745" i="8"/>
  <c r="E745" i="8"/>
  <c r="AH744" i="8"/>
  <c r="W744" i="8"/>
  <c r="X744" i="8" s="1"/>
  <c r="V744" i="8"/>
  <c r="K744" i="8"/>
  <c r="J744" i="8"/>
  <c r="I744" i="8"/>
  <c r="G744" i="8"/>
  <c r="F744" i="8"/>
  <c r="E744" i="8"/>
  <c r="AH743" i="8"/>
  <c r="W743" i="8"/>
  <c r="X743" i="8" s="1"/>
  <c r="V743" i="8"/>
  <c r="K743" i="8"/>
  <c r="J743" i="8"/>
  <c r="I743" i="8"/>
  <c r="G743" i="8"/>
  <c r="F743" i="8"/>
  <c r="E743" i="8"/>
  <c r="AH742" i="8"/>
  <c r="W742" i="8"/>
  <c r="X742" i="8" s="1"/>
  <c r="V742" i="8"/>
  <c r="K742" i="8"/>
  <c r="J742" i="8"/>
  <c r="I742" i="8"/>
  <c r="G742" i="8"/>
  <c r="F742" i="8"/>
  <c r="E742" i="8"/>
  <c r="AH741" i="8"/>
  <c r="W741" i="8"/>
  <c r="X741" i="8" s="1"/>
  <c r="V741" i="8"/>
  <c r="K741" i="8"/>
  <c r="J741" i="8"/>
  <c r="I741" i="8"/>
  <c r="G741" i="8"/>
  <c r="F741" i="8"/>
  <c r="E741" i="8"/>
  <c r="AH740" i="8"/>
  <c r="W740" i="8"/>
  <c r="X740" i="8" s="1"/>
  <c r="V740" i="8"/>
  <c r="K740" i="8"/>
  <c r="J740" i="8"/>
  <c r="I740" i="8"/>
  <c r="G740" i="8"/>
  <c r="F740" i="8"/>
  <c r="E740" i="8"/>
  <c r="AH739" i="8"/>
  <c r="W739" i="8"/>
  <c r="X739" i="8" s="1"/>
  <c r="V739" i="8"/>
  <c r="K739" i="8"/>
  <c r="J739" i="8"/>
  <c r="I739" i="8"/>
  <c r="G739" i="8"/>
  <c r="F739" i="8"/>
  <c r="E739" i="8"/>
  <c r="AH738" i="8"/>
  <c r="W738" i="8"/>
  <c r="X738" i="8" s="1"/>
  <c r="V738" i="8"/>
  <c r="K738" i="8"/>
  <c r="J738" i="8"/>
  <c r="I738" i="8"/>
  <c r="G738" i="8"/>
  <c r="F738" i="8"/>
  <c r="E738" i="8"/>
  <c r="AH737" i="8"/>
  <c r="W737" i="8"/>
  <c r="X737" i="8" s="1"/>
  <c r="V737" i="8"/>
  <c r="K737" i="8"/>
  <c r="J737" i="8"/>
  <c r="I737" i="8"/>
  <c r="G737" i="8"/>
  <c r="F737" i="8"/>
  <c r="E737" i="8"/>
  <c r="AH736" i="8"/>
  <c r="W736" i="8"/>
  <c r="X736" i="8" s="1"/>
  <c r="V736" i="8"/>
  <c r="K736" i="8"/>
  <c r="J736" i="8"/>
  <c r="I736" i="8"/>
  <c r="G736" i="8"/>
  <c r="F736" i="8"/>
  <c r="E736" i="8"/>
  <c r="AH735" i="8"/>
  <c r="W735" i="8"/>
  <c r="X735" i="8" s="1"/>
  <c r="V735" i="8"/>
  <c r="K735" i="8"/>
  <c r="J735" i="8"/>
  <c r="I735" i="8"/>
  <c r="G735" i="8"/>
  <c r="F735" i="8"/>
  <c r="E735" i="8"/>
  <c r="AH734" i="8"/>
  <c r="W734" i="8"/>
  <c r="X734" i="8" s="1"/>
  <c r="V734" i="8"/>
  <c r="K734" i="8"/>
  <c r="J734" i="8"/>
  <c r="I734" i="8"/>
  <c r="G734" i="8"/>
  <c r="F734" i="8"/>
  <c r="E734" i="8"/>
  <c r="AH733" i="8"/>
  <c r="W733" i="8"/>
  <c r="X733" i="8" s="1"/>
  <c r="V733" i="8"/>
  <c r="K733" i="8"/>
  <c r="J733" i="8"/>
  <c r="I733" i="8"/>
  <c r="G733" i="8"/>
  <c r="F733" i="8"/>
  <c r="E733" i="8"/>
  <c r="AH732" i="8"/>
  <c r="W732" i="8"/>
  <c r="X732" i="8" s="1"/>
  <c r="V732" i="8"/>
  <c r="K732" i="8"/>
  <c r="J732" i="8"/>
  <c r="I732" i="8"/>
  <c r="G732" i="8"/>
  <c r="F732" i="8"/>
  <c r="E732" i="8"/>
  <c r="AH731" i="8"/>
  <c r="W731" i="8"/>
  <c r="X731" i="8" s="1"/>
  <c r="V731" i="8"/>
  <c r="K731" i="8"/>
  <c r="J731" i="8"/>
  <c r="I731" i="8"/>
  <c r="G731" i="8"/>
  <c r="F731" i="8"/>
  <c r="E731" i="8"/>
  <c r="AH730" i="8"/>
  <c r="W730" i="8"/>
  <c r="X730" i="8" s="1"/>
  <c r="V730" i="8"/>
  <c r="K730" i="8"/>
  <c r="J730" i="8"/>
  <c r="I730" i="8"/>
  <c r="G730" i="8"/>
  <c r="F730" i="8"/>
  <c r="E730" i="8"/>
  <c r="AH729" i="8"/>
  <c r="W729" i="8"/>
  <c r="X729" i="8" s="1"/>
  <c r="V729" i="8"/>
  <c r="K729" i="8"/>
  <c r="J729" i="8"/>
  <c r="I729" i="8"/>
  <c r="G729" i="8"/>
  <c r="F729" i="8"/>
  <c r="E729" i="8"/>
  <c r="AH728" i="8"/>
  <c r="W728" i="8"/>
  <c r="X728" i="8" s="1"/>
  <c r="V728" i="8"/>
  <c r="K728" i="8"/>
  <c r="J728" i="8"/>
  <c r="I728" i="8"/>
  <c r="G728" i="8"/>
  <c r="F728" i="8"/>
  <c r="E728" i="8"/>
  <c r="AH727" i="8"/>
  <c r="W727" i="8"/>
  <c r="X727" i="8" s="1"/>
  <c r="V727" i="8"/>
  <c r="K727" i="8"/>
  <c r="J727" i="8"/>
  <c r="I727" i="8"/>
  <c r="G727" i="8"/>
  <c r="F727" i="8"/>
  <c r="E727" i="8"/>
  <c r="AH726" i="8"/>
  <c r="W726" i="8"/>
  <c r="X726" i="8" s="1"/>
  <c r="V726" i="8"/>
  <c r="K726" i="8"/>
  <c r="J726" i="8"/>
  <c r="I726" i="8"/>
  <c r="G726" i="8"/>
  <c r="F726" i="8"/>
  <c r="E726" i="8"/>
  <c r="AH725" i="8"/>
  <c r="W725" i="8"/>
  <c r="X725" i="8" s="1"/>
  <c r="V725" i="8"/>
  <c r="K725" i="8"/>
  <c r="J725" i="8"/>
  <c r="I725" i="8"/>
  <c r="G725" i="8"/>
  <c r="F725" i="8"/>
  <c r="E725" i="8"/>
  <c r="AH724" i="8"/>
  <c r="W724" i="8"/>
  <c r="X724" i="8" s="1"/>
  <c r="V724" i="8"/>
  <c r="K724" i="8"/>
  <c r="J724" i="8"/>
  <c r="I724" i="8"/>
  <c r="G724" i="8"/>
  <c r="F724" i="8"/>
  <c r="E724" i="8"/>
  <c r="AH723" i="8"/>
  <c r="W723" i="8"/>
  <c r="X723" i="8" s="1"/>
  <c r="V723" i="8"/>
  <c r="K723" i="8"/>
  <c r="J723" i="8"/>
  <c r="I723" i="8"/>
  <c r="G723" i="8"/>
  <c r="F723" i="8"/>
  <c r="E723" i="8"/>
  <c r="AH722" i="8"/>
  <c r="W722" i="8"/>
  <c r="X722" i="8" s="1"/>
  <c r="V722" i="8"/>
  <c r="K722" i="8"/>
  <c r="J722" i="8"/>
  <c r="I722" i="8"/>
  <c r="G722" i="8"/>
  <c r="F722" i="8"/>
  <c r="E722" i="8"/>
  <c r="AH721" i="8"/>
  <c r="W721" i="8"/>
  <c r="X721" i="8" s="1"/>
  <c r="V721" i="8"/>
  <c r="K721" i="8"/>
  <c r="J721" i="8"/>
  <c r="I721" i="8"/>
  <c r="G721" i="8"/>
  <c r="F721" i="8"/>
  <c r="E721" i="8"/>
  <c r="AH720" i="8"/>
  <c r="W720" i="8"/>
  <c r="X720" i="8" s="1"/>
  <c r="V720" i="8"/>
  <c r="K720" i="8"/>
  <c r="J720" i="8"/>
  <c r="I720" i="8"/>
  <c r="G720" i="8"/>
  <c r="F720" i="8"/>
  <c r="E720" i="8"/>
  <c r="AH719" i="8"/>
  <c r="W719" i="8"/>
  <c r="X719" i="8" s="1"/>
  <c r="V719" i="8"/>
  <c r="K719" i="8"/>
  <c r="J719" i="8"/>
  <c r="I719" i="8"/>
  <c r="G719" i="8"/>
  <c r="F719" i="8"/>
  <c r="E719" i="8"/>
  <c r="AH718" i="8"/>
  <c r="W718" i="8"/>
  <c r="X718" i="8" s="1"/>
  <c r="V718" i="8"/>
  <c r="K718" i="8"/>
  <c r="J718" i="8"/>
  <c r="I718" i="8"/>
  <c r="G718" i="8"/>
  <c r="F718" i="8"/>
  <c r="E718" i="8"/>
  <c r="AH717" i="8"/>
  <c r="W717" i="8"/>
  <c r="X717" i="8" s="1"/>
  <c r="V717" i="8"/>
  <c r="K717" i="8"/>
  <c r="J717" i="8"/>
  <c r="I717" i="8"/>
  <c r="G717" i="8"/>
  <c r="F717" i="8"/>
  <c r="E717" i="8"/>
  <c r="AH716" i="8"/>
  <c r="W716" i="8"/>
  <c r="X716" i="8" s="1"/>
  <c r="V716" i="8"/>
  <c r="K716" i="8"/>
  <c r="J716" i="8"/>
  <c r="I716" i="8"/>
  <c r="G716" i="8"/>
  <c r="F716" i="8"/>
  <c r="E716" i="8"/>
  <c r="AH715" i="8"/>
  <c r="W715" i="8"/>
  <c r="X715" i="8" s="1"/>
  <c r="V715" i="8"/>
  <c r="K715" i="8"/>
  <c r="J715" i="8"/>
  <c r="I715" i="8"/>
  <c r="G715" i="8"/>
  <c r="F715" i="8"/>
  <c r="E715" i="8"/>
  <c r="AH714" i="8"/>
  <c r="W714" i="8"/>
  <c r="X714" i="8" s="1"/>
  <c r="V714" i="8"/>
  <c r="K714" i="8"/>
  <c r="J714" i="8"/>
  <c r="I714" i="8"/>
  <c r="G714" i="8"/>
  <c r="F714" i="8"/>
  <c r="E714" i="8"/>
  <c r="AH713" i="8"/>
  <c r="W713" i="8"/>
  <c r="X713" i="8" s="1"/>
  <c r="V713" i="8"/>
  <c r="K713" i="8"/>
  <c r="J713" i="8"/>
  <c r="I713" i="8"/>
  <c r="G713" i="8"/>
  <c r="F713" i="8"/>
  <c r="E713" i="8"/>
  <c r="AH712" i="8"/>
  <c r="W712" i="8"/>
  <c r="X712" i="8" s="1"/>
  <c r="V712" i="8"/>
  <c r="K712" i="8"/>
  <c r="J712" i="8"/>
  <c r="I712" i="8"/>
  <c r="G712" i="8"/>
  <c r="F712" i="8"/>
  <c r="E712" i="8"/>
  <c r="AH711" i="8"/>
  <c r="W711" i="8"/>
  <c r="X711" i="8" s="1"/>
  <c r="V711" i="8"/>
  <c r="K711" i="8"/>
  <c r="J711" i="8"/>
  <c r="I711" i="8"/>
  <c r="G711" i="8"/>
  <c r="F711" i="8"/>
  <c r="E711" i="8"/>
  <c r="AH710" i="8"/>
  <c r="W710" i="8"/>
  <c r="X710" i="8" s="1"/>
  <c r="V710" i="8"/>
  <c r="K710" i="8"/>
  <c r="J710" i="8"/>
  <c r="I710" i="8"/>
  <c r="G710" i="8"/>
  <c r="F710" i="8"/>
  <c r="E710" i="8"/>
  <c r="AH709" i="8"/>
  <c r="W709" i="8"/>
  <c r="X709" i="8" s="1"/>
  <c r="V709" i="8"/>
  <c r="K709" i="8"/>
  <c r="J709" i="8"/>
  <c r="I709" i="8"/>
  <c r="G709" i="8"/>
  <c r="F709" i="8"/>
  <c r="E709" i="8"/>
  <c r="AH708" i="8"/>
  <c r="W708" i="8"/>
  <c r="X708" i="8" s="1"/>
  <c r="V708" i="8"/>
  <c r="K708" i="8"/>
  <c r="J708" i="8"/>
  <c r="I708" i="8"/>
  <c r="G708" i="8"/>
  <c r="F708" i="8"/>
  <c r="E708" i="8"/>
  <c r="AH707" i="8"/>
  <c r="W707" i="8"/>
  <c r="X707" i="8" s="1"/>
  <c r="V707" i="8"/>
  <c r="K707" i="8"/>
  <c r="J707" i="8"/>
  <c r="I707" i="8"/>
  <c r="G707" i="8"/>
  <c r="F707" i="8"/>
  <c r="E707" i="8"/>
  <c r="AH706" i="8"/>
  <c r="W706" i="8"/>
  <c r="X706" i="8" s="1"/>
  <c r="V706" i="8"/>
  <c r="K706" i="8"/>
  <c r="J706" i="8"/>
  <c r="I706" i="8"/>
  <c r="G706" i="8"/>
  <c r="F706" i="8"/>
  <c r="E706" i="8"/>
  <c r="AH705" i="8"/>
  <c r="W705" i="8"/>
  <c r="X705" i="8" s="1"/>
  <c r="V705" i="8"/>
  <c r="K705" i="8"/>
  <c r="J705" i="8"/>
  <c r="I705" i="8"/>
  <c r="G705" i="8"/>
  <c r="F705" i="8"/>
  <c r="E705" i="8"/>
  <c r="AH704" i="8"/>
  <c r="W704" i="8"/>
  <c r="X704" i="8" s="1"/>
  <c r="V704" i="8"/>
  <c r="K704" i="8"/>
  <c r="J704" i="8"/>
  <c r="I704" i="8"/>
  <c r="G704" i="8"/>
  <c r="F704" i="8"/>
  <c r="E704" i="8"/>
  <c r="AH703" i="8"/>
  <c r="W703" i="8"/>
  <c r="X703" i="8" s="1"/>
  <c r="V703" i="8"/>
  <c r="K703" i="8"/>
  <c r="J703" i="8"/>
  <c r="I703" i="8"/>
  <c r="G703" i="8"/>
  <c r="F703" i="8"/>
  <c r="E703" i="8"/>
  <c r="AH702" i="8"/>
  <c r="W702" i="8"/>
  <c r="X702" i="8" s="1"/>
  <c r="V702" i="8"/>
  <c r="K702" i="8"/>
  <c r="J702" i="8"/>
  <c r="I702" i="8"/>
  <c r="G702" i="8"/>
  <c r="F702" i="8"/>
  <c r="E702" i="8"/>
  <c r="AH701" i="8"/>
  <c r="W701" i="8"/>
  <c r="X701" i="8" s="1"/>
  <c r="V701" i="8"/>
  <c r="K701" i="8"/>
  <c r="J701" i="8"/>
  <c r="I701" i="8"/>
  <c r="G701" i="8"/>
  <c r="F701" i="8"/>
  <c r="E701" i="8"/>
  <c r="AH700" i="8"/>
  <c r="W700" i="8"/>
  <c r="X700" i="8" s="1"/>
  <c r="V700" i="8"/>
  <c r="K700" i="8"/>
  <c r="J700" i="8"/>
  <c r="I700" i="8"/>
  <c r="G700" i="8"/>
  <c r="F700" i="8"/>
  <c r="E700" i="8"/>
  <c r="AH699" i="8"/>
  <c r="W699" i="8"/>
  <c r="X699" i="8" s="1"/>
  <c r="V699" i="8"/>
  <c r="K699" i="8"/>
  <c r="J699" i="8"/>
  <c r="I699" i="8"/>
  <c r="G699" i="8"/>
  <c r="F699" i="8"/>
  <c r="E699" i="8"/>
  <c r="AH698" i="8"/>
  <c r="W698" i="8"/>
  <c r="X698" i="8" s="1"/>
  <c r="V698" i="8"/>
  <c r="K698" i="8"/>
  <c r="J698" i="8"/>
  <c r="I698" i="8"/>
  <c r="G698" i="8"/>
  <c r="F698" i="8"/>
  <c r="E698" i="8"/>
  <c r="AH697" i="8"/>
  <c r="W697" i="8"/>
  <c r="X697" i="8" s="1"/>
  <c r="V697" i="8"/>
  <c r="K697" i="8"/>
  <c r="J697" i="8"/>
  <c r="I697" i="8"/>
  <c r="G697" i="8"/>
  <c r="F697" i="8"/>
  <c r="E697" i="8"/>
  <c r="AH696" i="8"/>
  <c r="W696" i="8"/>
  <c r="X696" i="8" s="1"/>
  <c r="V696" i="8"/>
  <c r="K696" i="8"/>
  <c r="J696" i="8"/>
  <c r="I696" i="8"/>
  <c r="G696" i="8"/>
  <c r="F696" i="8"/>
  <c r="E696" i="8"/>
  <c r="AH695" i="8"/>
  <c r="W695" i="8"/>
  <c r="X695" i="8" s="1"/>
  <c r="V695" i="8"/>
  <c r="K695" i="8"/>
  <c r="J695" i="8"/>
  <c r="I695" i="8"/>
  <c r="G695" i="8"/>
  <c r="F695" i="8"/>
  <c r="E695" i="8"/>
  <c r="AH694" i="8"/>
  <c r="W694" i="8"/>
  <c r="X694" i="8" s="1"/>
  <c r="V694" i="8"/>
  <c r="K694" i="8"/>
  <c r="J694" i="8"/>
  <c r="I694" i="8"/>
  <c r="G694" i="8"/>
  <c r="F694" i="8"/>
  <c r="E694" i="8"/>
  <c r="AH693" i="8"/>
  <c r="W693" i="8"/>
  <c r="X693" i="8" s="1"/>
  <c r="V693" i="8"/>
  <c r="K693" i="8"/>
  <c r="J693" i="8"/>
  <c r="I693" i="8"/>
  <c r="G693" i="8"/>
  <c r="F693" i="8"/>
  <c r="E693" i="8"/>
  <c r="AH692" i="8"/>
  <c r="W692" i="8"/>
  <c r="X692" i="8" s="1"/>
  <c r="V692" i="8"/>
  <c r="K692" i="8"/>
  <c r="J692" i="8"/>
  <c r="I692" i="8"/>
  <c r="G692" i="8"/>
  <c r="F692" i="8"/>
  <c r="E692" i="8"/>
  <c r="AH691" i="8"/>
  <c r="W691" i="8"/>
  <c r="X691" i="8" s="1"/>
  <c r="V691" i="8"/>
  <c r="K691" i="8"/>
  <c r="J691" i="8"/>
  <c r="I691" i="8"/>
  <c r="G691" i="8"/>
  <c r="F691" i="8"/>
  <c r="E691" i="8"/>
  <c r="AH690" i="8"/>
  <c r="W690" i="8"/>
  <c r="X690" i="8" s="1"/>
  <c r="V690" i="8"/>
  <c r="K690" i="8"/>
  <c r="J690" i="8"/>
  <c r="I690" i="8"/>
  <c r="G690" i="8"/>
  <c r="F690" i="8"/>
  <c r="E690" i="8"/>
  <c r="AH689" i="8"/>
  <c r="W689" i="8"/>
  <c r="X689" i="8" s="1"/>
  <c r="V689" i="8"/>
  <c r="K689" i="8"/>
  <c r="J689" i="8"/>
  <c r="I689" i="8"/>
  <c r="G689" i="8"/>
  <c r="F689" i="8"/>
  <c r="E689" i="8"/>
  <c r="AH688" i="8"/>
  <c r="W688" i="8"/>
  <c r="X688" i="8" s="1"/>
  <c r="V688" i="8"/>
  <c r="K688" i="8"/>
  <c r="J688" i="8"/>
  <c r="I688" i="8"/>
  <c r="G688" i="8"/>
  <c r="F688" i="8"/>
  <c r="E688" i="8"/>
  <c r="AH687" i="8"/>
  <c r="W687" i="8"/>
  <c r="X687" i="8" s="1"/>
  <c r="V687" i="8"/>
  <c r="K687" i="8"/>
  <c r="J687" i="8"/>
  <c r="I687" i="8"/>
  <c r="G687" i="8"/>
  <c r="F687" i="8"/>
  <c r="E687" i="8"/>
  <c r="AH686" i="8"/>
  <c r="W686" i="8"/>
  <c r="X686" i="8" s="1"/>
  <c r="V686" i="8"/>
  <c r="K686" i="8"/>
  <c r="J686" i="8"/>
  <c r="I686" i="8"/>
  <c r="G686" i="8"/>
  <c r="F686" i="8"/>
  <c r="E686" i="8"/>
  <c r="AH685" i="8"/>
  <c r="W685" i="8"/>
  <c r="X685" i="8" s="1"/>
  <c r="V685" i="8"/>
  <c r="K685" i="8"/>
  <c r="J685" i="8"/>
  <c r="I685" i="8"/>
  <c r="G685" i="8"/>
  <c r="F685" i="8"/>
  <c r="E685" i="8"/>
  <c r="AH684" i="8"/>
  <c r="W684" i="8"/>
  <c r="X684" i="8" s="1"/>
  <c r="V684" i="8"/>
  <c r="K684" i="8"/>
  <c r="J684" i="8"/>
  <c r="I684" i="8"/>
  <c r="G684" i="8"/>
  <c r="F684" i="8"/>
  <c r="E684" i="8"/>
  <c r="AH683" i="8"/>
  <c r="W683" i="8"/>
  <c r="X683" i="8" s="1"/>
  <c r="V683" i="8"/>
  <c r="K683" i="8"/>
  <c r="J683" i="8"/>
  <c r="I683" i="8"/>
  <c r="G683" i="8"/>
  <c r="F683" i="8"/>
  <c r="E683" i="8"/>
  <c r="AH682" i="8"/>
  <c r="W682" i="8"/>
  <c r="X682" i="8" s="1"/>
  <c r="V682" i="8"/>
  <c r="K682" i="8"/>
  <c r="J682" i="8"/>
  <c r="I682" i="8"/>
  <c r="G682" i="8"/>
  <c r="F682" i="8"/>
  <c r="E682" i="8"/>
  <c r="AH681" i="8"/>
  <c r="W681" i="8"/>
  <c r="X681" i="8" s="1"/>
  <c r="V681" i="8"/>
  <c r="K681" i="8"/>
  <c r="J681" i="8"/>
  <c r="I681" i="8"/>
  <c r="G681" i="8"/>
  <c r="F681" i="8"/>
  <c r="E681" i="8"/>
  <c r="AH680" i="8"/>
  <c r="W680" i="8"/>
  <c r="X680" i="8" s="1"/>
  <c r="V680" i="8"/>
  <c r="K680" i="8"/>
  <c r="J680" i="8"/>
  <c r="I680" i="8"/>
  <c r="G680" i="8"/>
  <c r="F680" i="8"/>
  <c r="E680" i="8"/>
  <c r="AH679" i="8"/>
  <c r="W679" i="8"/>
  <c r="X679" i="8" s="1"/>
  <c r="V679" i="8"/>
  <c r="K679" i="8"/>
  <c r="J679" i="8"/>
  <c r="I679" i="8"/>
  <c r="G679" i="8"/>
  <c r="F679" i="8"/>
  <c r="E679" i="8"/>
  <c r="AH678" i="8"/>
  <c r="W678" i="8"/>
  <c r="X678" i="8" s="1"/>
  <c r="V678" i="8"/>
  <c r="K678" i="8"/>
  <c r="J678" i="8"/>
  <c r="I678" i="8"/>
  <c r="G678" i="8"/>
  <c r="F678" i="8"/>
  <c r="E678" i="8"/>
  <c r="AH677" i="8"/>
  <c r="W677" i="8"/>
  <c r="X677" i="8" s="1"/>
  <c r="V677" i="8"/>
  <c r="K677" i="8"/>
  <c r="J677" i="8"/>
  <c r="I677" i="8"/>
  <c r="G677" i="8"/>
  <c r="F677" i="8"/>
  <c r="E677" i="8"/>
  <c r="AH676" i="8"/>
  <c r="W676" i="8"/>
  <c r="X676" i="8" s="1"/>
  <c r="V676" i="8"/>
  <c r="K676" i="8"/>
  <c r="J676" i="8"/>
  <c r="I676" i="8"/>
  <c r="G676" i="8"/>
  <c r="F676" i="8"/>
  <c r="E676" i="8"/>
  <c r="AH675" i="8"/>
  <c r="W675" i="8"/>
  <c r="X675" i="8" s="1"/>
  <c r="V675" i="8"/>
  <c r="K675" i="8"/>
  <c r="J675" i="8"/>
  <c r="I675" i="8"/>
  <c r="G675" i="8"/>
  <c r="F675" i="8"/>
  <c r="E675" i="8"/>
  <c r="AH674" i="8"/>
  <c r="W674" i="8"/>
  <c r="X674" i="8" s="1"/>
  <c r="V674" i="8"/>
  <c r="K674" i="8"/>
  <c r="J674" i="8"/>
  <c r="I674" i="8"/>
  <c r="G674" i="8"/>
  <c r="F674" i="8"/>
  <c r="E674" i="8"/>
  <c r="AH673" i="8"/>
  <c r="W673" i="8"/>
  <c r="X673" i="8" s="1"/>
  <c r="V673" i="8"/>
  <c r="K673" i="8"/>
  <c r="J673" i="8"/>
  <c r="I673" i="8"/>
  <c r="G673" i="8"/>
  <c r="F673" i="8"/>
  <c r="E673" i="8"/>
  <c r="AH672" i="8"/>
  <c r="W672" i="8"/>
  <c r="X672" i="8" s="1"/>
  <c r="V672" i="8"/>
  <c r="K672" i="8"/>
  <c r="J672" i="8"/>
  <c r="I672" i="8"/>
  <c r="G672" i="8"/>
  <c r="F672" i="8"/>
  <c r="E672" i="8"/>
  <c r="AH671" i="8"/>
  <c r="W671" i="8"/>
  <c r="X671" i="8" s="1"/>
  <c r="V671" i="8"/>
  <c r="K671" i="8"/>
  <c r="J671" i="8"/>
  <c r="I671" i="8"/>
  <c r="G671" i="8"/>
  <c r="F671" i="8"/>
  <c r="E671" i="8"/>
  <c r="AH670" i="8"/>
  <c r="W670" i="8"/>
  <c r="X670" i="8" s="1"/>
  <c r="V670" i="8"/>
  <c r="K670" i="8"/>
  <c r="J670" i="8"/>
  <c r="I670" i="8"/>
  <c r="G670" i="8"/>
  <c r="F670" i="8"/>
  <c r="E670" i="8"/>
  <c r="AH669" i="8"/>
  <c r="W669" i="8"/>
  <c r="X669" i="8" s="1"/>
  <c r="V669" i="8"/>
  <c r="K669" i="8"/>
  <c r="J669" i="8"/>
  <c r="I669" i="8"/>
  <c r="G669" i="8"/>
  <c r="F669" i="8"/>
  <c r="E669" i="8"/>
  <c r="AH668" i="8"/>
  <c r="W668" i="8"/>
  <c r="X668" i="8" s="1"/>
  <c r="V668" i="8"/>
  <c r="K668" i="8"/>
  <c r="J668" i="8"/>
  <c r="I668" i="8"/>
  <c r="G668" i="8"/>
  <c r="F668" i="8"/>
  <c r="E668" i="8"/>
  <c r="AH667" i="8"/>
  <c r="W667" i="8"/>
  <c r="X667" i="8" s="1"/>
  <c r="V667" i="8"/>
  <c r="K667" i="8"/>
  <c r="J667" i="8"/>
  <c r="I667" i="8"/>
  <c r="G667" i="8"/>
  <c r="F667" i="8"/>
  <c r="E667" i="8"/>
  <c r="AH666" i="8"/>
  <c r="W666" i="8"/>
  <c r="X666" i="8" s="1"/>
  <c r="V666" i="8"/>
  <c r="K666" i="8"/>
  <c r="J666" i="8"/>
  <c r="I666" i="8"/>
  <c r="G666" i="8"/>
  <c r="F666" i="8"/>
  <c r="E666" i="8"/>
  <c r="AH665" i="8"/>
  <c r="W665" i="8"/>
  <c r="X665" i="8" s="1"/>
  <c r="V665" i="8"/>
  <c r="K665" i="8"/>
  <c r="J665" i="8"/>
  <c r="I665" i="8"/>
  <c r="G665" i="8"/>
  <c r="F665" i="8"/>
  <c r="E665" i="8"/>
  <c r="AH664" i="8"/>
  <c r="W664" i="8"/>
  <c r="X664" i="8" s="1"/>
  <c r="V664" i="8"/>
  <c r="K664" i="8"/>
  <c r="J664" i="8"/>
  <c r="I664" i="8"/>
  <c r="G664" i="8"/>
  <c r="F664" i="8"/>
  <c r="E664" i="8"/>
  <c r="AH663" i="8"/>
  <c r="W663" i="8"/>
  <c r="X663" i="8" s="1"/>
  <c r="V663" i="8"/>
  <c r="K663" i="8"/>
  <c r="J663" i="8"/>
  <c r="I663" i="8"/>
  <c r="G663" i="8"/>
  <c r="F663" i="8"/>
  <c r="E663" i="8"/>
  <c r="AH662" i="8"/>
  <c r="W662" i="8"/>
  <c r="X662" i="8" s="1"/>
  <c r="V662" i="8"/>
  <c r="K662" i="8"/>
  <c r="J662" i="8"/>
  <c r="I662" i="8"/>
  <c r="G662" i="8"/>
  <c r="F662" i="8"/>
  <c r="E662" i="8"/>
  <c r="AH661" i="8"/>
  <c r="W661" i="8"/>
  <c r="X661" i="8" s="1"/>
  <c r="V661" i="8"/>
  <c r="K661" i="8"/>
  <c r="J661" i="8"/>
  <c r="I661" i="8"/>
  <c r="G661" i="8"/>
  <c r="F661" i="8"/>
  <c r="E661" i="8"/>
  <c r="AH660" i="8"/>
  <c r="W660" i="8"/>
  <c r="X660" i="8" s="1"/>
  <c r="V660" i="8"/>
  <c r="K660" i="8"/>
  <c r="J660" i="8"/>
  <c r="I660" i="8"/>
  <c r="G660" i="8"/>
  <c r="F660" i="8"/>
  <c r="E660" i="8"/>
  <c r="AH659" i="8"/>
  <c r="W659" i="8"/>
  <c r="X659" i="8" s="1"/>
  <c r="V659" i="8"/>
  <c r="K659" i="8"/>
  <c r="J659" i="8"/>
  <c r="I659" i="8"/>
  <c r="G659" i="8"/>
  <c r="F659" i="8"/>
  <c r="E659" i="8"/>
  <c r="AH658" i="8"/>
  <c r="W658" i="8"/>
  <c r="X658" i="8" s="1"/>
  <c r="V658" i="8"/>
  <c r="K658" i="8"/>
  <c r="J658" i="8"/>
  <c r="I658" i="8"/>
  <c r="G658" i="8"/>
  <c r="F658" i="8"/>
  <c r="E658" i="8"/>
  <c r="AH657" i="8"/>
  <c r="W657" i="8"/>
  <c r="X657" i="8" s="1"/>
  <c r="V657" i="8"/>
  <c r="K657" i="8"/>
  <c r="J657" i="8"/>
  <c r="I657" i="8"/>
  <c r="G657" i="8"/>
  <c r="F657" i="8"/>
  <c r="E657" i="8"/>
  <c r="AH656" i="8"/>
  <c r="W656" i="8"/>
  <c r="X656" i="8" s="1"/>
  <c r="V656" i="8"/>
  <c r="K656" i="8"/>
  <c r="J656" i="8"/>
  <c r="I656" i="8"/>
  <c r="G656" i="8"/>
  <c r="F656" i="8"/>
  <c r="E656" i="8"/>
  <c r="AH655" i="8"/>
  <c r="W655" i="8"/>
  <c r="X655" i="8" s="1"/>
  <c r="V655" i="8"/>
  <c r="K655" i="8"/>
  <c r="J655" i="8"/>
  <c r="I655" i="8"/>
  <c r="G655" i="8"/>
  <c r="F655" i="8"/>
  <c r="E655" i="8"/>
  <c r="AH654" i="8"/>
  <c r="W654" i="8"/>
  <c r="X654" i="8" s="1"/>
  <c r="V654" i="8"/>
  <c r="K654" i="8"/>
  <c r="J654" i="8"/>
  <c r="I654" i="8"/>
  <c r="G654" i="8"/>
  <c r="F654" i="8"/>
  <c r="E654" i="8"/>
  <c r="AH653" i="8"/>
  <c r="W653" i="8"/>
  <c r="X653" i="8" s="1"/>
  <c r="V653" i="8"/>
  <c r="K653" i="8"/>
  <c r="J653" i="8"/>
  <c r="I653" i="8"/>
  <c r="G653" i="8"/>
  <c r="F653" i="8"/>
  <c r="E653" i="8"/>
  <c r="AH652" i="8"/>
  <c r="W652" i="8"/>
  <c r="X652" i="8" s="1"/>
  <c r="V652" i="8"/>
  <c r="K652" i="8"/>
  <c r="J652" i="8"/>
  <c r="I652" i="8"/>
  <c r="G652" i="8"/>
  <c r="F652" i="8"/>
  <c r="E652" i="8"/>
  <c r="AH651" i="8"/>
  <c r="W651" i="8"/>
  <c r="X651" i="8" s="1"/>
  <c r="V651" i="8"/>
  <c r="K651" i="8"/>
  <c r="J651" i="8"/>
  <c r="I651" i="8"/>
  <c r="G651" i="8"/>
  <c r="F651" i="8"/>
  <c r="E651" i="8"/>
  <c r="AH650" i="8"/>
  <c r="W650" i="8"/>
  <c r="X650" i="8" s="1"/>
  <c r="V650" i="8"/>
  <c r="K650" i="8"/>
  <c r="J650" i="8"/>
  <c r="I650" i="8"/>
  <c r="G650" i="8"/>
  <c r="F650" i="8"/>
  <c r="E650" i="8"/>
  <c r="AH649" i="8"/>
  <c r="W649" i="8"/>
  <c r="X649" i="8" s="1"/>
  <c r="V649" i="8"/>
  <c r="K649" i="8"/>
  <c r="J649" i="8"/>
  <c r="I649" i="8"/>
  <c r="G649" i="8"/>
  <c r="F649" i="8"/>
  <c r="E649" i="8"/>
  <c r="AH648" i="8"/>
  <c r="W648" i="8"/>
  <c r="X648" i="8" s="1"/>
  <c r="V648" i="8"/>
  <c r="K648" i="8"/>
  <c r="J648" i="8"/>
  <c r="I648" i="8"/>
  <c r="G648" i="8"/>
  <c r="F648" i="8"/>
  <c r="E648" i="8"/>
  <c r="AH647" i="8"/>
  <c r="W647" i="8"/>
  <c r="X647" i="8" s="1"/>
  <c r="V647" i="8"/>
  <c r="K647" i="8"/>
  <c r="J647" i="8"/>
  <c r="I647" i="8"/>
  <c r="G647" i="8"/>
  <c r="F647" i="8"/>
  <c r="E647" i="8"/>
  <c r="AH646" i="8"/>
  <c r="W646" i="8"/>
  <c r="X646" i="8" s="1"/>
  <c r="V646" i="8"/>
  <c r="K646" i="8"/>
  <c r="J646" i="8"/>
  <c r="I646" i="8"/>
  <c r="G646" i="8"/>
  <c r="F646" i="8"/>
  <c r="E646" i="8"/>
  <c r="AH645" i="8"/>
  <c r="W645" i="8"/>
  <c r="X645" i="8" s="1"/>
  <c r="V645" i="8"/>
  <c r="K645" i="8"/>
  <c r="J645" i="8"/>
  <c r="I645" i="8"/>
  <c r="G645" i="8"/>
  <c r="F645" i="8"/>
  <c r="E645" i="8"/>
  <c r="AH644" i="8"/>
  <c r="W644" i="8"/>
  <c r="X644" i="8" s="1"/>
  <c r="V644" i="8"/>
  <c r="K644" i="8"/>
  <c r="J644" i="8"/>
  <c r="I644" i="8"/>
  <c r="G644" i="8"/>
  <c r="F644" i="8"/>
  <c r="E644" i="8"/>
  <c r="AH643" i="8"/>
  <c r="W643" i="8"/>
  <c r="X643" i="8" s="1"/>
  <c r="V643" i="8"/>
  <c r="K643" i="8"/>
  <c r="J643" i="8"/>
  <c r="I643" i="8"/>
  <c r="G643" i="8"/>
  <c r="F643" i="8"/>
  <c r="E643" i="8"/>
  <c r="AH642" i="8"/>
  <c r="W642" i="8"/>
  <c r="X642" i="8" s="1"/>
  <c r="V642" i="8"/>
  <c r="K642" i="8"/>
  <c r="J642" i="8"/>
  <c r="I642" i="8"/>
  <c r="G642" i="8"/>
  <c r="F642" i="8"/>
  <c r="E642" i="8"/>
  <c r="AH641" i="8"/>
  <c r="W641" i="8"/>
  <c r="X641" i="8" s="1"/>
  <c r="V641" i="8"/>
  <c r="K641" i="8"/>
  <c r="J641" i="8"/>
  <c r="I641" i="8"/>
  <c r="G641" i="8"/>
  <c r="F641" i="8"/>
  <c r="E641" i="8"/>
  <c r="AH640" i="8"/>
  <c r="W640" i="8"/>
  <c r="X640" i="8" s="1"/>
  <c r="V640" i="8"/>
  <c r="K640" i="8"/>
  <c r="J640" i="8"/>
  <c r="I640" i="8"/>
  <c r="G640" i="8"/>
  <c r="F640" i="8"/>
  <c r="E640" i="8"/>
  <c r="AH639" i="8"/>
  <c r="W639" i="8"/>
  <c r="X639" i="8" s="1"/>
  <c r="V639" i="8"/>
  <c r="K639" i="8"/>
  <c r="J639" i="8"/>
  <c r="I639" i="8"/>
  <c r="G639" i="8"/>
  <c r="F639" i="8"/>
  <c r="E639" i="8"/>
  <c r="AH638" i="8"/>
  <c r="W638" i="8"/>
  <c r="X638" i="8" s="1"/>
  <c r="V638" i="8"/>
  <c r="K638" i="8"/>
  <c r="J638" i="8"/>
  <c r="I638" i="8"/>
  <c r="G638" i="8"/>
  <c r="F638" i="8"/>
  <c r="E638" i="8"/>
  <c r="AH637" i="8"/>
  <c r="W637" i="8"/>
  <c r="X637" i="8" s="1"/>
  <c r="V637" i="8"/>
  <c r="K637" i="8"/>
  <c r="J637" i="8"/>
  <c r="I637" i="8"/>
  <c r="G637" i="8"/>
  <c r="F637" i="8"/>
  <c r="E637" i="8"/>
  <c r="AH636" i="8"/>
  <c r="W636" i="8"/>
  <c r="X636" i="8" s="1"/>
  <c r="V636" i="8"/>
  <c r="K636" i="8"/>
  <c r="J636" i="8"/>
  <c r="I636" i="8"/>
  <c r="G636" i="8"/>
  <c r="F636" i="8"/>
  <c r="E636" i="8"/>
  <c r="AH635" i="8"/>
  <c r="W635" i="8"/>
  <c r="X635" i="8" s="1"/>
  <c r="V635" i="8"/>
  <c r="K635" i="8"/>
  <c r="J635" i="8"/>
  <c r="I635" i="8"/>
  <c r="G635" i="8"/>
  <c r="F635" i="8"/>
  <c r="E635" i="8"/>
  <c r="AH634" i="8"/>
  <c r="W634" i="8"/>
  <c r="X634" i="8" s="1"/>
  <c r="V634" i="8"/>
  <c r="K634" i="8"/>
  <c r="J634" i="8"/>
  <c r="I634" i="8"/>
  <c r="G634" i="8"/>
  <c r="F634" i="8"/>
  <c r="E634" i="8"/>
  <c r="AH633" i="8"/>
  <c r="W633" i="8"/>
  <c r="X633" i="8" s="1"/>
  <c r="V633" i="8"/>
  <c r="K633" i="8"/>
  <c r="J633" i="8"/>
  <c r="I633" i="8"/>
  <c r="G633" i="8"/>
  <c r="F633" i="8"/>
  <c r="E633" i="8"/>
  <c r="AH632" i="8"/>
  <c r="W632" i="8"/>
  <c r="X632" i="8" s="1"/>
  <c r="V632" i="8"/>
  <c r="K632" i="8"/>
  <c r="J632" i="8"/>
  <c r="I632" i="8"/>
  <c r="G632" i="8"/>
  <c r="F632" i="8"/>
  <c r="E632" i="8"/>
  <c r="AH631" i="8"/>
  <c r="W631" i="8"/>
  <c r="X631" i="8" s="1"/>
  <c r="V631" i="8"/>
  <c r="K631" i="8"/>
  <c r="J631" i="8"/>
  <c r="I631" i="8"/>
  <c r="G631" i="8"/>
  <c r="F631" i="8"/>
  <c r="E631" i="8"/>
  <c r="AH630" i="8"/>
  <c r="W630" i="8"/>
  <c r="X630" i="8" s="1"/>
  <c r="V630" i="8"/>
  <c r="K630" i="8"/>
  <c r="J630" i="8"/>
  <c r="I630" i="8"/>
  <c r="G630" i="8"/>
  <c r="F630" i="8"/>
  <c r="E630" i="8"/>
  <c r="AH629" i="8"/>
  <c r="W629" i="8"/>
  <c r="X629" i="8" s="1"/>
  <c r="V629" i="8"/>
  <c r="K629" i="8"/>
  <c r="J629" i="8"/>
  <c r="I629" i="8"/>
  <c r="G629" i="8"/>
  <c r="F629" i="8"/>
  <c r="E629" i="8"/>
  <c r="AH628" i="8"/>
  <c r="W628" i="8"/>
  <c r="X628" i="8" s="1"/>
  <c r="V628" i="8"/>
  <c r="K628" i="8"/>
  <c r="J628" i="8"/>
  <c r="I628" i="8"/>
  <c r="G628" i="8"/>
  <c r="F628" i="8"/>
  <c r="E628" i="8"/>
  <c r="AH627" i="8"/>
  <c r="W627" i="8"/>
  <c r="X627" i="8" s="1"/>
  <c r="V627" i="8"/>
  <c r="K627" i="8"/>
  <c r="J627" i="8"/>
  <c r="I627" i="8"/>
  <c r="G627" i="8"/>
  <c r="F627" i="8"/>
  <c r="E627" i="8"/>
  <c r="AH626" i="8"/>
  <c r="W626" i="8"/>
  <c r="X626" i="8" s="1"/>
  <c r="V626" i="8"/>
  <c r="K626" i="8"/>
  <c r="J626" i="8"/>
  <c r="I626" i="8"/>
  <c r="G626" i="8"/>
  <c r="F626" i="8"/>
  <c r="E626" i="8"/>
  <c r="AH625" i="8"/>
  <c r="W625" i="8"/>
  <c r="X625" i="8" s="1"/>
  <c r="V625" i="8"/>
  <c r="K625" i="8"/>
  <c r="J625" i="8"/>
  <c r="I625" i="8"/>
  <c r="G625" i="8"/>
  <c r="F625" i="8"/>
  <c r="E625" i="8"/>
  <c r="AH624" i="8"/>
  <c r="W624" i="8"/>
  <c r="X624" i="8" s="1"/>
  <c r="V624" i="8"/>
  <c r="K624" i="8"/>
  <c r="J624" i="8"/>
  <c r="I624" i="8"/>
  <c r="G624" i="8"/>
  <c r="F624" i="8"/>
  <c r="E624" i="8"/>
  <c r="AH623" i="8"/>
  <c r="W623" i="8"/>
  <c r="X623" i="8" s="1"/>
  <c r="V623" i="8"/>
  <c r="K623" i="8"/>
  <c r="J623" i="8"/>
  <c r="I623" i="8"/>
  <c r="G623" i="8"/>
  <c r="F623" i="8"/>
  <c r="E623" i="8"/>
  <c r="AH622" i="8"/>
  <c r="W622" i="8"/>
  <c r="X622" i="8" s="1"/>
  <c r="V622" i="8"/>
  <c r="K622" i="8"/>
  <c r="J622" i="8"/>
  <c r="I622" i="8"/>
  <c r="G622" i="8"/>
  <c r="F622" i="8"/>
  <c r="E622" i="8"/>
  <c r="AH621" i="8"/>
  <c r="W621" i="8"/>
  <c r="X621" i="8" s="1"/>
  <c r="V621" i="8"/>
  <c r="K621" i="8"/>
  <c r="J621" i="8"/>
  <c r="I621" i="8"/>
  <c r="G621" i="8"/>
  <c r="F621" i="8"/>
  <c r="E621" i="8"/>
  <c r="AH620" i="8"/>
  <c r="W620" i="8"/>
  <c r="X620" i="8" s="1"/>
  <c r="V620" i="8"/>
  <c r="K620" i="8"/>
  <c r="J620" i="8"/>
  <c r="I620" i="8"/>
  <c r="G620" i="8"/>
  <c r="F620" i="8"/>
  <c r="E620" i="8"/>
  <c r="AH619" i="8"/>
  <c r="W619" i="8"/>
  <c r="X619" i="8" s="1"/>
  <c r="V619" i="8"/>
  <c r="K619" i="8"/>
  <c r="J619" i="8"/>
  <c r="I619" i="8"/>
  <c r="G619" i="8"/>
  <c r="F619" i="8"/>
  <c r="E619" i="8"/>
  <c r="AH618" i="8"/>
  <c r="W618" i="8"/>
  <c r="X618" i="8" s="1"/>
  <c r="V618" i="8"/>
  <c r="K618" i="8"/>
  <c r="J618" i="8"/>
  <c r="I618" i="8"/>
  <c r="G618" i="8"/>
  <c r="F618" i="8"/>
  <c r="E618" i="8"/>
  <c r="AH617" i="8"/>
  <c r="W617" i="8"/>
  <c r="X617" i="8" s="1"/>
  <c r="V617" i="8"/>
  <c r="K617" i="8"/>
  <c r="J617" i="8"/>
  <c r="I617" i="8"/>
  <c r="G617" i="8"/>
  <c r="F617" i="8"/>
  <c r="E617" i="8"/>
  <c r="AH616" i="8"/>
  <c r="W616" i="8"/>
  <c r="X616" i="8" s="1"/>
  <c r="V616" i="8"/>
  <c r="K616" i="8"/>
  <c r="J616" i="8"/>
  <c r="I616" i="8"/>
  <c r="G616" i="8"/>
  <c r="F616" i="8"/>
  <c r="E616" i="8"/>
  <c r="AH615" i="8"/>
  <c r="W615" i="8"/>
  <c r="X615" i="8" s="1"/>
  <c r="V615" i="8"/>
  <c r="K615" i="8"/>
  <c r="J615" i="8"/>
  <c r="I615" i="8"/>
  <c r="G615" i="8"/>
  <c r="F615" i="8"/>
  <c r="E615" i="8"/>
  <c r="AH614" i="8"/>
  <c r="W614" i="8"/>
  <c r="X614" i="8" s="1"/>
  <c r="V614" i="8"/>
  <c r="K614" i="8"/>
  <c r="J614" i="8"/>
  <c r="I614" i="8"/>
  <c r="G614" i="8"/>
  <c r="F614" i="8"/>
  <c r="E614" i="8"/>
  <c r="AH613" i="8"/>
  <c r="W613" i="8"/>
  <c r="X613" i="8" s="1"/>
  <c r="V613" i="8"/>
  <c r="K613" i="8"/>
  <c r="J613" i="8"/>
  <c r="I613" i="8"/>
  <c r="G613" i="8"/>
  <c r="F613" i="8"/>
  <c r="E613" i="8"/>
  <c r="AH612" i="8"/>
  <c r="W612" i="8"/>
  <c r="X612" i="8" s="1"/>
  <c r="V612" i="8"/>
  <c r="K612" i="8"/>
  <c r="J612" i="8"/>
  <c r="I612" i="8"/>
  <c r="G612" i="8"/>
  <c r="F612" i="8"/>
  <c r="E612" i="8"/>
  <c r="AH611" i="8"/>
  <c r="W611" i="8"/>
  <c r="X611" i="8" s="1"/>
  <c r="V611" i="8"/>
  <c r="K611" i="8"/>
  <c r="J611" i="8"/>
  <c r="I611" i="8"/>
  <c r="G611" i="8"/>
  <c r="F611" i="8"/>
  <c r="E611" i="8"/>
  <c r="AH610" i="8"/>
  <c r="W610" i="8"/>
  <c r="X610" i="8" s="1"/>
  <c r="V610" i="8"/>
  <c r="K610" i="8"/>
  <c r="J610" i="8"/>
  <c r="I610" i="8"/>
  <c r="G610" i="8"/>
  <c r="F610" i="8"/>
  <c r="E610" i="8"/>
  <c r="AH609" i="8"/>
  <c r="W609" i="8"/>
  <c r="X609" i="8" s="1"/>
  <c r="V609" i="8"/>
  <c r="K609" i="8"/>
  <c r="J609" i="8"/>
  <c r="I609" i="8"/>
  <c r="G609" i="8"/>
  <c r="F609" i="8"/>
  <c r="E609" i="8"/>
  <c r="AH608" i="8"/>
  <c r="W608" i="8"/>
  <c r="X608" i="8" s="1"/>
  <c r="V608" i="8"/>
  <c r="K608" i="8"/>
  <c r="J608" i="8"/>
  <c r="I608" i="8"/>
  <c r="G608" i="8"/>
  <c r="F608" i="8"/>
  <c r="E608" i="8"/>
  <c r="AH607" i="8"/>
  <c r="W607" i="8"/>
  <c r="X607" i="8" s="1"/>
  <c r="V607" i="8"/>
  <c r="K607" i="8"/>
  <c r="J607" i="8"/>
  <c r="I607" i="8"/>
  <c r="G607" i="8"/>
  <c r="F607" i="8"/>
  <c r="E607" i="8"/>
  <c r="AH606" i="8"/>
  <c r="W606" i="8"/>
  <c r="X606" i="8" s="1"/>
  <c r="V606" i="8"/>
  <c r="K606" i="8"/>
  <c r="J606" i="8"/>
  <c r="I606" i="8"/>
  <c r="G606" i="8"/>
  <c r="F606" i="8"/>
  <c r="E606" i="8"/>
  <c r="AH605" i="8"/>
  <c r="W605" i="8"/>
  <c r="X605" i="8" s="1"/>
  <c r="V605" i="8"/>
  <c r="K605" i="8"/>
  <c r="J605" i="8"/>
  <c r="I605" i="8"/>
  <c r="G605" i="8"/>
  <c r="F605" i="8"/>
  <c r="E605" i="8"/>
  <c r="AH604" i="8"/>
  <c r="W604" i="8"/>
  <c r="X604" i="8" s="1"/>
  <c r="V604" i="8"/>
  <c r="K604" i="8"/>
  <c r="J604" i="8"/>
  <c r="I604" i="8"/>
  <c r="G604" i="8"/>
  <c r="F604" i="8"/>
  <c r="E604" i="8"/>
  <c r="AH603" i="8"/>
  <c r="W603" i="8"/>
  <c r="X603" i="8" s="1"/>
  <c r="V603" i="8"/>
  <c r="K603" i="8"/>
  <c r="J603" i="8"/>
  <c r="I603" i="8"/>
  <c r="G603" i="8"/>
  <c r="F603" i="8"/>
  <c r="E603" i="8"/>
  <c r="AH602" i="8"/>
  <c r="W602" i="8"/>
  <c r="X602" i="8" s="1"/>
  <c r="V602" i="8"/>
  <c r="K602" i="8"/>
  <c r="J602" i="8"/>
  <c r="I602" i="8"/>
  <c r="G602" i="8"/>
  <c r="F602" i="8"/>
  <c r="E602" i="8"/>
  <c r="AH601" i="8"/>
  <c r="W601" i="8"/>
  <c r="X601" i="8" s="1"/>
  <c r="V601" i="8"/>
  <c r="K601" i="8"/>
  <c r="J601" i="8"/>
  <c r="I601" i="8"/>
  <c r="G601" i="8"/>
  <c r="F601" i="8"/>
  <c r="E601" i="8"/>
  <c r="AH600" i="8"/>
  <c r="W600" i="8"/>
  <c r="X600" i="8" s="1"/>
  <c r="V600" i="8"/>
  <c r="K600" i="8"/>
  <c r="J600" i="8"/>
  <c r="I600" i="8"/>
  <c r="G600" i="8"/>
  <c r="F600" i="8"/>
  <c r="E600" i="8"/>
  <c r="AH599" i="8"/>
  <c r="W599" i="8"/>
  <c r="X599" i="8" s="1"/>
  <c r="V599" i="8"/>
  <c r="K599" i="8"/>
  <c r="J599" i="8"/>
  <c r="I599" i="8"/>
  <c r="G599" i="8"/>
  <c r="F599" i="8"/>
  <c r="E599" i="8"/>
  <c r="AH598" i="8"/>
  <c r="W598" i="8"/>
  <c r="X598" i="8" s="1"/>
  <c r="V598" i="8"/>
  <c r="K598" i="8"/>
  <c r="J598" i="8"/>
  <c r="I598" i="8"/>
  <c r="G598" i="8"/>
  <c r="F598" i="8"/>
  <c r="E598" i="8"/>
  <c r="AH597" i="8"/>
  <c r="W597" i="8"/>
  <c r="X597" i="8" s="1"/>
  <c r="V597" i="8"/>
  <c r="K597" i="8"/>
  <c r="J597" i="8"/>
  <c r="I597" i="8"/>
  <c r="G597" i="8"/>
  <c r="F597" i="8"/>
  <c r="E597" i="8"/>
  <c r="AH596" i="8"/>
  <c r="W596" i="8"/>
  <c r="X596" i="8" s="1"/>
  <c r="V596" i="8"/>
  <c r="K596" i="8"/>
  <c r="J596" i="8"/>
  <c r="I596" i="8"/>
  <c r="G596" i="8"/>
  <c r="F596" i="8"/>
  <c r="E596" i="8"/>
  <c r="AH595" i="8"/>
  <c r="W595" i="8"/>
  <c r="X595" i="8" s="1"/>
  <c r="V595" i="8"/>
  <c r="K595" i="8"/>
  <c r="J595" i="8"/>
  <c r="I595" i="8"/>
  <c r="G595" i="8"/>
  <c r="F595" i="8"/>
  <c r="E595" i="8"/>
  <c r="AH594" i="8"/>
  <c r="W594" i="8"/>
  <c r="X594" i="8" s="1"/>
  <c r="V594" i="8"/>
  <c r="K594" i="8"/>
  <c r="J594" i="8"/>
  <c r="I594" i="8"/>
  <c r="G594" i="8"/>
  <c r="F594" i="8"/>
  <c r="E594" i="8"/>
  <c r="AH593" i="8"/>
  <c r="W593" i="8"/>
  <c r="X593" i="8" s="1"/>
  <c r="V593" i="8"/>
  <c r="K593" i="8"/>
  <c r="J593" i="8"/>
  <c r="I593" i="8"/>
  <c r="G593" i="8"/>
  <c r="F593" i="8"/>
  <c r="E593" i="8"/>
  <c r="AH592" i="8"/>
  <c r="W592" i="8"/>
  <c r="X592" i="8" s="1"/>
  <c r="V592" i="8"/>
  <c r="K592" i="8"/>
  <c r="J592" i="8"/>
  <c r="I592" i="8"/>
  <c r="G592" i="8"/>
  <c r="F592" i="8"/>
  <c r="E592" i="8"/>
  <c r="AH591" i="8"/>
  <c r="W591" i="8"/>
  <c r="X591" i="8" s="1"/>
  <c r="V591" i="8"/>
  <c r="K591" i="8"/>
  <c r="J591" i="8"/>
  <c r="I591" i="8"/>
  <c r="G591" i="8"/>
  <c r="F591" i="8"/>
  <c r="E591" i="8"/>
  <c r="AH590" i="8"/>
  <c r="W590" i="8"/>
  <c r="X590" i="8" s="1"/>
  <c r="V590" i="8"/>
  <c r="K590" i="8"/>
  <c r="J590" i="8"/>
  <c r="I590" i="8"/>
  <c r="G590" i="8"/>
  <c r="F590" i="8"/>
  <c r="E590" i="8"/>
  <c r="AH589" i="8"/>
  <c r="W589" i="8"/>
  <c r="X589" i="8" s="1"/>
  <c r="V589" i="8"/>
  <c r="K589" i="8"/>
  <c r="J589" i="8"/>
  <c r="I589" i="8"/>
  <c r="G589" i="8"/>
  <c r="F589" i="8"/>
  <c r="E589" i="8"/>
  <c r="AH588" i="8"/>
  <c r="W588" i="8"/>
  <c r="X588" i="8" s="1"/>
  <c r="V588" i="8"/>
  <c r="K588" i="8"/>
  <c r="J588" i="8"/>
  <c r="I588" i="8"/>
  <c r="G588" i="8"/>
  <c r="F588" i="8"/>
  <c r="E588" i="8"/>
  <c r="AH587" i="8"/>
  <c r="W587" i="8"/>
  <c r="X587" i="8" s="1"/>
  <c r="V587" i="8"/>
  <c r="K587" i="8"/>
  <c r="J587" i="8"/>
  <c r="I587" i="8"/>
  <c r="G587" i="8"/>
  <c r="F587" i="8"/>
  <c r="E587" i="8"/>
  <c r="AH586" i="8"/>
  <c r="W586" i="8"/>
  <c r="X586" i="8" s="1"/>
  <c r="V586" i="8"/>
  <c r="K586" i="8"/>
  <c r="J586" i="8"/>
  <c r="I586" i="8"/>
  <c r="G586" i="8"/>
  <c r="F586" i="8"/>
  <c r="E586" i="8"/>
  <c r="AH585" i="8"/>
  <c r="W585" i="8"/>
  <c r="X585" i="8" s="1"/>
  <c r="V585" i="8"/>
  <c r="K585" i="8"/>
  <c r="J585" i="8"/>
  <c r="I585" i="8"/>
  <c r="G585" i="8"/>
  <c r="F585" i="8"/>
  <c r="E585" i="8"/>
  <c r="AH584" i="8"/>
  <c r="W584" i="8"/>
  <c r="X584" i="8" s="1"/>
  <c r="V584" i="8"/>
  <c r="K584" i="8"/>
  <c r="J584" i="8"/>
  <c r="I584" i="8"/>
  <c r="G584" i="8"/>
  <c r="F584" i="8"/>
  <c r="E584" i="8"/>
  <c r="AH583" i="8"/>
  <c r="W583" i="8"/>
  <c r="X583" i="8" s="1"/>
  <c r="V583" i="8"/>
  <c r="K583" i="8"/>
  <c r="J583" i="8"/>
  <c r="I583" i="8"/>
  <c r="G583" i="8"/>
  <c r="F583" i="8"/>
  <c r="E583" i="8"/>
  <c r="AH582" i="8"/>
  <c r="W582" i="8"/>
  <c r="X582" i="8" s="1"/>
  <c r="V582" i="8"/>
  <c r="K582" i="8"/>
  <c r="J582" i="8"/>
  <c r="I582" i="8"/>
  <c r="G582" i="8"/>
  <c r="F582" i="8"/>
  <c r="E582" i="8"/>
  <c r="AH581" i="8"/>
  <c r="W581" i="8"/>
  <c r="X581" i="8" s="1"/>
  <c r="V581" i="8"/>
  <c r="K581" i="8"/>
  <c r="J581" i="8"/>
  <c r="I581" i="8"/>
  <c r="G581" i="8"/>
  <c r="F581" i="8"/>
  <c r="E581" i="8"/>
  <c r="AH580" i="8"/>
  <c r="W580" i="8"/>
  <c r="X580" i="8" s="1"/>
  <c r="V580" i="8"/>
  <c r="K580" i="8"/>
  <c r="J580" i="8"/>
  <c r="I580" i="8"/>
  <c r="G580" i="8"/>
  <c r="F580" i="8"/>
  <c r="E580" i="8"/>
  <c r="AH579" i="8"/>
  <c r="W579" i="8"/>
  <c r="X579" i="8" s="1"/>
  <c r="V579" i="8"/>
  <c r="K579" i="8"/>
  <c r="J579" i="8"/>
  <c r="I579" i="8"/>
  <c r="G579" i="8"/>
  <c r="F579" i="8"/>
  <c r="E579" i="8"/>
  <c r="AH578" i="8"/>
  <c r="W578" i="8"/>
  <c r="X578" i="8" s="1"/>
  <c r="V578" i="8"/>
  <c r="K578" i="8"/>
  <c r="J578" i="8"/>
  <c r="I578" i="8"/>
  <c r="G578" i="8"/>
  <c r="F578" i="8"/>
  <c r="E578" i="8"/>
  <c r="AH577" i="8"/>
  <c r="W577" i="8"/>
  <c r="X577" i="8" s="1"/>
  <c r="V577" i="8"/>
  <c r="K577" i="8"/>
  <c r="J577" i="8"/>
  <c r="I577" i="8"/>
  <c r="G577" i="8"/>
  <c r="F577" i="8"/>
  <c r="E577" i="8"/>
  <c r="AH576" i="8"/>
  <c r="W576" i="8"/>
  <c r="X576" i="8" s="1"/>
  <c r="V576" i="8"/>
  <c r="K576" i="8"/>
  <c r="J576" i="8"/>
  <c r="I576" i="8"/>
  <c r="G576" i="8"/>
  <c r="F576" i="8"/>
  <c r="E576" i="8"/>
  <c r="AH575" i="8"/>
  <c r="W575" i="8"/>
  <c r="X575" i="8" s="1"/>
  <c r="V575" i="8"/>
  <c r="K575" i="8"/>
  <c r="J575" i="8"/>
  <c r="I575" i="8"/>
  <c r="G575" i="8"/>
  <c r="F575" i="8"/>
  <c r="E575" i="8"/>
  <c r="AH574" i="8"/>
  <c r="W574" i="8"/>
  <c r="X574" i="8" s="1"/>
  <c r="V574" i="8"/>
  <c r="K574" i="8"/>
  <c r="J574" i="8"/>
  <c r="I574" i="8"/>
  <c r="G574" i="8"/>
  <c r="F574" i="8"/>
  <c r="E574" i="8"/>
  <c r="AH573" i="8"/>
  <c r="W573" i="8"/>
  <c r="X573" i="8" s="1"/>
  <c r="V573" i="8"/>
  <c r="K573" i="8"/>
  <c r="J573" i="8"/>
  <c r="I573" i="8"/>
  <c r="G573" i="8"/>
  <c r="F573" i="8"/>
  <c r="E573" i="8"/>
  <c r="AH572" i="8"/>
  <c r="W572" i="8"/>
  <c r="X572" i="8" s="1"/>
  <c r="V572" i="8"/>
  <c r="K572" i="8"/>
  <c r="J572" i="8"/>
  <c r="I572" i="8"/>
  <c r="G572" i="8"/>
  <c r="F572" i="8"/>
  <c r="E572" i="8"/>
  <c r="AH571" i="8"/>
  <c r="W571" i="8"/>
  <c r="X571" i="8" s="1"/>
  <c r="V571" i="8"/>
  <c r="K571" i="8"/>
  <c r="J571" i="8"/>
  <c r="I571" i="8"/>
  <c r="G571" i="8"/>
  <c r="F571" i="8"/>
  <c r="E571" i="8"/>
  <c r="AH570" i="8"/>
  <c r="W570" i="8"/>
  <c r="X570" i="8" s="1"/>
  <c r="V570" i="8"/>
  <c r="K570" i="8"/>
  <c r="J570" i="8"/>
  <c r="I570" i="8"/>
  <c r="G570" i="8"/>
  <c r="F570" i="8"/>
  <c r="E570" i="8"/>
  <c r="AH569" i="8"/>
  <c r="W569" i="8"/>
  <c r="X569" i="8" s="1"/>
  <c r="V569" i="8"/>
  <c r="K569" i="8"/>
  <c r="J569" i="8"/>
  <c r="I569" i="8"/>
  <c r="G569" i="8"/>
  <c r="F569" i="8"/>
  <c r="E569" i="8"/>
  <c r="AH568" i="8"/>
  <c r="W568" i="8"/>
  <c r="X568" i="8" s="1"/>
  <c r="V568" i="8"/>
  <c r="K568" i="8"/>
  <c r="J568" i="8"/>
  <c r="I568" i="8"/>
  <c r="G568" i="8"/>
  <c r="F568" i="8"/>
  <c r="E568" i="8"/>
  <c r="AH567" i="8"/>
  <c r="W567" i="8"/>
  <c r="X567" i="8" s="1"/>
  <c r="V567" i="8"/>
  <c r="K567" i="8"/>
  <c r="J567" i="8"/>
  <c r="I567" i="8"/>
  <c r="G567" i="8"/>
  <c r="F567" i="8"/>
  <c r="E567" i="8"/>
  <c r="AH566" i="8"/>
  <c r="W566" i="8"/>
  <c r="X566" i="8" s="1"/>
  <c r="V566" i="8"/>
  <c r="K566" i="8"/>
  <c r="J566" i="8"/>
  <c r="I566" i="8"/>
  <c r="G566" i="8"/>
  <c r="F566" i="8"/>
  <c r="E566" i="8"/>
  <c r="AH565" i="8"/>
  <c r="W565" i="8"/>
  <c r="X565" i="8" s="1"/>
  <c r="V565" i="8"/>
  <c r="K565" i="8"/>
  <c r="J565" i="8"/>
  <c r="I565" i="8"/>
  <c r="G565" i="8"/>
  <c r="F565" i="8"/>
  <c r="E565" i="8"/>
  <c r="AH564" i="8"/>
  <c r="W564" i="8"/>
  <c r="X564" i="8" s="1"/>
  <c r="V564" i="8"/>
  <c r="K564" i="8"/>
  <c r="J564" i="8"/>
  <c r="I564" i="8"/>
  <c r="G564" i="8"/>
  <c r="F564" i="8"/>
  <c r="E564" i="8"/>
  <c r="AH563" i="8"/>
  <c r="W563" i="8"/>
  <c r="X563" i="8" s="1"/>
  <c r="V563" i="8"/>
  <c r="K563" i="8"/>
  <c r="J563" i="8"/>
  <c r="I563" i="8"/>
  <c r="G563" i="8"/>
  <c r="F563" i="8"/>
  <c r="E563" i="8"/>
  <c r="AH562" i="8"/>
  <c r="W562" i="8"/>
  <c r="X562" i="8" s="1"/>
  <c r="V562" i="8"/>
  <c r="K562" i="8"/>
  <c r="J562" i="8"/>
  <c r="I562" i="8"/>
  <c r="G562" i="8"/>
  <c r="F562" i="8"/>
  <c r="E562" i="8"/>
  <c r="AH561" i="8"/>
  <c r="W561" i="8"/>
  <c r="X561" i="8" s="1"/>
  <c r="V561" i="8"/>
  <c r="K561" i="8"/>
  <c r="J561" i="8"/>
  <c r="I561" i="8"/>
  <c r="G561" i="8"/>
  <c r="F561" i="8"/>
  <c r="E561" i="8"/>
  <c r="AH560" i="8"/>
  <c r="W560" i="8"/>
  <c r="X560" i="8" s="1"/>
  <c r="V560" i="8"/>
  <c r="K560" i="8"/>
  <c r="J560" i="8"/>
  <c r="I560" i="8"/>
  <c r="G560" i="8"/>
  <c r="F560" i="8"/>
  <c r="E560" i="8"/>
  <c r="AH559" i="8"/>
  <c r="W559" i="8"/>
  <c r="X559" i="8" s="1"/>
  <c r="V559" i="8"/>
  <c r="K559" i="8"/>
  <c r="J559" i="8"/>
  <c r="I559" i="8"/>
  <c r="G559" i="8"/>
  <c r="F559" i="8"/>
  <c r="E559" i="8"/>
  <c r="AH558" i="8"/>
  <c r="W558" i="8"/>
  <c r="X558" i="8" s="1"/>
  <c r="V558" i="8"/>
  <c r="K558" i="8"/>
  <c r="J558" i="8"/>
  <c r="I558" i="8"/>
  <c r="G558" i="8"/>
  <c r="F558" i="8"/>
  <c r="E558" i="8"/>
  <c r="AH557" i="8"/>
  <c r="W557" i="8"/>
  <c r="X557" i="8" s="1"/>
  <c r="V557" i="8"/>
  <c r="K557" i="8"/>
  <c r="J557" i="8"/>
  <c r="I557" i="8"/>
  <c r="G557" i="8"/>
  <c r="F557" i="8"/>
  <c r="E557" i="8"/>
  <c r="AH556" i="8"/>
  <c r="W556" i="8"/>
  <c r="X556" i="8" s="1"/>
  <c r="V556" i="8"/>
  <c r="K556" i="8"/>
  <c r="J556" i="8"/>
  <c r="I556" i="8"/>
  <c r="G556" i="8"/>
  <c r="F556" i="8"/>
  <c r="E556" i="8"/>
  <c r="AH555" i="8"/>
  <c r="W555" i="8"/>
  <c r="X555" i="8" s="1"/>
  <c r="V555" i="8"/>
  <c r="K555" i="8"/>
  <c r="J555" i="8"/>
  <c r="I555" i="8"/>
  <c r="G555" i="8"/>
  <c r="F555" i="8"/>
  <c r="E555" i="8"/>
  <c r="AH554" i="8"/>
  <c r="W554" i="8"/>
  <c r="X554" i="8" s="1"/>
  <c r="V554" i="8"/>
  <c r="K554" i="8"/>
  <c r="J554" i="8"/>
  <c r="I554" i="8"/>
  <c r="G554" i="8"/>
  <c r="F554" i="8"/>
  <c r="E554" i="8"/>
  <c r="AH553" i="8"/>
  <c r="W553" i="8"/>
  <c r="X553" i="8" s="1"/>
  <c r="V553" i="8"/>
  <c r="K553" i="8"/>
  <c r="J553" i="8"/>
  <c r="I553" i="8"/>
  <c r="G553" i="8"/>
  <c r="F553" i="8"/>
  <c r="E553" i="8"/>
  <c r="AH552" i="8"/>
  <c r="W552" i="8"/>
  <c r="X552" i="8" s="1"/>
  <c r="V552" i="8"/>
  <c r="K552" i="8"/>
  <c r="J552" i="8"/>
  <c r="I552" i="8"/>
  <c r="G552" i="8"/>
  <c r="F552" i="8"/>
  <c r="E552" i="8"/>
  <c r="AH551" i="8"/>
  <c r="W551" i="8"/>
  <c r="X551" i="8" s="1"/>
  <c r="V551" i="8"/>
  <c r="K551" i="8"/>
  <c r="J551" i="8"/>
  <c r="I551" i="8"/>
  <c r="G551" i="8"/>
  <c r="F551" i="8"/>
  <c r="E551" i="8"/>
  <c r="AH550" i="8"/>
  <c r="W550" i="8"/>
  <c r="X550" i="8" s="1"/>
  <c r="V550" i="8"/>
  <c r="K550" i="8"/>
  <c r="J550" i="8"/>
  <c r="I550" i="8"/>
  <c r="G550" i="8"/>
  <c r="F550" i="8"/>
  <c r="E550" i="8"/>
  <c r="AH549" i="8"/>
  <c r="W549" i="8"/>
  <c r="X549" i="8" s="1"/>
  <c r="V549" i="8"/>
  <c r="K549" i="8"/>
  <c r="J549" i="8"/>
  <c r="I549" i="8"/>
  <c r="G549" i="8"/>
  <c r="F549" i="8"/>
  <c r="E549" i="8"/>
  <c r="AH548" i="8"/>
  <c r="W548" i="8"/>
  <c r="X548" i="8" s="1"/>
  <c r="V548" i="8"/>
  <c r="K548" i="8"/>
  <c r="J548" i="8"/>
  <c r="I548" i="8"/>
  <c r="G548" i="8"/>
  <c r="F548" i="8"/>
  <c r="E548" i="8"/>
  <c r="AH547" i="8"/>
  <c r="W547" i="8"/>
  <c r="X547" i="8" s="1"/>
  <c r="V547" i="8"/>
  <c r="K547" i="8"/>
  <c r="J547" i="8"/>
  <c r="I547" i="8"/>
  <c r="G547" i="8"/>
  <c r="F547" i="8"/>
  <c r="E547" i="8"/>
  <c r="AH546" i="8"/>
  <c r="W546" i="8"/>
  <c r="X546" i="8" s="1"/>
  <c r="V546" i="8"/>
  <c r="K546" i="8"/>
  <c r="J546" i="8"/>
  <c r="I546" i="8"/>
  <c r="G546" i="8"/>
  <c r="F546" i="8"/>
  <c r="E546" i="8"/>
  <c r="AH545" i="8"/>
  <c r="W545" i="8"/>
  <c r="X545" i="8" s="1"/>
  <c r="V545" i="8"/>
  <c r="K545" i="8"/>
  <c r="J545" i="8"/>
  <c r="I545" i="8"/>
  <c r="G545" i="8"/>
  <c r="F545" i="8"/>
  <c r="E545" i="8"/>
  <c r="AH544" i="8"/>
  <c r="W544" i="8"/>
  <c r="X544" i="8" s="1"/>
  <c r="V544" i="8"/>
  <c r="K544" i="8"/>
  <c r="J544" i="8"/>
  <c r="I544" i="8"/>
  <c r="G544" i="8"/>
  <c r="F544" i="8"/>
  <c r="E544" i="8"/>
  <c r="AH543" i="8"/>
  <c r="W543" i="8"/>
  <c r="X543" i="8" s="1"/>
  <c r="V543" i="8"/>
  <c r="K543" i="8"/>
  <c r="J543" i="8"/>
  <c r="I543" i="8"/>
  <c r="G543" i="8"/>
  <c r="F543" i="8"/>
  <c r="E543" i="8"/>
  <c r="AH542" i="8"/>
  <c r="W542" i="8"/>
  <c r="X542" i="8" s="1"/>
  <c r="V542" i="8"/>
  <c r="K542" i="8"/>
  <c r="J542" i="8"/>
  <c r="I542" i="8"/>
  <c r="G542" i="8"/>
  <c r="F542" i="8"/>
  <c r="E542" i="8"/>
  <c r="AH541" i="8"/>
  <c r="W541" i="8"/>
  <c r="X541" i="8" s="1"/>
  <c r="V541" i="8"/>
  <c r="K541" i="8"/>
  <c r="J541" i="8"/>
  <c r="I541" i="8"/>
  <c r="G541" i="8"/>
  <c r="F541" i="8"/>
  <c r="E541" i="8"/>
  <c r="AH540" i="8"/>
  <c r="W540" i="8"/>
  <c r="X540" i="8" s="1"/>
  <c r="V540" i="8"/>
  <c r="K540" i="8"/>
  <c r="J540" i="8"/>
  <c r="I540" i="8"/>
  <c r="G540" i="8"/>
  <c r="F540" i="8"/>
  <c r="E540" i="8"/>
  <c r="AH539" i="8"/>
  <c r="W539" i="8"/>
  <c r="X539" i="8" s="1"/>
  <c r="V539" i="8"/>
  <c r="K539" i="8"/>
  <c r="J539" i="8"/>
  <c r="I539" i="8"/>
  <c r="G539" i="8"/>
  <c r="F539" i="8"/>
  <c r="E539" i="8"/>
  <c r="AH538" i="8"/>
  <c r="W538" i="8"/>
  <c r="X538" i="8" s="1"/>
  <c r="V538" i="8"/>
  <c r="K538" i="8"/>
  <c r="J538" i="8"/>
  <c r="I538" i="8"/>
  <c r="G538" i="8"/>
  <c r="F538" i="8"/>
  <c r="E538" i="8"/>
  <c r="AH537" i="8"/>
  <c r="W537" i="8"/>
  <c r="X537" i="8" s="1"/>
  <c r="V537" i="8"/>
  <c r="K537" i="8"/>
  <c r="J537" i="8"/>
  <c r="I537" i="8"/>
  <c r="G537" i="8"/>
  <c r="F537" i="8"/>
  <c r="E537" i="8"/>
  <c r="AH536" i="8"/>
  <c r="W536" i="8"/>
  <c r="X536" i="8" s="1"/>
  <c r="V536" i="8"/>
  <c r="K536" i="8"/>
  <c r="J536" i="8"/>
  <c r="I536" i="8"/>
  <c r="G536" i="8"/>
  <c r="F536" i="8"/>
  <c r="E536" i="8"/>
  <c r="AH535" i="8"/>
  <c r="W535" i="8"/>
  <c r="X535" i="8" s="1"/>
  <c r="V535" i="8"/>
  <c r="K535" i="8"/>
  <c r="J535" i="8"/>
  <c r="I535" i="8"/>
  <c r="G535" i="8"/>
  <c r="F535" i="8"/>
  <c r="E535" i="8"/>
  <c r="AH534" i="8"/>
  <c r="W534" i="8"/>
  <c r="X534" i="8" s="1"/>
  <c r="V534" i="8"/>
  <c r="K534" i="8"/>
  <c r="J534" i="8"/>
  <c r="I534" i="8"/>
  <c r="G534" i="8"/>
  <c r="F534" i="8"/>
  <c r="E534" i="8"/>
  <c r="AH533" i="8"/>
  <c r="W533" i="8"/>
  <c r="X533" i="8" s="1"/>
  <c r="V533" i="8"/>
  <c r="K533" i="8"/>
  <c r="J533" i="8"/>
  <c r="I533" i="8"/>
  <c r="G533" i="8"/>
  <c r="F533" i="8"/>
  <c r="E533" i="8"/>
  <c r="AH532" i="8"/>
  <c r="W532" i="8"/>
  <c r="X532" i="8" s="1"/>
  <c r="V532" i="8"/>
  <c r="K532" i="8"/>
  <c r="J532" i="8"/>
  <c r="I532" i="8"/>
  <c r="G532" i="8"/>
  <c r="F532" i="8"/>
  <c r="E532" i="8"/>
  <c r="AH531" i="8"/>
  <c r="W531" i="8"/>
  <c r="X531" i="8" s="1"/>
  <c r="V531" i="8"/>
  <c r="K531" i="8"/>
  <c r="J531" i="8"/>
  <c r="I531" i="8"/>
  <c r="G531" i="8"/>
  <c r="F531" i="8"/>
  <c r="E531" i="8"/>
  <c r="AH530" i="8"/>
  <c r="W530" i="8"/>
  <c r="X530" i="8" s="1"/>
  <c r="V530" i="8"/>
  <c r="K530" i="8"/>
  <c r="J530" i="8"/>
  <c r="I530" i="8"/>
  <c r="G530" i="8"/>
  <c r="F530" i="8"/>
  <c r="E530" i="8"/>
  <c r="AH529" i="8"/>
  <c r="W529" i="8"/>
  <c r="X529" i="8" s="1"/>
  <c r="V529" i="8"/>
  <c r="K529" i="8"/>
  <c r="J529" i="8"/>
  <c r="I529" i="8"/>
  <c r="G529" i="8"/>
  <c r="F529" i="8"/>
  <c r="E529" i="8"/>
  <c r="AH528" i="8"/>
  <c r="W528" i="8"/>
  <c r="X528" i="8" s="1"/>
  <c r="V528" i="8"/>
  <c r="K528" i="8"/>
  <c r="J528" i="8"/>
  <c r="I528" i="8"/>
  <c r="G528" i="8"/>
  <c r="F528" i="8"/>
  <c r="E528" i="8"/>
  <c r="AH527" i="8"/>
  <c r="W527" i="8"/>
  <c r="X527" i="8" s="1"/>
  <c r="V527" i="8"/>
  <c r="K527" i="8"/>
  <c r="J527" i="8"/>
  <c r="I527" i="8"/>
  <c r="G527" i="8"/>
  <c r="F527" i="8"/>
  <c r="E527" i="8"/>
  <c r="AH526" i="8"/>
  <c r="W526" i="8"/>
  <c r="X526" i="8" s="1"/>
  <c r="V526" i="8"/>
  <c r="K526" i="8"/>
  <c r="J526" i="8"/>
  <c r="I526" i="8"/>
  <c r="G526" i="8"/>
  <c r="F526" i="8"/>
  <c r="E526" i="8"/>
  <c r="AH525" i="8"/>
  <c r="W525" i="8"/>
  <c r="X525" i="8" s="1"/>
  <c r="V525" i="8"/>
  <c r="K525" i="8"/>
  <c r="J525" i="8"/>
  <c r="I525" i="8"/>
  <c r="G525" i="8"/>
  <c r="F525" i="8"/>
  <c r="E525" i="8"/>
  <c r="AH524" i="8"/>
  <c r="W524" i="8"/>
  <c r="X524" i="8" s="1"/>
  <c r="V524" i="8"/>
  <c r="K524" i="8"/>
  <c r="J524" i="8"/>
  <c r="I524" i="8"/>
  <c r="G524" i="8"/>
  <c r="F524" i="8"/>
  <c r="E524" i="8"/>
  <c r="AH523" i="8"/>
  <c r="W523" i="8"/>
  <c r="X523" i="8" s="1"/>
  <c r="V523" i="8"/>
  <c r="K523" i="8"/>
  <c r="J523" i="8"/>
  <c r="I523" i="8"/>
  <c r="G523" i="8"/>
  <c r="F523" i="8"/>
  <c r="E523" i="8"/>
  <c r="AH522" i="8"/>
  <c r="W522" i="8"/>
  <c r="X522" i="8" s="1"/>
  <c r="V522" i="8"/>
  <c r="K522" i="8"/>
  <c r="J522" i="8"/>
  <c r="I522" i="8"/>
  <c r="G522" i="8"/>
  <c r="F522" i="8"/>
  <c r="E522" i="8"/>
  <c r="AH521" i="8"/>
  <c r="W521" i="8"/>
  <c r="X521" i="8" s="1"/>
  <c r="V521" i="8"/>
  <c r="K521" i="8"/>
  <c r="J521" i="8"/>
  <c r="I521" i="8"/>
  <c r="G521" i="8"/>
  <c r="F521" i="8"/>
  <c r="E521" i="8"/>
  <c r="AH520" i="8"/>
  <c r="W520" i="8"/>
  <c r="X520" i="8" s="1"/>
  <c r="V520" i="8"/>
  <c r="K520" i="8"/>
  <c r="J520" i="8"/>
  <c r="I520" i="8"/>
  <c r="G520" i="8"/>
  <c r="F520" i="8"/>
  <c r="E520" i="8"/>
  <c r="AH519" i="8"/>
  <c r="W519" i="8"/>
  <c r="X519" i="8" s="1"/>
  <c r="V519" i="8"/>
  <c r="K519" i="8"/>
  <c r="J519" i="8"/>
  <c r="I519" i="8"/>
  <c r="G519" i="8"/>
  <c r="F519" i="8"/>
  <c r="E519" i="8"/>
  <c r="AH518" i="8"/>
  <c r="W518" i="8"/>
  <c r="X518" i="8" s="1"/>
  <c r="V518" i="8"/>
  <c r="K518" i="8"/>
  <c r="J518" i="8"/>
  <c r="I518" i="8"/>
  <c r="G518" i="8"/>
  <c r="F518" i="8"/>
  <c r="E518" i="8"/>
  <c r="AH517" i="8"/>
  <c r="W517" i="8"/>
  <c r="X517" i="8" s="1"/>
  <c r="V517" i="8"/>
  <c r="K517" i="8"/>
  <c r="J517" i="8"/>
  <c r="I517" i="8"/>
  <c r="G517" i="8"/>
  <c r="F517" i="8"/>
  <c r="E517" i="8"/>
  <c r="AH516" i="8"/>
  <c r="W516" i="8"/>
  <c r="X516" i="8" s="1"/>
  <c r="V516" i="8"/>
  <c r="K516" i="8"/>
  <c r="J516" i="8"/>
  <c r="I516" i="8"/>
  <c r="G516" i="8"/>
  <c r="F516" i="8"/>
  <c r="E516" i="8"/>
  <c r="AH515" i="8"/>
  <c r="W515" i="8"/>
  <c r="X515" i="8" s="1"/>
  <c r="V515" i="8"/>
  <c r="K515" i="8"/>
  <c r="J515" i="8"/>
  <c r="I515" i="8"/>
  <c r="G515" i="8"/>
  <c r="F515" i="8"/>
  <c r="E515" i="8"/>
  <c r="AH514" i="8"/>
  <c r="W514" i="8"/>
  <c r="X514" i="8" s="1"/>
  <c r="V514" i="8"/>
  <c r="K514" i="8"/>
  <c r="J514" i="8"/>
  <c r="I514" i="8"/>
  <c r="G514" i="8"/>
  <c r="F514" i="8"/>
  <c r="E514" i="8"/>
  <c r="AH513" i="8"/>
  <c r="W513" i="8"/>
  <c r="X513" i="8" s="1"/>
  <c r="V513" i="8"/>
  <c r="K513" i="8"/>
  <c r="J513" i="8"/>
  <c r="I513" i="8"/>
  <c r="G513" i="8"/>
  <c r="F513" i="8"/>
  <c r="E513" i="8"/>
  <c r="AH512" i="8"/>
  <c r="W512" i="8"/>
  <c r="X512" i="8" s="1"/>
  <c r="V512" i="8"/>
  <c r="K512" i="8"/>
  <c r="J512" i="8"/>
  <c r="I512" i="8"/>
  <c r="G512" i="8"/>
  <c r="F512" i="8"/>
  <c r="E512" i="8"/>
  <c r="AH511" i="8"/>
  <c r="W511" i="8"/>
  <c r="X511" i="8" s="1"/>
  <c r="V511" i="8"/>
  <c r="K511" i="8"/>
  <c r="J511" i="8"/>
  <c r="I511" i="8"/>
  <c r="G511" i="8"/>
  <c r="F511" i="8"/>
  <c r="E511" i="8"/>
  <c r="AH510" i="8"/>
  <c r="W510" i="8"/>
  <c r="X510" i="8" s="1"/>
  <c r="V510" i="8"/>
  <c r="K510" i="8"/>
  <c r="J510" i="8"/>
  <c r="I510" i="8"/>
  <c r="G510" i="8"/>
  <c r="F510" i="8"/>
  <c r="E510" i="8"/>
  <c r="AH509" i="8"/>
  <c r="W509" i="8"/>
  <c r="X509" i="8" s="1"/>
  <c r="V509" i="8"/>
  <c r="K509" i="8"/>
  <c r="J509" i="8"/>
  <c r="I509" i="8"/>
  <c r="G509" i="8"/>
  <c r="F509" i="8"/>
  <c r="E509" i="8"/>
  <c r="AH508" i="8"/>
  <c r="W508" i="8"/>
  <c r="X508" i="8" s="1"/>
  <c r="V508" i="8"/>
  <c r="K508" i="8"/>
  <c r="J508" i="8"/>
  <c r="I508" i="8"/>
  <c r="G508" i="8"/>
  <c r="F508" i="8"/>
  <c r="E508" i="8"/>
  <c r="AH507" i="8"/>
  <c r="W507" i="8"/>
  <c r="X507" i="8" s="1"/>
  <c r="V507" i="8"/>
  <c r="K507" i="8"/>
  <c r="J507" i="8"/>
  <c r="I507" i="8"/>
  <c r="G507" i="8"/>
  <c r="F507" i="8"/>
  <c r="E507" i="8"/>
  <c r="AH506" i="8"/>
  <c r="W506" i="8"/>
  <c r="X506" i="8" s="1"/>
  <c r="V506" i="8"/>
  <c r="K506" i="8"/>
  <c r="J506" i="8"/>
  <c r="I506" i="8"/>
  <c r="G506" i="8"/>
  <c r="F506" i="8"/>
  <c r="E506" i="8"/>
  <c r="AH505" i="8"/>
  <c r="W505" i="8"/>
  <c r="X505" i="8" s="1"/>
  <c r="V505" i="8"/>
  <c r="K505" i="8"/>
  <c r="J505" i="8"/>
  <c r="I505" i="8"/>
  <c r="G505" i="8"/>
  <c r="F505" i="8"/>
  <c r="E505" i="8"/>
  <c r="AH504" i="8"/>
  <c r="W504" i="8"/>
  <c r="X504" i="8" s="1"/>
  <c r="V504" i="8"/>
  <c r="K504" i="8"/>
  <c r="J504" i="8"/>
  <c r="I504" i="8"/>
  <c r="G504" i="8"/>
  <c r="F504" i="8"/>
  <c r="E504" i="8"/>
  <c r="AH503" i="8"/>
  <c r="W503" i="8"/>
  <c r="X503" i="8" s="1"/>
  <c r="V503" i="8"/>
  <c r="K503" i="8"/>
  <c r="J503" i="8"/>
  <c r="I503" i="8"/>
  <c r="G503" i="8"/>
  <c r="F503" i="8"/>
  <c r="E503" i="8"/>
  <c r="AH502" i="8"/>
  <c r="W502" i="8"/>
  <c r="X502" i="8" s="1"/>
  <c r="V502" i="8"/>
  <c r="K502" i="8"/>
  <c r="J502" i="8"/>
  <c r="I502" i="8"/>
  <c r="G502" i="8"/>
  <c r="F502" i="8"/>
  <c r="E502" i="8"/>
  <c r="AH501" i="8"/>
  <c r="W501" i="8"/>
  <c r="X501" i="8" s="1"/>
  <c r="V501" i="8"/>
  <c r="K501" i="8"/>
  <c r="J501" i="8"/>
  <c r="I501" i="8"/>
  <c r="G501" i="8"/>
  <c r="F501" i="8"/>
  <c r="E501" i="8"/>
  <c r="AH500" i="8"/>
  <c r="W500" i="8"/>
  <c r="X500" i="8" s="1"/>
  <c r="V500" i="8"/>
  <c r="K500" i="8"/>
  <c r="J500" i="8"/>
  <c r="I500" i="8"/>
  <c r="G500" i="8"/>
  <c r="F500" i="8"/>
  <c r="E500" i="8"/>
  <c r="AH499" i="8"/>
  <c r="W499" i="8"/>
  <c r="X499" i="8" s="1"/>
  <c r="V499" i="8"/>
  <c r="K499" i="8"/>
  <c r="J499" i="8"/>
  <c r="I499" i="8"/>
  <c r="G499" i="8"/>
  <c r="F499" i="8"/>
  <c r="E499" i="8"/>
  <c r="AH498" i="8"/>
  <c r="W498" i="8"/>
  <c r="X498" i="8" s="1"/>
  <c r="V498" i="8"/>
  <c r="K498" i="8"/>
  <c r="J498" i="8"/>
  <c r="I498" i="8"/>
  <c r="G498" i="8"/>
  <c r="F498" i="8"/>
  <c r="E498" i="8"/>
  <c r="AH497" i="8"/>
  <c r="W497" i="8"/>
  <c r="X497" i="8" s="1"/>
  <c r="V497" i="8"/>
  <c r="K497" i="8"/>
  <c r="J497" i="8"/>
  <c r="I497" i="8"/>
  <c r="G497" i="8"/>
  <c r="F497" i="8"/>
  <c r="E497" i="8"/>
  <c r="AH496" i="8"/>
  <c r="W496" i="8"/>
  <c r="X496" i="8" s="1"/>
  <c r="V496" i="8"/>
  <c r="K496" i="8"/>
  <c r="J496" i="8"/>
  <c r="I496" i="8"/>
  <c r="G496" i="8"/>
  <c r="F496" i="8"/>
  <c r="E496" i="8"/>
  <c r="AH495" i="8"/>
  <c r="W495" i="8"/>
  <c r="X495" i="8" s="1"/>
  <c r="V495" i="8"/>
  <c r="K495" i="8"/>
  <c r="J495" i="8"/>
  <c r="I495" i="8"/>
  <c r="G495" i="8"/>
  <c r="F495" i="8"/>
  <c r="E495" i="8"/>
  <c r="AH494" i="8"/>
  <c r="W494" i="8"/>
  <c r="X494" i="8" s="1"/>
  <c r="V494" i="8"/>
  <c r="K494" i="8"/>
  <c r="J494" i="8"/>
  <c r="I494" i="8"/>
  <c r="G494" i="8"/>
  <c r="F494" i="8"/>
  <c r="E494" i="8"/>
  <c r="AH493" i="8"/>
  <c r="W493" i="8"/>
  <c r="X493" i="8" s="1"/>
  <c r="V493" i="8"/>
  <c r="K493" i="8"/>
  <c r="J493" i="8"/>
  <c r="I493" i="8"/>
  <c r="G493" i="8"/>
  <c r="F493" i="8"/>
  <c r="E493" i="8"/>
  <c r="AH492" i="8"/>
  <c r="W492" i="8"/>
  <c r="X492" i="8" s="1"/>
  <c r="V492" i="8"/>
  <c r="K492" i="8"/>
  <c r="J492" i="8"/>
  <c r="I492" i="8"/>
  <c r="G492" i="8"/>
  <c r="F492" i="8"/>
  <c r="E492" i="8"/>
  <c r="AH491" i="8"/>
  <c r="W491" i="8"/>
  <c r="X491" i="8" s="1"/>
  <c r="V491" i="8"/>
  <c r="K491" i="8"/>
  <c r="J491" i="8"/>
  <c r="I491" i="8"/>
  <c r="G491" i="8"/>
  <c r="F491" i="8"/>
  <c r="E491" i="8"/>
  <c r="AH490" i="8"/>
  <c r="W490" i="8"/>
  <c r="X490" i="8" s="1"/>
  <c r="V490" i="8"/>
  <c r="K490" i="8"/>
  <c r="J490" i="8"/>
  <c r="I490" i="8"/>
  <c r="G490" i="8"/>
  <c r="F490" i="8"/>
  <c r="E490" i="8"/>
  <c r="AH489" i="8"/>
  <c r="W489" i="8"/>
  <c r="X489" i="8" s="1"/>
  <c r="V489" i="8"/>
  <c r="K489" i="8"/>
  <c r="J489" i="8"/>
  <c r="I489" i="8"/>
  <c r="G489" i="8"/>
  <c r="F489" i="8"/>
  <c r="E489" i="8"/>
  <c r="AH488" i="8"/>
  <c r="W488" i="8"/>
  <c r="X488" i="8" s="1"/>
  <c r="V488" i="8"/>
  <c r="K488" i="8"/>
  <c r="J488" i="8"/>
  <c r="I488" i="8"/>
  <c r="G488" i="8"/>
  <c r="F488" i="8"/>
  <c r="E488" i="8"/>
  <c r="AH487" i="8"/>
  <c r="W487" i="8"/>
  <c r="X487" i="8" s="1"/>
  <c r="V487" i="8"/>
  <c r="K487" i="8"/>
  <c r="J487" i="8"/>
  <c r="I487" i="8"/>
  <c r="G487" i="8"/>
  <c r="F487" i="8"/>
  <c r="E487" i="8"/>
  <c r="AH486" i="8"/>
  <c r="W486" i="8"/>
  <c r="X486" i="8" s="1"/>
  <c r="V486" i="8"/>
  <c r="K486" i="8"/>
  <c r="J486" i="8"/>
  <c r="I486" i="8"/>
  <c r="G486" i="8"/>
  <c r="F486" i="8"/>
  <c r="E486" i="8"/>
  <c r="AH485" i="8"/>
  <c r="W485" i="8"/>
  <c r="X485" i="8" s="1"/>
  <c r="V485" i="8"/>
  <c r="K485" i="8"/>
  <c r="J485" i="8"/>
  <c r="I485" i="8"/>
  <c r="G485" i="8"/>
  <c r="F485" i="8"/>
  <c r="E485" i="8"/>
  <c r="AH484" i="8"/>
  <c r="W484" i="8"/>
  <c r="X484" i="8" s="1"/>
  <c r="V484" i="8"/>
  <c r="K484" i="8"/>
  <c r="J484" i="8"/>
  <c r="I484" i="8"/>
  <c r="G484" i="8"/>
  <c r="F484" i="8"/>
  <c r="E484" i="8"/>
  <c r="AH483" i="8"/>
  <c r="W483" i="8"/>
  <c r="X483" i="8" s="1"/>
  <c r="V483" i="8"/>
  <c r="K483" i="8"/>
  <c r="J483" i="8"/>
  <c r="I483" i="8"/>
  <c r="G483" i="8"/>
  <c r="F483" i="8"/>
  <c r="E483" i="8"/>
  <c r="AH482" i="8"/>
  <c r="W482" i="8"/>
  <c r="X482" i="8" s="1"/>
  <c r="V482" i="8"/>
  <c r="K482" i="8"/>
  <c r="J482" i="8"/>
  <c r="I482" i="8"/>
  <c r="G482" i="8"/>
  <c r="F482" i="8"/>
  <c r="E482" i="8"/>
  <c r="AH481" i="8"/>
  <c r="W481" i="8"/>
  <c r="X481" i="8" s="1"/>
  <c r="V481" i="8"/>
  <c r="K481" i="8"/>
  <c r="J481" i="8"/>
  <c r="I481" i="8"/>
  <c r="G481" i="8"/>
  <c r="F481" i="8"/>
  <c r="E481" i="8"/>
  <c r="AH480" i="8"/>
  <c r="W480" i="8"/>
  <c r="X480" i="8" s="1"/>
  <c r="V480" i="8"/>
  <c r="K480" i="8"/>
  <c r="J480" i="8"/>
  <c r="I480" i="8"/>
  <c r="G480" i="8"/>
  <c r="F480" i="8"/>
  <c r="E480" i="8"/>
  <c r="AH479" i="8"/>
  <c r="W479" i="8"/>
  <c r="X479" i="8" s="1"/>
  <c r="V479" i="8"/>
  <c r="K479" i="8"/>
  <c r="J479" i="8"/>
  <c r="I479" i="8"/>
  <c r="G479" i="8"/>
  <c r="F479" i="8"/>
  <c r="E479" i="8"/>
  <c r="AH478" i="8"/>
  <c r="W478" i="8"/>
  <c r="X478" i="8" s="1"/>
  <c r="V478" i="8"/>
  <c r="K478" i="8"/>
  <c r="J478" i="8"/>
  <c r="I478" i="8"/>
  <c r="G478" i="8"/>
  <c r="F478" i="8"/>
  <c r="E478" i="8"/>
  <c r="AH477" i="8"/>
  <c r="W477" i="8"/>
  <c r="X477" i="8" s="1"/>
  <c r="V477" i="8"/>
  <c r="K477" i="8"/>
  <c r="J477" i="8"/>
  <c r="I477" i="8"/>
  <c r="G477" i="8"/>
  <c r="F477" i="8"/>
  <c r="E477" i="8"/>
  <c r="AH476" i="8"/>
  <c r="W476" i="8"/>
  <c r="X476" i="8" s="1"/>
  <c r="V476" i="8"/>
  <c r="K476" i="8"/>
  <c r="J476" i="8"/>
  <c r="I476" i="8"/>
  <c r="G476" i="8"/>
  <c r="F476" i="8"/>
  <c r="E476" i="8"/>
  <c r="AH475" i="8"/>
  <c r="W475" i="8"/>
  <c r="X475" i="8" s="1"/>
  <c r="V475" i="8"/>
  <c r="K475" i="8"/>
  <c r="J475" i="8"/>
  <c r="I475" i="8"/>
  <c r="G475" i="8"/>
  <c r="F475" i="8"/>
  <c r="E475" i="8"/>
  <c r="AH474" i="8"/>
  <c r="W474" i="8"/>
  <c r="X474" i="8" s="1"/>
  <c r="V474" i="8"/>
  <c r="K474" i="8"/>
  <c r="J474" i="8"/>
  <c r="I474" i="8"/>
  <c r="G474" i="8"/>
  <c r="F474" i="8"/>
  <c r="E474" i="8"/>
  <c r="AH473" i="8"/>
  <c r="W473" i="8"/>
  <c r="X473" i="8" s="1"/>
  <c r="V473" i="8"/>
  <c r="K473" i="8"/>
  <c r="J473" i="8"/>
  <c r="I473" i="8"/>
  <c r="G473" i="8"/>
  <c r="F473" i="8"/>
  <c r="E473" i="8"/>
  <c r="AH472" i="8"/>
  <c r="W472" i="8"/>
  <c r="X472" i="8" s="1"/>
  <c r="V472" i="8"/>
  <c r="K472" i="8"/>
  <c r="J472" i="8"/>
  <c r="I472" i="8"/>
  <c r="G472" i="8"/>
  <c r="F472" i="8"/>
  <c r="E472" i="8"/>
  <c r="AH471" i="8"/>
  <c r="W471" i="8"/>
  <c r="X471" i="8" s="1"/>
  <c r="V471" i="8"/>
  <c r="K471" i="8"/>
  <c r="J471" i="8"/>
  <c r="I471" i="8"/>
  <c r="G471" i="8"/>
  <c r="F471" i="8"/>
  <c r="E471" i="8"/>
  <c r="AH470" i="8"/>
  <c r="W470" i="8"/>
  <c r="X470" i="8" s="1"/>
  <c r="V470" i="8"/>
  <c r="K470" i="8"/>
  <c r="J470" i="8"/>
  <c r="I470" i="8"/>
  <c r="G470" i="8"/>
  <c r="F470" i="8"/>
  <c r="E470" i="8"/>
  <c r="AH469" i="8"/>
  <c r="W469" i="8"/>
  <c r="X469" i="8" s="1"/>
  <c r="V469" i="8"/>
  <c r="K469" i="8"/>
  <c r="J469" i="8"/>
  <c r="I469" i="8"/>
  <c r="G469" i="8"/>
  <c r="F469" i="8"/>
  <c r="E469" i="8"/>
  <c r="AH468" i="8"/>
  <c r="W468" i="8"/>
  <c r="X468" i="8" s="1"/>
  <c r="V468" i="8"/>
  <c r="K468" i="8"/>
  <c r="J468" i="8"/>
  <c r="I468" i="8"/>
  <c r="G468" i="8"/>
  <c r="F468" i="8"/>
  <c r="E468" i="8"/>
  <c r="AH467" i="8"/>
  <c r="W467" i="8"/>
  <c r="X467" i="8" s="1"/>
  <c r="V467" i="8"/>
  <c r="K467" i="8"/>
  <c r="J467" i="8"/>
  <c r="I467" i="8"/>
  <c r="G467" i="8"/>
  <c r="F467" i="8"/>
  <c r="E467" i="8"/>
  <c r="AH466" i="8"/>
  <c r="W466" i="8"/>
  <c r="X466" i="8" s="1"/>
  <c r="V466" i="8"/>
  <c r="K466" i="8"/>
  <c r="J466" i="8"/>
  <c r="I466" i="8"/>
  <c r="G466" i="8"/>
  <c r="F466" i="8"/>
  <c r="E466" i="8"/>
  <c r="AH465" i="8"/>
  <c r="W465" i="8"/>
  <c r="X465" i="8" s="1"/>
  <c r="V465" i="8"/>
  <c r="K465" i="8"/>
  <c r="J465" i="8"/>
  <c r="I465" i="8"/>
  <c r="G465" i="8"/>
  <c r="F465" i="8"/>
  <c r="E465" i="8"/>
  <c r="AH464" i="8"/>
  <c r="W464" i="8"/>
  <c r="X464" i="8" s="1"/>
  <c r="V464" i="8"/>
  <c r="K464" i="8"/>
  <c r="J464" i="8"/>
  <c r="I464" i="8"/>
  <c r="G464" i="8"/>
  <c r="F464" i="8"/>
  <c r="E464" i="8"/>
  <c r="AH463" i="8"/>
  <c r="W463" i="8"/>
  <c r="X463" i="8" s="1"/>
  <c r="V463" i="8"/>
  <c r="K463" i="8"/>
  <c r="J463" i="8"/>
  <c r="I463" i="8"/>
  <c r="G463" i="8"/>
  <c r="F463" i="8"/>
  <c r="E463" i="8"/>
  <c r="AH462" i="8"/>
  <c r="W462" i="8"/>
  <c r="X462" i="8" s="1"/>
  <c r="V462" i="8"/>
  <c r="K462" i="8"/>
  <c r="J462" i="8"/>
  <c r="I462" i="8"/>
  <c r="G462" i="8"/>
  <c r="F462" i="8"/>
  <c r="E462" i="8"/>
  <c r="AH461" i="8"/>
  <c r="W461" i="8"/>
  <c r="X461" i="8" s="1"/>
  <c r="V461" i="8"/>
  <c r="K461" i="8"/>
  <c r="J461" i="8"/>
  <c r="I461" i="8"/>
  <c r="G461" i="8"/>
  <c r="F461" i="8"/>
  <c r="E461" i="8"/>
  <c r="AH460" i="8"/>
  <c r="W460" i="8"/>
  <c r="X460" i="8" s="1"/>
  <c r="V460" i="8"/>
  <c r="K460" i="8"/>
  <c r="J460" i="8"/>
  <c r="I460" i="8"/>
  <c r="G460" i="8"/>
  <c r="F460" i="8"/>
  <c r="E460" i="8"/>
  <c r="AH459" i="8"/>
  <c r="W459" i="8"/>
  <c r="X459" i="8" s="1"/>
  <c r="V459" i="8"/>
  <c r="K459" i="8"/>
  <c r="J459" i="8"/>
  <c r="I459" i="8"/>
  <c r="G459" i="8"/>
  <c r="F459" i="8"/>
  <c r="E459" i="8"/>
  <c r="AH458" i="8"/>
  <c r="W458" i="8"/>
  <c r="X458" i="8" s="1"/>
  <c r="V458" i="8"/>
  <c r="K458" i="8"/>
  <c r="J458" i="8"/>
  <c r="I458" i="8"/>
  <c r="G458" i="8"/>
  <c r="F458" i="8"/>
  <c r="E458" i="8"/>
  <c r="AH457" i="8"/>
  <c r="W457" i="8"/>
  <c r="X457" i="8" s="1"/>
  <c r="V457" i="8"/>
  <c r="K457" i="8"/>
  <c r="J457" i="8"/>
  <c r="I457" i="8"/>
  <c r="G457" i="8"/>
  <c r="F457" i="8"/>
  <c r="E457" i="8"/>
  <c r="AH456" i="8"/>
  <c r="W456" i="8"/>
  <c r="X456" i="8" s="1"/>
  <c r="V456" i="8"/>
  <c r="K456" i="8"/>
  <c r="J456" i="8"/>
  <c r="I456" i="8"/>
  <c r="G456" i="8"/>
  <c r="F456" i="8"/>
  <c r="E456" i="8"/>
  <c r="AH455" i="8"/>
  <c r="W455" i="8"/>
  <c r="X455" i="8" s="1"/>
  <c r="V455" i="8"/>
  <c r="K455" i="8"/>
  <c r="J455" i="8"/>
  <c r="I455" i="8"/>
  <c r="G455" i="8"/>
  <c r="F455" i="8"/>
  <c r="E455" i="8"/>
  <c r="AH454" i="8"/>
  <c r="W454" i="8"/>
  <c r="X454" i="8" s="1"/>
  <c r="V454" i="8"/>
  <c r="K454" i="8"/>
  <c r="J454" i="8"/>
  <c r="I454" i="8"/>
  <c r="G454" i="8"/>
  <c r="F454" i="8"/>
  <c r="E454" i="8"/>
  <c r="AH453" i="8"/>
  <c r="W453" i="8"/>
  <c r="X453" i="8" s="1"/>
  <c r="V453" i="8"/>
  <c r="K453" i="8"/>
  <c r="J453" i="8"/>
  <c r="I453" i="8"/>
  <c r="G453" i="8"/>
  <c r="F453" i="8"/>
  <c r="E453" i="8"/>
  <c r="AH452" i="8"/>
  <c r="W452" i="8"/>
  <c r="X452" i="8" s="1"/>
  <c r="V452" i="8"/>
  <c r="K452" i="8"/>
  <c r="J452" i="8"/>
  <c r="I452" i="8"/>
  <c r="G452" i="8"/>
  <c r="F452" i="8"/>
  <c r="E452" i="8"/>
  <c r="AH451" i="8"/>
  <c r="W451" i="8"/>
  <c r="X451" i="8" s="1"/>
  <c r="V451" i="8"/>
  <c r="K451" i="8"/>
  <c r="J451" i="8"/>
  <c r="I451" i="8"/>
  <c r="G451" i="8"/>
  <c r="F451" i="8"/>
  <c r="E451" i="8"/>
  <c r="AH450" i="8"/>
  <c r="W450" i="8"/>
  <c r="X450" i="8" s="1"/>
  <c r="V450" i="8"/>
  <c r="K450" i="8"/>
  <c r="J450" i="8"/>
  <c r="I450" i="8"/>
  <c r="G450" i="8"/>
  <c r="F450" i="8"/>
  <c r="E450" i="8"/>
  <c r="AH449" i="8"/>
  <c r="W449" i="8"/>
  <c r="X449" i="8" s="1"/>
  <c r="V449" i="8"/>
  <c r="K449" i="8"/>
  <c r="J449" i="8"/>
  <c r="I449" i="8"/>
  <c r="G449" i="8"/>
  <c r="F449" i="8"/>
  <c r="E449" i="8"/>
  <c r="AH448" i="8"/>
  <c r="W448" i="8"/>
  <c r="X448" i="8" s="1"/>
  <c r="V448" i="8"/>
  <c r="K448" i="8"/>
  <c r="J448" i="8"/>
  <c r="I448" i="8"/>
  <c r="G448" i="8"/>
  <c r="F448" i="8"/>
  <c r="E448" i="8"/>
  <c r="AH447" i="8"/>
  <c r="W447" i="8"/>
  <c r="X447" i="8" s="1"/>
  <c r="V447" i="8"/>
  <c r="K447" i="8"/>
  <c r="J447" i="8"/>
  <c r="I447" i="8"/>
  <c r="G447" i="8"/>
  <c r="F447" i="8"/>
  <c r="E447" i="8"/>
  <c r="AH446" i="8"/>
  <c r="W446" i="8"/>
  <c r="X446" i="8" s="1"/>
  <c r="V446" i="8"/>
  <c r="K446" i="8"/>
  <c r="J446" i="8"/>
  <c r="I446" i="8"/>
  <c r="G446" i="8"/>
  <c r="F446" i="8"/>
  <c r="E446" i="8"/>
  <c r="AH445" i="8"/>
  <c r="W445" i="8"/>
  <c r="X445" i="8" s="1"/>
  <c r="V445" i="8"/>
  <c r="K445" i="8"/>
  <c r="J445" i="8"/>
  <c r="I445" i="8"/>
  <c r="G445" i="8"/>
  <c r="F445" i="8"/>
  <c r="E445" i="8"/>
  <c r="AH444" i="8"/>
  <c r="W444" i="8"/>
  <c r="X444" i="8" s="1"/>
  <c r="V444" i="8"/>
  <c r="K444" i="8"/>
  <c r="J444" i="8"/>
  <c r="I444" i="8"/>
  <c r="G444" i="8"/>
  <c r="F444" i="8"/>
  <c r="E444" i="8"/>
  <c r="AH443" i="8"/>
  <c r="W443" i="8"/>
  <c r="X443" i="8" s="1"/>
  <c r="V443" i="8"/>
  <c r="K443" i="8"/>
  <c r="J443" i="8"/>
  <c r="I443" i="8"/>
  <c r="G443" i="8"/>
  <c r="F443" i="8"/>
  <c r="E443" i="8"/>
  <c r="AH442" i="8"/>
  <c r="W442" i="8"/>
  <c r="X442" i="8" s="1"/>
  <c r="V442" i="8"/>
  <c r="K442" i="8"/>
  <c r="J442" i="8"/>
  <c r="I442" i="8"/>
  <c r="G442" i="8"/>
  <c r="F442" i="8"/>
  <c r="E442" i="8"/>
  <c r="AH441" i="8"/>
  <c r="W441" i="8"/>
  <c r="X441" i="8" s="1"/>
  <c r="V441" i="8"/>
  <c r="K441" i="8"/>
  <c r="J441" i="8"/>
  <c r="I441" i="8"/>
  <c r="G441" i="8"/>
  <c r="F441" i="8"/>
  <c r="E441" i="8"/>
  <c r="AH440" i="8"/>
  <c r="W440" i="8"/>
  <c r="X440" i="8" s="1"/>
  <c r="V440" i="8"/>
  <c r="K440" i="8"/>
  <c r="J440" i="8"/>
  <c r="I440" i="8"/>
  <c r="G440" i="8"/>
  <c r="F440" i="8"/>
  <c r="E440" i="8"/>
  <c r="AH439" i="8"/>
  <c r="W439" i="8"/>
  <c r="X439" i="8" s="1"/>
  <c r="V439" i="8"/>
  <c r="K439" i="8"/>
  <c r="J439" i="8"/>
  <c r="I439" i="8"/>
  <c r="G439" i="8"/>
  <c r="F439" i="8"/>
  <c r="E439" i="8"/>
  <c r="AH438" i="8"/>
  <c r="W438" i="8"/>
  <c r="X438" i="8" s="1"/>
  <c r="V438" i="8"/>
  <c r="K438" i="8"/>
  <c r="J438" i="8"/>
  <c r="I438" i="8"/>
  <c r="G438" i="8"/>
  <c r="F438" i="8"/>
  <c r="E438" i="8"/>
  <c r="AH437" i="8"/>
  <c r="W437" i="8"/>
  <c r="X437" i="8" s="1"/>
  <c r="V437" i="8"/>
  <c r="K437" i="8"/>
  <c r="J437" i="8"/>
  <c r="I437" i="8"/>
  <c r="G437" i="8"/>
  <c r="F437" i="8"/>
  <c r="E437" i="8"/>
  <c r="AH436" i="8"/>
  <c r="W436" i="8"/>
  <c r="X436" i="8" s="1"/>
  <c r="V436" i="8"/>
  <c r="K436" i="8"/>
  <c r="J436" i="8"/>
  <c r="I436" i="8"/>
  <c r="G436" i="8"/>
  <c r="F436" i="8"/>
  <c r="E436" i="8"/>
  <c r="AH435" i="8"/>
  <c r="W435" i="8"/>
  <c r="X435" i="8" s="1"/>
  <c r="V435" i="8"/>
  <c r="K435" i="8"/>
  <c r="J435" i="8"/>
  <c r="I435" i="8"/>
  <c r="G435" i="8"/>
  <c r="F435" i="8"/>
  <c r="E435" i="8"/>
  <c r="AH434" i="8"/>
  <c r="W434" i="8"/>
  <c r="X434" i="8" s="1"/>
  <c r="V434" i="8"/>
  <c r="K434" i="8"/>
  <c r="J434" i="8"/>
  <c r="I434" i="8"/>
  <c r="G434" i="8"/>
  <c r="F434" i="8"/>
  <c r="E434" i="8"/>
  <c r="AH433" i="8"/>
  <c r="W433" i="8"/>
  <c r="X433" i="8" s="1"/>
  <c r="V433" i="8"/>
  <c r="K433" i="8"/>
  <c r="J433" i="8"/>
  <c r="I433" i="8"/>
  <c r="G433" i="8"/>
  <c r="F433" i="8"/>
  <c r="E433" i="8"/>
  <c r="AH432" i="8"/>
  <c r="W432" i="8"/>
  <c r="X432" i="8" s="1"/>
  <c r="V432" i="8"/>
  <c r="K432" i="8"/>
  <c r="J432" i="8"/>
  <c r="I432" i="8"/>
  <c r="G432" i="8"/>
  <c r="F432" i="8"/>
  <c r="E432" i="8"/>
  <c r="AH431" i="8"/>
  <c r="W431" i="8"/>
  <c r="X431" i="8" s="1"/>
  <c r="V431" i="8"/>
  <c r="K431" i="8"/>
  <c r="J431" i="8"/>
  <c r="I431" i="8"/>
  <c r="G431" i="8"/>
  <c r="F431" i="8"/>
  <c r="E431" i="8"/>
  <c r="AH430" i="8"/>
  <c r="W430" i="8"/>
  <c r="X430" i="8" s="1"/>
  <c r="V430" i="8"/>
  <c r="K430" i="8"/>
  <c r="J430" i="8"/>
  <c r="I430" i="8"/>
  <c r="G430" i="8"/>
  <c r="F430" i="8"/>
  <c r="E430" i="8"/>
  <c r="AH429" i="8"/>
  <c r="W429" i="8"/>
  <c r="X429" i="8" s="1"/>
  <c r="V429" i="8"/>
  <c r="K429" i="8"/>
  <c r="J429" i="8"/>
  <c r="I429" i="8"/>
  <c r="G429" i="8"/>
  <c r="F429" i="8"/>
  <c r="E429" i="8"/>
  <c r="AH428" i="8"/>
  <c r="W428" i="8"/>
  <c r="X428" i="8" s="1"/>
  <c r="V428" i="8"/>
  <c r="K428" i="8"/>
  <c r="J428" i="8"/>
  <c r="I428" i="8"/>
  <c r="G428" i="8"/>
  <c r="F428" i="8"/>
  <c r="E428" i="8"/>
  <c r="AH427" i="8"/>
  <c r="W427" i="8"/>
  <c r="X427" i="8" s="1"/>
  <c r="V427" i="8"/>
  <c r="K427" i="8"/>
  <c r="J427" i="8"/>
  <c r="I427" i="8"/>
  <c r="G427" i="8"/>
  <c r="F427" i="8"/>
  <c r="E427" i="8"/>
  <c r="AH426" i="8"/>
  <c r="W426" i="8"/>
  <c r="X426" i="8" s="1"/>
  <c r="V426" i="8"/>
  <c r="K426" i="8"/>
  <c r="J426" i="8"/>
  <c r="I426" i="8"/>
  <c r="G426" i="8"/>
  <c r="F426" i="8"/>
  <c r="E426" i="8"/>
  <c r="AH425" i="8"/>
  <c r="W425" i="8"/>
  <c r="X425" i="8" s="1"/>
  <c r="V425" i="8"/>
  <c r="K425" i="8"/>
  <c r="J425" i="8"/>
  <c r="I425" i="8"/>
  <c r="G425" i="8"/>
  <c r="F425" i="8"/>
  <c r="E425" i="8"/>
  <c r="AH424" i="8"/>
  <c r="W424" i="8"/>
  <c r="X424" i="8" s="1"/>
  <c r="V424" i="8"/>
  <c r="K424" i="8"/>
  <c r="J424" i="8"/>
  <c r="I424" i="8"/>
  <c r="G424" i="8"/>
  <c r="F424" i="8"/>
  <c r="E424" i="8"/>
  <c r="AH423" i="8"/>
  <c r="W423" i="8"/>
  <c r="X423" i="8" s="1"/>
  <c r="V423" i="8"/>
  <c r="K423" i="8"/>
  <c r="J423" i="8"/>
  <c r="I423" i="8"/>
  <c r="G423" i="8"/>
  <c r="F423" i="8"/>
  <c r="E423" i="8"/>
  <c r="AH422" i="8"/>
  <c r="W422" i="8"/>
  <c r="X422" i="8" s="1"/>
  <c r="V422" i="8"/>
  <c r="K422" i="8"/>
  <c r="J422" i="8"/>
  <c r="I422" i="8"/>
  <c r="G422" i="8"/>
  <c r="F422" i="8"/>
  <c r="E422" i="8"/>
  <c r="AH421" i="8"/>
  <c r="W421" i="8"/>
  <c r="X421" i="8" s="1"/>
  <c r="V421" i="8"/>
  <c r="K421" i="8"/>
  <c r="J421" i="8"/>
  <c r="I421" i="8"/>
  <c r="G421" i="8"/>
  <c r="F421" i="8"/>
  <c r="E421" i="8"/>
  <c r="AH420" i="8"/>
  <c r="W420" i="8"/>
  <c r="X420" i="8" s="1"/>
  <c r="V420" i="8"/>
  <c r="K420" i="8"/>
  <c r="J420" i="8"/>
  <c r="I420" i="8"/>
  <c r="G420" i="8"/>
  <c r="F420" i="8"/>
  <c r="E420" i="8"/>
  <c r="AH419" i="8"/>
  <c r="W419" i="8"/>
  <c r="X419" i="8" s="1"/>
  <c r="V419" i="8"/>
  <c r="K419" i="8"/>
  <c r="J419" i="8"/>
  <c r="I419" i="8"/>
  <c r="G419" i="8"/>
  <c r="F419" i="8"/>
  <c r="E419" i="8"/>
  <c r="AH418" i="8"/>
  <c r="W418" i="8"/>
  <c r="X418" i="8" s="1"/>
  <c r="V418" i="8"/>
  <c r="K418" i="8"/>
  <c r="J418" i="8"/>
  <c r="I418" i="8"/>
  <c r="G418" i="8"/>
  <c r="F418" i="8"/>
  <c r="E418" i="8"/>
  <c r="AH417" i="8"/>
  <c r="W417" i="8"/>
  <c r="X417" i="8" s="1"/>
  <c r="V417" i="8"/>
  <c r="K417" i="8"/>
  <c r="J417" i="8"/>
  <c r="I417" i="8"/>
  <c r="G417" i="8"/>
  <c r="F417" i="8"/>
  <c r="E417" i="8"/>
  <c r="AH416" i="8"/>
  <c r="W416" i="8"/>
  <c r="X416" i="8" s="1"/>
  <c r="V416" i="8"/>
  <c r="K416" i="8"/>
  <c r="J416" i="8"/>
  <c r="I416" i="8"/>
  <c r="G416" i="8"/>
  <c r="F416" i="8"/>
  <c r="E416" i="8"/>
  <c r="AH415" i="8"/>
  <c r="W415" i="8"/>
  <c r="X415" i="8" s="1"/>
  <c r="V415" i="8"/>
  <c r="K415" i="8"/>
  <c r="J415" i="8"/>
  <c r="I415" i="8"/>
  <c r="G415" i="8"/>
  <c r="F415" i="8"/>
  <c r="E415" i="8"/>
  <c r="AH414" i="8"/>
  <c r="W414" i="8"/>
  <c r="X414" i="8" s="1"/>
  <c r="V414" i="8"/>
  <c r="K414" i="8"/>
  <c r="J414" i="8"/>
  <c r="I414" i="8"/>
  <c r="G414" i="8"/>
  <c r="F414" i="8"/>
  <c r="E414" i="8"/>
  <c r="AH413" i="8"/>
  <c r="W413" i="8"/>
  <c r="X413" i="8" s="1"/>
  <c r="V413" i="8"/>
  <c r="K413" i="8"/>
  <c r="J413" i="8"/>
  <c r="I413" i="8"/>
  <c r="G413" i="8"/>
  <c r="F413" i="8"/>
  <c r="E413" i="8"/>
  <c r="AH412" i="8"/>
  <c r="W412" i="8"/>
  <c r="X412" i="8" s="1"/>
  <c r="V412" i="8"/>
  <c r="K412" i="8"/>
  <c r="J412" i="8"/>
  <c r="I412" i="8"/>
  <c r="G412" i="8"/>
  <c r="F412" i="8"/>
  <c r="E412" i="8"/>
  <c r="AH411" i="8"/>
  <c r="W411" i="8"/>
  <c r="X411" i="8" s="1"/>
  <c r="V411" i="8"/>
  <c r="K411" i="8"/>
  <c r="J411" i="8"/>
  <c r="I411" i="8"/>
  <c r="G411" i="8"/>
  <c r="F411" i="8"/>
  <c r="E411" i="8"/>
  <c r="AH410" i="8"/>
  <c r="W410" i="8"/>
  <c r="X410" i="8" s="1"/>
  <c r="V410" i="8"/>
  <c r="K410" i="8"/>
  <c r="J410" i="8"/>
  <c r="I410" i="8"/>
  <c r="G410" i="8"/>
  <c r="F410" i="8"/>
  <c r="E410" i="8"/>
  <c r="AH409" i="8"/>
  <c r="W409" i="8"/>
  <c r="X409" i="8" s="1"/>
  <c r="V409" i="8"/>
  <c r="K409" i="8"/>
  <c r="J409" i="8"/>
  <c r="I409" i="8"/>
  <c r="G409" i="8"/>
  <c r="F409" i="8"/>
  <c r="E409" i="8"/>
  <c r="AH408" i="8"/>
  <c r="W408" i="8"/>
  <c r="X408" i="8" s="1"/>
  <c r="V408" i="8"/>
  <c r="K408" i="8"/>
  <c r="J408" i="8"/>
  <c r="I408" i="8"/>
  <c r="G408" i="8"/>
  <c r="F408" i="8"/>
  <c r="E408" i="8"/>
  <c r="AH407" i="8"/>
  <c r="W407" i="8"/>
  <c r="X407" i="8" s="1"/>
  <c r="V407" i="8"/>
  <c r="K407" i="8"/>
  <c r="J407" i="8"/>
  <c r="I407" i="8"/>
  <c r="G407" i="8"/>
  <c r="F407" i="8"/>
  <c r="E407" i="8"/>
  <c r="AH406" i="8"/>
  <c r="W406" i="8"/>
  <c r="X406" i="8" s="1"/>
  <c r="V406" i="8"/>
  <c r="K406" i="8"/>
  <c r="J406" i="8"/>
  <c r="I406" i="8"/>
  <c r="G406" i="8"/>
  <c r="F406" i="8"/>
  <c r="E406" i="8"/>
  <c r="AH405" i="8"/>
  <c r="W405" i="8"/>
  <c r="X405" i="8" s="1"/>
  <c r="V405" i="8"/>
  <c r="K405" i="8"/>
  <c r="J405" i="8"/>
  <c r="I405" i="8"/>
  <c r="G405" i="8"/>
  <c r="F405" i="8"/>
  <c r="E405" i="8"/>
  <c r="AH404" i="8"/>
  <c r="W404" i="8"/>
  <c r="X404" i="8" s="1"/>
  <c r="V404" i="8"/>
  <c r="K404" i="8"/>
  <c r="J404" i="8"/>
  <c r="I404" i="8"/>
  <c r="G404" i="8"/>
  <c r="F404" i="8"/>
  <c r="E404" i="8"/>
  <c r="AH403" i="8"/>
  <c r="W403" i="8"/>
  <c r="X403" i="8" s="1"/>
  <c r="V403" i="8"/>
  <c r="K403" i="8"/>
  <c r="J403" i="8"/>
  <c r="I403" i="8"/>
  <c r="G403" i="8"/>
  <c r="F403" i="8"/>
  <c r="E403" i="8"/>
  <c r="AH402" i="8"/>
  <c r="W402" i="8"/>
  <c r="X402" i="8" s="1"/>
  <c r="V402" i="8"/>
  <c r="K402" i="8"/>
  <c r="J402" i="8"/>
  <c r="I402" i="8"/>
  <c r="G402" i="8"/>
  <c r="F402" i="8"/>
  <c r="E402" i="8"/>
  <c r="AH401" i="8"/>
  <c r="W401" i="8"/>
  <c r="X401" i="8" s="1"/>
  <c r="V401" i="8"/>
  <c r="K401" i="8"/>
  <c r="J401" i="8"/>
  <c r="I401" i="8"/>
  <c r="G401" i="8"/>
  <c r="F401" i="8"/>
  <c r="E401" i="8"/>
  <c r="AH400" i="8"/>
  <c r="W400" i="8"/>
  <c r="X400" i="8" s="1"/>
  <c r="V400" i="8"/>
  <c r="K400" i="8"/>
  <c r="J400" i="8"/>
  <c r="I400" i="8"/>
  <c r="G400" i="8"/>
  <c r="F400" i="8"/>
  <c r="E400" i="8"/>
  <c r="AH399" i="8"/>
  <c r="W399" i="8"/>
  <c r="X399" i="8" s="1"/>
  <c r="V399" i="8"/>
  <c r="K399" i="8"/>
  <c r="J399" i="8"/>
  <c r="I399" i="8"/>
  <c r="G399" i="8"/>
  <c r="F399" i="8"/>
  <c r="E399" i="8"/>
  <c r="AH398" i="8"/>
  <c r="W398" i="8"/>
  <c r="X398" i="8" s="1"/>
  <c r="V398" i="8"/>
  <c r="K398" i="8"/>
  <c r="J398" i="8"/>
  <c r="I398" i="8"/>
  <c r="G398" i="8"/>
  <c r="F398" i="8"/>
  <c r="E398" i="8"/>
  <c r="AH397" i="8"/>
  <c r="W397" i="8"/>
  <c r="X397" i="8" s="1"/>
  <c r="V397" i="8"/>
  <c r="K397" i="8"/>
  <c r="J397" i="8"/>
  <c r="I397" i="8"/>
  <c r="G397" i="8"/>
  <c r="F397" i="8"/>
  <c r="E397" i="8"/>
  <c r="AH396" i="8"/>
  <c r="W396" i="8"/>
  <c r="X396" i="8" s="1"/>
  <c r="V396" i="8"/>
  <c r="K396" i="8"/>
  <c r="J396" i="8"/>
  <c r="I396" i="8"/>
  <c r="G396" i="8"/>
  <c r="F396" i="8"/>
  <c r="E396" i="8"/>
  <c r="AH395" i="8"/>
  <c r="W395" i="8"/>
  <c r="X395" i="8" s="1"/>
  <c r="V395" i="8"/>
  <c r="K395" i="8"/>
  <c r="J395" i="8"/>
  <c r="I395" i="8"/>
  <c r="G395" i="8"/>
  <c r="F395" i="8"/>
  <c r="E395" i="8"/>
  <c r="AH394" i="8"/>
  <c r="W394" i="8"/>
  <c r="X394" i="8" s="1"/>
  <c r="V394" i="8"/>
  <c r="K394" i="8"/>
  <c r="J394" i="8"/>
  <c r="I394" i="8"/>
  <c r="G394" i="8"/>
  <c r="F394" i="8"/>
  <c r="E394" i="8"/>
  <c r="AH393" i="8"/>
  <c r="W393" i="8"/>
  <c r="X393" i="8" s="1"/>
  <c r="V393" i="8"/>
  <c r="K393" i="8"/>
  <c r="J393" i="8"/>
  <c r="I393" i="8"/>
  <c r="G393" i="8"/>
  <c r="F393" i="8"/>
  <c r="E393" i="8"/>
  <c r="AH392" i="8"/>
  <c r="W392" i="8"/>
  <c r="X392" i="8" s="1"/>
  <c r="V392" i="8"/>
  <c r="K392" i="8"/>
  <c r="J392" i="8"/>
  <c r="I392" i="8"/>
  <c r="G392" i="8"/>
  <c r="F392" i="8"/>
  <c r="E392" i="8"/>
  <c r="AH391" i="8"/>
  <c r="W391" i="8"/>
  <c r="X391" i="8" s="1"/>
  <c r="V391" i="8"/>
  <c r="K391" i="8"/>
  <c r="J391" i="8"/>
  <c r="I391" i="8"/>
  <c r="G391" i="8"/>
  <c r="F391" i="8"/>
  <c r="E391" i="8"/>
  <c r="AH390" i="8"/>
  <c r="W390" i="8"/>
  <c r="X390" i="8" s="1"/>
  <c r="V390" i="8"/>
  <c r="K390" i="8"/>
  <c r="J390" i="8"/>
  <c r="I390" i="8"/>
  <c r="G390" i="8"/>
  <c r="F390" i="8"/>
  <c r="E390" i="8"/>
  <c r="AH389" i="8"/>
  <c r="W389" i="8"/>
  <c r="X389" i="8" s="1"/>
  <c r="V389" i="8"/>
  <c r="K389" i="8"/>
  <c r="J389" i="8"/>
  <c r="I389" i="8"/>
  <c r="G389" i="8"/>
  <c r="F389" i="8"/>
  <c r="E389" i="8"/>
  <c r="AH388" i="8"/>
  <c r="W388" i="8"/>
  <c r="X388" i="8" s="1"/>
  <c r="V388" i="8"/>
  <c r="K388" i="8"/>
  <c r="J388" i="8"/>
  <c r="I388" i="8"/>
  <c r="G388" i="8"/>
  <c r="F388" i="8"/>
  <c r="E388" i="8"/>
  <c r="AH387" i="8"/>
  <c r="W387" i="8"/>
  <c r="X387" i="8" s="1"/>
  <c r="V387" i="8"/>
  <c r="K387" i="8"/>
  <c r="J387" i="8"/>
  <c r="I387" i="8"/>
  <c r="G387" i="8"/>
  <c r="F387" i="8"/>
  <c r="E387" i="8"/>
  <c r="AH386" i="8"/>
  <c r="W386" i="8"/>
  <c r="X386" i="8" s="1"/>
  <c r="V386" i="8"/>
  <c r="K386" i="8"/>
  <c r="J386" i="8"/>
  <c r="I386" i="8"/>
  <c r="G386" i="8"/>
  <c r="F386" i="8"/>
  <c r="E386" i="8"/>
  <c r="AH385" i="8"/>
  <c r="W385" i="8"/>
  <c r="X385" i="8" s="1"/>
  <c r="V385" i="8"/>
  <c r="K385" i="8"/>
  <c r="J385" i="8"/>
  <c r="I385" i="8"/>
  <c r="G385" i="8"/>
  <c r="F385" i="8"/>
  <c r="E385" i="8"/>
  <c r="AH384" i="8"/>
  <c r="W384" i="8"/>
  <c r="X384" i="8" s="1"/>
  <c r="V384" i="8"/>
  <c r="K384" i="8"/>
  <c r="J384" i="8"/>
  <c r="I384" i="8"/>
  <c r="G384" i="8"/>
  <c r="F384" i="8"/>
  <c r="E384" i="8"/>
  <c r="AH383" i="8"/>
  <c r="W383" i="8"/>
  <c r="X383" i="8" s="1"/>
  <c r="V383" i="8"/>
  <c r="K383" i="8"/>
  <c r="J383" i="8"/>
  <c r="I383" i="8"/>
  <c r="G383" i="8"/>
  <c r="F383" i="8"/>
  <c r="E383" i="8"/>
  <c r="AH382" i="8"/>
  <c r="W382" i="8"/>
  <c r="X382" i="8" s="1"/>
  <c r="V382" i="8"/>
  <c r="K382" i="8"/>
  <c r="J382" i="8"/>
  <c r="I382" i="8"/>
  <c r="G382" i="8"/>
  <c r="F382" i="8"/>
  <c r="E382" i="8"/>
  <c r="AH381" i="8"/>
  <c r="W381" i="8"/>
  <c r="X381" i="8" s="1"/>
  <c r="V381" i="8"/>
  <c r="K381" i="8"/>
  <c r="J381" i="8"/>
  <c r="I381" i="8"/>
  <c r="G381" i="8"/>
  <c r="F381" i="8"/>
  <c r="E381" i="8"/>
  <c r="AH380" i="8"/>
  <c r="W380" i="8"/>
  <c r="X380" i="8" s="1"/>
  <c r="V380" i="8"/>
  <c r="K380" i="8"/>
  <c r="J380" i="8"/>
  <c r="I380" i="8"/>
  <c r="G380" i="8"/>
  <c r="F380" i="8"/>
  <c r="E380" i="8"/>
  <c r="AH379" i="8"/>
  <c r="W379" i="8"/>
  <c r="X379" i="8" s="1"/>
  <c r="V379" i="8"/>
  <c r="K379" i="8"/>
  <c r="J379" i="8"/>
  <c r="I379" i="8"/>
  <c r="G379" i="8"/>
  <c r="F379" i="8"/>
  <c r="E379" i="8"/>
  <c r="AH378" i="8"/>
  <c r="W378" i="8"/>
  <c r="X378" i="8" s="1"/>
  <c r="V378" i="8"/>
  <c r="K378" i="8"/>
  <c r="J378" i="8"/>
  <c r="I378" i="8"/>
  <c r="G378" i="8"/>
  <c r="F378" i="8"/>
  <c r="E378" i="8"/>
  <c r="AH377" i="8"/>
  <c r="W377" i="8"/>
  <c r="X377" i="8" s="1"/>
  <c r="V377" i="8"/>
  <c r="K377" i="8"/>
  <c r="J377" i="8"/>
  <c r="I377" i="8"/>
  <c r="G377" i="8"/>
  <c r="F377" i="8"/>
  <c r="E377" i="8"/>
  <c r="AH376" i="8"/>
  <c r="W376" i="8"/>
  <c r="X376" i="8" s="1"/>
  <c r="V376" i="8"/>
  <c r="K376" i="8"/>
  <c r="J376" i="8"/>
  <c r="I376" i="8"/>
  <c r="G376" i="8"/>
  <c r="F376" i="8"/>
  <c r="E376" i="8"/>
  <c r="AH375" i="8"/>
  <c r="W375" i="8"/>
  <c r="X375" i="8" s="1"/>
  <c r="V375" i="8"/>
  <c r="K375" i="8"/>
  <c r="J375" i="8"/>
  <c r="I375" i="8"/>
  <c r="G375" i="8"/>
  <c r="F375" i="8"/>
  <c r="E375" i="8"/>
  <c r="AH374" i="8"/>
  <c r="W374" i="8"/>
  <c r="X374" i="8" s="1"/>
  <c r="V374" i="8"/>
  <c r="K374" i="8"/>
  <c r="J374" i="8"/>
  <c r="I374" i="8"/>
  <c r="G374" i="8"/>
  <c r="F374" i="8"/>
  <c r="E374" i="8"/>
  <c r="AH373" i="8"/>
  <c r="W373" i="8"/>
  <c r="X373" i="8" s="1"/>
  <c r="V373" i="8"/>
  <c r="K373" i="8"/>
  <c r="J373" i="8"/>
  <c r="I373" i="8"/>
  <c r="G373" i="8"/>
  <c r="F373" i="8"/>
  <c r="E373" i="8"/>
  <c r="AH372" i="8"/>
  <c r="W372" i="8"/>
  <c r="X372" i="8" s="1"/>
  <c r="V372" i="8"/>
  <c r="K372" i="8"/>
  <c r="J372" i="8"/>
  <c r="I372" i="8"/>
  <c r="G372" i="8"/>
  <c r="F372" i="8"/>
  <c r="E372" i="8"/>
  <c r="AH371" i="8"/>
  <c r="W371" i="8"/>
  <c r="X371" i="8" s="1"/>
  <c r="V371" i="8"/>
  <c r="K371" i="8"/>
  <c r="J371" i="8"/>
  <c r="I371" i="8"/>
  <c r="G371" i="8"/>
  <c r="F371" i="8"/>
  <c r="E371" i="8"/>
  <c r="AH370" i="8"/>
  <c r="W370" i="8"/>
  <c r="X370" i="8" s="1"/>
  <c r="V370" i="8"/>
  <c r="K370" i="8"/>
  <c r="J370" i="8"/>
  <c r="I370" i="8"/>
  <c r="G370" i="8"/>
  <c r="F370" i="8"/>
  <c r="E370" i="8"/>
  <c r="AH369" i="8"/>
  <c r="W369" i="8"/>
  <c r="X369" i="8" s="1"/>
  <c r="V369" i="8"/>
  <c r="K369" i="8"/>
  <c r="J369" i="8"/>
  <c r="I369" i="8"/>
  <c r="G369" i="8"/>
  <c r="F369" i="8"/>
  <c r="E369" i="8"/>
  <c r="AH368" i="8"/>
  <c r="W368" i="8"/>
  <c r="X368" i="8" s="1"/>
  <c r="V368" i="8"/>
  <c r="K368" i="8"/>
  <c r="J368" i="8"/>
  <c r="I368" i="8"/>
  <c r="G368" i="8"/>
  <c r="F368" i="8"/>
  <c r="E368" i="8"/>
  <c r="AH367" i="8"/>
  <c r="W367" i="8"/>
  <c r="X367" i="8" s="1"/>
  <c r="V367" i="8"/>
  <c r="K367" i="8"/>
  <c r="J367" i="8"/>
  <c r="I367" i="8"/>
  <c r="G367" i="8"/>
  <c r="F367" i="8"/>
  <c r="E367" i="8"/>
  <c r="AH366" i="8"/>
  <c r="W366" i="8"/>
  <c r="X366" i="8" s="1"/>
  <c r="V366" i="8"/>
  <c r="K366" i="8"/>
  <c r="J366" i="8"/>
  <c r="I366" i="8"/>
  <c r="G366" i="8"/>
  <c r="F366" i="8"/>
  <c r="E366" i="8"/>
  <c r="AH365" i="8"/>
  <c r="W365" i="8"/>
  <c r="X365" i="8" s="1"/>
  <c r="V365" i="8"/>
  <c r="K365" i="8"/>
  <c r="J365" i="8"/>
  <c r="I365" i="8"/>
  <c r="G365" i="8"/>
  <c r="F365" i="8"/>
  <c r="E365" i="8"/>
  <c r="AH364" i="8"/>
  <c r="W364" i="8"/>
  <c r="X364" i="8" s="1"/>
  <c r="V364" i="8"/>
  <c r="K364" i="8"/>
  <c r="J364" i="8"/>
  <c r="I364" i="8"/>
  <c r="G364" i="8"/>
  <c r="F364" i="8"/>
  <c r="E364" i="8"/>
  <c r="AH363" i="8"/>
  <c r="W363" i="8"/>
  <c r="X363" i="8" s="1"/>
  <c r="V363" i="8"/>
  <c r="K363" i="8"/>
  <c r="J363" i="8"/>
  <c r="I363" i="8"/>
  <c r="G363" i="8"/>
  <c r="F363" i="8"/>
  <c r="E363" i="8"/>
  <c r="AH362" i="8"/>
  <c r="W362" i="8"/>
  <c r="X362" i="8" s="1"/>
  <c r="V362" i="8"/>
  <c r="K362" i="8"/>
  <c r="J362" i="8"/>
  <c r="I362" i="8"/>
  <c r="G362" i="8"/>
  <c r="F362" i="8"/>
  <c r="E362" i="8"/>
  <c r="AH361" i="8"/>
  <c r="W361" i="8"/>
  <c r="X361" i="8" s="1"/>
  <c r="V361" i="8"/>
  <c r="K361" i="8"/>
  <c r="J361" i="8"/>
  <c r="I361" i="8"/>
  <c r="G361" i="8"/>
  <c r="F361" i="8"/>
  <c r="E361" i="8"/>
  <c r="AH360" i="8"/>
  <c r="W360" i="8"/>
  <c r="X360" i="8" s="1"/>
  <c r="V360" i="8"/>
  <c r="K360" i="8"/>
  <c r="J360" i="8"/>
  <c r="I360" i="8"/>
  <c r="G360" i="8"/>
  <c r="F360" i="8"/>
  <c r="E360" i="8"/>
  <c r="AH359" i="8"/>
  <c r="W359" i="8"/>
  <c r="X359" i="8" s="1"/>
  <c r="V359" i="8"/>
  <c r="K359" i="8"/>
  <c r="J359" i="8"/>
  <c r="I359" i="8"/>
  <c r="G359" i="8"/>
  <c r="F359" i="8"/>
  <c r="E359" i="8"/>
  <c r="AH358" i="8"/>
  <c r="W358" i="8"/>
  <c r="X358" i="8" s="1"/>
  <c r="V358" i="8"/>
  <c r="K358" i="8"/>
  <c r="J358" i="8"/>
  <c r="I358" i="8"/>
  <c r="G358" i="8"/>
  <c r="F358" i="8"/>
  <c r="E358" i="8"/>
  <c r="AH357" i="8"/>
  <c r="W357" i="8"/>
  <c r="X357" i="8" s="1"/>
  <c r="V357" i="8"/>
  <c r="K357" i="8"/>
  <c r="J357" i="8"/>
  <c r="I357" i="8"/>
  <c r="G357" i="8"/>
  <c r="F357" i="8"/>
  <c r="E357" i="8"/>
  <c r="AH356" i="8"/>
  <c r="W356" i="8"/>
  <c r="X356" i="8" s="1"/>
  <c r="V356" i="8"/>
  <c r="K356" i="8"/>
  <c r="J356" i="8"/>
  <c r="I356" i="8"/>
  <c r="G356" i="8"/>
  <c r="F356" i="8"/>
  <c r="E356" i="8"/>
  <c r="AH355" i="8"/>
  <c r="W355" i="8"/>
  <c r="X355" i="8" s="1"/>
  <c r="V355" i="8"/>
  <c r="K355" i="8"/>
  <c r="J355" i="8"/>
  <c r="I355" i="8"/>
  <c r="G355" i="8"/>
  <c r="F355" i="8"/>
  <c r="E355" i="8"/>
  <c r="AH354" i="8"/>
  <c r="W354" i="8"/>
  <c r="X354" i="8" s="1"/>
  <c r="V354" i="8"/>
  <c r="K354" i="8"/>
  <c r="J354" i="8"/>
  <c r="I354" i="8"/>
  <c r="G354" i="8"/>
  <c r="F354" i="8"/>
  <c r="E354" i="8"/>
  <c r="AH353" i="8"/>
  <c r="W353" i="8"/>
  <c r="X353" i="8" s="1"/>
  <c r="V353" i="8"/>
  <c r="K353" i="8"/>
  <c r="J353" i="8"/>
  <c r="I353" i="8"/>
  <c r="G353" i="8"/>
  <c r="F353" i="8"/>
  <c r="E353" i="8"/>
  <c r="AH352" i="8"/>
  <c r="W352" i="8"/>
  <c r="X352" i="8" s="1"/>
  <c r="V352" i="8"/>
  <c r="K352" i="8"/>
  <c r="J352" i="8"/>
  <c r="I352" i="8"/>
  <c r="G352" i="8"/>
  <c r="F352" i="8"/>
  <c r="E352" i="8"/>
  <c r="AH351" i="8"/>
  <c r="W351" i="8"/>
  <c r="X351" i="8" s="1"/>
  <c r="V351" i="8"/>
  <c r="K351" i="8"/>
  <c r="J351" i="8"/>
  <c r="I351" i="8"/>
  <c r="G351" i="8"/>
  <c r="F351" i="8"/>
  <c r="E351" i="8"/>
  <c r="AH350" i="8"/>
  <c r="W350" i="8"/>
  <c r="X350" i="8" s="1"/>
  <c r="V350" i="8"/>
  <c r="K350" i="8"/>
  <c r="J350" i="8"/>
  <c r="I350" i="8"/>
  <c r="G350" i="8"/>
  <c r="F350" i="8"/>
  <c r="E350" i="8"/>
  <c r="AH349" i="8"/>
  <c r="W349" i="8"/>
  <c r="X349" i="8" s="1"/>
  <c r="V349" i="8"/>
  <c r="K349" i="8"/>
  <c r="J349" i="8"/>
  <c r="I349" i="8"/>
  <c r="G349" i="8"/>
  <c r="F349" i="8"/>
  <c r="E349" i="8"/>
  <c r="AH348" i="8"/>
  <c r="W348" i="8"/>
  <c r="X348" i="8" s="1"/>
  <c r="V348" i="8"/>
  <c r="K348" i="8"/>
  <c r="J348" i="8"/>
  <c r="I348" i="8"/>
  <c r="G348" i="8"/>
  <c r="F348" i="8"/>
  <c r="E348" i="8"/>
  <c r="AH347" i="8"/>
  <c r="W347" i="8"/>
  <c r="X347" i="8" s="1"/>
  <c r="V347" i="8"/>
  <c r="K347" i="8"/>
  <c r="J347" i="8"/>
  <c r="I347" i="8"/>
  <c r="G347" i="8"/>
  <c r="F347" i="8"/>
  <c r="E347" i="8"/>
  <c r="AH346" i="8"/>
  <c r="W346" i="8"/>
  <c r="X346" i="8" s="1"/>
  <c r="V346" i="8"/>
  <c r="K346" i="8"/>
  <c r="J346" i="8"/>
  <c r="I346" i="8"/>
  <c r="G346" i="8"/>
  <c r="F346" i="8"/>
  <c r="E346" i="8"/>
  <c r="AH345" i="8"/>
  <c r="W345" i="8"/>
  <c r="X345" i="8" s="1"/>
  <c r="V345" i="8"/>
  <c r="K345" i="8"/>
  <c r="J345" i="8"/>
  <c r="I345" i="8"/>
  <c r="G345" i="8"/>
  <c r="F345" i="8"/>
  <c r="E345" i="8"/>
  <c r="AH344" i="8"/>
  <c r="W344" i="8"/>
  <c r="X344" i="8" s="1"/>
  <c r="V344" i="8"/>
  <c r="K344" i="8"/>
  <c r="J344" i="8"/>
  <c r="I344" i="8"/>
  <c r="G344" i="8"/>
  <c r="F344" i="8"/>
  <c r="E344" i="8"/>
  <c r="AH343" i="8"/>
  <c r="W343" i="8"/>
  <c r="X343" i="8" s="1"/>
  <c r="V343" i="8"/>
  <c r="K343" i="8"/>
  <c r="J343" i="8"/>
  <c r="I343" i="8"/>
  <c r="G343" i="8"/>
  <c r="F343" i="8"/>
  <c r="E343" i="8"/>
  <c r="AH342" i="8"/>
  <c r="W342" i="8"/>
  <c r="X342" i="8" s="1"/>
  <c r="V342" i="8"/>
  <c r="K342" i="8"/>
  <c r="J342" i="8"/>
  <c r="I342" i="8"/>
  <c r="G342" i="8"/>
  <c r="F342" i="8"/>
  <c r="E342" i="8"/>
  <c r="AH341" i="8"/>
  <c r="W341" i="8"/>
  <c r="X341" i="8" s="1"/>
  <c r="V341" i="8"/>
  <c r="K341" i="8"/>
  <c r="J341" i="8"/>
  <c r="I341" i="8"/>
  <c r="G341" i="8"/>
  <c r="F341" i="8"/>
  <c r="E341" i="8"/>
  <c r="AH340" i="8"/>
  <c r="W340" i="8"/>
  <c r="X340" i="8" s="1"/>
  <c r="V340" i="8"/>
  <c r="K340" i="8"/>
  <c r="J340" i="8"/>
  <c r="I340" i="8"/>
  <c r="G340" i="8"/>
  <c r="F340" i="8"/>
  <c r="E340" i="8"/>
  <c r="AH339" i="8"/>
  <c r="W339" i="8"/>
  <c r="X339" i="8" s="1"/>
  <c r="V339" i="8"/>
  <c r="K339" i="8"/>
  <c r="J339" i="8"/>
  <c r="I339" i="8"/>
  <c r="G339" i="8"/>
  <c r="F339" i="8"/>
  <c r="E339" i="8"/>
  <c r="AH338" i="8"/>
  <c r="W338" i="8"/>
  <c r="X338" i="8" s="1"/>
  <c r="V338" i="8"/>
  <c r="K338" i="8"/>
  <c r="J338" i="8"/>
  <c r="I338" i="8"/>
  <c r="G338" i="8"/>
  <c r="F338" i="8"/>
  <c r="E338" i="8"/>
  <c r="AH337" i="8"/>
  <c r="W337" i="8"/>
  <c r="X337" i="8" s="1"/>
  <c r="V337" i="8"/>
  <c r="K337" i="8"/>
  <c r="J337" i="8"/>
  <c r="I337" i="8"/>
  <c r="G337" i="8"/>
  <c r="F337" i="8"/>
  <c r="E337" i="8"/>
  <c r="AH336" i="8"/>
  <c r="W336" i="8"/>
  <c r="X336" i="8" s="1"/>
  <c r="V336" i="8"/>
  <c r="K336" i="8"/>
  <c r="J336" i="8"/>
  <c r="I336" i="8"/>
  <c r="G336" i="8"/>
  <c r="F336" i="8"/>
  <c r="E336" i="8"/>
  <c r="AH335" i="8"/>
  <c r="W335" i="8"/>
  <c r="X335" i="8" s="1"/>
  <c r="V335" i="8"/>
  <c r="K335" i="8"/>
  <c r="J335" i="8"/>
  <c r="I335" i="8"/>
  <c r="G335" i="8"/>
  <c r="F335" i="8"/>
  <c r="E335" i="8"/>
  <c r="AH334" i="8"/>
  <c r="W334" i="8"/>
  <c r="X334" i="8" s="1"/>
  <c r="V334" i="8"/>
  <c r="K334" i="8"/>
  <c r="J334" i="8"/>
  <c r="I334" i="8"/>
  <c r="G334" i="8"/>
  <c r="F334" i="8"/>
  <c r="E334" i="8"/>
  <c r="AH333" i="8"/>
  <c r="W333" i="8"/>
  <c r="X333" i="8" s="1"/>
  <c r="V333" i="8"/>
  <c r="K333" i="8"/>
  <c r="J333" i="8"/>
  <c r="I333" i="8"/>
  <c r="G333" i="8"/>
  <c r="F333" i="8"/>
  <c r="E333" i="8"/>
  <c r="AH332" i="8"/>
  <c r="W332" i="8"/>
  <c r="X332" i="8" s="1"/>
  <c r="V332" i="8"/>
  <c r="K332" i="8"/>
  <c r="J332" i="8"/>
  <c r="I332" i="8"/>
  <c r="G332" i="8"/>
  <c r="F332" i="8"/>
  <c r="E332" i="8"/>
  <c r="AH331" i="8"/>
  <c r="W331" i="8"/>
  <c r="X331" i="8" s="1"/>
  <c r="V331" i="8"/>
  <c r="K331" i="8"/>
  <c r="J331" i="8"/>
  <c r="I331" i="8"/>
  <c r="G331" i="8"/>
  <c r="F331" i="8"/>
  <c r="E331" i="8"/>
  <c r="AH330" i="8"/>
  <c r="W330" i="8"/>
  <c r="X330" i="8" s="1"/>
  <c r="V330" i="8"/>
  <c r="K330" i="8"/>
  <c r="J330" i="8"/>
  <c r="I330" i="8"/>
  <c r="G330" i="8"/>
  <c r="F330" i="8"/>
  <c r="E330" i="8"/>
  <c r="AH329" i="8"/>
  <c r="W329" i="8"/>
  <c r="X329" i="8" s="1"/>
  <c r="V329" i="8"/>
  <c r="K329" i="8"/>
  <c r="J329" i="8"/>
  <c r="I329" i="8"/>
  <c r="G329" i="8"/>
  <c r="F329" i="8"/>
  <c r="E329" i="8"/>
  <c r="AH328" i="8"/>
  <c r="W328" i="8"/>
  <c r="X328" i="8" s="1"/>
  <c r="V328" i="8"/>
  <c r="K328" i="8"/>
  <c r="J328" i="8"/>
  <c r="I328" i="8"/>
  <c r="G328" i="8"/>
  <c r="F328" i="8"/>
  <c r="E328" i="8"/>
  <c r="AH327" i="8"/>
  <c r="W327" i="8"/>
  <c r="X327" i="8" s="1"/>
  <c r="V327" i="8"/>
  <c r="K327" i="8"/>
  <c r="J327" i="8"/>
  <c r="I327" i="8"/>
  <c r="G327" i="8"/>
  <c r="F327" i="8"/>
  <c r="E327" i="8"/>
  <c r="AH326" i="8"/>
  <c r="W326" i="8"/>
  <c r="X326" i="8" s="1"/>
  <c r="V326" i="8"/>
  <c r="K326" i="8"/>
  <c r="J326" i="8"/>
  <c r="I326" i="8"/>
  <c r="G326" i="8"/>
  <c r="F326" i="8"/>
  <c r="E326" i="8"/>
  <c r="AH325" i="8"/>
  <c r="W325" i="8"/>
  <c r="X325" i="8" s="1"/>
  <c r="V325" i="8"/>
  <c r="K325" i="8"/>
  <c r="J325" i="8"/>
  <c r="I325" i="8"/>
  <c r="G325" i="8"/>
  <c r="F325" i="8"/>
  <c r="E325" i="8"/>
  <c r="AH324" i="8"/>
  <c r="W324" i="8"/>
  <c r="X324" i="8" s="1"/>
  <c r="V324" i="8"/>
  <c r="K324" i="8"/>
  <c r="J324" i="8"/>
  <c r="I324" i="8"/>
  <c r="G324" i="8"/>
  <c r="F324" i="8"/>
  <c r="E324" i="8"/>
  <c r="AH323" i="8"/>
  <c r="W323" i="8"/>
  <c r="X323" i="8" s="1"/>
  <c r="V323" i="8"/>
  <c r="K323" i="8"/>
  <c r="J323" i="8"/>
  <c r="I323" i="8"/>
  <c r="G323" i="8"/>
  <c r="F323" i="8"/>
  <c r="E323" i="8"/>
  <c r="AH322" i="8"/>
  <c r="W322" i="8"/>
  <c r="X322" i="8" s="1"/>
  <c r="V322" i="8"/>
  <c r="K322" i="8"/>
  <c r="J322" i="8"/>
  <c r="I322" i="8"/>
  <c r="G322" i="8"/>
  <c r="F322" i="8"/>
  <c r="E322" i="8"/>
  <c r="AH321" i="8"/>
  <c r="W321" i="8"/>
  <c r="X321" i="8" s="1"/>
  <c r="V321" i="8"/>
  <c r="K321" i="8"/>
  <c r="J321" i="8"/>
  <c r="I321" i="8"/>
  <c r="G321" i="8"/>
  <c r="F321" i="8"/>
  <c r="E321" i="8"/>
  <c r="AH320" i="8"/>
  <c r="W320" i="8"/>
  <c r="X320" i="8" s="1"/>
  <c r="V320" i="8"/>
  <c r="K320" i="8"/>
  <c r="J320" i="8"/>
  <c r="I320" i="8"/>
  <c r="G320" i="8"/>
  <c r="F320" i="8"/>
  <c r="E320" i="8"/>
  <c r="AH319" i="8"/>
  <c r="W319" i="8"/>
  <c r="X319" i="8" s="1"/>
  <c r="V319" i="8"/>
  <c r="K319" i="8"/>
  <c r="J319" i="8"/>
  <c r="I319" i="8"/>
  <c r="G319" i="8"/>
  <c r="F319" i="8"/>
  <c r="E319" i="8"/>
  <c r="AH318" i="8"/>
  <c r="W318" i="8"/>
  <c r="X318" i="8" s="1"/>
  <c r="V318" i="8"/>
  <c r="K318" i="8"/>
  <c r="J318" i="8"/>
  <c r="I318" i="8"/>
  <c r="G318" i="8"/>
  <c r="F318" i="8"/>
  <c r="E318" i="8"/>
  <c r="AH317" i="8"/>
  <c r="W317" i="8"/>
  <c r="X317" i="8" s="1"/>
  <c r="V317" i="8"/>
  <c r="K317" i="8"/>
  <c r="J317" i="8"/>
  <c r="I317" i="8"/>
  <c r="G317" i="8"/>
  <c r="F317" i="8"/>
  <c r="E317" i="8"/>
  <c r="AH316" i="8"/>
  <c r="W316" i="8"/>
  <c r="X316" i="8" s="1"/>
  <c r="V316" i="8"/>
  <c r="K316" i="8"/>
  <c r="J316" i="8"/>
  <c r="I316" i="8"/>
  <c r="G316" i="8"/>
  <c r="F316" i="8"/>
  <c r="E316" i="8"/>
  <c r="AH315" i="8"/>
  <c r="W315" i="8"/>
  <c r="X315" i="8" s="1"/>
  <c r="V315" i="8"/>
  <c r="K315" i="8"/>
  <c r="J315" i="8"/>
  <c r="I315" i="8"/>
  <c r="G315" i="8"/>
  <c r="F315" i="8"/>
  <c r="E315" i="8"/>
  <c r="AH314" i="8"/>
  <c r="W314" i="8"/>
  <c r="X314" i="8" s="1"/>
  <c r="V314" i="8"/>
  <c r="K314" i="8"/>
  <c r="J314" i="8"/>
  <c r="I314" i="8"/>
  <c r="G314" i="8"/>
  <c r="F314" i="8"/>
  <c r="E314" i="8"/>
  <c r="AH313" i="8"/>
  <c r="W313" i="8"/>
  <c r="X313" i="8" s="1"/>
  <c r="V313" i="8"/>
  <c r="K313" i="8"/>
  <c r="J313" i="8"/>
  <c r="I313" i="8"/>
  <c r="G313" i="8"/>
  <c r="F313" i="8"/>
  <c r="E313" i="8"/>
  <c r="AH312" i="8"/>
  <c r="W312" i="8"/>
  <c r="X312" i="8" s="1"/>
  <c r="V312" i="8"/>
  <c r="K312" i="8"/>
  <c r="J312" i="8"/>
  <c r="I312" i="8"/>
  <c r="G312" i="8"/>
  <c r="F312" i="8"/>
  <c r="E312" i="8"/>
  <c r="AH311" i="8"/>
  <c r="W311" i="8"/>
  <c r="X311" i="8" s="1"/>
  <c r="V311" i="8"/>
  <c r="K311" i="8"/>
  <c r="J311" i="8"/>
  <c r="I311" i="8"/>
  <c r="G311" i="8"/>
  <c r="F311" i="8"/>
  <c r="E311" i="8"/>
  <c r="AH310" i="8"/>
  <c r="W310" i="8"/>
  <c r="X310" i="8" s="1"/>
  <c r="V310" i="8"/>
  <c r="K310" i="8"/>
  <c r="J310" i="8"/>
  <c r="I310" i="8"/>
  <c r="G310" i="8"/>
  <c r="F310" i="8"/>
  <c r="E310" i="8"/>
  <c r="AH309" i="8"/>
  <c r="W309" i="8"/>
  <c r="X309" i="8" s="1"/>
  <c r="V309" i="8"/>
  <c r="K309" i="8"/>
  <c r="J309" i="8"/>
  <c r="I309" i="8"/>
  <c r="G309" i="8"/>
  <c r="F309" i="8"/>
  <c r="E309" i="8"/>
  <c r="AH308" i="8"/>
  <c r="W308" i="8"/>
  <c r="X308" i="8" s="1"/>
  <c r="V308" i="8"/>
  <c r="K308" i="8"/>
  <c r="J308" i="8"/>
  <c r="I308" i="8"/>
  <c r="G308" i="8"/>
  <c r="F308" i="8"/>
  <c r="E308" i="8"/>
  <c r="AH307" i="8"/>
  <c r="W307" i="8"/>
  <c r="X307" i="8" s="1"/>
  <c r="V307" i="8"/>
  <c r="K307" i="8"/>
  <c r="J307" i="8"/>
  <c r="I307" i="8"/>
  <c r="G307" i="8"/>
  <c r="F307" i="8"/>
  <c r="E307" i="8"/>
  <c r="AH306" i="8"/>
  <c r="W306" i="8"/>
  <c r="X306" i="8" s="1"/>
  <c r="V306" i="8"/>
  <c r="K306" i="8"/>
  <c r="J306" i="8"/>
  <c r="I306" i="8"/>
  <c r="G306" i="8"/>
  <c r="F306" i="8"/>
  <c r="E306" i="8"/>
  <c r="AH305" i="8"/>
  <c r="W305" i="8"/>
  <c r="X305" i="8" s="1"/>
  <c r="V305" i="8"/>
  <c r="K305" i="8"/>
  <c r="J305" i="8"/>
  <c r="I305" i="8"/>
  <c r="G305" i="8"/>
  <c r="F305" i="8"/>
  <c r="E305" i="8"/>
  <c r="AH304" i="8"/>
  <c r="W304" i="8"/>
  <c r="X304" i="8" s="1"/>
  <c r="V304" i="8"/>
  <c r="K304" i="8"/>
  <c r="J304" i="8"/>
  <c r="I304" i="8"/>
  <c r="G304" i="8"/>
  <c r="F304" i="8"/>
  <c r="E304" i="8"/>
  <c r="AH303" i="8"/>
  <c r="W303" i="8"/>
  <c r="X303" i="8" s="1"/>
  <c r="V303" i="8"/>
  <c r="K303" i="8"/>
  <c r="J303" i="8"/>
  <c r="I303" i="8"/>
  <c r="G303" i="8"/>
  <c r="F303" i="8"/>
  <c r="E303" i="8"/>
  <c r="AH302" i="8"/>
  <c r="W302" i="8"/>
  <c r="X302" i="8" s="1"/>
  <c r="V302" i="8"/>
  <c r="K302" i="8"/>
  <c r="J302" i="8"/>
  <c r="I302" i="8"/>
  <c r="G302" i="8"/>
  <c r="F302" i="8"/>
  <c r="E302" i="8"/>
  <c r="AH301" i="8"/>
  <c r="W301" i="8"/>
  <c r="X301" i="8" s="1"/>
  <c r="V301" i="8"/>
  <c r="K301" i="8"/>
  <c r="J301" i="8"/>
  <c r="I301" i="8"/>
  <c r="G301" i="8"/>
  <c r="F301" i="8"/>
  <c r="E301" i="8"/>
  <c r="AH300" i="8"/>
  <c r="W300" i="8"/>
  <c r="X300" i="8" s="1"/>
  <c r="V300" i="8"/>
  <c r="K300" i="8"/>
  <c r="J300" i="8"/>
  <c r="I300" i="8"/>
  <c r="G300" i="8"/>
  <c r="F300" i="8"/>
  <c r="E300" i="8"/>
  <c r="AH299" i="8"/>
  <c r="W299" i="8"/>
  <c r="X299" i="8" s="1"/>
  <c r="V299" i="8"/>
  <c r="K299" i="8"/>
  <c r="J299" i="8"/>
  <c r="I299" i="8"/>
  <c r="G299" i="8"/>
  <c r="F299" i="8"/>
  <c r="E299" i="8"/>
  <c r="AH298" i="8"/>
  <c r="W298" i="8"/>
  <c r="X298" i="8" s="1"/>
  <c r="V298" i="8"/>
  <c r="K298" i="8"/>
  <c r="J298" i="8"/>
  <c r="I298" i="8"/>
  <c r="G298" i="8"/>
  <c r="F298" i="8"/>
  <c r="E298" i="8"/>
  <c r="AH297" i="8"/>
  <c r="W297" i="8"/>
  <c r="X297" i="8" s="1"/>
  <c r="V297" i="8"/>
  <c r="K297" i="8"/>
  <c r="J297" i="8"/>
  <c r="I297" i="8"/>
  <c r="G297" i="8"/>
  <c r="F297" i="8"/>
  <c r="E297" i="8"/>
  <c r="AH296" i="8"/>
  <c r="W296" i="8"/>
  <c r="X296" i="8" s="1"/>
  <c r="V296" i="8"/>
  <c r="K296" i="8"/>
  <c r="J296" i="8"/>
  <c r="I296" i="8"/>
  <c r="G296" i="8"/>
  <c r="F296" i="8"/>
  <c r="E296" i="8"/>
  <c r="AH295" i="8"/>
  <c r="W295" i="8"/>
  <c r="X295" i="8" s="1"/>
  <c r="V295" i="8"/>
  <c r="K295" i="8"/>
  <c r="J295" i="8"/>
  <c r="I295" i="8"/>
  <c r="G295" i="8"/>
  <c r="F295" i="8"/>
  <c r="E295" i="8"/>
  <c r="AH294" i="8"/>
  <c r="W294" i="8"/>
  <c r="X294" i="8" s="1"/>
  <c r="V294" i="8"/>
  <c r="K294" i="8"/>
  <c r="J294" i="8"/>
  <c r="I294" i="8"/>
  <c r="G294" i="8"/>
  <c r="F294" i="8"/>
  <c r="E294" i="8"/>
  <c r="AH293" i="8"/>
  <c r="W293" i="8"/>
  <c r="X293" i="8" s="1"/>
  <c r="V293" i="8"/>
  <c r="K293" i="8"/>
  <c r="J293" i="8"/>
  <c r="I293" i="8"/>
  <c r="G293" i="8"/>
  <c r="F293" i="8"/>
  <c r="E293" i="8"/>
  <c r="AH292" i="8"/>
  <c r="W292" i="8"/>
  <c r="X292" i="8" s="1"/>
  <c r="V292" i="8"/>
  <c r="K292" i="8"/>
  <c r="J292" i="8"/>
  <c r="I292" i="8"/>
  <c r="G292" i="8"/>
  <c r="F292" i="8"/>
  <c r="E292" i="8"/>
  <c r="AH291" i="8"/>
  <c r="W291" i="8"/>
  <c r="X291" i="8" s="1"/>
  <c r="V291" i="8"/>
  <c r="K291" i="8"/>
  <c r="J291" i="8"/>
  <c r="I291" i="8"/>
  <c r="G291" i="8"/>
  <c r="F291" i="8"/>
  <c r="E291" i="8"/>
  <c r="AH290" i="8"/>
  <c r="W290" i="8"/>
  <c r="X290" i="8" s="1"/>
  <c r="V290" i="8"/>
  <c r="K290" i="8"/>
  <c r="J290" i="8"/>
  <c r="I290" i="8"/>
  <c r="G290" i="8"/>
  <c r="F290" i="8"/>
  <c r="E290" i="8"/>
  <c r="AH289" i="8"/>
  <c r="W289" i="8"/>
  <c r="X289" i="8" s="1"/>
  <c r="V289" i="8"/>
  <c r="K289" i="8"/>
  <c r="J289" i="8"/>
  <c r="I289" i="8"/>
  <c r="G289" i="8"/>
  <c r="F289" i="8"/>
  <c r="E289" i="8"/>
  <c r="AH288" i="8"/>
  <c r="W288" i="8"/>
  <c r="X288" i="8" s="1"/>
  <c r="V288" i="8"/>
  <c r="K288" i="8"/>
  <c r="J288" i="8"/>
  <c r="I288" i="8"/>
  <c r="G288" i="8"/>
  <c r="F288" i="8"/>
  <c r="E288" i="8"/>
  <c r="AH287" i="8"/>
  <c r="W287" i="8"/>
  <c r="X287" i="8" s="1"/>
  <c r="V287" i="8"/>
  <c r="K287" i="8"/>
  <c r="J287" i="8"/>
  <c r="I287" i="8"/>
  <c r="G287" i="8"/>
  <c r="F287" i="8"/>
  <c r="E287" i="8"/>
  <c r="AH286" i="8"/>
  <c r="W286" i="8"/>
  <c r="X286" i="8" s="1"/>
  <c r="V286" i="8"/>
  <c r="K286" i="8"/>
  <c r="J286" i="8"/>
  <c r="I286" i="8"/>
  <c r="G286" i="8"/>
  <c r="F286" i="8"/>
  <c r="E286" i="8"/>
  <c r="AH285" i="8"/>
  <c r="W285" i="8"/>
  <c r="X285" i="8" s="1"/>
  <c r="V285" i="8"/>
  <c r="K285" i="8"/>
  <c r="J285" i="8"/>
  <c r="I285" i="8"/>
  <c r="G285" i="8"/>
  <c r="F285" i="8"/>
  <c r="E285" i="8"/>
  <c r="AH284" i="8"/>
  <c r="W284" i="8"/>
  <c r="X284" i="8" s="1"/>
  <c r="V284" i="8"/>
  <c r="K284" i="8"/>
  <c r="J284" i="8"/>
  <c r="I284" i="8"/>
  <c r="G284" i="8"/>
  <c r="F284" i="8"/>
  <c r="E284" i="8"/>
  <c r="AH283" i="8"/>
  <c r="W283" i="8"/>
  <c r="X283" i="8" s="1"/>
  <c r="V283" i="8"/>
  <c r="K283" i="8"/>
  <c r="J283" i="8"/>
  <c r="I283" i="8"/>
  <c r="G283" i="8"/>
  <c r="F283" i="8"/>
  <c r="E283" i="8"/>
  <c r="AH282" i="8"/>
  <c r="W282" i="8"/>
  <c r="X282" i="8" s="1"/>
  <c r="V282" i="8"/>
  <c r="K282" i="8"/>
  <c r="J282" i="8"/>
  <c r="I282" i="8"/>
  <c r="G282" i="8"/>
  <c r="F282" i="8"/>
  <c r="E282" i="8"/>
  <c r="AH281" i="8"/>
  <c r="W281" i="8"/>
  <c r="X281" i="8" s="1"/>
  <c r="V281" i="8"/>
  <c r="K281" i="8"/>
  <c r="J281" i="8"/>
  <c r="I281" i="8"/>
  <c r="G281" i="8"/>
  <c r="F281" i="8"/>
  <c r="E281" i="8"/>
  <c r="AH280" i="8"/>
  <c r="W280" i="8"/>
  <c r="X280" i="8" s="1"/>
  <c r="V280" i="8"/>
  <c r="K280" i="8"/>
  <c r="J280" i="8"/>
  <c r="I280" i="8"/>
  <c r="G280" i="8"/>
  <c r="F280" i="8"/>
  <c r="E280" i="8"/>
  <c r="AH279" i="8"/>
  <c r="W279" i="8"/>
  <c r="X279" i="8" s="1"/>
  <c r="V279" i="8"/>
  <c r="K279" i="8"/>
  <c r="J279" i="8"/>
  <c r="I279" i="8"/>
  <c r="G279" i="8"/>
  <c r="F279" i="8"/>
  <c r="E279" i="8"/>
  <c r="AH278" i="8"/>
  <c r="W278" i="8"/>
  <c r="X278" i="8" s="1"/>
  <c r="V278" i="8"/>
  <c r="K278" i="8"/>
  <c r="J278" i="8"/>
  <c r="I278" i="8"/>
  <c r="G278" i="8"/>
  <c r="F278" i="8"/>
  <c r="E278" i="8"/>
  <c r="AH277" i="8"/>
  <c r="W277" i="8"/>
  <c r="X277" i="8" s="1"/>
  <c r="V277" i="8"/>
  <c r="K277" i="8"/>
  <c r="J277" i="8"/>
  <c r="I277" i="8"/>
  <c r="G277" i="8"/>
  <c r="F277" i="8"/>
  <c r="E277" i="8"/>
  <c r="AH276" i="8"/>
  <c r="W276" i="8"/>
  <c r="X276" i="8" s="1"/>
  <c r="V276" i="8"/>
  <c r="K276" i="8"/>
  <c r="J276" i="8"/>
  <c r="I276" i="8"/>
  <c r="G276" i="8"/>
  <c r="F276" i="8"/>
  <c r="E276" i="8"/>
  <c r="AH275" i="8"/>
  <c r="W275" i="8"/>
  <c r="X275" i="8" s="1"/>
  <c r="V275" i="8"/>
  <c r="K275" i="8"/>
  <c r="J275" i="8"/>
  <c r="I275" i="8"/>
  <c r="G275" i="8"/>
  <c r="F275" i="8"/>
  <c r="E275" i="8"/>
  <c r="AH274" i="8"/>
  <c r="W274" i="8"/>
  <c r="X274" i="8" s="1"/>
  <c r="V274" i="8"/>
  <c r="K274" i="8"/>
  <c r="J274" i="8"/>
  <c r="I274" i="8"/>
  <c r="G274" i="8"/>
  <c r="F274" i="8"/>
  <c r="E274" i="8"/>
  <c r="AH273" i="8"/>
  <c r="W273" i="8"/>
  <c r="X273" i="8" s="1"/>
  <c r="V273" i="8"/>
  <c r="K273" i="8"/>
  <c r="J273" i="8"/>
  <c r="I273" i="8"/>
  <c r="G273" i="8"/>
  <c r="F273" i="8"/>
  <c r="E273" i="8"/>
  <c r="AH272" i="8"/>
  <c r="W272" i="8"/>
  <c r="X272" i="8" s="1"/>
  <c r="V272" i="8"/>
  <c r="K272" i="8"/>
  <c r="J272" i="8"/>
  <c r="I272" i="8"/>
  <c r="G272" i="8"/>
  <c r="F272" i="8"/>
  <c r="E272" i="8"/>
  <c r="AH271" i="8"/>
  <c r="W271" i="8"/>
  <c r="X271" i="8" s="1"/>
  <c r="V271" i="8"/>
  <c r="K271" i="8"/>
  <c r="J271" i="8"/>
  <c r="I271" i="8"/>
  <c r="G271" i="8"/>
  <c r="F271" i="8"/>
  <c r="E271" i="8"/>
  <c r="AH270" i="8"/>
  <c r="W270" i="8"/>
  <c r="X270" i="8" s="1"/>
  <c r="V270" i="8"/>
  <c r="K270" i="8"/>
  <c r="J270" i="8"/>
  <c r="I270" i="8"/>
  <c r="G270" i="8"/>
  <c r="F270" i="8"/>
  <c r="E270" i="8"/>
  <c r="AH269" i="8"/>
  <c r="W269" i="8"/>
  <c r="X269" i="8" s="1"/>
  <c r="V269" i="8"/>
  <c r="K269" i="8"/>
  <c r="J269" i="8"/>
  <c r="I269" i="8"/>
  <c r="G269" i="8"/>
  <c r="F269" i="8"/>
  <c r="E269" i="8"/>
  <c r="AH268" i="8"/>
  <c r="W268" i="8"/>
  <c r="X268" i="8" s="1"/>
  <c r="V268" i="8"/>
  <c r="K268" i="8"/>
  <c r="J268" i="8"/>
  <c r="I268" i="8"/>
  <c r="G268" i="8"/>
  <c r="F268" i="8"/>
  <c r="E268" i="8"/>
  <c r="AH267" i="8"/>
  <c r="W267" i="8"/>
  <c r="X267" i="8" s="1"/>
  <c r="V267" i="8"/>
  <c r="K267" i="8"/>
  <c r="J267" i="8"/>
  <c r="I267" i="8"/>
  <c r="G267" i="8"/>
  <c r="F267" i="8"/>
  <c r="E267" i="8"/>
  <c r="AH266" i="8"/>
  <c r="W266" i="8"/>
  <c r="X266" i="8" s="1"/>
  <c r="V266" i="8"/>
  <c r="K266" i="8"/>
  <c r="J266" i="8"/>
  <c r="I266" i="8"/>
  <c r="G266" i="8"/>
  <c r="F266" i="8"/>
  <c r="E266" i="8"/>
  <c r="AH265" i="8"/>
  <c r="W265" i="8"/>
  <c r="X265" i="8" s="1"/>
  <c r="V265" i="8"/>
  <c r="K265" i="8"/>
  <c r="J265" i="8"/>
  <c r="I265" i="8"/>
  <c r="G265" i="8"/>
  <c r="F265" i="8"/>
  <c r="E265" i="8"/>
  <c r="AH264" i="8"/>
  <c r="W264" i="8"/>
  <c r="X264" i="8" s="1"/>
  <c r="V264" i="8"/>
  <c r="K264" i="8"/>
  <c r="J264" i="8"/>
  <c r="I264" i="8"/>
  <c r="G264" i="8"/>
  <c r="F264" i="8"/>
  <c r="E264" i="8"/>
  <c r="AH263" i="8"/>
  <c r="W263" i="8"/>
  <c r="X263" i="8" s="1"/>
  <c r="V263" i="8"/>
  <c r="K263" i="8"/>
  <c r="J263" i="8"/>
  <c r="I263" i="8"/>
  <c r="G263" i="8"/>
  <c r="F263" i="8"/>
  <c r="E263" i="8"/>
  <c r="AH262" i="8"/>
  <c r="W262" i="8"/>
  <c r="X262" i="8" s="1"/>
  <c r="V262" i="8"/>
  <c r="K262" i="8"/>
  <c r="J262" i="8"/>
  <c r="I262" i="8"/>
  <c r="G262" i="8"/>
  <c r="F262" i="8"/>
  <c r="E262" i="8"/>
  <c r="AH261" i="8"/>
  <c r="W261" i="8"/>
  <c r="X261" i="8" s="1"/>
  <c r="V261" i="8"/>
  <c r="K261" i="8"/>
  <c r="J261" i="8"/>
  <c r="I261" i="8"/>
  <c r="G261" i="8"/>
  <c r="F261" i="8"/>
  <c r="E261" i="8"/>
  <c r="AH260" i="8"/>
  <c r="W260" i="8"/>
  <c r="X260" i="8" s="1"/>
  <c r="V260" i="8"/>
  <c r="K260" i="8"/>
  <c r="J260" i="8"/>
  <c r="I260" i="8"/>
  <c r="G260" i="8"/>
  <c r="F260" i="8"/>
  <c r="E260" i="8"/>
  <c r="AH259" i="8"/>
  <c r="W259" i="8"/>
  <c r="X259" i="8" s="1"/>
  <c r="V259" i="8"/>
  <c r="K259" i="8"/>
  <c r="J259" i="8"/>
  <c r="I259" i="8"/>
  <c r="G259" i="8"/>
  <c r="F259" i="8"/>
  <c r="E259" i="8"/>
  <c r="AH258" i="8"/>
  <c r="W258" i="8"/>
  <c r="X258" i="8" s="1"/>
  <c r="V258" i="8"/>
  <c r="K258" i="8"/>
  <c r="J258" i="8"/>
  <c r="I258" i="8"/>
  <c r="G258" i="8"/>
  <c r="F258" i="8"/>
  <c r="E258" i="8"/>
  <c r="AH257" i="8"/>
  <c r="W257" i="8"/>
  <c r="X257" i="8" s="1"/>
  <c r="V257" i="8"/>
  <c r="K257" i="8"/>
  <c r="J257" i="8"/>
  <c r="I257" i="8"/>
  <c r="G257" i="8"/>
  <c r="F257" i="8"/>
  <c r="E257" i="8"/>
  <c r="AH256" i="8"/>
  <c r="W256" i="8"/>
  <c r="X256" i="8" s="1"/>
  <c r="V256" i="8"/>
  <c r="K256" i="8"/>
  <c r="J256" i="8"/>
  <c r="I256" i="8"/>
  <c r="G256" i="8"/>
  <c r="F256" i="8"/>
  <c r="E256" i="8"/>
  <c r="AH255" i="8"/>
  <c r="W255" i="8"/>
  <c r="X255" i="8" s="1"/>
  <c r="V255" i="8"/>
  <c r="K255" i="8"/>
  <c r="J255" i="8"/>
  <c r="I255" i="8"/>
  <c r="G255" i="8"/>
  <c r="F255" i="8"/>
  <c r="E255" i="8"/>
  <c r="AH254" i="8"/>
  <c r="W254" i="8"/>
  <c r="X254" i="8" s="1"/>
  <c r="V254" i="8"/>
  <c r="K254" i="8"/>
  <c r="J254" i="8"/>
  <c r="I254" i="8"/>
  <c r="G254" i="8"/>
  <c r="F254" i="8"/>
  <c r="E254" i="8"/>
  <c r="AH253" i="8"/>
  <c r="W253" i="8"/>
  <c r="X253" i="8" s="1"/>
  <c r="V253" i="8"/>
  <c r="K253" i="8"/>
  <c r="J253" i="8"/>
  <c r="I253" i="8"/>
  <c r="G253" i="8"/>
  <c r="F253" i="8"/>
  <c r="E253" i="8"/>
  <c r="AH252" i="8"/>
  <c r="W252" i="8"/>
  <c r="X252" i="8" s="1"/>
  <c r="V252" i="8"/>
  <c r="K252" i="8"/>
  <c r="J252" i="8"/>
  <c r="I252" i="8"/>
  <c r="G252" i="8"/>
  <c r="F252" i="8"/>
  <c r="E252" i="8"/>
  <c r="AH251" i="8"/>
  <c r="W251" i="8"/>
  <c r="X251" i="8" s="1"/>
  <c r="V251" i="8"/>
  <c r="K251" i="8"/>
  <c r="J251" i="8"/>
  <c r="I251" i="8"/>
  <c r="G251" i="8"/>
  <c r="F251" i="8"/>
  <c r="E251" i="8"/>
  <c r="AH250" i="8"/>
  <c r="W250" i="8"/>
  <c r="X250" i="8" s="1"/>
  <c r="V250" i="8"/>
  <c r="K250" i="8"/>
  <c r="J250" i="8"/>
  <c r="I250" i="8"/>
  <c r="G250" i="8"/>
  <c r="F250" i="8"/>
  <c r="E250" i="8"/>
  <c r="AH249" i="8"/>
  <c r="W249" i="8"/>
  <c r="X249" i="8" s="1"/>
  <c r="V249" i="8"/>
  <c r="K249" i="8"/>
  <c r="J249" i="8"/>
  <c r="I249" i="8"/>
  <c r="G249" i="8"/>
  <c r="F249" i="8"/>
  <c r="E249" i="8"/>
  <c r="AH248" i="8"/>
  <c r="W248" i="8"/>
  <c r="X248" i="8" s="1"/>
  <c r="V248" i="8"/>
  <c r="K248" i="8"/>
  <c r="J248" i="8"/>
  <c r="I248" i="8"/>
  <c r="G248" i="8"/>
  <c r="F248" i="8"/>
  <c r="E248" i="8"/>
  <c r="AH247" i="8"/>
  <c r="W247" i="8"/>
  <c r="X247" i="8" s="1"/>
  <c r="V247" i="8"/>
  <c r="K247" i="8"/>
  <c r="J247" i="8"/>
  <c r="I247" i="8"/>
  <c r="G247" i="8"/>
  <c r="F247" i="8"/>
  <c r="E247" i="8"/>
  <c r="AH246" i="8"/>
  <c r="W246" i="8"/>
  <c r="X246" i="8" s="1"/>
  <c r="V246" i="8"/>
  <c r="K246" i="8"/>
  <c r="J246" i="8"/>
  <c r="I246" i="8"/>
  <c r="G246" i="8"/>
  <c r="F246" i="8"/>
  <c r="E246" i="8"/>
  <c r="AH245" i="8"/>
  <c r="W245" i="8"/>
  <c r="X245" i="8" s="1"/>
  <c r="V245" i="8"/>
  <c r="K245" i="8"/>
  <c r="J245" i="8"/>
  <c r="I245" i="8"/>
  <c r="G245" i="8"/>
  <c r="F245" i="8"/>
  <c r="E245" i="8"/>
  <c r="AH244" i="8"/>
  <c r="W244" i="8"/>
  <c r="X244" i="8" s="1"/>
  <c r="V244" i="8"/>
  <c r="K244" i="8"/>
  <c r="J244" i="8"/>
  <c r="I244" i="8"/>
  <c r="G244" i="8"/>
  <c r="F244" i="8"/>
  <c r="E244" i="8"/>
  <c r="AH243" i="8"/>
  <c r="W243" i="8"/>
  <c r="X243" i="8" s="1"/>
  <c r="V243" i="8"/>
  <c r="K243" i="8"/>
  <c r="J243" i="8"/>
  <c r="I243" i="8"/>
  <c r="G243" i="8"/>
  <c r="F243" i="8"/>
  <c r="E243" i="8"/>
  <c r="AH242" i="8"/>
  <c r="W242" i="8"/>
  <c r="X242" i="8" s="1"/>
  <c r="V242" i="8"/>
  <c r="K242" i="8"/>
  <c r="J242" i="8"/>
  <c r="I242" i="8"/>
  <c r="G242" i="8"/>
  <c r="F242" i="8"/>
  <c r="E242" i="8"/>
  <c r="AH241" i="8"/>
  <c r="W241" i="8"/>
  <c r="X241" i="8" s="1"/>
  <c r="V241" i="8"/>
  <c r="K241" i="8"/>
  <c r="J241" i="8"/>
  <c r="I241" i="8"/>
  <c r="G241" i="8"/>
  <c r="F241" i="8"/>
  <c r="E241" i="8"/>
  <c r="AH240" i="8"/>
  <c r="W240" i="8"/>
  <c r="X240" i="8" s="1"/>
  <c r="V240" i="8"/>
  <c r="K240" i="8"/>
  <c r="J240" i="8"/>
  <c r="I240" i="8"/>
  <c r="G240" i="8"/>
  <c r="F240" i="8"/>
  <c r="E240" i="8"/>
  <c r="AH239" i="8"/>
  <c r="W239" i="8"/>
  <c r="X239" i="8" s="1"/>
  <c r="V239" i="8"/>
  <c r="K239" i="8"/>
  <c r="J239" i="8"/>
  <c r="I239" i="8"/>
  <c r="G239" i="8"/>
  <c r="F239" i="8"/>
  <c r="E239" i="8"/>
  <c r="AH238" i="8"/>
  <c r="W238" i="8"/>
  <c r="X238" i="8" s="1"/>
  <c r="V238" i="8"/>
  <c r="K238" i="8"/>
  <c r="J238" i="8"/>
  <c r="I238" i="8"/>
  <c r="G238" i="8"/>
  <c r="F238" i="8"/>
  <c r="E238" i="8"/>
  <c r="AH237" i="8"/>
  <c r="W237" i="8"/>
  <c r="X237" i="8" s="1"/>
  <c r="V237" i="8"/>
  <c r="K237" i="8"/>
  <c r="J237" i="8"/>
  <c r="I237" i="8"/>
  <c r="G237" i="8"/>
  <c r="F237" i="8"/>
  <c r="E237" i="8"/>
  <c r="AH236" i="8"/>
  <c r="W236" i="8"/>
  <c r="X236" i="8" s="1"/>
  <c r="V236" i="8"/>
  <c r="K236" i="8"/>
  <c r="J236" i="8"/>
  <c r="I236" i="8"/>
  <c r="G236" i="8"/>
  <c r="F236" i="8"/>
  <c r="E236" i="8"/>
  <c r="AH235" i="8"/>
  <c r="W235" i="8"/>
  <c r="X235" i="8" s="1"/>
  <c r="V235" i="8"/>
  <c r="K235" i="8"/>
  <c r="J235" i="8"/>
  <c r="I235" i="8"/>
  <c r="G235" i="8"/>
  <c r="F235" i="8"/>
  <c r="E235" i="8"/>
  <c r="AH234" i="8"/>
  <c r="W234" i="8"/>
  <c r="X234" i="8" s="1"/>
  <c r="V234" i="8"/>
  <c r="K234" i="8"/>
  <c r="J234" i="8"/>
  <c r="I234" i="8"/>
  <c r="G234" i="8"/>
  <c r="F234" i="8"/>
  <c r="E234" i="8"/>
  <c r="AH233" i="8"/>
  <c r="W233" i="8"/>
  <c r="X233" i="8" s="1"/>
  <c r="V233" i="8"/>
  <c r="K233" i="8"/>
  <c r="J233" i="8"/>
  <c r="I233" i="8"/>
  <c r="G233" i="8"/>
  <c r="F233" i="8"/>
  <c r="E233" i="8"/>
  <c r="AH232" i="8"/>
  <c r="W232" i="8"/>
  <c r="X232" i="8" s="1"/>
  <c r="V232" i="8"/>
  <c r="K232" i="8"/>
  <c r="J232" i="8"/>
  <c r="I232" i="8"/>
  <c r="G232" i="8"/>
  <c r="F232" i="8"/>
  <c r="E232" i="8"/>
  <c r="AH231" i="8"/>
  <c r="W231" i="8"/>
  <c r="X231" i="8" s="1"/>
  <c r="V231" i="8"/>
  <c r="K231" i="8"/>
  <c r="J231" i="8"/>
  <c r="I231" i="8"/>
  <c r="G231" i="8"/>
  <c r="F231" i="8"/>
  <c r="E231" i="8"/>
  <c r="AH230" i="8"/>
  <c r="W230" i="8"/>
  <c r="X230" i="8" s="1"/>
  <c r="V230" i="8"/>
  <c r="K230" i="8"/>
  <c r="J230" i="8"/>
  <c r="I230" i="8"/>
  <c r="G230" i="8"/>
  <c r="F230" i="8"/>
  <c r="E230" i="8"/>
  <c r="AH229" i="8"/>
  <c r="W229" i="8"/>
  <c r="X229" i="8" s="1"/>
  <c r="V229" i="8"/>
  <c r="K229" i="8"/>
  <c r="J229" i="8"/>
  <c r="I229" i="8"/>
  <c r="G229" i="8"/>
  <c r="F229" i="8"/>
  <c r="E229" i="8"/>
  <c r="AH228" i="8"/>
  <c r="W228" i="8"/>
  <c r="X228" i="8" s="1"/>
  <c r="V228" i="8"/>
  <c r="K228" i="8"/>
  <c r="J228" i="8"/>
  <c r="I228" i="8"/>
  <c r="G228" i="8"/>
  <c r="F228" i="8"/>
  <c r="E228" i="8"/>
  <c r="AH227" i="8"/>
  <c r="W227" i="8"/>
  <c r="X227" i="8" s="1"/>
  <c r="V227" i="8"/>
  <c r="K227" i="8"/>
  <c r="J227" i="8"/>
  <c r="I227" i="8"/>
  <c r="G227" i="8"/>
  <c r="F227" i="8"/>
  <c r="E227" i="8"/>
  <c r="AH226" i="8"/>
  <c r="W226" i="8"/>
  <c r="X226" i="8" s="1"/>
  <c r="V226" i="8"/>
  <c r="K226" i="8"/>
  <c r="J226" i="8"/>
  <c r="I226" i="8"/>
  <c r="G226" i="8"/>
  <c r="F226" i="8"/>
  <c r="E226" i="8"/>
  <c r="AH225" i="8"/>
  <c r="W225" i="8"/>
  <c r="X225" i="8" s="1"/>
  <c r="V225" i="8"/>
  <c r="K225" i="8"/>
  <c r="J225" i="8"/>
  <c r="I225" i="8"/>
  <c r="G225" i="8"/>
  <c r="F225" i="8"/>
  <c r="E225" i="8"/>
  <c r="AH224" i="8"/>
  <c r="W224" i="8"/>
  <c r="X224" i="8" s="1"/>
  <c r="V224" i="8"/>
  <c r="K224" i="8"/>
  <c r="J224" i="8"/>
  <c r="I224" i="8"/>
  <c r="G224" i="8"/>
  <c r="F224" i="8"/>
  <c r="E224" i="8"/>
  <c r="AH223" i="8"/>
  <c r="W223" i="8"/>
  <c r="X223" i="8" s="1"/>
  <c r="V223" i="8"/>
  <c r="K223" i="8"/>
  <c r="J223" i="8"/>
  <c r="I223" i="8"/>
  <c r="G223" i="8"/>
  <c r="F223" i="8"/>
  <c r="E223" i="8"/>
  <c r="AH222" i="8"/>
  <c r="W222" i="8"/>
  <c r="X222" i="8" s="1"/>
  <c r="V222" i="8"/>
  <c r="K222" i="8"/>
  <c r="J222" i="8"/>
  <c r="I222" i="8"/>
  <c r="G222" i="8"/>
  <c r="F222" i="8"/>
  <c r="E222" i="8"/>
  <c r="AH221" i="8"/>
  <c r="W221" i="8"/>
  <c r="X221" i="8" s="1"/>
  <c r="V221" i="8"/>
  <c r="K221" i="8"/>
  <c r="J221" i="8"/>
  <c r="I221" i="8"/>
  <c r="G221" i="8"/>
  <c r="F221" i="8"/>
  <c r="E221" i="8"/>
  <c r="AH220" i="8"/>
  <c r="W220" i="8"/>
  <c r="X220" i="8" s="1"/>
  <c r="V220" i="8"/>
  <c r="K220" i="8"/>
  <c r="J220" i="8"/>
  <c r="I220" i="8"/>
  <c r="G220" i="8"/>
  <c r="F220" i="8"/>
  <c r="E220" i="8"/>
  <c r="AH219" i="8"/>
  <c r="W219" i="8"/>
  <c r="X219" i="8" s="1"/>
  <c r="V219" i="8"/>
  <c r="K219" i="8"/>
  <c r="J219" i="8"/>
  <c r="I219" i="8"/>
  <c r="G219" i="8"/>
  <c r="F219" i="8"/>
  <c r="E219" i="8"/>
  <c r="AH218" i="8"/>
  <c r="W218" i="8"/>
  <c r="X218" i="8" s="1"/>
  <c r="V218" i="8"/>
  <c r="K218" i="8"/>
  <c r="J218" i="8"/>
  <c r="I218" i="8"/>
  <c r="G218" i="8"/>
  <c r="F218" i="8"/>
  <c r="E218" i="8"/>
  <c r="AH217" i="8"/>
  <c r="W217" i="8"/>
  <c r="X217" i="8" s="1"/>
  <c r="V217" i="8"/>
  <c r="K217" i="8"/>
  <c r="J217" i="8"/>
  <c r="I217" i="8"/>
  <c r="G217" i="8"/>
  <c r="F217" i="8"/>
  <c r="E217" i="8"/>
  <c r="AH216" i="8"/>
  <c r="W216" i="8"/>
  <c r="X216" i="8" s="1"/>
  <c r="V216" i="8"/>
  <c r="K216" i="8"/>
  <c r="J216" i="8"/>
  <c r="I216" i="8"/>
  <c r="G216" i="8"/>
  <c r="F216" i="8"/>
  <c r="E216" i="8"/>
  <c r="AH215" i="8"/>
  <c r="W215" i="8"/>
  <c r="X215" i="8" s="1"/>
  <c r="V215" i="8"/>
  <c r="K215" i="8"/>
  <c r="J215" i="8"/>
  <c r="I215" i="8"/>
  <c r="G215" i="8"/>
  <c r="F215" i="8"/>
  <c r="E215" i="8"/>
  <c r="AH214" i="8"/>
  <c r="W214" i="8"/>
  <c r="X214" i="8" s="1"/>
  <c r="V214" i="8"/>
  <c r="K214" i="8"/>
  <c r="J214" i="8"/>
  <c r="I214" i="8"/>
  <c r="G214" i="8"/>
  <c r="F214" i="8"/>
  <c r="E214" i="8"/>
  <c r="AH213" i="8"/>
  <c r="W213" i="8"/>
  <c r="X213" i="8" s="1"/>
  <c r="V213" i="8"/>
  <c r="K213" i="8"/>
  <c r="J213" i="8"/>
  <c r="I213" i="8"/>
  <c r="G213" i="8"/>
  <c r="F213" i="8"/>
  <c r="E213" i="8"/>
  <c r="AH212" i="8"/>
  <c r="W212" i="8"/>
  <c r="X212" i="8" s="1"/>
  <c r="V212" i="8"/>
  <c r="K212" i="8"/>
  <c r="J212" i="8"/>
  <c r="I212" i="8"/>
  <c r="G212" i="8"/>
  <c r="F212" i="8"/>
  <c r="E212" i="8"/>
  <c r="AH211" i="8"/>
  <c r="W211" i="8"/>
  <c r="X211" i="8" s="1"/>
  <c r="V211" i="8"/>
  <c r="K211" i="8"/>
  <c r="J211" i="8"/>
  <c r="I211" i="8"/>
  <c r="G211" i="8"/>
  <c r="F211" i="8"/>
  <c r="E211" i="8"/>
  <c r="AH210" i="8"/>
  <c r="W210" i="8"/>
  <c r="X210" i="8" s="1"/>
  <c r="V210" i="8"/>
  <c r="K210" i="8"/>
  <c r="J210" i="8"/>
  <c r="I210" i="8"/>
  <c r="G210" i="8"/>
  <c r="F210" i="8"/>
  <c r="E210" i="8"/>
  <c r="AH209" i="8"/>
  <c r="W209" i="8"/>
  <c r="X209" i="8" s="1"/>
  <c r="V209" i="8"/>
  <c r="K209" i="8"/>
  <c r="J209" i="8"/>
  <c r="I209" i="8"/>
  <c r="G209" i="8"/>
  <c r="F209" i="8"/>
  <c r="E209" i="8"/>
  <c r="AH208" i="8"/>
  <c r="W208" i="8"/>
  <c r="X208" i="8" s="1"/>
  <c r="V208" i="8"/>
  <c r="K208" i="8"/>
  <c r="J208" i="8"/>
  <c r="I208" i="8"/>
  <c r="G208" i="8"/>
  <c r="F208" i="8"/>
  <c r="E208" i="8"/>
  <c r="AH207" i="8"/>
  <c r="W207" i="8"/>
  <c r="X207" i="8" s="1"/>
  <c r="V207" i="8"/>
  <c r="K207" i="8"/>
  <c r="J207" i="8"/>
  <c r="I207" i="8"/>
  <c r="G207" i="8"/>
  <c r="F207" i="8"/>
  <c r="E207" i="8"/>
  <c r="AH206" i="8"/>
  <c r="W206" i="8"/>
  <c r="X206" i="8" s="1"/>
  <c r="V206" i="8"/>
  <c r="K206" i="8"/>
  <c r="J206" i="8"/>
  <c r="I206" i="8"/>
  <c r="G206" i="8"/>
  <c r="F206" i="8"/>
  <c r="E206" i="8"/>
  <c r="AH205" i="8"/>
  <c r="W205" i="8"/>
  <c r="X205" i="8" s="1"/>
  <c r="V205" i="8"/>
  <c r="K205" i="8"/>
  <c r="J205" i="8"/>
  <c r="I205" i="8"/>
  <c r="G205" i="8"/>
  <c r="F205" i="8"/>
  <c r="E205" i="8"/>
  <c r="AH204" i="8"/>
  <c r="W204" i="8"/>
  <c r="X204" i="8" s="1"/>
  <c r="V204" i="8"/>
  <c r="K204" i="8"/>
  <c r="J204" i="8"/>
  <c r="I204" i="8"/>
  <c r="G204" i="8"/>
  <c r="F204" i="8"/>
  <c r="E204" i="8"/>
  <c r="AH203" i="8"/>
  <c r="W203" i="8"/>
  <c r="X203" i="8" s="1"/>
  <c r="V203" i="8"/>
  <c r="K203" i="8"/>
  <c r="J203" i="8"/>
  <c r="I203" i="8"/>
  <c r="G203" i="8"/>
  <c r="F203" i="8"/>
  <c r="E203" i="8"/>
  <c r="AH202" i="8"/>
  <c r="W202" i="8"/>
  <c r="X202" i="8" s="1"/>
  <c r="V202" i="8"/>
  <c r="K202" i="8"/>
  <c r="J202" i="8"/>
  <c r="I202" i="8"/>
  <c r="G202" i="8"/>
  <c r="F202" i="8"/>
  <c r="E202" i="8"/>
  <c r="AH201" i="8"/>
  <c r="W201" i="8"/>
  <c r="X201" i="8" s="1"/>
  <c r="V201" i="8"/>
  <c r="K201" i="8"/>
  <c r="J201" i="8"/>
  <c r="I201" i="8"/>
  <c r="G201" i="8"/>
  <c r="F201" i="8"/>
  <c r="E201" i="8"/>
  <c r="AH200" i="8"/>
  <c r="W200" i="8"/>
  <c r="X200" i="8" s="1"/>
  <c r="V200" i="8"/>
  <c r="K200" i="8"/>
  <c r="J200" i="8"/>
  <c r="I200" i="8"/>
  <c r="G200" i="8"/>
  <c r="F200" i="8"/>
  <c r="E200" i="8"/>
  <c r="AH199" i="8"/>
  <c r="W199" i="8"/>
  <c r="X199" i="8" s="1"/>
  <c r="V199" i="8"/>
  <c r="K199" i="8"/>
  <c r="J199" i="8"/>
  <c r="I199" i="8"/>
  <c r="G199" i="8"/>
  <c r="F199" i="8"/>
  <c r="E199" i="8"/>
  <c r="AH198" i="8"/>
  <c r="W198" i="8"/>
  <c r="X198" i="8" s="1"/>
  <c r="V198" i="8"/>
  <c r="K198" i="8"/>
  <c r="J198" i="8"/>
  <c r="I198" i="8"/>
  <c r="G198" i="8"/>
  <c r="F198" i="8"/>
  <c r="E198" i="8"/>
  <c r="AH197" i="8"/>
  <c r="W197" i="8"/>
  <c r="X197" i="8" s="1"/>
  <c r="V197" i="8"/>
  <c r="K197" i="8"/>
  <c r="J197" i="8"/>
  <c r="I197" i="8"/>
  <c r="G197" i="8"/>
  <c r="F197" i="8"/>
  <c r="E197" i="8"/>
  <c r="AH196" i="8"/>
  <c r="W196" i="8"/>
  <c r="X196" i="8" s="1"/>
  <c r="V196" i="8"/>
  <c r="K196" i="8"/>
  <c r="J196" i="8"/>
  <c r="I196" i="8"/>
  <c r="G196" i="8"/>
  <c r="F196" i="8"/>
  <c r="E196" i="8"/>
  <c r="AH195" i="8"/>
  <c r="W195" i="8"/>
  <c r="X195" i="8" s="1"/>
  <c r="V195" i="8"/>
  <c r="K195" i="8"/>
  <c r="J195" i="8"/>
  <c r="I195" i="8"/>
  <c r="G195" i="8"/>
  <c r="F195" i="8"/>
  <c r="E195" i="8"/>
  <c r="AH194" i="8"/>
  <c r="W194" i="8"/>
  <c r="X194" i="8" s="1"/>
  <c r="V194" i="8"/>
  <c r="K194" i="8"/>
  <c r="J194" i="8"/>
  <c r="I194" i="8"/>
  <c r="G194" i="8"/>
  <c r="F194" i="8"/>
  <c r="E194" i="8"/>
  <c r="AH193" i="8"/>
  <c r="W193" i="8"/>
  <c r="X193" i="8" s="1"/>
  <c r="V193" i="8"/>
  <c r="K193" i="8"/>
  <c r="J193" i="8"/>
  <c r="I193" i="8"/>
  <c r="G193" i="8"/>
  <c r="F193" i="8"/>
  <c r="E193" i="8"/>
  <c r="AH192" i="8"/>
  <c r="W192" i="8"/>
  <c r="X192" i="8" s="1"/>
  <c r="V192" i="8"/>
  <c r="K192" i="8"/>
  <c r="J192" i="8"/>
  <c r="I192" i="8"/>
  <c r="G192" i="8"/>
  <c r="F192" i="8"/>
  <c r="E192" i="8"/>
  <c r="AH191" i="8"/>
  <c r="W191" i="8"/>
  <c r="X191" i="8" s="1"/>
  <c r="V191" i="8"/>
  <c r="K191" i="8"/>
  <c r="J191" i="8"/>
  <c r="I191" i="8"/>
  <c r="G191" i="8"/>
  <c r="F191" i="8"/>
  <c r="E191" i="8"/>
  <c r="AH190" i="8"/>
  <c r="W190" i="8"/>
  <c r="X190" i="8" s="1"/>
  <c r="V190" i="8"/>
  <c r="K190" i="8"/>
  <c r="J190" i="8"/>
  <c r="I190" i="8"/>
  <c r="G190" i="8"/>
  <c r="F190" i="8"/>
  <c r="E190" i="8"/>
  <c r="AH189" i="8"/>
  <c r="W189" i="8"/>
  <c r="X189" i="8" s="1"/>
  <c r="V189" i="8"/>
  <c r="K189" i="8"/>
  <c r="J189" i="8"/>
  <c r="I189" i="8"/>
  <c r="G189" i="8"/>
  <c r="F189" i="8"/>
  <c r="E189" i="8"/>
  <c r="AH188" i="8"/>
  <c r="W188" i="8"/>
  <c r="X188" i="8" s="1"/>
  <c r="V188" i="8"/>
  <c r="K188" i="8"/>
  <c r="J188" i="8"/>
  <c r="I188" i="8"/>
  <c r="G188" i="8"/>
  <c r="F188" i="8"/>
  <c r="E188" i="8"/>
  <c r="AH187" i="8"/>
  <c r="W187" i="8"/>
  <c r="X187" i="8" s="1"/>
  <c r="V187" i="8"/>
  <c r="K187" i="8"/>
  <c r="J187" i="8"/>
  <c r="I187" i="8"/>
  <c r="G187" i="8"/>
  <c r="F187" i="8"/>
  <c r="E187" i="8"/>
  <c r="AH186" i="8"/>
  <c r="W186" i="8"/>
  <c r="X186" i="8" s="1"/>
  <c r="V186" i="8"/>
  <c r="K186" i="8"/>
  <c r="J186" i="8"/>
  <c r="I186" i="8"/>
  <c r="G186" i="8"/>
  <c r="F186" i="8"/>
  <c r="E186" i="8"/>
  <c r="AH185" i="8"/>
  <c r="W185" i="8"/>
  <c r="X185" i="8" s="1"/>
  <c r="V185" i="8"/>
  <c r="K185" i="8"/>
  <c r="J185" i="8"/>
  <c r="I185" i="8"/>
  <c r="G185" i="8"/>
  <c r="F185" i="8"/>
  <c r="E185" i="8"/>
  <c r="AH184" i="8"/>
  <c r="W184" i="8"/>
  <c r="X184" i="8" s="1"/>
  <c r="V184" i="8"/>
  <c r="K184" i="8"/>
  <c r="J184" i="8"/>
  <c r="I184" i="8"/>
  <c r="G184" i="8"/>
  <c r="F184" i="8"/>
  <c r="E184" i="8"/>
  <c r="AH183" i="8"/>
  <c r="W183" i="8"/>
  <c r="X183" i="8" s="1"/>
  <c r="V183" i="8"/>
  <c r="K183" i="8"/>
  <c r="J183" i="8"/>
  <c r="I183" i="8"/>
  <c r="G183" i="8"/>
  <c r="F183" i="8"/>
  <c r="E183" i="8"/>
  <c r="AH182" i="8"/>
  <c r="W182" i="8"/>
  <c r="X182" i="8" s="1"/>
  <c r="V182" i="8"/>
  <c r="K182" i="8"/>
  <c r="J182" i="8"/>
  <c r="I182" i="8"/>
  <c r="G182" i="8"/>
  <c r="F182" i="8"/>
  <c r="E182" i="8"/>
  <c r="AH181" i="8"/>
  <c r="W181" i="8"/>
  <c r="X181" i="8" s="1"/>
  <c r="V181" i="8"/>
  <c r="K181" i="8"/>
  <c r="J181" i="8"/>
  <c r="I181" i="8"/>
  <c r="G181" i="8"/>
  <c r="F181" i="8"/>
  <c r="E181" i="8"/>
  <c r="AH180" i="8"/>
  <c r="W180" i="8"/>
  <c r="X180" i="8" s="1"/>
  <c r="V180" i="8"/>
  <c r="K180" i="8"/>
  <c r="J180" i="8"/>
  <c r="I180" i="8"/>
  <c r="G180" i="8"/>
  <c r="F180" i="8"/>
  <c r="E180" i="8"/>
  <c r="AH179" i="8"/>
  <c r="W179" i="8"/>
  <c r="X179" i="8" s="1"/>
  <c r="V179" i="8"/>
  <c r="K179" i="8"/>
  <c r="J179" i="8"/>
  <c r="I179" i="8"/>
  <c r="G179" i="8"/>
  <c r="F179" i="8"/>
  <c r="E179" i="8"/>
  <c r="AH178" i="8"/>
  <c r="W178" i="8"/>
  <c r="X178" i="8" s="1"/>
  <c r="V178" i="8"/>
  <c r="K178" i="8"/>
  <c r="J178" i="8"/>
  <c r="I178" i="8"/>
  <c r="G178" i="8"/>
  <c r="F178" i="8"/>
  <c r="E178" i="8"/>
  <c r="AH177" i="8"/>
  <c r="W177" i="8"/>
  <c r="X177" i="8" s="1"/>
  <c r="V177" i="8"/>
  <c r="K177" i="8"/>
  <c r="J177" i="8"/>
  <c r="I177" i="8"/>
  <c r="G177" i="8"/>
  <c r="F177" i="8"/>
  <c r="E177" i="8"/>
  <c r="AH176" i="8"/>
  <c r="W176" i="8"/>
  <c r="X176" i="8" s="1"/>
  <c r="V176" i="8"/>
  <c r="K176" i="8"/>
  <c r="J176" i="8"/>
  <c r="I176" i="8"/>
  <c r="G176" i="8"/>
  <c r="F176" i="8"/>
  <c r="E176" i="8"/>
  <c r="AH175" i="8"/>
  <c r="W175" i="8"/>
  <c r="X175" i="8" s="1"/>
  <c r="V175" i="8"/>
  <c r="K175" i="8"/>
  <c r="J175" i="8"/>
  <c r="I175" i="8"/>
  <c r="G175" i="8"/>
  <c r="F175" i="8"/>
  <c r="E175" i="8"/>
  <c r="AH174" i="8"/>
  <c r="W174" i="8"/>
  <c r="X174" i="8" s="1"/>
  <c r="V174" i="8"/>
  <c r="K174" i="8"/>
  <c r="J174" i="8"/>
  <c r="I174" i="8"/>
  <c r="G174" i="8"/>
  <c r="F174" i="8"/>
  <c r="E174" i="8"/>
  <c r="AH173" i="8"/>
  <c r="W173" i="8"/>
  <c r="X173" i="8" s="1"/>
  <c r="V173" i="8"/>
  <c r="K173" i="8"/>
  <c r="J173" i="8"/>
  <c r="I173" i="8"/>
  <c r="G173" i="8"/>
  <c r="F173" i="8"/>
  <c r="E173" i="8"/>
  <c r="AH172" i="8"/>
  <c r="W172" i="8"/>
  <c r="X172" i="8" s="1"/>
  <c r="V172" i="8"/>
  <c r="K172" i="8"/>
  <c r="J172" i="8"/>
  <c r="I172" i="8"/>
  <c r="G172" i="8"/>
  <c r="F172" i="8"/>
  <c r="E172" i="8"/>
  <c r="AH171" i="8"/>
  <c r="W171" i="8"/>
  <c r="X171" i="8" s="1"/>
  <c r="V171" i="8"/>
  <c r="K171" i="8"/>
  <c r="J171" i="8"/>
  <c r="I171" i="8"/>
  <c r="G171" i="8"/>
  <c r="F171" i="8"/>
  <c r="E171" i="8"/>
  <c r="AH170" i="8"/>
  <c r="W170" i="8"/>
  <c r="X170" i="8" s="1"/>
  <c r="V170" i="8"/>
  <c r="K170" i="8"/>
  <c r="J170" i="8"/>
  <c r="I170" i="8"/>
  <c r="G170" i="8"/>
  <c r="F170" i="8"/>
  <c r="E170" i="8"/>
  <c r="AH169" i="8"/>
  <c r="W169" i="8"/>
  <c r="X169" i="8" s="1"/>
  <c r="V169" i="8"/>
  <c r="K169" i="8"/>
  <c r="J169" i="8"/>
  <c r="I169" i="8"/>
  <c r="G169" i="8"/>
  <c r="F169" i="8"/>
  <c r="E169" i="8"/>
  <c r="AH168" i="8"/>
  <c r="W168" i="8"/>
  <c r="X168" i="8" s="1"/>
  <c r="V168" i="8"/>
  <c r="K168" i="8"/>
  <c r="J168" i="8"/>
  <c r="I168" i="8"/>
  <c r="G168" i="8"/>
  <c r="F168" i="8"/>
  <c r="E168" i="8"/>
  <c r="AH167" i="8"/>
  <c r="W167" i="8"/>
  <c r="X167" i="8" s="1"/>
  <c r="V167" i="8"/>
  <c r="K167" i="8"/>
  <c r="J167" i="8"/>
  <c r="I167" i="8"/>
  <c r="G167" i="8"/>
  <c r="F167" i="8"/>
  <c r="E167" i="8"/>
  <c r="AH166" i="8"/>
  <c r="W166" i="8"/>
  <c r="X166" i="8" s="1"/>
  <c r="V166" i="8"/>
  <c r="K166" i="8"/>
  <c r="J166" i="8"/>
  <c r="I166" i="8"/>
  <c r="G166" i="8"/>
  <c r="F166" i="8"/>
  <c r="E166" i="8"/>
  <c r="AH165" i="8"/>
  <c r="W165" i="8"/>
  <c r="X165" i="8" s="1"/>
  <c r="V165" i="8"/>
  <c r="K165" i="8"/>
  <c r="J165" i="8"/>
  <c r="I165" i="8"/>
  <c r="G165" i="8"/>
  <c r="F165" i="8"/>
  <c r="E165" i="8"/>
  <c r="AH164" i="8"/>
  <c r="W164" i="8"/>
  <c r="X164" i="8" s="1"/>
  <c r="V164" i="8"/>
  <c r="K164" i="8"/>
  <c r="J164" i="8"/>
  <c r="I164" i="8"/>
  <c r="G164" i="8"/>
  <c r="F164" i="8"/>
  <c r="E164" i="8"/>
  <c r="AH163" i="8"/>
  <c r="W163" i="8"/>
  <c r="X163" i="8" s="1"/>
  <c r="V163" i="8"/>
  <c r="K163" i="8"/>
  <c r="J163" i="8"/>
  <c r="I163" i="8"/>
  <c r="G163" i="8"/>
  <c r="F163" i="8"/>
  <c r="E163" i="8"/>
  <c r="AH162" i="8"/>
  <c r="W162" i="8"/>
  <c r="X162" i="8" s="1"/>
  <c r="V162" i="8"/>
  <c r="K162" i="8"/>
  <c r="J162" i="8"/>
  <c r="I162" i="8"/>
  <c r="G162" i="8"/>
  <c r="F162" i="8"/>
  <c r="E162" i="8"/>
  <c r="AH161" i="8"/>
  <c r="W161" i="8"/>
  <c r="X161" i="8" s="1"/>
  <c r="V161" i="8"/>
  <c r="K161" i="8"/>
  <c r="J161" i="8"/>
  <c r="I161" i="8"/>
  <c r="G161" i="8"/>
  <c r="F161" i="8"/>
  <c r="E161" i="8"/>
  <c r="AH160" i="8"/>
  <c r="W160" i="8"/>
  <c r="X160" i="8" s="1"/>
  <c r="V160" i="8"/>
  <c r="K160" i="8"/>
  <c r="J160" i="8"/>
  <c r="I160" i="8"/>
  <c r="G160" i="8"/>
  <c r="F160" i="8"/>
  <c r="E160" i="8"/>
  <c r="AH159" i="8"/>
  <c r="W159" i="8"/>
  <c r="X159" i="8" s="1"/>
  <c r="V159" i="8"/>
  <c r="K159" i="8"/>
  <c r="J159" i="8"/>
  <c r="I159" i="8"/>
  <c r="G159" i="8"/>
  <c r="F159" i="8"/>
  <c r="E159" i="8"/>
  <c r="AH158" i="8"/>
  <c r="W158" i="8"/>
  <c r="X158" i="8" s="1"/>
  <c r="V158" i="8"/>
  <c r="K158" i="8"/>
  <c r="J158" i="8"/>
  <c r="I158" i="8"/>
  <c r="G158" i="8"/>
  <c r="F158" i="8"/>
  <c r="E158" i="8"/>
  <c r="AH157" i="8"/>
  <c r="W157" i="8"/>
  <c r="X157" i="8" s="1"/>
  <c r="V157" i="8"/>
  <c r="K157" i="8"/>
  <c r="J157" i="8"/>
  <c r="I157" i="8"/>
  <c r="G157" i="8"/>
  <c r="F157" i="8"/>
  <c r="E157" i="8"/>
  <c r="AH156" i="8"/>
  <c r="W156" i="8"/>
  <c r="X156" i="8" s="1"/>
  <c r="V156" i="8"/>
  <c r="K156" i="8"/>
  <c r="J156" i="8"/>
  <c r="I156" i="8"/>
  <c r="G156" i="8"/>
  <c r="F156" i="8"/>
  <c r="E156" i="8"/>
  <c r="AH155" i="8"/>
  <c r="W155" i="8"/>
  <c r="X155" i="8" s="1"/>
  <c r="V155" i="8"/>
  <c r="K155" i="8"/>
  <c r="J155" i="8"/>
  <c r="I155" i="8"/>
  <c r="G155" i="8"/>
  <c r="F155" i="8"/>
  <c r="E155" i="8"/>
  <c r="AH154" i="8"/>
  <c r="W154" i="8"/>
  <c r="X154" i="8" s="1"/>
  <c r="V154" i="8"/>
  <c r="K154" i="8"/>
  <c r="J154" i="8"/>
  <c r="I154" i="8"/>
  <c r="G154" i="8"/>
  <c r="F154" i="8"/>
  <c r="E154" i="8"/>
  <c r="AH153" i="8"/>
  <c r="W153" i="8"/>
  <c r="X153" i="8" s="1"/>
  <c r="V153" i="8"/>
  <c r="K153" i="8"/>
  <c r="J153" i="8"/>
  <c r="I153" i="8"/>
  <c r="G153" i="8"/>
  <c r="F153" i="8"/>
  <c r="E153" i="8"/>
  <c r="AH152" i="8"/>
  <c r="W152" i="8"/>
  <c r="X152" i="8" s="1"/>
  <c r="V152" i="8"/>
  <c r="K152" i="8"/>
  <c r="J152" i="8"/>
  <c r="I152" i="8"/>
  <c r="G152" i="8"/>
  <c r="F152" i="8"/>
  <c r="E152" i="8"/>
  <c r="AH151" i="8"/>
  <c r="W151" i="8"/>
  <c r="X151" i="8" s="1"/>
  <c r="V151" i="8"/>
  <c r="K151" i="8"/>
  <c r="J151" i="8"/>
  <c r="I151" i="8"/>
  <c r="G151" i="8"/>
  <c r="F151" i="8"/>
  <c r="E151" i="8"/>
  <c r="AH150" i="8"/>
  <c r="W150" i="8"/>
  <c r="X150" i="8" s="1"/>
  <c r="V150" i="8"/>
  <c r="K150" i="8"/>
  <c r="J150" i="8"/>
  <c r="I150" i="8"/>
  <c r="G150" i="8"/>
  <c r="F150" i="8"/>
  <c r="E150" i="8"/>
  <c r="AH149" i="8"/>
  <c r="W149" i="8"/>
  <c r="X149" i="8" s="1"/>
  <c r="V149" i="8"/>
  <c r="K149" i="8"/>
  <c r="J149" i="8"/>
  <c r="I149" i="8"/>
  <c r="G149" i="8"/>
  <c r="F149" i="8"/>
  <c r="E149" i="8"/>
  <c r="AH148" i="8"/>
  <c r="W148" i="8"/>
  <c r="X148" i="8" s="1"/>
  <c r="V148" i="8"/>
  <c r="K148" i="8"/>
  <c r="J148" i="8"/>
  <c r="I148" i="8"/>
  <c r="G148" i="8"/>
  <c r="F148" i="8"/>
  <c r="E148" i="8"/>
  <c r="AH147" i="8"/>
  <c r="W147" i="8"/>
  <c r="X147" i="8" s="1"/>
  <c r="V147" i="8"/>
  <c r="K147" i="8"/>
  <c r="J147" i="8"/>
  <c r="I147" i="8"/>
  <c r="G147" i="8"/>
  <c r="F147" i="8"/>
  <c r="E147" i="8"/>
  <c r="AH146" i="8"/>
  <c r="W146" i="8"/>
  <c r="X146" i="8" s="1"/>
  <c r="V146" i="8"/>
  <c r="K146" i="8"/>
  <c r="J146" i="8"/>
  <c r="I146" i="8"/>
  <c r="G146" i="8"/>
  <c r="F146" i="8"/>
  <c r="E146" i="8"/>
  <c r="AH145" i="8"/>
  <c r="W145" i="8"/>
  <c r="X145" i="8" s="1"/>
  <c r="V145" i="8"/>
  <c r="K145" i="8"/>
  <c r="J145" i="8"/>
  <c r="I145" i="8"/>
  <c r="G145" i="8"/>
  <c r="F145" i="8"/>
  <c r="E145" i="8"/>
  <c r="AH144" i="8"/>
  <c r="W144" i="8"/>
  <c r="X144" i="8" s="1"/>
  <c r="V144" i="8"/>
  <c r="K144" i="8"/>
  <c r="J144" i="8"/>
  <c r="I144" i="8"/>
  <c r="G144" i="8"/>
  <c r="F144" i="8"/>
  <c r="E144" i="8"/>
  <c r="AH143" i="8"/>
  <c r="W143" i="8"/>
  <c r="X143" i="8" s="1"/>
  <c r="V143" i="8"/>
  <c r="K143" i="8"/>
  <c r="J143" i="8"/>
  <c r="I143" i="8"/>
  <c r="G143" i="8"/>
  <c r="F143" i="8"/>
  <c r="E143" i="8"/>
  <c r="AH142" i="8"/>
  <c r="W142" i="8"/>
  <c r="X142" i="8" s="1"/>
  <c r="V142" i="8"/>
  <c r="K142" i="8"/>
  <c r="J142" i="8"/>
  <c r="I142" i="8"/>
  <c r="G142" i="8"/>
  <c r="F142" i="8"/>
  <c r="E142" i="8"/>
  <c r="AH141" i="8"/>
  <c r="W141" i="8"/>
  <c r="X141" i="8" s="1"/>
  <c r="V141" i="8"/>
  <c r="K141" i="8"/>
  <c r="J141" i="8"/>
  <c r="I141" i="8"/>
  <c r="G141" i="8"/>
  <c r="F141" i="8"/>
  <c r="E141" i="8"/>
  <c r="AH140" i="8"/>
  <c r="W140" i="8"/>
  <c r="X140" i="8" s="1"/>
  <c r="V140" i="8"/>
  <c r="K140" i="8"/>
  <c r="J140" i="8"/>
  <c r="I140" i="8"/>
  <c r="G140" i="8"/>
  <c r="F140" i="8"/>
  <c r="E140" i="8"/>
  <c r="AH139" i="8"/>
  <c r="W139" i="8"/>
  <c r="X139" i="8" s="1"/>
  <c r="V139" i="8"/>
  <c r="K139" i="8"/>
  <c r="J139" i="8"/>
  <c r="I139" i="8"/>
  <c r="G139" i="8"/>
  <c r="F139" i="8"/>
  <c r="E139" i="8"/>
  <c r="AH138" i="8"/>
  <c r="W138" i="8"/>
  <c r="X138" i="8" s="1"/>
  <c r="V138" i="8"/>
  <c r="K138" i="8"/>
  <c r="J138" i="8"/>
  <c r="I138" i="8"/>
  <c r="G138" i="8"/>
  <c r="F138" i="8"/>
  <c r="E138" i="8"/>
  <c r="AH137" i="8"/>
  <c r="W137" i="8"/>
  <c r="X137" i="8" s="1"/>
  <c r="V137" i="8"/>
  <c r="K137" i="8"/>
  <c r="J137" i="8"/>
  <c r="I137" i="8"/>
  <c r="G137" i="8"/>
  <c r="F137" i="8"/>
  <c r="E137" i="8"/>
  <c r="AH136" i="8"/>
  <c r="W136" i="8"/>
  <c r="X136" i="8" s="1"/>
  <c r="V136" i="8"/>
  <c r="K136" i="8"/>
  <c r="J136" i="8"/>
  <c r="I136" i="8"/>
  <c r="G136" i="8"/>
  <c r="F136" i="8"/>
  <c r="E136" i="8"/>
  <c r="AH135" i="8"/>
  <c r="W135" i="8"/>
  <c r="X135" i="8" s="1"/>
  <c r="V135" i="8"/>
  <c r="K135" i="8"/>
  <c r="J135" i="8"/>
  <c r="I135" i="8"/>
  <c r="G135" i="8"/>
  <c r="F135" i="8"/>
  <c r="E135" i="8"/>
  <c r="AH134" i="8"/>
  <c r="W134" i="8"/>
  <c r="X134" i="8" s="1"/>
  <c r="V134" i="8"/>
  <c r="K134" i="8"/>
  <c r="J134" i="8"/>
  <c r="I134" i="8"/>
  <c r="G134" i="8"/>
  <c r="F134" i="8"/>
  <c r="E134" i="8"/>
  <c r="AH133" i="8"/>
  <c r="W133" i="8"/>
  <c r="X133" i="8" s="1"/>
  <c r="V133" i="8"/>
  <c r="K133" i="8"/>
  <c r="J133" i="8"/>
  <c r="I133" i="8"/>
  <c r="G133" i="8"/>
  <c r="F133" i="8"/>
  <c r="E133" i="8"/>
  <c r="AH132" i="8"/>
  <c r="W132" i="8"/>
  <c r="X132" i="8" s="1"/>
  <c r="V132" i="8"/>
  <c r="K132" i="8"/>
  <c r="J132" i="8"/>
  <c r="I132" i="8"/>
  <c r="G132" i="8"/>
  <c r="F132" i="8"/>
  <c r="E132" i="8"/>
  <c r="AH131" i="8"/>
  <c r="W131" i="8"/>
  <c r="X131" i="8" s="1"/>
  <c r="V131" i="8"/>
  <c r="K131" i="8"/>
  <c r="J131" i="8"/>
  <c r="I131" i="8"/>
  <c r="G131" i="8"/>
  <c r="F131" i="8"/>
  <c r="E131" i="8"/>
  <c r="AH130" i="8"/>
  <c r="W130" i="8"/>
  <c r="X130" i="8" s="1"/>
  <c r="V130" i="8"/>
  <c r="K130" i="8"/>
  <c r="J130" i="8"/>
  <c r="I130" i="8"/>
  <c r="G130" i="8"/>
  <c r="F130" i="8"/>
  <c r="E130" i="8"/>
  <c r="AH129" i="8"/>
  <c r="W129" i="8"/>
  <c r="X129" i="8" s="1"/>
  <c r="V129" i="8"/>
  <c r="K129" i="8"/>
  <c r="J129" i="8"/>
  <c r="I129" i="8"/>
  <c r="G129" i="8"/>
  <c r="F129" i="8"/>
  <c r="E129" i="8"/>
  <c r="AH128" i="8"/>
  <c r="W128" i="8"/>
  <c r="X128" i="8" s="1"/>
  <c r="V128" i="8"/>
  <c r="K128" i="8"/>
  <c r="J128" i="8"/>
  <c r="I128" i="8"/>
  <c r="G128" i="8"/>
  <c r="F128" i="8"/>
  <c r="E128" i="8"/>
  <c r="AH127" i="8"/>
  <c r="W127" i="8"/>
  <c r="X127" i="8" s="1"/>
  <c r="V127" i="8"/>
  <c r="K127" i="8"/>
  <c r="J127" i="8"/>
  <c r="I127" i="8"/>
  <c r="G127" i="8"/>
  <c r="F127" i="8"/>
  <c r="E127" i="8"/>
  <c r="AH126" i="8"/>
  <c r="W126" i="8"/>
  <c r="X126" i="8" s="1"/>
  <c r="V126" i="8"/>
  <c r="K126" i="8"/>
  <c r="J126" i="8"/>
  <c r="I126" i="8"/>
  <c r="G126" i="8"/>
  <c r="F126" i="8"/>
  <c r="E126" i="8"/>
  <c r="AH125" i="8"/>
  <c r="W125" i="8"/>
  <c r="X125" i="8" s="1"/>
  <c r="V125" i="8"/>
  <c r="K125" i="8"/>
  <c r="J125" i="8"/>
  <c r="I125" i="8"/>
  <c r="G125" i="8"/>
  <c r="F125" i="8"/>
  <c r="E125" i="8"/>
  <c r="AH124" i="8"/>
  <c r="W124" i="8"/>
  <c r="X124" i="8" s="1"/>
  <c r="V124" i="8"/>
  <c r="K124" i="8"/>
  <c r="J124" i="8"/>
  <c r="I124" i="8"/>
  <c r="G124" i="8"/>
  <c r="F124" i="8"/>
  <c r="E124" i="8"/>
  <c r="AH123" i="8"/>
  <c r="W123" i="8"/>
  <c r="X123" i="8" s="1"/>
  <c r="V123" i="8"/>
  <c r="K123" i="8"/>
  <c r="J123" i="8"/>
  <c r="I123" i="8"/>
  <c r="G123" i="8"/>
  <c r="F123" i="8"/>
  <c r="E123" i="8"/>
  <c r="AH122" i="8"/>
  <c r="W122" i="8"/>
  <c r="X122" i="8" s="1"/>
  <c r="V122" i="8"/>
  <c r="K122" i="8"/>
  <c r="J122" i="8"/>
  <c r="I122" i="8"/>
  <c r="G122" i="8"/>
  <c r="F122" i="8"/>
  <c r="E122" i="8"/>
  <c r="AH121" i="8"/>
  <c r="W121" i="8"/>
  <c r="X121" i="8" s="1"/>
  <c r="V121" i="8"/>
  <c r="K121" i="8"/>
  <c r="J121" i="8"/>
  <c r="I121" i="8"/>
  <c r="G121" i="8"/>
  <c r="F121" i="8"/>
  <c r="E121" i="8"/>
  <c r="AH120" i="8"/>
  <c r="W120" i="8"/>
  <c r="X120" i="8" s="1"/>
  <c r="V120" i="8"/>
  <c r="K120" i="8"/>
  <c r="J120" i="8"/>
  <c r="I120" i="8"/>
  <c r="G120" i="8"/>
  <c r="F120" i="8"/>
  <c r="E120" i="8"/>
  <c r="AH119" i="8"/>
  <c r="W119" i="8"/>
  <c r="X119" i="8" s="1"/>
  <c r="V119" i="8"/>
  <c r="K119" i="8"/>
  <c r="J119" i="8"/>
  <c r="I119" i="8"/>
  <c r="G119" i="8"/>
  <c r="F119" i="8"/>
  <c r="E119" i="8"/>
  <c r="AH118" i="8"/>
  <c r="W118" i="8"/>
  <c r="X118" i="8" s="1"/>
  <c r="V118" i="8"/>
  <c r="K118" i="8"/>
  <c r="J118" i="8"/>
  <c r="I118" i="8"/>
  <c r="G118" i="8"/>
  <c r="F118" i="8"/>
  <c r="E118" i="8"/>
  <c r="AH117" i="8"/>
  <c r="W117" i="8"/>
  <c r="X117" i="8" s="1"/>
  <c r="V117" i="8"/>
  <c r="K117" i="8"/>
  <c r="J117" i="8"/>
  <c r="I117" i="8"/>
  <c r="G117" i="8"/>
  <c r="F117" i="8"/>
  <c r="E117" i="8"/>
  <c r="AH116" i="8"/>
  <c r="W116" i="8"/>
  <c r="X116" i="8" s="1"/>
  <c r="V116" i="8"/>
  <c r="K116" i="8"/>
  <c r="J116" i="8"/>
  <c r="I116" i="8"/>
  <c r="G116" i="8"/>
  <c r="F116" i="8"/>
  <c r="E116" i="8"/>
  <c r="AH115" i="8"/>
  <c r="W115" i="8"/>
  <c r="X115" i="8" s="1"/>
  <c r="V115" i="8"/>
  <c r="K115" i="8"/>
  <c r="J115" i="8"/>
  <c r="I115" i="8"/>
  <c r="G115" i="8"/>
  <c r="F115" i="8"/>
  <c r="E115" i="8"/>
  <c r="AH114" i="8"/>
  <c r="W114" i="8"/>
  <c r="X114" i="8" s="1"/>
  <c r="V114" i="8"/>
  <c r="K114" i="8"/>
  <c r="J114" i="8"/>
  <c r="I114" i="8"/>
  <c r="G114" i="8"/>
  <c r="F114" i="8"/>
  <c r="E114" i="8"/>
  <c r="AH113" i="8"/>
  <c r="W113" i="8"/>
  <c r="X113" i="8" s="1"/>
  <c r="V113" i="8"/>
  <c r="K113" i="8"/>
  <c r="J113" i="8"/>
  <c r="I113" i="8"/>
  <c r="G113" i="8"/>
  <c r="F113" i="8"/>
  <c r="E113" i="8"/>
  <c r="AH112" i="8"/>
  <c r="W112" i="8"/>
  <c r="X112" i="8" s="1"/>
  <c r="V112" i="8"/>
  <c r="K112" i="8"/>
  <c r="J112" i="8"/>
  <c r="I112" i="8"/>
  <c r="G112" i="8"/>
  <c r="F112" i="8"/>
  <c r="E112" i="8"/>
  <c r="AH111" i="8"/>
  <c r="W111" i="8"/>
  <c r="X111" i="8" s="1"/>
  <c r="V111" i="8"/>
  <c r="K111" i="8"/>
  <c r="J111" i="8"/>
  <c r="I111" i="8"/>
  <c r="G111" i="8"/>
  <c r="F111" i="8"/>
  <c r="E111" i="8"/>
  <c r="AH110" i="8"/>
  <c r="W110" i="8"/>
  <c r="X110" i="8" s="1"/>
  <c r="V110" i="8"/>
  <c r="K110" i="8"/>
  <c r="J110" i="8"/>
  <c r="I110" i="8"/>
  <c r="G110" i="8"/>
  <c r="F110" i="8"/>
  <c r="E110" i="8"/>
  <c r="AH109" i="8"/>
  <c r="W109" i="8"/>
  <c r="X109" i="8" s="1"/>
  <c r="V109" i="8"/>
  <c r="K109" i="8"/>
  <c r="J109" i="8"/>
  <c r="I109" i="8"/>
  <c r="G109" i="8"/>
  <c r="F109" i="8"/>
  <c r="E109" i="8"/>
  <c r="AH108" i="8"/>
  <c r="W108" i="8"/>
  <c r="X108" i="8" s="1"/>
  <c r="V108" i="8"/>
  <c r="K108" i="8"/>
  <c r="J108" i="8"/>
  <c r="I108" i="8"/>
  <c r="G108" i="8"/>
  <c r="F108" i="8"/>
  <c r="E108" i="8"/>
  <c r="AH107" i="8"/>
  <c r="W107" i="8"/>
  <c r="X107" i="8" s="1"/>
  <c r="V107" i="8"/>
  <c r="K107" i="8"/>
  <c r="J107" i="8"/>
  <c r="I107" i="8"/>
  <c r="G107" i="8"/>
  <c r="F107" i="8"/>
  <c r="E107" i="8"/>
  <c r="AH106" i="8"/>
  <c r="W106" i="8"/>
  <c r="X106" i="8" s="1"/>
  <c r="V106" i="8"/>
  <c r="K106" i="8"/>
  <c r="J106" i="8"/>
  <c r="I106" i="8"/>
  <c r="G106" i="8"/>
  <c r="F106" i="8"/>
  <c r="E106" i="8"/>
  <c r="AH105" i="8"/>
  <c r="W105" i="8"/>
  <c r="X105" i="8" s="1"/>
  <c r="V105" i="8"/>
  <c r="K105" i="8"/>
  <c r="J105" i="8"/>
  <c r="I105" i="8"/>
  <c r="G105" i="8"/>
  <c r="F105" i="8"/>
  <c r="E105" i="8"/>
  <c r="AH104" i="8"/>
  <c r="W104" i="8"/>
  <c r="X104" i="8" s="1"/>
  <c r="V104" i="8"/>
  <c r="K104" i="8"/>
  <c r="J104" i="8"/>
  <c r="I104" i="8"/>
  <c r="G104" i="8"/>
  <c r="F104" i="8"/>
  <c r="E104" i="8"/>
  <c r="AH103" i="8"/>
  <c r="W103" i="8"/>
  <c r="X103" i="8" s="1"/>
  <c r="V103" i="8"/>
  <c r="K103" i="8"/>
  <c r="J103" i="8"/>
  <c r="I103" i="8"/>
  <c r="G103" i="8"/>
  <c r="F103" i="8"/>
  <c r="E103" i="8"/>
  <c r="AH102" i="8"/>
  <c r="W102" i="8"/>
  <c r="X102" i="8" s="1"/>
  <c r="V102" i="8"/>
  <c r="K102" i="8"/>
  <c r="J102" i="8"/>
  <c r="I102" i="8"/>
  <c r="G102" i="8"/>
  <c r="F102" i="8"/>
  <c r="E102" i="8"/>
  <c r="AH101" i="8"/>
  <c r="W101" i="8"/>
  <c r="X101" i="8" s="1"/>
  <c r="V101" i="8"/>
  <c r="K101" i="8"/>
  <c r="J101" i="8"/>
  <c r="I101" i="8"/>
  <c r="G101" i="8"/>
  <c r="F101" i="8"/>
  <c r="E101" i="8"/>
  <c r="AH100" i="8"/>
  <c r="W100" i="8"/>
  <c r="X100" i="8" s="1"/>
  <c r="V100" i="8"/>
  <c r="K100" i="8"/>
  <c r="J100" i="8"/>
  <c r="I100" i="8"/>
  <c r="G100" i="8"/>
  <c r="F100" i="8"/>
  <c r="E100" i="8"/>
  <c r="AH99" i="8"/>
  <c r="W99" i="8"/>
  <c r="X99" i="8" s="1"/>
  <c r="V99" i="8"/>
  <c r="K99" i="8"/>
  <c r="J99" i="8"/>
  <c r="I99" i="8"/>
  <c r="G99" i="8"/>
  <c r="F99" i="8"/>
  <c r="E99" i="8"/>
  <c r="AH98" i="8"/>
  <c r="W98" i="8"/>
  <c r="X98" i="8" s="1"/>
  <c r="V98" i="8"/>
  <c r="K98" i="8"/>
  <c r="J98" i="8"/>
  <c r="I98" i="8"/>
  <c r="G98" i="8"/>
  <c r="F98" i="8"/>
  <c r="E98" i="8"/>
  <c r="AH97" i="8"/>
  <c r="W97" i="8"/>
  <c r="X97" i="8" s="1"/>
  <c r="V97" i="8"/>
  <c r="K97" i="8"/>
  <c r="J97" i="8"/>
  <c r="I97" i="8"/>
  <c r="G97" i="8"/>
  <c r="F97" i="8"/>
  <c r="E97" i="8"/>
  <c r="AH96" i="8"/>
  <c r="W96" i="8"/>
  <c r="X96" i="8" s="1"/>
  <c r="V96" i="8"/>
  <c r="K96" i="8"/>
  <c r="J96" i="8"/>
  <c r="I96" i="8"/>
  <c r="G96" i="8"/>
  <c r="F96" i="8"/>
  <c r="E96" i="8"/>
  <c r="AH95" i="8"/>
  <c r="W95" i="8"/>
  <c r="X95" i="8" s="1"/>
  <c r="V95" i="8"/>
  <c r="K95" i="8"/>
  <c r="J95" i="8"/>
  <c r="I95" i="8"/>
  <c r="G95" i="8"/>
  <c r="F95" i="8"/>
  <c r="E95" i="8"/>
  <c r="AH94" i="8"/>
  <c r="W94" i="8"/>
  <c r="X94" i="8" s="1"/>
  <c r="V94" i="8"/>
  <c r="K94" i="8"/>
  <c r="J94" i="8"/>
  <c r="I94" i="8"/>
  <c r="G94" i="8"/>
  <c r="F94" i="8"/>
  <c r="E94" i="8"/>
  <c r="AH93" i="8"/>
  <c r="W93" i="8"/>
  <c r="X93" i="8" s="1"/>
  <c r="V93" i="8"/>
  <c r="K93" i="8"/>
  <c r="J93" i="8"/>
  <c r="I93" i="8"/>
  <c r="G93" i="8"/>
  <c r="F93" i="8"/>
  <c r="E93" i="8"/>
  <c r="AH92" i="8"/>
  <c r="W92" i="8"/>
  <c r="X92" i="8" s="1"/>
  <c r="V92" i="8"/>
  <c r="K92" i="8"/>
  <c r="J92" i="8"/>
  <c r="I92" i="8"/>
  <c r="G92" i="8"/>
  <c r="F92" i="8"/>
  <c r="E92" i="8"/>
  <c r="AH91" i="8"/>
  <c r="W91" i="8"/>
  <c r="X91" i="8" s="1"/>
  <c r="V91" i="8"/>
  <c r="K91" i="8"/>
  <c r="J91" i="8"/>
  <c r="I91" i="8"/>
  <c r="G91" i="8"/>
  <c r="F91" i="8"/>
  <c r="E91" i="8"/>
  <c r="AH90" i="8"/>
  <c r="W90" i="8"/>
  <c r="X90" i="8" s="1"/>
  <c r="V90" i="8"/>
  <c r="K90" i="8"/>
  <c r="J90" i="8"/>
  <c r="I90" i="8"/>
  <c r="G90" i="8"/>
  <c r="F90" i="8"/>
  <c r="E90" i="8"/>
  <c r="AH89" i="8"/>
  <c r="W89" i="8"/>
  <c r="X89" i="8" s="1"/>
  <c r="V89" i="8"/>
  <c r="K89" i="8"/>
  <c r="J89" i="8"/>
  <c r="I89" i="8"/>
  <c r="G89" i="8"/>
  <c r="F89" i="8"/>
  <c r="E89" i="8"/>
  <c r="AH88" i="8"/>
  <c r="W88" i="8"/>
  <c r="X88" i="8" s="1"/>
  <c r="V88" i="8"/>
  <c r="K88" i="8"/>
  <c r="J88" i="8"/>
  <c r="I88" i="8"/>
  <c r="G88" i="8"/>
  <c r="F88" i="8"/>
  <c r="E88" i="8"/>
  <c r="AH87" i="8"/>
  <c r="W87" i="8"/>
  <c r="X87" i="8" s="1"/>
  <c r="V87" i="8"/>
  <c r="K87" i="8"/>
  <c r="J87" i="8"/>
  <c r="I87" i="8"/>
  <c r="G87" i="8"/>
  <c r="F87" i="8"/>
  <c r="E87" i="8"/>
  <c r="AH86" i="8"/>
  <c r="W86" i="8"/>
  <c r="X86" i="8" s="1"/>
  <c r="V86" i="8"/>
  <c r="K86" i="8"/>
  <c r="J86" i="8"/>
  <c r="I86" i="8"/>
  <c r="G86" i="8"/>
  <c r="F86" i="8"/>
  <c r="E86" i="8"/>
  <c r="AH85" i="8"/>
  <c r="W85" i="8"/>
  <c r="X85" i="8" s="1"/>
  <c r="V85" i="8"/>
  <c r="K85" i="8"/>
  <c r="J85" i="8"/>
  <c r="I85" i="8"/>
  <c r="G85" i="8"/>
  <c r="F85" i="8"/>
  <c r="E85" i="8"/>
  <c r="AH84" i="8"/>
  <c r="W84" i="8"/>
  <c r="X84" i="8" s="1"/>
  <c r="V84" i="8"/>
  <c r="K84" i="8"/>
  <c r="J84" i="8"/>
  <c r="I84" i="8"/>
  <c r="G84" i="8"/>
  <c r="F84" i="8"/>
  <c r="E84" i="8"/>
  <c r="AH83" i="8"/>
  <c r="W83" i="8"/>
  <c r="X83" i="8" s="1"/>
  <c r="V83" i="8"/>
  <c r="K83" i="8"/>
  <c r="J83" i="8"/>
  <c r="I83" i="8"/>
  <c r="G83" i="8"/>
  <c r="F83" i="8"/>
  <c r="E83" i="8"/>
  <c r="AH82" i="8"/>
  <c r="W82" i="8"/>
  <c r="X82" i="8" s="1"/>
  <c r="V82" i="8"/>
  <c r="K82" i="8"/>
  <c r="J82" i="8"/>
  <c r="I82" i="8"/>
  <c r="G82" i="8"/>
  <c r="F82" i="8"/>
  <c r="E82" i="8"/>
  <c r="AH81" i="8"/>
  <c r="W81" i="8"/>
  <c r="X81" i="8" s="1"/>
  <c r="V81" i="8"/>
  <c r="K81" i="8"/>
  <c r="J81" i="8"/>
  <c r="I81" i="8"/>
  <c r="G81" i="8"/>
  <c r="F81" i="8"/>
  <c r="E81" i="8"/>
  <c r="AH80" i="8"/>
  <c r="W80" i="8"/>
  <c r="X80" i="8" s="1"/>
  <c r="V80" i="8"/>
  <c r="K80" i="8"/>
  <c r="J80" i="8"/>
  <c r="I80" i="8"/>
  <c r="G80" i="8"/>
  <c r="F80" i="8"/>
  <c r="E80" i="8"/>
  <c r="AH79" i="8"/>
  <c r="W79" i="8"/>
  <c r="X79" i="8" s="1"/>
  <c r="V79" i="8"/>
  <c r="K79" i="8"/>
  <c r="J79" i="8"/>
  <c r="I79" i="8"/>
  <c r="G79" i="8"/>
  <c r="F79" i="8"/>
  <c r="E79" i="8"/>
  <c r="AH78" i="8"/>
  <c r="W78" i="8"/>
  <c r="X78" i="8" s="1"/>
  <c r="V78" i="8"/>
  <c r="K78" i="8"/>
  <c r="J78" i="8"/>
  <c r="I78" i="8"/>
  <c r="G78" i="8"/>
  <c r="F78" i="8"/>
  <c r="E78" i="8"/>
  <c r="AH77" i="8"/>
  <c r="W77" i="8"/>
  <c r="X77" i="8" s="1"/>
  <c r="V77" i="8"/>
  <c r="K77" i="8"/>
  <c r="J77" i="8"/>
  <c r="I77" i="8"/>
  <c r="G77" i="8"/>
  <c r="F77" i="8"/>
  <c r="E77" i="8"/>
  <c r="AH76" i="8"/>
  <c r="W76" i="8"/>
  <c r="X76" i="8" s="1"/>
  <c r="V76" i="8"/>
  <c r="K76" i="8"/>
  <c r="J76" i="8"/>
  <c r="I76" i="8"/>
  <c r="G76" i="8"/>
  <c r="F76" i="8"/>
  <c r="E76" i="8"/>
  <c r="AH75" i="8"/>
  <c r="W75" i="8"/>
  <c r="X75" i="8" s="1"/>
  <c r="V75" i="8"/>
  <c r="K75" i="8"/>
  <c r="J75" i="8"/>
  <c r="I75" i="8"/>
  <c r="G75" i="8"/>
  <c r="F75" i="8"/>
  <c r="E75" i="8"/>
  <c r="AH74" i="8"/>
  <c r="W74" i="8"/>
  <c r="X74" i="8" s="1"/>
  <c r="V74" i="8"/>
  <c r="K74" i="8"/>
  <c r="J74" i="8"/>
  <c r="I74" i="8"/>
  <c r="G74" i="8"/>
  <c r="F74" i="8"/>
  <c r="E74" i="8"/>
  <c r="AH73" i="8"/>
  <c r="W73" i="8"/>
  <c r="X73" i="8" s="1"/>
  <c r="V73" i="8"/>
  <c r="K73" i="8"/>
  <c r="J73" i="8"/>
  <c r="I73" i="8"/>
  <c r="G73" i="8"/>
  <c r="F73" i="8"/>
  <c r="E73" i="8"/>
  <c r="AH72" i="8"/>
  <c r="W72" i="8"/>
  <c r="X72" i="8" s="1"/>
  <c r="V72" i="8"/>
  <c r="K72" i="8"/>
  <c r="J72" i="8"/>
  <c r="I72" i="8"/>
  <c r="G72" i="8"/>
  <c r="F72" i="8"/>
  <c r="E72" i="8"/>
  <c r="AH71" i="8"/>
  <c r="W71" i="8"/>
  <c r="X71" i="8" s="1"/>
  <c r="V71" i="8"/>
  <c r="K71" i="8"/>
  <c r="J71" i="8"/>
  <c r="I71" i="8"/>
  <c r="G71" i="8"/>
  <c r="F71" i="8"/>
  <c r="E71" i="8"/>
  <c r="AH70" i="8"/>
  <c r="W70" i="8"/>
  <c r="X70" i="8" s="1"/>
  <c r="V70" i="8"/>
  <c r="K70" i="8"/>
  <c r="J70" i="8"/>
  <c r="I70" i="8"/>
  <c r="G70" i="8"/>
  <c r="F70" i="8"/>
  <c r="E70" i="8"/>
  <c r="AH69" i="8"/>
  <c r="W69" i="8"/>
  <c r="X69" i="8" s="1"/>
  <c r="V69" i="8"/>
  <c r="K69" i="8"/>
  <c r="J69" i="8"/>
  <c r="I69" i="8"/>
  <c r="G69" i="8"/>
  <c r="F69" i="8"/>
  <c r="E69" i="8"/>
  <c r="AH68" i="8"/>
  <c r="W68" i="8"/>
  <c r="X68" i="8" s="1"/>
  <c r="V68" i="8"/>
  <c r="K68" i="8"/>
  <c r="J68" i="8"/>
  <c r="I68" i="8"/>
  <c r="G68" i="8"/>
  <c r="F68" i="8"/>
  <c r="E68" i="8"/>
  <c r="AH67" i="8"/>
  <c r="W67" i="8"/>
  <c r="X67" i="8" s="1"/>
  <c r="V67" i="8"/>
  <c r="K67" i="8"/>
  <c r="J67" i="8"/>
  <c r="I67" i="8"/>
  <c r="G67" i="8"/>
  <c r="F67" i="8"/>
  <c r="E67" i="8"/>
  <c r="AH66" i="8"/>
  <c r="W66" i="8"/>
  <c r="X66" i="8" s="1"/>
  <c r="V66" i="8"/>
  <c r="K66" i="8"/>
  <c r="J66" i="8"/>
  <c r="I66" i="8"/>
  <c r="G66" i="8"/>
  <c r="F66" i="8"/>
  <c r="E66" i="8"/>
  <c r="AH65" i="8"/>
  <c r="W65" i="8"/>
  <c r="X65" i="8" s="1"/>
  <c r="V65" i="8"/>
  <c r="K65" i="8"/>
  <c r="J65" i="8"/>
  <c r="I65" i="8"/>
  <c r="G65" i="8"/>
  <c r="F65" i="8"/>
  <c r="E65" i="8"/>
  <c r="AH64" i="8"/>
  <c r="W64" i="8"/>
  <c r="X64" i="8" s="1"/>
  <c r="V64" i="8"/>
  <c r="K64" i="8"/>
  <c r="J64" i="8"/>
  <c r="I64" i="8"/>
  <c r="G64" i="8"/>
  <c r="F64" i="8"/>
  <c r="E64" i="8"/>
  <c r="AH63" i="8"/>
  <c r="W63" i="8"/>
  <c r="X63" i="8" s="1"/>
  <c r="V63" i="8"/>
  <c r="K63" i="8"/>
  <c r="J63" i="8"/>
  <c r="I63" i="8"/>
  <c r="G63" i="8"/>
  <c r="F63" i="8"/>
  <c r="E63" i="8"/>
  <c r="AH62" i="8"/>
  <c r="W62" i="8"/>
  <c r="X62" i="8" s="1"/>
  <c r="V62" i="8"/>
  <c r="K62" i="8"/>
  <c r="J62" i="8"/>
  <c r="I62" i="8"/>
  <c r="G62" i="8"/>
  <c r="F62" i="8"/>
  <c r="E62" i="8"/>
  <c r="AH61" i="8"/>
  <c r="W61" i="8"/>
  <c r="X61" i="8" s="1"/>
  <c r="V61" i="8"/>
  <c r="K61" i="8"/>
  <c r="J61" i="8"/>
  <c r="I61" i="8"/>
  <c r="G61" i="8"/>
  <c r="F61" i="8"/>
  <c r="E61" i="8"/>
  <c r="AH60" i="8"/>
  <c r="W60" i="8"/>
  <c r="X60" i="8" s="1"/>
  <c r="V60" i="8"/>
  <c r="K60" i="8"/>
  <c r="J60" i="8"/>
  <c r="I60" i="8"/>
  <c r="G60" i="8"/>
  <c r="F60" i="8"/>
  <c r="E60" i="8"/>
  <c r="AH59" i="8"/>
  <c r="W59" i="8"/>
  <c r="X59" i="8" s="1"/>
  <c r="V59" i="8"/>
  <c r="K59" i="8"/>
  <c r="J59" i="8"/>
  <c r="I59" i="8"/>
  <c r="G59" i="8"/>
  <c r="F59" i="8"/>
  <c r="E59" i="8"/>
  <c r="AH58" i="8"/>
  <c r="W58" i="8"/>
  <c r="X58" i="8" s="1"/>
  <c r="V58" i="8"/>
  <c r="K58" i="8"/>
  <c r="J58" i="8"/>
  <c r="I58" i="8"/>
  <c r="G58" i="8"/>
  <c r="F58" i="8"/>
  <c r="E58" i="8"/>
  <c r="AH57" i="8"/>
  <c r="W57" i="8"/>
  <c r="X57" i="8" s="1"/>
  <c r="V57" i="8"/>
  <c r="K57" i="8"/>
  <c r="J57" i="8"/>
  <c r="I57" i="8"/>
  <c r="G57" i="8"/>
  <c r="F57" i="8"/>
  <c r="E57" i="8"/>
  <c r="AH56" i="8"/>
  <c r="W56" i="8"/>
  <c r="X56" i="8" s="1"/>
  <c r="V56" i="8"/>
  <c r="K56" i="8"/>
  <c r="J56" i="8"/>
  <c r="I56" i="8"/>
  <c r="G56" i="8"/>
  <c r="F56" i="8"/>
  <c r="E56" i="8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H85" i="2"/>
  <c r="AH86" i="2"/>
  <c r="AH87" i="2"/>
  <c r="AH88" i="2"/>
  <c r="AH89" i="2"/>
  <c r="AH90" i="2"/>
  <c r="AH91" i="2"/>
  <c r="AH92" i="2"/>
  <c r="AH93" i="2"/>
  <c r="AH94" i="2"/>
  <c r="AH95" i="2"/>
  <c r="AH96" i="2"/>
  <c r="AH97" i="2"/>
  <c r="AH98" i="2"/>
  <c r="AH99" i="2"/>
  <c r="AH100" i="2"/>
  <c r="AH101" i="2"/>
  <c r="AH102" i="2"/>
  <c r="AH103" i="2"/>
  <c r="AH104" i="2"/>
  <c r="AH105" i="2"/>
  <c r="AH106" i="2"/>
  <c r="AH107" i="2"/>
  <c r="AH108" i="2"/>
  <c r="AH109" i="2"/>
  <c r="AH110" i="2"/>
  <c r="AH111" i="2"/>
  <c r="AH112" i="2"/>
  <c r="AH113" i="2"/>
  <c r="AH114" i="2"/>
  <c r="AH115" i="2"/>
  <c r="AH116" i="2"/>
  <c r="AH117" i="2"/>
  <c r="AH118" i="2"/>
  <c r="AH119" i="2"/>
  <c r="AH120" i="2"/>
  <c r="AH121" i="2"/>
  <c r="AH122" i="2"/>
  <c r="AH123" i="2"/>
  <c r="AH124" i="2"/>
  <c r="AH125" i="2"/>
  <c r="AH126" i="2"/>
  <c r="AH127" i="2"/>
  <c r="AH128" i="2"/>
  <c r="AH129" i="2"/>
  <c r="AH130" i="2"/>
  <c r="AH131" i="2"/>
  <c r="AH132" i="2"/>
  <c r="AH133" i="2"/>
  <c r="AH134" i="2"/>
  <c r="AH135" i="2"/>
  <c r="AH136" i="2"/>
  <c r="AH137" i="2"/>
  <c r="AH138" i="2"/>
  <c r="AH139" i="2"/>
  <c r="AH140" i="2"/>
  <c r="AH141" i="2"/>
  <c r="AH142" i="2"/>
  <c r="AH143" i="2"/>
  <c r="AH144" i="2"/>
  <c r="AH145" i="2"/>
  <c r="AH146" i="2"/>
  <c r="AH147" i="2"/>
  <c r="AH148" i="2"/>
  <c r="AH149" i="2"/>
  <c r="AH150" i="2"/>
  <c r="AH151" i="2"/>
  <c r="AH152" i="2"/>
  <c r="AH153" i="2"/>
  <c r="AH154" i="2"/>
  <c r="AH155" i="2"/>
  <c r="AH156" i="2"/>
  <c r="AH157" i="2"/>
  <c r="AH158" i="2"/>
  <c r="AH159" i="2"/>
  <c r="AH160" i="2"/>
  <c r="AH161" i="2"/>
  <c r="AH162" i="2"/>
  <c r="AH163" i="2"/>
  <c r="AH164" i="2"/>
  <c r="AH165" i="2"/>
  <c r="AH166" i="2"/>
  <c r="AH167" i="2"/>
  <c r="AH168" i="2"/>
  <c r="AH169" i="2"/>
  <c r="AH170" i="2"/>
  <c r="AH171" i="2"/>
  <c r="AH172" i="2"/>
  <c r="AH173" i="2"/>
  <c r="AH174" i="2"/>
  <c r="AH175" i="2"/>
  <c r="AH176" i="2"/>
  <c r="AH177" i="2"/>
  <c r="AH178" i="2"/>
  <c r="AH179" i="2"/>
  <c r="AH180" i="2"/>
  <c r="AH181" i="2"/>
  <c r="AH182" i="2"/>
  <c r="AH183" i="2"/>
  <c r="AH184" i="2"/>
  <c r="AH185" i="2"/>
  <c r="AH186" i="2"/>
  <c r="AH187" i="2"/>
  <c r="AH188" i="2"/>
  <c r="AH189" i="2"/>
  <c r="AH190" i="2"/>
  <c r="AH191" i="2"/>
  <c r="AH192" i="2"/>
  <c r="AH193" i="2"/>
  <c r="AH194" i="2"/>
  <c r="AH195" i="2"/>
  <c r="AH196" i="2"/>
  <c r="AH197" i="2"/>
  <c r="AH198" i="2"/>
  <c r="AH199" i="2"/>
  <c r="AH200" i="2"/>
  <c r="AH201" i="2"/>
  <c r="AH202" i="2"/>
  <c r="AH203" i="2"/>
  <c r="AH204" i="2"/>
  <c r="AH205" i="2"/>
  <c r="AH206" i="2"/>
  <c r="AH207" i="2"/>
  <c r="AH208" i="2"/>
  <c r="AH209" i="2"/>
  <c r="AH210" i="2"/>
  <c r="AH211" i="2"/>
  <c r="AH212" i="2"/>
  <c r="AH213" i="2"/>
  <c r="AH214" i="2"/>
  <c r="AH215" i="2"/>
  <c r="AH216" i="2"/>
  <c r="AH217" i="2"/>
  <c r="AH218" i="2"/>
  <c r="AH219" i="2"/>
  <c r="AH220" i="2"/>
  <c r="AH221" i="2"/>
  <c r="AH222" i="2"/>
  <c r="AH223" i="2"/>
  <c r="AH224" i="2"/>
  <c r="AH225" i="2"/>
  <c r="AH226" i="2"/>
  <c r="AH227" i="2"/>
  <c r="AH228" i="2"/>
  <c r="AH229" i="2"/>
  <c r="AH230" i="2"/>
  <c r="AH231" i="2"/>
  <c r="AH232" i="2"/>
  <c r="AH233" i="2"/>
  <c r="AH234" i="2"/>
  <c r="AH235" i="2"/>
  <c r="AH236" i="2"/>
  <c r="AH237" i="2"/>
  <c r="AH238" i="2"/>
  <c r="AH239" i="2"/>
  <c r="AH240" i="2"/>
  <c r="AH241" i="2"/>
  <c r="AH242" i="2"/>
  <c r="AH243" i="2"/>
  <c r="AH244" i="2"/>
  <c r="AH245" i="2"/>
  <c r="AH246" i="2"/>
  <c r="AH247" i="2"/>
  <c r="AH248" i="2"/>
  <c r="AH249" i="2"/>
  <c r="AH250" i="2"/>
  <c r="AH251" i="2"/>
  <c r="AH252" i="2"/>
  <c r="AH253" i="2"/>
  <c r="AH254" i="2"/>
  <c r="AH255" i="2"/>
  <c r="AH256" i="2"/>
  <c r="AH257" i="2"/>
  <c r="AH258" i="2"/>
  <c r="AH259" i="2"/>
  <c r="AH260" i="2"/>
  <c r="AH261" i="2"/>
  <c r="AH262" i="2"/>
  <c r="AH263" i="2"/>
  <c r="AH264" i="2"/>
  <c r="AH265" i="2"/>
  <c r="AH266" i="2"/>
  <c r="AH267" i="2"/>
  <c r="AH268" i="2"/>
  <c r="AH269" i="2"/>
  <c r="AH270" i="2"/>
  <c r="AH271" i="2"/>
  <c r="AH272" i="2"/>
  <c r="AH273" i="2"/>
  <c r="AH274" i="2"/>
  <c r="AH275" i="2"/>
  <c r="AH276" i="2"/>
  <c r="AH277" i="2"/>
  <c r="AH278" i="2"/>
  <c r="AH279" i="2"/>
  <c r="AH280" i="2"/>
  <c r="AH281" i="2"/>
  <c r="AH282" i="2"/>
  <c r="AH283" i="2"/>
  <c r="AH284" i="2"/>
  <c r="AH285" i="2"/>
  <c r="AH286" i="2"/>
  <c r="AH287" i="2"/>
  <c r="AH288" i="2"/>
  <c r="AH289" i="2"/>
  <c r="AH290" i="2"/>
  <c r="AH291" i="2"/>
  <c r="AH292" i="2"/>
  <c r="AH293" i="2"/>
  <c r="AH294" i="2"/>
  <c r="AH295" i="2"/>
  <c r="AH296" i="2"/>
  <c r="AH297" i="2"/>
  <c r="AH298" i="2"/>
  <c r="AH299" i="2"/>
  <c r="AH300" i="2"/>
  <c r="AH301" i="2"/>
  <c r="AH302" i="2"/>
  <c r="AH303" i="2"/>
  <c r="AH304" i="2"/>
  <c r="AH305" i="2"/>
  <c r="AH306" i="2"/>
  <c r="AH307" i="2"/>
  <c r="AH308" i="2"/>
  <c r="AH309" i="2"/>
  <c r="AH310" i="2"/>
  <c r="AH311" i="2"/>
  <c r="AH312" i="2"/>
  <c r="AH313" i="2"/>
  <c r="AH314" i="2"/>
  <c r="AH315" i="2"/>
  <c r="AH316" i="2"/>
  <c r="AH317" i="2"/>
  <c r="AH318" i="2"/>
  <c r="AH319" i="2"/>
  <c r="AH320" i="2"/>
  <c r="AH321" i="2"/>
  <c r="AH322" i="2"/>
  <c r="AH323" i="2"/>
  <c r="AH324" i="2"/>
  <c r="AH325" i="2"/>
  <c r="AH326" i="2"/>
  <c r="AH327" i="2"/>
  <c r="AH328" i="2"/>
  <c r="AH329" i="2"/>
  <c r="AH330" i="2"/>
  <c r="AH331" i="2"/>
  <c r="AH332" i="2"/>
  <c r="AH333" i="2"/>
  <c r="AH334" i="2"/>
  <c r="AH335" i="2"/>
  <c r="AH336" i="2"/>
  <c r="AH337" i="2"/>
  <c r="AH338" i="2"/>
  <c r="AH339" i="2"/>
  <c r="AH340" i="2"/>
  <c r="AH341" i="2"/>
  <c r="AH342" i="2"/>
  <c r="AH343" i="2"/>
  <c r="AH344" i="2"/>
  <c r="AH345" i="2"/>
  <c r="AH346" i="2"/>
  <c r="AH347" i="2"/>
  <c r="AH348" i="2"/>
  <c r="AH349" i="2"/>
  <c r="AH350" i="2"/>
  <c r="AH351" i="2"/>
  <c r="AH352" i="2"/>
  <c r="AH353" i="2"/>
  <c r="AH354" i="2"/>
  <c r="AH355" i="2"/>
  <c r="AH356" i="2"/>
  <c r="AH357" i="2"/>
  <c r="AH358" i="2"/>
  <c r="AH359" i="2"/>
  <c r="AH360" i="2"/>
  <c r="AH361" i="2"/>
  <c r="AH362" i="2"/>
  <c r="AH363" i="2"/>
  <c r="AH364" i="2"/>
  <c r="AH365" i="2"/>
  <c r="AH366" i="2"/>
  <c r="AH367" i="2"/>
  <c r="AH368" i="2"/>
  <c r="AH369" i="2"/>
  <c r="AH370" i="2"/>
  <c r="AH371" i="2"/>
  <c r="AH372" i="2"/>
  <c r="AH373" i="2"/>
  <c r="AH374" i="2"/>
  <c r="AH375" i="2"/>
  <c r="AH376" i="2"/>
  <c r="AH377" i="2"/>
  <c r="AH378" i="2"/>
  <c r="AH379" i="2"/>
  <c r="AH380" i="2"/>
  <c r="AH381" i="2"/>
  <c r="AH382" i="2"/>
  <c r="AH383" i="2"/>
  <c r="AH384" i="2"/>
  <c r="AH385" i="2"/>
  <c r="AH386" i="2"/>
  <c r="AH387" i="2"/>
  <c r="AH388" i="2"/>
  <c r="AH389" i="2"/>
  <c r="AH390" i="2"/>
  <c r="AH391" i="2"/>
  <c r="AH392" i="2"/>
  <c r="AH393" i="2"/>
  <c r="AH394" i="2"/>
  <c r="AH395" i="2"/>
  <c r="AH396" i="2"/>
  <c r="AH397" i="2"/>
  <c r="AH398" i="2"/>
  <c r="AH399" i="2"/>
  <c r="AH400" i="2"/>
  <c r="AH401" i="2"/>
  <c r="AH402" i="2"/>
  <c r="AH403" i="2"/>
  <c r="AH404" i="2"/>
  <c r="AH405" i="2"/>
  <c r="AH406" i="2"/>
  <c r="AH407" i="2"/>
  <c r="AH408" i="2"/>
  <c r="AH409" i="2"/>
  <c r="AH410" i="2"/>
  <c r="AH411" i="2"/>
  <c r="AH412" i="2"/>
  <c r="AH413" i="2"/>
  <c r="AH414" i="2"/>
  <c r="AH415" i="2"/>
  <c r="AH416" i="2"/>
  <c r="AH417" i="2"/>
  <c r="AH418" i="2"/>
  <c r="AH419" i="2"/>
  <c r="AH420" i="2"/>
  <c r="AH421" i="2"/>
  <c r="AH422" i="2"/>
  <c r="AH423" i="2"/>
  <c r="AH424" i="2"/>
  <c r="AH425" i="2"/>
  <c r="AH426" i="2"/>
  <c r="AH427" i="2"/>
  <c r="AH428" i="2"/>
  <c r="AH429" i="2"/>
  <c r="AH430" i="2"/>
  <c r="AH431" i="2"/>
  <c r="AH432" i="2"/>
  <c r="AH433" i="2"/>
  <c r="AH434" i="2"/>
  <c r="AH435" i="2"/>
  <c r="AH436" i="2"/>
  <c r="AH437" i="2"/>
  <c r="AH438" i="2"/>
  <c r="AH439" i="2"/>
  <c r="AH440" i="2"/>
  <c r="AH441" i="2"/>
  <c r="AH442" i="2"/>
  <c r="AH443" i="2"/>
  <c r="AH444" i="2"/>
  <c r="AH445" i="2"/>
  <c r="AH446" i="2"/>
  <c r="AH447" i="2"/>
  <c r="AH448" i="2"/>
  <c r="AH449" i="2"/>
  <c r="AH450" i="2"/>
  <c r="AH451" i="2"/>
  <c r="AH452" i="2"/>
  <c r="AH453" i="2"/>
  <c r="AH454" i="2"/>
  <c r="AH455" i="2"/>
  <c r="AH456" i="2"/>
  <c r="AH457" i="2"/>
  <c r="AH458" i="2"/>
  <c r="AH459" i="2"/>
  <c r="AH460" i="2"/>
  <c r="AH461" i="2"/>
  <c r="AH462" i="2"/>
  <c r="AH463" i="2"/>
  <c r="AH464" i="2"/>
  <c r="AH465" i="2"/>
  <c r="AH466" i="2"/>
  <c r="AH467" i="2"/>
  <c r="AH468" i="2"/>
  <c r="AH469" i="2"/>
  <c r="AH470" i="2"/>
  <c r="AH471" i="2"/>
  <c r="AH472" i="2"/>
  <c r="AH473" i="2"/>
  <c r="AH474" i="2"/>
  <c r="AH475" i="2"/>
  <c r="AH476" i="2"/>
  <c r="AH477" i="2"/>
  <c r="AH478" i="2"/>
  <c r="AH479" i="2"/>
  <c r="AH480" i="2"/>
  <c r="AH481" i="2"/>
  <c r="AH482" i="2"/>
  <c r="AH483" i="2"/>
  <c r="AH484" i="2"/>
  <c r="AH485" i="2"/>
  <c r="AH486" i="2"/>
  <c r="AH487" i="2"/>
  <c r="AH488" i="2"/>
  <c r="AH489" i="2"/>
  <c r="AH490" i="2"/>
  <c r="AH491" i="2"/>
  <c r="AH492" i="2"/>
  <c r="AH493" i="2"/>
  <c r="AH494" i="2"/>
  <c r="AH495" i="2"/>
  <c r="AH496" i="2"/>
  <c r="AH497" i="2"/>
  <c r="AH498" i="2"/>
  <c r="AH499" i="2"/>
  <c r="AH500" i="2"/>
  <c r="AH501" i="2"/>
  <c r="AH502" i="2"/>
  <c r="AH503" i="2"/>
  <c r="AH504" i="2"/>
  <c r="AH505" i="2"/>
  <c r="AH506" i="2"/>
  <c r="AH507" i="2"/>
  <c r="AH508" i="2"/>
  <c r="AH509" i="2"/>
  <c r="AH510" i="2"/>
  <c r="AH511" i="2"/>
  <c r="AH512" i="2"/>
  <c r="AH513" i="2"/>
  <c r="AH514" i="2"/>
  <c r="AH515" i="2"/>
  <c r="AH516" i="2"/>
  <c r="AH517" i="2"/>
  <c r="AH518" i="2"/>
  <c r="AH519" i="2"/>
  <c r="AH520" i="2"/>
  <c r="AH521" i="2"/>
  <c r="AH522" i="2"/>
  <c r="AH523" i="2"/>
  <c r="AH524" i="2"/>
  <c r="AH525" i="2"/>
  <c r="AH526" i="2"/>
  <c r="AH527" i="2"/>
  <c r="AH528" i="2"/>
  <c r="AH529" i="2"/>
  <c r="AH530" i="2"/>
  <c r="AH531" i="2"/>
  <c r="AH532" i="2"/>
  <c r="AH533" i="2"/>
  <c r="AH534" i="2"/>
  <c r="AH535" i="2"/>
  <c r="AH536" i="2"/>
  <c r="AH537" i="2"/>
  <c r="AH538" i="2"/>
  <c r="AH539" i="2"/>
  <c r="AH540" i="2"/>
  <c r="AH541" i="2"/>
  <c r="AH542" i="2"/>
  <c r="AH543" i="2"/>
  <c r="AH544" i="2"/>
  <c r="AH545" i="2"/>
  <c r="AH546" i="2"/>
  <c r="AH547" i="2"/>
  <c r="AH548" i="2"/>
  <c r="AH549" i="2"/>
  <c r="AH550" i="2"/>
  <c r="AH551" i="2"/>
  <c r="AH552" i="2"/>
  <c r="AH553" i="2"/>
  <c r="AH554" i="2"/>
  <c r="AH555" i="2"/>
  <c r="AH556" i="2"/>
  <c r="AH557" i="2"/>
  <c r="AH558" i="2"/>
  <c r="AH559" i="2"/>
  <c r="AH560" i="2"/>
  <c r="AH561" i="2"/>
  <c r="AH562" i="2"/>
  <c r="AH563" i="2"/>
  <c r="AH564" i="2"/>
  <c r="AH565" i="2"/>
  <c r="AH566" i="2"/>
  <c r="AH567" i="2"/>
  <c r="AH568" i="2"/>
  <c r="AH569" i="2"/>
  <c r="AH570" i="2"/>
  <c r="AH571" i="2"/>
  <c r="AH572" i="2"/>
  <c r="AH573" i="2"/>
  <c r="AH574" i="2"/>
  <c r="AH575" i="2"/>
  <c r="AH576" i="2"/>
  <c r="AH577" i="2"/>
  <c r="AH578" i="2"/>
  <c r="AH579" i="2"/>
  <c r="AH580" i="2"/>
  <c r="AH581" i="2"/>
  <c r="AH582" i="2"/>
  <c r="AH583" i="2"/>
  <c r="AH584" i="2"/>
  <c r="AH585" i="2"/>
  <c r="AH586" i="2"/>
  <c r="AH587" i="2"/>
  <c r="AH588" i="2"/>
  <c r="AH589" i="2"/>
  <c r="AH590" i="2"/>
  <c r="AH591" i="2"/>
  <c r="AH592" i="2"/>
  <c r="AH593" i="2"/>
  <c r="AH594" i="2"/>
  <c r="AH595" i="2"/>
  <c r="AH596" i="2"/>
  <c r="AH597" i="2"/>
  <c r="AH598" i="2"/>
  <c r="AH599" i="2"/>
  <c r="AH600" i="2"/>
  <c r="AH601" i="2"/>
  <c r="AH602" i="2"/>
  <c r="AH603" i="2"/>
  <c r="AH604" i="2"/>
  <c r="AH605" i="2"/>
  <c r="AH606" i="2"/>
  <c r="AH607" i="2"/>
  <c r="AH608" i="2"/>
  <c r="AH609" i="2"/>
  <c r="AH610" i="2"/>
  <c r="AH611" i="2"/>
  <c r="AH612" i="2"/>
  <c r="AH613" i="2"/>
  <c r="AH614" i="2"/>
  <c r="AH615" i="2"/>
  <c r="AH616" i="2"/>
  <c r="AH617" i="2"/>
  <c r="AH618" i="2"/>
  <c r="AH619" i="2"/>
  <c r="AH620" i="2"/>
  <c r="AH621" i="2"/>
  <c r="AH622" i="2"/>
  <c r="AH623" i="2"/>
  <c r="AH624" i="2"/>
  <c r="AH625" i="2"/>
  <c r="AH626" i="2"/>
  <c r="AH627" i="2"/>
  <c r="AH628" i="2"/>
  <c r="AH629" i="2"/>
  <c r="AH630" i="2"/>
  <c r="AH631" i="2"/>
  <c r="AH632" i="2"/>
  <c r="AH633" i="2"/>
  <c r="AH634" i="2"/>
  <c r="AH635" i="2"/>
  <c r="AH636" i="2"/>
  <c r="AH637" i="2"/>
  <c r="AH638" i="2"/>
  <c r="AH639" i="2"/>
  <c r="AH640" i="2"/>
  <c r="AH641" i="2"/>
  <c r="AH642" i="2"/>
  <c r="AH643" i="2"/>
  <c r="AH644" i="2"/>
  <c r="AH645" i="2"/>
  <c r="AH646" i="2"/>
  <c r="AH647" i="2"/>
  <c r="AH648" i="2"/>
  <c r="AH649" i="2"/>
  <c r="AH650" i="2"/>
  <c r="AH651" i="2"/>
  <c r="AH652" i="2"/>
  <c r="AH653" i="2"/>
  <c r="AH654" i="2"/>
  <c r="AH655" i="2"/>
  <c r="AH656" i="2"/>
  <c r="AH657" i="2"/>
  <c r="AH658" i="2"/>
  <c r="AH659" i="2"/>
  <c r="AH660" i="2"/>
  <c r="AH661" i="2"/>
  <c r="AH662" i="2"/>
  <c r="AH663" i="2"/>
  <c r="AH664" i="2"/>
  <c r="AH665" i="2"/>
  <c r="AH666" i="2"/>
  <c r="AH667" i="2"/>
  <c r="AH668" i="2"/>
  <c r="AH669" i="2"/>
  <c r="AH670" i="2"/>
  <c r="AH671" i="2"/>
  <c r="AH672" i="2"/>
  <c r="AH673" i="2"/>
  <c r="AH674" i="2"/>
  <c r="AH675" i="2"/>
  <c r="AH676" i="2"/>
  <c r="AH677" i="2"/>
  <c r="AH678" i="2"/>
  <c r="AH679" i="2"/>
  <c r="AH680" i="2"/>
  <c r="AH681" i="2"/>
  <c r="AH682" i="2"/>
  <c r="AH683" i="2"/>
  <c r="AH684" i="2"/>
  <c r="AH685" i="2"/>
  <c r="AH686" i="2"/>
  <c r="AH687" i="2"/>
  <c r="AH688" i="2"/>
  <c r="AH689" i="2"/>
  <c r="AH690" i="2"/>
  <c r="AH691" i="2"/>
  <c r="AH692" i="2"/>
  <c r="AH693" i="2"/>
  <c r="AH694" i="2"/>
  <c r="AH695" i="2"/>
  <c r="AH696" i="2"/>
  <c r="AH697" i="2"/>
  <c r="AH698" i="2"/>
  <c r="AH699" i="2"/>
  <c r="AH700" i="2"/>
  <c r="AH701" i="2"/>
  <c r="AH702" i="2"/>
  <c r="AH703" i="2"/>
  <c r="AH704" i="2"/>
  <c r="AH705" i="2"/>
  <c r="AH706" i="2"/>
  <c r="AH707" i="2"/>
  <c r="AH708" i="2"/>
  <c r="AH709" i="2"/>
  <c r="AH710" i="2"/>
  <c r="AH711" i="2"/>
  <c r="AH712" i="2"/>
  <c r="AH713" i="2"/>
  <c r="AH714" i="2"/>
  <c r="AH715" i="2"/>
  <c r="AH716" i="2"/>
  <c r="AH717" i="2"/>
  <c r="AH718" i="2"/>
  <c r="AH719" i="2"/>
  <c r="AH720" i="2"/>
  <c r="AH721" i="2"/>
  <c r="AH722" i="2"/>
  <c r="AH723" i="2"/>
  <c r="AH724" i="2"/>
  <c r="AH725" i="2"/>
  <c r="AH726" i="2"/>
  <c r="AH727" i="2"/>
  <c r="AH728" i="2"/>
  <c r="AH729" i="2"/>
  <c r="AH730" i="2"/>
  <c r="AH731" i="2"/>
  <c r="AH732" i="2"/>
  <c r="AH733" i="2"/>
  <c r="AH734" i="2"/>
  <c r="AH735" i="2"/>
  <c r="AH736" i="2"/>
  <c r="AH737" i="2"/>
  <c r="AH738" i="2"/>
  <c r="AH739" i="2"/>
  <c r="AH740" i="2"/>
  <c r="AH741" i="2"/>
  <c r="AH742" i="2"/>
  <c r="AH743" i="2"/>
  <c r="AH744" i="2"/>
  <c r="AH745" i="2"/>
  <c r="AH746" i="2"/>
  <c r="AH747" i="2"/>
  <c r="AH748" i="2"/>
  <c r="AH749" i="2"/>
  <c r="AH750" i="2"/>
  <c r="AH751" i="2"/>
  <c r="AH752" i="2"/>
  <c r="AH753" i="2"/>
  <c r="AH754" i="2"/>
  <c r="AH755" i="2"/>
  <c r="AH756" i="2"/>
  <c r="AH757" i="2"/>
  <c r="AH758" i="2"/>
  <c r="AH759" i="2"/>
  <c r="AH760" i="2"/>
  <c r="AH761" i="2"/>
  <c r="AH762" i="2"/>
  <c r="AH763" i="2"/>
  <c r="AH764" i="2"/>
  <c r="AH765" i="2"/>
  <c r="AH766" i="2"/>
  <c r="AH767" i="2"/>
  <c r="AH768" i="2"/>
  <c r="AH769" i="2"/>
  <c r="AH770" i="2"/>
  <c r="AH771" i="2"/>
  <c r="AH772" i="2"/>
  <c r="AH773" i="2"/>
  <c r="AH774" i="2"/>
  <c r="AH775" i="2"/>
  <c r="AH776" i="2"/>
  <c r="AH777" i="2"/>
  <c r="AH778" i="2"/>
  <c r="AH779" i="2"/>
  <c r="AH780" i="2"/>
  <c r="AH781" i="2"/>
  <c r="AH782" i="2"/>
  <c r="AH783" i="2"/>
  <c r="AH784" i="2"/>
  <c r="AH785" i="2"/>
  <c r="AH786" i="2"/>
  <c r="AH787" i="2"/>
  <c r="AH788" i="2"/>
  <c r="AH789" i="2"/>
  <c r="AH790" i="2"/>
  <c r="AH791" i="2"/>
  <c r="AH792" i="2"/>
  <c r="AH793" i="2"/>
  <c r="AH794" i="2"/>
  <c r="AH795" i="2"/>
  <c r="AH796" i="2"/>
  <c r="AH797" i="2"/>
  <c r="AH798" i="2"/>
  <c r="AH799" i="2"/>
  <c r="AH800" i="2"/>
  <c r="AH801" i="2"/>
  <c r="AH802" i="2"/>
  <c r="AH803" i="2"/>
  <c r="AH804" i="2"/>
  <c r="AH805" i="2"/>
  <c r="AH806" i="2"/>
  <c r="AH807" i="2"/>
  <c r="AH808" i="2"/>
  <c r="AH809" i="2"/>
  <c r="AH810" i="2"/>
  <c r="AH811" i="2"/>
  <c r="AH812" i="2"/>
  <c r="AH813" i="2"/>
  <c r="AH814" i="2"/>
  <c r="AH815" i="2"/>
  <c r="AH816" i="2"/>
  <c r="AH817" i="2"/>
  <c r="AH818" i="2"/>
  <c r="AH819" i="2"/>
  <c r="AH820" i="2"/>
  <c r="AH821" i="2"/>
  <c r="AH822" i="2"/>
  <c r="AH823" i="2"/>
  <c r="AH824" i="2"/>
  <c r="AH825" i="2"/>
  <c r="AH826" i="2"/>
  <c r="AH827" i="2"/>
  <c r="AH828" i="2"/>
  <c r="AH829" i="2"/>
  <c r="AH830" i="2"/>
  <c r="AH831" i="2"/>
  <c r="AH832" i="2"/>
  <c r="AH833" i="2"/>
  <c r="AH834" i="2"/>
  <c r="AH835" i="2"/>
  <c r="AH836" i="2"/>
  <c r="AH837" i="2"/>
  <c r="AH838" i="2"/>
  <c r="AH839" i="2"/>
  <c r="AH840" i="2"/>
  <c r="AH841" i="2"/>
  <c r="AH842" i="2"/>
  <c r="AH843" i="2"/>
  <c r="AH844" i="2"/>
  <c r="AH845" i="2"/>
  <c r="AH846" i="2"/>
  <c r="AH847" i="2"/>
  <c r="AH848" i="2"/>
  <c r="AH849" i="2"/>
  <c r="AH850" i="2"/>
  <c r="AH851" i="2"/>
  <c r="AH852" i="2"/>
  <c r="AH853" i="2"/>
  <c r="AH854" i="2"/>
  <c r="AH855" i="2"/>
  <c r="AH856" i="2"/>
  <c r="AH857" i="2"/>
  <c r="AH858" i="2"/>
  <c r="AH859" i="2"/>
  <c r="AH860" i="2"/>
  <c r="AH861" i="2"/>
  <c r="AH862" i="2"/>
  <c r="AH863" i="2"/>
  <c r="AH864" i="2"/>
  <c r="AH865" i="2"/>
  <c r="AH866" i="2"/>
  <c r="AH867" i="2"/>
  <c r="AH868" i="2"/>
  <c r="AH869" i="2"/>
  <c r="AH870" i="2"/>
  <c r="AH871" i="2"/>
  <c r="AH872" i="2"/>
  <c r="AH873" i="2"/>
  <c r="AH874" i="2"/>
  <c r="AH875" i="2"/>
  <c r="AH876" i="2"/>
  <c r="AH877" i="2"/>
  <c r="AH878" i="2"/>
  <c r="AH879" i="2"/>
  <c r="AH880" i="2"/>
  <c r="AH881" i="2"/>
  <c r="AH882" i="2"/>
  <c r="AH883" i="2"/>
  <c r="AH884" i="2"/>
  <c r="AH885" i="2"/>
  <c r="AH886" i="2"/>
  <c r="AH887" i="2"/>
  <c r="AH888" i="2"/>
  <c r="AH889" i="2"/>
  <c r="AH890" i="2"/>
  <c r="AH891" i="2"/>
  <c r="AH892" i="2"/>
  <c r="AH893" i="2"/>
  <c r="AH894" i="2"/>
  <c r="AH895" i="2"/>
  <c r="AH896" i="2"/>
  <c r="AH897" i="2"/>
  <c r="AH898" i="2"/>
  <c r="AH899" i="2"/>
  <c r="AH900" i="2"/>
  <c r="AH901" i="2"/>
  <c r="AH902" i="2"/>
  <c r="AH903" i="2"/>
  <c r="AH904" i="2"/>
  <c r="AH905" i="2"/>
  <c r="AH906" i="2"/>
  <c r="AH907" i="2"/>
  <c r="AH908" i="2"/>
  <c r="AH909" i="2"/>
  <c r="AH910" i="2"/>
  <c r="AH911" i="2"/>
  <c r="AH912" i="2"/>
  <c r="AH913" i="2"/>
  <c r="AH914" i="2"/>
  <c r="AH915" i="2"/>
  <c r="AH916" i="2"/>
  <c r="AH917" i="2"/>
  <c r="AH918" i="2"/>
  <c r="AH919" i="2"/>
  <c r="AH920" i="2"/>
  <c r="AH921" i="2"/>
  <c r="AH922" i="2"/>
  <c r="AH923" i="2"/>
  <c r="AH924" i="2"/>
  <c r="AH925" i="2"/>
  <c r="AH926" i="2"/>
  <c r="AH927" i="2"/>
  <c r="AH928" i="2"/>
  <c r="AH929" i="2"/>
  <c r="AH930" i="2"/>
  <c r="AH931" i="2"/>
  <c r="AH932" i="2"/>
  <c r="AH933" i="2"/>
  <c r="AH934" i="2"/>
  <c r="AH935" i="2"/>
  <c r="AH936" i="2"/>
  <c r="AH937" i="2"/>
  <c r="AH938" i="2"/>
  <c r="AH939" i="2"/>
  <c r="AH940" i="2"/>
  <c r="AH941" i="2"/>
  <c r="AH942" i="2"/>
  <c r="AH943" i="2"/>
  <c r="AH944" i="2"/>
  <c r="AH945" i="2"/>
  <c r="AH946" i="2"/>
  <c r="AH947" i="2"/>
  <c r="AH948" i="2"/>
  <c r="AH949" i="2"/>
  <c r="AH950" i="2"/>
  <c r="AH951" i="2"/>
  <c r="AH952" i="2"/>
  <c r="AH953" i="2"/>
  <c r="AH954" i="2"/>
  <c r="AH955" i="2"/>
  <c r="AH956" i="2"/>
  <c r="AH957" i="2"/>
  <c r="AH958" i="2"/>
  <c r="AH959" i="2"/>
  <c r="AH960" i="2"/>
  <c r="AH961" i="2"/>
  <c r="AH962" i="2"/>
  <c r="AH963" i="2"/>
  <c r="AH964" i="2"/>
  <c r="AH965" i="2"/>
  <c r="AH966" i="2"/>
  <c r="AH967" i="2"/>
  <c r="AH968" i="2"/>
  <c r="AH969" i="2"/>
  <c r="AH970" i="2"/>
  <c r="AH971" i="2"/>
  <c r="AH972" i="2"/>
  <c r="AH973" i="2"/>
  <c r="AH974" i="2"/>
  <c r="AH975" i="2"/>
  <c r="AH976" i="2"/>
  <c r="AH977" i="2"/>
  <c r="AH978" i="2"/>
  <c r="AH979" i="2"/>
  <c r="AH980" i="2"/>
  <c r="AH981" i="2"/>
  <c r="AH982" i="2"/>
  <c r="AH983" i="2"/>
  <c r="AH984" i="2"/>
  <c r="AH985" i="2"/>
  <c r="AH986" i="2"/>
  <c r="AH987" i="2"/>
  <c r="AH988" i="2"/>
  <c r="AH989" i="2"/>
  <c r="AH990" i="2"/>
  <c r="AH991" i="2"/>
  <c r="AH992" i="2"/>
  <c r="AH993" i="2"/>
  <c r="AH994" i="2"/>
  <c r="AH995" i="2"/>
  <c r="AH996" i="2"/>
  <c r="AH997" i="2"/>
  <c r="AH998" i="2"/>
  <c r="AH999" i="2"/>
  <c r="AH1000" i="2"/>
  <c r="AH1001" i="2"/>
  <c r="AH1002" i="2"/>
  <c r="AH1003" i="2"/>
  <c r="AH1004" i="2"/>
  <c r="AH1005" i="2"/>
  <c r="AH1006" i="2"/>
  <c r="AH1007" i="2"/>
  <c r="AH1008" i="2"/>
  <c r="AH1009" i="2"/>
  <c r="AH1010" i="2"/>
  <c r="AH1011" i="2"/>
  <c r="AH1012" i="2"/>
  <c r="AH1013" i="2"/>
  <c r="AH1014" i="2"/>
  <c r="AH1015" i="2"/>
  <c r="AH1016" i="2"/>
  <c r="AH1017" i="2"/>
  <c r="AH1018" i="2"/>
  <c r="AH1019" i="2"/>
  <c r="AH1020" i="2"/>
  <c r="AH1021" i="2"/>
  <c r="AH1022" i="2"/>
  <c r="AH1023" i="2"/>
  <c r="AH1024" i="2"/>
  <c r="AH1025" i="2"/>
  <c r="AH1026" i="2"/>
  <c r="AH1027" i="2"/>
  <c r="AH1028" i="2"/>
  <c r="AH1029" i="2"/>
  <c r="AH1030" i="2"/>
  <c r="AH1031" i="2"/>
  <c r="AH1032" i="2"/>
  <c r="AH1033" i="2"/>
  <c r="AH1034" i="2"/>
  <c r="AH1035" i="2"/>
  <c r="AH1036" i="2"/>
  <c r="AH1037" i="2"/>
  <c r="AH1038" i="2"/>
  <c r="AH1039" i="2"/>
  <c r="AH1040" i="2"/>
  <c r="AH1041" i="2"/>
  <c r="AH1042" i="2"/>
  <c r="AH1043" i="2"/>
  <c r="AH1044" i="2"/>
  <c r="AH1045" i="2"/>
  <c r="AH1046" i="2"/>
  <c r="AH1047" i="2"/>
  <c r="AH1048" i="2"/>
  <c r="AH1049" i="2"/>
  <c r="AH1050" i="2"/>
  <c r="AH1051" i="2"/>
  <c r="AH1052" i="2"/>
  <c r="AH1053" i="2"/>
  <c r="AH1054" i="2"/>
  <c r="AH1055" i="2"/>
  <c r="AH1056" i="2"/>
  <c r="AH1057" i="2"/>
  <c r="AH1058" i="2"/>
  <c r="AH1059" i="2"/>
  <c r="AH1060" i="2"/>
  <c r="AH1061" i="2"/>
  <c r="AH1062" i="2"/>
  <c r="AH1063" i="2"/>
  <c r="AH1064" i="2"/>
  <c r="AH1065" i="2"/>
  <c r="AH1066" i="2"/>
  <c r="AH1067" i="2"/>
  <c r="AH1068" i="2"/>
  <c r="AH1069" i="2"/>
  <c r="AH1070" i="2"/>
  <c r="AH1071" i="2"/>
  <c r="AH1072" i="2"/>
  <c r="AH1073" i="2"/>
  <c r="AH1074" i="2"/>
  <c r="AH1075" i="2"/>
  <c r="AH1076" i="2"/>
  <c r="AH1077" i="2"/>
  <c r="AH1078" i="2"/>
  <c r="AH1079" i="2"/>
  <c r="AH1080" i="2"/>
  <c r="AH1081" i="2"/>
  <c r="AH1082" i="2"/>
  <c r="AH1083" i="2"/>
  <c r="AH1084" i="2"/>
  <c r="AH1085" i="2"/>
  <c r="AH1086" i="2"/>
  <c r="AH1087" i="2"/>
  <c r="AH1088" i="2"/>
  <c r="AH1089" i="2"/>
  <c r="AH1090" i="2"/>
  <c r="AH1091" i="2"/>
  <c r="AH1092" i="2"/>
  <c r="AH1093" i="2"/>
  <c r="AH1094" i="2"/>
  <c r="AH1095" i="2"/>
  <c r="AH1096" i="2"/>
  <c r="AH1097" i="2"/>
  <c r="AH1098" i="2"/>
  <c r="AH1099" i="2"/>
  <c r="AH1100" i="2"/>
  <c r="AH1101" i="2"/>
  <c r="AH1102" i="2"/>
  <c r="AH1103" i="2"/>
  <c r="AH1104" i="2"/>
  <c r="AH1105" i="2"/>
  <c r="AH1106" i="2"/>
  <c r="AH1107" i="2"/>
  <c r="AH1108" i="2"/>
  <c r="AH1109" i="2"/>
  <c r="AH1110" i="2"/>
  <c r="AH1111" i="2"/>
  <c r="AH1112" i="2"/>
  <c r="AH1113" i="2"/>
  <c r="AH1114" i="2"/>
  <c r="AH1115" i="2"/>
  <c r="AH1116" i="2"/>
  <c r="AH1117" i="2"/>
  <c r="AH1118" i="2"/>
  <c r="AH1119" i="2"/>
  <c r="AH1120" i="2"/>
  <c r="AH1121" i="2"/>
  <c r="AH1122" i="2"/>
  <c r="AH1123" i="2"/>
  <c r="AH1124" i="2"/>
  <c r="AH1125" i="2"/>
  <c r="AH1126" i="2"/>
  <c r="AH1127" i="2"/>
  <c r="AH1128" i="2"/>
  <c r="AH1129" i="2"/>
  <c r="AH1130" i="2"/>
  <c r="AH1131" i="2"/>
  <c r="AH1132" i="2"/>
  <c r="AH1133" i="2"/>
  <c r="AH1134" i="2"/>
  <c r="AH1135" i="2"/>
  <c r="AH1136" i="2"/>
  <c r="AH1137" i="2"/>
  <c r="AH1138" i="2"/>
  <c r="AH1139" i="2"/>
  <c r="AH1140" i="2"/>
  <c r="AH1141" i="2"/>
  <c r="AH1142" i="2"/>
  <c r="AH1143" i="2"/>
  <c r="AH1144" i="2"/>
  <c r="AH1145" i="2"/>
  <c r="AH1146" i="2"/>
  <c r="AH1147" i="2"/>
  <c r="AH1148" i="2"/>
  <c r="AH1149" i="2"/>
  <c r="AH1150" i="2"/>
  <c r="AH1151" i="2"/>
  <c r="AH1152" i="2"/>
  <c r="AH1153" i="2"/>
  <c r="AH1154" i="2"/>
  <c r="AH1155" i="2"/>
  <c r="AH1156" i="2"/>
  <c r="AH1157" i="2"/>
  <c r="AH1158" i="2"/>
  <c r="AH1159" i="2"/>
  <c r="AH1160" i="2"/>
  <c r="AH1161" i="2"/>
  <c r="AH1162" i="2"/>
  <c r="AH1163" i="2"/>
  <c r="AH1164" i="2"/>
  <c r="AH1165" i="2"/>
  <c r="AH1166" i="2"/>
  <c r="AH1167" i="2"/>
  <c r="AH1168" i="2"/>
  <c r="AH1169" i="2"/>
  <c r="AH1170" i="2"/>
  <c r="AH1171" i="2"/>
  <c r="AH1172" i="2"/>
  <c r="AH1173" i="2"/>
  <c r="AH1174" i="2"/>
  <c r="AH1175" i="2"/>
  <c r="AH1176" i="2"/>
  <c r="AH1177" i="2"/>
  <c r="AH1178" i="2"/>
  <c r="AH1179" i="2"/>
  <c r="AH1180" i="2"/>
  <c r="AH1181" i="2"/>
  <c r="AH1182" i="2"/>
  <c r="AH1183" i="2"/>
  <c r="AH1184" i="2"/>
  <c r="AH1185" i="2"/>
  <c r="AH1186" i="2"/>
  <c r="AH1187" i="2"/>
  <c r="AH1188" i="2"/>
  <c r="AH1189" i="2"/>
  <c r="AH1190" i="2"/>
  <c r="AH1191" i="2"/>
  <c r="AH1192" i="2"/>
  <c r="AH1193" i="2"/>
  <c r="AH1194" i="2"/>
  <c r="AH1195" i="2"/>
  <c r="AH1196" i="2"/>
  <c r="AH1197" i="2"/>
  <c r="AH1198" i="2"/>
  <c r="AH1199" i="2"/>
  <c r="AH1200" i="2"/>
  <c r="AH1201" i="2"/>
  <c r="AH1202" i="2"/>
  <c r="AH1203" i="2"/>
  <c r="AH1204" i="2"/>
  <c r="AH1205" i="2"/>
  <c r="AH1206" i="2"/>
  <c r="AH1207" i="2"/>
  <c r="AH1208" i="2"/>
  <c r="AH1209" i="2"/>
  <c r="AH1210" i="2"/>
  <c r="AH1211" i="2"/>
  <c r="AH1212" i="2"/>
  <c r="AH1213" i="2"/>
  <c r="AH1214" i="2"/>
  <c r="AH1215" i="2"/>
  <c r="AH1216" i="2"/>
  <c r="AH1217" i="2"/>
  <c r="AH1218" i="2"/>
  <c r="AH1219" i="2"/>
  <c r="AH1220" i="2"/>
  <c r="AH1221" i="2"/>
  <c r="AH1222" i="2"/>
  <c r="AH1223" i="2"/>
  <c r="AH1224" i="2"/>
  <c r="AH1225" i="2"/>
  <c r="AH1226" i="2"/>
  <c r="AH1227" i="2"/>
  <c r="AH1228" i="2"/>
  <c r="AH1229" i="2"/>
  <c r="AH1230" i="2"/>
  <c r="AH1231" i="2"/>
  <c r="AH1232" i="2"/>
  <c r="AH1233" i="2"/>
  <c r="AH1234" i="2"/>
  <c r="AH1235" i="2"/>
  <c r="AH1236" i="2"/>
  <c r="AH1237" i="2"/>
  <c r="AH1238" i="2"/>
  <c r="AH1239" i="2"/>
  <c r="AH1240" i="2"/>
  <c r="AH1241" i="2"/>
  <c r="AH1242" i="2"/>
  <c r="AH1243" i="2"/>
  <c r="AH1244" i="2"/>
  <c r="AH1245" i="2"/>
  <c r="AH1246" i="2"/>
  <c r="AH1247" i="2"/>
  <c r="AH1248" i="2"/>
  <c r="AH1249" i="2"/>
  <c r="AH1250" i="2"/>
  <c r="AH1251" i="2"/>
  <c r="AH1252" i="2"/>
  <c r="AH1253" i="2"/>
  <c r="AH1254" i="2"/>
  <c r="AH1255" i="2"/>
  <c r="AH1256" i="2"/>
  <c r="AH1257" i="2"/>
  <c r="AH1258" i="2"/>
  <c r="AH1259" i="2"/>
  <c r="AH1260" i="2"/>
  <c r="AH1261" i="2"/>
  <c r="AH1262" i="2"/>
  <c r="AH1263" i="2"/>
  <c r="AH1264" i="2"/>
  <c r="AH1265" i="2"/>
  <c r="AH1266" i="2"/>
  <c r="AH1267" i="2"/>
  <c r="AH1268" i="2"/>
  <c r="AH1269" i="2"/>
  <c r="AH1270" i="2"/>
  <c r="AH1271" i="2"/>
  <c r="AH1272" i="2"/>
  <c r="AH1273" i="2"/>
  <c r="AH1274" i="2"/>
  <c r="AH1275" i="2"/>
  <c r="AH1276" i="2"/>
  <c r="AH1277" i="2"/>
  <c r="AH1278" i="2"/>
  <c r="AH1279" i="2"/>
  <c r="AH1280" i="2"/>
  <c r="AH1281" i="2"/>
  <c r="AH1282" i="2"/>
  <c r="AH1283" i="2"/>
  <c r="AH1284" i="2"/>
  <c r="AH1285" i="2"/>
  <c r="AH1286" i="2"/>
  <c r="AH1287" i="2"/>
  <c r="AH1288" i="2"/>
  <c r="AH1289" i="2"/>
  <c r="AH1290" i="2"/>
  <c r="AH1291" i="2"/>
  <c r="AH1292" i="2"/>
  <c r="AH1293" i="2"/>
  <c r="AH1294" i="2"/>
  <c r="AH1295" i="2"/>
  <c r="AH1296" i="2"/>
  <c r="AH1297" i="2"/>
  <c r="AH1298" i="2"/>
  <c r="AH1299" i="2"/>
  <c r="AH1300" i="2"/>
  <c r="AH1301" i="2"/>
  <c r="AH1302" i="2"/>
  <c r="AH1303" i="2"/>
  <c r="AH1304" i="2"/>
  <c r="AH1305" i="2"/>
  <c r="AH1306" i="2"/>
  <c r="AH1307" i="2"/>
  <c r="AH1308" i="2"/>
  <c r="AH1309" i="2"/>
  <c r="AH1310" i="2"/>
  <c r="AH1311" i="2"/>
  <c r="AH1312" i="2"/>
  <c r="AH1313" i="2"/>
  <c r="AH1314" i="2"/>
  <c r="AH1315" i="2"/>
  <c r="AH1316" i="2"/>
  <c r="AH1317" i="2"/>
  <c r="AH1318" i="2"/>
  <c r="AH1319" i="2"/>
  <c r="AH1320" i="2"/>
  <c r="AH1321" i="2"/>
  <c r="AH1322" i="2"/>
  <c r="AH1323" i="2"/>
  <c r="AH1324" i="2"/>
  <c r="AH1325" i="2"/>
  <c r="AH1326" i="2"/>
  <c r="AH1327" i="2"/>
  <c r="AH1328" i="2"/>
  <c r="AH1329" i="2"/>
  <c r="AH1330" i="2"/>
  <c r="AH1331" i="2"/>
  <c r="AH1332" i="2"/>
  <c r="AH1333" i="2"/>
  <c r="AH1334" i="2"/>
  <c r="AH1335" i="2"/>
  <c r="AH1336" i="2"/>
  <c r="AH1337" i="2"/>
  <c r="AH1338" i="2"/>
  <c r="AH1339" i="2"/>
  <c r="AH1340" i="2"/>
  <c r="AH1341" i="2"/>
  <c r="AH1342" i="2"/>
  <c r="AH1343" i="2"/>
  <c r="AH1344" i="2"/>
  <c r="AH1345" i="2"/>
  <c r="AH1346" i="2"/>
  <c r="AH1347" i="2"/>
  <c r="AH1348" i="2"/>
  <c r="AH1349" i="2"/>
  <c r="AH1350" i="2"/>
  <c r="AH1351" i="2"/>
  <c r="AH1352" i="2"/>
  <c r="AH1353" i="2"/>
  <c r="AH1354" i="2"/>
  <c r="AH1355" i="2"/>
  <c r="AH1356" i="2"/>
  <c r="AH1357" i="2"/>
  <c r="AH1358" i="2"/>
  <c r="AH1359" i="2"/>
  <c r="AH1360" i="2"/>
  <c r="AH1361" i="2"/>
  <c r="AH1362" i="2"/>
  <c r="AH1363" i="2"/>
  <c r="AH1364" i="2"/>
  <c r="AH1365" i="2"/>
  <c r="AH1366" i="2"/>
  <c r="AH1367" i="2"/>
  <c r="AH1368" i="2"/>
  <c r="AH1369" i="2"/>
  <c r="AH1370" i="2"/>
  <c r="AH1371" i="2"/>
  <c r="AH1372" i="2"/>
  <c r="AH1373" i="2"/>
  <c r="AH1374" i="2"/>
  <c r="AH1375" i="2"/>
  <c r="AH1376" i="2"/>
  <c r="AH1377" i="2"/>
  <c r="AH1378" i="2"/>
  <c r="AH1379" i="2"/>
  <c r="AH1380" i="2"/>
  <c r="AH1381" i="2"/>
  <c r="AH1382" i="2"/>
  <c r="AH1383" i="2"/>
  <c r="AH1384" i="2"/>
  <c r="AH1385" i="2"/>
  <c r="AH1386" i="2"/>
  <c r="AH1387" i="2"/>
  <c r="AH1388" i="2"/>
  <c r="AH1389" i="2"/>
  <c r="AH1390" i="2"/>
  <c r="AH1391" i="2"/>
  <c r="AH1392" i="2"/>
  <c r="AH1393" i="2"/>
  <c r="AH1394" i="2"/>
  <c r="AH1395" i="2"/>
  <c r="AH1396" i="2"/>
  <c r="AH1397" i="2"/>
  <c r="AH1398" i="2"/>
  <c r="AH1399" i="2"/>
  <c r="AH1400" i="2"/>
  <c r="AH1401" i="2"/>
  <c r="AH1402" i="2"/>
  <c r="AH1403" i="2"/>
  <c r="AH1404" i="2"/>
  <c r="AH1405" i="2"/>
  <c r="AH1406" i="2"/>
  <c r="AH1407" i="2"/>
  <c r="AH1408" i="2"/>
  <c r="AH1409" i="2"/>
  <c r="AH1410" i="2"/>
  <c r="AH1411" i="2"/>
  <c r="AH1412" i="2"/>
  <c r="AH1413" i="2"/>
  <c r="AH1414" i="2"/>
  <c r="AH1415" i="2"/>
  <c r="AH1416" i="2"/>
  <c r="AH1417" i="2"/>
  <c r="AH1418" i="2"/>
  <c r="AH1419" i="2"/>
  <c r="AH1420" i="2"/>
  <c r="AH1421" i="2"/>
  <c r="AH1422" i="2"/>
  <c r="AH1423" i="2"/>
  <c r="AH1424" i="2"/>
  <c r="AH1425" i="2"/>
  <c r="AH1426" i="2"/>
  <c r="AH1427" i="2"/>
  <c r="AH1428" i="2"/>
  <c r="AH1429" i="2"/>
  <c r="AH1430" i="2"/>
  <c r="AH1431" i="2"/>
  <c r="AH1432" i="2"/>
  <c r="AH1433" i="2"/>
  <c r="AH1434" i="2"/>
  <c r="AH1435" i="2"/>
  <c r="AH1436" i="2"/>
  <c r="AH1437" i="2"/>
  <c r="AH1438" i="2"/>
  <c r="AH1439" i="2"/>
  <c r="AH1440" i="2"/>
  <c r="AH1441" i="2"/>
  <c r="AH1442" i="2"/>
  <c r="AH1443" i="2"/>
  <c r="AH1444" i="2"/>
  <c r="AH1445" i="2"/>
  <c r="AH1446" i="2"/>
  <c r="AH1447" i="2"/>
  <c r="AH1448" i="2"/>
  <c r="AH1449" i="2"/>
  <c r="AH1450" i="2"/>
  <c r="AH1451" i="2"/>
  <c r="AH1452" i="2"/>
  <c r="AH1453" i="2"/>
  <c r="AH1454" i="2"/>
  <c r="AH1455" i="2"/>
  <c r="AH1456" i="2"/>
  <c r="AH1457" i="2"/>
  <c r="AH1458" i="2"/>
  <c r="AH1459" i="2"/>
  <c r="AH1460" i="2"/>
  <c r="AH1461" i="2"/>
  <c r="AH1462" i="2"/>
  <c r="AH1463" i="2"/>
  <c r="AH1464" i="2"/>
  <c r="AH1465" i="2"/>
  <c r="AH1466" i="2"/>
  <c r="AH1467" i="2"/>
  <c r="AH1468" i="2"/>
  <c r="AH1469" i="2"/>
  <c r="AH1470" i="2"/>
  <c r="AH1471" i="2"/>
  <c r="AH1472" i="2"/>
  <c r="AH1473" i="2"/>
  <c r="AH1474" i="2"/>
  <c r="AH1475" i="2"/>
  <c r="AH1476" i="2"/>
  <c r="AH1477" i="2"/>
  <c r="AH1478" i="2"/>
  <c r="AH1479" i="2"/>
  <c r="AH1480" i="2"/>
  <c r="AH1481" i="2"/>
  <c r="AH1482" i="2"/>
  <c r="AH1483" i="2"/>
  <c r="AH1484" i="2"/>
  <c r="AH1485" i="2"/>
  <c r="AH1486" i="2"/>
  <c r="AH1487" i="2"/>
  <c r="AH1488" i="2"/>
  <c r="AH1489" i="2"/>
  <c r="AH1490" i="2"/>
  <c r="AH1491" i="2"/>
  <c r="AH1492" i="2"/>
  <c r="AH1493" i="2"/>
  <c r="AH1494" i="2"/>
  <c r="AH1495" i="2"/>
  <c r="AH1496" i="2"/>
  <c r="AH1497" i="2"/>
  <c r="AH1498" i="2"/>
  <c r="AH1499" i="2"/>
  <c r="AH1500" i="2"/>
  <c r="AH1501" i="2"/>
  <c r="AH1502" i="2"/>
  <c r="AH1503" i="2"/>
  <c r="AH1504" i="2"/>
  <c r="AH1505" i="2"/>
  <c r="AH1506" i="2"/>
  <c r="AH1507" i="2"/>
  <c r="AH1508" i="2"/>
  <c r="AH1509" i="2"/>
  <c r="AH1510" i="2"/>
  <c r="AH1511" i="2"/>
  <c r="AH1512" i="2"/>
  <c r="AH1513" i="2"/>
  <c r="AH1514" i="2"/>
  <c r="AH1515" i="2"/>
  <c r="AH1516" i="2"/>
  <c r="AH1517" i="2"/>
  <c r="AH1518" i="2"/>
  <c r="AH1519" i="2"/>
  <c r="AH1520" i="2"/>
  <c r="AH1521" i="2"/>
  <c r="AH1522" i="2"/>
  <c r="AH1523" i="2"/>
  <c r="AH1524" i="2"/>
  <c r="AH1525" i="2"/>
  <c r="AH1526" i="2"/>
  <c r="AH1527" i="2"/>
  <c r="AH1528" i="2"/>
  <c r="AH1529" i="2"/>
  <c r="AH1530" i="2"/>
  <c r="AH1531" i="2"/>
  <c r="AH1532" i="2"/>
  <c r="AH1533" i="2"/>
  <c r="AH1534" i="2"/>
  <c r="AH1535" i="2"/>
  <c r="AH1536" i="2"/>
  <c r="AH1537" i="2"/>
  <c r="AH1538" i="2"/>
  <c r="AH1539" i="2"/>
  <c r="AH1540" i="2"/>
  <c r="AH1541" i="2"/>
  <c r="AH1542" i="2"/>
  <c r="AH1543" i="2"/>
  <c r="AH1544" i="2"/>
  <c r="AH1545" i="2"/>
  <c r="AH1546" i="2"/>
  <c r="AH1547" i="2"/>
  <c r="AH1548" i="2"/>
  <c r="AH1549" i="2"/>
  <c r="AH1550" i="2"/>
  <c r="AH1551" i="2"/>
  <c r="AH1552" i="2"/>
  <c r="AH1553" i="2"/>
  <c r="AH1554" i="2"/>
  <c r="AH1555" i="2"/>
  <c r="AH1556" i="2"/>
  <c r="AH1557" i="2"/>
  <c r="AH1558" i="2"/>
  <c r="AH1559" i="2"/>
  <c r="AH1560" i="2"/>
  <c r="AH1561" i="2"/>
  <c r="AH1562" i="2"/>
  <c r="AH1563" i="2"/>
  <c r="AH1564" i="2"/>
  <c r="AH1565" i="2"/>
  <c r="AH1566" i="2"/>
  <c r="AH1567" i="2"/>
  <c r="AH1568" i="2"/>
  <c r="AH1569" i="2"/>
  <c r="AH1570" i="2"/>
  <c r="AH1571" i="2"/>
  <c r="AH1572" i="2"/>
  <c r="AH1573" i="2"/>
  <c r="AH1574" i="2"/>
  <c r="AH1575" i="2"/>
  <c r="AH1576" i="2"/>
  <c r="AH1577" i="2"/>
  <c r="AH1578" i="2"/>
  <c r="AH1579" i="2"/>
  <c r="AH1580" i="2"/>
  <c r="AH1581" i="2"/>
  <c r="AH1582" i="2"/>
  <c r="AH1583" i="2"/>
  <c r="AH1584" i="2"/>
  <c r="AH1585" i="2"/>
  <c r="AH1586" i="2"/>
  <c r="AH1587" i="2"/>
  <c r="AH1588" i="2"/>
  <c r="AH1589" i="2"/>
  <c r="AH1590" i="2"/>
  <c r="AH1591" i="2"/>
  <c r="AH1592" i="2"/>
  <c r="AH1593" i="2"/>
  <c r="AH1594" i="2"/>
  <c r="AH1595" i="2"/>
  <c r="AH1596" i="2"/>
  <c r="AH1597" i="2"/>
  <c r="AH1598" i="2"/>
  <c r="AH1599" i="2"/>
  <c r="AH1600" i="2"/>
  <c r="AH1601" i="2"/>
  <c r="AH1602" i="2"/>
  <c r="AH1603" i="2"/>
  <c r="AH1604" i="2"/>
  <c r="AH1605" i="2"/>
  <c r="AH1606" i="2"/>
  <c r="AH1607" i="2"/>
  <c r="AH1608" i="2"/>
  <c r="AH1609" i="2"/>
  <c r="AH1610" i="2"/>
  <c r="AH1611" i="2"/>
  <c r="AH1612" i="2"/>
  <c r="AH1613" i="2"/>
  <c r="AH1614" i="2"/>
  <c r="AH1615" i="2"/>
  <c r="AH1616" i="2"/>
  <c r="AH1617" i="2"/>
  <c r="AH1618" i="2"/>
  <c r="AH1619" i="2"/>
  <c r="AH1620" i="2"/>
  <c r="AH1621" i="2"/>
  <c r="AH1622" i="2"/>
  <c r="AH1623" i="2"/>
  <c r="AH1624" i="2"/>
  <c r="AH1625" i="2"/>
  <c r="AH1626" i="2"/>
  <c r="AH1627" i="2"/>
  <c r="AH1628" i="2"/>
  <c r="AH1629" i="2"/>
  <c r="AH1630" i="2"/>
  <c r="AH1631" i="2"/>
  <c r="AH1632" i="2"/>
  <c r="AH1633" i="2"/>
  <c r="AH1634" i="2"/>
  <c r="AH1635" i="2"/>
  <c r="AH1636" i="2"/>
  <c r="AH1637" i="2"/>
  <c r="AH1638" i="2"/>
  <c r="AH1639" i="2"/>
  <c r="AH1640" i="2"/>
  <c r="AH1641" i="2"/>
  <c r="AH1642" i="2"/>
  <c r="AH1643" i="2"/>
  <c r="AH1644" i="2"/>
  <c r="AH1645" i="2"/>
  <c r="AH1646" i="2"/>
  <c r="AH1647" i="2"/>
  <c r="AH1648" i="2"/>
  <c r="AH1649" i="2"/>
  <c r="AH1650" i="2"/>
  <c r="AH1651" i="2"/>
  <c r="AH1652" i="2"/>
  <c r="AH1653" i="2"/>
  <c r="AH1654" i="2"/>
  <c r="AH1655" i="2"/>
  <c r="AH1656" i="2"/>
  <c r="AH1657" i="2"/>
  <c r="AH1658" i="2"/>
  <c r="AH1659" i="2"/>
  <c r="AH1660" i="2"/>
  <c r="AH1661" i="2"/>
  <c r="AH1662" i="2"/>
  <c r="AH1663" i="2"/>
  <c r="AH1664" i="2"/>
  <c r="AH1665" i="2"/>
  <c r="AH1666" i="2"/>
  <c r="AH1667" i="2"/>
  <c r="AH1668" i="2"/>
  <c r="AH1669" i="2"/>
  <c r="AH1670" i="2"/>
  <c r="AH1671" i="2"/>
  <c r="AH1672" i="2"/>
  <c r="AH1673" i="2"/>
  <c r="AH1674" i="2"/>
  <c r="AH1675" i="2"/>
  <c r="AH1676" i="2"/>
  <c r="AH1677" i="2"/>
  <c r="AH1678" i="2"/>
  <c r="AH1679" i="2"/>
  <c r="AH1680" i="2"/>
  <c r="AH1681" i="2"/>
  <c r="AH1682" i="2"/>
  <c r="AH1683" i="2"/>
  <c r="AH1684" i="2"/>
  <c r="AH1685" i="2"/>
  <c r="AH1686" i="2"/>
  <c r="AH1687" i="2"/>
  <c r="AH1688" i="2"/>
  <c r="AH1689" i="2"/>
  <c r="AH1690" i="2"/>
  <c r="AH1691" i="2"/>
  <c r="AH1692" i="2"/>
  <c r="AH1693" i="2"/>
  <c r="AH1694" i="2"/>
  <c r="AH1695" i="2"/>
  <c r="AH1696" i="2"/>
  <c r="AH1697" i="2"/>
  <c r="AH1698" i="2"/>
  <c r="AH1699" i="2"/>
  <c r="AH1700" i="2"/>
  <c r="AH1701" i="2"/>
  <c r="AH1702" i="2"/>
  <c r="AH1703" i="2"/>
  <c r="AH1704" i="2"/>
  <c r="AH1705" i="2"/>
  <c r="AH1706" i="2"/>
  <c r="AH1707" i="2"/>
  <c r="AH1708" i="2"/>
  <c r="AH1709" i="2"/>
  <c r="AH1710" i="2"/>
  <c r="AH1711" i="2"/>
  <c r="AH1712" i="2"/>
  <c r="AH1713" i="2"/>
  <c r="AH1714" i="2"/>
  <c r="AH1715" i="2"/>
  <c r="AH1716" i="2"/>
  <c r="AH1717" i="2"/>
  <c r="AH1718" i="2"/>
  <c r="AH1719" i="2"/>
  <c r="AH1720" i="2"/>
  <c r="AH1721" i="2"/>
  <c r="AH1722" i="2"/>
  <c r="AH1723" i="2"/>
  <c r="AH1724" i="2"/>
  <c r="AH1725" i="2"/>
  <c r="AH1726" i="2"/>
  <c r="AH1727" i="2"/>
  <c r="AH1728" i="2"/>
  <c r="AH1729" i="2"/>
  <c r="AH1730" i="2"/>
  <c r="AH1731" i="2"/>
  <c r="AH1732" i="2"/>
  <c r="AH1733" i="2"/>
  <c r="AH1734" i="2"/>
  <c r="AH1735" i="2"/>
  <c r="AH1736" i="2"/>
  <c r="AH1737" i="2"/>
  <c r="AH1738" i="2"/>
  <c r="AH1739" i="2"/>
  <c r="AH1740" i="2"/>
  <c r="AH1741" i="2"/>
  <c r="AH1742" i="2"/>
  <c r="AH1743" i="2"/>
  <c r="AH1744" i="2"/>
  <c r="AH1745" i="2"/>
  <c r="AH1746" i="2"/>
  <c r="AH1747" i="2"/>
  <c r="AH1748" i="2"/>
  <c r="AH1749" i="2"/>
  <c r="AH1750" i="2"/>
  <c r="AH1751" i="2"/>
  <c r="AH1752" i="2"/>
  <c r="AH1753" i="2"/>
  <c r="AH1754" i="2"/>
  <c r="AH1755" i="2"/>
  <c r="AH1756" i="2"/>
  <c r="AH1757" i="2"/>
  <c r="AH1758" i="2"/>
  <c r="AH1759" i="2"/>
  <c r="AH1760" i="2"/>
  <c r="AH1761" i="2"/>
  <c r="AH1762" i="2"/>
  <c r="AH1763" i="2"/>
  <c r="AH1764" i="2"/>
  <c r="AH1765" i="2"/>
  <c r="AH1766" i="2"/>
  <c r="AH1767" i="2"/>
  <c r="AH1768" i="2"/>
  <c r="AH1769" i="2"/>
  <c r="AH1770" i="2"/>
  <c r="AH1771" i="2"/>
  <c r="AH1772" i="2"/>
  <c r="AH1773" i="2"/>
  <c r="AH1774" i="2"/>
  <c r="AH1775" i="2"/>
  <c r="AH1776" i="2"/>
  <c r="AH1777" i="2"/>
  <c r="AH1778" i="2"/>
  <c r="AH1779" i="2"/>
  <c r="AH1780" i="2"/>
  <c r="AH1781" i="2"/>
  <c r="AH1782" i="2"/>
  <c r="AH1783" i="2"/>
  <c r="AH1784" i="2"/>
  <c r="AH1785" i="2"/>
  <c r="AH1786" i="2"/>
  <c r="AH1787" i="2"/>
  <c r="AH1788" i="2"/>
  <c r="AH1789" i="2"/>
  <c r="AH1790" i="2"/>
  <c r="AH1791" i="2"/>
  <c r="AH1792" i="2"/>
  <c r="AH1793" i="2"/>
  <c r="AH1794" i="2"/>
  <c r="AH1795" i="2"/>
  <c r="AH1796" i="2"/>
  <c r="AH1797" i="2"/>
  <c r="AH1798" i="2"/>
  <c r="AH1799" i="2"/>
  <c r="AH1800" i="2"/>
  <c r="AH1801" i="2"/>
  <c r="AH1802" i="2"/>
  <c r="AH1803" i="2"/>
  <c r="AH1804" i="2"/>
  <c r="AH1805" i="2"/>
  <c r="AH1806" i="2"/>
  <c r="AH1807" i="2"/>
  <c r="AH1808" i="2"/>
  <c r="AH1809" i="2"/>
  <c r="AH1810" i="2"/>
  <c r="AH1811" i="2"/>
  <c r="AH1812" i="2"/>
  <c r="AH1813" i="2"/>
  <c r="AH1814" i="2"/>
  <c r="AH1815" i="2"/>
  <c r="AH1816" i="2"/>
  <c r="AH1817" i="2"/>
  <c r="AH1818" i="2"/>
  <c r="AH1819" i="2"/>
  <c r="AH1820" i="2"/>
  <c r="AH1821" i="2"/>
  <c r="AH1822" i="2"/>
  <c r="AH1823" i="2"/>
  <c r="AH1824" i="2"/>
  <c r="AH1825" i="2"/>
  <c r="AH1826" i="2"/>
  <c r="AH1827" i="2"/>
  <c r="AH1828" i="2"/>
  <c r="AH1829" i="2"/>
  <c r="AH1830" i="2"/>
  <c r="AH1831" i="2"/>
  <c r="AH1832" i="2"/>
  <c r="AH1833" i="2"/>
  <c r="AH1834" i="2"/>
  <c r="AH1835" i="2"/>
  <c r="AH1836" i="2"/>
  <c r="AH1837" i="2"/>
  <c r="AH1838" i="2"/>
  <c r="AH1839" i="2"/>
  <c r="AH1840" i="2"/>
  <c r="AH1841" i="2"/>
  <c r="AH1842" i="2"/>
  <c r="AH1843" i="2"/>
  <c r="AH1844" i="2"/>
  <c r="AH1845" i="2"/>
  <c r="AH1846" i="2"/>
  <c r="AH1847" i="2"/>
  <c r="AH1848" i="2"/>
  <c r="AH1849" i="2"/>
  <c r="AH1850" i="2"/>
  <c r="AH1851" i="2"/>
  <c r="AH1852" i="2"/>
  <c r="AH1853" i="2"/>
  <c r="AH1854" i="2"/>
  <c r="AH1855" i="2"/>
  <c r="AH1856" i="2"/>
  <c r="AH1857" i="2"/>
  <c r="AH1858" i="2"/>
  <c r="AH1859" i="2"/>
  <c r="AH1860" i="2"/>
  <c r="AH1861" i="2"/>
  <c r="AH1862" i="2"/>
  <c r="AH1863" i="2"/>
  <c r="AH1864" i="2"/>
  <c r="AH1865" i="2"/>
  <c r="AH1866" i="2"/>
  <c r="AH1867" i="2"/>
  <c r="AH1868" i="2"/>
  <c r="AH1869" i="2"/>
  <c r="AH1870" i="2"/>
  <c r="AH1871" i="2"/>
  <c r="AH1872" i="2"/>
  <c r="AH1873" i="2"/>
  <c r="AH1874" i="2"/>
  <c r="AH1875" i="2"/>
  <c r="AH1876" i="2"/>
  <c r="AH1877" i="2"/>
  <c r="AH1878" i="2"/>
  <c r="AH1879" i="2"/>
  <c r="AH1880" i="2"/>
  <c r="AH1881" i="2"/>
  <c r="AH1882" i="2"/>
  <c r="AH1883" i="2"/>
  <c r="AH1884" i="2"/>
  <c r="AH1885" i="2"/>
  <c r="AH1886" i="2"/>
  <c r="AH1887" i="2"/>
  <c r="AH1888" i="2"/>
  <c r="AH1889" i="2"/>
  <c r="AH1890" i="2"/>
  <c r="AH1891" i="2"/>
  <c r="AH1892" i="2"/>
  <c r="AH1893" i="2"/>
  <c r="AH1894" i="2"/>
  <c r="AH1895" i="2"/>
  <c r="AH1896" i="2"/>
  <c r="AH1897" i="2"/>
  <c r="AH1898" i="2"/>
  <c r="AH1899" i="2"/>
  <c r="AH1900" i="2"/>
  <c r="AH1901" i="2"/>
  <c r="AH1902" i="2"/>
  <c r="AH1903" i="2"/>
  <c r="AH1904" i="2"/>
  <c r="AH1905" i="2"/>
  <c r="AH1906" i="2"/>
  <c r="AH1907" i="2"/>
  <c r="AH1908" i="2"/>
  <c r="AH1909" i="2"/>
  <c r="AH1910" i="2"/>
  <c r="AH1911" i="2"/>
  <c r="AH1912" i="2"/>
  <c r="AH1913" i="2"/>
  <c r="AH1914" i="2"/>
  <c r="AH1915" i="2"/>
  <c r="AH1916" i="2"/>
  <c r="AH1917" i="2"/>
  <c r="AH1918" i="2"/>
  <c r="AH1919" i="2"/>
  <c r="AH1920" i="2"/>
  <c r="AH1921" i="2"/>
  <c r="AH1922" i="2"/>
  <c r="AH1923" i="2"/>
  <c r="AH1924" i="2"/>
  <c r="AH1925" i="2"/>
  <c r="AH1926" i="2"/>
  <c r="AH1927" i="2"/>
  <c r="AH1928" i="2"/>
  <c r="AH1929" i="2"/>
  <c r="AH1930" i="2"/>
  <c r="AH1931" i="2"/>
  <c r="AH1932" i="2"/>
  <c r="AH1933" i="2"/>
  <c r="AH1934" i="2"/>
  <c r="AH1935" i="2"/>
  <c r="AH1936" i="2"/>
  <c r="AH1937" i="2"/>
  <c r="AH1938" i="2"/>
  <c r="AH1939" i="2"/>
  <c r="AH1940" i="2"/>
  <c r="AH1941" i="2"/>
  <c r="AH1942" i="2"/>
  <c r="AH1943" i="2"/>
  <c r="AH1944" i="2"/>
  <c r="AH1945" i="2"/>
  <c r="AH1946" i="2"/>
  <c r="AH1947" i="2"/>
  <c r="AH1948" i="2"/>
  <c r="AH1949" i="2"/>
  <c r="AH1950" i="2"/>
  <c r="AH1951" i="2"/>
  <c r="AH1952" i="2"/>
  <c r="AH1953" i="2"/>
  <c r="AH1954" i="2"/>
  <c r="AH1955" i="2"/>
  <c r="AH1956" i="2"/>
  <c r="AH1957" i="2"/>
  <c r="AH1958" i="2"/>
  <c r="AH1959" i="2"/>
  <c r="AH1960" i="2"/>
  <c r="AH1961" i="2"/>
  <c r="AH1962" i="2"/>
  <c r="AH1963" i="2"/>
  <c r="AH1964" i="2"/>
  <c r="AH1965" i="2"/>
  <c r="AH1966" i="2"/>
  <c r="AH1967" i="2"/>
  <c r="AH1968" i="2"/>
  <c r="AH1969" i="2"/>
  <c r="AH1970" i="2"/>
  <c r="AH1971" i="2"/>
  <c r="AH1972" i="2"/>
  <c r="AH1973" i="2"/>
  <c r="AH1974" i="2"/>
  <c r="AH1975" i="2"/>
  <c r="AH1976" i="2"/>
  <c r="AH1977" i="2"/>
  <c r="AH1978" i="2"/>
  <c r="AH1979" i="2"/>
  <c r="AH1980" i="2"/>
  <c r="AH1981" i="2"/>
  <c r="AH1982" i="2"/>
  <c r="AH1983" i="2"/>
  <c r="AH1984" i="2"/>
  <c r="AH1985" i="2"/>
  <c r="AH1986" i="2"/>
  <c r="AH1987" i="2"/>
  <c r="AH1988" i="2"/>
  <c r="AH1989" i="2"/>
  <c r="AH1990" i="2"/>
  <c r="AH1991" i="2"/>
  <c r="AH1992" i="2"/>
  <c r="AH1993" i="2"/>
  <c r="AH1994" i="2"/>
  <c r="AH1995" i="2"/>
  <c r="AH1996" i="2"/>
  <c r="AH1997" i="2"/>
  <c r="AH1998" i="2"/>
  <c r="AH1999" i="2"/>
  <c r="AH2000" i="2"/>
  <c r="AH2001" i="2"/>
  <c r="AH2002" i="2"/>
  <c r="AH2003" i="2"/>
  <c r="AH2004" i="2"/>
  <c r="AH2005" i="2"/>
  <c r="AH2006" i="2"/>
  <c r="AH2007" i="2"/>
  <c r="AH2008" i="2"/>
  <c r="AH2009" i="2"/>
  <c r="AH2010" i="2"/>
  <c r="AH2011" i="2"/>
  <c r="AH2012" i="2"/>
  <c r="AH2013" i="2"/>
  <c r="AH2014" i="2"/>
  <c r="AH2015" i="2"/>
  <c r="AH2016" i="2"/>
  <c r="AH2017" i="2"/>
  <c r="AH2018" i="2"/>
  <c r="AH2019" i="2"/>
  <c r="AH2020" i="2"/>
  <c r="AH2021" i="2"/>
  <c r="AH2022" i="2"/>
  <c r="AH2023" i="2"/>
  <c r="AH2024" i="2"/>
  <c r="AH2025" i="2"/>
  <c r="AH2026" i="2"/>
  <c r="AH2027" i="2"/>
  <c r="AH2028" i="2"/>
  <c r="AH2029" i="2"/>
  <c r="AH2030" i="2"/>
  <c r="AH2031" i="2"/>
  <c r="AH2032" i="2"/>
  <c r="AH2033" i="2"/>
  <c r="AH2034" i="2"/>
  <c r="AH2035" i="2"/>
  <c r="AH2036" i="2"/>
  <c r="AH2037" i="2"/>
  <c r="AH2038" i="2"/>
  <c r="AH2039" i="2"/>
  <c r="AH2040" i="2"/>
  <c r="AH2041" i="2"/>
  <c r="AH2042" i="2"/>
  <c r="AH2043" i="2"/>
  <c r="AH2044" i="2"/>
  <c r="AH2045" i="2"/>
  <c r="AH2046" i="2"/>
  <c r="AH2047" i="2"/>
  <c r="AH2048" i="2"/>
  <c r="AH2049" i="2"/>
  <c r="AH2050" i="2"/>
  <c r="AH2051" i="2"/>
  <c r="AH2052" i="2"/>
  <c r="AH2053" i="2"/>
  <c r="AH2054" i="2"/>
  <c r="AH2055" i="2"/>
  <c r="AH2056" i="2"/>
  <c r="AH2057" i="2"/>
  <c r="AH2058" i="2"/>
  <c r="AH2059" i="2"/>
  <c r="AH2060" i="2"/>
  <c r="AH2061" i="2"/>
  <c r="AH2062" i="2"/>
  <c r="AH2063" i="2"/>
  <c r="AH2064" i="2"/>
  <c r="AH2065" i="2"/>
  <c r="AH2066" i="2"/>
  <c r="AH2067" i="2"/>
  <c r="AH2068" i="2"/>
  <c r="AH2069" i="2"/>
  <c r="AH2070" i="2"/>
  <c r="AH2071" i="2"/>
  <c r="AH2072" i="2"/>
  <c r="AH2073" i="2"/>
  <c r="AH2074" i="2"/>
  <c r="AH2075" i="2"/>
  <c r="AH2076" i="2"/>
  <c r="AH2077" i="2"/>
  <c r="AH2078" i="2"/>
  <c r="AH2079" i="2"/>
  <c r="AH2080" i="2"/>
  <c r="AH2081" i="2"/>
  <c r="AH2082" i="2"/>
  <c r="AH2083" i="2"/>
  <c r="AH2084" i="2"/>
  <c r="AH2085" i="2"/>
  <c r="AH2086" i="2"/>
  <c r="AH2087" i="2"/>
  <c r="AH2088" i="2"/>
  <c r="AH2089" i="2"/>
  <c r="AH2090" i="2"/>
  <c r="AH2091" i="2"/>
  <c r="AH2092" i="2"/>
  <c r="AH2093" i="2"/>
  <c r="AH2094" i="2"/>
  <c r="AH2095" i="2"/>
  <c r="AH2096" i="2"/>
  <c r="AH2097" i="2"/>
  <c r="AH2098" i="2"/>
  <c r="AH2099" i="2"/>
  <c r="AH2100" i="2"/>
  <c r="AH2101" i="2"/>
  <c r="AH2102" i="2"/>
  <c r="AH2103" i="2"/>
  <c r="AH2104" i="2"/>
  <c r="AH2105" i="2"/>
  <c r="AH2106" i="2"/>
  <c r="AH2107" i="2"/>
  <c r="AH2108" i="2"/>
  <c r="AH2109" i="2"/>
  <c r="AH2110" i="2"/>
  <c r="AH2111" i="2"/>
  <c r="AH2112" i="2"/>
  <c r="AH2113" i="2"/>
  <c r="AH2114" i="2"/>
  <c r="AH2115" i="2"/>
  <c r="AH2116" i="2"/>
  <c r="AH2117" i="2"/>
  <c r="AH2118" i="2"/>
  <c r="AH2119" i="2"/>
  <c r="AH2120" i="2"/>
  <c r="AH2121" i="2"/>
  <c r="AH2122" i="2"/>
  <c r="AH2123" i="2"/>
  <c r="AH2124" i="2"/>
  <c r="AH2125" i="2"/>
  <c r="AH2126" i="2"/>
  <c r="AH2127" i="2"/>
  <c r="AH2128" i="2"/>
  <c r="AH2129" i="2"/>
  <c r="AH2130" i="2"/>
  <c r="AH2131" i="2"/>
  <c r="AH2132" i="2"/>
  <c r="AH2133" i="2"/>
  <c r="AH2134" i="2"/>
  <c r="AH2135" i="2"/>
  <c r="AH2136" i="2"/>
  <c r="AH2137" i="2"/>
  <c r="AH2138" i="2"/>
  <c r="AH2139" i="2"/>
  <c r="AH2140" i="2"/>
  <c r="AH2141" i="2"/>
  <c r="AH2142" i="2"/>
  <c r="AH2143" i="2"/>
  <c r="AH2144" i="2"/>
  <c r="AH2145" i="2"/>
  <c r="AH2146" i="2"/>
  <c r="AH2147" i="2"/>
  <c r="AH2148" i="2"/>
  <c r="AH2149" i="2"/>
  <c r="AH2150" i="2"/>
  <c r="AH2151" i="2"/>
  <c r="AH2152" i="2"/>
  <c r="AH2153" i="2"/>
  <c r="AH2154" i="2"/>
  <c r="AH2155" i="2"/>
  <c r="AH2156" i="2"/>
  <c r="AH2157" i="2"/>
  <c r="AH2158" i="2"/>
  <c r="AH2159" i="2"/>
  <c r="AH2160" i="2"/>
  <c r="AH2161" i="2"/>
  <c r="AH2162" i="2"/>
  <c r="AH2163" i="2"/>
  <c r="AH2164" i="2"/>
  <c r="AH2165" i="2"/>
  <c r="AH2166" i="2"/>
  <c r="AH2167" i="2"/>
  <c r="AH2168" i="2"/>
  <c r="AH2169" i="2"/>
  <c r="AH2170" i="2"/>
  <c r="AH2171" i="2"/>
  <c r="AH2172" i="2"/>
  <c r="AH2173" i="2"/>
  <c r="AH2174" i="2"/>
  <c r="AH2175" i="2"/>
  <c r="AH2176" i="2"/>
  <c r="AH2177" i="2"/>
  <c r="AH2178" i="2"/>
  <c r="AH2179" i="2"/>
  <c r="AH2180" i="2"/>
  <c r="AH2181" i="2"/>
  <c r="AH2182" i="2"/>
  <c r="AH2183" i="2"/>
  <c r="AH2184" i="2"/>
  <c r="AH2185" i="2"/>
  <c r="AH2186" i="2"/>
  <c r="AH2187" i="2"/>
  <c r="AH2188" i="2"/>
  <c r="AH2189" i="2"/>
  <c r="AH2190" i="2"/>
  <c r="AH2191" i="2"/>
  <c r="AH2192" i="2"/>
  <c r="AH2193" i="2"/>
  <c r="AH2194" i="2"/>
  <c r="AH2195" i="2"/>
  <c r="AH2196" i="2"/>
  <c r="AH2197" i="2"/>
  <c r="AH2198" i="2"/>
  <c r="AH2199" i="2"/>
  <c r="AH2200" i="2"/>
  <c r="AH2201" i="2"/>
  <c r="AH2202" i="2"/>
  <c r="AH2203" i="2"/>
  <c r="AH2204" i="2"/>
  <c r="AH2205" i="2"/>
  <c r="AH2206" i="2"/>
  <c r="AH2207" i="2"/>
  <c r="AH2208" i="2"/>
  <c r="AH2209" i="2"/>
  <c r="AH2210" i="2"/>
  <c r="AH2211" i="2"/>
  <c r="AH2212" i="2"/>
  <c r="AH2213" i="2"/>
  <c r="AH2214" i="2"/>
  <c r="AH2215" i="2"/>
  <c r="AH2216" i="2"/>
  <c r="AH2217" i="2"/>
  <c r="AH2218" i="2"/>
  <c r="AH2219" i="2"/>
  <c r="AH2220" i="2"/>
  <c r="AH2221" i="2"/>
  <c r="AH2222" i="2"/>
  <c r="AH2223" i="2"/>
  <c r="AH2224" i="2"/>
  <c r="AH2225" i="2"/>
  <c r="AH2226" i="2"/>
  <c r="AH2227" i="2"/>
  <c r="AH2228" i="2"/>
  <c r="AH2229" i="2"/>
  <c r="AH2230" i="2"/>
  <c r="AH2231" i="2"/>
  <c r="AH2232" i="2"/>
  <c r="AH2233" i="2"/>
  <c r="AH2234" i="2"/>
  <c r="AH2235" i="2"/>
  <c r="AH2236" i="2"/>
  <c r="AH2237" i="2"/>
  <c r="AH2238" i="2"/>
  <c r="AH2239" i="2"/>
  <c r="AH2240" i="2"/>
  <c r="AH2241" i="2"/>
  <c r="AH2242" i="2"/>
  <c r="AH2243" i="2"/>
  <c r="AH2244" i="2"/>
  <c r="AH2245" i="2"/>
  <c r="AH2246" i="2"/>
  <c r="AH2247" i="2"/>
  <c r="AH2248" i="2"/>
  <c r="AH2249" i="2"/>
  <c r="AH2250" i="2"/>
  <c r="AH2251" i="2"/>
  <c r="AH2252" i="2"/>
  <c r="AH2253" i="2"/>
  <c r="AH2254" i="2"/>
  <c r="AH2255" i="2"/>
  <c r="AH2256" i="2"/>
  <c r="AH2257" i="2"/>
  <c r="AH2258" i="2"/>
  <c r="AH2259" i="2"/>
  <c r="AH2260" i="2"/>
  <c r="AH2261" i="2"/>
  <c r="AH2262" i="2"/>
  <c r="AH2263" i="2"/>
  <c r="AH2264" i="2"/>
  <c r="AH2265" i="2"/>
  <c r="AH2266" i="2"/>
  <c r="AH2267" i="2"/>
  <c r="AH2268" i="2"/>
  <c r="AH2269" i="2"/>
  <c r="AH2270" i="2"/>
  <c r="AH2271" i="2"/>
  <c r="AH2272" i="2"/>
  <c r="AH2273" i="2"/>
  <c r="AH2274" i="2"/>
  <c r="AH2275" i="2"/>
  <c r="AH2276" i="2"/>
  <c r="AH2277" i="2"/>
  <c r="AH2278" i="2"/>
  <c r="AH2279" i="2"/>
  <c r="AH2280" i="2"/>
  <c r="AH16" i="2"/>
  <c r="L663" i="8" l="1"/>
  <c r="L1736" i="8"/>
  <c r="L964" i="8"/>
  <c r="L2206" i="8"/>
  <c r="L1391" i="8"/>
  <c r="L1404" i="8"/>
  <c r="L1463" i="8"/>
  <c r="L1509" i="8"/>
  <c r="L1654" i="8"/>
  <c r="L1704" i="8"/>
  <c r="L1886" i="8"/>
  <c r="L471" i="8"/>
  <c r="L1423" i="8"/>
  <c r="L1861" i="8"/>
  <c r="L2217" i="8"/>
  <c r="L2218" i="8"/>
  <c r="L740" i="8"/>
  <c r="L898" i="8"/>
  <c r="L797" i="8"/>
  <c r="L954" i="8"/>
  <c r="L1519" i="8"/>
  <c r="L1751" i="8"/>
  <c r="L1866" i="8"/>
  <c r="L1867" i="8"/>
  <c r="L2102" i="8"/>
  <c r="L2133" i="8"/>
  <c r="L103" i="8"/>
  <c r="L106" i="8"/>
  <c r="L109" i="8"/>
  <c r="L475" i="8"/>
  <c r="L695" i="8"/>
  <c r="L698" i="8"/>
  <c r="L865" i="8"/>
  <c r="L1018" i="8"/>
  <c r="L1058" i="8"/>
  <c r="L1066" i="8"/>
  <c r="L1082" i="8"/>
  <c r="L1130" i="8"/>
  <c r="L1194" i="8"/>
  <c r="L1393" i="8"/>
  <c r="L1430" i="8"/>
  <c r="L1487" i="8"/>
  <c r="L1692" i="8"/>
  <c r="L2134" i="8"/>
  <c r="L86" i="8"/>
  <c r="L503" i="8"/>
  <c r="L519" i="8"/>
  <c r="L583" i="8"/>
  <c r="L737" i="8"/>
  <c r="L781" i="8"/>
  <c r="L861" i="8"/>
  <c r="L1012" i="8"/>
  <c r="L1392" i="8"/>
  <c r="L1491" i="8"/>
  <c r="L1545" i="8"/>
  <c r="L1675" i="8"/>
  <c r="L1691" i="8"/>
  <c r="L1768" i="8"/>
  <c r="L1771" i="8"/>
  <c r="L1853" i="8"/>
  <c r="L2258" i="8"/>
  <c r="L2262" i="8"/>
  <c r="L2296" i="8"/>
  <c r="L2302" i="8"/>
  <c r="L1180" i="8"/>
  <c r="L1258" i="8"/>
  <c r="L1295" i="8"/>
  <c r="L1420" i="8"/>
  <c r="L1471" i="8"/>
  <c r="L1482" i="8"/>
  <c r="L1503" i="8"/>
  <c r="L1514" i="8"/>
  <c r="L1612" i="8"/>
  <c r="L1655" i="8"/>
  <c r="L2093" i="8"/>
  <c r="L2106" i="8"/>
  <c r="L2216" i="8"/>
  <c r="L154" i="8"/>
  <c r="L158" i="8"/>
  <c r="L161" i="8"/>
  <c r="L399" i="8"/>
  <c r="L463" i="8"/>
  <c r="L466" i="8"/>
  <c r="L591" i="8"/>
  <c r="L599" i="8"/>
  <c r="L610" i="8"/>
  <c r="L637" i="8"/>
  <c r="L671" i="8"/>
  <c r="L792" i="8"/>
  <c r="L802" i="8"/>
  <c r="L922" i="8"/>
  <c r="L978" i="8"/>
  <c r="L986" i="8"/>
  <c r="L58" i="8"/>
  <c r="L479" i="8"/>
  <c r="L615" i="8"/>
  <c r="L667" i="8"/>
  <c r="L717" i="8"/>
  <c r="L786" i="8"/>
  <c r="L845" i="8"/>
  <c r="L853" i="8"/>
  <c r="L857" i="8"/>
  <c r="L1138" i="8"/>
  <c r="L1166" i="8"/>
  <c r="L1214" i="8"/>
  <c r="L1220" i="8"/>
  <c r="L1228" i="8"/>
  <c r="L1329" i="8"/>
  <c r="L1407" i="8"/>
  <c r="L1739" i="8"/>
  <c r="L2065" i="8"/>
  <c r="L2264" i="8"/>
  <c r="L2270" i="8"/>
  <c r="L2294" i="8"/>
  <c r="L118" i="8"/>
  <c r="L119" i="8"/>
  <c r="L134" i="8"/>
  <c r="L147" i="8"/>
  <c r="L153" i="8"/>
  <c r="L162" i="8"/>
  <c r="L403" i="8"/>
  <c r="L410" i="8"/>
  <c r="L421" i="8"/>
  <c r="L474" i="8"/>
  <c r="L495" i="8"/>
  <c r="L498" i="8"/>
  <c r="L507" i="8"/>
  <c r="L511" i="8"/>
  <c r="L525" i="8"/>
  <c r="L551" i="8"/>
  <c r="L554" i="8"/>
  <c r="L619" i="8"/>
  <c r="L626" i="8"/>
  <c r="L722" i="8"/>
  <c r="L882" i="8"/>
  <c r="L996" i="8"/>
  <c r="L1116" i="8"/>
  <c r="L1150" i="8"/>
  <c r="L1156" i="8"/>
  <c r="L1164" i="8"/>
  <c r="L1204" i="8"/>
  <c r="L1238" i="8"/>
  <c r="L1242" i="8"/>
  <c r="L1250" i="8"/>
  <c r="L1308" i="8"/>
  <c r="L78" i="8"/>
  <c r="L82" i="8"/>
  <c r="L102" i="8"/>
  <c r="L349" i="8"/>
  <c r="L357" i="8"/>
  <c r="L365" i="8"/>
  <c r="L373" i="8"/>
  <c r="L381" i="8"/>
  <c r="L389" i="8"/>
  <c r="L442" i="8"/>
  <c r="L538" i="8"/>
  <c r="L589" i="8"/>
  <c r="L738" i="8"/>
  <c r="L749" i="8"/>
  <c r="L810" i="8"/>
  <c r="L813" i="8"/>
  <c r="L946" i="8"/>
  <c r="L1098" i="8"/>
  <c r="L70" i="8"/>
  <c r="L85" i="8"/>
  <c r="L171" i="8"/>
  <c r="L351" i="8"/>
  <c r="L431" i="8"/>
  <c r="L439" i="8"/>
  <c r="L443" i="8"/>
  <c r="L450" i="8"/>
  <c r="L487" i="8"/>
  <c r="L506" i="8"/>
  <c r="L575" i="8"/>
  <c r="L658" i="8"/>
  <c r="L679" i="8"/>
  <c r="L711" i="8"/>
  <c r="L728" i="8"/>
  <c r="L809" i="8"/>
  <c r="L836" i="8"/>
  <c r="L932" i="8"/>
  <c r="L966" i="8"/>
  <c r="L970" i="8"/>
  <c r="L1010" i="8"/>
  <c r="L1034" i="8"/>
  <c r="L1311" i="8"/>
  <c r="L1046" i="8"/>
  <c r="L1052" i="8"/>
  <c r="L1110" i="8"/>
  <c r="L1114" i="8"/>
  <c r="L1122" i="8"/>
  <c r="L1146" i="8"/>
  <c r="L1162" i="8"/>
  <c r="L1202" i="8"/>
  <c r="L1230" i="8"/>
  <c r="L1244" i="8"/>
  <c r="L1285" i="8"/>
  <c r="L1286" i="8"/>
  <c r="L1289" i="8"/>
  <c r="L1290" i="8"/>
  <c r="L1313" i="8"/>
  <c r="L1319" i="8"/>
  <c r="L1323" i="8"/>
  <c r="L1327" i="8"/>
  <c r="L1340" i="8"/>
  <c r="L1377" i="8"/>
  <c r="L1783" i="8"/>
  <c r="L1898" i="8"/>
  <c r="L1950" i="8"/>
  <c r="L2014" i="8"/>
  <c r="L2034" i="8"/>
  <c r="L2062" i="8"/>
  <c r="L527" i="8"/>
  <c r="L535" i="8"/>
  <c r="L546" i="8"/>
  <c r="L555" i="8"/>
  <c r="L562" i="8"/>
  <c r="L573" i="8"/>
  <c r="L602" i="8"/>
  <c r="L618" i="8"/>
  <c r="L639" i="8"/>
  <c r="L647" i="8"/>
  <c r="L666" i="8"/>
  <c r="L687" i="8"/>
  <c r="L690" i="8"/>
  <c r="L699" i="8"/>
  <c r="L703" i="8"/>
  <c r="L764" i="8"/>
  <c r="L833" i="8"/>
  <c r="L914" i="8"/>
  <c r="L938" i="8"/>
  <c r="L958" i="8"/>
  <c r="L998" i="8"/>
  <c r="L1028" i="8"/>
  <c r="L1036" i="8"/>
  <c r="L1070" i="8"/>
  <c r="L1092" i="8"/>
  <c r="L1100" i="8"/>
  <c r="L1140" i="8"/>
  <c r="L1174" i="8"/>
  <c r="L1178" i="8"/>
  <c r="L1186" i="8"/>
  <c r="L1210" i="8"/>
  <c r="L1226" i="8"/>
  <c r="L1262" i="8"/>
  <c r="L1270" i="8"/>
  <c r="L1274" i="8"/>
  <c r="L1334" i="8"/>
  <c r="L1338" i="8"/>
  <c r="L1359" i="8"/>
  <c r="L1495" i="8"/>
  <c r="L1628" i="8"/>
  <c r="L1632" i="8"/>
  <c r="L1723" i="8"/>
  <c r="L1466" i="8"/>
  <c r="L1474" i="8"/>
  <c r="L1490" i="8"/>
  <c r="L1565" i="8"/>
  <c r="L1603" i="8"/>
  <c r="L1631" i="8"/>
  <c r="L1651" i="8"/>
  <c r="L1652" i="8"/>
  <c r="L1664" i="8"/>
  <c r="L1676" i="8"/>
  <c r="L1687" i="8"/>
  <c r="L1722" i="8"/>
  <c r="L1724" i="8"/>
  <c r="L1744" i="8"/>
  <c r="L1747" i="8"/>
  <c r="L1749" i="8"/>
  <c r="L1752" i="8"/>
  <c r="L1755" i="8"/>
  <c r="L1756" i="8"/>
  <c r="L1807" i="8"/>
  <c r="L1847" i="8"/>
  <c r="L1934" i="8"/>
  <c r="L1966" i="8"/>
  <c r="L1967" i="8"/>
  <c r="L1998" i="8"/>
  <c r="L2030" i="8"/>
  <c r="L2046" i="8"/>
  <c r="L2054" i="8"/>
  <c r="L2058" i="8"/>
  <c r="L2074" i="8"/>
  <c r="L2077" i="8"/>
  <c r="L2081" i="8"/>
  <c r="L2083" i="8"/>
  <c r="L2086" i="8"/>
  <c r="L2097" i="8"/>
  <c r="L2110" i="8"/>
  <c r="L2132" i="8"/>
  <c r="L2161" i="8"/>
  <c r="L2193" i="8"/>
  <c r="L2275" i="8"/>
  <c r="L1523" i="8"/>
  <c r="L1539" i="8"/>
  <c r="L1567" i="8"/>
  <c r="L1580" i="8"/>
  <c r="L1613" i="8"/>
  <c r="L1656" i="8"/>
  <c r="L1669" i="8"/>
  <c r="L1781" i="8"/>
  <c r="L1784" i="8"/>
  <c r="L1787" i="8"/>
  <c r="L1788" i="8"/>
  <c r="L1795" i="8"/>
  <c r="L1827" i="8"/>
  <c r="L1830" i="8"/>
  <c r="L1908" i="8"/>
  <c r="L1914" i="8"/>
  <c r="L1990" i="8"/>
  <c r="L1994" i="8"/>
  <c r="L2243" i="8"/>
  <c r="L2250" i="8"/>
  <c r="L2307" i="8"/>
  <c r="L61" i="8"/>
  <c r="L98" i="8"/>
  <c r="L170" i="8"/>
  <c r="L174" i="8"/>
  <c r="L177" i="8"/>
  <c r="L181" i="8"/>
  <c r="L185" i="8"/>
  <c r="L193" i="8"/>
  <c r="L197" i="8"/>
  <c r="L201" i="8"/>
  <c r="L205" i="8"/>
  <c r="L209" i="8"/>
  <c r="L213" i="8"/>
  <c r="L217" i="8"/>
  <c r="L221" i="8"/>
  <c r="L225" i="8"/>
  <c r="L229" i="8"/>
  <c r="L233" i="8"/>
  <c r="L237" i="8"/>
  <c r="L241" i="8"/>
  <c r="L245" i="8"/>
  <c r="L249" i="8"/>
  <c r="L253" i="8"/>
  <c r="L257" i="8"/>
  <c r="L261" i="8"/>
  <c r="L265" i="8"/>
  <c r="L269" i="8"/>
  <c r="L273" i="8"/>
  <c r="L277" i="8"/>
  <c r="L281" i="8"/>
  <c r="L285" i="8"/>
  <c r="L289" i="8"/>
  <c r="L293" i="8"/>
  <c r="L297" i="8"/>
  <c r="L301" i="8"/>
  <c r="L305" i="8"/>
  <c r="L309" i="8"/>
  <c r="L313" i="8"/>
  <c r="L317" i="8"/>
  <c r="L321" i="8"/>
  <c r="L325" i="8"/>
  <c r="L329" i="8"/>
  <c r="L333" i="8"/>
  <c r="L337" i="8"/>
  <c r="L341" i="8"/>
  <c r="L407" i="8"/>
  <c r="L411" i="8"/>
  <c r="L418" i="8"/>
  <c r="L429" i="8"/>
  <c r="L818" i="8"/>
  <c r="L1002" i="8"/>
  <c r="L94" i="8"/>
  <c r="L125" i="8"/>
  <c r="L189" i="8"/>
  <c r="L71" i="8"/>
  <c r="L74" i="8"/>
  <c r="L77" i="8"/>
  <c r="L110" i="8"/>
  <c r="L135" i="8"/>
  <c r="L155" i="8"/>
  <c r="L191" i="8"/>
  <c r="L215" i="8"/>
  <c r="L223" i="8"/>
  <c r="L231" i="8"/>
  <c r="L247" i="8"/>
  <c r="L263" i="8"/>
  <c r="L271" i="8"/>
  <c r="L279" i="8"/>
  <c r="L287" i="8"/>
  <c r="L295" i="8"/>
  <c r="L303" i="8"/>
  <c r="L311" i="8"/>
  <c r="L319" i="8"/>
  <c r="L327" i="8"/>
  <c r="L335" i="8"/>
  <c r="L343" i="8"/>
  <c r="L397" i="8"/>
  <c r="L655" i="8"/>
  <c r="L754" i="8"/>
  <c r="L101" i="8"/>
  <c r="L122" i="8"/>
  <c r="L114" i="8"/>
  <c r="L117" i="8"/>
  <c r="L138" i="8"/>
  <c r="L199" i="8"/>
  <c r="L207" i="8"/>
  <c r="L239" i="8"/>
  <c r="L255" i="8"/>
  <c r="L62" i="8"/>
  <c r="L66" i="8"/>
  <c r="L69" i="8"/>
  <c r="L87" i="8"/>
  <c r="L90" i="8"/>
  <c r="L93" i="8"/>
  <c r="L126" i="8"/>
  <c r="L130" i="8"/>
  <c r="L133" i="8"/>
  <c r="L142" i="8"/>
  <c r="L146" i="8"/>
  <c r="L150" i="8"/>
  <c r="L435" i="8"/>
  <c r="L453" i="8"/>
  <c r="L141" i="8"/>
  <c r="L163" i="8"/>
  <c r="L169" i="8"/>
  <c r="L179" i="8"/>
  <c r="L186" i="8"/>
  <c r="L187" i="8"/>
  <c r="L194" i="8"/>
  <c r="L202" i="8"/>
  <c r="L203" i="8"/>
  <c r="L210" i="8"/>
  <c r="L211" i="8"/>
  <c r="L218" i="8"/>
  <c r="L219" i="8"/>
  <c r="L226" i="8"/>
  <c r="L227" i="8"/>
  <c r="L234" i="8"/>
  <c r="L235" i="8"/>
  <c r="L242" i="8"/>
  <c r="L243" i="8"/>
  <c r="L250" i="8"/>
  <c r="L251" i="8"/>
  <c r="L258" i="8"/>
  <c r="L259" i="8"/>
  <c r="L266" i="8"/>
  <c r="L267" i="8"/>
  <c r="L274" i="8"/>
  <c r="L275" i="8"/>
  <c r="L282" i="8"/>
  <c r="L283" i="8"/>
  <c r="L290" i="8"/>
  <c r="L291" i="8"/>
  <c r="L298" i="8"/>
  <c r="L299" i="8"/>
  <c r="L306" i="8"/>
  <c r="L307" i="8"/>
  <c r="L314" i="8"/>
  <c r="L315" i="8"/>
  <c r="L322" i="8"/>
  <c r="L323" i="8"/>
  <c r="L330" i="8"/>
  <c r="L331" i="8"/>
  <c r="L338" i="8"/>
  <c r="L339" i="8"/>
  <c r="L346" i="8"/>
  <c r="L347" i="8"/>
  <c r="L354" i="8"/>
  <c r="L355" i="8"/>
  <c r="L362" i="8"/>
  <c r="L363" i="8"/>
  <c r="L370" i="8"/>
  <c r="L371" i="8"/>
  <c r="L378" i="8"/>
  <c r="L379" i="8"/>
  <c r="L386" i="8"/>
  <c r="L387" i="8"/>
  <c r="L394" i="8"/>
  <c r="L405" i="8"/>
  <c r="L415" i="8"/>
  <c r="L419" i="8"/>
  <c r="L426" i="8"/>
  <c r="L437" i="8"/>
  <c r="L447" i="8"/>
  <c r="L451" i="8"/>
  <c r="L458" i="8"/>
  <c r="L467" i="8"/>
  <c r="L490" i="8"/>
  <c r="L499" i="8"/>
  <c r="L522" i="8"/>
  <c r="L533" i="8"/>
  <c r="L543" i="8"/>
  <c r="L559" i="8"/>
  <c r="L570" i="8"/>
  <c r="L586" i="8"/>
  <c r="L597" i="8"/>
  <c r="L607" i="8"/>
  <c r="L623" i="8"/>
  <c r="L634" i="8"/>
  <c r="L650" i="8"/>
  <c r="L659" i="8"/>
  <c r="L682" i="8"/>
  <c r="L691" i="8"/>
  <c r="L714" i="8"/>
  <c r="L732" i="8"/>
  <c r="L762" i="8"/>
  <c r="L765" i="8"/>
  <c r="L777" i="8"/>
  <c r="L778" i="8"/>
  <c r="L801" i="8"/>
  <c r="L804" i="8"/>
  <c r="L805" i="8"/>
  <c r="L821" i="8"/>
  <c r="L824" i="8"/>
  <c r="L837" i="8"/>
  <c r="L849" i="8"/>
  <c r="L890" i="8"/>
  <c r="L916" i="8"/>
  <c r="L930" i="8"/>
  <c r="L942" i="8"/>
  <c r="L980" i="8"/>
  <c r="L1074" i="8"/>
  <c r="L1254" i="8"/>
  <c r="L1266" i="8"/>
  <c r="L1343" i="8"/>
  <c r="L1356" i="8"/>
  <c r="L1442" i="8"/>
  <c r="L1453" i="8"/>
  <c r="L1467" i="8"/>
  <c r="L359" i="8"/>
  <c r="L367" i="8"/>
  <c r="L375" i="8"/>
  <c r="L383" i="8"/>
  <c r="L391" i="8"/>
  <c r="L395" i="8"/>
  <c r="L402" i="8"/>
  <c r="L413" i="8"/>
  <c r="L423" i="8"/>
  <c r="L427" i="8"/>
  <c r="L434" i="8"/>
  <c r="L445" i="8"/>
  <c r="L455" i="8"/>
  <c r="L459" i="8"/>
  <c r="L482" i="8"/>
  <c r="L491" i="8"/>
  <c r="L523" i="8"/>
  <c r="L530" i="8"/>
  <c r="L541" i="8"/>
  <c r="L557" i="8"/>
  <c r="L567" i="8"/>
  <c r="L578" i="8"/>
  <c r="L587" i="8"/>
  <c r="L594" i="8"/>
  <c r="L605" i="8"/>
  <c r="L621" i="8"/>
  <c r="L631" i="8"/>
  <c r="L642" i="8"/>
  <c r="L651" i="8"/>
  <c r="L674" i="8"/>
  <c r="L683" i="8"/>
  <c r="L706" i="8"/>
  <c r="L733" i="8"/>
  <c r="L745" i="8"/>
  <c r="L746" i="8"/>
  <c r="L769" i="8"/>
  <c r="L772" i="8"/>
  <c r="L773" i="8"/>
  <c r="L828" i="8"/>
  <c r="L868" i="8"/>
  <c r="L926" i="8"/>
  <c r="L483" i="8"/>
  <c r="L515" i="8"/>
  <c r="L565" i="8"/>
  <c r="L629" i="8"/>
  <c r="L675" i="8"/>
  <c r="L707" i="8"/>
  <c r="L741" i="8"/>
  <c r="L757" i="8"/>
  <c r="L760" i="8"/>
  <c r="L770" i="8"/>
  <c r="L796" i="8"/>
  <c r="L826" i="8"/>
  <c r="L829" i="8"/>
  <c r="L852" i="8"/>
  <c r="L874" i="8"/>
  <c r="L906" i="8"/>
  <c r="L918" i="8"/>
  <c r="L948" i="8"/>
  <c r="L962" i="8"/>
  <c r="L974" i="8"/>
  <c r="L982" i="8"/>
  <c r="L994" i="8"/>
  <c r="L1006" i="8"/>
  <c r="L1050" i="8"/>
  <c r="L1076" i="8"/>
  <c r="L1190" i="8"/>
  <c r="L1292" i="8"/>
  <c r="L1328" i="8"/>
  <c r="L1361" i="8"/>
  <c r="L1381" i="8"/>
  <c r="L1382" i="8"/>
  <c r="L1386" i="8"/>
  <c r="L1425" i="8"/>
  <c r="L1004" i="8"/>
  <c r="L1014" i="8"/>
  <c r="L1026" i="8"/>
  <c r="L1038" i="8"/>
  <c r="L1044" i="8"/>
  <c r="L1068" i="8"/>
  <c r="L1078" i="8"/>
  <c r="L1090" i="8"/>
  <c r="L1102" i="8"/>
  <c r="L1108" i="8"/>
  <c r="L1132" i="8"/>
  <c r="L1142" i="8"/>
  <c r="L1154" i="8"/>
  <c r="L1172" i="8"/>
  <c r="L1182" i="8"/>
  <c r="L1196" i="8"/>
  <c r="L1206" i="8"/>
  <c r="L1218" i="8"/>
  <c r="L1236" i="8"/>
  <c r="L1246" i="8"/>
  <c r="L1260" i="8"/>
  <c r="L1264" i="8"/>
  <c r="L1265" i="8"/>
  <c r="L1301" i="8"/>
  <c r="L1302" i="8"/>
  <c r="L1306" i="8"/>
  <c r="L1349" i="8"/>
  <c r="L1350" i="8"/>
  <c r="L1353" i="8"/>
  <c r="L1354" i="8"/>
  <c r="L1372" i="8"/>
  <c r="L1375" i="8"/>
  <c r="L1383" i="8"/>
  <c r="L1387" i="8"/>
  <c r="L1398" i="8"/>
  <c r="L1402" i="8"/>
  <c r="L1447" i="8"/>
  <c r="L1450" i="8"/>
  <c r="L1458" i="8"/>
  <c r="L1459" i="8"/>
  <c r="L1528" i="8"/>
  <c r="L1529" i="8"/>
  <c r="L1581" i="8"/>
  <c r="L1683" i="8"/>
  <c r="L1690" i="8"/>
  <c r="L2318" i="8"/>
  <c r="L1020" i="8"/>
  <c r="L1030" i="8"/>
  <c r="L1042" i="8"/>
  <c r="L1060" i="8"/>
  <c r="L1084" i="8"/>
  <c r="L1094" i="8"/>
  <c r="L1106" i="8"/>
  <c r="L1124" i="8"/>
  <c r="L1134" i="8"/>
  <c r="L1148" i="8"/>
  <c r="L1158" i="8"/>
  <c r="L1170" i="8"/>
  <c r="L1188" i="8"/>
  <c r="L1198" i="8"/>
  <c r="L1212" i="8"/>
  <c r="L1222" i="8"/>
  <c r="L1234" i="8"/>
  <c r="L1252" i="8"/>
  <c r="L1271" i="8"/>
  <c r="L1277" i="8"/>
  <c r="L1281" i="8"/>
  <c r="L1284" i="8"/>
  <c r="L1287" i="8"/>
  <c r="L1297" i="8"/>
  <c r="L1317" i="8"/>
  <c r="L1318" i="8"/>
  <c r="L1322" i="8"/>
  <c r="L1345" i="8"/>
  <c r="L1365" i="8"/>
  <c r="L1366" i="8"/>
  <c r="L1370" i="8"/>
  <c r="L1409" i="8"/>
  <c r="L1477" i="8"/>
  <c r="L1498" i="8"/>
  <c r="L1499" i="8"/>
  <c r="L1506" i="8"/>
  <c r="L1522" i="8"/>
  <c r="L1537" i="8"/>
  <c r="L1561" i="8"/>
  <c r="L1564" i="8"/>
  <c r="L1572" i="8"/>
  <c r="L1595" i="8"/>
  <c r="L1600" i="8"/>
  <c r="L1609" i="8"/>
  <c r="L1643" i="8"/>
  <c r="L1650" i="8"/>
  <c r="L1672" i="8"/>
  <c r="L1707" i="8"/>
  <c r="L1776" i="8"/>
  <c r="L1837" i="8"/>
  <c r="L1870" i="8"/>
  <c r="L1890" i="8"/>
  <c r="L1894" i="8"/>
  <c r="L1899" i="8"/>
  <c r="L1902" i="8"/>
  <c r="L1970" i="8"/>
  <c r="L1715" i="8"/>
  <c r="L1928" i="8"/>
  <c r="L2006" i="8"/>
  <c r="L2010" i="8"/>
  <c r="L2015" i="8"/>
  <c r="L2018" i="8"/>
  <c r="L1538" i="8"/>
  <c r="L1543" i="8"/>
  <c r="L1548" i="8"/>
  <c r="L1556" i="8"/>
  <c r="L1575" i="8"/>
  <c r="L1587" i="8"/>
  <c r="L1588" i="8"/>
  <c r="L1597" i="8"/>
  <c r="L1601" i="8"/>
  <c r="L1619" i="8"/>
  <c r="L1620" i="8"/>
  <c r="L1642" i="8"/>
  <c r="L1644" i="8"/>
  <c r="L1660" i="8"/>
  <c r="L1686" i="8"/>
  <c r="L1696" i="8"/>
  <c r="L1699" i="8"/>
  <c r="L1719" i="8"/>
  <c r="L1728" i="8"/>
  <c r="L1731" i="8"/>
  <c r="L1813" i="8"/>
  <c r="L1841" i="8"/>
  <c r="L1851" i="8"/>
  <c r="L1882" i="8"/>
  <c r="L1883" i="8"/>
  <c r="L1918" i="8"/>
  <c r="L1926" i="8"/>
  <c r="L1927" i="8"/>
  <c r="L1930" i="8"/>
  <c r="L1935" i="8"/>
  <c r="L1938" i="8"/>
  <c r="L1958" i="8"/>
  <c r="L1962" i="8"/>
  <c r="L2031" i="8"/>
  <c r="L2071" i="8"/>
  <c r="L2109" i="8"/>
  <c r="L2121" i="8"/>
  <c r="L2142" i="8"/>
  <c r="L2238" i="8"/>
  <c r="L2254" i="8"/>
  <c r="L2286" i="8"/>
  <c r="L2289" i="8"/>
  <c r="L2314" i="8"/>
  <c r="L1413" i="8"/>
  <c r="L1414" i="8"/>
  <c r="L1417" i="8"/>
  <c r="L1418" i="8"/>
  <c r="L1434" i="8"/>
  <c r="L1441" i="8"/>
  <c r="L1443" i="8"/>
  <c r="L1455" i="8"/>
  <c r="L1469" i="8"/>
  <c r="L1479" i="8"/>
  <c r="L1501" i="8"/>
  <c r="L1511" i="8"/>
  <c r="L1547" i="8"/>
  <c r="L1569" i="8"/>
  <c r="L1615" i="8"/>
  <c r="L1639" i="8"/>
  <c r="L1648" i="8"/>
  <c r="L1658" i="8"/>
  <c r="L1671" i="8"/>
  <c r="L1682" i="8"/>
  <c r="L1684" i="8"/>
  <c r="L1711" i="8"/>
  <c r="L1712" i="8"/>
  <c r="L1725" i="8"/>
  <c r="L1794" i="8"/>
  <c r="L1796" i="8"/>
  <c r="L1808" i="8"/>
  <c r="L1821" i="8"/>
  <c r="L1854" i="8"/>
  <c r="L1906" i="8"/>
  <c r="L1910" i="8"/>
  <c r="L1942" i="8"/>
  <c r="L1946" i="8"/>
  <c r="L1951" i="8"/>
  <c r="L1954" i="8"/>
  <c r="L1982" i="8"/>
  <c r="L1999" i="8"/>
  <c r="L2002" i="8"/>
  <c r="L2022" i="8"/>
  <c r="L2026" i="8"/>
  <c r="L2063" i="8"/>
  <c r="L2087" i="8"/>
  <c r="L2159" i="8"/>
  <c r="L2191" i="8"/>
  <c r="L2226" i="8"/>
  <c r="L2237" i="8"/>
  <c r="L2257" i="8"/>
  <c r="L2282" i="8"/>
  <c r="L1763" i="8"/>
  <c r="L1800" i="8"/>
  <c r="L1815" i="8"/>
  <c r="L1816" i="8"/>
  <c r="L1819" i="8"/>
  <c r="L1820" i="8"/>
  <c r="L1829" i="8"/>
  <c r="L1835" i="8"/>
  <c r="L1849" i="8"/>
  <c r="L1859" i="8"/>
  <c r="L1876" i="8"/>
  <c r="L1880" i="8"/>
  <c r="L1892" i="8"/>
  <c r="L1919" i="8"/>
  <c r="L1922" i="8"/>
  <c r="L1974" i="8"/>
  <c r="L1978" i="8"/>
  <c r="L1983" i="8"/>
  <c r="L1986" i="8"/>
  <c r="L2038" i="8"/>
  <c r="L2042" i="8"/>
  <c r="L2047" i="8"/>
  <c r="L2050" i="8"/>
  <c r="L2069" i="8"/>
  <c r="L2089" i="8"/>
  <c r="L2099" i="8"/>
  <c r="L2115" i="8"/>
  <c r="L2136" i="8"/>
  <c r="L2163" i="8"/>
  <c r="L2166" i="8"/>
  <c r="L2177" i="8"/>
  <c r="L2178" i="8"/>
  <c r="L2195" i="8"/>
  <c r="L2198" i="8"/>
  <c r="L2220" i="8"/>
  <c r="L2248" i="8"/>
  <c r="L2273" i="8"/>
  <c r="L2274" i="8"/>
  <c r="L2278" i="8"/>
  <c r="L2291" i="8"/>
  <c r="L2298" i="8"/>
  <c r="L2312" i="8"/>
  <c r="L2098" i="8"/>
  <c r="L2117" i="8"/>
  <c r="L2119" i="8"/>
  <c r="L2122" i="8"/>
  <c r="L2129" i="8"/>
  <c r="L2130" i="8"/>
  <c r="L2138" i="8"/>
  <c r="L2145" i="8"/>
  <c r="L2160" i="8"/>
  <c r="L2162" i="8"/>
  <c r="L2169" i="8"/>
  <c r="L2175" i="8"/>
  <c r="L2179" i="8"/>
  <c r="L2182" i="8"/>
  <c r="L2183" i="8"/>
  <c r="L2192" i="8"/>
  <c r="L2194" i="8"/>
  <c r="L2201" i="8"/>
  <c r="L2209" i="8"/>
  <c r="L2210" i="8"/>
  <c r="L2213" i="8"/>
  <c r="L2214" i="8"/>
  <c r="L2222" i="8"/>
  <c r="L2229" i="8"/>
  <c r="L2241" i="8"/>
  <c r="L2246" i="8"/>
  <c r="L2259" i="8"/>
  <c r="L2266" i="8"/>
  <c r="L2280" i="8"/>
  <c r="L2305" i="8"/>
  <c r="L2310" i="8"/>
  <c r="L2317" i="8"/>
  <c r="L178" i="8"/>
  <c r="L195" i="8"/>
  <c r="L65" i="8"/>
  <c r="L67" i="8"/>
  <c r="L81" i="8"/>
  <c r="L83" i="8"/>
  <c r="L97" i="8"/>
  <c r="L99" i="8"/>
  <c r="L113" i="8"/>
  <c r="L115" i="8"/>
  <c r="L129" i="8"/>
  <c r="L131" i="8"/>
  <c r="L145" i="8"/>
  <c r="L63" i="8"/>
  <c r="L79" i="8"/>
  <c r="L95" i="8"/>
  <c r="L111" i="8"/>
  <c r="L127" i="8"/>
  <c r="L143" i="8"/>
  <c r="L166" i="8"/>
  <c r="L57" i="8"/>
  <c r="L59" i="8"/>
  <c r="L73" i="8"/>
  <c r="L75" i="8"/>
  <c r="L89" i="8"/>
  <c r="L91" i="8"/>
  <c r="L105" i="8"/>
  <c r="L107" i="8"/>
  <c r="L121" i="8"/>
  <c r="L123" i="8"/>
  <c r="L137" i="8"/>
  <c r="L139" i="8"/>
  <c r="L183" i="8"/>
  <c r="L461" i="8"/>
  <c r="L469" i="8"/>
  <c r="L477" i="8"/>
  <c r="L485" i="8"/>
  <c r="L493" i="8"/>
  <c r="L501" i="8"/>
  <c r="L509" i="8"/>
  <c r="L514" i="8"/>
  <c r="L517" i="8"/>
  <c r="L531" i="8"/>
  <c r="L549" i="8"/>
  <c r="L563" i="8"/>
  <c r="L581" i="8"/>
  <c r="L595" i="8"/>
  <c r="L613" i="8"/>
  <c r="L627" i="8"/>
  <c r="L841" i="8"/>
  <c r="L950" i="8"/>
  <c r="L149" i="8"/>
  <c r="L151" i="8"/>
  <c r="L165" i="8"/>
  <c r="L167" i="8"/>
  <c r="L730" i="8"/>
  <c r="L789" i="8"/>
  <c r="L934" i="8"/>
  <c r="L990" i="8"/>
  <c r="L1054" i="8"/>
  <c r="L1118" i="8"/>
  <c r="L182" i="8"/>
  <c r="L190" i="8"/>
  <c r="L198" i="8"/>
  <c r="L206" i="8"/>
  <c r="L214" i="8"/>
  <c r="L222" i="8"/>
  <c r="L230" i="8"/>
  <c r="L238" i="8"/>
  <c r="L246" i="8"/>
  <c r="L254" i="8"/>
  <c r="L262" i="8"/>
  <c r="L270" i="8"/>
  <c r="L278" i="8"/>
  <c r="L286" i="8"/>
  <c r="L294" i="8"/>
  <c r="L302" i="8"/>
  <c r="L310" i="8"/>
  <c r="L318" i="8"/>
  <c r="L326" i="8"/>
  <c r="L334" i="8"/>
  <c r="L342" i="8"/>
  <c r="L345" i="8"/>
  <c r="L350" i="8"/>
  <c r="L353" i="8"/>
  <c r="L358" i="8"/>
  <c r="L361" i="8"/>
  <c r="L366" i="8"/>
  <c r="L369" i="8"/>
  <c r="L374" i="8"/>
  <c r="L377" i="8"/>
  <c r="L382" i="8"/>
  <c r="L385" i="8"/>
  <c r="L390" i="8"/>
  <c r="L393" i="8"/>
  <c r="L398" i="8"/>
  <c r="L401" i="8"/>
  <c r="L406" i="8"/>
  <c r="L409" i="8"/>
  <c r="L414" i="8"/>
  <c r="L417" i="8"/>
  <c r="L422" i="8"/>
  <c r="L425" i="8"/>
  <c r="L430" i="8"/>
  <c r="L433" i="8"/>
  <c r="L438" i="8"/>
  <c r="L441" i="8"/>
  <c r="L446" i="8"/>
  <c r="L449" i="8"/>
  <c r="L454" i="8"/>
  <c r="L457" i="8"/>
  <c r="L462" i="8"/>
  <c r="L465" i="8"/>
  <c r="L470" i="8"/>
  <c r="L473" i="8"/>
  <c r="L478" i="8"/>
  <c r="L481" i="8"/>
  <c r="L486" i="8"/>
  <c r="L489" i="8"/>
  <c r="L494" i="8"/>
  <c r="L547" i="8"/>
  <c r="L579" i="8"/>
  <c r="L611" i="8"/>
  <c r="L643" i="8"/>
  <c r="L157" i="8"/>
  <c r="L159" i="8"/>
  <c r="L173" i="8"/>
  <c r="L175" i="8"/>
  <c r="L539" i="8"/>
  <c r="L571" i="8"/>
  <c r="L603" i="8"/>
  <c r="L635" i="8"/>
  <c r="L725" i="8"/>
  <c r="L794" i="8"/>
  <c r="L1022" i="8"/>
  <c r="L1062" i="8"/>
  <c r="L1086" i="8"/>
  <c r="L1126" i="8"/>
  <c r="L645" i="8"/>
  <c r="L653" i="8"/>
  <c r="L661" i="8"/>
  <c r="L669" i="8"/>
  <c r="L677" i="8"/>
  <c r="L685" i="8"/>
  <c r="L693" i="8"/>
  <c r="L701" i="8"/>
  <c r="L709" i="8"/>
  <c r="L720" i="8"/>
  <c r="L752" i="8"/>
  <c r="L784" i="8"/>
  <c r="L816" i="8"/>
  <c r="L830" i="8"/>
  <c r="L834" i="8"/>
  <c r="L838" i="8"/>
  <c r="L848" i="8"/>
  <c r="L850" i="8"/>
  <c r="L854" i="8"/>
  <c r="L864" i="8"/>
  <c r="L866" i="8"/>
  <c r="L869" i="8"/>
  <c r="L871" i="8"/>
  <c r="L876" i="8"/>
  <c r="L877" i="8"/>
  <c r="L879" i="8"/>
  <c r="L884" i="8"/>
  <c r="L885" i="8"/>
  <c r="L887" i="8"/>
  <c r="L892" i="8"/>
  <c r="L893" i="8"/>
  <c r="L895" i="8"/>
  <c r="L900" i="8"/>
  <c r="L901" i="8"/>
  <c r="L903" i="8"/>
  <c r="L908" i="8"/>
  <c r="L909" i="8"/>
  <c r="L911" i="8"/>
  <c r="L920" i="8"/>
  <c r="L927" i="8"/>
  <c r="L936" i="8"/>
  <c r="L943" i="8"/>
  <c r="L952" i="8"/>
  <c r="L959" i="8"/>
  <c r="L968" i="8"/>
  <c r="L975" i="8"/>
  <c r="L984" i="8"/>
  <c r="L991" i="8"/>
  <c r="L1000" i="8"/>
  <c r="L1007" i="8"/>
  <c r="L1016" i="8"/>
  <c r="L1023" i="8"/>
  <c r="L1032" i="8"/>
  <c r="L1039" i="8"/>
  <c r="L1048" i="8"/>
  <c r="L1055" i="8"/>
  <c r="L1064" i="8"/>
  <c r="L1071" i="8"/>
  <c r="L1080" i="8"/>
  <c r="L1087" i="8"/>
  <c r="L1096" i="8"/>
  <c r="L1103" i="8"/>
  <c r="L1112" i="8"/>
  <c r="L1119" i="8"/>
  <c r="L1128" i="8"/>
  <c r="L1135" i="8"/>
  <c r="L1144" i="8"/>
  <c r="L1151" i="8"/>
  <c r="L1160" i="8"/>
  <c r="L1176" i="8"/>
  <c r="L1192" i="8"/>
  <c r="L1208" i="8"/>
  <c r="L1224" i="8"/>
  <c r="L1231" i="8"/>
  <c r="L1240" i="8"/>
  <c r="L1247" i="8"/>
  <c r="L1276" i="8"/>
  <c r="L1280" i="8"/>
  <c r="L1305" i="8"/>
  <c r="L1335" i="8"/>
  <c r="L1339" i="8"/>
  <c r="L1344" i="8"/>
  <c r="L1369" i="8"/>
  <c r="L1399" i="8"/>
  <c r="L1403" i="8"/>
  <c r="L1408" i="8"/>
  <c r="L1438" i="8"/>
  <c r="L1485" i="8"/>
  <c r="L1517" i="8"/>
  <c r="L1553" i="8"/>
  <c r="L1557" i="8"/>
  <c r="L1566" i="8"/>
  <c r="L1599" i="8"/>
  <c r="L497" i="8"/>
  <c r="L502" i="8"/>
  <c r="L505" i="8"/>
  <c r="L510" i="8"/>
  <c r="L513" i="8"/>
  <c r="L518" i="8"/>
  <c r="L521" i="8"/>
  <c r="L526" i="8"/>
  <c r="L529" i="8"/>
  <c r="L534" i="8"/>
  <c r="L537" i="8"/>
  <c r="L542" i="8"/>
  <c r="L545" i="8"/>
  <c r="L550" i="8"/>
  <c r="L553" i="8"/>
  <c r="L558" i="8"/>
  <c r="L561" i="8"/>
  <c r="L566" i="8"/>
  <c r="L569" i="8"/>
  <c r="L574" i="8"/>
  <c r="L577" i="8"/>
  <c r="L582" i="8"/>
  <c r="L585" i="8"/>
  <c r="L590" i="8"/>
  <c r="L593" i="8"/>
  <c r="L598" i="8"/>
  <c r="L601" i="8"/>
  <c r="L606" i="8"/>
  <c r="L609" i="8"/>
  <c r="L614" i="8"/>
  <c r="L617" i="8"/>
  <c r="L622" i="8"/>
  <c r="L625" i="8"/>
  <c r="L630" i="8"/>
  <c r="L633" i="8"/>
  <c r="L638" i="8"/>
  <c r="L641" i="8"/>
  <c r="L646" i="8"/>
  <c r="L649" i="8"/>
  <c r="L654" i="8"/>
  <c r="L657" i="8"/>
  <c r="L662" i="8"/>
  <c r="L665" i="8"/>
  <c r="L670" i="8"/>
  <c r="L673" i="8"/>
  <c r="L678" i="8"/>
  <c r="L681" i="8"/>
  <c r="L686" i="8"/>
  <c r="L689" i="8"/>
  <c r="L694" i="8"/>
  <c r="L697" i="8"/>
  <c r="L702" i="8"/>
  <c r="L705" i="8"/>
  <c r="L710" i="8"/>
  <c r="L713" i="8"/>
  <c r="L716" i="8"/>
  <c r="L718" i="8"/>
  <c r="L721" i="8"/>
  <c r="L736" i="8"/>
  <c r="L748" i="8"/>
  <c r="L750" i="8"/>
  <c r="L753" i="8"/>
  <c r="L768" i="8"/>
  <c r="L780" i="8"/>
  <c r="L782" i="8"/>
  <c r="L785" i="8"/>
  <c r="L800" i="8"/>
  <c r="L812" i="8"/>
  <c r="L814" i="8"/>
  <c r="L817" i="8"/>
  <c r="L832" i="8"/>
  <c r="L840" i="8"/>
  <c r="L842" i="8"/>
  <c r="L844" i="8"/>
  <c r="L846" i="8"/>
  <c r="L856" i="8"/>
  <c r="L858" i="8"/>
  <c r="L860" i="8"/>
  <c r="L862" i="8"/>
  <c r="L872" i="8"/>
  <c r="L873" i="8"/>
  <c r="L875" i="8"/>
  <c r="L880" i="8"/>
  <c r="L881" i="8"/>
  <c r="L883" i="8"/>
  <c r="L888" i="8"/>
  <c r="L889" i="8"/>
  <c r="L891" i="8"/>
  <c r="L896" i="8"/>
  <c r="L897" i="8"/>
  <c r="L899" i="8"/>
  <c r="L904" i="8"/>
  <c r="L905" i="8"/>
  <c r="L907" i="8"/>
  <c r="L912" i="8"/>
  <c r="L913" i="8"/>
  <c r="L919" i="8"/>
  <c r="L928" i="8"/>
  <c r="L929" i="8"/>
  <c r="L935" i="8"/>
  <c r="L944" i="8"/>
  <c r="L945" i="8"/>
  <c r="L951" i="8"/>
  <c r="L960" i="8"/>
  <c r="L961" i="8"/>
  <c r="L967" i="8"/>
  <c r="L976" i="8"/>
  <c r="L977" i="8"/>
  <c r="L983" i="8"/>
  <c r="L992" i="8"/>
  <c r="L993" i="8"/>
  <c r="L999" i="8"/>
  <c r="L1008" i="8"/>
  <c r="L1009" i="8"/>
  <c r="L1015" i="8"/>
  <c r="L1024" i="8"/>
  <c r="L1025" i="8"/>
  <c r="L1031" i="8"/>
  <c r="L1040" i="8"/>
  <c r="L1041" i="8"/>
  <c r="L1047" i="8"/>
  <c r="L1056" i="8"/>
  <c r="L1057" i="8"/>
  <c r="L1063" i="8"/>
  <c r="L1072" i="8"/>
  <c r="L1073" i="8"/>
  <c r="L1079" i="8"/>
  <c r="L1088" i="8"/>
  <c r="L1089" i="8"/>
  <c r="L1095" i="8"/>
  <c r="L1104" i="8"/>
  <c r="L1105" i="8"/>
  <c r="L1111" i="8"/>
  <c r="L1120" i="8"/>
  <c r="L1121" i="8"/>
  <c r="L1127" i="8"/>
  <c r="L1136" i="8"/>
  <c r="L1137" i="8"/>
  <c r="L1143" i="8"/>
  <c r="L1152" i="8"/>
  <c r="L1153" i="8"/>
  <c r="L1159" i="8"/>
  <c r="L1168" i="8"/>
  <c r="L1169" i="8"/>
  <c r="L1175" i="8"/>
  <c r="L1184" i="8"/>
  <c r="L1185" i="8"/>
  <c r="L1191" i="8"/>
  <c r="L1200" i="8"/>
  <c r="L1201" i="8"/>
  <c r="L1207" i="8"/>
  <c r="L1216" i="8"/>
  <c r="L1217" i="8"/>
  <c r="L1223" i="8"/>
  <c r="L1232" i="8"/>
  <c r="L1233" i="8"/>
  <c r="L1239" i="8"/>
  <c r="L1248" i="8"/>
  <c r="L1249" i="8"/>
  <c r="L1255" i="8"/>
  <c r="L1268" i="8"/>
  <c r="L1278" i="8"/>
  <c r="L1303" i="8"/>
  <c r="L1307" i="8"/>
  <c r="L1312" i="8"/>
  <c r="L1324" i="8"/>
  <c r="L1333" i="8"/>
  <c r="L1337" i="8"/>
  <c r="L1367" i="8"/>
  <c r="L1371" i="8"/>
  <c r="L1376" i="8"/>
  <c r="L1388" i="8"/>
  <c r="L1397" i="8"/>
  <c r="L1401" i="8"/>
  <c r="L1483" i="8"/>
  <c r="L1515" i="8"/>
  <c r="L1533" i="8"/>
  <c r="L1536" i="8"/>
  <c r="L1546" i="8"/>
  <c r="L1551" i="8"/>
  <c r="L1555" i="8"/>
  <c r="L1585" i="8"/>
  <c r="L1604" i="8"/>
  <c r="L1663" i="8"/>
  <c r="L1674" i="8"/>
  <c r="L724" i="8"/>
  <c r="L729" i="8"/>
  <c r="L744" i="8"/>
  <c r="L756" i="8"/>
  <c r="L761" i="8"/>
  <c r="L776" i="8"/>
  <c r="L788" i="8"/>
  <c r="L793" i="8"/>
  <c r="L808" i="8"/>
  <c r="L820" i="8"/>
  <c r="L825" i="8"/>
  <c r="L870" i="8"/>
  <c r="L878" i="8"/>
  <c r="L886" i="8"/>
  <c r="L894" i="8"/>
  <c r="L902" i="8"/>
  <c r="L910" i="8"/>
  <c r="L924" i="8"/>
  <c r="L925" i="8"/>
  <c r="L940" i="8"/>
  <c r="L941" i="8"/>
  <c r="L956" i="8"/>
  <c r="L957" i="8"/>
  <c r="L972" i="8"/>
  <c r="L973" i="8"/>
  <c r="L988" i="8"/>
  <c r="L989" i="8"/>
  <c r="L1005" i="8"/>
  <c r="L1021" i="8"/>
  <c r="L1037" i="8"/>
  <c r="L1053" i="8"/>
  <c r="L1069" i="8"/>
  <c r="L1085" i="8"/>
  <c r="L1101" i="8"/>
  <c r="L1117" i="8"/>
  <c r="L1133" i="8"/>
  <c r="L1149" i="8"/>
  <c r="L1165" i="8"/>
  <c r="L1181" i="8"/>
  <c r="L1197" i="8"/>
  <c r="L1213" i="8"/>
  <c r="L1229" i="8"/>
  <c r="L1245" i="8"/>
  <c r="L1261" i="8"/>
  <c r="L1282" i="8"/>
  <c r="L1291" i="8"/>
  <c r="L1296" i="8"/>
  <c r="L1321" i="8"/>
  <c r="L1351" i="8"/>
  <c r="L1355" i="8"/>
  <c r="L1360" i="8"/>
  <c r="L1385" i="8"/>
  <c r="L1415" i="8"/>
  <c r="L1419" i="8"/>
  <c r="L1424" i="8"/>
  <c r="L1429" i="8"/>
  <c r="L1431" i="8"/>
  <c r="L1445" i="8"/>
  <c r="L1451" i="8"/>
  <c r="L1461" i="8"/>
  <c r="L1475" i="8"/>
  <c r="L1493" i="8"/>
  <c r="L1507" i="8"/>
  <c r="L1525" i="8"/>
  <c r="L1531" i="8"/>
  <c r="L1577" i="8"/>
  <c r="L1583" i="8"/>
  <c r="L1591" i="8"/>
  <c r="L1605" i="8"/>
  <c r="L1614" i="8"/>
  <c r="L1698" i="8"/>
  <c r="L1700" i="8"/>
  <c r="L1717" i="8"/>
  <c r="L1720" i="8"/>
  <c r="L1757" i="8"/>
  <c r="L1775" i="8"/>
  <c r="L1786" i="8"/>
  <c r="L1845" i="8"/>
  <c r="L1855" i="8"/>
  <c r="L1860" i="8"/>
  <c r="L1887" i="8"/>
  <c r="L1896" i="8"/>
  <c r="L1903" i="8"/>
  <c r="L1912" i="8"/>
  <c r="L1256" i="8"/>
  <c r="L1263" i="8"/>
  <c r="L1272" i="8"/>
  <c r="L1279" i="8"/>
  <c r="L1283" i="8"/>
  <c r="L1288" i="8"/>
  <c r="L1299" i="8"/>
  <c r="L1304" i="8"/>
  <c r="L1315" i="8"/>
  <c r="L1320" i="8"/>
  <c r="L1331" i="8"/>
  <c r="L1336" i="8"/>
  <c r="L1347" i="8"/>
  <c r="L1352" i="8"/>
  <c r="L1363" i="8"/>
  <c r="L1368" i="8"/>
  <c r="L1379" i="8"/>
  <c r="L1384" i="8"/>
  <c r="L1395" i="8"/>
  <c r="L1400" i="8"/>
  <c r="L1411" i="8"/>
  <c r="L1416" i="8"/>
  <c r="L1427" i="8"/>
  <c r="L1437" i="8"/>
  <c r="L1439" i="8"/>
  <c r="L1446" i="8"/>
  <c r="L1449" i="8"/>
  <c r="L1454" i="8"/>
  <c r="L1457" i="8"/>
  <c r="L1462" i="8"/>
  <c r="L1465" i="8"/>
  <c r="L1470" i="8"/>
  <c r="L1473" i="8"/>
  <c r="L1478" i="8"/>
  <c r="L1481" i="8"/>
  <c r="L1486" i="8"/>
  <c r="L1489" i="8"/>
  <c r="L1494" i="8"/>
  <c r="L1497" i="8"/>
  <c r="L1502" i="8"/>
  <c r="L1505" i="8"/>
  <c r="L1510" i="8"/>
  <c r="L1513" i="8"/>
  <c r="L1518" i="8"/>
  <c r="L1521" i="8"/>
  <c r="L1527" i="8"/>
  <c r="L1532" i="8"/>
  <c r="L1541" i="8"/>
  <c r="L1544" i="8"/>
  <c r="L1554" i="8"/>
  <c r="L1559" i="8"/>
  <c r="L1571" i="8"/>
  <c r="L1579" i="8"/>
  <c r="L1584" i="8"/>
  <c r="L1598" i="8"/>
  <c r="L1617" i="8"/>
  <c r="L1635" i="8"/>
  <c r="L1637" i="8"/>
  <c r="L1640" i="8"/>
  <c r="L1645" i="8"/>
  <c r="L1680" i="8"/>
  <c r="L1688" i="8"/>
  <c r="L1693" i="8"/>
  <c r="L1743" i="8"/>
  <c r="L1754" i="8"/>
  <c r="L1762" i="8"/>
  <c r="L1764" i="8"/>
  <c r="L1792" i="8"/>
  <c r="L1803" i="8"/>
  <c r="L1811" i="8"/>
  <c r="L1818" i="8"/>
  <c r="L1826" i="8"/>
  <c r="L1828" i="8"/>
  <c r="L1843" i="8"/>
  <c r="L1852" i="8"/>
  <c r="L1871" i="8"/>
  <c r="L1874" i="8"/>
  <c r="L1878" i="8"/>
  <c r="L1293" i="8"/>
  <c r="L1298" i="8"/>
  <c r="L1300" i="8"/>
  <c r="L1309" i="8"/>
  <c r="L1314" i="8"/>
  <c r="L1316" i="8"/>
  <c r="L1325" i="8"/>
  <c r="L1330" i="8"/>
  <c r="L1332" i="8"/>
  <c r="L1341" i="8"/>
  <c r="L1346" i="8"/>
  <c r="L1348" i="8"/>
  <c r="L1357" i="8"/>
  <c r="L1362" i="8"/>
  <c r="L1364" i="8"/>
  <c r="L1373" i="8"/>
  <c r="L1378" i="8"/>
  <c r="L1380" i="8"/>
  <c r="L1389" i="8"/>
  <c r="L1394" i="8"/>
  <c r="L1396" i="8"/>
  <c r="L1405" i="8"/>
  <c r="L1410" i="8"/>
  <c r="L1412" i="8"/>
  <c r="L1421" i="8"/>
  <c r="L1426" i="8"/>
  <c r="L1433" i="8"/>
  <c r="L1435" i="8"/>
  <c r="L1530" i="8"/>
  <c r="L1535" i="8"/>
  <c r="L1540" i="8"/>
  <c r="L1549" i="8"/>
  <c r="L1552" i="8"/>
  <c r="L1563" i="8"/>
  <c r="L1568" i="8"/>
  <c r="L1582" i="8"/>
  <c r="L1593" i="8"/>
  <c r="L1596" i="8"/>
  <c r="L1607" i="8"/>
  <c r="L1623" i="8"/>
  <c r="L1626" i="8"/>
  <c r="L1667" i="8"/>
  <c r="L1677" i="8"/>
  <c r="L1730" i="8"/>
  <c r="L1732" i="8"/>
  <c r="L1760" i="8"/>
  <c r="L1779" i="8"/>
  <c r="L1789" i="8"/>
  <c r="L1824" i="8"/>
  <c r="L1862" i="8"/>
  <c r="L1864" i="8"/>
  <c r="L1932" i="8"/>
  <c r="L1939" i="8"/>
  <c r="L1948" i="8"/>
  <c r="L1955" i="8"/>
  <c r="L1964" i="8"/>
  <c r="L1971" i="8"/>
  <c r="L1980" i="8"/>
  <c r="L1987" i="8"/>
  <c r="L1996" i="8"/>
  <c r="L2003" i="8"/>
  <c r="L2012" i="8"/>
  <c r="L2019" i="8"/>
  <c r="L2028" i="8"/>
  <c r="L2035" i="8"/>
  <c r="L2044" i="8"/>
  <c r="L2051" i="8"/>
  <c r="L2060" i="8"/>
  <c r="L2088" i="8"/>
  <c r="L2090" i="8"/>
  <c r="L2104" i="8"/>
  <c r="L2215" i="8"/>
  <c r="L1611" i="8"/>
  <c r="L1616" i="8"/>
  <c r="L1627" i="8"/>
  <c r="L1636" i="8"/>
  <c r="L1659" i="8"/>
  <c r="L1668" i="8"/>
  <c r="L1703" i="8"/>
  <c r="L1709" i="8"/>
  <c r="L1714" i="8"/>
  <c r="L1716" i="8"/>
  <c r="L1735" i="8"/>
  <c r="L1741" i="8"/>
  <c r="L1746" i="8"/>
  <c r="L1748" i="8"/>
  <c r="L1767" i="8"/>
  <c r="L1773" i="8"/>
  <c r="L1778" i="8"/>
  <c r="L1780" i="8"/>
  <c r="L1799" i="8"/>
  <c r="L1805" i="8"/>
  <c r="L1810" i="8"/>
  <c r="L1812" i="8"/>
  <c r="L1833" i="8"/>
  <c r="L1839" i="8"/>
  <c r="L1844" i="8"/>
  <c r="L1846" i="8"/>
  <c r="L1872" i="8"/>
  <c r="L1879" i="8"/>
  <c r="L1888" i="8"/>
  <c r="L1895" i="8"/>
  <c r="L1904" i="8"/>
  <c r="L1911" i="8"/>
  <c r="L1920" i="8"/>
  <c r="L1625" i="8"/>
  <c r="L1647" i="8"/>
  <c r="L1653" i="8"/>
  <c r="L1657" i="8"/>
  <c r="L1679" i="8"/>
  <c r="L1685" i="8"/>
  <c r="L1695" i="8"/>
  <c r="L1701" i="8"/>
  <c r="L1706" i="8"/>
  <c r="L1708" i="8"/>
  <c r="L1727" i="8"/>
  <c r="L1733" i="8"/>
  <c r="L1738" i="8"/>
  <c r="L1740" i="8"/>
  <c r="L1759" i="8"/>
  <c r="L1765" i="8"/>
  <c r="L1770" i="8"/>
  <c r="L1772" i="8"/>
  <c r="L1791" i="8"/>
  <c r="L1797" i="8"/>
  <c r="L1802" i="8"/>
  <c r="L1804" i="8"/>
  <c r="L1823" i="8"/>
  <c r="L1831" i="8"/>
  <c r="L1836" i="8"/>
  <c r="L1838" i="8"/>
  <c r="L1857" i="8"/>
  <c r="L1858" i="8"/>
  <c r="L1863" i="8"/>
  <c r="L1868" i="8"/>
  <c r="L1875" i="8"/>
  <c r="L1884" i="8"/>
  <c r="L1891" i="8"/>
  <c r="L1900" i="8"/>
  <c r="L1907" i="8"/>
  <c r="L1916" i="8"/>
  <c r="L1923" i="8"/>
  <c r="L1936" i="8"/>
  <c r="L1944" i="8"/>
  <c r="L1960" i="8"/>
  <c r="L1976" i="8"/>
  <c r="L1992" i="8"/>
  <c r="L2008" i="8"/>
  <c r="L2024" i="8"/>
  <c r="L2040" i="8"/>
  <c r="L2056" i="8"/>
  <c r="L2079" i="8"/>
  <c r="L2100" i="8"/>
  <c r="L2149" i="8"/>
  <c r="L1915" i="8"/>
  <c r="L1924" i="8"/>
  <c r="L1931" i="8"/>
  <c r="L1940" i="8"/>
  <c r="L1947" i="8"/>
  <c r="L1956" i="8"/>
  <c r="L1963" i="8"/>
  <c r="L1972" i="8"/>
  <c r="L1979" i="8"/>
  <c r="L1988" i="8"/>
  <c r="L1995" i="8"/>
  <c r="L2004" i="8"/>
  <c r="L2011" i="8"/>
  <c r="L2020" i="8"/>
  <c r="L2027" i="8"/>
  <c r="L2036" i="8"/>
  <c r="L2043" i="8"/>
  <c r="L2052" i="8"/>
  <c r="L2059" i="8"/>
  <c r="L2067" i="8"/>
  <c r="L2070" i="8"/>
  <c r="L2080" i="8"/>
  <c r="L2082" i="8"/>
  <c r="L2105" i="8"/>
  <c r="L2112" i="8"/>
  <c r="L2125" i="8"/>
  <c r="L2126" i="8"/>
  <c r="L2135" i="8"/>
  <c r="L2153" i="8"/>
  <c r="L2167" i="8"/>
  <c r="L2176" i="8"/>
  <c r="L2185" i="8"/>
  <c r="L2199" i="8"/>
  <c r="L2205" i="8"/>
  <c r="L2233" i="8"/>
  <c r="L2242" i="8"/>
  <c r="L2306" i="8"/>
  <c r="L1943" i="8"/>
  <c r="L1952" i="8"/>
  <c r="L1959" i="8"/>
  <c r="L1968" i="8"/>
  <c r="L1975" i="8"/>
  <c r="L1984" i="8"/>
  <c r="L1991" i="8"/>
  <c r="L2000" i="8"/>
  <c r="L2007" i="8"/>
  <c r="L2016" i="8"/>
  <c r="L2023" i="8"/>
  <c r="L2032" i="8"/>
  <c r="L2039" i="8"/>
  <c r="L2048" i="8"/>
  <c r="L2055" i="8"/>
  <c r="L2064" i="8"/>
  <c r="L2066" i="8"/>
  <c r="L2073" i="8"/>
  <c r="L2078" i="8"/>
  <c r="L2085" i="8"/>
  <c r="L2091" i="8"/>
  <c r="L2094" i="8"/>
  <c r="L2101" i="8"/>
  <c r="L2113" i="8"/>
  <c r="L2131" i="8"/>
  <c r="L2219" i="8"/>
  <c r="L2290" i="8"/>
  <c r="L2114" i="8"/>
  <c r="L2116" i="8"/>
  <c r="L2118" i="8"/>
  <c r="L2120" i="8"/>
  <c r="L2137" i="8"/>
  <c r="L2146" i="8"/>
  <c r="L2148" i="8"/>
  <c r="L2150" i="8"/>
  <c r="L2152" i="8"/>
  <c r="L2154" i="8"/>
  <c r="L2168" i="8"/>
  <c r="L2170" i="8"/>
  <c r="L2184" i="8"/>
  <c r="L2186" i="8"/>
  <c r="L2200" i="8"/>
  <c r="L2202" i="8"/>
  <c r="L2204" i="8"/>
  <c r="L2221" i="8"/>
  <c r="L2230" i="8"/>
  <c r="L2232" i="8"/>
  <c r="L2234" i="8"/>
  <c r="L2236" i="8"/>
  <c r="L2245" i="8"/>
  <c r="L2247" i="8"/>
  <c r="L2252" i="8"/>
  <c r="L2261" i="8"/>
  <c r="L2263" i="8"/>
  <c r="L2268" i="8"/>
  <c r="L2277" i="8"/>
  <c r="L2279" i="8"/>
  <c r="L2284" i="8"/>
  <c r="L2293" i="8"/>
  <c r="L2295" i="8"/>
  <c r="L2300" i="8"/>
  <c r="L2309" i="8"/>
  <c r="L2311" i="8"/>
  <c r="L2316" i="8"/>
  <c r="L2244" i="8"/>
  <c r="L2253" i="8"/>
  <c r="L2260" i="8"/>
  <c r="L2269" i="8"/>
  <c r="L2276" i="8"/>
  <c r="L2285" i="8"/>
  <c r="L2292" i="8"/>
  <c r="L2301" i="8"/>
  <c r="L2308" i="8"/>
  <c r="L2141" i="8"/>
  <c r="L2147" i="8"/>
  <c r="L2151" i="8"/>
  <c r="L2155" i="8"/>
  <c r="L2158" i="8"/>
  <c r="L2171" i="8"/>
  <c r="L2174" i="8"/>
  <c r="L2187" i="8"/>
  <c r="L2190" i="8"/>
  <c r="L2203" i="8"/>
  <c r="L2225" i="8"/>
  <c r="L2231" i="8"/>
  <c r="L2235" i="8"/>
  <c r="L2249" i="8"/>
  <c r="L2251" i="8"/>
  <c r="L2256" i="8"/>
  <c r="L2265" i="8"/>
  <c r="L2267" i="8"/>
  <c r="L2272" i="8"/>
  <c r="L2281" i="8"/>
  <c r="L2283" i="8"/>
  <c r="L2288" i="8"/>
  <c r="L2297" i="8"/>
  <c r="L2299" i="8"/>
  <c r="L2304" i="8"/>
  <c r="L2313" i="8"/>
  <c r="L2315" i="8"/>
  <c r="L2320" i="8"/>
  <c r="L56" i="8"/>
  <c r="L60" i="8"/>
  <c r="L64" i="8"/>
  <c r="L68" i="8"/>
  <c r="L72" i="8"/>
  <c r="L76" i="8"/>
  <c r="L80" i="8"/>
  <c r="L84" i="8"/>
  <c r="L88" i="8"/>
  <c r="L92" i="8"/>
  <c r="L96" i="8"/>
  <c r="L100" i="8"/>
  <c r="L104" i="8"/>
  <c r="L108" i="8"/>
  <c r="L112" i="8"/>
  <c r="L116" i="8"/>
  <c r="L120" i="8"/>
  <c r="L124" i="8"/>
  <c r="L128" i="8"/>
  <c r="L132" i="8"/>
  <c r="L136" i="8"/>
  <c r="L140" i="8"/>
  <c r="L144" i="8"/>
  <c r="L148" i="8"/>
  <c r="L152" i="8"/>
  <c r="L156" i="8"/>
  <c r="L160" i="8"/>
  <c r="L164" i="8"/>
  <c r="L168" i="8"/>
  <c r="L172" i="8"/>
  <c r="L176" i="8"/>
  <c r="L184" i="8"/>
  <c r="L192" i="8"/>
  <c r="L200" i="8"/>
  <c r="L208" i="8"/>
  <c r="L216" i="8"/>
  <c r="L224" i="8"/>
  <c r="L232" i="8"/>
  <c r="L240" i="8"/>
  <c r="L248" i="8"/>
  <c r="L256" i="8"/>
  <c r="L264" i="8"/>
  <c r="L272" i="8"/>
  <c r="L280" i="8"/>
  <c r="L288" i="8"/>
  <c r="L296" i="8"/>
  <c r="L304" i="8"/>
  <c r="L312" i="8"/>
  <c r="L320" i="8"/>
  <c r="L328" i="8"/>
  <c r="L336" i="8"/>
  <c r="L344" i="8"/>
  <c r="L352" i="8"/>
  <c r="L360" i="8"/>
  <c r="L368" i="8"/>
  <c r="L376" i="8"/>
  <c r="L384" i="8"/>
  <c r="L392" i="8"/>
  <c r="L400" i="8"/>
  <c r="L408" i="8"/>
  <c r="L416" i="8"/>
  <c r="L424" i="8"/>
  <c r="L432" i="8"/>
  <c r="L440" i="8"/>
  <c r="L448" i="8"/>
  <c r="L456" i="8"/>
  <c r="L464" i="8"/>
  <c r="L472" i="8"/>
  <c r="L480" i="8"/>
  <c r="L488" i="8"/>
  <c r="L496" i="8"/>
  <c r="L504" i="8"/>
  <c r="L512" i="8"/>
  <c r="L520" i="8"/>
  <c r="L528" i="8"/>
  <c r="L536" i="8"/>
  <c r="L544" i="8"/>
  <c r="L552" i="8"/>
  <c r="L560" i="8"/>
  <c r="L568" i="8"/>
  <c r="L576" i="8"/>
  <c r="L584" i="8"/>
  <c r="L592" i="8"/>
  <c r="L600" i="8"/>
  <c r="L608" i="8"/>
  <c r="L616" i="8"/>
  <c r="L624" i="8"/>
  <c r="L632" i="8"/>
  <c r="L640" i="8"/>
  <c r="L648" i="8"/>
  <c r="L656" i="8"/>
  <c r="L664" i="8"/>
  <c r="L672" i="8"/>
  <c r="L680" i="8"/>
  <c r="L688" i="8"/>
  <c r="L696" i="8"/>
  <c r="L704" i="8"/>
  <c r="L712" i="8"/>
  <c r="L742" i="8"/>
  <c r="L774" i="8"/>
  <c r="L806" i="8"/>
  <c r="L180" i="8"/>
  <c r="L188" i="8"/>
  <c r="L196" i="8"/>
  <c r="L204" i="8"/>
  <c r="L212" i="8"/>
  <c r="L220" i="8"/>
  <c r="L228" i="8"/>
  <c r="L236" i="8"/>
  <c r="L244" i="8"/>
  <c r="L252" i="8"/>
  <c r="L260" i="8"/>
  <c r="L268" i="8"/>
  <c r="L276" i="8"/>
  <c r="L284" i="8"/>
  <c r="L292" i="8"/>
  <c r="L300" i="8"/>
  <c r="L308" i="8"/>
  <c r="L316" i="8"/>
  <c r="L324" i="8"/>
  <c r="L332" i="8"/>
  <c r="L340" i="8"/>
  <c r="L348" i="8"/>
  <c r="L356" i="8"/>
  <c r="L364" i="8"/>
  <c r="L372" i="8"/>
  <c r="L380" i="8"/>
  <c r="L388" i="8"/>
  <c r="L396" i="8"/>
  <c r="L404" i="8"/>
  <c r="L412" i="8"/>
  <c r="L420" i="8"/>
  <c r="L428" i="8"/>
  <c r="L436" i="8"/>
  <c r="L444" i="8"/>
  <c r="L452" i="8"/>
  <c r="L460" i="8"/>
  <c r="L468" i="8"/>
  <c r="L476" i="8"/>
  <c r="L484" i="8"/>
  <c r="L492" i="8"/>
  <c r="L500" i="8"/>
  <c r="L508" i="8"/>
  <c r="L516" i="8"/>
  <c r="L524" i="8"/>
  <c r="L532" i="8"/>
  <c r="L540" i="8"/>
  <c r="L548" i="8"/>
  <c r="L556" i="8"/>
  <c r="L564" i="8"/>
  <c r="L572" i="8"/>
  <c r="L580" i="8"/>
  <c r="L588" i="8"/>
  <c r="L596" i="8"/>
  <c r="L604" i="8"/>
  <c r="L612" i="8"/>
  <c r="L620" i="8"/>
  <c r="L628" i="8"/>
  <c r="L636" i="8"/>
  <c r="L644" i="8"/>
  <c r="L652" i="8"/>
  <c r="L660" i="8"/>
  <c r="L668" i="8"/>
  <c r="L676" i="8"/>
  <c r="L684" i="8"/>
  <c r="L692" i="8"/>
  <c r="L700" i="8"/>
  <c r="L708" i="8"/>
  <c r="L726" i="8"/>
  <c r="L758" i="8"/>
  <c r="L790" i="8"/>
  <c r="L822" i="8"/>
  <c r="L734" i="8"/>
  <c r="L766" i="8"/>
  <c r="L798" i="8"/>
  <c r="L719" i="8"/>
  <c r="L727" i="8"/>
  <c r="L735" i="8"/>
  <c r="L743" i="8"/>
  <c r="L751" i="8"/>
  <c r="L759" i="8"/>
  <c r="L767" i="8"/>
  <c r="L775" i="8"/>
  <c r="L783" i="8"/>
  <c r="L791" i="8"/>
  <c r="L799" i="8"/>
  <c r="L807" i="8"/>
  <c r="L815" i="8"/>
  <c r="L823" i="8"/>
  <c r="L831" i="8"/>
  <c r="L839" i="8"/>
  <c r="L847" i="8"/>
  <c r="L855" i="8"/>
  <c r="L863" i="8"/>
  <c r="L917" i="8"/>
  <c r="L923" i="8"/>
  <c r="L933" i="8"/>
  <c r="L939" i="8"/>
  <c r="L949" i="8"/>
  <c r="L955" i="8"/>
  <c r="L965" i="8"/>
  <c r="L971" i="8"/>
  <c r="L981" i="8"/>
  <c r="L987" i="8"/>
  <c r="L997" i="8"/>
  <c r="L1003" i="8"/>
  <c r="L1013" i="8"/>
  <c r="L1019" i="8"/>
  <c r="L1029" i="8"/>
  <c r="L1035" i="8"/>
  <c r="L1045" i="8"/>
  <c r="L1051" i="8"/>
  <c r="L1061" i="8"/>
  <c r="L1067" i="8"/>
  <c r="L1077" i="8"/>
  <c r="L1083" i="8"/>
  <c r="L1093" i="8"/>
  <c r="L1099" i="8"/>
  <c r="L1109" i="8"/>
  <c r="L1115" i="8"/>
  <c r="L1125" i="8"/>
  <c r="L1131" i="8"/>
  <c r="L1141" i="8"/>
  <c r="L1147" i="8"/>
  <c r="L1157" i="8"/>
  <c r="L1163" i="8"/>
  <c r="L1173" i="8"/>
  <c r="L1179" i="8"/>
  <c r="L1189" i="8"/>
  <c r="L1195" i="8"/>
  <c r="L1205" i="8"/>
  <c r="L1211" i="8"/>
  <c r="L1221" i="8"/>
  <c r="L1227" i="8"/>
  <c r="L1237" i="8"/>
  <c r="L1243" i="8"/>
  <c r="L1253" i="8"/>
  <c r="L1259" i="8"/>
  <c r="L1269" i="8"/>
  <c r="L1275" i="8"/>
  <c r="L1294" i="8"/>
  <c r="L1310" i="8"/>
  <c r="L1326" i="8"/>
  <c r="L1342" i="8"/>
  <c r="L1358" i="8"/>
  <c r="L1374" i="8"/>
  <c r="L1390" i="8"/>
  <c r="L1406" i="8"/>
  <c r="L1422" i="8"/>
  <c r="L715" i="8"/>
  <c r="L723" i="8"/>
  <c r="L731" i="8"/>
  <c r="L739" i="8"/>
  <c r="L747" i="8"/>
  <c r="L755" i="8"/>
  <c r="L763" i="8"/>
  <c r="L771" i="8"/>
  <c r="L779" i="8"/>
  <c r="L787" i="8"/>
  <c r="L795" i="8"/>
  <c r="L803" i="8"/>
  <c r="L811" i="8"/>
  <c r="L819" i="8"/>
  <c r="L827" i="8"/>
  <c r="L835" i="8"/>
  <c r="L843" i="8"/>
  <c r="L851" i="8"/>
  <c r="L859" i="8"/>
  <c r="L867" i="8"/>
  <c r="L915" i="8"/>
  <c r="L931" i="8"/>
  <c r="L947" i="8"/>
  <c r="L963" i="8"/>
  <c r="L979" i="8"/>
  <c r="L995" i="8"/>
  <c r="L1011" i="8"/>
  <c r="L1027" i="8"/>
  <c r="L1043" i="8"/>
  <c r="L1059" i="8"/>
  <c r="L1075" i="8"/>
  <c r="L1091" i="8"/>
  <c r="L1107" i="8"/>
  <c r="L1123" i="8"/>
  <c r="L1139" i="8"/>
  <c r="L1155" i="8"/>
  <c r="L1171" i="8"/>
  <c r="L1187" i="8"/>
  <c r="L1203" i="8"/>
  <c r="L1219" i="8"/>
  <c r="L1235" i="8"/>
  <c r="L1251" i="8"/>
  <c r="L1267" i="8"/>
  <c r="L921" i="8"/>
  <c r="L937" i="8"/>
  <c r="L953" i="8"/>
  <c r="L969" i="8"/>
  <c r="L985" i="8"/>
  <c r="L1001" i="8"/>
  <c r="L1017" i="8"/>
  <c r="L1033" i="8"/>
  <c r="L1049" i="8"/>
  <c r="L1065" i="8"/>
  <c r="L1081" i="8"/>
  <c r="L1097" i="8"/>
  <c r="L1113" i="8"/>
  <c r="L1129" i="8"/>
  <c r="L1145" i="8"/>
  <c r="L1161" i="8"/>
  <c r="L1167" i="8"/>
  <c r="L1177" i="8"/>
  <c r="L1183" i="8"/>
  <c r="L1193" i="8"/>
  <c r="L1199" i="8"/>
  <c r="L1209" i="8"/>
  <c r="L1215" i="8"/>
  <c r="L1225" i="8"/>
  <c r="L1241" i="8"/>
  <c r="L1257" i="8"/>
  <c r="L1273" i="8"/>
  <c r="L1432" i="8"/>
  <c r="L1436" i="8"/>
  <c r="L1440" i="8"/>
  <c r="L1444" i="8"/>
  <c r="L1452" i="8"/>
  <c r="L1460" i="8"/>
  <c r="L1468" i="8"/>
  <c r="L1476" i="8"/>
  <c r="L1484" i="8"/>
  <c r="L1492" i="8"/>
  <c r="L1500" i="8"/>
  <c r="L1508" i="8"/>
  <c r="L1516" i="8"/>
  <c r="L1524" i="8"/>
  <c r="L1621" i="8"/>
  <c r="L1448" i="8"/>
  <c r="L1456" i="8"/>
  <c r="L1464" i="8"/>
  <c r="L1472" i="8"/>
  <c r="L1480" i="8"/>
  <c r="L1488" i="8"/>
  <c r="L1496" i="8"/>
  <c r="L1504" i="8"/>
  <c r="L1512" i="8"/>
  <c r="L1520" i="8"/>
  <c r="L1589" i="8"/>
  <c r="L1428" i="8"/>
  <c r="L1573" i="8"/>
  <c r="L1562" i="8"/>
  <c r="L1574" i="8"/>
  <c r="L1578" i="8"/>
  <c r="L1590" i="8"/>
  <c r="L1594" i="8"/>
  <c r="L1606" i="8"/>
  <c r="L1610" i="8"/>
  <c r="L1622" i="8"/>
  <c r="L1629" i="8"/>
  <c r="L1634" i="8"/>
  <c r="L1638" i="8"/>
  <c r="L1641" i="8"/>
  <c r="L1570" i="8"/>
  <c r="L1586" i="8"/>
  <c r="L1602" i="8"/>
  <c r="L1618" i="8"/>
  <c r="L1661" i="8"/>
  <c r="L1666" i="8"/>
  <c r="L1670" i="8"/>
  <c r="L1673" i="8"/>
  <c r="L1526" i="8"/>
  <c r="L1534" i="8"/>
  <c r="L1542" i="8"/>
  <c r="L1550" i="8"/>
  <c r="L1558" i="8"/>
  <c r="L1560" i="8"/>
  <c r="L1576" i="8"/>
  <c r="L1592" i="8"/>
  <c r="L1608" i="8"/>
  <c r="L1624" i="8"/>
  <c r="L1630" i="8"/>
  <c r="L1633" i="8"/>
  <c r="L1646" i="8"/>
  <c r="L1649" i="8"/>
  <c r="L1662" i="8"/>
  <c r="L1665" i="8"/>
  <c r="L1678" i="8"/>
  <c r="L1681" i="8"/>
  <c r="L1694" i="8"/>
  <c r="L1697" i="8"/>
  <c r="L1710" i="8"/>
  <c r="L1713" i="8"/>
  <c r="L1726" i="8"/>
  <c r="L1729" i="8"/>
  <c r="L1742" i="8"/>
  <c r="L1745" i="8"/>
  <c r="L1758" i="8"/>
  <c r="L1761" i="8"/>
  <c r="L1774" i="8"/>
  <c r="L1777" i="8"/>
  <c r="L1790" i="8"/>
  <c r="L1793" i="8"/>
  <c r="L1806" i="8"/>
  <c r="L1809" i="8"/>
  <c r="L1822" i="8"/>
  <c r="L1825" i="8"/>
  <c r="L1834" i="8"/>
  <c r="L1842" i="8"/>
  <c r="L1689" i="8"/>
  <c r="L1702" i="8"/>
  <c r="L1705" i="8"/>
  <c r="L1718" i="8"/>
  <c r="L1721" i="8"/>
  <c r="L1734" i="8"/>
  <c r="L1737" i="8"/>
  <c r="L1750" i="8"/>
  <c r="L1753" i="8"/>
  <c r="L1766" i="8"/>
  <c r="L1769" i="8"/>
  <c r="L1782" i="8"/>
  <c r="L1785" i="8"/>
  <c r="L1798" i="8"/>
  <c r="L1801" i="8"/>
  <c r="L1814" i="8"/>
  <c r="L1817" i="8"/>
  <c r="L1850" i="8"/>
  <c r="L1865" i="8"/>
  <c r="L1869" i="8"/>
  <c r="L1873" i="8"/>
  <c r="L1877" i="8"/>
  <c r="L1881" i="8"/>
  <c r="L1885" i="8"/>
  <c r="L1889" i="8"/>
  <c r="L1893" i="8"/>
  <c r="L1897" i="8"/>
  <c r="L1901" i="8"/>
  <c r="L1905" i="8"/>
  <c r="L1909" i="8"/>
  <c r="L1913" i="8"/>
  <c r="L1917" i="8"/>
  <c r="L1921" i="8"/>
  <c r="L1925" i="8"/>
  <c r="L1929" i="8"/>
  <c r="L1933" i="8"/>
  <c r="L1937" i="8"/>
  <c r="L1941" i="8"/>
  <c r="L1945" i="8"/>
  <c r="L1949" i="8"/>
  <c r="L1953" i="8"/>
  <c r="L1957" i="8"/>
  <c r="L1961" i="8"/>
  <c r="L1965" i="8"/>
  <c r="L1969" i="8"/>
  <c r="L1973" i="8"/>
  <c r="L1977" i="8"/>
  <c r="L1981" i="8"/>
  <c r="L1985" i="8"/>
  <c r="L1989" i="8"/>
  <c r="L1993" i="8"/>
  <c r="L1997" i="8"/>
  <c r="L2001" i="8"/>
  <c r="L2005" i="8"/>
  <c r="L2009" i="8"/>
  <c r="L2013" i="8"/>
  <c r="L2017" i="8"/>
  <c r="L2021" i="8"/>
  <c r="L2025" i="8"/>
  <c r="L2029" i="8"/>
  <c r="L2033" i="8"/>
  <c r="L2037" i="8"/>
  <c r="L2041" i="8"/>
  <c r="L2045" i="8"/>
  <c r="L2049" i="8"/>
  <c r="L2053" i="8"/>
  <c r="L2057" i="8"/>
  <c r="L2061" i="8"/>
  <c r="L2128" i="8"/>
  <c r="L2072" i="8"/>
  <c r="L2075" i="8"/>
  <c r="L2096" i="8"/>
  <c r="L2103" i="8"/>
  <c r="L1832" i="8"/>
  <c r="L1840" i="8"/>
  <c r="L1848" i="8"/>
  <c r="L1856" i="8"/>
  <c r="L2144" i="8"/>
  <c r="L2107" i="8"/>
  <c r="L2123" i="8"/>
  <c r="L2139" i="8"/>
  <c r="L2207" i="8"/>
  <c r="L2223" i="8"/>
  <c r="L2239" i="8"/>
  <c r="L2068" i="8"/>
  <c r="L2076" i="8"/>
  <c r="L2084" i="8"/>
  <c r="L2092" i="8"/>
  <c r="L2095" i="8"/>
  <c r="L2108" i="8"/>
  <c r="L2111" i="8"/>
  <c r="L2124" i="8"/>
  <c r="L2127" i="8"/>
  <c r="L2140" i="8"/>
  <c r="L2143" i="8"/>
  <c r="L2157" i="8"/>
  <c r="L2165" i="8"/>
  <c r="L2173" i="8"/>
  <c r="L2181" i="8"/>
  <c r="L2189" i="8"/>
  <c r="L2197" i="8"/>
  <c r="L2156" i="8"/>
  <c r="L2164" i="8"/>
  <c r="L2172" i="8"/>
  <c r="L2180" i="8"/>
  <c r="L2188" i="8"/>
  <c r="L2196" i="8"/>
  <c r="L2208" i="8"/>
  <c r="L2211" i="8"/>
  <c r="L2224" i="8"/>
  <c r="L2227" i="8"/>
  <c r="L2240" i="8"/>
  <c r="L2255" i="8"/>
  <c r="L2271" i="8"/>
  <c r="L2287" i="8"/>
  <c r="L2303" i="8"/>
  <c r="L2319" i="8"/>
  <c r="L2212" i="8"/>
  <c r="L2228" i="8"/>
  <c r="W16" i="2"/>
  <c r="X16" i="2" s="1"/>
  <c r="V19" i="2"/>
  <c r="V23" i="2"/>
  <c r="W24" i="2"/>
  <c r="X24" i="2" s="1"/>
  <c r="W28" i="2"/>
  <c r="X28" i="2" s="1"/>
  <c r="W32" i="2"/>
  <c r="X32" i="2" s="1"/>
  <c r="W40" i="2"/>
  <c r="X40" i="2" s="1"/>
  <c r="W44" i="2"/>
  <c r="X44" i="2" s="1"/>
  <c r="W48" i="2"/>
  <c r="X48" i="2" s="1"/>
  <c r="W56" i="2"/>
  <c r="X56" i="2" s="1"/>
  <c r="W60" i="2"/>
  <c r="X60" i="2" s="1"/>
  <c r="W64" i="2"/>
  <c r="X64" i="2" s="1"/>
  <c r="W72" i="2"/>
  <c r="X72" i="2" s="1"/>
  <c r="W76" i="2"/>
  <c r="X76" i="2" s="1"/>
  <c r="W80" i="2"/>
  <c r="X80" i="2" s="1"/>
  <c r="V83" i="2"/>
  <c r="V87" i="2"/>
  <c r="W88" i="2"/>
  <c r="X88" i="2" s="1"/>
  <c r="W92" i="2"/>
  <c r="X92" i="2" s="1"/>
  <c r="W96" i="2"/>
  <c r="X96" i="2" s="1"/>
  <c r="W104" i="2"/>
  <c r="X104" i="2" s="1"/>
  <c r="W108" i="2"/>
  <c r="X108" i="2" s="1"/>
  <c r="W112" i="2"/>
  <c r="X112" i="2" s="1"/>
  <c r="W120" i="2"/>
  <c r="X120" i="2" s="1"/>
  <c r="W124" i="2"/>
  <c r="X124" i="2" s="1"/>
  <c r="W128" i="2"/>
  <c r="X128" i="2" s="1"/>
  <c r="W136" i="2"/>
  <c r="X136" i="2" s="1"/>
  <c r="W140" i="2"/>
  <c r="X140" i="2" s="1"/>
  <c r="W144" i="2"/>
  <c r="X144" i="2" s="1"/>
  <c r="V147" i="2"/>
  <c r="V151" i="2"/>
  <c r="W152" i="2"/>
  <c r="X152" i="2" s="1"/>
  <c r="W156" i="2"/>
  <c r="X156" i="2" s="1"/>
  <c r="W160" i="2"/>
  <c r="X160" i="2" s="1"/>
  <c r="W168" i="2"/>
  <c r="X168" i="2" s="1"/>
  <c r="W172" i="2"/>
  <c r="X172" i="2" s="1"/>
  <c r="W176" i="2"/>
  <c r="X176" i="2" s="1"/>
  <c r="W184" i="2"/>
  <c r="X184" i="2" s="1"/>
  <c r="W188" i="2"/>
  <c r="X188" i="2" s="1"/>
  <c r="W192" i="2"/>
  <c r="X192" i="2" s="1"/>
  <c r="W200" i="2"/>
  <c r="X200" i="2" s="1"/>
  <c r="W204" i="2"/>
  <c r="X204" i="2" s="1"/>
  <c r="W208" i="2"/>
  <c r="X208" i="2" s="1"/>
  <c r="V211" i="2"/>
  <c r="V215" i="2"/>
  <c r="W216" i="2"/>
  <c r="X216" i="2" s="1"/>
  <c r="W220" i="2"/>
  <c r="X220" i="2" s="1"/>
  <c r="W224" i="2"/>
  <c r="X224" i="2" s="1"/>
  <c r="W232" i="2"/>
  <c r="X232" i="2" s="1"/>
  <c r="W236" i="2"/>
  <c r="X236" i="2" s="1"/>
  <c r="W240" i="2"/>
  <c r="X240" i="2" s="1"/>
  <c r="W248" i="2"/>
  <c r="X248" i="2" s="1"/>
  <c r="W252" i="2"/>
  <c r="X252" i="2" s="1"/>
  <c r="W256" i="2"/>
  <c r="X256" i="2" s="1"/>
  <c r="W264" i="2"/>
  <c r="X264" i="2" s="1"/>
  <c r="W268" i="2"/>
  <c r="X268" i="2" s="1"/>
  <c r="W272" i="2"/>
  <c r="X272" i="2" s="1"/>
  <c r="V275" i="2"/>
  <c r="W276" i="2"/>
  <c r="X276" i="2" s="1"/>
  <c r="V279" i="2"/>
  <c r="W280" i="2"/>
  <c r="X280" i="2" s="1"/>
  <c r="W284" i="2"/>
  <c r="X284" i="2" s="1"/>
  <c r="W288" i="2"/>
  <c r="X288" i="2" s="1"/>
  <c r="W292" i="2"/>
  <c r="X292" i="2" s="1"/>
  <c r="W296" i="2"/>
  <c r="X296" i="2" s="1"/>
  <c r="W300" i="2"/>
  <c r="X300" i="2" s="1"/>
  <c r="W304" i="2"/>
  <c r="X304" i="2" s="1"/>
  <c r="W308" i="2"/>
  <c r="X308" i="2" s="1"/>
  <c r="W312" i="2"/>
  <c r="X312" i="2" s="1"/>
  <c r="W316" i="2"/>
  <c r="X316" i="2" s="1"/>
  <c r="W320" i="2"/>
  <c r="X320" i="2" s="1"/>
  <c r="W324" i="2"/>
  <c r="X324" i="2" s="1"/>
  <c r="W328" i="2"/>
  <c r="X328" i="2" s="1"/>
  <c r="W332" i="2"/>
  <c r="X332" i="2" s="1"/>
  <c r="W336" i="2"/>
  <c r="X336" i="2" s="1"/>
  <c r="V339" i="2"/>
  <c r="W340" i="2"/>
  <c r="X340" i="2" s="1"/>
  <c r="V343" i="2"/>
  <c r="W344" i="2"/>
  <c r="X344" i="2" s="1"/>
  <c r="W348" i="2"/>
  <c r="X348" i="2" s="1"/>
  <c r="W352" i="2"/>
  <c r="X352" i="2" s="1"/>
  <c r="W356" i="2"/>
  <c r="X356" i="2" s="1"/>
  <c r="W360" i="2"/>
  <c r="X360" i="2" s="1"/>
  <c r="W364" i="2"/>
  <c r="X364" i="2" s="1"/>
  <c r="W368" i="2"/>
  <c r="X368" i="2" s="1"/>
  <c r="W372" i="2"/>
  <c r="X372" i="2" s="1"/>
  <c r="W376" i="2"/>
  <c r="X376" i="2" s="1"/>
  <c r="W380" i="2"/>
  <c r="X380" i="2" s="1"/>
  <c r="W384" i="2"/>
  <c r="X384" i="2" s="1"/>
  <c r="W388" i="2"/>
  <c r="X388" i="2" s="1"/>
  <c r="W392" i="2"/>
  <c r="X392" i="2" s="1"/>
  <c r="W396" i="2"/>
  <c r="X396" i="2" s="1"/>
  <c r="W400" i="2"/>
  <c r="X400" i="2" s="1"/>
  <c r="W404" i="2"/>
  <c r="X404" i="2" s="1"/>
  <c r="W408" i="2"/>
  <c r="X408" i="2" s="1"/>
  <c r="W412" i="2"/>
  <c r="X412" i="2" s="1"/>
  <c r="W416" i="2"/>
  <c r="X416" i="2" s="1"/>
  <c r="W420" i="2"/>
  <c r="X420" i="2" s="1"/>
  <c r="W424" i="2"/>
  <c r="X424" i="2" s="1"/>
  <c r="W428" i="2"/>
  <c r="X428" i="2" s="1"/>
  <c r="W432" i="2"/>
  <c r="X432" i="2" s="1"/>
  <c r="W436" i="2"/>
  <c r="X436" i="2" s="1"/>
  <c r="W440" i="2"/>
  <c r="X440" i="2" s="1"/>
  <c r="W444" i="2"/>
  <c r="X444" i="2" s="1"/>
  <c r="W448" i="2"/>
  <c r="X448" i="2" s="1"/>
  <c r="W452" i="2"/>
  <c r="X452" i="2" s="1"/>
  <c r="W456" i="2"/>
  <c r="X456" i="2" s="1"/>
  <c r="W460" i="2"/>
  <c r="X460" i="2" s="1"/>
  <c r="W464" i="2"/>
  <c r="X464" i="2" s="1"/>
  <c r="W468" i="2"/>
  <c r="X468" i="2" s="1"/>
  <c r="W472" i="2"/>
  <c r="X472" i="2" s="1"/>
  <c r="W476" i="2"/>
  <c r="X476" i="2" s="1"/>
  <c r="W480" i="2"/>
  <c r="X480" i="2" s="1"/>
  <c r="W484" i="2"/>
  <c r="X484" i="2" s="1"/>
  <c r="W488" i="2"/>
  <c r="X488" i="2" s="1"/>
  <c r="W492" i="2"/>
  <c r="X492" i="2" s="1"/>
  <c r="W496" i="2"/>
  <c r="X496" i="2" s="1"/>
  <c r="W500" i="2"/>
  <c r="X500" i="2" s="1"/>
  <c r="W504" i="2"/>
  <c r="X504" i="2" s="1"/>
  <c r="W508" i="2"/>
  <c r="X508" i="2" s="1"/>
  <c r="W512" i="2"/>
  <c r="X512" i="2" s="1"/>
  <c r="W516" i="2"/>
  <c r="X516" i="2" s="1"/>
  <c r="W520" i="2"/>
  <c r="X520" i="2" s="1"/>
  <c r="W524" i="2"/>
  <c r="X524" i="2" s="1"/>
  <c r="W528" i="2"/>
  <c r="X528" i="2" s="1"/>
  <c r="W532" i="2"/>
  <c r="X532" i="2" s="1"/>
  <c r="W536" i="2"/>
  <c r="X536" i="2" s="1"/>
  <c r="W540" i="2"/>
  <c r="X540" i="2" s="1"/>
  <c r="W544" i="2"/>
  <c r="X544" i="2" s="1"/>
  <c r="W548" i="2"/>
  <c r="X548" i="2" s="1"/>
  <c r="W552" i="2"/>
  <c r="X552" i="2" s="1"/>
  <c r="W556" i="2"/>
  <c r="X556" i="2" s="1"/>
  <c r="W560" i="2"/>
  <c r="X560" i="2" s="1"/>
  <c r="W564" i="2"/>
  <c r="X564" i="2" s="1"/>
  <c r="W568" i="2"/>
  <c r="X568" i="2" s="1"/>
  <c r="W572" i="2"/>
  <c r="X572" i="2" s="1"/>
  <c r="W576" i="2"/>
  <c r="X576" i="2" s="1"/>
  <c r="W580" i="2"/>
  <c r="X580" i="2" s="1"/>
  <c r="W584" i="2"/>
  <c r="X584" i="2" s="1"/>
  <c r="W588" i="2"/>
  <c r="X588" i="2" s="1"/>
  <c r="W592" i="2"/>
  <c r="X592" i="2" s="1"/>
  <c r="W596" i="2"/>
  <c r="X596" i="2" s="1"/>
  <c r="W600" i="2"/>
  <c r="X600" i="2" s="1"/>
  <c r="W604" i="2"/>
  <c r="X604" i="2" s="1"/>
  <c r="W608" i="2"/>
  <c r="X608" i="2" s="1"/>
  <c r="W612" i="2"/>
  <c r="X612" i="2" s="1"/>
  <c r="W616" i="2"/>
  <c r="X616" i="2" s="1"/>
  <c r="W620" i="2"/>
  <c r="X620" i="2" s="1"/>
  <c r="W624" i="2"/>
  <c r="X624" i="2" s="1"/>
  <c r="W628" i="2"/>
  <c r="X628" i="2" s="1"/>
  <c r="W632" i="2"/>
  <c r="X632" i="2" s="1"/>
  <c r="W636" i="2"/>
  <c r="X636" i="2" s="1"/>
  <c r="W640" i="2"/>
  <c r="X640" i="2" s="1"/>
  <c r="W644" i="2"/>
  <c r="X644" i="2" s="1"/>
  <c r="W648" i="2"/>
  <c r="X648" i="2" s="1"/>
  <c r="W652" i="2"/>
  <c r="X652" i="2" s="1"/>
  <c r="W656" i="2"/>
  <c r="X656" i="2" s="1"/>
  <c r="W660" i="2"/>
  <c r="X660" i="2" s="1"/>
  <c r="W664" i="2"/>
  <c r="X664" i="2" s="1"/>
  <c r="W668" i="2"/>
  <c r="X668" i="2" s="1"/>
  <c r="W672" i="2"/>
  <c r="X672" i="2" s="1"/>
  <c r="W676" i="2"/>
  <c r="X676" i="2" s="1"/>
  <c r="W680" i="2"/>
  <c r="X680" i="2" s="1"/>
  <c r="W684" i="2"/>
  <c r="X684" i="2" s="1"/>
  <c r="W688" i="2"/>
  <c r="X688" i="2" s="1"/>
  <c r="W692" i="2"/>
  <c r="X692" i="2" s="1"/>
  <c r="W696" i="2"/>
  <c r="X696" i="2" s="1"/>
  <c r="W700" i="2"/>
  <c r="X700" i="2" s="1"/>
  <c r="W704" i="2"/>
  <c r="X704" i="2" s="1"/>
  <c r="W708" i="2"/>
  <c r="X708" i="2" s="1"/>
  <c r="W712" i="2"/>
  <c r="X712" i="2" s="1"/>
  <c r="W716" i="2"/>
  <c r="X716" i="2" s="1"/>
  <c r="W720" i="2"/>
  <c r="X720" i="2" s="1"/>
  <c r="W724" i="2"/>
  <c r="X724" i="2" s="1"/>
  <c r="W728" i="2"/>
  <c r="X728" i="2" s="1"/>
  <c r="W732" i="2"/>
  <c r="X732" i="2" s="1"/>
  <c r="W736" i="2"/>
  <c r="X736" i="2" s="1"/>
  <c r="W740" i="2"/>
  <c r="X740" i="2" s="1"/>
  <c r="W744" i="2"/>
  <c r="X744" i="2" s="1"/>
  <c r="W748" i="2"/>
  <c r="X748" i="2" s="1"/>
  <c r="W752" i="2"/>
  <c r="X752" i="2" s="1"/>
  <c r="W756" i="2"/>
  <c r="X756" i="2" s="1"/>
  <c r="W760" i="2"/>
  <c r="X760" i="2" s="1"/>
  <c r="W764" i="2"/>
  <c r="X764" i="2" s="1"/>
  <c r="W768" i="2"/>
  <c r="X768" i="2" s="1"/>
  <c r="W772" i="2"/>
  <c r="X772" i="2" s="1"/>
  <c r="W776" i="2"/>
  <c r="X776" i="2" s="1"/>
  <c r="W780" i="2"/>
  <c r="X780" i="2" s="1"/>
  <c r="W784" i="2"/>
  <c r="X784" i="2" s="1"/>
  <c r="W788" i="2"/>
  <c r="X788" i="2" s="1"/>
  <c r="W792" i="2"/>
  <c r="X792" i="2" s="1"/>
  <c r="W796" i="2"/>
  <c r="X796" i="2" s="1"/>
  <c r="W800" i="2"/>
  <c r="X800" i="2" s="1"/>
  <c r="W804" i="2"/>
  <c r="X804" i="2" s="1"/>
  <c r="W808" i="2"/>
  <c r="X808" i="2" s="1"/>
  <c r="W812" i="2"/>
  <c r="X812" i="2" s="1"/>
  <c r="W816" i="2"/>
  <c r="X816" i="2" s="1"/>
  <c r="W820" i="2"/>
  <c r="X820" i="2" s="1"/>
  <c r="W824" i="2"/>
  <c r="X824" i="2" s="1"/>
  <c r="W828" i="2"/>
  <c r="X828" i="2" s="1"/>
  <c r="W832" i="2"/>
  <c r="X832" i="2" s="1"/>
  <c r="W836" i="2"/>
  <c r="X836" i="2" s="1"/>
  <c r="W840" i="2"/>
  <c r="X840" i="2" s="1"/>
  <c r="W844" i="2"/>
  <c r="X844" i="2" s="1"/>
  <c r="W848" i="2"/>
  <c r="X848" i="2" s="1"/>
  <c r="W852" i="2"/>
  <c r="X852" i="2" s="1"/>
  <c r="W856" i="2"/>
  <c r="X856" i="2" s="1"/>
  <c r="W860" i="2"/>
  <c r="X860" i="2" s="1"/>
  <c r="W864" i="2"/>
  <c r="X864" i="2" s="1"/>
  <c r="W868" i="2"/>
  <c r="X868" i="2" s="1"/>
  <c r="W872" i="2"/>
  <c r="X872" i="2" s="1"/>
  <c r="W876" i="2"/>
  <c r="X876" i="2" s="1"/>
  <c r="W880" i="2"/>
  <c r="X880" i="2" s="1"/>
  <c r="W884" i="2"/>
  <c r="X884" i="2" s="1"/>
  <c r="W888" i="2"/>
  <c r="X888" i="2" s="1"/>
  <c r="W892" i="2"/>
  <c r="X892" i="2" s="1"/>
  <c r="W896" i="2"/>
  <c r="X896" i="2" s="1"/>
  <c r="W900" i="2"/>
  <c r="X900" i="2" s="1"/>
  <c r="W904" i="2"/>
  <c r="X904" i="2" s="1"/>
  <c r="W908" i="2"/>
  <c r="X908" i="2" s="1"/>
  <c r="W912" i="2"/>
  <c r="X912" i="2" s="1"/>
  <c r="W916" i="2"/>
  <c r="X916" i="2" s="1"/>
  <c r="W920" i="2"/>
  <c r="X920" i="2" s="1"/>
  <c r="W924" i="2"/>
  <c r="X924" i="2" s="1"/>
  <c r="W928" i="2"/>
  <c r="X928" i="2" s="1"/>
  <c r="W932" i="2"/>
  <c r="X932" i="2" s="1"/>
  <c r="W936" i="2"/>
  <c r="X936" i="2" s="1"/>
  <c r="W940" i="2"/>
  <c r="X940" i="2" s="1"/>
  <c r="W944" i="2"/>
  <c r="X944" i="2" s="1"/>
  <c r="W948" i="2"/>
  <c r="X948" i="2" s="1"/>
  <c r="W952" i="2"/>
  <c r="X952" i="2" s="1"/>
  <c r="W956" i="2"/>
  <c r="X956" i="2" s="1"/>
  <c r="V959" i="2"/>
  <c r="W960" i="2"/>
  <c r="X960" i="2" s="1"/>
  <c r="V963" i="2"/>
  <c r="W964" i="2"/>
  <c r="X964" i="2" s="1"/>
  <c r="W968" i="2"/>
  <c r="X968" i="2" s="1"/>
  <c r="W972" i="2"/>
  <c r="X972" i="2" s="1"/>
  <c r="V975" i="2"/>
  <c r="W976" i="2"/>
  <c r="X976" i="2" s="1"/>
  <c r="V979" i="2"/>
  <c r="W980" i="2"/>
  <c r="X980" i="2" s="1"/>
  <c r="W984" i="2"/>
  <c r="X984" i="2" s="1"/>
  <c r="W988" i="2"/>
  <c r="X988" i="2" s="1"/>
  <c r="V991" i="2"/>
  <c r="W992" i="2"/>
  <c r="X992" i="2" s="1"/>
  <c r="V995" i="2"/>
  <c r="V999" i="2"/>
  <c r="V1003" i="2"/>
  <c r="V1007" i="2"/>
  <c r="V1011" i="2"/>
  <c r="V1015" i="2"/>
  <c r="V1019" i="2"/>
  <c r="V1023" i="2"/>
  <c r="V1027" i="2"/>
  <c r="V1031" i="2"/>
  <c r="V1035" i="2"/>
  <c r="V1039" i="2"/>
  <c r="V1043" i="2"/>
  <c r="V1047" i="2"/>
  <c r="V1051" i="2"/>
  <c r="V1055" i="2"/>
  <c r="V1059" i="2"/>
  <c r="V1063" i="2"/>
  <c r="V1067" i="2"/>
  <c r="V1071" i="2"/>
  <c r="V1075" i="2"/>
  <c r="V1079" i="2"/>
  <c r="V1083" i="2"/>
  <c r="V1087" i="2"/>
  <c r="V1091" i="2"/>
  <c r="V1095" i="2"/>
  <c r="V1099" i="2"/>
  <c r="V1103" i="2"/>
  <c r="V1107" i="2"/>
  <c r="V1111" i="2"/>
  <c r="V1115" i="2"/>
  <c r="V1119" i="2"/>
  <c r="V1123" i="2"/>
  <c r="V1127" i="2"/>
  <c r="V1131" i="2"/>
  <c r="V1135" i="2"/>
  <c r="V1139" i="2"/>
  <c r="V1143" i="2"/>
  <c r="V1147" i="2"/>
  <c r="V1151" i="2"/>
  <c r="V1155" i="2"/>
  <c r="V1159" i="2"/>
  <c r="V1163" i="2"/>
  <c r="V1167" i="2"/>
  <c r="V1171" i="2"/>
  <c r="V1175" i="2"/>
  <c r="V1179" i="2"/>
  <c r="V1183" i="2"/>
  <c r="V1187" i="2"/>
  <c r="V1191" i="2"/>
  <c r="V1195" i="2"/>
  <c r="V1199" i="2"/>
  <c r="V1203" i="2"/>
  <c r="V1207" i="2"/>
  <c r="V1211" i="2"/>
  <c r="V1215" i="2"/>
  <c r="V1219" i="2"/>
  <c r="V1223" i="2"/>
  <c r="V1227" i="2"/>
  <c r="V1231" i="2"/>
  <c r="V1235" i="2"/>
  <c r="V1239" i="2"/>
  <c r="V1243" i="2"/>
  <c r="V1247" i="2"/>
  <c r="V1251" i="2"/>
  <c r="V1255" i="2"/>
  <c r="V1259" i="2"/>
  <c r="V1263" i="2"/>
  <c r="V1267" i="2"/>
  <c r="V1271" i="2"/>
  <c r="V1275" i="2"/>
  <c r="V1279" i="2"/>
  <c r="V1283" i="2"/>
  <c r="V1287" i="2"/>
  <c r="V1291" i="2"/>
  <c r="V1295" i="2"/>
  <c r="V1299" i="2"/>
  <c r="V1303" i="2"/>
  <c r="V1307" i="2"/>
  <c r="V1311" i="2"/>
  <c r="V1315" i="2"/>
  <c r="V1319" i="2"/>
  <c r="V1323" i="2"/>
  <c r="V1327" i="2"/>
  <c r="V1331" i="2"/>
  <c r="V1335" i="2"/>
  <c r="V1339" i="2"/>
  <c r="V1343" i="2"/>
  <c r="V1347" i="2"/>
  <c r="V1351" i="2"/>
  <c r="V1355" i="2"/>
  <c r="V1359" i="2"/>
  <c r="V1363" i="2"/>
  <c r="V1367" i="2"/>
  <c r="V1371" i="2"/>
  <c r="V1375" i="2"/>
  <c r="V1379" i="2"/>
  <c r="V1383" i="2"/>
  <c r="V1387" i="2"/>
  <c r="V1391" i="2"/>
  <c r="V1395" i="2"/>
  <c r="V1399" i="2"/>
  <c r="V1403" i="2"/>
  <c r="V1407" i="2"/>
  <c r="V1411" i="2"/>
  <c r="V1415" i="2"/>
  <c r="W1416" i="2"/>
  <c r="X1416" i="2" s="1"/>
  <c r="V1419" i="2"/>
  <c r="W1420" i="2"/>
  <c r="X1420" i="2" s="1"/>
  <c r="V1423" i="2"/>
  <c r="W1424" i="2"/>
  <c r="X1424" i="2" s="1"/>
  <c r="V1427" i="2"/>
  <c r="W1428" i="2"/>
  <c r="X1428" i="2" s="1"/>
  <c r="V1431" i="2"/>
  <c r="W1432" i="2"/>
  <c r="X1432" i="2" s="1"/>
  <c r="V1435" i="2"/>
  <c r="W1436" i="2"/>
  <c r="X1436" i="2" s="1"/>
  <c r="V1439" i="2"/>
  <c r="W1440" i="2"/>
  <c r="X1440" i="2" s="1"/>
  <c r="V1443" i="2"/>
  <c r="W1444" i="2"/>
  <c r="X1444" i="2" s="1"/>
  <c r="V1447" i="2"/>
  <c r="W1448" i="2"/>
  <c r="X1448" i="2" s="1"/>
  <c r="V1451" i="2"/>
  <c r="W1452" i="2"/>
  <c r="X1452" i="2" s="1"/>
  <c r="V1455" i="2"/>
  <c r="W1456" i="2"/>
  <c r="X1456" i="2" s="1"/>
  <c r="V1459" i="2"/>
  <c r="W1460" i="2"/>
  <c r="X1460" i="2" s="1"/>
  <c r="V1463" i="2"/>
  <c r="W1464" i="2"/>
  <c r="X1464" i="2" s="1"/>
  <c r="V1467" i="2"/>
  <c r="W1468" i="2"/>
  <c r="X1468" i="2" s="1"/>
  <c r="V1471" i="2"/>
  <c r="W1472" i="2"/>
  <c r="X1472" i="2" s="1"/>
  <c r="V1475" i="2"/>
  <c r="W1476" i="2"/>
  <c r="X1476" i="2" s="1"/>
  <c r="V1479" i="2"/>
  <c r="W1480" i="2"/>
  <c r="X1480" i="2" s="1"/>
  <c r="V1483" i="2"/>
  <c r="W1484" i="2"/>
  <c r="X1484" i="2" s="1"/>
  <c r="V1487" i="2"/>
  <c r="W1488" i="2"/>
  <c r="X1488" i="2" s="1"/>
  <c r="V1491" i="2"/>
  <c r="W1492" i="2"/>
  <c r="X1492" i="2" s="1"/>
  <c r="V1495" i="2"/>
  <c r="W1496" i="2"/>
  <c r="X1496" i="2" s="1"/>
  <c r="V1499" i="2"/>
  <c r="W1500" i="2"/>
  <c r="X1500" i="2" s="1"/>
  <c r="V1503" i="2"/>
  <c r="W1504" i="2"/>
  <c r="X1504" i="2" s="1"/>
  <c r="V1507" i="2"/>
  <c r="W1508" i="2"/>
  <c r="X1508" i="2" s="1"/>
  <c r="V1511" i="2"/>
  <c r="W1512" i="2"/>
  <c r="X1512" i="2" s="1"/>
  <c r="V1515" i="2"/>
  <c r="W1516" i="2"/>
  <c r="X1516" i="2" s="1"/>
  <c r="V1519" i="2"/>
  <c r="W1520" i="2"/>
  <c r="X1520" i="2" s="1"/>
  <c r="V1523" i="2"/>
  <c r="W1524" i="2"/>
  <c r="X1524" i="2" s="1"/>
  <c r="V1527" i="2"/>
  <c r="W1528" i="2"/>
  <c r="X1528" i="2" s="1"/>
  <c r="V1531" i="2"/>
  <c r="W1532" i="2"/>
  <c r="X1532" i="2" s="1"/>
  <c r="V1535" i="2"/>
  <c r="W1536" i="2"/>
  <c r="X1536" i="2" s="1"/>
  <c r="V1539" i="2"/>
  <c r="W1540" i="2"/>
  <c r="X1540" i="2" s="1"/>
  <c r="V1543" i="2"/>
  <c r="W1544" i="2"/>
  <c r="X1544" i="2" s="1"/>
  <c r="V1547" i="2"/>
  <c r="W1548" i="2"/>
  <c r="X1548" i="2" s="1"/>
  <c r="V1551" i="2"/>
  <c r="W1552" i="2"/>
  <c r="X1552" i="2" s="1"/>
  <c r="V1555" i="2"/>
  <c r="W1556" i="2"/>
  <c r="X1556" i="2" s="1"/>
  <c r="V1559" i="2"/>
  <c r="W1560" i="2"/>
  <c r="X1560" i="2" s="1"/>
  <c r="V1563" i="2"/>
  <c r="W1564" i="2"/>
  <c r="X1564" i="2" s="1"/>
  <c r="V1567" i="2"/>
  <c r="W1568" i="2"/>
  <c r="X1568" i="2" s="1"/>
  <c r="V1571" i="2"/>
  <c r="W1572" i="2"/>
  <c r="X1572" i="2" s="1"/>
  <c r="V1575" i="2"/>
  <c r="W1576" i="2"/>
  <c r="X1576" i="2" s="1"/>
  <c r="V1579" i="2"/>
  <c r="W1580" i="2"/>
  <c r="X1580" i="2" s="1"/>
  <c r="V1583" i="2"/>
  <c r="W1584" i="2"/>
  <c r="X1584" i="2" s="1"/>
  <c r="V1587" i="2"/>
  <c r="W1588" i="2"/>
  <c r="X1588" i="2" s="1"/>
  <c r="V1591" i="2"/>
  <c r="W1592" i="2"/>
  <c r="X1592" i="2" s="1"/>
  <c r="V1595" i="2"/>
  <c r="W1596" i="2"/>
  <c r="X1596" i="2" s="1"/>
  <c r="V1599" i="2"/>
  <c r="W1600" i="2"/>
  <c r="X1600" i="2" s="1"/>
  <c r="V1603" i="2"/>
  <c r="W1604" i="2"/>
  <c r="X1604" i="2" s="1"/>
  <c r="V1607" i="2"/>
  <c r="W1608" i="2"/>
  <c r="X1608" i="2" s="1"/>
  <c r="V1611" i="2"/>
  <c r="W1612" i="2"/>
  <c r="X1612" i="2" s="1"/>
  <c r="V1615" i="2"/>
  <c r="W1616" i="2"/>
  <c r="X1616" i="2" s="1"/>
  <c r="V1619" i="2"/>
  <c r="W1620" i="2"/>
  <c r="X1620" i="2" s="1"/>
  <c r="V1623" i="2"/>
  <c r="W1624" i="2"/>
  <c r="X1624" i="2" s="1"/>
  <c r="V1627" i="2"/>
  <c r="W1628" i="2"/>
  <c r="X1628" i="2" s="1"/>
  <c r="V1631" i="2"/>
  <c r="W1632" i="2"/>
  <c r="X1632" i="2" s="1"/>
  <c r="V1635" i="2"/>
  <c r="W1636" i="2"/>
  <c r="X1636" i="2" s="1"/>
  <c r="V1639" i="2"/>
  <c r="W1640" i="2"/>
  <c r="X1640" i="2" s="1"/>
  <c r="V1643" i="2"/>
  <c r="W1644" i="2"/>
  <c r="X1644" i="2" s="1"/>
  <c r="V1647" i="2"/>
  <c r="W1648" i="2"/>
  <c r="X1648" i="2" s="1"/>
  <c r="V1651" i="2"/>
  <c r="W1652" i="2"/>
  <c r="X1652" i="2" s="1"/>
  <c r="V1655" i="2"/>
  <c r="W1656" i="2"/>
  <c r="X1656" i="2" s="1"/>
  <c r="V1659" i="2"/>
  <c r="W1660" i="2"/>
  <c r="X1660" i="2" s="1"/>
  <c r="V1663" i="2"/>
  <c r="W1664" i="2"/>
  <c r="X1664" i="2" s="1"/>
  <c r="V1667" i="2"/>
  <c r="W1668" i="2"/>
  <c r="X1668" i="2" s="1"/>
  <c r="V1671" i="2"/>
  <c r="W1672" i="2"/>
  <c r="X1672" i="2" s="1"/>
  <c r="V1675" i="2"/>
  <c r="W1676" i="2"/>
  <c r="X1676" i="2" s="1"/>
  <c r="V1679" i="2"/>
  <c r="W1680" i="2"/>
  <c r="X1680" i="2" s="1"/>
  <c r="V1683" i="2"/>
  <c r="W1684" i="2"/>
  <c r="X1684" i="2" s="1"/>
  <c r="V1687" i="2"/>
  <c r="W1688" i="2"/>
  <c r="X1688" i="2" s="1"/>
  <c r="V1691" i="2"/>
  <c r="W1692" i="2"/>
  <c r="X1692" i="2" s="1"/>
  <c r="V1695" i="2"/>
  <c r="W1696" i="2"/>
  <c r="X1696" i="2" s="1"/>
  <c r="V1699" i="2"/>
  <c r="W1700" i="2"/>
  <c r="X1700" i="2" s="1"/>
  <c r="V1703" i="2"/>
  <c r="W1704" i="2"/>
  <c r="X1704" i="2" s="1"/>
  <c r="V1707" i="2"/>
  <c r="W1708" i="2"/>
  <c r="X1708" i="2" s="1"/>
  <c r="V1711" i="2"/>
  <c r="W1712" i="2"/>
  <c r="X1712" i="2" s="1"/>
  <c r="V1715" i="2"/>
  <c r="W1716" i="2"/>
  <c r="X1716" i="2" s="1"/>
  <c r="V1719" i="2"/>
  <c r="W1720" i="2"/>
  <c r="X1720" i="2" s="1"/>
  <c r="V1723" i="2"/>
  <c r="W1724" i="2"/>
  <c r="X1724" i="2" s="1"/>
  <c r="V1727" i="2"/>
  <c r="W1728" i="2"/>
  <c r="X1728" i="2" s="1"/>
  <c r="V1731" i="2"/>
  <c r="W1732" i="2"/>
  <c r="X1732" i="2" s="1"/>
  <c r="V1735" i="2"/>
  <c r="W1736" i="2"/>
  <c r="X1736" i="2" s="1"/>
  <c r="V1739" i="2"/>
  <c r="W1740" i="2"/>
  <c r="X1740" i="2" s="1"/>
  <c r="V1743" i="2"/>
  <c r="W1744" i="2"/>
  <c r="X1744" i="2" s="1"/>
  <c r="V1747" i="2"/>
  <c r="W1748" i="2"/>
  <c r="X1748" i="2" s="1"/>
  <c r="V1751" i="2"/>
  <c r="W1752" i="2"/>
  <c r="X1752" i="2" s="1"/>
  <c r="V1755" i="2"/>
  <c r="W1756" i="2"/>
  <c r="X1756" i="2" s="1"/>
  <c r="V1759" i="2"/>
  <c r="W1760" i="2"/>
  <c r="X1760" i="2" s="1"/>
  <c r="V1763" i="2"/>
  <c r="W1764" i="2"/>
  <c r="X1764" i="2" s="1"/>
  <c r="V1767" i="2"/>
  <c r="W1768" i="2"/>
  <c r="X1768" i="2" s="1"/>
  <c r="V1771" i="2"/>
  <c r="W1772" i="2"/>
  <c r="X1772" i="2" s="1"/>
  <c r="V1775" i="2"/>
  <c r="W1776" i="2"/>
  <c r="X1776" i="2" s="1"/>
  <c r="V1779" i="2"/>
  <c r="W1780" i="2"/>
  <c r="X1780" i="2" s="1"/>
  <c r="V1783" i="2"/>
  <c r="W1784" i="2"/>
  <c r="X1784" i="2" s="1"/>
  <c r="V1787" i="2"/>
  <c r="W1788" i="2"/>
  <c r="X1788" i="2" s="1"/>
  <c r="V1791" i="2"/>
  <c r="W1792" i="2"/>
  <c r="X1792" i="2" s="1"/>
  <c r="V1795" i="2"/>
  <c r="W1796" i="2"/>
  <c r="X1796" i="2" s="1"/>
  <c r="V1799" i="2"/>
  <c r="W1800" i="2"/>
  <c r="X1800" i="2" s="1"/>
  <c r="V1803" i="2"/>
  <c r="W1804" i="2"/>
  <c r="X1804" i="2" s="1"/>
  <c r="V1807" i="2"/>
  <c r="W1808" i="2"/>
  <c r="X1808" i="2" s="1"/>
  <c r="V1811" i="2"/>
  <c r="W1812" i="2"/>
  <c r="X1812" i="2" s="1"/>
  <c r="V1815" i="2"/>
  <c r="W1816" i="2"/>
  <c r="X1816" i="2" s="1"/>
  <c r="V1819" i="2"/>
  <c r="W1820" i="2"/>
  <c r="X1820" i="2" s="1"/>
  <c r="V1823" i="2"/>
  <c r="W1824" i="2"/>
  <c r="X1824" i="2" s="1"/>
  <c r="V1827" i="2"/>
  <c r="W1828" i="2"/>
  <c r="X1828" i="2" s="1"/>
  <c r="V1831" i="2"/>
  <c r="W1832" i="2"/>
  <c r="X1832" i="2" s="1"/>
  <c r="V1835" i="2"/>
  <c r="W1836" i="2"/>
  <c r="X1836" i="2" s="1"/>
  <c r="V1839" i="2"/>
  <c r="W1840" i="2"/>
  <c r="X1840" i="2" s="1"/>
  <c r="V1843" i="2"/>
  <c r="W1844" i="2"/>
  <c r="X1844" i="2" s="1"/>
  <c r="V1847" i="2"/>
  <c r="W1848" i="2"/>
  <c r="X1848" i="2" s="1"/>
  <c r="V1851" i="2"/>
  <c r="W1852" i="2"/>
  <c r="X1852" i="2" s="1"/>
  <c r="V1855" i="2"/>
  <c r="W1856" i="2"/>
  <c r="X1856" i="2" s="1"/>
  <c r="V1859" i="2"/>
  <c r="W1860" i="2"/>
  <c r="X1860" i="2" s="1"/>
  <c r="V1863" i="2"/>
  <c r="W1864" i="2"/>
  <c r="X1864" i="2" s="1"/>
  <c r="V1867" i="2"/>
  <c r="W1868" i="2"/>
  <c r="X1868" i="2" s="1"/>
  <c r="V1871" i="2"/>
  <c r="W1872" i="2"/>
  <c r="X1872" i="2" s="1"/>
  <c r="V1875" i="2"/>
  <c r="W1876" i="2"/>
  <c r="X1876" i="2" s="1"/>
  <c r="V1879" i="2"/>
  <c r="W1880" i="2"/>
  <c r="X1880" i="2" s="1"/>
  <c r="V1883" i="2"/>
  <c r="W1884" i="2"/>
  <c r="X1884" i="2" s="1"/>
  <c r="V1887" i="2"/>
  <c r="W1888" i="2"/>
  <c r="X1888" i="2" s="1"/>
  <c r="V1891" i="2"/>
  <c r="W1892" i="2"/>
  <c r="X1892" i="2" s="1"/>
  <c r="V1895" i="2"/>
  <c r="W1896" i="2"/>
  <c r="X1896" i="2" s="1"/>
  <c r="V1899" i="2"/>
  <c r="W1900" i="2"/>
  <c r="X1900" i="2" s="1"/>
  <c r="V1903" i="2"/>
  <c r="W1904" i="2"/>
  <c r="X1904" i="2" s="1"/>
  <c r="V1907" i="2"/>
  <c r="W1908" i="2"/>
  <c r="X1908" i="2" s="1"/>
  <c r="V1911" i="2"/>
  <c r="W1912" i="2"/>
  <c r="X1912" i="2" s="1"/>
  <c r="V1915" i="2"/>
  <c r="W1916" i="2"/>
  <c r="X1916" i="2" s="1"/>
  <c r="V1919" i="2"/>
  <c r="W1920" i="2"/>
  <c r="X1920" i="2" s="1"/>
  <c r="V1923" i="2"/>
  <c r="W1924" i="2"/>
  <c r="X1924" i="2" s="1"/>
  <c r="V1927" i="2"/>
  <c r="W1928" i="2"/>
  <c r="X1928" i="2" s="1"/>
  <c r="V1931" i="2"/>
  <c r="W1932" i="2"/>
  <c r="X1932" i="2" s="1"/>
  <c r="V1935" i="2"/>
  <c r="W1936" i="2"/>
  <c r="X1936" i="2" s="1"/>
  <c r="V1939" i="2"/>
  <c r="W1940" i="2"/>
  <c r="X1940" i="2" s="1"/>
  <c r="V1943" i="2"/>
  <c r="W1944" i="2"/>
  <c r="X1944" i="2" s="1"/>
  <c r="V1947" i="2"/>
  <c r="W1948" i="2"/>
  <c r="X1948" i="2" s="1"/>
  <c r="V1951" i="2"/>
  <c r="W1952" i="2"/>
  <c r="X1952" i="2" s="1"/>
  <c r="V1955" i="2"/>
  <c r="W1956" i="2"/>
  <c r="X1956" i="2" s="1"/>
  <c r="V1959" i="2"/>
  <c r="W1960" i="2"/>
  <c r="X1960" i="2" s="1"/>
  <c r="V1963" i="2"/>
  <c r="W1964" i="2"/>
  <c r="X1964" i="2" s="1"/>
  <c r="V1967" i="2"/>
  <c r="W1968" i="2"/>
  <c r="X1968" i="2" s="1"/>
  <c r="V1971" i="2"/>
  <c r="W1972" i="2"/>
  <c r="X1972" i="2" s="1"/>
  <c r="V1975" i="2"/>
  <c r="W1976" i="2"/>
  <c r="X1976" i="2" s="1"/>
  <c r="V1979" i="2"/>
  <c r="W1980" i="2"/>
  <c r="X1980" i="2" s="1"/>
  <c r="V1983" i="2"/>
  <c r="W1984" i="2"/>
  <c r="X1984" i="2" s="1"/>
  <c r="V1987" i="2"/>
  <c r="W1988" i="2"/>
  <c r="X1988" i="2" s="1"/>
  <c r="V1991" i="2"/>
  <c r="W1992" i="2"/>
  <c r="X1992" i="2" s="1"/>
  <c r="V1995" i="2"/>
  <c r="W1996" i="2"/>
  <c r="X1996" i="2" s="1"/>
  <c r="V1999" i="2"/>
  <c r="W2000" i="2"/>
  <c r="X2000" i="2" s="1"/>
  <c r="V2003" i="2"/>
  <c r="W2004" i="2"/>
  <c r="X2004" i="2" s="1"/>
  <c r="V2007" i="2"/>
  <c r="W2008" i="2"/>
  <c r="X2008" i="2" s="1"/>
  <c r="V2011" i="2"/>
  <c r="W2012" i="2"/>
  <c r="X2012" i="2" s="1"/>
  <c r="V2015" i="2"/>
  <c r="W2016" i="2"/>
  <c r="X2016" i="2" s="1"/>
  <c r="V2019" i="2"/>
  <c r="W2020" i="2"/>
  <c r="X2020" i="2" s="1"/>
  <c r="V2023" i="2"/>
  <c r="W2024" i="2"/>
  <c r="X2024" i="2" s="1"/>
  <c r="V2027" i="2"/>
  <c r="W2028" i="2"/>
  <c r="X2028" i="2" s="1"/>
  <c r="V2031" i="2"/>
  <c r="W2032" i="2"/>
  <c r="X2032" i="2" s="1"/>
  <c r="V2035" i="2"/>
  <c r="W2036" i="2"/>
  <c r="X2036" i="2" s="1"/>
  <c r="V2039" i="2"/>
  <c r="W2040" i="2"/>
  <c r="X2040" i="2" s="1"/>
  <c r="V2043" i="2"/>
  <c r="W2044" i="2"/>
  <c r="X2044" i="2" s="1"/>
  <c r="V2047" i="2"/>
  <c r="W2048" i="2"/>
  <c r="X2048" i="2" s="1"/>
  <c r="V2051" i="2"/>
  <c r="W2052" i="2"/>
  <c r="X2052" i="2" s="1"/>
  <c r="V2055" i="2"/>
  <c r="W2056" i="2"/>
  <c r="X2056" i="2" s="1"/>
  <c r="V2059" i="2"/>
  <c r="W2060" i="2"/>
  <c r="X2060" i="2" s="1"/>
  <c r="V2063" i="2"/>
  <c r="W2064" i="2"/>
  <c r="X2064" i="2" s="1"/>
  <c r="V2067" i="2"/>
  <c r="W2068" i="2"/>
  <c r="X2068" i="2" s="1"/>
  <c r="V2071" i="2"/>
  <c r="W2072" i="2"/>
  <c r="X2072" i="2" s="1"/>
  <c r="V2075" i="2"/>
  <c r="W2076" i="2"/>
  <c r="X2076" i="2" s="1"/>
  <c r="V2079" i="2"/>
  <c r="W2080" i="2"/>
  <c r="X2080" i="2" s="1"/>
  <c r="V2083" i="2"/>
  <c r="W2084" i="2"/>
  <c r="X2084" i="2" s="1"/>
  <c r="V2087" i="2"/>
  <c r="W2088" i="2"/>
  <c r="X2088" i="2" s="1"/>
  <c r="V2091" i="2"/>
  <c r="W2092" i="2"/>
  <c r="X2092" i="2" s="1"/>
  <c r="V2095" i="2"/>
  <c r="W2096" i="2"/>
  <c r="X2096" i="2" s="1"/>
  <c r="V2099" i="2"/>
  <c r="W2100" i="2"/>
  <c r="X2100" i="2" s="1"/>
  <c r="V2103" i="2"/>
  <c r="W2104" i="2"/>
  <c r="X2104" i="2" s="1"/>
  <c r="V2107" i="2"/>
  <c r="W2108" i="2"/>
  <c r="X2108" i="2" s="1"/>
  <c r="V2111" i="2"/>
  <c r="W2112" i="2"/>
  <c r="X2112" i="2" s="1"/>
  <c r="V2115" i="2"/>
  <c r="W2116" i="2"/>
  <c r="X2116" i="2" s="1"/>
  <c r="V2119" i="2"/>
  <c r="W2120" i="2"/>
  <c r="X2120" i="2" s="1"/>
  <c r="V2123" i="2"/>
  <c r="W2124" i="2"/>
  <c r="X2124" i="2" s="1"/>
  <c r="V2127" i="2"/>
  <c r="W2128" i="2"/>
  <c r="X2128" i="2" s="1"/>
  <c r="V2131" i="2"/>
  <c r="W2132" i="2"/>
  <c r="X2132" i="2" s="1"/>
  <c r="V2135" i="2"/>
  <c r="W2136" i="2"/>
  <c r="X2136" i="2" s="1"/>
  <c r="V2139" i="2"/>
  <c r="W2140" i="2"/>
  <c r="X2140" i="2" s="1"/>
  <c r="V2143" i="2"/>
  <c r="W2144" i="2"/>
  <c r="X2144" i="2" s="1"/>
  <c r="V2147" i="2"/>
  <c r="W2148" i="2"/>
  <c r="X2148" i="2" s="1"/>
  <c r="V2151" i="2"/>
  <c r="W2152" i="2"/>
  <c r="X2152" i="2" s="1"/>
  <c r="V2155" i="2"/>
  <c r="W2156" i="2"/>
  <c r="X2156" i="2" s="1"/>
  <c r="V2159" i="2"/>
  <c r="W2160" i="2"/>
  <c r="X2160" i="2" s="1"/>
  <c r="V2163" i="2"/>
  <c r="W2164" i="2"/>
  <c r="X2164" i="2" s="1"/>
  <c r="V2167" i="2"/>
  <c r="W2168" i="2"/>
  <c r="X2168" i="2" s="1"/>
  <c r="V2171" i="2"/>
  <c r="W2172" i="2"/>
  <c r="X2172" i="2" s="1"/>
  <c r="V2175" i="2"/>
  <c r="W2176" i="2"/>
  <c r="X2176" i="2" s="1"/>
  <c r="V2179" i="2"/>
  <c r="W2180" i="2"/>
  <c r="X2180" i="2" s="1"/>
  <c r="V2183" i="2"/>
  <c r="W2184" i="2"/>
  <c r="X2184" i="2" s="1"/>
  <c r="V2187" i="2"/>
  <c r="W2188" i="2"/>
  <c r="X2188" i="2" s="1"/>
  <c r="V2191" i="2"/>
  <c r="W2192" i="2"/>
  <c r="X2192" i="2" s="1"/>
  <c r="V2195" i="2"/>
  <c r="W2196" i="2"/>
  <c r="X2196" i="2" s="1"/>
  <c r="V2199" i="2"/>
  <c r="W2200" i="2"/>
  <c r="X2200" i="2" s="1"/>
  <c r="V2203" i="2"/>
  <c r="W2204" i="2"/>
  <c r="X2204" i="2" s="1"/>
  <c r="V2207" i="2"/>
  <c r="W2208" i="2"/>
  <c r="X2208" i="2" s="1"/>
  <c r="V2211" i="2"/>
  <c r="W2212" i="2"/>
  <c r="X2212" i="2" s="1"/>
  <c r="V2215" i="2"/>
  <c r="W2216" i="2"/>
  <c r="X2216" i="2" s="1"/>
  <c r="V2219" i="2"/>
  <c r="W2220" i="2"/>
  <c r="X2220" i="2" s="1"/>
  <c r="V2223" i="2"/>
  <c r="W2224" i="2"/>
  <c r="X2224" i="2" s="1"/>
  <c r="V2227" i="2"/>
  <c r="W2228" i="2"/>
  <c r="X2228" i="2" s="1"/>
  <c r="V2231" i="2"/>
  <c r="W2232" i="2"/>
  <c r="X2232" i="2" s="1"/>
  <c r="V2235" i="2"/>
  <c r="W2236" i="2"/>
  <c r="X2236" i="2" s="1"/>
  <c r="V2239" i="2"/>
  <c r="W2240" i="2"/>
  <c r="X2240" i="2" s="1"/>
  <c r="V2243" i="2"/>
  <c r="W2244" i="2"/>
  <c r="X2244" i="2" s="1"/>
  <c r="V2247" i="2"/>
  <c r="W2248" i="2"/>
  <c r="X2248" i="2" s="1"/>
  <c r="V2251" i="2"/>
  <c r="W2252" i="2"/>
  <c r="X2252" i="2" s="1"/>
  <c r="V2255" i="2"/>
  <c r="W2256" i="2"/>
  <c r="X2256" i="2" s="1"/>
  <c r="V2259" i="2"/>
  <c r="W2260" i="2"/>
  <c r="X2260" i="2" s="1"/>
  <c r="V2263" i="2"/>
  <c r="W2264" i="2"/>
  <c r="X2264" i="2" s="1"/>
  <c r="V2267" i="2"/>
  <c r="W2268" i="2"/>
  <c r="X2268" i="2" s="1"/>
  <c r="V2271" i="2"/>
  <c r="W2272" i="2"/>
  <c r="X2272" i="2" s="1"/>
  <c r="V2275" i="2"/>
  <c r="W2276" i="2"/>
  <c r="X2276" i="2" s="1"/>
  <c r="V2279" i="2"/>
  <c r="W2280" i="2"/>
  <c r="X2280" i="2" s="1"/>
  <c r="W17" i="2"/>
  <c r="X17" i="2" s="1"/>
  <c r="W18" i="2"/>
  <c r="X18" i="2" s="1"/>
  <c r="W21" i="2"/>
  <c r="X21" i="2" s="1"/>
  <c r="W22" i="2"/>
  <c r="X22" i="2" s="1"/>
  <c r="W23" i="2"/>
  <c r="X23" i="2" s="1"/>
  <c r="W25" i="2"/>
  <c r="X25" i="2" s="1"/>
  <c r="W26" i="2"/>
  <c r="X26" i="2" s="1"/>
  <c r="W29" i="2"/>
  <c r="X29" i="2" s="1"/>
  <c r="W30" i="2"/>
  <c r="X30" i="2" s="1"/>
  <c r="W33" i="2"/>
  <c r="X33" i="2" s="1"/>
  <c r="W34" i="2"/>
  <c r="X34" i="2" s="1"/>
  <c r="W37" i="2"/>
  <c r="X37" i="2" s="1"/>
  <c r="W38" i="2"/>
  <c r="X38" i="2" s="1"/>
  <c r="W41" i="2"/>
  <c r="X41" i="2" s="1"/>
  <c r="W42" i="2"/>
  <c r="X42" i="2" s="1"/>
  <c r="W45" i="2"/>
  <c r="X45" i="2" s="1"/>
  <c r="W46" i="2"/>
  <c r="X46" i="2" s="1"/>
  <c r="W49" i="2"/>
  <c r="X49" i="2" s="1"/>
  <c r="W50" i="2"/>
  <c r="X50" i="2" s="1"/>
  <c r="W53" i="2"/>
  <c r="X53" i="2" s="1"/>
  <c r="W54" i="2"/>
  <c r="X54" i="2" s="1"/>
  <c r="W57" i="2"/>
  <c r="X57" i="2" s="1"/>
  <c r="W58" i="2"/>
  <c r="X58" i="2" s="1"/>
  <c r="W61" i="2"/>
  <c r="X61" i="2" s="1"/>
  <c r="W62" i="2"/>
  <c r="X62" i="2" s="1"/>
  <c r="W65" i="2"/>
  <c r="X65" i="2" s="1"/>
  <c r="W66" i="2"/>
  <c r="X66" i="2" s="1"/>
  <c r="W69" i="2"/>
  <c r="X69" i="2" s="1"/>
  <c r="W70" i="2"/>
  <c r="X70" i="2" s="1"/>
  <c r="W73" i="2"/>
  <c r="X73" i="2" s="1"/>
  <c r="W74" i="2"/>
  <c r="X74" i="2" s="1"/>
  <c r="W77" i="2"/>
  <c r="X77" i="2" s="1"/>
  <c r="W78" i="2"/>
  <c r="X78" i="2" s="1"/>
  <c r="W81" i="2"/>
  <c r="X81" i="2" s="1"/>
  <c r="W82" i="2"/>
  <c r="X82" i="2" s="1"/>
  <c r="W85" i="2"/>
  <c r="X85" i="2" s="1"/>
  <c r="W86" i="2"/>
  <c r="X86" i="2" s="1"/>
  <c r="W87" i="2"/>
  <c r="X87" i="2" s="1"/>
  <c r="W89" i="2"/>
  <c r="X89" i="2" s="1"/>
  <c r="W90" i="2"/>
  <c r="X90" i="2" s="1"/>
  <c r="W93" i="2"/>
  <c r="X93" i="2" s="1"/>
  <c r="W94" i="2"/>
  <c r="X94" i="2" s="1"/>
  <c r="W97" i="2"/>
  <c r="X97" i="2" s="1"/>
  <c r="W98" i="2"/>
  <c r="X98" i="2" s="1"/>
  <c r="W101" i="2"/>
  <c r="X101" i="2" s="1"/>
  <c r="W102" i="2"/>
  <c r="X102" i="2" s="1"/>
  <c r="W105" i="2"/>
  <c r="X105" i="2" s="1"/>
  <c r="W106" i="2"/>
  <c r="X106" i="2" s="1"/>
  <c r="W109" i="2"/>
  <c r="X109" i="2" s="1"/>
  <c r="W110" i="2"/>
  <c r="X110" i="2" s="1"/>
  <c r="W113" i="2"/>
  <c r="X113" i="2" s="1"/>
  <c r="W114" i="2"/>
  <c r="X114" i="2" s="1"/>
  <c r="W117" i="2"/>
  <c r="X117" i="2" s="1"/>
  <c r="W118" i="2"/>
  <c r="X118" i="2" s="1"/>
  <c r="W121" i="2"/>
  <c r="X121" i="2" s="1"/>
  <c r="W122" i="2"/>
  <c r="X122" i="2" s="1"/>
  <c r="W125" i="2"/>
  <c r="X125" i="2" s="1"/>
  <c r="W126" i="2"/>
  <c r="X126" i="2" s="1"/>
  <c r="W129" i="2"/>
  <c r="X129" i="2" s="1"/>
  <c r="W130" i="2"/>
  <c r="X130" i="2" s="1"/>
  <c r="W133" i="2"/>
  <c r="X133" i="2" s="1"/>
  <c r="W134" i="2"/>
  <c r="X134" i="2" s="1"/>
  <c r="W137" i="2"/>
  <c r="X137" i="2" s="1"/>
  <c r="W138" i="2"/>
  <c r="X138" i="2" s="1"/>
  <c r="W141" i="2"/>
  <c r="X141" i="2" s="1"/>
  <c r="W142" i="2"/>
  <c r="X142" i="2" s="1"/>
  <c r="W145" i="2"/>
  <c r="X145" i="2" s="1"/>
  <c r="W146" i="2"/>
  <c r="X146" i="2" s="1"/>
  <c r="W149" i="2"/>
  <c r="X149" i="2" s="1"/>
  <c r="W150" i="2"/>
  <c r="X150" i="2" s="1"/>
  <c r="W151" i="2"/>
  <c r="X151" i="2" s="1"/>
  <c r="W153" i="2"/>
  <c r="X153" i="2" s="1"/>
  <c r="W154" i="2"/>
  <c r="X154" i="2" s="1"/>
  <c r="W157" i="2"/>
  <c r="X157" i="2" s="1"/>
  <c r="W158" i="2"/>
  <c r="X158" i="2" s="1"/>
  <c r="W161" i="2"/>
  <c r="X161" i="2" s="1"/>
  <c r="W162" i="2"/>
  <c r="X162" i="2" s="1"/>
  <c r="W165" i="2"/>
  <c r="X165" i="2" s="1"/>
  <c r="W166" i="2"/>
  <c r="X166" i="2" s="1"/>
  <c r="W169" i="2"/>
  <c r="X169" i="2" s="1"/>
  <c r="W170" i="2"/>
  <c r="X170" i="2" s="1"/>
  <c r="W173" i="2"/>
  <c r="X173" i="2" s="1"/>
  <c r="W174" i="2"/>
  <c r="X174" i="2" s="1"/>
  <c r="W177" i="2"/>
  <c r="X177" i="2" s="1"/>
  <c r="W178" i="2"/>
  <c r="X178" i="2" s="1"/>
  <c r="W181" i="2"/>
  <c r="X181" i="2" s="1"/>
  <c r="W182" i="2"/>
  <c r="X182" i="2" s="1"/>
  <c r="W185" i="2"/>
  <c r="X185" i="2" s="1"/>
  <c r="W186" i="2"/>
  <c r="X186" i="2" s="1"/>
  <c r="W189" i="2"/>
  <c r="X189" i="2" s="1"/>
  <c r="W190" i="2"/>
  <c r="X190" i="2" s="1"/>
  <c r="W193" i="2"/>
  <c r="X193" i="2" s="1"/>
  <c r="W194" i="2"/>
  <c r="X194" i="2" s="1"/>
  <c r="W197" i="2"/>
  <c r="X197" i="2" s="1"/>
  <c r="W198" i="2"/>
  <c r="X198" i="2" s="1"/>
  <c r="W201" i="2"/>
  <c r="X201" i="2" s="1"/>
  <c r="W202" i="2"/>
  <c r="X202" i="2" s="1"/>
  <c r="W205" i="2"/>
  <c r="X205" i="2" s="1"/>
  <c r="W206" i="2"/>
  <c r="X206" i="2" s="1"/>
  <c r="W209" i="2"/>
  <c r="X209" i="2" s="1"/>
  <c r="W210" i="2"/>
  <c r="X210" i="2" s="1"/>
  <c r="W213" i="2"/>
  <c r="X213" i="2" s="1"/>
  <c r="W214" i="2"/>
  <c r="X214" i="2" s="1"/>
  <c r="W215" i="2"/>
  <c r="X215" i="2" s="1"/>
  <c r="W217" i="2"/>
  <c r="X217" i="2" s="1"/>
  <c r="W218" i="2"/>
  <c r="X218" i="2" s="1"/>
  <c r="W221" i="2"/>
  <c r="X221" i="2" s="1"/>
  <c r="W222" i="2"/>
  <c r="X222" i="2" s="1"/>
  <c r="W225" i="2"/>
  <c r="X225" i="2" s="1"/>
  <c r="W226" i="2"/>
  <c r="X226" i="2" s="1"/>
  <c r="W229" i="2"/>
  <c r="X229" i="2" s="1"/>
  <c r="W230" i="2"/>
  <c r="X230" i="2" s="1"/>
  <c r="W233" i="2"/>
  <c r="X233" i="2" s="1"/>
  <c r="W234" i="2"/>
  <c r="X234" i="2" s="1"/>
  <c r="W237" i="2"/>
  <c r="X237" i="2" s="1"/>
  <c r="W238" i="2"/>
  <c r="X238" i="2" s="1"/>
  <c r="W241" i="2"/>
  <c r="X241" i="2" s="1"/>
  <c r="W242" i="2"/>
  <c r="X242" i="2" s="1"/>
  <c r="W245" i="2"/>
  <c r="X245" i="2" s="1"/>
  <c r="W246" i="2"/>
  <c r="X246" i="2" s="1"/>
  <c r="W249" i="2"/>
  <c r="X249" i="2" s="1"/>
  <c r="W250" i="2"/>
  <c r="X250" i="2" s="1"/>
  <c r="W253" i="2"/>
  <c r="X253" i="2" s="1"/>
  <c r="W254" i="2"/>
  <c r="X254" i="2" s="1"/>
  <c r="W257" i="2"/>
  <c r="X257" i="2" s="1"/>
  <c r="W258" i="2"/>
  <c r="X258" i="2" s="1"/>
  <c r="W261" i="2"/>
  <c r="X261" i="2" s="1"/>
  <c r="W262" i="2"/>
  <c r="X262" i="2" s="1"/>
  <c r="W265" i="2"/>
  <c r="X265" i="2" s="1"/>
  <c r="W266" i="2"/>
  <c r="X266" i="2" s="1"/>
  <c r="W269" i="2"/>
  <c r="X269" i="2" s="1"/>
  <c r="W270" i="2"/>
  <c r="X270" i="2" s="1"/>
  <c r="W273" i="2"/>
  <c r="X273" i="2" s="1"/>
  <c r="W274" i="2"/>
  <c r="X274" i="2" s="1"/>
  <c r="W277" i="2"/>
  <c r="X277" i="2" s="1"/>
  <c r="W278" i="2"/>
  <c r="X278" i="2" s="1"/>
  <c r="W279" i="2"/>
  <c r="X279" i="2" s="1"/>
  <c r="W281" i="2"/>
  <c r="X281" i="2" s="1"/>
  <c r="W282" i="2"/>
  <c r="X282" i="2" s="1"/>
  <c r="W285" i="2"/>
  <c r="X285" i="2" s="1"/>
  <c r="W286" i="2"/>
  <c r="X286" i="2" s="1"/>
  <c r="W289" i="2"/>
  <c r="X289" i="2" s="1"/>
  <c r="W290" i="2"/>
  <c r="X290" i="2" s="1"/>
  <c r="W293" i="2"/>
  <c r="X293" i="2" s="1"/>
  <c r="W294" i="2"/>
  <c r="X294" i="2" s="1"/>
  <c r="W297" i="2"/>
  <c r="X297" i="2" s="1"/>
  <c r="W298" i="2"/>
  <c r="X298" i="2" s="1"/>
  <c r="W301" i="2"/>
  <c r="X301" i="2" s="1"/>
  <c r="W302" i="2"/>
  <c r="X302" i="2" s="1"/>
  <c r="W305" i="2"/>
  <c r="X305" i="2" s="1"/>
  <c r="W306" i="2"/>
  <c r="X306" i="2" s="1"/>
  <c r="W309" i="2"/>
  <c r="X309" i="2" s="1"/>
  <c r="W310" i="2"/>
  <c r="X310" i="2" s="1"/>
  <c r="W313" i="2"/>
  <c r="X313" i="2" s="1"/>
  <c r="W314" i="2"/>
  <c r="X314" i="2" s="1"/>
  <c r="W317" i="2"/>
  <c r="X317" i="2" s="1"/>
  <c r="W318" i="2"/>
  <c r="X318" i="2" s="1"/>
  <c r="W321" i="2"/>
  <c r="X321" i="2" s="1"/>
  <c r="W322" i="2"/>
  <c r="X322" i="2" s="1"/>
  <c r="W325" i="2"/>
  <c r="X325" i="2" s="1"/>
  <c r="W326" i="2"/>
  <c r="X326" i="2" s="1"/>
  <c r="W329" i="2"/>
  <c r="X329" i="2" s="1"/>
  <c r="W330" i="2"/>
  <c r="X330" i="2" s="1"/>
  <c r="W333" i="2"/>
  <c r="X333" i="2" s="1"/>
  <c r="W334" i="2"/>
  <c r="X334" i="2" s="1"/>
  <c r="W337" i="2"/>
  <c r="X337" i="2" s="1"/>
  <c r="W338" i="2"/>
  <c r="X338" i="2" s="1"/>
  <c r="W341" i="2"/>
  <c r="X341" i="2" s="1"/>
  <c r="W342" i="2"/>
  <c r="X342" i="2" s="1"/>
  <c r="W343" i="2"/>
  <c r="X343" i="2" s="1"/>
  <c r="W345" i="2"/>
  <c r="X345" i="2" s="1"/>
  <c r="W346" i="2"/>
  <c r="X346" i="2" s="1"/>
  <c r="W349" i="2"/>
  <c r="X349" i="2" s="1"/>
  <c r="W350" i="2"/>
  <c r="X350" i="2" s="1"/>
  <c r="W353" i="2"/>
  <c r="X353" i="2" s="1"/>
  <c r="W354" i="2"/>
  <c r="X354" i="2" s="1"/>
  <c r="W357" i="2"/>
  <c r="X357" i="2" s="1"/>
  <c r="W358" i="2"/>
  <c r="X358" i="2" s="1"/>
  <c r="W361" i="2"/>
  <c r="X361" i="2" s="1"/>
  <c r="W362" i="2"/>
  <c r="X362" i="2" s="1"/>
  <c r="W365" i="2"/>
  <c r="X365" i="2" s="1"/>
  <c r="W366" i="2"/>
  <c r="X366" i="2" s="1"/>
  <c r="W369" i="2"/>
  <c r="X369" i="2" s="1"/>
  <c r="W370" i="2"/>
  <c r="X370" i="2" s="1"/>
  <c r="W373" i="2"/>
  <c r="X373" i="2" s="1"/>
  <c r="W374" i="2"/>
  <c r="X374" i="2" s="1"/>
  <c r="W377" i="2"/>
  <c r="X377" i="2" s="1"/>
  <c r="W378" i="2"/>
  <c r="X378" i="2" s="1"/>
  <c r="W381" i="2"/>
  <c r="X381" i="2" s="1"/>
  <c r="W382" i="2"/>
  <c r="X382" i="2" s="1"/>
  <c r="W385" i="2"/>
  <c r="X385" i="2" s="1"/>
  <c r="W386" i="2"/>
  <c r="X386" i="2" s="1"/>
  <c r="W389" i="2"/>
  <c r="X389" i="2" s="1"/>
  <c r="W390" i="2"/>
  <c r="X390" i="2" s="1"/>
  <c r="W393" i="2"/>
  <c r="X393" i="2" s="1"/>
  <c r="W394" i="2"/>
  <c r="X394" i="2" s="1"/>
  <c r="W397" i="2"/>
  <c r="X397" i="2" s="1"/>
  <c r="W398" i="2"/>
  <c r="X398" i="2" s="1"/>
  <c r="W401" i="2"/>
  <c r="X401" i="2" s="1"/>
  <c r="W402" i="2"/>
  <c r="X402" i="2" s="1"/>
  <c r="W405" i="2"/>
  <c r="X405" i="2" s="1"/>
  <c r="W406" i="2"/>
  <c r="X406" i="2" s="1"/>
  <c r="W409" i="2"/>
  <c r="X409" i="2" s="1"/>
  <c r="W410" i="2"/>
  <c r="X410" i="2" s="1"/>
  <c r="W413" i="2"/>
  <c r="X413" i="2" s="1"/>
  <c r="W414" i="2"/>
  <c r="X414" i="2" s="1"/>
  <c r="W417" i="2"/>
  <c r="X417" i="2" s="1"/>
  <c r="W418" i="2"/>
  <c r="X418" i="2" s="1"/>
  <c r="W421" i="2"/>
  <c r="X421" i="2" s="1"/>
  <c r="W422" i="2"/>
  <c r="X422" i="2" s="1"/>
  <c r="W425" i="2"/>
  <c r="X425" i="2" s="1"/>
  <c r="W426" i="2"/>
  <c r="X426" i="2" s="1"/>
  <c r="W429" i="2"/>
  <c r="X429" i="2" s="1"/>
  <c r="W430" i="2"/>
  <c r="X430" i="2" s="1"/>
  <c r="W433" i="2"/>
  <c r="X433" i="2" s="1"/>
  <c r="W434" i="2"/>
  <c r="X434" i="2" s="1"/>
  <c r="W437" i="2"/>
  <c r="X437" i="2" s="1"/>
  <c r="W438" i="2"/>
  <c r="X438" i="2" s="1"/>
  <c r="W441" i="2"/>
  <c r="X441" i="2" s="1"/>
  <c r="W442" i="2"/>
  <c r="X442" i="2" s="1"/>
  <c r="W445" i="2"/>
  <c r="X445" i="2" s="1"/>
  <c r="W446" i="2"/>
  <c r="X446" i="2" s="1"/>
  <c r="W449" i="2"/>
  <c r="X449" i="2" s="1"/>
  <c r="W450" i="2"/>
  <c r="X450" i="2" s="1"/>
  <c r="W453" i="2"/>
  <c r="X453" i="2" s="1"/>
  <c r="W454" i="2"/>
  <c r="X454" i="2" s="1"/>
  <c r="W457" i="2"/>
  <c r="X457" i="2" s="1"/>
  <c r="W458" i="2"/>
  <c r="X458" i="2" s="1"/>
  <c r="W461" i="2"/>
  <c r="X461" i="2" s="1"/>
  <c r="W462" i="2"/>
  <c r="X462" i="2" s="1"/>
  <c r="W465" i="2"/>
  <c r="X465" i="2" s="1"/>
  <c r="W466" i="2"/>
  <c r="X466" i="2" s="1"/>
  <c r="W469" i="2"/>
  <c r="X469" i="2" s="1"/>
  <c r="W470" i="2"/>
  <c r="X470" i="2" s="1"/>
  <c r="W473" i="2"/>
  <c r="X473" i="2" s="1"/>
  <c r="W474" i="2"/>
  <c r="X474" i="2" s="1"/>
  <c r="W477" i="2"/>
  <c r="X477" i="2" s="1"/>
  <c r="W478" i="2"/>
  <c r="X478" i="2" s="1"/>
  <c r="W481" i="2"/>
  <c r="X481" i="2" s="1"/>
  <c r="W482" i="2"/>
  <c r="X482" i="2" s="1"/>
  <c r="W485" i="2"/>
  <c r="X485" i="2" s="1"/>
  <c r="W486" i="2"/>
  <c r="X486" i="2" s="1"/>
  <c r="W489" i="2"/>
  <c r="X489" i="2" s="1"/>
  <c r="W490" i="2"/>
  <c r="X490" i="2" s="1"/>
  <c r="W493" i="2"/>
  <c r="X493" i="2" s="1"/>
  <c r="W494" i="2"/>
  <c r="X494" i="2" s="1"/>
  <c r="W497" i="2"/>
  <c r="X497" i="2" s="1"/>
  <c r="W498" i="2"/>
  <c r="X498" i="2" s="1"/>
  <c r="W501" i="2"/>
  <c r="X501" i="2" s="1"/>
  <c r="W502" i="2"/>
  <c r="X502" i="2" s="1"/>
  <c r="W505" i="2"/>
  <c r="X505" i="2" s="1"/>
  <c r="W506" i="2"/>
  <c r="X506" i="2" s="1"/>
  <c r="W509" i="2"/>
  <c r="X509" i="2" s="1"/>
  <c r="W510" i="2"/>
  <c r="X510" i="2" s="1"/>
  <c r="W513" i="2"/>
  <c r="X513" i="2" s="1"/>
  <c r="W514" i="2"/>
  <c r="X514" i="2" s="1"/>
  <c r="W517" i="2"/>
  <c r="X517" i="2" s="1"/>
  <c r="W518" i="2"/>
  <c r="X518" i="2" s="1"/>
  <c r="W521" i="2"/>
  <c r="X521" i="2" s="1"/>
  <c r="W522" i="2"/>
  <c r="X522" i="2" s="1"/>
  <c r="W525" i="2"/>
  <c r="X525" i="2" s="1"/>
  <c r="W526" i="2"/>
  <c r="X526" i="2" s="1"/>
  <c r="W529" i="2"/>
  <c r="X529" i="2" s="1"/>
  <c r="W530" i="2"/>
  <c r="X530" i="2" s="1"/>
  <c r="W533" i="2"/>
  <c r="X533" i="2" s="1"/>
  <c r="W534" i="2"/>
  <c r="X534" i="2" s="1"/>
  <c r="W537" i="2"/>
  <c r="X537" i="2" s="1"/>
  <c r="W538" i="2"/>
  <c r="X538" i="2" s="1"/>
  <c r="W541" i="2"/>
  <c r="X541" i="2" s="1"/>
  <c r="W542" i="2"/>
  <c r="X542" i="2" s="1"/>
  <c r="W545" i="2"/>
  <c r="X545" i="2" s="1"/>
  <c r="W546" i="2"/>
  <c r="X546" i="2" s="1"/>
  <c r="W549" i="2"/>
  <c r="X549" i="2" s="1"/>
  <c r="W550" i="2"/>
  <c r="X550" i="2" s="1"/>
  <c r="W553" i="2"/>
  <c r="X553" i="2" s="1"/>
  <c r="W554" i="2"/>
  <c r="X554" i="2" s="1"/>
  <c r="W557" i="2"/>
  <c r="X557" i="2" s="1"/>
  <c r="W558" i="2"/>
  <c r="X558" i="2" s="1"/>
  <c r="W561" i="2"/>
  <c r="X561" i="2" s="1"/>
  <c r="W562" i="2"/>
  <c r="X562" i="2" s="1"/>
  <c r="W565" i="2"/>
  <c r="X565" i="2" s="1"/>
  <c r="W566" i="2"/>
  <c r="X566" i="2" s="1"/>
  <c r="W569" i="2"/>
  <c r="X569" i="2" s="1"/>
  <c r="W570" i="2"/>
  <c r="X570" i="2" s="1"/>
  <c r="W573" i="2"/>
  <c r="X573" i="2" s="1"/>
  <c r="W574" i="2"/>
  <c r="X574" i="2" s="1"/>
  <c r="W577" i="2"/>
  <c r="X577" i="2" s="1"/>
  <c r="W578" i="2"/>
  <c r="X578" i="2" s="1"/>
  <c r="W581" i="2"/>
  <c r="X581" i="2" s="1"/>
  <c r="W582" i="2"/>
  <c r="X582" i="2" s="1"/>
  <c r="W585" i="2"/>
  <c r="X585" i="2" s="1"/>
  <c r="W586" i="2"/>
  <c r="X586" i="2" s="1"/>
  <c r="W589" i="2"/>
  <c r="X589" i="2" s="1"/>
  <c r="W590" i="2"/>
  <c r="X590" i="2" s="1"/>
  <c r="W593" i="2"/>
  <c r="X593" i="2" s="1"/>
  <c r="W594" i="2"/>
  <c r="X594" i="2" s="1"/>
  <c r="W597" i="2"/>
  <c r="X597" i="2" s="1"/>
  <c r="W598" i="2"/>
  <c r="X598" i="2" s="1"/>
  <c r="W601" i="2"/>
  <c r="X601" i="2" s="1"/>
  <c r="W602" i="2"/>
  <c r="X602" i="2" s="1"/>
  <c r="W605" i="2"/>
  <c r="X605" i="2" s="1"/>
  <c r="W606" i="2"/>
  <c r="X606" i="2" s="1"/>
  <c r="W609" i="2"/>
  <c r="X609" i="2" s="1"/>
  <c r="W610" i="2"/>
  <c r="X610" i="2" s="1"/>
  <c r="W613" i="2"/>
  <c r="X613" i="2" s="1"/>
  <c r="W614" i="2"/>
  <c r="X614" i="2" s="1"/>
  <c r="W617" i="2"/>
  <c r="X617" i="2" s="1"/>
  <c r="W618" i="2"/>
  <c r="X618" i="2" s="1"/>
  <c r="W621" i="2"/>
  <c r="X621" i="2" s="1"/>
  <c r="W622" i="2"/>
  <c r="X622" i="2" s="1"/>
  <c r="W625" i="2"/>
  <c r="X625" i="2" s="1"/>
  <c r="W626" i="2"/>
  <c r="X626" i="2" s="1"/>
  <c r="W629" i="2"/>
  <c r="X629" i="2" s="1"/>
  <c r="W630" i="2"/>
  <c r="X630" i="2" s="1"/>
  <c r="W633" i="2"/>
  <c r="X633" i="2" s="1"/>
  <c r="W634" i="2"/>
  <c r="X634" i="2" s="1"/>
  <c r="W637" i="2"/>
  <c r="X637" i="2" s="1"/>
  <c r="W638" i="2"/>
  <c r="X638" i="2" s="1"/>
  <c r="W641" i="2"/>
  <c r="X641" i="2" s="1"/>
  <c r="W642" i="2"/>
  <c r="X642" i="2" s="1"/>
  <c r="W645" i="2"/>
  <c r="X645" i="2" s="1"/>
  <c r="W646" i="2"/>
  <c r="X646" i="2" s="1"/>
  <c r="W649" i="2"/>
  <c r="X649" i="2" s="1"/>
  <c r="W650" i="2"/>
  <c r="X650" i="2" s="1"/>
  <c r="W653" i="2"/>
  <c r="X653" i="2" s="1"/>
  <c r="W654" i="2"/>
  <c r="X654" i="2" s="1"/>
  <c r="W657" i="2"/>
  <c r="X657" i="2" s="1"/>
  <c r="W658" i="2"/>
  <c r="X658" i="2" s="1"/>
  <c r="W661" i="2"/>
  <c r="X661" i="2" s="1"/>
  <c r="W662" i="2"/>
  <c r="X662" i="2" s="1"/>
  <c r="W665" i="2"/>
  <c r="X665" i="2" s="1"/>
  <c r="W666" i="2"/>
  <c r="X666" i="2" s="1"/>
  <c r="W669" i="2"/>
  <c r="X669" i="2" s="1"/>
  <c r="W670" i="2"/>
  <c r="X670" i="2" s="1"/>
  <c r="W673" i="2"/>
  <c r="X673" i="2" s="1"/>
  <c r="W674" i="2"/>
  <c r="X674" i="2" s="1"/>
  <c r="W677" i="2"/>
  <c r="X677" i="2" s="1"/>
  <c r="W678" i="2"/>
  <c r="X678" i="2" s="1"/>
  <c r="W681" i="2"/>
  <c r="X681" i="2" s="1"/>
  <c r="W682" i="2"/>
  <c r="X682" i="2" s="1"/>
  <c r="W685" i="2"/>
  <c r="X685" i="2" s="1"/>
  <c r="W686" i="2"/>
  <c r="X686" i="2" s="1"/>
  <c r="W689" i="2"/>
  <c r="X689" i="2" s="1"/>
  <c r="W690" i="2"/>
  <c r="X690" i="2" s="1"/>
  <c r="W693" i="2"/>
  <c r="X693" i="2" s="1"/>
  <c r="W694" i="2"/>
  <c r="X694" i="2" s="1"/>
  <c r="W697" i="2"/>
  <c r="X697" i="2" s="1"/>
  <c r="W698" i="2"/>
  <c r="X698" i="2" s="1"/>
  <c r="W701" i="2"/>
  <c r="X701" i="2" s="1"/>
  <c r="W702" i="2"/>
  <c r="X702" i="2" s="1"/>
  <c r="W705" i="2"/>
  <c r="X705" i="2" s="1"/>
  <c r="W706" i="2"/>
  <c r="X706" i="2" s="1"/>
  <c r="W709" i="2"/>
  <c r="X709" i="2" s="1"/>
  <c r="W710" i="2"/>
  <c r="X710" i="2" s="1"/>
  <c r="W713" i="2"/>
  <c r="X713" i="2" s="1"/>
  <c r="W714" i="2"/>
  <c r="X714" i="2" s="1"/>
  <c r="W717" i="2"/>
  <c r="X717" i="2" s="1"/>
  <c r="W718" i="2"/>
  <c r="X718" i="2" s="1"/>
  <c r="W721" i="2"/>
  <c r="X721" i="2" s="1"/>
  <c r="W722" i="2"/>
  <c r="X722" i="2" s="1"/>
  <c r="W725" i="2"/>
  <c r="X725" i="2" s="1"/>
  <c r="W726" i="2"/>
  <c r="X726" i="2" s="1"/>
  <c r="W729" i="2"/>
  <c r="X729" i="2" s="1"/>
  <c r="W730" i="2"/>
  <c r="X730" i="2" s="1"/>
  <c r="W733" i="2"/>
  <c r="X733" i="2" s="1"/>
  <c r="W734" i="2"/>
  <c r="X734" i="2" s="1"/>
  <c r="W737" i="2"/>
  <c r="X737" i="2" s="1"/>
  <c r="W738" i="2"/>
  <c r="X738" i="2" s="1"/>
  <c r="W741" i="2"/>
  <c r="X741" i="2" s="1"/>
  <c r="W742" i="2"/>
  <c r="X742" i="2" s="1"/>
  <c r="W745" i="2"/>
  <c r="X745" i="2" s="1"/>
  <c r="W746" i="2"/>
  <c r="X746" i="2" s="1"/>
  <c r="W749" i="2"/>
  <c r="X749" i="2" s="1"/>
  <c r="W750" i="2"/>
  <c r="X750" i="2" s="1"/>
  <c r="W753" i="2"/>
  <c r="X753" i="2" s="1"/>
  <c r="W754" i="2"/>
  <c r="X754" i="2" s="1"/>
  <c r="W757" i="2"/>
  <c r="X757" i="2" s="1"/>
  <c r="W758" i="2"/>
  <c r="X758" i="2" s="1"/>
  <c r="W761" i="2"/>
  <c r="X761" i="2" s="1"/>
  <c r="W762" i="2"/>
  <c r="X762" i="2" s="1"/>
  <c r="W765" i="2"/>
  <c r="X765" i="2" s="1"/>
  <c r="W766" i="2"/>
  <c r="X766" i="2" s="1"/>
  <c r="W769" i="2"/>
  <c r="X769" i="2" s="1"/>
  <c r="W770" i="2"/>
  <c r="X770" i="2" s="1"/>
  <c r="W773" i="2"/>
  <c r="X773" i="2" s="1"/>
  <c r="W774" i="2"/>
  <c r="X774" i="2" s="1"/>
  <c r="W777" i="2"/>
  <c r="X777" i="2" s="1"/>
  <c r="W778" i="2"/>
  <c r="X778" i="2" s="1"/>
  <c r="W781" i="2"/>
  <c r="X781" i="2" s="1"/>
  <c r="W782" i="2"/>
  <c r="X782" i="2" s="1"/>
  <c r="W785" i="2"/>
  <c r="X785" i="2" s="1"/>
  <c r="W786" i="2"/>
  <c r="X786" i="2" s="1"/>
  <c r="W789" i="2"/>
  <c r="X789" i="2" s="1"/>
  <c r="W790" i="2"/>
  <c r="X790" i="2" s="1"/>
  <c r="W793" i="2"/>
  <c r="X793" i="2" s="1"/>
  <c r="W794" i="2"/>
  <c r="X794" i="2" s="1"/>
  <c r="W797" i="2"/>
  <c r="X797" i="2" s="1"/>
  <c r="W798" i="2"/>
  <c r="X798" i="2" s="1"/>
  <c r="W801" i="2"/>
  <c r="X801" i="2" s="1"/>
  <c r="W802" i="2"/>
  <c r="X802" i="2" s="1"/>
  <c r="W805" i="2"/>
  <c r="X805" i="2" s="1"/>
  <c r="W806" i="2"/>
  <c r="X806" i="2" s="1"/>
  <c r="W809" i="2"/>
  <c r="X809" i="2" s="1"/>
  <c r="W810" i="2"/>
  <c r="X810" i="2" s="1"/>
  <c r="W813" i="2"/>
  <c r="X813" i="2" s="1"/>
  <c r="W814" i="2"/>
  <c r="X814" i="2" s="1"/>
  <c r="W817" i="2"/>
  <c r="X817" i="2" s="1"/>
  <c r="W818" i="2"/>
  <c r="X818" i="2" s="1"/>
  <c r="W821" i="2"/>
  <c r="X821" i="2" s="1"/>
  <c r="W822" i="2"/>
  <c r="X822" i="2" s="1"/>
  <c r="W825" i="2"/>
  <c r="X825" i="2" s="1"/>
  <c r="W826" i="2"/>
  <c r="X826" i="2" s="1"/>
  <c r="W829" i="2"/>
  <c r="X829" i="2" s="1"/>
  <c r="W830" i="2"/>
  <c r="X830" i="2" s="1"/>
  <c r="W833" i="2"/>
  <c r="X833" i="2" s="1"/>
  <c r="W834" i="2"/>
  <c r="X834" i="2" s="1"/>
  <c r="W837" i="2"/>
  <c r="X837" i="2" s="1"/>
  <c r="W838" i="2"/>
  <c r="X838" i="2" s="1"/>
  <c r="W841" i="2"/>
  <c r="X841" i="2" s="1"/>
  <c r="W842" i="2"/>
  <c r="X842" i="2" s="1"/>
  <c r="W845" i="2"/>
  <c r="X845" i="2" s="1"/>
  <c r="W846" i="2"/>
  <c r="X846" i="2" s="1"/>
  <c r="W849" i="2"/>
  <c r="X849" i="2" s="1"/>
  <c r="W850" i="2"/>
  <c r="X850" i="2" s="1"/>
  <c r="W853" i="2"/>
  <c r="X853" i="2" s="1"/>
  <c r="W854" i="2"/>
  <c r="X854" i="2" s="1"/>
  <c r="W857" i="2"/>
  <c r="X857" i="2" s="1"/>
  <c r="W858" i="2"/>
  <c r="X858" i="2" s="1"/>
  <c r="W861" i="2"/>
  <c r="X861" i="2" s="1"/>
  <c r="W862" i="2"/>
  <c r="X862" i="2" s="1"/>
  <c r="W865" i="2"/>
  <c r="X865" i="2" s="1"/>
  <c r="W866" i="2"/>
  <c r="X866" i="2" s="1"/>
  <c r="W869" i="2"/>
  <c r="X869" i="2" s="1"/>
  <c r="W870" i="2"/>
  <c r="X870" i="2" s="1"/>
  <c r="W873" i="2"/>
  <c r="X873" i="2" s="1"/>
  <c r="W874" i="2"/>
  <c r="X874" i="2" s="1"/>
  <c r="W877" i="2"/>
  <c r="X877" i="2" s="1"/>
  <c r="W878" i="2"/>
  <c r="X878" i="2" s="1"/>
  <c r="W881" i="2"/>
  <c r="X881" i="2" s="1"/>
  <c r="W882" i="2"/>
  <c r="X882" i="2" s="1"/>
  <c r="W885" i="2"/>
  <c r="X885" i="2" s="1"/>
  <c r="W886" i="2"/>
  <c r="X886" i="2" s="1"/>
  <c r="W889" i="2"/>
  <c r="X889" i="2" s="1"/>
  <c r="W890" i="2"/>
  <c r="X890" i="2" s="1"/>
  <c r="W893" i="2"/>
  <c r="X893" i="2" s="1"/>
  <c r="W894" i="2"/>
  <c r="X894" i="2" s="1"/>
  <c r="W897" i="2"/>
  <c r="X897" i="2" s="1"/>
  <c r="W898" i="2"/>
  <c r="X898" i="2" s="1"/>
  <c r="W901" i="2"/>
  <c r="X901" i="2" s="1"/>
  <c r="W902" i="2"/>
  <c r="X902" i="2" s="1"/>
  <c r="W905" i="2"/>
  <c r="X905" i="2" s="1"/>
  <c r="W906" i="2"/>
  <c r="X906" i="2" s="1"/>
  <c r="W909" i="2"/>
  <c r="X909" i="2" s="1"/>
  <c r="W910" i="2"/>
  <c r="X910" i="2" s="1"/>
  <c r="W913" i="2"/>
  <c r="X913" i="2" s="1"/>
  <c r="W914" i="2"/>
  <c r="X914" i="2" s="1"/>
  <c r="W917" i="2"/>
  <c r="X917" i="2" s="1"/>
  <c r="W918" i="2"/>
  <c r="X918" i="2" s="1"/>
  <c r="W921" i="2"/>
  <c r="X921" i="2" s="1"/>
  <c r="W922" i="2"/>
  <c r="X922" i="2" s="1"/>
  <c r="W925" i="2"/>
  <c r="X925" i="2" s="1"/>
  <c r="W926" i="2"/>
  <c r="X926" i="2" s="1"/>
  <c r="W929" i="2"/>
  <c r="X929" i="2" s="1"/>
  <c r="W930" i="2"/>
  <c r="X930" i="2" s="1"/>
  <c r="W933" i="2"/>
  <c r="X933" i="2" s="1"/>
  <c r="W934" i="2"/>
  <c r="X934" i="2" s="1"/>
  <c r="W937" i="2"/>
  <c r="X937" i="2" s="1"/>
  <c r="W938" i="2"/>
  <c r="X938" i="2" s="1"/>
  <c r="W941" i="2"/>
  <c r="X941" i="2" s="1"/>
  <c r="W942" i="2"/>
  <c r="X942" i="2" s="1"/>
  <c r="W945" i="2"/>
  <c r="X945" i="2" s="1"/>
  <c r="W946" i="2"/>
  <c r="X946" i="2" s="1"/>
  <c r="W949" i="2"/>
  <c r="X949" i="2" s="1"/>
  <c r="W950" i="2"/>
  <c r="X950" i="2" s="1"/>
  <c r="W953" i="2"/>
  <c r="X953" i="2" s="1"/>
  <c r="W954" i="2"/>
  <c r="X954" i="2" s="1"/>
  <c r="W957" i="2"/>
  <c r="X957" i="2" s="1"/>
  <c r="W958" i="2"/>
  <c r="X958" i="2" s="1"/>
  <c r="W961" i="2"/>
  <c r="X961" i="2" s="1"/>
  <c r="W962" i="2"/>
  <c r="X962" i="2" s="1"/>
  <c r="W963" i="2"/>
  <c r="X963" i="2" s="1"/>
  <c r="W965" i="2"/>
  <c r="X965" i="2" s="1"/>
  <c r="W966" i="2"/>
  <c r="X966" i="2" s="1"/>
  <c r="W969" i="2"/>
  <c r="X969" i="2" s="1"/>
  <c r="W970" i="2"/>
  <c r="X970" i="2" s="1"/>
  <c r="W973" i="2"/>
  <c r="X973" i="2" s="1"/>
  <c r="W974" i="2"/>
  <c r="X974" i="2" s="1"/>
  <c r="W977" i="2"/>
  <c r="X977" i="2" s="1"/>
  <c r="W978" i="2"/>
  <c r="X978" i="2" s="1"/>
  <c r="W979" i="2"/>
  <c r="X979" i="2" s="1"/>
  <c r="W981" i="2"/>
  <c r="X981" i="2" s="1"/>
  <c r="W982" i="2"/>
  <c r="X982" i="2" s="1"/>
  <c r="W985" i="2"/>
  <c r="X985" i="2" s="1"/>
  <c r="W986" i="2"/>
  <c r="X986" i="2" s="1"/>
  <c r="W989" i="2"/>
  <c r="X989" i="2" s="1"/>
  <c r="W990" i="2"/>
  <c r="X990" i="2" s="1"/>
  <c r="W993" i="2"/>
  <c r="X993" i="2" s="1"/>
  <c r="W994" i="2"/>
  <c r="X994" i="2" s="1"/>
  <c r="W995" i="2"/>
  <c r="X995" i="2" s="1"/>
  <c r="W996" i="2"/>
  <c r="X996" i="2" s="1"/>
  <c r="W997" i="2"/>
  <c r="X997" i="2" s="1"/>
  <c r="W998" i="2"/>
  <c r="X998" i="2" s="1"/>
  <c r="W999" i="2"/>
  <c r="X999" i="2" s="1"/>
  <c r="W1000" i="2"/>
  <c r="X1000" i="2" s="1"/>
  <c r="W1001" i="2"/>
  <c r="X1001" i="2" s="1"/>
  <c r="W1002" i="2"/>
  <c r="X1002" i="2" s="1"/>
  <c r="W1003" i="2"/>
  <c r="X1003" i="2" s="1"/>
  <c r="W1004" i="2"/>
  <c r="X1004" i="2" s="1"/>
  <c r="W1005" i="2"/>
  <c r="X1005" i="2" s="1"/>
  <c r="W1006" i="2"/>
  <c r="X1006" i="2" s="1"/>
  <c r="W1007" i="2"/>
  <c r="X1007" i="2" s="1"/>
  <c r="W1008" i="2"/>
  <c r="X1008" i="2" s="1"/>
  <c r="W1009" i="2"/>
  <c r="X1009" i="2" s="1"/>
  <c r="W1010" i="2"/>
  <c r="X1010" i="2" s="1"/>
  <c r="W1011" i="2"/>
  <c r="X1011" i="2" s="1"/>
  <c r="W1012" i="2"/>
  <c r="X1012" i="2" s="1"/>
  <c r="W1013" i="2"/>
  <c r="X1013" i="2" s="1"/>
  <c r="W1014" i="2"/>
  <c r="X1014" i="2" s="1"/>
  <c r="W1015" i="2"/>
  <c r="X1015" i="2" s="1"/>
  <c r="W1016" i="2"/>
  <c r="X1016" i="2" s="1"/>
  <c r="W1017" i="2"/>
  <c r="X1017" i="2" s="1"/>
  <c r="W1018" i="2"/>
  <c r="X1018" i="2" s="1"/>
  <c r="W1019" i="2"/>
  <c r="X1019" i="2" s="1"/>
  <c r="W1020" i="2"/>
  <c r="X1020" i="2" s="1"/>
  <c r="W1021" i="2"/>
  <c r="X1021" i="2" s="1"/>
  <c r="W1022" i="2"/>
  <c r="X1022" i="2" s="1"/>
  <c r="W1023" i="2"/>
  <c r="X1023" i="2" s="1"/>
  <c r="W1024" i="2"/>
  <c r="X1024" i="2" s="1"/>
  <c r="W1025" i="2"/>
  <c r="X1025" i="2" s="1"/>
  <c r="W1026" i="2"/>
  <c r="X1026" i="2" s="1"/>
  <c r="W1027" i="2"/>
  <c r="X1027" i="2" s="1"/>
  <c r="W1028" i="2"/>
  <c r="X1028" i="2" s="1"/>
  <c r="W1029" i="2"/>
  <c r="X1029" i="2" s="1"/>
  <c r="W1030" i="2"/>
  <c r="X1030" i="2" s="1"/>
  <c r="W1031" i="2"/>
  <c r="X1031" i="2" s="1"/>
  <c r="W1032" i="2"/>
  <c r="X1032" i="2" s="1"/>
  <c r="W1033" i="2"/>
  <c r="X1033" i="2" s="1"/>
  <c r="W1034" i="2"/>
  <c r="X1034" i="2" s="1"/>
  <c r="W1035" i="2"/>
  <c r="X1035" i="2" s="1"/>
  <c r="W1036" i="2"/>
  <c r="X1036" i="2" s="1"/>
  <c r="W1037" i="2"/>
  <c r="X1037" i="2" s="1"/>
  <c r="W1038" i="2"/>
  <c r="X1038" i="2" s="1"/>
  <c r="W1039" i="2"/>
  <c r="X1039" i="2" s="1"/>
  <c r="W1040" i="2"/>
  <c r="X1040" i="2" s="1"/>
  <c r="W1041" i="2"/>
  <c r="X1041" i="2" s="1"/>
  <c r="W1042" i="2"/>
  <c r="X1042" i="2" s="1"/>
  <c r="W1043" i="2"/>
  <c r="X1043" i="2" s="1"/>
  <c r="W1044" i="2"/>
  <c r="X1044" i="2" s="1"/>
  <c r="W1045" i="2"/>
  <c r="X1045" i="2" s="1"/>
  <c r="W1046" i="2"/>
  <c r="X1046" i="2" s="1"/>
  <c r="W1047" i="2"/>
  <c r="X1047" i="2" s="1"/>
  <c r="W1048" i="2"/>
  <c r="X1048" i="2" s="1"/>
  <c r="W1049" i="2"/>
  <c r="X1049" i="2" s="1"/>
  <c r="W1050" i="2"/>
  <c r="X1050" i="2" s="1"/>
  <c r="W1051" i="2"/>
  <c r="X1051" i="2" s="1"/>
  <c r="W1052" i="2"/>
  <c r="X1052" i="2" s="1"/>
  <c r="W1053" i="2"/>
  <c r="X1053" i="2" s="1"/>
  <c r="W1054" i="2"/>
  <c r="X1054" i="2" s="1"/>
  <c r="W1055" i="2"/>
  <c r="X1055" i="2" s="1"/>
  <c r="W1056" i="2"/>
  <c r="X1056" i="2" s="1"/>
  <c r="W1057" i="2"/>
  <c r="X1057" i="2" s="1"/>
  <c r="W1058" i="2"/>
  <c r="X1058" i="2" s="1"/>
  <c r="W1059" i="2"/>
  <c r="X1059" i="2" s="1"/>
  <c r="W1060" i="2"/>
  <c r="X1060" i="2" s="1"/>
  <c r="W1061" i="2"/>
  <c r="X1061" i="2" s="1"/>
  <c r="W1062" i="2"/>
  <c r="X1062" i="2" s="1"/>
  <c r="W1063" i="2"/>
  <c r="X1063" i="2" s="1"/>
  <c r="W1064" i="2"/>
  <c r="X1064" i="2" s="1"/>
  <c r="W1065" i="2"/>
  <c r="X1065" i="2" s="1"/>
  <c r="W1066" i="2"/>
  <c r="X1066" i="2" s="1"/>
  <c r="W1067" i="2"/>
  <c r="X1067" i="2" s="1"/>
  <c r="W1068" i="2"/>
  <c r="X1068" i="2" s="1"/>
  <c r="W1069" i="2"/>
  <c r="X1069" i="2" s="1"/>
  <c r="W1070" i="2"/>
  <c r="X1070" i="2" s="1"/>
  <c r="W1071" i="2"/>
  <c r="X1071" i="2" s="1"/>
  <c r="W1072" i="2"/>
  <c r="X1072" i="2" s="1"/>
  <c r="W1073" i="2"/>
  <c r="X1073" i="2" s="1"/>
  <c r="W1074" i="2"/>
  <c r="X1074" i="2" s="1"/>
  <c r="W1075" i="2"/>
  <c r="X1075" i="2" s="1"/>
  <c r="W1076" i="2"/>
  <c r="X1076" i="2" s="1"/>
  <c r="W1077" i="2"/>
  <c r="X1077" i="2" s="1"/>
  <c r="W1078" i="2"/>
  <c r="X1078" i="2" s="1"/>
  <c r="W1079" i="2"/>
  <c r="X1079" i="2" s="1"/>
  <c r="W1080" i="2"/>
  <c r="X1080" i="2" s="1"/>
  <c r="W1081" i="2"/>
  <c r="X1081" i="2" s="1"/>
  <c r="W1082" i="2"/>
  <c r="X1082" i="2" s="1"/>
  <c r="W1083" i="2"/>
  <c r="X1083" i="2" s="1"/>
  <c r="W1084" i="2"/>
  <c r="X1084" i="2" s="1"/>
  <c r="W1085" i="2"/>
  <c r="X1085" i="2" s="1"/>
  <c r="W1086" i="2"/>
  <c r="X1086" i="2" s="1"/>
  <c r="W1087" i="2"/>
  <c r="X1087" i="2" s="1"/>
  <c r="W1088" i="2"/>
  <c r="X1088" i="2" s="1"/>
  <c r="W1089" i="2"/>
  <c r="X1089" i="2" s="1"/>
  <c r="W1090" i="2"/>
  <c r="X1090" i="2" s="1"/>
  <c r="W1091" i="2"/>
  <c r="X1091" i="2" s="1"/>
  <c r="W1092" i="2"/>
  <c r="X1092" i="2" s="1"/>
  <c r="W1093" i="2"/>
  <c r="X1093" i="2" s="1"/>
  <c r="W1094" i="2"/>
  <c r="X1094" i="2" s="1"/>
  <c r="W1095" i="2"/>
  <c r="X1095" i="2" s="1"/>
  <c r="W1096" i="2"/>
  <c r="X1096" i="2" s="1"/>
  <c r="W1097" i="2"/>
  <c r="X1097" i="2" s="1"/>
  <c r="W1098" i="2"/>
  <c r="X1098" i="2" s="1"/>
  <c r="W1099" i="2"/>
  <c r="X1099" i="2" s="1"/>
  <c r="W1100" i="2"/>
  <c r="X1100" i="2" s="1"/>
  <c r="W1101" i="2"/>
  <c r="X1101" i="2" s="1"/>
  <c r="W1102" i="2"/>
  <c r="X1102" i="2" s="1"/>
  <c r="W1103" i="2"/>
  <c r="X1103" i="2" s="1"/>
  <c r="W1104" i="2"/>
  <c r="X1104" i="2" s="1"/>
  <c r="W1105" i="2"/>
  <c r="X1105" i="2" s="1"/>
  <c r="W1106" i="2"/>
  <c r="X1106" i="2" s="1"/>
  <c r="W1107" i="2"/>
  <c r="X1107" i="2" s="1"/>
  <c r="W1108" i="2"/>
  <c r="X1108" i="2" s="1"/>
  <c r="W1109" i="2"/>
  <c r="X1109" i="2" s="1"/>
  <c r="W1110" i="2"/>
  <c r="X1110" i="2" s="1"/>
  <c r="W1111" i="2"/>
  <c r="X1111" i="2" s="1"/>
  <c r="W1112" i="2"/>
  <c r="X1112" i="2" s="1"/>
  <c r="W1113" i="2"/>
  <c r="X1113" i="2" s="1"/>
  <c r="W1114" i="2"/>
  <c r="X1114" i="2" s="1"/>
  <c r="W1115" i="2"/>
  <c r="X1115" i="2" s="1"/>
  <c r="W1116" i="2"/>
  <c r="X1116" i="2" s="1"/>
  <c r="W1117" i="2"/>
  <c r="X1117" i="2" s="1"/>
  <c r="W1118" i="2"/>
  <c r="X1118" i="2" s="1"/>
  <c r="W1119" i="2"/>
  <c r="X1119" i="2" s="1"/>
  <c r="W1120" i="2"/>
  <c r="X1120" i="2" s="1"/>
  <c r="W1121" i="2"/>
  <c r="X1121" i="2" s="1"/>
  <c r="W1122" i="2"/>
  <c r="X1122" i="2" s="1"/>
  <c r="W1123" i="2"/>
  <c r="X1123" i="2" s="1"/>
  <c r="W1124" i="2"/>
  <c r="X1124" i="2" s="1"/>
  <c r="W1125" i="2"/>
  <c r="X1125" i="2" s="1"/>
  <c r="W1126" i="2"/>
  <c r="X1126" i="2" s="1"/>
  <c r="W1127" i="2"/>
  <c r="X1127" i="2" s="1"/>
  <c r="W1128" i="2"/>
  <c r="X1128" i="2" s="1"/>
  <c r="W1129" i="2"/>
  <c r="X1129" i="2" s="1"/>
  <c r="W1130" i="2"/>
  <c r="X1130" i="2" s="1"/>
  <c r="W1131" i="2"/>
  <c r="X1131" i="2" s="1"/>
  <c r="W1132" i="2"/>
  <c r="X1132" i="2" s="1"/>
  <c r="W1133" i="2"/>
  <c r="X1133" i="2" s="1"/>
  <c r="W1134" i="2"/>
  <c r="X1134" i="2" s="1"/>
  <c r="W1135" i="2"/>
  <c r="X1135" i="2" s="1"/>
  <c r="W1136" i="2"/>
  <c r="X1136" i="2" s="1"/>
  <c r="W1137" i="2"/>
  <c r="X1137" i="2" s="1"/>
  <c r="W1138" i="2"/>
  <c r="X1138" i="2" s="1"/>
  <c r="W1139" i="2"/>
  <c r="X1139" i="2" s="1"/>
  <c r="W1140" i="2"/>
  <c r="X1140" i="2" s="1"/>
  <c r="W1141" i="2"/>
  <c r="X1141" i="2" s="1"/>
  <c r="W1142" i="2"/>
  <c r="X1142" i="2" s="1"/>
  <c r="W1143" i="2"/>
  <c r="X1143" i="2" s="1"/>
  <c r="W1144" i="2"/>
  <c r="X1144" i="2" s="1"/>
  <c r="W1145" i="2"/>
  <c r="X1145" i="2" s="1"/>
  <c r="W1146" i="2"/>
  <c r="X1146" i="2" s="1"/>
  <c r="W1147" i="2"/>
  <c r="X1147" i="2" s="1"/>
  <c r="W1148" i="2"/>
  <c r="X1148" i="2" s="1"/>
  <c r="W1149" i="2"/>
  <c r="X1149" i="2" s="1"/>
  <c r="W1150" i="2"/>
  <c r="X1150" i="2" s="1"/>
  <c r="W1151" i="2"/>
  <c r="X1151" i="2" s="1"/>
  <c r="W1152" i="2"/>
  <c r="X1152" i="2" s="1"/>
  <c r="W1153" i="2"/>
  <c r="X1153" i="2" s="1"/>
  <c r="W1154" i="2"/>
  <c r="X1154" i="2" s="1"/>
  <c r="W1155" i="2"/>
  <c r="X1155" i="2" s="1"/>
  <c r="W1156" i="2"/>
  <c r="X1156" i="2" s="1"/>
  <c r="W1157" i="2"/>
  <c r="X1157" i="2" s="1"/>
  <c r="W1158" i="2"/>
  <c r="X1158" i="2" s="1"/>
  <c r="W1159" i="2"/>
  <c r="X1159" i="2" s="1"/>
  <c r="W1160" i="2"/>
  <c r="X1160" i="2" s="1"/>
  <c r="W1161" i="2"/>
  <c r="X1161" i="2" s="1"/>
  <c r="W1162" i="2"/>
  <c r="X1162" i="2" s="1"/>
  <c r="W1163" i="2"/>
  <c r="X1163" i="2" s="1"/>
  <c r="W1164" i="2"/>
  <c r="X1164" i="2" s="1"/>
  <c r="W1165" i="2"/>
  <c r="X1165" i="2" s="1"/>
  <c r="W1166" i="2"/>
  <c r="X1166" i="2" s="1"/>
  <c r="W1167" i="2"/>
  <c r="X1167" i="2" s="1"/>
  <c r="W1168" i="2"/>
  <c r="X1168" i="2" s="1"/>
  <c r="W1169" i="2"/>
  <c r="X1169" i="2" s="1"/>
  <c r="W1170" i="2"/>
  <c r="X1170" i="2" s="1"/>
  <c r="W1171" i="2"/>
  <c r="X1171" i="2" s="1"/>
  <c r="W1172" i="2"/>
  <c r="X1172" i="2" s="1"/>
  <c r="W1173" i="2"/>
  <c r="X1173" i="2" s="1"/>
  <c r="W1174" i="2"/>
  <c r="X1174" i="2" s="1"/>
  <c r="W1175" i="2"/>
  <c r="X1175" i="2" s="1"/>
  <c r="W1176" i="2"/>
  <c r="X1176" i="2" s="1"/>
  <c r="W1177" i="2"/>
  <c r="X1177" i="2" s="1"/>
  <c r="W1178" i="2"/>
  <c r="X1178" i="2" s="1"/>
  <c r="W1179" i="2"/>
  <c r="X1179" i="2" s="1"/>
  <c r="W1180" i="2"/>
  <c r="X1180" i="2" s="1"/>
  <c r="W1181" i="2"/>
  <c r="X1181" i="2" s="1"/>
  <c r="W1182" i="2"/>
  <c r="X1182" i="2" s="1"/>
  <c r="W1183" i="2"/>
  <c r="X1183" i="2" s="1"/>
  <c r="W1184" i="2"/>
  <c r="X1184" i="2" s="1"/>
  <c r="W1185" i="2"/>
  <c r="X1185" i="2" s="1"/>
  <c r="W1186" i="2"/>
  <c r="X1186" i="2" s="1"/>
  <c r="W1187" i="2"/>
  <c r="X1187" i="2" s="1"/>
  <c r="W1188" i="2"/>
  <c r="X1188" i="2" s="1"/>
  <c r="W1189" i="2"/>
  <c r="X1189" i="2" s="1"/>
  <c r="W1190" i="2"/>
  <c r="X1190" i="2" s="1"/>
  <c r="W1191" i="2"/>
  <c r="X1191" i="2" s="1"/>
  <c r="W1192" i="2"/>
  <c r="X1192" i="2" s="1"/>
  <c r="W1193" i="2"/>
  <c r="X1193" i="2" s="1"/>
  <c r="W1194" i="2"/>
  <c r="X1194" i="2" s="1"/>
  <c r="W1195" i="2"/>
  <c r="X1195" i="2" s="1"/>
  <c r="W1196" i="2"/>
  <c r="X1196" i="2" s="1"/>
  <c r="W1197" i="2"/>
  <c r="X1197" i="2" s="1"/>
  <c r="W1198" i="2"/>
  <c r="X1198" i="2" s="1"/>
  <c r="W1199" i="2"/>
  <c r="X1199" i="2" s="1"/>
  <c r="W1200" i="2"/>
  <c r="X1200" i="2" s="1"/>
  <c r="W1201" i="2"/>
  <c r="X1201" i="2" s="1"/>
  <c r="W1202" i="2"/>
  <c r="X1202" i="2" s="1"/>
  <c r="W1203" i="2"/>
  <c r="X1203" i="2" s="1"/>
  <c r="W1204" i="2"/>
  <c r="X1204" i="2" s="1"/>
  <c r="W1205" i="2"/>
  <c r="X1205" i="2" s="1"/>
  <c r="W1206" i="2"/>
  <c r="X1206" i="2" s="1"/>
  <c r="W1207" i="2"/>
  <c r="X1207" i="2" s="1"/>
  <c r="W1208" i="2"/>
  <c r="X1208" i="2" s="1"/>
  <c r="W1209" i="2"/>
  <c r="X1209" i="2" s="1"/>
  <c r="W1210" i="2"/>
  <c r="X1210" i="2" s="1"/>
  <c r="W1211" i="2"/>
  <c r="X1211" i="2" s="1"/>
  <c r="W1212" i="2"/>
  <c r="X1212" i="2" s="1"/>
  <c r="W1213" i="2"/>
  <c r="X1213" i="2" s="1"/>
  <c r="W1214" i="2"/>
  <c r="X1214" i="2" s="1"/>
  <c r="W1215" i="2"/>
  <c r="X1215" i="2" s="1"/>
  <c r="W1216" i="2"/>
  <c r="X1216" i="2" s="1"/>
  <c r="W1217" i="2"/>
  <c r="X1217" i="2" s="1"/>
  <c r="W1218" i="2"/>
  <c r="X1218" i="2" s="1"/>
  <c r="W1219" i="2"/>
  <c r="X1219" i="2" s="1"/>
  <c r="W1220" i="2"/>
  <c r="X1220" i="2" s="1"/>
  <c r="W1221" i="2"/>
  <c r="X1221" i="2" s="1"/>
  <c r="W1222" i="2"/>
  <c r="X1222" i="2" s="1"/>
  <c r="W1223" i="2"/>
  <c r="X1223" i="2" s="1"/>
  <c r="W1224" i="2"/>
  <c r="X1224" i="2" s="1"/>
  <c r="W1225" i="2"/>
  <c r="X1225" i="2" s="1"/>
  <c r="W1226" i="2"/>
  <c r="X1226" i="2" s="1"/>
  <c r="W1227" i="2"/>
  <c r="X1227" i="2" s="1"/>
  <c r="W1228" i="2"/>
  <c r="X1228" i="2" s="1"/>
  <c r="W1229" i="2"/>
  <c r="X1229" i="2" s="1"/>
  <c r="W1230" i="2"/>
  <c r="X1230" i="2" s="1"/>
  <c r="W1231" i="2"/>
  <c r="X1231" i="2" s="1"/>
  <c r="W1232" i="2"/>
  <c r="X1232" i="2" s="1"/>
  <c r="W1233" i="2"/>
  <c r="X1233" i="2" s="1"/>
  <c r="W1234" i="2"/>
  <c r="X1234" i="2" s="1"/>
  <c r="W1235" i="2"/>
  <c r="X1235" i="2" s="1"/>
  <c r="W1236" i="2"/>
  <c r="X1236" i="2" s="1"/>
  <c r="W1237" i="2"/>
  <c r="X1237" i="2" s="1"/>
  <c r="W1238" i="2"/>
  <c r="X1238" i="2" s="1"/>
  <c r="W1239" i="2"/>
  <c r="X1239" i="2" s="1"/>
  <c r="W1240" i="2"/>
  <c r="X1240" i="2" s="1"/>
  <c r="W1241" i="2"/>
  <c r="X1241" i="2" s="1"/>
  <c r="W1242" i="2"/>
  <c r="X1242" i="2" s="1"/>
  <c r="W1243" i="2"/>
  <c r="X1243" i="2" s="1"/>
  <c r="W1244" i="2"/>
  <c r="X1244" i="2" s="1"/>
  <c r="W1245" i="2"/>
  <c r="X1245" i="2" s="1"/>
  <c r="W1246" i="2"/>
  <c r="X1246" i="2" s="1"/>
  <c r="W1247" i="2"/>
  <c r="X1247" i="2" s="1"/>
  <c r="W1248" i="2"/>
  <c r="X1248" i="2" s="1"/>
  <c r="W1249" i="2"/>
  <c r="X1249" i="2" s="1"/>
  <c r="W1250" i="2"/>
  <c r="X1250" i="2" s="1"/>
  <c r="W1251" i="2"/>
  <c r="X1251" i="2" s="1"/>
  <c r="W1252" i="2"/>
  <c r="X1252" i="2" s="1"/>
  <c r="W1253" i="2"/>
  <c r="X1253" i="2" s="1"/>
  <c r="W1254" i="2"/>
  <c r="X1254" i="2" s="1"/>
  <c r="W1255" i="2"/>
  <c r="X1255" i="2" s="1"/>
  <c r="W1256" i="2"/>
  <c r="X1256" i="2" s="1"/>
  <c r="W1257" i="2"/>
  <c r="X1257" i="2" s="1"/>
  <c r="W1258" i="2"/>
  <c r="X1258" i="2" s="1"/>
  <c r="W1259" i="2"/>
  <c r="X1259" i="2" s="1"/>
  <c r="W1260" i="2"/>
  <c r="X1260" i="2" s="1"/>
  <c r="W1261" i="2"/>
  <c r="X1261" i="2" s="1"/>
  <c r="W1262" i="2"/>
  <c r="X1262" i="2" s="1"/>
  <c r="W1263" i="2"/>
  <c r="X1263" i="2" s="1"/>
  <c r="W1264" i="2"/>
  <c r="X1264" i="2" s="1"/>
  <c r="W1265" i="2"/>
  <c r="X1265" i="2" s="1"/>
  <c r="W1266" i="2"/>
  <c r="X1266" i="2" s="1"/>
  <c r="W1267" i="2"/>
  <c r="X1267" i="2" s="1"/>
  <c r="W1268" i="2"/>
  <c r="X1268" i="2" s="1"/>
  <c r="W1269" i="2"/>
  <c r="X1269" i="2" s="1"/>
  <c r="W1270" i="2"/>
  <c r="X1270" i="2" s="1"/>
  <c r="W1271" i="2"/>
  <c r="X1271" i="2" s="1"/>
  <c r="W1272" i="2"/>
  <c r="X1272" i="2" s="1"/>
  <c r="W1273" i="2"/>
  <c r="X1273" i="2" s="1"/>
  <c r="W1274" i="2"/>
  <c r="X1274" i="2" s="1"/>
  <c r="W1275" i="2"/>
  <c r="X1275" i="2" s="1"/>
  <c r="W1276" i="2"/>
  <c r="X1276" i="2" s="1"/>
  <c r="W1277" i="2"/>
  <c r="X1277" i="2" s="1"/>
  <c r="W1278" i="2"/>
  <c r="X1278" i="2" s="1"/>
  <c r="W1279" i="2"/>
  <c r="X1279" i="2" s="1"/>
  <c r="W1280" i="2"/>
  <c r="X1280" i="2" s="1"/>
  <c r="W1281" i="2"/>
  <c r="X1281" i="2" s="1"/>
  <c r="W1282" i="2"/>
  <c r="X1282" i="2" s="1"/>
  <c r="W1283" i="2"/>
  <c r="X1283" i="2" s="1"/>
  <c r="W1284" i="2"/>
  <c r="X1284" i="2" s="1"/>
  <c r="W1285" i="2"/>
  <c r="X1285" i="2" s="1"/>
  <c r="W1286" i="2"/>
  <c r="X1286" i="2" s="1"/>
  <c r="W1287" i="2"/>
  <c r="X1287" i="2" s="1"/>
  <c r="W1288" i="2"/>
  <c r="X1288" i="2" s="1"/>
  <c r="W1289" i="2"/>
  <c r="X1289" i="2" s="1"/>
  <c r="W1290" i="2"/>
  <c r="X1290" i="2" s="1"/>
  <c r="W1291" i="2"/>
  <c r="X1291" i="2" s="1"/>
  <c r="W1292" i="2"/>
  <c r="X1292" i="2" s="1"/>
  <c r="W1293" i="2"/>
  <c r="X1293" i="2" s="1"/>
  <c r="W1294" i="2"/>
  <c r="X1294" i="2" s="1"/>
  <c r="W1295" i="2"/>
  <c r="X1295" i="2" s="1"/>
  <c r="W1296" i="2"/>
  <c r="X1296" i="2" s="1"/>
  <c r="W1297" i="2"/>
  <c r="X1297" i="2" s="1"/>
  <c r="W1298" i="2"/>
  <c r="X1298" i="2" s="1"/>
  <c r="W1299" i="2"/>
  <c r="X1299" i="2" s="1"/>
  <c r="W1300" i="2"/>
  <c r="X1300" i="2" s="1"/>
  <c r="W1301" i="2"/>
  <c r="X1301" i="2" s="1"/>
  <c r="W1302" i="2"/>
  <c r="X1302" i="2" s="1"/>
  <c r="W1303" i="2"/>
  <c r="X1303" i="2" s="1"/>
  <c r="W1304" i="2"/>
  <c r="X1304" i="2" s="1"/>
  <c r="W1305" i="2"/>
  <c r="X1305" i="2" s="1"/>
  <c r="W1306" i="2"/>
  <c r="X1306" i="2" s="1"/>
  <c r="W1307" i="2"/>
  <c r="X1307" i="2" s="1"/>
  <c r="W1308" i="2"/>
  <c r="X1308" i="2" s="1"/>
  <c r="W1309" i="2"/>
  <c r="X1309" i="2" s="1"/>
  <c r="W1310" i="2"/>
  <c r="X1310" i="2" s="1"/>
  <c r="W1311" i="2"/>
  <c r="X1311" i="2" s="1"/>
  <c r="W1312" i="2"/>
  <c r="X1312" i="2" s="1"/>
  <c r="W1313" i="2"/>
  <c r="X1313" i="2" s="1"/>
  <c r="W1314" i="2"/>
  <c r="X1314" i="2" s="1"/>
  <c r="W1315" i="2"/>
  <c r="X1315" i="2" s="1"/>
  <c r="W1316" i="2"/>
  <c r="X1316" i="2" s="1"/>
  <c r="W1317" i="2"/>
  <c r="X1317" i="2" s="1"/>
  <c r="W1318" i="2"/>
  <c r="X1318" i="2" s="1"/>
  <c r="W1319" i="2"/>
  <c r="X1319" i="2" s="1"/>
  <c r="W1320" i="2"/>
  <c r="X1320" i="2" s="1"/>
  <c r="W1321" i="2"/>
  <c r="X1321" i="2" s="1"/>
  <c r="W1322" i="2"/>
  <c r="X1322" i="2" s="1"/>
  <c r="W1323" i="2"/>
  <c r="X1323" i="2" s="1"/>
  <c r="W1324" i="2"/>
  <c r="X1324" i="2" s="1"/>
  <c r="W1325" i="2"/>
  <c r="X1325" i="2" s="1"/>
  <c r="W1326" i="2"/>
  <c r="X1326" i="2" s="1"/>
  <c r="W1327" i="2"/>
  <c r="X1327" i="2" s="1"/>
  <c r="W1328" i="2"/>
  <c r="X1328" i="2" s="1"/>
  <c r="W1329" i="2"/>
  <c r="X1329" i="2" s="1"/>
  <c r="W1330" i="2"/>
  <c r="X1330" i="2" s="1"/>
  <c r="W1331" i="2"/>
  <c r="X1331" i="2" s="1"/>
  <c r="W1332" i="2"/>
  <c r="X1332" i="2" s="1"/>
  <c r="W1333" i="2"/>
  <c r="X1333" i="2" s="1"/>
  <c r="W1334" i="2"/>
  <c r="X1334" i="2" s="1"/>
  <c r="W1335" i="2"/>
  <c r="X1335" i="2" s="1"/>
  <c r="W1336" i="2"/>
  <c r="X1336" i="2" s="1"/>
  <c r="W1337" i="2"/>
  <c r="X1337" i="2" s="1"/>
  <c r="W1338" i="2"/>
  <c r="X1338" i="2" s="1"/>
  <c r="W1339" i="2"/>
  <c r="X1339" i="2" s="1"/>
  <c r="W1340" i="2"/>
  <c r="X1340" i="2" s="1"/>
  <c r="W1341" i="2"/>
  <c r="X1341" i="2" s="1"/>
  <c r="W1342" i="2"/>
  <c r="X1342" i="2" s="1"/>
  <c r="W1343" i="2"/>
  <c r="X1343" i="2" s="1"/>
  <c r="W1344" i="2"/>
  <c r="X1344" i="2" s="1"/>
  <c r="W1345" i="2"/>
  <c r="X1345" i="2" s="1"/>
  <c r="W1346" i="2"/>
  <c r="X1346" i="2" s="1"/>
  <c r="W1347" i="2"/>
  <c r="X1347" i="2" s="1"/>
  <c r="W1348" i="2"/>
  <c r="X1348" i="2" s="1"/>
  <c r="W1349" i="2"/>
  <c r="X1349" i="2" s="1"/>
  <c r="W1350" i="2"/>
  <c r="X1350" i="2" s="1"/>
  <c r="W1351" i="2"/>
  <c r="X1351" i="2" s="1"/>
  <c r="W1352" i="2"/>
  <c r="X1352" i="2" s="1"/>
  <c r="W1353" i="2"/>
  <c r="X1353" i="2" s="1"/>
  <c r="W1354" i="2"/>
  <c r="X1354" i="2" s="1"/>
  <c r="W1355" i="2"/>
  <c r="X1355" i="2" s="1"/>
  <c r="W1356" i="2"/>
  <c r="X1356" i="2" s="1"/>
  <c r="W1357" i="2"/>
  <c r="X1357" i="2" s="1"/>
  <c r="W1358" i="2"/>
  <c r="X1358" i="2" s="1"/>
  <c r="W1359" i="2"/>
  <c r="X1359" i="2" s="1"/>
  <c r="W1360" i="2"/>
  <c r="X1360" i="2" s="1"/>
  <c r="W1361" i="2"/>
  <c r="X1361" i="2" s="1"/>
  <c r="W1362" i="2"/>
  <c r="X1362" i="2" s="1"/>
  <c r="W1363" i="2"/>
  <c r="X1363" i="2" s="1"/>
  <c r="W1364" i="2"/>
  <c r="X1364" i="2" s="1"/>
  <c r="W1365" i="2"/>
  <c r="X1365" i="2" s="1"/>
  <c r="W1366" i="2"/>
  <c r="X1366" i="2" s="1"/>
  <c r="W1367" i="2"/>
  <c r="X1367" i="2" s="1"/>
  <c r="W1368" i="2"/>
  <c r="X1368" i="2" s="1"/>
  <c r="W1369" i="2"/>
  <c r="X1369" i="2" s="1"/>
  <c r="W1370" i="2"/>
  <c r="X1370" i="2" s="1"/>
  <c r="W1371" i="2"/>
  <c r="X1371" i="2" s="1"/>
  <c r="W1372" i="2"/>
  <c r="X1372" i="2" s="1"/>
  <c r="W1373" i="2"/>
  <c r="X1373" i="2" s="1"/>
  <c r="W1374" i="2"/>
  <c r="X1374" i="2" s="1"/>
  <c r="W1375" i="2"/>
  <c r="X1375" i="2" s="1"/>
  <c r="W1376" i="2"/>
  <c r="X1376" i="2" s="1"/>
  <c r="W1377" i="2"/>
  <c r="X1377" i="2" s="1"/>
  <c r="W1378" i="2"/>
  <c r="X1378" i="2" s="1"/>
  <c r="W1379" i="2"/>
  <c r="X1379" i="2" s="1"/>
  <c r="W1380" i="2"/>
  <c r="X1380" i="2" s="1"/>
  <c r="W1381" i="2"/>
  <c r="X1381" i="2" s="1"/>
  <c r="W1382" i="2"/>
  <c r="X1382" i="2" s="1"/>
  <c r="W1383" i="2"/>
  <c r="X1383" i="2" s="1"/>
  <c r="W1384" i="2"/>
  <c r="X1384" i="2" s="1"/>
  <c r="W1385" i="2"/>
  <c r="X1385" i="2" s="1"/>
  <c r="W1386" i="2"/>
  <c r="X1386" i="2" s="1"/>
  <c r="W1387" i="2"/>
  <c r="X1387" i="2" s="1"/>
  <c r="W1388" i="2"/>
  <c r="X1388" i="2" s="1"/>
  <c r="W1389" i="2"/>
  <c r="X1389" i="2" s="1"/>
  <c r="W1390" i="2"/>
  <c r="X1390" i="2" s="1"/>
  <c r="W1391" i="2"/>
  <c r="X1391" i="2" s="1"/>
  <c r="W1392" i="2"/>
  <c r="X1392" i="2" s="1"/>
  <c r="W1393" i="2"/>
  <c r="X1393" i="2" s="1"/>
  <c r="W1394" i="2"/>
  <c r="X1394" i="2" s="1"/>
  <c r="W1395" i="2"/>
  <c r="X1395" i="2" s="1"/>
  <c r="W1396" i="2"/>
  <c r="X1396" i="2" s="1"/>
  <c r="W1397" i="2"/>
  <c r="X1397" i="2" s="1"/>
  <c r="W1398" i="2"/>
  <c r="X1398" i="2" s="1"/>
  <c r="W1399" i="2"/>
  <c r="X1399" i="2" s="1"/>
  <c r="W1400" i="2"/>
  <c r="X1400" i="2" s="1"/>
  <c r="W1401" i="2"/>
  <c r="X1401" i="2" s="1"/>
  <c r="W1402" i="2"/>
  <c r="X1402" i="2" s="1"/>
  <c r="W1403" i="2"/>
  <c r="X1403" i="2" s="1"/>
  <c r="W1404" i="2"/>
  <c r="X1404" i="2" s="1"/>
  <c r="W1405" i="2"/>
  <c r="X1405" i="2" s="1"/>
  <c r="W1406" i="2"/>
  <c r="X1406" i="2" s="1"/>
  <c r="W1407" i="2"/>
  <c r="X1407" i="2" s="1"/>
  <c r="W1408" i="2"/>
  <c r="X1408" i="2" s="1"/>
  <c r="W1409" i="2"/>
  <c r="X1409" i="2" s="1"/>
  <c r="W1410" i="2"/>
  <c r="X1410" i="2" s="1"/>
  <c r="W1411" i="2"/>
  <c r="X1411" i="2" s="1"/>
  <c r="W1412" i="2"/>
  <c r="X1412" i="2" s="1"/>
  <c r="W1413" i="2"/>
  <c r="X1413" i="2" s="1"/>
  <c r="W1414" i="2"/>
  <c r="X1414" i="2" s="1"/>
  <c r="W1415" i="2"/>
  <c r="X1415" i="2" s="1"/>
  <c r="W1417" i="2"/>
  <c r="X1417" i="2" s="1"/>
  <c r="W1418" i="2"/>
  <c r="X1418" i="2" s="1"/>
  <c r="W1419" i="2"/>
  <c r="X1419" i="2" s="1"/>
  <c r="W1421" i="2"/>
  <c r="X1421" i="2" s="1"/>
  <c r="W1422" i="2"/>
  <c r="X1422" i="2" s="1"/>
  <c r="W1423" i="2"/>
  <c r="X1423" i="2" s="1"/>
  <c r="W1425" i="2"/>
  <c r="X1425" i="2" s="1"/>
  <c r="W1426" i="2"/>
  <c r="X1426" i="2" s="1"/>
  <c r="W1427" i="2"/>
  <c r="X1427" i="2" s="1"/>
  <c r="W1429" i="2"/>
  <c r="X1429" i="2" s="1"/>
  <c r="W1430" i="2"/>
  <c r="X1430" i="2" s="1"/>
  <c r="W1431" i="2"/>
  <c r="X1431" i="2" s="1"/>
  <c r="W1433" i="2"/>
  <c r="X1433" i="2" s="1"/>
  <c r="W1434" i="2"/>
  <c r="X1434" i="2" s="1"/>
  <c r="W1435" i="2"/>
  <c r="X1435" i="2" s="1"/>
  <c r="W1437" i="2"/>
  <c r="X1437" i="2" s="1"/>
  <c r="W1438" i="2"/>
  <c r="X1438" i="2" s="1"/>
  <c r="W1439" i="2"/>
  <c r="X1439" i="2" s="1"/>
  <c r="W1441" i="2"/>
  <c r="X1441" i="2" s="1"/>
  <c r="W1442" i="2"/>
  <c r="X1442" i="2" s="1"/>
  <c r="W1443" i="2"/>
  <c r="X1443" i="2" s="1"/>
  <c r="W1445" i="2"/>
  <c r="X1445" i="2" s="1"/>
  <c r="W1446" i="2"/>
  <c r="X1446" i="2" s="1"/>
  <c r="W1447" i="2"/>
  <c r="X1447" i="2" s="1"/>
  <c r="W1449" i="2"/>
  <c r="X1449" i="2" s="1"/>
  <c r="W1450" i="2"/>
  <c r="X1450" i="2" s="1"/>
  <c r="W1451" i="2"/>
  <c r="X1451" i="2" s="1"/>
  <c r="W1453" i="2"/>
  <c r="X1453" i="2" s="1"/>
  <c r="W1454" i="2"/>
  <c r="X1454" i="2" s="1"/>
  <c r="W1455" i="2"/>
  <c r="X1455" i="2" s="1"/>
  <c r="W1457" i="2"/>
  <c r="X1457" i="2" s="1"/>
  <c r="W1458" i="2"/>
  <c r="X1458" i="2" s="1"/>
  <c r="W1459" i="2"/>
  <c r="X1459" i="2" s="1"/>
  <c r="W1461" i="2"/>
  <c r="X1461" i="2" s="1"/>
  <c r="W1462" i="2"/>
  <c r="X1462" i="2" s="1"/>
  <c r="W1463" i="2"/>
  <c r="X1463" i="2" s="1"/>
  <c r="W1465" i="2"/>
  <c r="X1465" i="2" s="1"/>
  <c r="W1466" i="2"/>
  <c r="X1466" i="2" s="1"/>
  <c r="W1467" i="2"/>
  <c r="X1467" i="2" s="1"/>
  <c r="W1469" i="2"/>
  <c r="X1469" i="2" s="1"/>
  <c r="W1470" i="2"/>
  <c r="X1470" i="2" s="1"/>
  <c r="W1471" i="2"/>
  <c r="X1471" i="2" s="1"/>
  <c r="W1473" i="2"/>
  <c r="X1473" i="2" s="1"/>
  <c r="W1474" i="2"/>
  <c r="X1474" i="2" s="1"/>
  <c r="W1475" i="2"/>
  <c r="X1475" i="2" s="1"/>
  <c r="W1477" i="2"/>
  <c r="X1477" i="2" s="1"/>
  <c r="W1478" i="2"/>
  <c r="X1478" i="2" s="1"/>
  <c r="W1479" i="2"/>
  <c r="X1479" i="2" s="1"/>
  <c r="W1481" i="2"/>
  <c r="X1481" i="2" s="1"/>
  <c r="W1482" i="2"/>
  <c r="X1482" i="2" s="1"/>
  <c r="W1483" i="2"/>
  <c r="X1483" i="2" s="1"/>
  <c r="W1485" i="2"/>
  <c r="X1485" i="2" s="1"/>
  <c r="W1486" i="2"/>
  <c r="X1486" i="2" s="1"/>
  <c r="W1487" i="2"/>
  <c r="X1487" i="2" s="1"/>
  <c r="W1489" i="2"/>
  <c r="X1489" i="2" s="1"/>
  <c r="W1490" i="2"/>
  <c r="X1490" i="2" s="1"/>
  <c r="W1491" i="2"/>
  <c r="X1491" i="2" s="1"/>
  <c r="W1493" i="2"/>
  <c r="X1493" i="2" s="1"/>
  <c r="W1494" i="2"/>
  <c r="X1494" i="2" s="1"/>
  <c r="W1495" i="2"/>
  <c r="X1495" i="2" s="1"/>
  <c r="W1497" i="2"/>
  <c r="X1497" i="2" s="1"/>
  <c r="W1498" i="2"/>
  <c r="X1498" i="2" s="1"/>
  <c r="W1499" i="2"/>
  <c r="X1499" i="2" s="1"/>
  <c r="W1501" i="2"/>
  <c r="X1501" i="2" s="1"/>
  <c r="W1502" i="2"/>
  <c r="X1502" i="2" s="1"/>
  <c r="W1503" i="2"/>
  <c r="X1503" i="2" s="1"/>
  <c r="W1505" i="2"/>
  <c r="X1505" i="2" s="1"/>
  <c r="W1506" i="2"/>
  <c r="X1506" i="2" s="1"/>
  <c r="W1507" i="2"/>
  <c r="X1507" i="2" s="1"/>
  <c r="W1509" i="2"/>
  <c r="X1509" i="2" s="1"/>
  <c r="W1510" i="2"/>
  <c r="X1510" i="2" s="1"/>
  <c r="W1511" i="2"/>
  <c r="X1511" i="2" s="1"/>
  <c r="W1513" i="2"/>
  <c r="X1513" i="2" s="1"/>
  <c r="W1514" i="2"/>
  <c r="X1514" i="2" s="1"/>
  <c r="W1515" i="2"/>
  <c r="X1515" i="2" s="1"/>
  <c r="W1517" i="2"/>
  <c r="X1517" i="2" s="1"/>
  <c r="W1518" i="2"/>
  <c r="X1518" i="2" s="1"/>
  <c r="W1519" i="2"/>
  <c r="X1519" i="2" s="1"/>
  <c r="W1521" i="2"/>
  <c r="X1521" i="2" s="1"/>
  <c r="W1522" i="2"/>
  <c r="X1522" i="2" s="1"/>
  <c r="W1523" i="2"/>
  <c r="X1523" i="2" s="1"/>
  <c r="W1525" i="2"/>
  <c r="X1525" i="2" s="1"/>
  <c r="W1526" i="2"/>
  <c r="X1526" i="2" s="1"/>
  <c r="W1527" i="2"/>
  <c r="X1527" i="2" s="1"/>
  <c r="W1529" i="2"/>
  <c r="X1529" i="2" s="1"/>
  <c r="W1530" i="2"/>
  <c r="X1530" i="2" s="1"/>
  <c r="W1531" i="2"/>
  <c r="X1531" i="2" s="1"/>
  <c r="W1533" i="2"/>
  <c r="X1533" i="2" s="1"/>
  <c r="W1534" i="2"/>
  <c r="X1534" i="2" s="1"/>
  <c r="W1535" i="2"/>
  <c r="X1535" i="2" s="1"/>
  <c r="W1537" i="2"/>
  <c r="X1537" i="2" s="1"/>
  <c r="W1538" i="2"/>
  <c r="X1538" i="2" s="1"/>
  <c r="W1539" i="2"/>
  <c r="X1539" i="2" s="1"/>
  <c r="W1541" i="2"/>
  <c r="X1541" i="2" s="1"/>
  <c r="W1542" i="2"/>
  <c r="X1542" i="2" s="1"/>
  <c r="W1543" i="2"/>
  <c r="X1543" i="2" s="1"/>
  <c r="W1545" i="2"/>
  <c r="X1545" i="2" s="1"/>
  <c r="W1546" i="2"/>
  <c r="X1546" i="2" s="1"/>
  <c r="W1547" i="2"/>
  <c r="X1547" i="2" s="1"/>
  <c r="W1549" i="2"/>
  <c r="X1549" i="2" s="1"/>
  <c r="W1550" i="2"/>
  <c r="X1550" i="2" s="1"/>
  <c r="W1551" i="2"/>
  <c r="X1551" i="2" s="1"/>
  <c r="W1553" i="2"/>
  <c r="X1553" i="2" s="1"/>
  <c r="W1554" i="2"/>
  <c r="X1554" i="2" s="1"/>
  <c r="W1555" i="2"/>
  <c r="X1555" i="2" s="1"/>
  <c r="W1557" i="2"/>
  <c r="X1557" i="2" s="1"/>
  <c r="W1558" i="2"/>
  <c r="X1558" i="2" s="1"/>
  <c r="W1559" i="2"/>
  <c r="X1559" i="2" s="1"/>
  <c r="W1561" i="2"/>
  <c r="X1561" i="2" s="1"/>
  <c r="W1562" i="2"/>
  <c r="X1562" i="2" s="1"/>
  <c r="W1563" i="2"/>
  <c r="X1563" i="2" s="1"/>
  <c r="W1565" i="2"/>
  <c r="X1565" i="2" s="1"/>
  <c r="W1566" i="2"/>
  <c r="X1566" i="2" s="1"/>
  <c r="W1567" i="2"/>
  <c r="X1567" i="2" s="1"/>
  <c r="W1569" i="2"/>
  <c r="X1569" i="2" s="1"/>
  <c r="W1570" i="2"/>
  <c r="X1570" i="2" s="1"/>
  <c r="W1571" i="2"/>
  <c r="X1571" i="2" s="1"/>
  <c r="W1573" i="2"/>
  <c r="X1573" i="2" s="1"/>
  <c r="W1574" i="2"/>
  <c r="X1574" i="2" s="1"/>
  <c r="W1575" i="2"/>
  <c r="X1575" i="2" s="1"/>
  <c r="W1577" i="2"/>
  <c r="X1577" i="2" s="1"/>
  <c r="W1578" i="2"/>
  <c r="X1578" i="2" s="1"/>
  <c r="W1579" i="2"/>
  <c r="X1579" i="2" s="1"/>
  <c r="W1581" i="2"/>
  <c r="X1581" i="2" s="1"/>
  <c r="W1582" i="2"/>
  <c r="X1582" i="2" s="1"/>
  <c r="W1583" i="2"/>
  <c r="X1583" i="2" s="1"/>
  <c r="W1585" i="2"/>
  <c r="X1585" i="2" s="1"/>
  <c r="W1586" i="2"/>
  <c r="X1586" i="2" s="1"/>
  <c r="W1587" i="2"/>
  <c r="X1587" i="2" s="1"/>
  <c r="W1589" i="2"/>
  <c r="X1589" i="2" s="1"/>
  <c r="W1590" i="2"/>
  <c r="X1590" i="2" s="1"/>
  <c r="W1591" i="2"/>
  <c r="X1591" i="2" s="1"/>
  <c r="W1593" i="2"/>
  <c r="X1593" i="2" s="1"/>
  <c r="W1594" i="2"/>
  <c r="X1594" i="2" s="1"/>
  <c r="W1595" i="2"/>
  <c r="X1595" i="2" s="1"/>
  <c r="W1597" i="2"/>
  <c r="X1597" i="2" s="1"/>
  <c r="W1598" i="2"/>
  <c r="X1598" i="2" s="1"/>
  <c r="W1599" i="2"/>
  <c r="X1599" i="2" s="1"/>
  <c r="W1601" i="2"/>
  <c r="X1601" i="2" s="1"/>
  <c r="W1602" i="2"/>
  <c r="X1602" i="2" s="1"/>
  <c r="W1603" i="2"/>
  <c r="X1603" i="2" s="1"/>
  <c r="W1605" i="2"/>
  <c r="X1605" i="2" s="1"/>
  <c r="W1606" i="2"/>
  <c r="X1606" i="2" s="1"/>
  <c r="W1607" i="2"/>
  <c r="X1607" i="2" s="1"/>
  <c r="W1609" i="2"/>
  <c r="X1609" i="2" s="1"/>
  <c r="W1610" i="2"/>
  <c r="X1610" i="2" s="1"/>
  <c r="W1611" i="2"/>
  <c r="X1611" i="2" s="1"/>
  <c r="W1613" i="2"/>
  <c r="X1613" i="2" s="1"/>
  <c r="W1614" i="2"/>
  <c r="X1614" i="2" s="1"/>
  <c r="W1615" i="2"/>
  <c r="X1615" i="2" s="1"/>
  <c r="W1617" i="2"/>
  <c r="X1617" i="2" s="1"/>
  <c r="W1618" i="2"/>
  <c r="X1618" i="2" s="1"/>
  <c r="W1619" i="2"/>
  <c r="X1619" i="2" s="1"/>
  <c r="W1621" i="2"/>
  <c r="X1621" i="2" s="1"/>
  <c r="W1622" i="2"/>
  <c r="X1622" i="2" s="1"/>
  <c r="W1623" i="2"/>
  <c r="X1623" i="2" s="1"/>
  <c r="W1625" i="2"/>
  <c r="X1625" i="2" s="1"/>
  <c r="W1626" i="2"/>
  <c r="X1626" i="2" s="1"/>
  <c r="W1627" i="2"/>
  <c r="X1627" i="2" s="1"/>
  <c r="W1629" i="2"/>
  <c r="X1629" i="2" s="1"/>
  <c r="W1630" i="2"/>
  <c r="X1630" i="2" s="1"/>
  <c r="W1631" i="2"/>
  <c r="X1631" i="2" s="1"/>
  <c r="W1633" i="2"/>
  <c r="X1633" i="2" s="1"/>
  <c r="W1634" i="2"/>
  <c r="X1634" i="2" s="1"/>
  <c r="W1635" i="2"/>
  <c r="X1635" i="2" s="1"/>
  <c r="W1637" i="2"/>
  <c r="X1637" i="2" s="1"/>
  <c r="W1638" i="2"/>
  <c r="X1638" i="2" s="1"/>
  <c r="W1639" i="2"/>
  <c r="X1639" i="2" s="1"/>
  <c r="W1641" i="2"/>
  <c r="X1641" i="2" s="1"/>
  <c r="W1642" i="2"/>
  <c r="X1642" i="2" s="1"/>
  <c r="W1643" i="2"/>
  <c r="X1643" i="2" s="1"/>
  <c r="W1645" i="2"/>
  <c r="X1645" i="2" s="1"/>
  <c r="W1646" i="2"/>
  <c r="X1646" i="2" s="1"/>
  <c r="W1647" i="2"/>
  <c r="X1647" i="2" s="1"/>
  <c r="W1649" i="2"/>
  <c r="X1649" i="2" s="1"/>
  <c r="W1650" i="2"/>
  <c r="X1650" i="2" s="1"/>
  <c r="W1651" i="2"/>
  <c r="X1651" i="2" s="1"/>
  <c r="W1653" i="2"/>
  <c r="X1653" i="2" s="1"/>
  <c r="W1654" i="2"/>
  <c r="X1654" i="2" s="1"/>
  <c r="W1655" i="2"/>
  <c r="X1655" i="2" s="1"/>
  <c r="W1657" i="2"/>
  <c r="X1657" i="2" s="1"/>
  <c r="W1658" i="2"/>
  <c r="X1658" i="2" s="1"/>
  <c r="W1659" i="2"/>
  <c r="X1659" i="2" s="1"/>
  <c r="W1661" i="2"/>
  <c r="X1661" i="2" s="1"/>
  <c r="W1662" i="2"/>
  <c r="X1662" i="2" s="1"/>
  <c r="W1663" i="2"/>
  <c r="X1663" i="2" s="1"/>
  <c r="W1665" i="2"/>
  <c r="X1665" i="2" s="1"/>
  <c r="W1666" i="2"/>
  <c r="X1666" i="2" s="1"/>
  <c r="W1667" i="2"/>
  <c r="X1667" i="2" s="1"/>
  <c r="W1669" i="2"/>
  <c r="X1669" i="2" s="1"/>
  <c r="W1670" i="2"/>
  <c r="X1670" i="2" s="1"/>
  <c r="W1671" i="2"/>
  <c r="X1671" i="2" s="1"/>
  <c r="W1673" i="2"/>
  <c r="X1673" i="2" s="1"/>
  <c r="W1674" i="2"/>
  <c r="X1674" i="2" s="1"/>
  <c r="W1675" i="2"/>
  <c r="X1675" i="2" s="1"/>
  <c r="W1677" i="2"/>
  <c r="X1677" i="2" s="1"/>
  <c r="W1678" i="2"/>
  <c r="X1678" i="2" s="1"/>
  <c r="W1679" i="2"/>
  <c r="X1679" i="2" s="1"/>
  <c r="W1681" i="2"/>
  <c r="X1681" i="2" s="1"/>
  <c r="W1682" i="2"/>
  <c r="X1682" i="2" s="1"/>
  <c r="W1683" i="2"/>
  <c r="X1683" i="2" s="1"/>
  <c r="W1685" i="2"/>
  <c r="X1685" i="2" s="1"/>
  <c r="W1686" i="2"/>
  <c r="X1686" i="2" s="1"/>
  <c r="W1687" i="2"/>
  <c r="X1687" i="2" s="1"/>
  <c r="W1689" i="2"/>
  <c r="X1689" i="2" s="1"/>
  <c r="W1690" i="2"/>
  <c r="X1690" i="2" s="1"/>
  <c r="W1691" i="2"/>
  <c r="X1691" i="2" s="1"/>
  <c r="W1693" i="2"/>
  <c r="X1693" i="2" s="1"/>
  <c r="W1694" i="2"/>
  <c r="X1694" i="2" s="1"/>
  <c r="W1695" i="2"/>
  <c r="X1695" i="2" s="1"/>
  <c r="W1697" i="2"/>
  <c r="X1697" i="2" s="1"/>
  <c r="W1698" i="2"/>
  <c r="X1698" i="2" s="1"/>
  <c r="W1699" i="2"/>
  <c r="X1699" i="2" s="1"/>
  <c r="W1701" i="2"/>
  <c r="X1701" i="2" s="1"/>
  <c r="W1702" i="2"/>
  <c r="X1702" i="2" s="1"/>
  <c r="W1703" i="2"/>
  <c r="X1703" i="2" s="1"/>
  <c r="W1705" i="2"/>
  <c r="X1705" i="2" s="1"/>
  <c r="W1706" i="2"/>
  <c r="X1706" i="2" s="1"/>
  <c r="W1707" i="2"/>
  <c r="X1707" i="2" s="1"/>
  <c r="W1709" i="2"/>
  <c r="X1709" i="2" s="1"/>
  <c r="W1710" i="2"/>
  <c r="X1710" i="2" s="1"/>
  <c r="W1711" i="2"/>
  <c r="X1711" i="2" s="1"/>
  <c r="W1713" i="2"/>
  <c r="X1713" i="2" s="1"/>
  <c r="W1714" i="2"/>
  <c r="X1714" i="2" s="1"/>
  <c r="W1715" i="2"/>
  <c r="X1715" i="2" s="1"/>
  <c r="W1717" i="2"/>
  <c r="X1717" i="2" s="1"/>
  <c r="W1718" i="2"/>
  <c r="X1718" i="2" s="1"/>
  <c r="W1719" i="2"/>
  <c r="X1719" i="2" s="1"/>
  <c r="W1721" i="2"/>
  <c r="X1721" i="2" s="1"/>
  <c r="W1722" i="2"/>
  <c r="X1722" i="2" s="1"/>
  <c r="W1723" i="2"/>
  <c r="X1723" i="2" s="1"/>
  <c r="W1725" i="2"/>
  <c r="X1725" i="2" s="1"/>
  <c r="W1726" i="2"/>
  <c r="X1726" i="2" s="1"/>
  <c r="W1727" i="2"/>
  <c r="X1727" i="2" s="1"/>
  <c r="W1729" i="2"/>
  <c r="X1729" i="2" s="1"/>
  <c r="W1730" i="2"/>
  <c r="X1730" i="2" s="1"/>
  <c r="W1731" i="2"/>
  <c r="X1731" i="2" s="1"/>
  <c r="W1733" i="2"/>
  <c r="X1733" i="2" s="1"/>
  <c r="W1734" i="2"/>
  <c r="X1734" i="2" s="1"/>
  <c r="W1735" i="2"/>
  <c r="X1735" i="2" s="1"/>
  <c r="W1737" i="2"/>
  <c r="X1737" i="2" s="1"/>
  <c r="W1738" i="2"/>
  <c r="X1738" i="2" s="1"/>
  <c r="W1739" i="2"/>
  <c r="X1739" i="2" s="1"/>
  <c r="W1741" i="2"/>
  <c r="X1741" i="2" s="1"/>
  <c r="W1742" i="2"/>
  <c r="X1742" i="2" s="1"/>
  <c r="W1743" i="2"/>
  <c r="X1743" i="2" s="1"/>
  <c r="W1745" i="2"/>
  <c r="X1745" i="2" s="1"/>
  <c r="W1746" i="2"/>
  <c r="X1746" i="2" s="1"/>
  <c r="W1747" i="2"/>
  <c r="X1747" i="2" s="1"/>
  <c r="W1749" i="2"/>
  <c r="X1749" i="2" s="1"/>
  <c r="W1750" i="2"/>
  <c r="X1750" i="2" s="1"/>
  <c r="W1751" i="2"/>
  <c r="X1751" i="2" s="1"/>
  <c r="W1753" i="2"/>
  <c r="X1753" i="2" s="1"/>
  <c r="W1754" i="2"/>
  <c r="X1754" i="2" s="1"/>
  <c r="W1755" i="2"/>
  <c r="X1755" i="2" s="1"/>
  <c r="W1757" i="2"/>
  <c r="X1757" i="2" s="1"/>
  <c r="W1758" i="2"/>
  <c r="X1758" i="2" s="1"/>
  <c r="W1759" i="2"/>
  <c r="X1759" i="2" s="1"/>
  <c r="W1761" i="2"/>
  <c r="X1761" i="2" s="1"/>
  <c r="W1762" i="2"/>
  <c r="X1762" i="2" s="1"/>
  <c r="W1763" i="2"/>
  <c r="X1763" i="2" s="1"/>
  <c r="W1765" i="2"/>
  <c r="X1765" i="2" s="1"/>
  <c r="W1766" i="2"/>
  <c r="X1766" i="2" s="1"/>
  <c r="W1767" i="2"/>
  <c r="X1767" i="2" s="1"/>
  <c r="W1769" i="2"/>
  <c r="X1769" i="2" s="1"/>
  <c r="W1770" i="2"/>
  <c r="X1770" i="2" s="1"/>
  <c r="W1771" i="2"/>
  <c r="X1771" i="2" s="1"/>
  <c r="W1773" i="2"/>
  <c r="X1773" i="2" s="1"/>
  <c r="W1774" i="2"/>
  <c r="X1774" i="2" s="1"/>
  <c r="W1775" i="2"/>
  <c r="X1775" i="2" s="1"/>
  <c r="W1777" i="2"/>
  <c r="X1777" i="2" s="1"/>
  <c r="W1778" i="2"/>
  <c r="X1778" i="2" s="1"/>
  <c r="W1779" i="2"/>
  <c r="X1779" i="2" s="1"/>
  <c r="W1781" i="2"/>
  <c r="X1781" i="2" s="1"/>
  <c r="W1782" i="2"/>
  <c r="X1782" i="2" s="1"/>
  <c r="W1783" i="2"/>
  <c r="X1783" i="2" s="1"/>
  <c r="W1785" i="2"/>
  <c r="X1785" i="2" s="1"/>
  <c r="W1786" i="2"/>
  <c r="X1786" i="2" s="1"/>
  <c r="W1787" i="2"/>
  <c r="X1787" i="2" s="1"/>
  <c r="W1789" i="2"/>
  <c r="X1789" i="2" s="1"/>
  <c r="W1790" i="2"/>
  <c r="X1790" i="2" s="1"/>
  <c r="W1791" i="2"/>
  <c r="X1791" i="2" s="1"/>
  <c r="W1793" i="2"/>
  <c r="X1793" i="2" s="1"/>
  <c r="W1794" i="2"/>
  <c r="X1794" i="2" s="1"/>
  <c r="W1795" i="2"/>
  <c r="X1795" i="2" s="1"/>
  <c r="W1797" i="2"/>
  <c r="X1797" i="2" s="1"/>
  <c r="W1798" i="2"/>
  <c r="X1798" i="2" s="1"/>
  <c r="W1799" i="2"/>
  <c r="X1799" i="2" s="1"/>
  <c r="W1801" i="2"/>
  <c r="X1801" i="2" s="1"/>
  <c r="W1802" i="2"/>
  <c r="X1802" i="2" s="1"/>
  <c r="W1803" i="2"/>
  <c r="X1803" i="2" s="1"/>
  <c r="W1805" i="2"/>
  <c r="X1805" i="2" s="1"/>
  <c r="W1806" i="2"/>
  <c r="X1806" i="2" s="1"/>
  <c r="W1807" i="2"/>
  <c r="X1807" i="2" s="1"/>
  <c r="W1809" i="2"/>
  <c r="X1809" i="2" s="1"/>
  <c r="W1810" i="2"/>
  <c r="X1810" i="2" s="1"/>
  <c r="W1811" i="2"/>
  <c r="X1811" i="2" s="1"/>
  <c r="W1813" i="2"/>
  <c r="X1813" i="2" s="1"/>
  <c r="W1814" i="2"/>
  <c r="X1814" i="2" s="1"/>
  <c r="W1815" i="2"/>
  <c r="X1815" i="2" s="1"/>
  <c r="W1817" i="2"/>
  <c r="X1817" i="2" s="1"/>
  <c r="W1818" i="2"/>
  <c r="X1818" i="2" s="1"/>
  <c r="W1819" i="2"/>
  <c r="X1819" i="2" s="1"/>
  <c r="W1821" i="2"/>
  <c r="X1821" i="2" s="1"/>
  <c r="W1822" i="2"/>
  <c r="X1822" i="2" s="1"/>
  <c r="W1823" i="2"/>
  <c r="X1823" i="2" s="1"/>
  <c r="W1825" i="2"/>
  <c r="X1825" i="2" s="1"/>
  <c r="W1826" i="2"/>
  <c r="X1826" i="2" s="1"/>
  <c r="W1827" i="2"/>
  <c r="X1827" i="2" s="1"/>
  <c r="W1829" i="2"/>
  <c r="X1829" i="2" s="1"/>
  <c r="W1830" i="2"/>
  <c r="X1830" i="2" s="1"/>
  <c r="W1831" i="2"/>
  <c r="X1831" i="2" s="1"/>
  <c r="W1833" i="2"/>
  <c r="X1833" i="2" s="1"/>
  <c r="W1834" i="2"/>
  <c r="X1834" i="2" s="1"/>
  <c r="W1835" i="2"/>
  <c r="X1835" i="2" s="1"/>
  <c r="W1837" i="2"/>
  <c r="X1837" i="2" s="1"/>
  <c r="W1838" i="2"/>
  <c r="X1838" i="2" s="1"/>
  <c r="W1839" i="2"/>
  <c r="X1839" i="2" s="1"/>
  <c r="W1841" i="2"/>
  <c r="X1841" i="2" s="1"/>
  <c r="W1842" i="2"/>
  <c r="X1842" i="2" s="1"/>
  <c r="W1843" i="2"/>
  <c r="X1843" i="2" s="1"/>
  <c r="W1845" i="2"/>
  <c r="X1845" i="2" s="1"/>
  <c r="W1846" i="2"/>
  <c r="X1846" i="2" s="1"/>
  <c r="W1847" i="2"/>
  <c r="X1847" i="2" s="1"/>
  <c r="W1849" i="2"/>
  <c r="X1849" i="2" s="1"/>
  <c r="W1850" i="2"/>
  <c r="X1850" i="2" s="1"/>
  <c r="W1851" i="2"/>
  <c r="X1851" i="2" s="1"/>
  <c r="W1853" i="2"/>
  <c r="X1853" i="2" s="1"/>
  <c r="W1854" i="2"/>
  <c r="X1854" i="2" s="1"/>
  <c r="W1855" i="2"/>
  <c r="X1855" i="2" s="1"/>
  <c r="W1857" i="2"/>
  <c r="X1857" i="2" s="1"/>
  <c r="W1858" i="2"/>
  <c r="X1858" i="2" s="1"/>
  <c r="W1859" i="2"/>
  <c r="X1859" i="2" s="1"/>
  <c r="W1861" i="2"/>
  <c r="X1861" i="2" s="1"/>
  <c r="W1862" i="2"/>
  <c r="X1862" i="2" s="1"/>
  <c r="W1863" i="2"/>
  <c r="X1863" i="2" s="1"/>
  <c r="W1865" i="2"/>
  <c r="X1865" i="2" s="1"/>
  <c r="W1866" i="2"/>
  <c r="X1866" i="2" s="1"/>
  <c r="W1867" i="2"/>
  <c r="X1867" i="2" s="1"/>
  <c r="W1869" i="2"/>
  <c r="X1869" i="2" s="1"/>
  <c r="W1870" i="2"/>
  <c r="X1870" i="2" s="1"/>
  <c r="W1871" i="2"/>
  <c r="X1871" i="2" s="1"/>
  <c r="W1873" i="2"/>
  <c r="X1873" i="2" s="1"/>
  <c r="W1874" i="2"/>
  <c r="X1874" i="2" s="1"/>
  <c r="W1875" i="2"/>
  <c r="X1875" i="2" s="1"/>
  <c r="W1877" i="2"/>
  <c r="X1877" i="2" s="1"/>
  <c r="W1878" i="2"/>
  <c r="X1878" i="2" s="1"/>
  <c r="W1879" i="2"/>
  <c r="X1879" i="2" s="1"/>
  <c r="W1881" i="2"/>
  <c r="X1881" i="2" s="1"/>
  <c r="W1882" i="2"/>
  <c r="X1882" i="2" s="1"/>
  <c r="W1883" i="2"/>
  <c r="X1883" i="2" s="1"/>
  <c r="W1885" i="2"/>
  <c r="X1885" i="2" s="1"/>
  <c r="W1886" i="2"/>
  <c r="X1886" i="2" s="1"/>
  <c r="W1887" i="2"/>
  <c r="X1887" i="2" s="1"/>
  <c r="W1889" i="2"/>
  <c r="X1889" i="2" s="1"/>
  <c r="W1890" i="2"/>
  <c r="X1890" i="2" s="1"/>
  <c r="W1891" i="2"/>
  <c r="X1891" i="2" s="1"/>
  <c r="W1893" i="2"/>
  <c r="X1893" i="2" s="1"/>
  <c r="W1894" i="2"/>
  <c r="X1894" i="2" s="1"/>
  <c r="W1895" i="2"/>
  <c r="X1895" i="2" s="1"/>
  <c r="W1897" i="2"/>
  <c r="X1897" i="2" s="1"/>
  <c r="W1898" i="2"/>
  <c r="X1898" i="2" s="1"/>
  <c r="W1899" i="2"/>
  <c r="X1899" i="2" s="1"/>
  <c r="W1901" i="2"/>
  <c r="X1901" i="2" s="1"/>
  <c r="W1902" i="2"/>
  <c r="X1902" i="2" s="1"/>
  <c r="W1903" i="2"/>
  <c r="X1903" i="2" s="1"/>
  <c r="W1905" i="2"/>
  <c r="X1905" i="2" s="1"/>
  <c r="W1906" i="2"/>
  <c r="X1906" i="2" s="1"/>
  <c r="W1907" i="2"/>
  <c r="X1907" i="2" s="1"/>
  <c r="W1909" i="2"/>
  <c r="X1909" i="2" s="1"/>
  <c r="W1910" i="2"/>
  <c r="X1910" i="2" s="1"/>
  <c r="W1911" i="2"/>
  <c r="X1911" i="2" s="1"/>
  <c r="W1913" i="2"/>
  <c r="X1913" i="2" s="1"/>
  <c r="W1914" i="2"/>
  <c r="X1914" i="2" s="1"/>
  <c r="W1915" i="2"/>
  <c r="X1915" i="2" s="1"/>
  <c r="W1917" i="2"/>
  <c r="X1917" i="2" s="1"/>
  <c r="W1918" i="2"/>
  <c r="X1918" i="2" s="1"/>
  <c r="W1919" i="2"/>
  <c r="X1919" i="2" s="1"/>
  <c r="W1921" i="2"/>
  <c r="X1921" i="2" s="1"/>
  <c r="W1922" i="2"/>
  <c r="X1922" i="2" s="1"/>
  <c r="W1923" i="2"/>
  <c r="X1923" i="2" s="1"/>
  <c r="W1925" i="2"/>
  <c r="X1925" i="2" s="1"/>
  <c r="W1926" i="2"/>
  <c r="X1926" i="2" s="1"/>
  <c r="W1927" i="2"/>
  <c r="X1927" i="2" s="1"/>
  <c r="W1929" i="2"/>
  <c r="X1929" i="2" s="1"/>
  <c r="W1930" i="2"/>
  <c r="X1930" i="2" s="1"/>
  <c r="W1931" i="2"/>
  <c r="X1931" i="2" s="1"/>
  <c r="W1933" i="2"/>
  <c r="X1933" i="2" s="1"/>
  <c r="W1934" i="2"/>
  <c r="X1934" i="2" s="1"/>
  <c r="W1935" i="2"/>
  <c r="X1935" i="2" s="1"/>
  <c r="W1937" i="2"/>
  <c r="X1937" i="2" s="1"/>
  <c r="W1938" i="2"/>
  <c r="X1938" i="2" s="1"/>
  <c r="W1939" i="2"/>
  <c r="X1939" i="2" s="1"/>
  <c r="W1941" i="2"/>
  <c r="X1941" i="2" s="1"/>
  <c r="W1942" i="2"/>
  <c r="X1942" i="2" s="1"/>
  <c r="W1943" i="2"/>
  <c r="X1943" i="2" s="1"/>
  <c r="W1945" i="2"/>
  <c r="X1945" i="2" s="1"/>
  <c r="W1946" i="2"/>
  <c r="X1946" i="2" s="1"/>
  <c r="W1947" i="2"/>
  <c r="X1947" i="2" s="1"/>
  <c r="W1949" i="2"/>
  <c r="X1949" i="2" s="1"/>
  <c r="W1950" i="2"/>
  <c r="X1950" i="2" s="1"/>
  <c r="W1951" i="2"/>
  <c r="X1951" i="2" s="1"/>
  <c r="W1953" i="2"/>
  <c r="X1953" i="2" s="1"/>
  <c r="W1954" i="2"/>
  <c r="X1954" i="2" s="1"/>
  <c r="W1955" i="2"/>
  <c r="X1955" i="2" s="1"/>
  <c r="W1957" i="2"/>
  <c r="X1957" i="2" s="1"/>
  <c r="W1958" i="2"/>
  <c r="X1958" i="2" s="1"/>
  <c r="W1959" i="2"/>
  <c r="X1959" i="2" s="1"/>
  <c r="W1961" i="2"/>
  <c r="X1961" i="2" s="1"/>
  <c r="W1962" i="2"/>
  <c r="X1962" i="2" s="1"/>
  <c r="W1963" i="2"/>
  <c r="X1963" i="2" s="1"/>
  <c r="W1965" i="2"/>
  <c r="X1965" i="2" s="1"/>
  <c r="W1966" i="2"/>
  <c r="X1966" i="2" s="1"/>
  <c r="W1967" i="2"/>
  <c r="X1967" i="2" s="1"/>
  <c r="W1969" i="2"/>
  <c r="X1969" i="2" s="1"/>
  <c r="W1970" i="2"/>
  <c r="X1970" i="2" s="1"/>
  <c r="W1971" i="2"/>
  <c r="X1971" i="2" s="1"/>
  <c r="W1973" i="2"/>
  <c r="X1973" i="2" s="1"/>
  <c r="W1974" i="2"/>
  <c r="X1974" i="2" s="1"/>
  <c r="W1975" i="2"/>
  <c r="X1975" i="2" s="1"/>
  <c r="W1977" i="2"/>
  <c r="X1977" i="2" s="1"/>
  <c r="W1978" i="2"/>
  <c r="X1978" i="2" s="1"/>
  <c r="W1979" i="2"/>
  <c r="X1979" i="2" s="1"/>
  <c r="W1981" i="2"/>
  <c r="X1981" i="2" s="1"/>
  <c r="W1982" i="2"/>
  <c r="X1982" i="2" s="1"/>
  <c r="W1983" i="2"/>
  <c r="X1983" i="2" s="1"/>
  <c r="W1985" i="2"/>
  <c r="X1985" i="2" s="1"/>
  <c r="W1986" i="2"/>
  <c r="X1986" i="2" s="1"/>
  <c r="W1987" i="2"/>
  <c r="X1987" i="2" s="1"/>
  <c r="W1989" i="2"/>
  <c r="X1989" i="2" s="1"/>
  <c r="W1990" i="2"/>
  <c r="X1990" i="2" s="1"/>
  <c r="W1991" i="2"/>
  <c r="X1991" i="2" s="1"/>
  <c r="W1993" i="2"/>
  <c r="X1993" i="2" s="1"/>
  <c r="W1994" i="2"/>
  <c r="X1994" i="2" s="1"/>
  <c r="W1995" i="2"/>
  <c r="X1995" i="2" s="1"/>
  <c r="W1997" i="2"/>
  <c r="X1997" i="2" s="1"/>
  <c r="W1998" i="2"/>
  <c r="X1998" i="2" s="1"/>
  <c r="W1999" i="2"/>
  <c r="X1999" i="2" s="1"/>
  <c r="W2001" i="2"/>
  <c r="X2001" i="2" s="1"/>
  <c r="W2002" i="2"/>
  <c r="X2002" i="2" s="1"/>
  <c r="W2003" i="2"/>
  <c r="X2003" i="2" s="1"/>
  <c r="W2005" i="2"/>
  <c r="X2005" i="2" s="1"/>
  <c r="W2006" i="2"/>
  <c r="X2006" i="2" s="1"/>
  <c r="W2007" i="2"/>
  <c r="X2007" i="2" s="1"/>
  <c r="W2009" i="2"/>
  <c r="X2009" i="2" s="1"/>
  <c r="W2010" i="2"/>
  <c r="X2010" i="2" s="1"/>
  <c r="W2011" i="2"/>
  <c r="X2011" i="2" s="1"/>
  <c r="W2013" i="2"/>
  <c r="X2013" i="2" s="1"/>
  <c r="W2014" i="2"/>
  <c r="X2014" i="2" s="1"/>
  <c r="W2015" i="2"/>
  <c r="X2015" i="2" s="1"/>
  <c r="W2017" i="2"/>
  <c r="X2017" i="2" s="1"/>
  <c r="W2018" i="2"/>
  <c r="X2018" i="2" s="1"/>
  <c r="W2019" i="2"/>
  <c r="X2019" i="2" s="1"/>
  <c r="W2021" i="2"/>
  <c r="X2021" i="2" s="1"/>
  <c r="W2022" i="2"/>
  <c r="X2022" i="2" s="1"/>
  <c r="W2023" i="2"/>
  <c r="X2023" i="2" s="1"/>
  <c r="W2025" i="2"/>
  <c r="X2025" i="2" s="1"/>
  <c r="W2026" i="2"/>
  <c r="X2026" i="2" s="1"/>
  <c r="W2027" i="2"/>
  <c r="X2027" i="2" s="1"/>
  <c r="W2029" i="2"/>
  <c r="X2029" i="2" s="1"/>
  <c r="W2030" i="2"/>
  <c r="X2030" i="2" s="1"/>
  <c r="W2031" i="2"/>
  <c r="X2031" i="2" s="1"/>
  <c r="W2033" i="2"/>
  <c r="X2033" i="2" s="1"/>
  <c r="W2034" i="2"/>
  <c r="X2034" i="2" s="1"/>
  <c r="W2035" i="2"/>
  <c r="X2035" i="2" s="1"/>
  <c r="W2037" i="2"/>
  <c r="X2037" i="2" s="1"/>
  <c r="W2038" i="2"/>
  <c r="X2038" i="2" s="1"/>
  <c r="W2039" i="2"/>
  <c r="X2039" i="2" s="1"/>
  <c r="W2041" i="2"/>
  <c r="X2041" i="2" s="1"/>
  <c r="W2042" i="2"/>
  <c r="X2042" i="2" s="1"/>
  <c r="W2043" i="2"/>
  <c r="X2043" i="2" s="1"/>
  <c r="W2045" i="2"/>
  <c r="X2045" i="2" s="1"/>
  <c r="W2046" i="2"/>
  <c r="X2046" i="2" s="1"/>
  <c r="W2047" i="2"/>
  <c r="X2047" i="2" s="1"/>
  <c r="W2049" i="2"/>
  <c r="X2049" i="2" s="1"/>
  <c r="W2050" i="2"/>
  <c r="X2050" i="2" s="1"/>
  <c r="W2051" i="2"/>
  <c r="X2051" i="2" s="1"/>
  <c r="W2053" i="2"/>
  <c r="X2053" i="2" s="1"/>
  <c r="W2054" i="2"/>
  <c r="X2054" i="2" s="1"/>
  <c r="W2055" i="2"/>
  <c r="X2055" i="2" s="1"/>
  <c r="W2057" i="2"/>
  <c r="X2057" i="2" s="1"/>
  <c r="W2058" i="2"/>
  <c r="X2058" i="2" s="1"/>
  <c r="W2059" i="2"/>
  <c r="X2059" i="2" s="1"/>
  <c r="W2061" i="2"/>
  <c r="X2061" i="2" s="1"/>
  <c r="W2062" i="2"/>
  <c r="X2062" i="2" s="1"/>
  <c r="W2063" i="2"/>
  <c r="X2063" i="2" s="1"/>
  <c r="W2065" i="2"/>
  <c r="X2065" i="2" s="1"/>
  <c r="W2066" i="2"/>
  <c r="X2066" i="2" s="1"/>
  <c r="W2067" i="2"/>
  <c r="X2067" i="2" s="1"/>
  <c r="W2069" i="2"/>
  <c r="X2069" i="2" s="1"/>
  <c r="W2070" i="2"/>
  <c r="X2070" i="2" s="1"/>
  <c r="W2071" i="2"/>
  <c r="X2071" i="2" s="1"/>
  <c r="W2073" i="2"/>
  <c r="X2073" i="2" s="1"/>
  <c r="W2074" i="2"/>
  <c r="X2074" i="2" s="1"/>
  <c r="W2075" i="2"/>
  <c r="X2075" i="2" s="1"/>
  <c r="W2077" i="2"/>
  <c r="X2077" i="2" s="1"/>
  <c r="W2078" i="2"/>
  <c r="X2078" i="2" s="1"/>
  <c r="W2079" i="2"/>
  <c r="X2079" i="2" s="1"/>
  <c r="W2081" i="2"/>
  <c r="X2081" i="2" s="1"/>
  <c r="W2082" i="2"/>
  <c r="X2082" i="2" s="1"/>
  <c r="W2083" i="2"/>
  <c r="X2083" i="2" s="1"/>
  <c r="W2085" i="2"/>
  <c r="X2085" i="2" s="1"/>
  <c r="W2086" i="2"/>
  <c r="X2086" i="2" s="1"/>
  <c r="W2087" i="2"/>
  <c r="X2087" i="2" s="1"/>
  <c r="W2089" i="2"/>
  <c r="X2089" i="2" s="1"/>
  <c r="W2090" i="2"/>
  <c r="X2090" i="2" s="1"/>
  <c r="W2091" i="2"/>
  <c r="X2091" i="2" s="1"/>
  <c r="W2093" i="2"/>
  <c r="X2093" i="2" s="1"/>
  <c r="W2094" i="2"/>
  <c r="X2094" i="2" s="1"/>
  <c r="W2095" i="2"/>
  <c r="X2095" i="2" s="1"/>
  <c r="W2097" i="2"/>
  <c r="X2097" i="2" s="1"/>
  <c r="W2098" i="2"/>
  <c r="X2098" i="2" s="1"/>
  <c r="W2099" i="2"/>
  <c r="X2099" i="2" s="1"/>
  <c r="W2101" i="2"/>
  <c r="X2101" i="2" s="1"/>
  <c r="W2102" i="2"/>
  <c r="X2102" i="2" s="1"/>
  <c r="W2103" i="2"/>
  <c r="X2103" i="2" s="1"/>
  <c r="W2105" i="2"/>
  <c r="X2105" i="2" s="1"/>
  <c r="W2106" i="2"/>
  <c r="X2106" i="2" s="1"/>
  <c r="W2107" i="2"/>
  <c r="X2107" i="2" s="1"/>
  <c r="W2109" i="2"/>
  <c r="X2109" i="2" s="1"/>
  <c r="W2110" i="2"/>
  <c r="X2110" i="2" s="1"/>
  <c r="W2111" i="2"/>
  <c r="X2111" i="2" s="1"/>
  <c r="W2113" i="2"/>
  <c r="X2113" i="2" s="1"/>
  <c r="W2114" i="2"/>
  <c r="X2114" i="2" s="1"/>
  <c r="W2115" i="2"/>
  <c r="X2115" i="2" s="1"/>
  <c r="W2117" i="2"/>
  <c r="X2117" i="2" s="1"/>
  <c r="W2118" i="2"/>
  <c r="X2118" i="2" s="1"/>
  <c r="W2119" i="2"/>
  <c r="X2119" i="2" s="1"/>
  <c r="W2121" i="2"/>
  <c r="X2121" i="2" s="1"/>
  <c r="W2122" i="2"/>
  <c r="X2122" i="2" s="1"/>
  <c r="W2123" i="2"/>
  <c r="X2123" i="2" s="1"/>
  <c r="W2125" i="2"/>
  <c r="X2125" i="2" s="1"/>
  <c r="W2126" i="2"/>
  <c r="X2126" i="2" s="1"/>
  <c r="W2127" i="2"/>
  <c r="X2127" i="2" s="1"/>
  <c r="W2129" i="2"/>
  <c r="X2129" i="2" s="1"/>
  <c r="W2130" i="2"/>
  <c r="X2130" i="2" s="1"/>
  <c r="W2131" i="2"/>
  <c r="X2131" i="2" s="1"/>
  <c r="W2133" i="2"/>
  <c r="X2133" i="2" s="1"/>
  <c r="W2134" i="2"/>
  <c r="X2134" i="2" s="1"/>
  <c r="W2135" i="2"/>
  <c r="X2135" i="2" s="1"/>
  <c r="W2137" i="2"/>
  <c r="X2137" i="2" s="1"/>
  <c r="W2138" i="2"/>
  <c r="X2138" i="2" s="1"/>
  <c r="W2139" i="2"/>
  <c r="X2139" i="2" s="1"/>
  <c r="W2141" i="2"/>
  <c r="X2141" i="2" s="1"/>
  <c r="W2142" i="2"/>
  <c r="X2142" i="2" s="1"/>
  <c r="W2143" i="2"/>
  <c r="X2143" i="2" s="1"/>
  <c r="W2145" i="2"/>
  <c r="X2145" i="2" s="1"/>
  <c r="W2146" i="2"/>
  <c r="X2146" i="2" s="1"/>
  <c r="W2147" i="2"/>
  <c r="X2147" i="2" s="1"/>
  <c r="W2149" i="2"/>
  <c r="X2149" i="2" s="1"/>
  <c r="W2150" i="2"/>
  <c r="X2150" i="2" s="1"/>
  <c r="W2151" i="2"/>
  <c r="X2151" i="2" s="1"/>
  <c r="W2153" i="2"/>
  <c r="X2153" i="2" s="1"/>
  <c r="W2154" i="2"/>
  <c r="X2154" i="2" s="1"/>
  <c r="W2155" i="2"/>
  <c r="X2155" i="2" s="1"/>
  <c r="W2157" i="2"/>
  <c r="X2157" i="2" s="1"/>
  <c r="W2158" i="2"/>
  <c r="X2158" i="2" s="1"/>
  <c r="W2159" i="2"/>
  <c r="X2159" i="2" s="1"/>
  <c r="W2161" i="2"/>
  <c r="X2161" i="2" s="1"/>
  <c r="W2162" i="2"/>
  <c r="X2162" i="2" s="1"/>
  <c r="W2163" i="2"/>
  <c r="X2163" i="2" s="1"/>
  <c r="W2165" i="2"/>
  <c r="X2165" i="2" s="1"/>
  <c r="W2166" i="2"/>
  <c r="X2166" i="2" s="1"/>
  <c r="W2167" i="2"/>
  <c r="X2167" i="2" s="1"/>
  <c r="W2169" i="2"/>
  <c r="X2169" i="2" s="1"/>
  <c r="W2170" i="2"/>
  <c r="X2170" i="2" s="1"/>
  <c r="W2171" i="2"/>
  <c r="X2171" i="2" s="1"/>
  <c r="W2173" i="2"/>
  <c r="X2173" i="2" s="1"/>
  <c r="W2174" i="2"/>
  <c r="X2174" i="2" s="1"/>
  <c r="W2175" i="2"/>
  <c r="X2175" i="2" s="1"/>
  <c r="W2177" i="2"/>
  <c r="X2177" i="2" s="1"/>
  <c r="W2178" i="2"/>
  <c r="X2178" i="2" s="1"/>
  <c r="W2179" i="2"/>
  <c r="X2179" i="2" s="1"/>
  <c r="W2181" i="2"/>
  <c r="X2181" i="2" s="1"/>
  <c r="W2182" i="2"/>
  <c r="X2182" i="2" s="1"/>
  <c r="W2183" i="2"/>
  <c r="X2183" i="2" s="1"/>
  <c r="W2185" i="2"/>
  <c r="X2185" i="2" s="1"/>
  <c r="W2186" i="2"/>
  <c r="X2186" i="2" s="1"/>
  <c r="W2187" i="2"/>
  <c r="X2187" i="2" s="1"/>
  <c r="W2189" i="2"/>
  <c r="X2189" i="2" s="1"/>
  <c r="W2190" i="2"/>
  <c r="X2190" i="2" s="1"/>
  <c r="W2191" i="2"/>
  <c r="X2191" i="2" s="1"/>
  <c r="W2193" i="2"/>
  <c r="X2193" i="2" s="1"/>
  <c r="W2194" i="2"/>
  <c r="X2194" i="2" s="1"/>
  <c r="W2195" i="2"/>
  <c r="X2195" i="2" s="1"/>
  <c r="W2197" i="2"/>
  <c r="X2197" i="2" s="1"/>
  <c r="W2198" i="2"/>
  <c r="X2198" i="2" s="1"/>
  <c r="W2199" i="2"/>
  <c r="X2199" i="2" s="1"/>
  <c r="W2201" i="2"/>
  <c r="X2201" i="2" s="1"/>
  <c r="W2202" i="2"/>
  <c r="X2202" i="2" s="1"/>
  <c r="W2203" i="2"/>
  <c r="X2203" i="2" s="1"/>
  <c r="W2205" i="2"/>
  <c r="X2205" i="2" s="1"/>
  <c r="W2206" i="2"/>
  <c r="X2206" i="2" s="1"/>
  <c r="W2207" i="2"/>
  <c r="X2207" i="2" s="1"/>
  <c r="W2209" i="2"/>
  <c r="X2209" i="2" s="1"/>
  <c r="W2210" i="2"/>
  <c r="X2210" i="2" s="1"/>
  <c r="W2211" i="2"/>
  <c r="X2211" i="2" s="1"/>
  <c r="W2213" i="2"/>
  <c r="X2213" i="2" s="1"/>
  <c r="W2214" i="2"/>
  <c r="X2214" i="2" s="1"/>
  <c r="W2215" i="2"/>
  <c r="X2215" i="2" s="1"/>
  <c r="W2217" i="2"/>
  <c r="X2217" i="2" s="1"/>
  <c r="W2218" i="2"/>
  <c r="X2218" i="2" s="1"/>
  <c r="W2219" i="2"/>
  <c r="X2219" i="2" s="1"/>
  <c r="W2221" i="2"/>
  <c r="X2221" i="2" s="1"/>
  <c r="W2222" i="2"/>
  <c r="X2222" i="2" s="1"/>
  <c r="W2223" i="2"/>
  <c r="X2223" i="2" s="1"/>
  <c r="W2225" i="2"/>
  <c r="X2225" i="2" s="1"/>
  <c r="W2226" i="2"/>
  <c r="X2226" i="2" s="1"/>
  <c r="W2227" i="2"/>
  <c r="X2227" i="2" s="1"/>
  <c r="W2229" i="2"/>
  <c r="X2229" i="2" s="1"/>
  <c r="W2230" i="2"/>
  <c r="X2230" i="2" s="1"/>
  <c r="W2231" i="2"/>
  <c r="X2231" i="2" s="1"/>
  <c r="W2233" i="2"/>
  <c r="X2233" i="2" s="1"/>
  <c r="W2234" i="2"/>
  <c r="X2234" i="2" s="1"/>
  <c r="W2235" i="2"/>
  <c r="X2235" i="2" s="1"/>
  <c r="W2237" i="2"/>
  <c r="X2237" i="2" s="1"/>
  <c r="W2238" i="2"/>
  <c r="X2238" i="2" s="1"/>
  <c r="W2239" i="2"/>
  <c r="X2239" i="2" s="1"/>
  <c r="W2241" i="2"/>
  <c r="X2241" i="2" s="1"/>
  <c r="W2242" i="2"/>
  <c r="X2242" i="2" s="1"/>
  <c r="W2243" i="2"/>
  <c r="X2243" i="2" s="1"/>
  <c r="W2245" i="2"/>
  <c r="X2245" i="2" s="1"/>
  <c r="W2246" i="2"/>
  <c r="X2246" i="2" s="1"/>
  <c r="W2247" i="2"/>
  <c r="X2247" i="2" s="1"/>
  <c r="W2249" i="2"/>
  <c r="X2249" i="2" s="1"/>
  <c r="W2250" i="2"/>
  <c r="X2250" i="2" s="1"/>
  <c r="W2251" i="2"/>
  <c r="X2251" i="2" s="1"/>
  <c r="W2253" i="2"/>
  <c r="X2253" i="2" s="1"/>
  <c r="W2254" i="2"/>
  <c r="X2254" i="2" s="1"/>
  <c r="W2255" i="2"/>
  <c r="X2255" i="2" s="1"/>
  <c r="W2257" i="2"/>
  <c r="X2257" i="2" s="1"/>
  <c r="W2258" i="2"/>
  <c r="X2258" i="2" s="1"/>
  <c r="W2259" i="2"/>
  <c r="X2259" i="2" s="1"/>
  <c r="W2261" i="2"/>
  <c r="X2261" i="2" s="1"/>
  <c r="W2262" i="2"/>
  <c r="X2262" i="2" s="1"/>
  <c r="W2263" i="2"/>
  <c r="X2263" i="2" s="1"/>
  <c r="W2265" i="2"/>
  <c r="X2265" i="2" s="1"/>
  <c r="W2266" i="2"/>
  <c r="X2266" i="2" s="1"/>
  <c r="W2267" i="2"/>
  <c r="X2267" i="2" s="1"/>
  <c r="W2269" i="2"/>
  <c r="X2269" i="2" s="1"/>
  <c r="W2270" i="2"/>
  <c r="X2270" i="2" s="1"/>
  <c r="W2271" i="2"/>
  <c r="X2271" i="2" s="1"/>
  <c r="W2273" i="2"/>
  <c r="X2273" i="2" s="1"/>
  <c r="W2274" i="2"/>
  <c r="X2274" i="2" s="1"/>
  <c r="W2275" i="2"/>
  <c r="X2275" i="2" s="1"/>
  <c r="W2277" i="2"/>
  <c r="X2277" i="2" s="1"/>
  <c r="W2278" i="2"/>
  <c r="X2278" i="2" s="1"/>
  <c r="W2279" i="2"/>
  <c r="X2279" i="2" s="1"/>
  <c r="V17" i="2"/>
  <c r="V18" i="2"/>
  <c r="V21" i="2"/>
  <c r="V22" i="2"/>
  <c r="V24" i="2"/>
  <c r="V25" i="2"/>
  <c r="V26" i="2"/>
  <c r="V28" i="2"/>
  <c r="V29" i="2"/>
  <c r="V30" i="2"/>
  <c r="V32" i="2"/>
  <c r="V33" i="2"/>
  <c r="V34" i="2"/>
  <c r="V37" i="2"/>
  <c r="V38" i="2"/>
  <c r="V40" i="2"/>
  <c r="V41" i="2"/>
  <c r="V42" i="2"/>
  <c r="V44" i="2"/>
  <c r="V45" i="2"/>
  <c r="V46" i="2"/>
  <c r="V48" i="2"/>
  <c r="V49" i="2"/>
  <c r="V50" i="2"/>
  <c r="V53" i="2"/>
  <c r="V54" i="2"/>
  <c r="V56" i="2"/>
  <c r="V57" i="2"/>
  <c r="V58" i="2"/>
  <c r="V60" i="2"/>
  <c r="V61" i="2"/>
  <c r="V62" i="2"/>
  <c r="V64" i="2"/>
  <c r="V65" i="2"/>
  <c r="V66" i="2"/>
  <c r="V69" i="2"/>
  <c r="V70" i="2"/>
  <c r="V72" i="2"/>
  <c r="V73" i="2"/>
  <c r="V74" i="2"/>
  <c r="V76" i="2"/>
  <c r="V77" i="2"/>
  <c r="V78" i="2"/>
  <c r="V80" i="2"/>
  <c r="V81" i="2"/>
  <c r="V82" i="2"/>
  <c r="V85" i="2"/>
  <c r="V86" i="2"/>
  <c r="V88" i="2"/>
  <c r="V89" i="2"/>
  <c r="V90" i="2"/>
  <c r="V92" i="2"/>
  <c r="V93" i="2"/>
  <c r="V94" i="2"/>
  <c r="V96" i="2"/>
  <c r="V97" i="2"/>
  <c r="V98" i="2"/>
  <c r="V101" i="2"/>
  <c r="V102" i="2"/>
  <c r="V104" i="2"/>
  <c r="V105" i="2"/>
  <c r="V106" i="2"/>
  <c r="V108" i="2"/>
  <c r="V109" i="2"/>
  <c r="V110" i="2"/>
  <c r="V112" i="2"/>
  <c r="V113" i="2"/>
  <c r="V114" i="2"/>
  <c r="V117" i="2"/>
  <c r="V118" i="2"/>
  <c r="V120" i="2"/>
  <c r="V121" i="2"/>
  <c r="V122" i="2"/>
  <c r="V124" i="2"/>
  <c r="V125" i="2"/>
  <c r="V126" i="2"/>
  <c r="V128" i="2"/>
  <c r="V129" i="2"/>
  <c r="V130" i="2"/>
  <c r="V133" i="2"/>
  <c r="V134" i="2"/>
  <c r="V136" i="2"/>
  <c r="V137" i="2"/>
  <c r="V138" i="2"/>
  <c r="V140" i="2"/>
  <c r="V141" i="2"/>
  <c r="V142" i="2"/>
  <c r="V144" i="2"/>
  <c r="V145" i="2"/>
  <c r="V146" i="2"/>
  <c r="V149" i="2"/>
  <c r="V150" i="2"/>
  <c r="V152" i="2"/>
  <c r="V153" i="2"/>
  <c r="V154" i="2"/>
  <c r="V156" i="2"/>
  <c r="V157" i="2"/>
  <c r="V158" i="2"/>
  <c r="V160" i="2"/>
  <c r="V161" i="2"/>
  <c r="V162" i="2"/>
  <c r="V165" i="2"/>
  <c r="V166" i="2"/>
  <c r="V168" i="2"/>
  <c r="V169" i="2"/>
  <c r="V170" i="2"/>
  <c r="V172" i="2"/>
  <c r="V173" i="2"/>
  <c r="V174" i="2"/>
  <c r="V176" i="2"/>
  <c r="V177" i="2"/>
  <c r="V178" i="2"/>
  <c r="V181" i="2"/>
  <c r="V182" i="2"/>
  <c r="V184" i="2"/>
  <c r="V185" i="2"/>
  <c r="V186" i="2"/>
  <c r="V188" i="2"/>
  <c r="V189" i="2"/>
  <c r="V190" i="2"/>
  <c r="V192" i="2"/>
  <c r="V193" i="2"/>
  <c r="V194" i="2"/>
  <c r="V197" i="2"/>
  <c r="V198" i="2"/>
  <c r="V200" i="2"/>
  <c r="V201" i="2"/>
  <c r="V202" i="2"/>
  <c r="V204" i="2"/>
  <c r="V205" i="2"/>
  <c r="V206" i="2"/>
  <c r="V208" i="2"/>
  <c r="V209" i="2"/>
  <c r="V210" i="2"/>
  <c r="V213" i="2"/>
  <c r="V214" i="2"/>
  <c r="V216" i="2"/>
  <c r="V217" i="2"/>
  <c r="V218" i="2"/>
  <c r="V220" i="2"/>
  <c r="V221" i="2"/>
  <c r="V222" i="2"/>
  <c r="V224" i="2"/>
  <c r="V225" i="2"/>
  <c r="V226" i="2"/>
  <c r="V229" i="2"/>
  <c r="V230" i="2"/>
  <c r="V232" i="2"/>
  <c r="V233" i="2"/>
  <c r="V234" i="2"/>
  <c r="V236" i="2"/>
  <c r="V237" i="2"/>
  <c r="V238" i="2"/>
  <c r="V240" i="2"/>
  <c r="V241" i="2"/>
  <c r="V242" i="2"/>
  <c r="V245" i="2"/>
  <c r="V246" i="2"/>
  <c r="V248" i="2"/>
  <c r="V249" i="2"/>
  <c r="V250" i="2"/>
  <c r="V252" i="2"/>
  <c r="V253" i="2"/>
  <c r="V254" i="2"/>
  <c r="V256" i="2"/>
  <c r="V257" i="2"/>
  <c r="V258" i="2"/>
  <c r="V261" i="2"/>
  <c r="V262" i="2"/>
  <c r="V264" i="2"/>
  <c r="V265" i="2"/>
  <c r="V266" i="2"/>
  <c r="V268" i="2"/>
  <c r="V269" i="2"/>
  <c r="V270" i="2"/>
  <c r="V272" i="2"/>
  <c r="V273" i="2"/>
  <c r="V274" i="2"/>
  <c r="V276" i="2"/>
  <c r="V277" i="2"/>
  <c r="V278" i="2"/>
  <c r="V280" i="2"/>
  <c r="V281" i="2"/>
  <c r="V282" i="2"/>
  <c r="V284" i="2"/>
  <c r="V285" i="2"/>
  <c r="V286" i="2"/>
  <c r="V288" i="2"/>
  <c r="V289" i="2"/>
  <c r="V290" i="2"/>
  <c r="V292" i="2"/>
  <c r="V293" i="2"/>
  <c r="V294" i="2"/>
  <c r="V296" i="2"/>
  <c r="V297" i="2"/>
  <c r="V298" i="2"/>
  <c r="V300" i="2"/>
  <c r="V301" i="2"/>
  <c r="V302" i="2"/>
  <c r="V304" i="2"/>
  <c r="V305" i="2"/>
  <c r="V306" i="2"/>
  <c r="V308" i="2"/>
  <c r="V309" i="2"/>
  <c r="V310" i="2"/>
  <c r="V312" i="2"/>
  <c r="V313" i="2"/>
  <c r="V314" i="2"/>
  <c r="V316" i="2"/>
  <c r="V317" i="2"/>
  <c r="V318" i="2"/>
  <c r="V320" i="2"/>
  <c r="V321" i="2"/>
  <c r="V322" i="2"/>
  <c r="V324" i="2"/>
  <c r="V325" i="2"/>
  <c r="V326" i="2"/>
  <c r="V328" i="2"/>
  <c r="V329" i="2"/>
  <c r="V330" i="2"/>
  <c r="V332" i="2"/>
  <c r="V333" i="2"/>
  <c r="V334" i="2"/>
  <c r="V336" i="2"/>
  <c r="V337" i="2"/>
  <c r="V338" i="2"/>
  <c r="V340" i="2"/>
  <c r="V341" i="2"/>
  <c r="V342" i="2"/>
  <c r="V344" i="2"/>
  <c r="V345" i="2"/>
  <c r="V346" i="2"/>
  <c r="V348" i="2"/>
  <c r="V349" i="2"/>
  <c r="V350" i="2"/>
  <c r="V352" i="2"/>
  <c r="V353" i="2"/>
  <c r="V354" i="2"/>
  <c r="V356" i="2"/>
  <c r="V357" i="2"/>
  <c r="V358" i="2"/>
  <c r="V360" i="2"/>
  <c r="V361" i="2"/>
  <c r="V362" i="2"/>
  <c r="V364" i="2"/>
  <c r="V365" i="2"/>
  <c r="V366" i="2"/>
  <c r="V368" i="2"/>
  <c r="V369" i="2"/>
  <c r="V370" i="2"/>
  <c r="V372" i="2"/>
  <c r="V373" i="2"/>
  <c r="V374" i="2"/>
  <c r="V376" i="2"/>
  <c r="V377" i="2"/>
  <c r="V378" i="2"/>
  <c r="V380" i="2"/>
  <c r="V381" i="2"/>
  <c r="V382" i="2"/>
  <c r="V384" i="2"/>
  <c r="V385" i="2"/>
  <c r="V386" i="2"/>
  <c r="V388" i="2"/>
  <c r="V389" i="2"/>
  <c r="V390" i="2"/>
  <c r="V392" i="2"/>
  <c r="V393" i="2"/>
  <c r="V394" i="2"/>
  <c r="V396" i="2"/>
  <c r="V397" i="2"/>
  <c r="V398" i="2"/>
  <c r="V400" i="2"/>
  <c r="V401" i="2"/>
  <c r="V402" i="2"/>
  <c r="V404" i="2"/>
  <c r="V405" i="2"/>
  <c r="V406" i="2"/>
  <c r="V408" i="2"/>
  <c r="V409" i="2"/>
  <c r="V410" i="2"/>
  <c r="V412" i="2"/>
  <c r="V413" i="2"/>
  <c r="V414" i="2"/>
  <c r="V416" i="2"/>
  <c r="V417" i="2"/>
  <c r="V418" i="2"/>
  <c r="V420" i="2"/>
  <c r="V421" i="2"/>
  <c r="V422" i="2"/>
  <c r="V424" i="2"/>
  <c r="V425" i="2"/>
  <c r="V426" i="2"/>
  <c r="V428" i="2"/>
  <c r="V429" i="2"/>
  <c r="V430" i="2"/>
  <c r="V432" i="2"/>
  <c r="V433" i="2"/>
  <c r="V434" i="2"/>
  <c r="V436" i="2"/>
  <c r="V437" i="2"/>
  <c r="V438" i="2"/>
  <c r="V440" i="2"/>
  <c r="V441" i="2"/>
  <c r="V442" i="2"/>
  <c r="V444" i="2"/>
  <c r="V445" i="2"/>
  <c r="V446" i="2"/>
  <c r="V448" i="2"/>
  <c r="V449" i="2"/>
  <c r="V450" i="2"/>
  <c r="V452" i="2"/>
  <c r="V453" i="2"/>
  <c r="V454" i="2"/>
  <c r="V456" i="2"/>
  <c r="V457" i="2"/>
  <c r="V458" i="2"/>
  <c r="V460" i="2"/>
  <c r="V461" i="2"/>
  <c r="V462" i="2"/>
  <c r="V464" i="2"/>
  <c r="V465" i="2"/>
  <c r="V466" i="2"/>
  <c r="V468" i="2"/>
  <c r="V469" i="2"/>
  <c r="V470" i="2"/>
  <c r="V472" i="2"/>
  <c r="V473" i="2"/>
  <c r="V474" i="2"/>
  <c r="V476" i="2"/>
  <c r="V477" i="2"/>
  <c r="V478" i="2"/>
  <c r="V480" i="2"/>
  <c r="V481" i="2"/>
  <c r="V482" i="2"/>
  <c r="V484" i="2"/>
  <c r="V485" i="2"/>
  <c r="V486" i="2"/>
  <c r="V488" i="2"/>
  <c r="V489" i="2"/>
  <c r="V490" i="2"/>
  <c r="V492" i="2"/>
  <c r="V493" i="2"/>
  <c r="V494" i="2"/>
  <c r="V496" i="2"/>
  <c r="V497" i="2"/>
  <c r="V498" i="2"/>
  <c r="V500" i="2"/>
  <c r="V501" i="2"/>
  <c r="V502" i="2"/>
  <c r="V504" i="2"/>
  <c r="V505" i="2"/>
  <c r="V506" i="2"/>
  <c r="V508" i="2"/>
  <c r="V509" i="2"/>
  <c r="V510" i="2"/>
  <c r="V512" i="2"/>
  <c r="V513" i="2"/>
  <c r="V514" i="2"/>
  <c r="V516" i="2"/>
  <c r="V517" i="2"/>
  <c r="V518" i="2"/>
  <c r="V520" i="2"/>
  <c r="V521" i="2"/>
  <c r="V522" i="2"/>
  <c r="V524" i="2"/>
  <c r="V525" i="2"/>
  <c r="V526" i="2"/>
  <c r="V528" i="2"/>
  <c r="V529" i="2"/>
  <c r="V530" i="2"/>
  <c r="V532" i="2"/>
  <c r="V533" i="2"/>
  <c r="V534" i="2"/>
  <c r="V536" i="2"/>
  <c r="V537" i="2"/>
  <c r="V538" i="2"/>
  <c r="V540" i="2"/>
  <c r="V541" i="2"/>
  <c r="V542" i="2"/>
  <c r="V544" i="2"/>
  <c r="V545" i="2"/>
  <c r="V546" i="2"/>
  <c r="V548" i="2"/>
  <c r="V549" i="2"/>
  <c r="V550" i="2"/>
  <c r="V552" i="2"/>
  <c r="V553" i="2"/>
  <c r="V554" i="2"/>
  <c r="V556" i="2"/>
  <c r="V557" i="2"/>
  <c r="V558" i="2"/>
  <c r="V560" i="2"/>
  <c r="V561" i="2"/>
  <c r="V562" i="2"/>
  <c r="V564" i="2"/>
  <c r="V565" i="2"/>
  <c r="V566" i="2"/>
  <c r="V568" i="2"/>
  <c r="V569" i="2"/>
  <c r="V570" i="2"/>
  <c r="V572" i="2"/>
  <c r="V573" i="2"/>
  <c r="V574" i="2"/>
  <c r="V576" i="2"/>
  <c r="V577" i="2"/>
  <c r="V578" i="2"/>
  <c r="V580" i="2"/>
  <c r="V581" i="2"/>
  <c r="V582" i="2"/>
  <c r="V584" i="2"/>
  <c r="V585" i="2"/>
  <c r="V586" i="2"/>
  <c r="V588" i="2"/>
  <c r="V589" i="2"/>
  <c r="V590" i="2"/>
  <c r="V592" i="2"/>
  <c r="V593" i="2"/>
  <c r="V594" i="2"/>
  <c r="V596" i="2"/>
  <c r="V597" i="2"/>
  <c r="V598" i="2"/>
  <c r="V600" i="2"/>
  <c r="V601" i="2"/>
  <c r="V602" i="2"/>
  <c r="V604" i="2"/>
  <c r="V605" i="2"/>
  <c r="V606" i="2"/>
  <c r="V608" i="2"/>
  <c r="V609" i="2"/>
  <c r="V610" i="2"/>
  <c r="V612" i="2"/>
  <c r="V613" i="2"/>
  <c r="V614" i="2"/>
  <c r="V616" i="2"/>
  <c r="V617" i="2"/>
  <c r="V618" i="2"/>
  <c r="V620" i="2"/>
  <c r="V621" i="2"/>
  <c r="V622" i="2"/>
  <c r="V624" i="2"/>
  <c r="V625" i="2"/>
  <c r="V626" i="2"/>
  <c r="V628" i="2"/>
  <c r="V629" i="2"/>
  <c r="V630" i="2"/>
  <c r="V632" i="2"/>
  <c r="V633" i="2"/>
  <c r="V634" i="2"/>
  <c r="V636" i="2"/>
  <c r="V637" i="2"/>
  <c r="V638" i="2"/>
  <c r="V640" i="2"/>
  <c r="V641" i="2"/>
  <c r="V642" i="2"/>
  <c r="V644" i="2"/>
  <c r="V645" i="2"/>
  <c r="V646" i="2"/>
  <c r="V648" i="2"/>
  <c r="V649" i="2"/>
  <c r="V650" i="2"/>
  <c r="V652" i="2"/>
  <c r="V653" i="2"/>
  <c r="V654" i="2"/>
  <c r="V656" i="2"/>
  <c r="V657" i="2"/>
  <c r="V658" i="2"/>
  <c r="V660" i="2"/>
  <c r="V661" i="2"/>
  <c r="V662" i="2"/>
  <c r="V664" i="2"/>
  <c r="V665" i="2"/>
  <c r="V666" i="2"/>
  <c r="V668" i="2"/>
  <c r="V669" i="2"/>
  <c r="V670" i="2"/>
  <c r="V672" i="2"/>
  <c r="V673" i="2"/>
  <c r="V674" i="2"/>
  <c r="V676" i="2"/>
  <c r="V677" i="2"/>
  <c r="V678" i="2"/>
  <c r="V680" i="2"/>
  <c r="V681" i="2"/>
  <c r="V682" i="2"/>
  <c r="V684" i="2"/>
  <c r="V685" i="2"/>
  <c r="V686" i="2"/>
  <c r="V688" i="2"/>
  <c r="V689" i="2"/>
  <c r="V690" i="2"/>
  <c r="V692" i="2"/>
  <c r="V693" i="2"/>
  <c r="V694" i="2"/>
  <c r="V696" i="2"/>
  <c r="V697" i="2"/>
  <c r="V698" i="2"/>
  <c r="V700" i="2"/>
  <c r="V701" i="2"/>
  <c r="V702" i="2"/>
  <c r="V704" i="2"/>
  <c r="V705" i="2"/>
  <c r="V706" i="2"/>
  <c r="V708" i="2"/>
  <c r="V709" i="2"/>
  <c r="V710" i="2"/>
  <c r="V712" i="2"/>
  <c r="V713" i="2"/>
  <c r="V714" i="2"/>
  <c r="V716" i="2"/>
  <c r="V717" i="2"/>
  <c r="V718" i="2"/>
  <c r="V720" i="2"/>
  <c r="V721" i="2"/>
  <c r="V722" i="2"/>
  <c r="V724" i="2"/>
  <c r="V725" i="2"/>
  <c r="V726" i="2"/>
  <c r="V728" i="2"/>
  <c r="V729" i="2"/>
  <c r="V730" i="2"/>
  <c r="V732" i="2"/>
  <c r="V733" i="2"/>
  <c r="V734" i="2"/>
  <c r="V736" i="2"/>
  <c r="V737" i="2"/>
  <c r="V738" i="2"/>
  <c r="V740" i="2"/>
  <c r="V741" i="2"/>
  <c r="V742" i="2"/>
  <c r="V744" i="2"/>
  <c r="V745" i="2"/>
  <c r="V746" i="2"/>
  <c r="V748" i="2"/>
  <c r="V749" i="2"/>
  <c r="V750" i="2"/>
  <c r="V752" i="2"/>
  <c r="V753" i="2"/>
  <c r="V754" i="2"/>
  <c r="V756" i="2"/>
  <c r="V757" i="2"/>
  <c r="V758" i="2"/>
  <c r="V760" i="2"/>
  <c r="V761" i="2"/>
  <c r="V762" i="2"/>
  <c r="V764" i="2"/>
  <c r="V765" i="2"/>
  <c r="V766" i="2"/>
  <c r="V768" i="2"/>
  <c r="V769" i="2"/>
  <c r="V770" i="2"/>
  <c r="V772" i="2"/>
  <c r="V773" i="2"/>
  <c r="V774" i="2"/>
  <c r="V776" i="2"/>
  <c r="V777" i="2"/>
  <c r="V778" i="2"/>
  <c r="V780" i="2"/>
  <c r="V781" i="2"/>
  <c r="V782" i="2"/>
  <c r="V784" i="2"/>
  <c r="V785" i="2"/>
  <c r="V786" i="2"/>
  <c r="V788" i="2"/>
  <c r="V789" i="2"/>
  <c r="V790" i="2"/>
  <c r="V792" i="2"/>
  <c r="V793" i="2"/>
  <c r="V794" i="2"/>
  <c r="V796" i="2"/>
  <c r="V797" i="2"/>
  <c r="V798" i="2"/>
  <c r="V800" i="2"/>
  <c r="V801" i="2"/>
  <c r="V802" i="2"/>
  <c r="V804" i="2"/>
  <c r="V805" i="2"/>
  <c r="V806" i="2"/>
  <c r="V808" i="2"/>
  <c r="V809" i="2"/>
  <c r="V810" i="2"/>
  <c r="V812" i="2"/>
  <c r="V813" i="2"/>
  <c r="V814" i="2"/>
  <c r="V816" i="2"/>
  <c r="V817" i="2"/>
  <c r="V818" i="2"/>
  <c r="V820" i="2"/>
  <c r="V821" i="2"/>
  <c r="V822" i="2"/>
  <c r="V824" i="2"/>
  <c r="V825" i="2"/>
  <c r="V826" i="2"/>
  <c r="V828" i="2"/>
  <c r="V829" i="2"/>
  <c r="V830" i="2"/>
  <c r="V832" i="2"/>
  <c r="V833" i="2"/>
  <c r="V834" i="2"/>
  <c r="V836" i="2"/>
  <c r="V837" i="2"/>
  <c r="V838" i="2"/>
  <c r="V840" i="2"/>
  <c r="V841" i="2"/>
  <c r="V842" i="2"/>
  <c r="V844" i="2"/>
  <c r="V845" i="2"/>
  <c r="V846" i="2"/>
  <c r="V848" i="2"/>
  <c r="V849" i="2"/>
  <c r="V850" i="2"/>
  <c r="V852" i="2"/>
  <c r="V853" i="2"/>
  <c r="V854" i="2"/>
  <c r="V856" i="2"/>
  <c r="V857" i="2"/>
  <c r="V858" i="2"/>
  <c r="V860" i="2"/>
  <c r="V861" i="2"/>
  <c r="V862" i="2"/>
  <c r="V864" i="2"/>
  <c r="V865" i="2"/>
  <c r="V866" i="2"/>
  <c r="V868" i="2"/>
  <c r="V869" i="2"/>
  <c r="V870" i="2"/>
  <c r="V872" i="2"/>
  <c r="V873" i="2"/>
  <c r="V874" i="2"/>
  <c r="V876" i="2"/>
  <c r="V877" i="2"/>
  <c r="V878" i="2"/>
  <c r="V880" i="2"/>
  <c r="V881" i="2"/>
  <c r="V882" i="2"/>
  <c r="V884" i="2"/>
  <c r="V885" i="2"/>
  <c r="V886" i="2"/>
  <c r="V888" i="2"/>
  <c r="V889" i="2"/>
  <c r="V890" i="2"/>
  <c r="V892" i="2"/>
  <c r="V893" i="2"/>
  <c r="V894" i="2"/>
  <c r="V896" i="2"/>
  <c r="V897" i="2"/>
  <c r="V898" i="2"/>
  <c r="V900" i="2"/>
  <c r="V901" i="2"/>
  <c r="V902" i="2"/>
  <c r="V904" i="2"/>
  <c r="V905" i="2"/>
  <c r="V906" i="2"/>
  <c r="V908" i="2"/>
  <c r="V909" i="2"/>
  <c r="V910" i="2"/>
  <c r="V912" i="2"/>
  <c r="V913" i="2"/>
  <c r="V914" i="2"/>
  <c r="V916" i="2"/>
  <c r="V917" i="2"/>
  <c r="V918" i="2"/>
  <c r="V920" i="2"/>
  <c r="V921" i="2"/>
  <c r="V922" i="2"/>
  <c r="V924" i="2"/>
  <c r="V925" i="2"/>
  <c r="V926" i="2"/>
  <c r="V928" i="2"/>
  <c r="V929" i="2"/>
  <c r="V930" i="2"/>
  <c r="V932" i="2"/>
  <c r="V933" i="2"/>
  <c r="V934" i="2"/>
  <c r="V936" i="2"/>
  <c r="V937" i="2"/>
  <c r="V938" i="2"/>
  <c r="V940" i="2"/>
  <c r="V941" i="2"/>
  <c r="V942" i="2"/>
  <c r="V944" i="2"/>
  <c r="V945" i="2"/>
  <c r="V946" i="2"/>
  <c r="V948" i="2"/>
  <c r="V949" i="2"/>
  <c r="V950" i="2"/>
  <c r="V952" i="2"/>
  <c r="V953" i="2"/>
  <c r="V954" i="2"/>
  <c r="V956" i="2"/>
  <c r="V957" i="2"/>
  <c r="V958" i="2"/>
  <c r="V960" i="2"/>
  <c r="V961" i="2"/>
  <c r="V962" i="2"/>
  <c r="V964" i="2"/>
  <c r="V965" i="2"/>
  <c r="V966" i="2"/>
  <c r="V968" i="2"/>
  <c r="V969" i="2"/>
  <c r="V970" i="2"/>
  <c r="V972" i="2"/>
  <c r="V973" i="2"/>
  <c r="V974" i="2"/>
  <c r="V976" i="2"/>
  <c r="V977" i="2"/>
  <c r="V978" i="2"/>
  <c r="V980" i="2"/>
  <c r="V981" i="2"/>
  <c r="V982" i="2"/>
  <c r="V984" i="2"/>
  <c r="V985" i="2"/>
  <c r="V986" i="2"/>
  <c r="V988" i="2"/>
  <c r="V989" i="2"/>
  <c r="V990" i="2"/>
  <c r="V992" i="2"/>
  <c r="V993" i="2"/>
  <c r="V994" i="2"/>
  <c r="V996" i="2"/>
  <c r="V997" i="2"/>
  <c r="V998" i="2"/>
  <c r="V1000" i="2"/>
  <c r="V1001" i="2"/>
  <c r="V1002" i="2"/>
  <c r="V1004" i="2"/>
  <c r="V1005" i="2"/>
  <c r="V1006" i="2"/>
  <c r="V1008" i="2"/>
  <c r="V1009" i="2"/>
  <c r="V1010" i="2"/>
  <c r="V1012" i="2"/>
  <c r="V1013" i="2"/>
  <c r="V1014" i="2"/>
  <c r="V1016" i="2"/>
  <c r="V1017" i="2"/>
  <c r="V1018" i="2"/>
  <c r="V1020" i="2"/>
  <c r="V1021" i="2"/>
  <c r="V1022" i="2"/>
  <c r="V1024" i="2"/>
  <c r="V1025" i="2"/>
  <c r="V1026" i="2"/>
  <c r="V1028" i="2"/>
  <c r="V1029" i="2"/>
  <c r="V1030" i="2"/>
  <c r="V1032" i="2"/>
  <c r="V1033" i="2"/>
  <c r="V1034" i="2"/>
  <c r="V1036" i="2"/>
  <c r="V1037" i="2"/>
  <c r="V1038" i="2"/>
  <c r="V1040" i="2"/>
  <c r="V1041" i="2"/>
  <c r="V1042" i="2"/>
  <c r="V1044" i="2"/>
  <c r="V1045" i="2"/>
  <c r="V1046" i="2"/>
  <c r="V1048" i="2"/>
  <c r="V1049" i="2"/>
  <c r="V1050" i="2"/>
  <c r="V1052" i="2"/>
  <c r="V1053" i="2"/>
  <c r="V1054" i="2"/>
  <c r="V1056" i="2"/>
  <c r="V1057" i="2"/>
  <c r="V1058" i="2"/>
  <c r="V1060" i="2"/>
  <c r="V1061" i="2"/>
  <c r="V1062" i="2"/>
  <c r="V1064" i="2"/>
  <c r="V1065" i="2"/>
  <c r="V1066" i="2"/>
  <c r="V1068" i="2"/>
  <c r="V1069" i="2"/>
  <c r="V1070" i="2"/>
  <c r="V1072" i="2"/>
  <c r="V1073" i="2"/>
  <c r="V1074" i="2"/>
  <c r="V1076" i="2"/>
  <c r="V1077" i="2"/>
  <c r="V1078" i="2"/>
  <c r="V1080" i="2"/>
  <c r="V1081" i="2"/>
  <c r="V1082" i="2"/>
  <c r="V1084" i="2"/>
  <c r="V1085" i="2"/>
  <c r="V1086" i="2"/>
  <c r="V1088" i="2"/>
  <c r="V1089" i="2"/>
  <c r="V1090" i="2"/>
  <c r="V1092" i="2"/>
  <c r="V1093" i="2"/>
  <c r="V1094" i="2"/>
  <c r="V1096" i="2"/>
  <c r="V1097" i="2"/>
  <c r="V1098" i="2"/>
  <c r="V1100" i="2"/>
  <c r="V1101" i="2"/>
  <c r="V1102" i="2"/>
  <c r="V1104" i="2"/>
  <c r="V1105" i="2"/>
  <c r="V1106" i="2"/>
  <c r="V1108" i="2"/>
  <c r="V1109" i="2"/>
  <c r="V1110" i="2"/>
  <c r="V1112" i="2"/>
  <c r="V1113" i="2"/>
  <c r="V1114" i="2"/>
  <c r="V1116" i="2"/>
  <c r="V1117" i="2"/>
  <c r="V1118" i="2"/>
  <c r="V1120" i="2"/>
  <c r="V1121" i="2"/>
  <c r="V1122" i="2"/>
  <c r="V1124" i="2"/>
  <c r="V1125" i="2"/>
  <c r="V1126" i="2"/>
  <c r="V1128" i="2"/>
  <c r="V1129" i="2"/>
  <c r="V1130" i="2"/>
  <c r="V1132" i="2"/>
  <c r="V1133" i="2"/>
  <c r="V1134" i="2"/>
  <c r="V1136" i="2"/>
  <c r="V1137" i="2"/>
  <c r="V1138" i="2"/>
  <c r="V1140" i="2"/>
  <c r="V1141" i="2"/>
  <c r="V1142" i="2"/>
  <c r="V1144" i="2"/>
  <c r="V1145" i="2"/>
  <c r="V1146" i="2"/>
  <c r="V1148" i="2"/>
  <c r="V1149" i="2"/>
  <c r="V1150" i="2"/>
  <c r="V1152" i="2"/>
  <c r="V1153" i="2"/>
  <c r="V1154" i="2"/>
  <c r="V1156" i="2"/>
  <c r="V1157" i="2"/>
  <c r="V1158" i="2"/>
  <c r="V1160" i="2"/>
  <c r="V1161" i="2"/>
  <c r="V1162" i="2"/>
  <c r="V1164" i="2"/>
  <c r="V1165" i="2"/>
  <c r="V1166" i="2"/>
  <c r="V1168" i="2"/>
  <c r="V1169" i="2"/>
  <c r="V1170" i="2"/>
  <c r="V1172" i="2"/>
  <c r="V1173" i="2"/>
  <c r="V1174" i="2"/>
  <c r="V1176" i="2"/>
  <c r="V1177" i="2"/>
  <c r="V1178" i="2"/>
  <c r="V1180" i="2"/>
  <c r="V1181" i="2"/>
  <c r="V1182" i="2"/>
  <c r="V1184" i="2"/>
  <c r="V1185" i="2"/>
  <c r="V1186" i="2"/>
  <c r="V1188" i="2"/>
  <c r="V1189" i="2"/>
  <c r="V1190" i="2"/>
  <c r="V1192" i="2"/>
  <c r="V1193" i="2"/>
  <c r="V1194" i="2"/>
  <c r="V1196" i="2"/>
  <c r="V1197" i="2"/>
  <c r="V1198" i="2"/>
  <c r="V1200" i="2"/>
  <c r="V1201" i="2"/>
  <c r="V1202" i="2"/>
  <c r="V1204" i="2"/>
  <c r="V1205" i="2"/>
  <c r="V1206" i="2"/>
  <c r="V1208" i="2"/>
  <c r="V1209" i="2"/>
  <c r="V1210" i="2"/>
  <c r="V1212" i="2"/>
  <c r="V1213" i="2"/>
  <c r="V1214" i="2"/>
  <c r="V1216" i="2"/>
  <c r="V1217" i="2"/>
  <c r="V1218" i="2"/>
  <c r="V1220" i="2"/>
  <c r="V1221" i="2"/>
  <c r="V1222" i="2"/>
  <c r="V1224" i="2"/>
  <c r="V1225" i="2"/>
  <c r="V1226" i="2"/>
  <c r="V1228" i="2"/>
  <c r="V1229" i="2"/>
  <c r="V1230" i="2"/>
  <c r="V1232" i="2"/>
  <c r="V1233" i="2"/>
  <c r="V1234" i="2"/>
  <c r="V1236" i="2"/>
  <c r="V1237" i="2"/>
  <c r="V1238" i="2"/>
  <c r="V1240" i="2"/>
  <c r="V1241" i="2"/>
  <c r="V1242" i="2"/>
  <c r="V1244" i="2"/>
  <c r="V1245" i="2"/>
  <c r="V1246" i="2"/>
  <c r="V1248" i="2"/>
  <c r="V1249" i="2"/>
  <c r="V1250" i="2"/>
  <c r="V1252" i="2"/>
  <c r="V1253" i="2"/>
  <c r="V1254" i="2"/>
  <c r="V1256" i="2"/>
  <c r="V1257" i="2"/>
  <c r="V1258" i="2"/>
  <c r="V1260" i="2"/>
  <c r="V1261" i="2"/>
  <c r="V1262" i="2"/>
  <c r="V1264" i="2"/>
  <c r="V1265" i="2"/>
  <c r="V1266" i="2"/>
  <c r="V1268" i="2"/>
  <c r="V1269" i="2"/>
  <c r="V1270" i="2"/>
  <c r="V1272" i="2"/>
  <c r="V1273" i="2"/>
  <c r="V1274" i="2"/>
  <c r="V1276" i="2"/>
  <c r="V1277" i="2"/>
  <c r="V1278" i="2"/>
  <c r="V1280" i="2"/>
  <c r="V1281" i="2"/>
  <c r="V1282" i="2"/>
  <c r="V1284" i="2"/>
  <c r="V1285" i="2"/>
  <c r="V1286" i="2"/>
  <c r="V1288" i="2"/>
  <c r="V1289" i="2"/>
  <c r="V1290" i="2"/>
  <c r="V1292" i="2"/>
  <c r="V1293" i="2"/>
  <c r="V1294" i="2"/>
  <c r="V1296" i="2"/>
  <c r="V1297" i="2"/>
  <c r="V1298" i="2"/>
  <c r="V1300" i="2"/>
  <c r="V1301" i="2"/>
  <c r="V1302" i="2"/>
  <c r="V1304" i="2"/>
  <c r="V1305" i="2"/>
  <c r="V1306" i="2"/>
  <c r="V1308" i="2"/>
  <c r="V1309" i="2"/>
  <c r="V1310" i="2"/>
  <c r="V1312" i="2"/>
  <c r="V1313" i="2"/>
  <c r="V1314" i="2"/>
  <c r="V1316" i="2"/>
  <c r="V1317" i="2"/>
  <c r="V1318" i="2"/>
  <c r="V1320" i="2"/>
  <c r="V1321" i="2"/>
  <c r="V1322" i="2"/>
  <c r="V1324" i="2"/>
  <c r="V1325" i="2"/>
  <c r="V1326" i="2"/>
  <c r="V1328" i="2"/>
  <c r="V1329" i="2"/>
  <c r="V1330" i="2"/>
  <c r="V1332" i="2"/>
  <c r="V1333" i="2"/>
  <c r="V1334" i="2"/>
  <c r="V1336" i="2"/>
  <c r="V1337" i="2"/>
  <c r="V1338" i="2"/>
  <c r="V1340" i="2"/>
  <c r="V1341" i="2"/>
  <c r="V1342" i="2"/>
  <c r="V1344" i="2"/>
  <c r="V1345" i="2"/>
  <c r="V1346" i="2"/>
  <c r="V1348" i="2"/>
  <c r="V1349" i="2"/>
  <c r="V1350" i="2"/>
  <c r="V1352" i="2"/>
  <c r="V1353" i="2"/>
  <c r="V1354" i="2"/>
  <c r="V1356" i="2"/>
  <c r="V1357" i="2"/>
  <c r="V1358" i="2"/>
  <c r="V1360" i="2"/>
  <c r="V1361" i="2"/>
  <c r="V1362" i="2"/>
  <c r="V1364" i="2"/>
  <c r="V1365" i="2"/>
  <c r="V1366" i="2"/>
  <c r="V1368" i="2"/>
  <c r="V1369" i="2"/>
  <c r="V1370" i="2"/>
  <c r="V1372" i="2"/>
  <c r="V1373" i="2"/>
  <c r="V1374" i="2"/>
  <c r="V1376" i="2"/>
  <c r="V1377" i="2"/>
  <c r="V1378" i="2"/>
  <c r="V1380" i="2"/>
  <c r="V1381" i="2"/>
  <c r="V1382" i="2"/>
  <c r="V1384" i="2"/>
  <c r="V1385" i="2"/>
  <c r="V1386" i="2"/>
  <c r="V1388" i="2"/>
  <c r="V1389" i="2"/>
  <c r="V1390" i="2"/>
  <c r="V1392" i="2"/>
  <c r="V1393" i="2"/>
  <c r="V1394" i="2"/>
  <c r="V1396" i="2"/>
  <c r="V1397" i="2"/>
  <c r="V1398" i="2"/>
  <c r="V1400" i="2"/>
  <c r="V1401" i="2"/>
  <c r="V1402" i="2"/>
  <c r="V1404" i="2"/>
  <c r="V1405" i="2"/>
  <c r="V1406" i="2"/>
  <c r="V1408" i="2"/>
  <c r="V1409" i="2"/>
  <c r="V1410" i="2"/>
  <c r="V1412" i="2"/>
  <c r="V1413" i="2"/>
  <c r="V1414" i="2"/>
  <c r="V1416" i="2"/>
  <c r="V1417" i="2"/>
  <c r="V1418" i="2"/>
  <c r="V1421" i="2"/>
  <c r="V1422" i="2"/>
  <c r="V1424" i="2"/>
  <c r="V1425" i="2"/>
  <c r="V1426" i="2"/>
  <c r="V1428" i="2"/>
  <c r="V1429" i="2"/>
  <c r="V1430" i="2"/>
  <c r="V1432" i="2"/>
  <c r="V1433" i="2"/>
  <c r="V1434" i="2"/>
  <c r="V1437" i="2"/>
  <c r="V1438" i="2"/>
  <c r="V1440" i="2"/>
  <c r="V1441" i="2"/>
  <c r="V1442" i="2"/>
  <c r="V1444" i="2"/>
  <c r="V1445" i="2"/>
  <c r="V1446" i="2"/>
  <c r="V1448" i="2"/>
  <c r="V1449" i="2"/>
  <c r="V1450" i="2"/>
  <c r="V1453" i="2"/>
  <c r="V1454" i="2"/>
  <c r="V1456" i="2"/>
  <c r="V1457" i="2"/>
  <c r="V1458" i="2"/>
  <c r="V1460" i="2"/>
  <c r="V1461" i="2"/>
  <c r="V1462" i="2"/>
  <c r="V1464" i="2"/>
  <c r="V1465" i="2"/>
  <c r="V1466" i="2"/>
  <c r="V1469" i="2"/>
  <c r="V1470" i="2"/>
  <c r="V1472" i="2"/>
  <c r="V1473" i="2"/>
  <c r="V1474" i="2"/>
  <c r="V1476" i="2"/>
  <c r="V1477" i="2"/>
  <c r="V1478" i="2"/>
  <c r="V1480" i="2"/>
  <c r="V1481" i="2"/>
  <c r="V1482" i="2"/>
  <c r="V1485" i="2"/>
  <c r="V1486" i="2"/>
  <c r="V1488" i="2"/>
  <c r="V1489" i="2"/>
  <c r="V1490" i="2"/>
  <c r="V1492" i="2"/>
  <c r="V1493" i="2"/>
  <c r="V1494" i="2"/>
  <c r="V1496" i="2"/>
  <c r="V1497" i="2"/>
  <c r="V1498" i="2"/>
  <c r="V1501" i="2"/>
  <c r="V1502" i="2"/>
  <c r="V1504" i="2"/>
  <c r="V1505" i="2"/>
  <c r="V1506" i="2"/>
  <c r="V1508" i="2"/>
  <c r="V1509" i="2"/>
  <c r="V1510" i="2"/>
  <c r="V1512" i="2"/>
  <c r="V1513" i="2"/>
  <c r="V1514" i="2"/>
  <c r="V1517" i="2"/>
  <c r="V1518" i="2"/>
  <c r="V1520" i="2"/>
  <c r="V1521" i="2"/>
  <c r="V1522" i="2"/>
  <c r="V1524" i="2"/>
  <c r="V1525" i="2"/>
  <c r="V1526" i="2"/>
  <c r="V1528" i="2"/>
  <c r="V1529" i="2"/>
  <c r="V1530" i="2"/>
  <c r="V1533" i="2"/>
  <c r="V1534" i="2"/>
  <c r="V1536" i="2"/>
  <c r="V1537" i="2"/>
  <c r="V1538" i="2"/>
  <c r="V1540" i="2"/>
  <c r="V1541" i="2"/>
  <c r="V1542" i="2"/>
  <c r="V1544" i="2"/>
  <c r="V1545" i="2"/>
  <c r="V1546" i="2"/>
  <c r="V1548" i="2"/>
  <c r="V1549" i="2"/>
  <c r="V1550" i="2"/>
  <c r="V1552" i="2"/>
  <c r="V1553" i="2"/>
  <c r="V1554" i="2"/>
  <c r="V1556" i="2"/>
  <c r="V1557" i="2"/>
  <c r="V1558" i="2"/>
  <c r="V1560" i="2"/>
  <c r="V1561" i="2"/>
  <c r="V1562" i="2"/>
  <c r="V1564" i="2"/>
  <c r="V1565" i="2"/>
  <c r="V1566" i="2"/>
  <c r="V1568" i="2"/>
  <c r="V1569" i="2"/>
  <c r="V1570" i="2"/>
  <c r="V1572" i="2"/>
  <c r="V1573" i="2"/>
  <c r="V1574" i="2"/>
  <c r="V1576" i="2"/>
  <c r="V1577" i="2"/>
  <c r="V1578" i="2"/>
  <c r="V1580" i="2"/>
  <c r="V1581" i="2"/>
  <c r="V1582" i="2"/>
  <c r="V1584" i="2"/>
  <c r="V1585" i="2"/>
  <c r="V1586" i="2"/>
  <c r="V1588" i="2"/>
  <c r="V1589" i="2"/>
  <c r="V1590" i="2"/>
  <c r="V1592" i="2"/>
  <c r="V1593" i="2"/>
  <c r="V1594" i="2"/>
  <c r="V1596" i="2"/>
  <c r="V1597" i="2"/>
  <c r="V1598" i="2"/>
  <c r="V1600" i="2"/>
  <c r="V1601" i="2"/>
  <c r="V1602" i="2"/>
  <c r="V1604" i="2"/>
  <c r="V1605" i="2"/>
  <c r="V1606" i="2"/>
  <c r="V1608" i="2"/>
  <c r="V1609" i="2"/>
  <c r="V1610" i="2"/>
  <c r="V1612" i="2"/>
  <c r="V1613" i="2"/>
  <c r="V1614" i="2"/>
  <c r="V1616" i="2"/>
  <c r="V1617" i="2"/>
  <c r="V1618" i="2"/>
  <c r="V1620" i="2"/>
  <c r="V1621" i="2"/>
  <c r="V1622" i="2"/>
  <c r="V1624" i="2"/>
  <c r="V1625" i="2"/>
  <c r="V1626" i="2"/>
  <c r="V1628" i="2"/>
  <c r="V1629" i="2"/>
  <c r="V1630" i="2"/>
  <c r="V1632" i="2"/>
  <c r="V1633" i="2"/>
  <c r="V1634" i="2"/>
  <c r="V1636" i="2"/>
  <c r="V1637" i="2"/>
  <c r="V1638" i="2"/>
  <c r="V1640" i="2"/>
  <c r="V1641" i="2"/>
  <c r="V1642" i="2"/>
  <c r="V1644" i="2"/>
  <c r="V1645" i="2"/>
  <c r="V1646" i="2"/>
  <c r="V1648" i="2"/>
  <c r="V1649" i="2"/>
  <c r="V1650" i="2"/>
  <c r="V1652" i="2"/>
  <c r="V1653" i="2"/>
  <c r="V1654" i="2"/>
  <c r="V1656" i="2"/>
  <c r="V1657" i="2"/>
  <c r="V1658" i="2"/>
  <c r="V1660" i="2"/>
  <c r="V1661" i="2"/>
  <c r="V1662" i="2"/>
  <c r="V1664" i="2"/>
  <c r="V1665" i="2"/>
  <c r="V1666" i="2"/>
  <c r="V1668" i="2"/>
  <c r="V1669" i="2"/>
  <c r="V1670" i="2"/>
  <c r="V1672" i="2"/>
  <c r="V1673" i="2"/>
  <c r="V1674" i="2"/>
  <c r="V1676" i="2"/>
  <c r="V1677" i="2"/>
  <c r="V1678" i="2"/>
  <c r="V1680" i="2"/>
  <c r="V1681" i="2"/>
  <c r="V1682" i="2"/>
  <c r="V1684" i="2"/>
  <c r="V1685" i="2"/>
  <c r="V1686" i="2"/>
  <c r="V1688" i="2"/>
  <c r="V1689" i="2"/>
  <c r="V1690" i="2"/>
  <c r="V1692" i="2"/>
  <c r="V1693" i="2"/>
  <c r="V1694" i="2"/>
  <c r="V1696" i="2"/>
  <c r="V1697" i="2"/>
  <c r="V1698" i="2"/>
  <c r="V1700" i="2"/>
  <c r="V1701" i="2"/>
  <c r="V1702" i="2"/>
  <c r="V1704" i="2"/>
  <c r="V1705" i="2"/>
  <c r="V1706" i="2"/>
  <c r="V1708" i="2"/>
  <c r="V1709" i="2"/>
  <c r="V1710" i="2"/>
  <c r="V1712" i="2"/>
  <c r="V1713" i="2"/>
  <c r="V1714" i="2"/>
  <c r="V1716" i="2"/>
  <c r="V1717" i="2"/>
  <c r="V1718" i="2"/>
  <c r="V1720" i="2"/>
  <c r="V1721" i="2"/>
  <c r="V1722" i="2"/>
  <c r="V1724" i="2"/>
  <c r="V1725" i="2"/>
  <c r="V1726" i="2"/>
  <c r="V1728" i="2"/>
  <c r="V1729" i="2"/>
  <c r="V1730" i="2"/>
  <c r="V1732" i="2"/>
  <c r="V1733" i="2"/>
  <c r="V1734" i="2"/>
  <c r="V1736" i="2"/>
  <c r="V1737" i="2"/>
  <c r="V1738" i="2"/>
  <c r="V1740" i="2"/>
  <c r="V1741" i="2"/>
  <c r="V1742" i="2"/>
  <c r="V1744" i="2"/>
  <c r="V1745" i="2"/>
  <c r="V1746" i="2"/>
  <c r="V1748" i="2"/>
  <c r="V1749" i="2"/>
  <c r="V1750" i="2"/>
  <c r="V1752" i="2"/>
  <c r="V1753" i="2"/>
  <c r="V1754" i="2"/>
  <c r="V1756" i="2"/>
  <c r="V1757" i="2"/>
  <c r="V1758" i="2"/>
  <c r="V1760" i="2"/>
  <c r="V1761" i="2"/>
  <c r="V1762" i="2"/>
  <c r="V1764" i="2"/>
  <c r="V1765" i="2"/>
  <c r="V1766" i="2"/>
  <c r="V1768" i="2"/>
  <c r="V1769" i="2"/>
  <c r="V1770" i="2"/>
  <c r="V1772" i="2"/>
  <c r="V1773" i="2"/>
  <c r="V1774" i="2"/>
  <c r="V1776" i="2"/>
  <c r="V1777" i="2"/>
  <c r="V1778" i="2"/>
  <c r="V1780" i="2"/>
  <c r="V1781" i="2"/>
  <c r="V1782" i="2"/>
  <c r="V1784" i="2"/>
  <c r="V1785" i="2"/>
  <c r="V1786" i="2"/>
  <c r="V1788" i="2"/>
  <c r="V1789" i="2"/>
  <c r="V1790" i="2"/>
  <c r="V1792" i="2"/>
  <c r="V1793" i="2"/>
  <c r="V1794" i="2"/>
  <c r="V1796" i="2"/>
  <c r="V1797" i="2"/>
  <c r="V1798" i="2"/>
  <c r="V1800" i="2"/>
  <c r="V1801" i="2"/>
  <c r="V1802" i="2"/>
  <c r="V1804" i="2"/>
  <c r="V1805" i="2"/>
  <c r="V1806" i="2"/>
  <c r="V1808" i="2"/>
  <c r="V1809" i="2"/>
  <c r="V1810" i="2"/>
  <c r="V1812" i="2"/>
  <c r="V1813" i="2"/>
  <c r="V1814" i="2"/>
  <c r="V1816" i="2"/>
  <c r="V1817" i="2"/>
  <c r="V1818" i="2"/>
  <c r="V1820" i="2"/>
  <c r="V1821" i="2"/>
  <c r="V1822" i="2"/>
  <c r="V1824" i="2"/>
  <c r="V1825" i="2"/>
  <c r="V1826" i="2"/>
  <c r="V1828" i="2"/>
  <c r="V1829" i="2"/>
  <c r="V1830" i="2"/>
  <c r="V1832" i="2"/>
  <c r="V1833" i="2"/>
  <c r="V1834" i="2"/>
  <c r="V1836" i="2"/>
  <c r="V1837" i="2"/>
  <c r="V1838" i="2"/>
  <c r="V1840" i="2"/>
  <c r="V1841" i="2"/>
  <c r="V1842" i="2"/>
  <c r="V1844" i="2"/>
  <c r="V1845" i="2"/>
  <c r="V1846" i="2"/>
  <c r="V1848" i="2"/>
  <c r="V1849" i="2"/>
  <c r="V1850" i="2"/>
  <c r="V1852" i="2"/>
  <c r="V1853" i="2"/>
  <c r="V1854" i="2"/>
  <c r="V1856" i="2"/>
  <c r="V1857" i="2"/>
  <c r="V1858" i="2"/>
  <c r="V1860" i="2"/>
  <c r="V1861" i="2"/>
  <c r="V1862" i="2"/>
  <c r="V1864" i="2"/>
  <c r="V1865" i="2"/>
  <c r="V1866" i="2"/>
  <c r="V1868" i="2"/>
  <c r="V1869" i="2"/>
  <c r="V1870" i="2"/>
  <c r="V1872" i="2"/>
  <c r="V1873" i="2"/>
  <c r="V1874" i="2"/>
  <c r="V1876" i="2"/>
  <c r="V1877" i="2"/>
  <c r="V1878" i="2"/>
  <c r="V1880" i="2"/>
  <c r="V1881" i="2"/>
  <c r="V1882" i="2"/>
  <c r="V1884" i="2"/>
  <c r="V1885" i="2"/>
  <c r="V1886" i="2"/>
  <c r="V1888" i="2"/>
  <c r="V1889" i="2"/>
  <c r="V1890" i="2"/>
  <c r="V1892" i="2"/>
  <c r="V1893" i="2"/>
  <c r="V1894" i="2"/>
  <c r="V1896" i="2"/>
  <c r="V1897" i="2"/>
  <c r="V1898" i="2"/>
  <c r="V1900" i="2"/>
  <c r="V1901" i="2"/>
  <c r="V1902" i="2"/>
  <c r="V1904" i="2"/>
  <c r="V1905" i="2"/>
  <c r="V1906" i="2"/>
  <c r="V1908" i="2"/>
  <c r="V1909" i="2"/>
  <c r="V1910" i="2"/>
  <c r="V1912" i="2"/>
  <c r="V1913" i="2"/>
  <c r="V1914" i="2"/>
  <c r="V1916" i="2"/>
  <c r="V1917" i="2"/>
  <c r="V1918" i="2"/>
  <c r="V1920" i="2"/>
  <c r="V1921" i="2"/>
  <c r="V1922" i="2"/>
  <c r="V1924" i="2"/>
  <c r="V1925" i="2"/>
  <c r="V1926" i="2"/>
  <c r="V1928" i="2"/>
  <c r="V1929" i="2"/>
  <c r="V1930" i="2"/>
  <c r="V1932" i="2"/>
  <c r="V1933" i="2"/>
  <c r="V1934" i="2"/>
  <c r="V1936" i="2"/>
  <c r="V1937" i="2"/>
  <c r="V1938" i="2"/>
  <c r="V1940" i="2"/>
  <c r="V1941" i="2"/>
  <c r="V1942" i="2"/>
  <c r="V1944" i="2"/>
  <c r="V1945" i="2"/>
  <c r="V1946" i="2"/>
  <c r="V1948" i="2"/>
  <c r="V1949" i="2"/>
  <c r="V1950" i="2"/>
  <c r="V1952" i="2"/>
  <c r="V1953" i="2"/>
  <c r="V1954" i="2"/>
  <c r="V1956" i="2"/>
  <c r="V1957" i="2"/>
  <c r="V1958" i="2"/>
  <c r="V1960" i="2"/>
  <c r="V1961" i="2"/>
  <c r="V1962" i="2"/>
  <c r="V1964" i="2"/>
  <c r="V1965" i="2"/>
  <c r="V1966" i="2"/>
  <c r="V1968" i="2"/>
  <c r="V1969" i="2"/>
  <c r="V1970" i="2"/>
  <c r="V1972" i="2"/>
  <c r="V1973" i="2"/>
  <c r="V1974" i="2"/>
  <c r="V1976" i="2"/>
  <c r="V1977" i="2"/>
  <c r="V1978" i="2"/>
  <c r="V1980" i="2"/>
  <c r="V1981" i="2"/>
  <c r="V1982" i="2"/>
  <c r="V1984" i="2"/>
  <c r="V1985" i="2"/>
  <c r="V1986" i="2"/>
  <c r="V1988" i="2"/>
  <c r="V1989" i="2"/>
  <c r="V1990" i="2"/>
  <c r="V1992" i="2"/>
  <c r="V1993" i="2"/>
  <c r="V1994" i="2"/>
  <c r="V1996" i="2"/>
  <c r="V1997" i="2"/>
  <c r="V1998" i="2"/>
  <c r="V2000" i="2"/>
  <c r="V2001" i="2"/>
  <c r="V2002" i="2"/>
  <c r="V2004" i="2"/>
  <c r="V2005" i="2"/>
  <c r="V2006" i="2"/>
  <c r="V2008" i="2"/>
  <c r="V2009" i="2"/>
  <c r="V2010" i="2"/>
  <c r="V2012" i="2"/>
  <c r="V2013" i="2"/>
  <c r="V2014" i="2"/>
  <c r="V2016" i="2"/>
  <c r="V2017" i="2"/>
  <c r="V2018" i="2"/>
  <c r="V2020" i="2"/>
  <c r="V2021" i="2"/>
  <c r="V2022" i="2"/>
  <c r="V2024" i="2"/>
  <c r="V2025" i="2"/>
  <c r="V2026" i="2"/>
  <c r="V2028" i="2"/>
  <c r="V2029" i="2"/>
  <c r="V2030" i="2"/>
  <c r="V2032" i="2"/>
  <c r="V2033" i="2"/>
  <c r="V2034" i="2"/>
  <c r="V2036" i="2"/>
  <c r="V2037" i="2"/>
  <c r="V2038" i="2"/>
  <c r="V2040" i="2"/>
  <c r="V2041" i="2"/>
  <c r="V2042" i="2"/>
  <c r="V2044" i="2"/>
  <c r="V2045" i="2"/>
  <c r="V2046" i="2"/>
  <c r="V2048" i="2"/>
  <c r="V2049" i="2"/>
  <c r="V2050" i="2"/>
  <c r="V2052" i="2"/>
  <c r="V2053" i="2"/>
  <c r="V2054" i="2"/>
  <c r="V2056" i="2"/>
  <c r="V2057" i="2"/>
  <c r="V2058" i="2"/>
  <c r="V2060" i="2"/>
  <c r="V2061" i="2"/>
  <c r="V2062" i="2"/>
  <c r="V2064" i="2"/>
  <c r="V2065" i="2"/>
  <c r="V2066" i="2"/>
  <c r="V2068" i="2"/>
  <c r="V2069" i="2"/>
  <c r="V2070" i="2"/>
  <c r="V2072" i="2"/>
  <c r="V2073" i="2"/>
  <c r="V2074" i="2"/>
  <c r="V2076" i="2"/>
  <c r="V2077" i="2"/>
  <c r="V2078" i="2"/>
  <c r="V2080" i="2"/>
  <c r="V2081" i="2"/>
  <c r="V2082" i="2"/>
  <c r="V2084" i="2"/>
  <c r="V2085" i="2"/>
  <c r="V2086" i="2"/>
  <c r="V2088" i="2"/>
  <c r="V2089" i="2"/>
  <c r="V2090" i="2"/>
  <c r="V2092" i="2"/>
  <c r="V2093" i="2"/>
  <c r="V2094" i="2"/>
  <c r="V2096" i="2"/>
  <c r="V2097" i="2"/>
  <c r="V2098" i="2"/>
  <c r="V2100" i="2"/>
  <c r="V2101" i="2"/>
  <c r="V2102" i="2"/>
  <c r="V2104" i="2"/>
  <c r="V2105" i="2"/>
  <c r="V2106" i="2"/>
  <c r="V2108" i="2"/>
  <c r="V2109" i="2"/>
  <c r="V2110" i="2"/>
  <c r="V2112" i="2"/>
  <c r="V2113" i="2"/>
  <c r="V2114" i="2"/>
  <c r="V2116" i="2"/>
  <c r="V2117" i="2"/>
  <c r="V2118" i="2"/>
  <c r="V2120" i="2"/>
  <c r="V2121" i="2"/>
  <c r="V2122" i="2"/>
  <c r="V2124" i="2"/>
  <c r="V2125" i="2"/>
  <c r="V2126" i="2"/>
  <c r="V2128" i="2"/>
  <c r="V2129" i="2"/>
  <c r="V2130" i="2"/>
  <c r="V2132" i="2"/>
  <c r="V2133" i="2"/>
  <c r="V2134" i="2"/>
  <c r="V2136" i="2"/>
  <c r="V2137" i="2"/>
  <c r="V2138" i="2"/>
  <c r="V2140" i="2"/>
  <c r="V2141" i="2"/>
  <c r="V2142" i="2"/>
  <c r="V2144" i="2"/>
  <c r="V2145" i="2"/>
  <c r="V2146" i="2"/>
  <c r="V2148" i="2"/>
  <c r="V2149" i="2"/>
  <c r="V2150" i="2"/>
  <c r="V2152" i="2"/>
  <c r="V2153" i="2"/>
  <c r="V2154" i="2"/>
  <c r="V2156" i="2"/>
  <c r="V2157" i="2"/>
  <c r="V2158" i="2"/>
  <c r="V2160" i="2"/>
  <c r="V2161" i="2"/>
  <c r="V2162" i="2"/>
  <c r="V2164" i="2"/>
  <c r="V2165" i="2"/>
  <c r="V2166" i="2"/>
  <c r="V2168" i="2"/>
  <c r="V2169" i="2"/>
  <c r="V2170" i="2"/>
  <c r="V2172" i="2"/>
  <c r="V2173" i="2"/>
  <c r="V2174" i="2"/>
  <c r="V2176" i="2"/>
  <c r="V2177" i="2"/>
  <c r="V2178" i="2"/>
  <c r="V2180" i="2"/>
  <c r="V2181" i="2"/>
  <c r="V2182" i="2"/>
  <c r="V2184" i="2"/>
  <c r="V2185" i="2"/>
  <c r="V2186" i="2"/>
  <c r="V2188" i="2"/>
  <c r="V2189" i="2"/>
  <c r="V2190" i="2"/>
  <c r="V2192" i="2"/>
  <c r="V2193" i="2"/>
  <c r="V2194" i="2"/>
  <c r="V2196" i="2"/>
  <c r="V2197" i="2"/>
  <c r="V2198" i="2"/>
  <c r="V2200" i="2"/>
  <c r="V2201" i="2"/>
  <c r="V2202" i="2"/>
  <c r="V2204" i="2"/>
  <c r="V2205" i="2"/>
  <c r="V2206" i="2"/>
  <c r="V2208" i="2"/>
  <c r="V2209" i="2"/>
  <c r="V2210" i="2"/>
  <c r="V2212" i="2"/>
  <c r="V2213" i="2"/>
  <c r="V2214" i="2"/>
  <c r="V2216" i="2"/>
  <c r="V2217" i="2"/>
  <c r="V2218" i="2"/>
  <c r="V2220" i="2"/>
  <c r="V2221" i="2"/>
  <c r="V2222" i="2"/>
  <c r="V2224" i="2"/>
  <c r="V2225" i="2"/>
  <c r="V2226" i="2"/>
  <c r="V2228" i="2"/>
  <c r="V2229" i="2"/>
  <c r="V2230" i="2"/>
  <c r="V2232" i="2"/>
  <c r="V2233" i="2"/>
  <c r="V2234" i="2"/>
  <c r="V2236" i="2"/>
  <c r="V2237" i="2"/>
  <c r="V2238" i="2"/>
  <c r="V2240" i="2"/>
  <c r="V2241" i="2"/>
  <c r="V2242" i="2"/>
  <c r="V2244" i="2"/>
  <c r="V2245" i="2"/>
  <c r="V2246" i="2"/>
  <c r="V2248" i="2"/>
  <c r="V2249" i="2"/>
  <c r="V2250" i="2"/>
  <c r="V2252" i="2"/>
  <c r="V2253" i="2"/>
  <c r="V2254" i="2"/>
  <c r="V2256" i="2"/>
  <c r="V2257" i="2"/>
  <c r="V2258" i="2"/>
  <c r="V2260" i="2"/>
  <c r="V2261" i="2"/>
  <c r="V2262" i="2"/>
  <c r="V2264" i="2"/>
  <c r="V2265" i="2"/>
  <c r="V2266" i="2"/>
  <c r="V2268" i="2"/>
  <c r="V2269" i="2"/>
  <c r="V2270" i="2"/>
  <c r="V2272" i="2"/>
  <c r="V2273" i="2"/>
  <c r="V2274" i="2"/>
  <c r="V2276" i="2"/>
  <c r="V2277" i="2"/>
  <c r="V2278" i="2"/>
  <c r="V2280" i="2"/>
  <c r="V16" i="2"/>
  <c r="I14" i="2"/>
  <c r="F18" i="2"/>
  <c r="G14" i="2"/>
  <c r="H14" i="2" s="1"/>
  <c r="F16" i="2"/>
  <c r="F17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16" i="2"/>
  <c r="E16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17" i="2"/>
  <c r="K2280" i="2"/>
  <c r="J2280" i="2"/>
  <c r="I2280" i="2"/>
  <c r="K2279" i="2"/>
  <c r="J2279" i="2"/>
  <c r="I2279" i="2"/>
  <c r="K2278" i="2"/>
  <c r="J2278" i="2"/>
  <c r="I2278" i="2"/>
  <c r="K2277" i="2"/>
  <c r="J2277" i="2"/>
  <c r="I2277" i="2"/>
  <c r="K2276" i="2"/>
  <c r="J2276" i="2"/>
  <c r="I2276" i="2"/>
  <c r="K2275" i="2"/>
  <c r="J2275" i="2"/>
  <c r="I2275" i="2"/>
  <c r="K2274" i="2"/>
  <c r="J2274" i="2"/>
  <c r="I2274" i="2"/>
  <c r="K2273" i="2"/>
  <c r="J2273" i="2"/>
  <c r="I2273" i="2"/>
  <c r="K2272" i="2"/>
  <c r="J2272" i="2"/>
  <c r="I2272" i="2"/>
  <c r="K2271" i="2"/>
  <c r="J2271" i="2"/>
  <c r="I2271" i="2"/>
  <c r="K2270" i="2"/>
  <c r="J2270" i="2"/>
  <c r="I2270" i="2"/>
  <c r="K2269" i="2"/>
  <c r="J2269" i="2"/>
  <c r="I2269" i="2"/>
  <c r="K2268" i="2"/>
  <c r="J2268" i="2"/>
  <c r="I2268" i="2"/>
  <c r="K2267" i="2"/>
  <c r="J2267" i="2"/>
  <c r="I2267" i="2"/>
  <c r="K2266" i="2"/>
  <c r="J2266" i="2"/>
  <c r="I2266" i="2"/>
  <c r="K2265" i="2"/>
  <c r="J2265" i="2"/>
  <c r="I2265" i="2"/>
  <c r="K2264" i="2"/>
  <c r="J2264" i="2"/>
  <c r="I2264" i="2"/>
  <c r="K2263" i="2"/>
  <c r="J2263" i="2"/>
  <c r="I2263" i="2"/>
  <c r="K2262" i="2"/>
  <c r="J2262" i="2"/>
  <c r="I2262" i="2"/>
  <c r="K2261" i="2"/>
  <c r="J2261" i="2"/>
  <c r="I2261" i="2"/>
  <c r="K2260" i="2"/>
  <c r="J2260" i="2"/>
  <c r="I2260" i="2"/>
  <c r="K2259" i="2"/>
  <c r="J2259" i="2"/>
  <c r="I2259" i="2"/>
  <c r="K2258" i="2"/>
  <c r="J2258" i="2"/>
  <c r="I2258" i="2"/>
  <c r="K2257" i="2"/>
  <c r="J2257" i="2"/>
  <c r="I2257" i="2"/>
  <c r="K2256" i="2"/>
  <c r="J2256" i="2"/>
  <c r="I2256" i="2"/>
  <c r="K2255" i="2"/>
  <c r="J2255" i="2"/>
  <c r="I2255" i="2"/>
  <c r="K2254" i="2"/>
  <c r="J2254" i="2"/>
  <c r="I2254" i="2"/>
  <c r="K2253" i="2"/>
  <c r="J2253" i="2"/>
  <c r="I2253" i="2"/>
  <c r="K2252" i="2"/>
  <c r="J2252" i="2"/>
  <c r="I2252" i="2"/>
  <c r="K2251" i="2"/>
  <c r="J2251" i="2"/>
  <c r="I2251" i="2"/>
  <c r="K2250" i="2"/>
  <c r="J2250" i="2"/>
  <c r="I2250" i="2"/>
  <c r="K2249" i="2"/>
  <c r="J2249" i="2"/>
  <c r="I2249" i="2"/>
  <c r="K2248" i="2"/>
  <c r="J2248" i="2"/>
  <c r="I2248" i="2"/>
  <c r="K2247" i="2"/>
  <c r="J2247" i="2"/>
  <c r="I2247" i="2"/>
  <c r="K2246" i="2"/>
  <c r="J2246" i="2"/>
  <c r="I2246" i="2"/>
  <c r="K2245" i="2"/>
  <c r="J2245" i="2"/>
  <c r="I2245" i="2"/>
  <c r="K2244" i="2"/>
  <c r="J2244" i="2"/>
  <c r="I2244" i="2"/>
  <c r="K2243" i="2"/>
  <c r="J2243" i="2"/>
  <c r="I2243" i="2"/>
  <c r="K2242" i="2"/>
  <c r="J2242" i="2"/>
  <c r="I2242" i="2"/>
  <c r="K2241" i="2"/>
  <c r="J2241" i="2"/>
  <c r="I2241" i="2"/>
  <c r="K2240" i="2"/>
  <c r="J2240" i="2"/>
  <c r="I2240" i="2"/>
  <c r="K2239" i="2"/>
  <c r="J2239" i="2"/>
  <c r="I2239" i="2"/>
  <c r="K2238" i="2"/>
  <c r="J2238" i="2"/>
  <c r="I2238" i="2"/>
  <c r="K2237" i="2"/>
  <c r="J2237" i="2"/>
  <c r="I2237" i="2"/>
  <c r="K2236" i="2"/>
  <c r="J2236" i="2"/>
  <c r="I2236" i="2"/>
  <c r="K2235" i="2"/>
  <c r="J2235" i="2"/>
  <c r="I2235" i="2"/>
  <c r="K2234" i="2"/>
  <c r="J2234" i="2"/>
  <c r="I2234" i="2"/>
  <c r="K2233" i="2"/>
  <c r="J2233" i="2"/>
  <c r="I2233" i="2"/>
  <c r="K2232" i="2"/>
  <c r="J2232" i="2"/>
  <c r="I2232" i="2"/>
  <c r="K2231" i="2"/>
  <c r="J2231" i="2"/>
  <c r="I2231" i="2"/>
  <c r="K2230" i="2"/>
  <c r="J2230" i="2"/>
  <c r="I2230" i="2"/>
  <c r="K2229" i="2"/>
  <c r="J2229" i="2"/>
  <c r="I2229" i="2"/>
  <c r="K2228" i="2"/>
  <c r="J2228" i="2"/>
  <c r="I2228" i="2"/>
  <c r="K2227" i="2"/>
  <c r="J2227" i="2"/>
  <c r="I2227" i="2"/>
  <c r="K2226" i="2"/>
  <c r="J2226" i="2"/>
  <c r="I2226" i="2"/>
  <c r="K2225" i="2"/>
  <c r="J2225" i="2"/>
  <c r="I2225" i="2"/>
  <c r="K2224" i="2"/>
  <c r="J2224" i="2"/>
  <c r="I2224" i="2"/>
  <c r="K2223" i="2"/>
  <c r="J2223" i="2"/>
  <c r="I2223" i="2"/>
  <c r="K2222" i="2"/>
  <c r="J2222" i="2"/>
  <c r="I2222" i="2"/>
  <c r="K2221" i="2"/>
  <c r="J2221" i="2"/>
  <c r="I2221" i="2"/>
  <c r="K2220" i="2"/>
  <c r="J2220" i="2"/>
  <c r="I2220" i="2"/>
  <c r="K2219" i="2"/>
  <c r="J2219" i="2"/>
  <c r="I2219" i="2"/>
  <c r="K2218" i="2"/>
  <c r="J2218" i="2"/>
  <c r="I2218" i="2"/>
  <c r="K2217" i="2"/>
  <c r="J2217" i="2"/>
  <c r="I2217" i="2"/>
  <c r="K2216" i="2"/>
  <c r="J2216" i="2"/>
  <c r="I2216" i="2"/>
  <c r="K2215" i="2"/>
  <c r="J2215" i="2"/>
  <c r="I2215" i="2"/>
  <c r="K2214" i="2"/>
  <c r="J2214" i="2"/>
  <c r="I2214" i="2"/>
  <c r="K2213" i="2"/>
  <c r="J2213" i="2"/>
  <c r="I2213" i="2"/>
  <c r="K2212" i="2"/>
  <c r="J2212" i="2"/>
  <c r="I2212" i="2"/>
  <c r="K2211" i="2"/>
  <c r="J2211" i="2"/>
  <c r="I2211" i="2"/>
  <c r="K2210" i="2"/>
  <c r="J2210" i="2"/>
  <c r="I2210" i="2"/>
  <c r="K2209" i="2"/>
  <c r="J2209" i="2"/>
  <c r="I2209" i="2"/>
  <c r="K2208" i="2"/>
  <c r="J2208" i="2"/>
  <c r="I2208" i="2"/>
  <c r="K2207" i="2"/>
  <c r="J2207" i="2"/>
  <c r="I2207" i="2"/>
  <c r="K2206" i="2"/>
  <c r="J2206" i="2"/>
  <c r="I2206" i="2"/>
  <c r="K2205" i="2"/>
  <c r="J2205" i="2"/>
  <c r="I2205" i="2"/>
  <c r="K2204" i="2"/>
  <c r="J2204" i="2"/>
  <c r="I2204" i="2"/>
  <c r="K2203" i="2"/>
  <c r="J2203" i="2"/>
  <c r="I2203" i="2"/>
  <c r="K2202" i="2"/>
  <c r="J2202" i="2"/>
  <c r="I2202" i="2"/>
  <c r="K2201" i="2"/>
  <c r="J2201" i="2"/>
  <c r="I2201" i="2"/>
  <c r="K2200" i="2"/>
  <c r="J2200" i="2"/>
  <c r="I2200" i="2"/>
  <c r="K2199" i="2"/>
  <c r="J2199" i="2"/>
  <c r="I2199" i="2"/>
  <c r="K2198" i="2"/>
  <c r="J2198" i="2"/>
  <c r="I2198" i="2"/>
  <c r="K2197" i="2"/>
  <c r="J2197" i="2"/>
  <c r="I2197" i="2"/>
  <c r="K2196" i="2"/>
  <c r="J2196" i="2"/>
  <c r="I2196" i="2"/>
  <c r="K2195" i="2"/>
  <c r="J2195" i="2"/>
  <c r="I2195" i="2"/>
  <c r="K2194" i="2"/>
  <c r="J2194" i="2"/>
  <c r="I2194" i="2"/>
  <c r="K2193" i="2"/>
  <c r="J2193" i="2"/>
  <c r="I2193" i="2"/>
  <c r="K2192" i="2"/>
  <c r="J2192" i="2"/>
  <c r="I2192" i="2"/>
  <c r="K2191" i="2"/>
  <c r="J2191" i="2"/>
  <c r="I2191" i="2"/>
  <c r="K2190" i="2"/>
  <c r="J2190" i="2"/>
  <c r="I2190" i="2"/>
  <c r="K2189" i="2"/>
  <c r="J2189" i="2"/>
  <c r="I2189" i="2"/>
  <c r="K2188" i="2"/>
  <c r="J2188" i="2"/>
  <c r="I2188" i="2"/>
  <c r="K2187" i="2"/>
  <c r="J2187" i="2"/>
  <c r="I2187" i="2"/>
  <c r="K2186" i="2"/>
  <c r="J2186" i="2"/>
  <c r="I2186" i="2"/>
  <c r="K2185" i="2"/>
  <c r="J2185" i="2"/>
  <c r="I2185" i="2"/>
  <c r="K2184" i="2"/>
  <c r="J2184" i="2"/>
  <c r="I2184" i="2"/>
  <c r="K2183" i="2"/>
  <c r="J2183" i="2"/>
  <c r="I2183" i="2"/>
  <c r="K2182" i="2"/>
  <c r="J2182" i="2"/>
  <c r="I2182" i="2"/>
  <c r="K2181" i="2"/>
  <c r="J2181" i="2"/>
  <c r="I2181" i="2"/>
  <c r="K2180" i="2"/>
  <c r="J2180" i="2"/>
  <c r="I2180" i="2"/>
  <c r="K2179" i="2"/>
  <c r="J2179" i="2"/>
  <c r="I2179" i="2"/>
  <c r="K2178" i="2"/>
  <c r="J2178" i="2"/>
  <c r="I2178" i="2"/>
  <c r="K2177" i="2"/>
  <c r="J2177" i="2"/>
  <c r="I2177" i="2"/>
  <c r="K2176" i="2"/>
  <c r="J2176" i="2"/>
  <c r="I2176" i="2"/>
  <c r="K2175" i="2"/>
  <c r="J2175" i="2"/>
  <c r="I2175" i="2"/>
  <c r="K2174" i="2"/>
  <c r="J2174" i="2"/>
  <c r="I2174" i="2"/>
  <c r="K2173" i="2"/>
  <c r="J2173" i="2"/>
  <c r="I2173" i="2"/>
  <c r="K2172" i="2"/>
  <c r="J2172" i="2"/>
  <c r="I2172" i="2"/>
  <c r="K2171" i="2"/>
  <c r="J2171" i="2"/>
  <c r="I2171" i="2"/>
  <c r="K2170" i="2"/>
  <c r="J2170" i="2"/>
  <c r="I2170" i="2"/>
  <c r="K2169" i="2"/>
  <c r="J2169" i="2"/>
  <c r="I2169" i="2"/>
  <c r="K2168" i="2"/>
  <c r="J2168" i="2"/>
  <c r="I2168" i="2"/>
  <c r="K2167" i="2"/>
  <c r="J2167" i="2"/>
  <c r="I2167" i="2"/>
  <c r="K2166" i="2"/>
  <c r="J2166" i="2"/>
  <c r="I2166" i="2"/>
  <c r="K2165" i="2"/>
  <c r="J2165" i="2"/>
  <c r="I2165" i="2"/>
  <c r="K2164" i="2"/>
  <c r="J2164" i="2"/>
  <c r="I2164" i="2"/>
  <c r="K2163" i="2"/>
  <c r="J2163" i="2"/>
  <c r="I2163" i="2"/>
  <c r="K2162" i="2"/>
  <c r="J2162" i="2"/>
  <c r="I2162" i="2"/>
  <c r="K2161" i="2"/>
  <c r="J2161" i="2"/>
  <c r="I2161" i="2"/>
  <c r="K2160" i="2"/>
  <c r="J2160" i="2"/>
  <c r="I2160" i="2"/>
  <c r="K2159" i="2"/>
  <c r="J2159" i="2"/>
  <c r="I2159" i="2"/>
  <c r="K2158" i="2"/>
  <c r="J2158" i="2"/>
  <c r="I2158" i="2"/>
  <c r="K2157" i="2"/>
  <c r="J2157" i="2"/>
  <c r="I2157" i="2"/>
  <c r="K2156" i="2"/>
  <c r="J2156" i="2"/>
  <c r="I2156" i="2"/>
  <c r="K2155" i="2"/>
  <c r="J2155" i="2"/>
  <c r="I2155" i="2"/>
  <c r="K2154" i="2"/>
  <c r="J2154" i="2"/>
  <c r="I2154" i="2"/>
  <c r="K2153" i="2"/>
  <c r="J2153" i="2"/>
  <c r="I2153" i="2"/>
  <c r="K2152" i="2"/>
  <c r="J2152" i="2"/>
  <c r="I2152" i="2"/>
  <c r="K2151" i="2"/>
  <c r="J2151" i="2"/>
  <c r="I2151" i="2"/>
  <c r="K2150" i="2"/>
  <c r="J2150" i="2"/>
  <c r="I2150" i="2"/>
  <c r="K2149" i="2"/>
  <c r="J2149" i="2"/>
  <c r="I2149" i="2"/>
  <c r="K2148" i="2"/>
  <c r="J2148" i="2"/>
  <c r="I2148" i="2"/>
  <c r="K2147" i="2"/>
  <c r="J2147" i="2"/>
  <c r="I2147" i="2"/>
  <c r="K2146" i="2"/>
  <c r="J2146" i="2"/>
  <c r="I2146" i="2"/>
  <c r="K2145" i="2"/>
  <c r="J2145" i="2"/>
  <c r="I2145" i="2"/>
  <c r="K2144" i="2"/>
  <c r="J2144" i="2"/>
  <c r="I2144" i="2"/>
  <c r="K2143" i="2"/>
  <c r="J2143" i="2"/>
  <c r="I2143" i="2"/>
  <c r="K2142" i="2"/>
  <c r="J2142" i="2"/>
  <c r="I2142" i="2"/>
  <c r="K2141" i="2"/>
  <c r="J2141" i="2"/>
  <c r="I2141" i="2"/>
  <c r="K2140" i="2"/>
  <c r="J2140" i="2"/>
  <c r="I2140" i="2"/>
  <c r="K2139" i="2"/>
  <c r="J2139" i="2"/>
  <c r="I2139" i="2"/>
  <c r="K2138" i="2"/>
  <c r="J2138" i="2"/>
  <c r="I2138" i="2"/>
  <c r="K2137" i="2"/>
  <c r="J2137" i="2"/>
  <c r="I2137" i="2"/>
  <c r="K2136" i="2"/>
  <c r="J2136" i="2"/>
  <c r="I2136" i="2"/>
  <c r="K2135" i="2"/>
  <c r="J2135" i="2"/>
  <c r="I2135" i="2"/>
  <c r="K2134" i="2"/>
  <c r="J2134" i="2"/>
  <c r="I2134" i="2"/>
  <c r="K2133" i="2"/>
  <c r="J2133" i="2"/>
  <c r="I2133" i="2"/>
  <c r="K2132" i="2"/>
  <c r="J2132" i="2"/>
  <c r="I2132" i="2"/>
  <c r="K2131" i="2"/>
  <c r="J2131" i="2"/>
  <c r="I2131" i="2"/>
  <c r="K2130" i="2"/>
  <c r="J2130" i="2"/>
  <c r="I2130" i="2"/>
  <c r="K2129" i="2"/>
  <c r="J2129" i="2"/>
  <c r="I2129" i="2"/>
  <c r="K2128" i="2"/>
  <c r="J2128" i="2"/>
  <c r="I2128" i="2"/>
  <c r="K2127" i="2"/>
  <c r="J2127" i="2"/>
  <c r="I2127" i="2"/>
  <c r="K2126" i="2"/>
  <c r="J2126" i="2"/>
  <c r="I2126" i="2"/>
  <c r="K2125" i="2"/>
  <c r="J2125" i="2"/>
  <c r="I2125" i="2"/>
  <c r="K2124" i="2"/>
  <c r="J2124" i="2"/>
  <c r="I2124" i="2"/>
  <c r="K2123" i="2"/>
  <c r="J2123" i="2"/>
  <c r="I2123" i="2"/>
  <c r="K2122" i="2"/>
  <c r="J2122" i="2"/>
  <c r="I2122" i="2"/>
  <c r="K2121" i="2"/>
  <c r="J2121" i="2"/>
  <c r="I2121" i="2"/>
  <c r="K2120" i="2"/>
  <c r="J2120" i="2"/>
  <c r="I2120" i="2"/>
  <c r="K2119" i="2"/>
  <c r="J2119" i="2"/>
  <c r="I2119" i="2"/>
  <c r="K2118" i="2"/>
  <c r="J2118" i="2"/>
  <c r="I2118" i="2"/>
  <c r="K2117" i="2"/>
  <c r="J2117" i="2"/>
  <c r="I2117" i="2"/>
  <c r="K2116" i="2"/>
  <c r="J2116" i="2"/>
  <c r="I2116" i="2"/>
  <c r="K2115" i="2"/>
  <c r="J2115" i="2"/>
  <c r="I2115" i="2"/>
  <c r="K2114" i="2"/>
  <c r="J2114" i="2"/>
  <c r="I2114" i="2"/>
  <c r="K2113" i="2"/>
  <c r="J2113" i="2"/>
  <c r="I2113" i="2"/>
  <c r="K2112" i="2"/>
  <c r="J2112" i="2"/>
  <c r="I2112" i="2"/>
  <c r="K2111" i="2"/>
  <c r="J2111" i="2"/>
  <c r="I2111" i="2"/>
  <c r="K2110" i="2"/>
  <c r="J2110" i="2"/>
  <c r="I2110" i="2"/>
  <c r="K2109" i="2"/>
  <c r="J2109" i="2"/>
  <c r="I2109" i="2"/>
  <c r="K2108" i="2"/>
  <c r="J2108" i="2"/>
  <c r="I2108" i="2"/>
  <c r="K2107" i="2"/>
  <c r="J2107" i="2"/>
  <c r="I2107" i="2"/>
  <c r="K2106" i="2"/>
  <c r="J2106" i="2"/>
  <c r="I2106" i="2"/>
  <c r="K2105" i="2"/>
  <c r="J2105" i="2"/>
  <c r="I2105" i="2"/>
  <c r="K2104" i="2"/>
  <c r="J2104" i="2"/>
  <c r="I2104" i="2"/>
  <c r="K2103" i="2"/>
  <c r="J2103" i="2"/>
  <c r="I2103" i="2"/>
  <c r="K2102" i="2"/>
  <c r="J2102" i="2"/>
  <c r="I2102" i="2"/>
  <c r="K2101" i="2"/>
  <c r="J2101" i="2"/>
  <c r="I2101" i="2"/>
  <c r="K2100" i="2"/>
  <c r="J2100" i="2"/>
  <c r="I2100" i="2"/>
  <c r="K2099" i="2"/>
  <c r="J2099" i="2"/>
  <c r="I2099" i="2"/>
  <c r="K2098" i="2"/>
  <c r="J2098" i="2"/>
  <c r="I2098" i="2"/>
  <c r="K2097" i="2"/>
  <c r="J2097" i="2"/>
  <c r="I2097" i="2"/>
  <c r="K2096" i="2"/>
  <c r="J2096" i="2"/>
  <c r="I2096" i="2"/>
  <c r="K2095" i="2"/>
  <c r="J2095" i="2"/>
  <c r="I2095" i="2"/>
  <c r="K2094" i="2"/>
  <c r="J2094" i="2"/>
  <c r="I2094" i="2"/>
  <c r="K2093" i="2"/>
  <c r="J2093" i="2"/>
  <c r="I2093" i="2"/>
  <c r="K2092" i="2"/>
  <c r="J2092" i="2"/>
  <c r="I2092" i="2"/>
  <c r="K2091" i="2"/>
  <c r="J2091" i="2"/>
  <c r="I2091" i="2"/>
  <c r="K2090" i="2"/>
  <c r="J2090" i="2"/>
  <c r="I2090" i="2"/>
  <c r="K2089" i="2"/>
  <c r="J2089" i="2"/>
  <c r="I2089" i="2"/>
  <c r="K2088" i="2"/>
  <c r="J2088" i="2"/>
  <c r="I2088" i="2"/>
  <c r="K2087" i="2"/>
  <c r="J2087" i="2"/>
  <c r="I2087" i="2"/>
  <c r="K2086" i="2"/>
  <c r="J2086" i="2"/>
  <c r="I2086" i="2"/>
  <c r="K2085" i="2"/>
  <c r="J2085" i="2"/>
  <c r="I2085" i="2"/>
  <c r="K2084" i="2"/>
  <c r="J2084" i="2"/>
  <c r="I2084" i="2"/>
  <c r="K2083" i="2"/>
  <c r="J2083" i="2"/>
  <c r="I2083" i="2"/>
  <c r="K2082" i="2"/>
  <c r="J2082" i="2"/>
  <c r="I2082" i="2"/>
  <c r="K2081" i="2"/>
  <c r="J2081" i="2"/>
  <c r="I2081" i="2"/>
  <c r="K2080" i="2"/>
  <c r="J2080" i="2"/>
  <c r="I2080" i="2"/>
  <c r="K2079" i="2"/>
  <c r="J2079" i="2"/>
  <c r="I2079" i="2"/>
  <c r="K2078" i="2"/>
  <c r="J2078" i="2"/>
  <c r="I2078" i="2"/>
  <c r="K2077" i="2"/>
  <c r="J2077" i="2"/>
  <c r="I2077" i="2"/>
  <c r="K2076" i="2"/>
  <c r="J2076" i="2"/>
  <c r="I2076" i="2"/>
  <c r="K2075" i="2"/>
  <c r="J2075" i="2"/>
  <c r="I2075" i="2"/>
  <c r="K2074" i="2"/>
  <c r="J2074" i="2"/>
  <c r="I2074" i="2"/>
  <c r="K2073" i="2"/>
  <c r="J2073" i="2"/>
  <c r="I2073" i="2"/>
  <c r="K2072" i="2"/>
  <c r="J2072" i="2"/>
  <c r="I2072" i="2"/>
  <c r="K2071" i="2"/>
  <c r="J2071" i="2"/>
  <c r="I2071" i="2"/>
  <c r="K2070" i="2"/>
  <c r="J2070" i="2"/>
  <c r="I2070" i="2"/>
  <c r="K2069" i="2"/>
  <c r="J2069" i="2"/>
  <c r="I2069" i="2"/>
  <c r="K2068" i="2"/>
  <c r="J2068" i="2"/>
  <c r="I2068" i="2"/>
  <c r="K2067" i="2"/>
  <c r="J2067" i="2"/>
  <c r="I2067" i="2"/>
  <c r="K2066" i="2"/>
  <c r="J2066" i="2"/>
  <c r="I2066" i="2"/>
  <c r="K2065" i="2"/>
  <c r="J2065" i="2"/>
  <c r="I2065" i="2"/>
  <c r="K2064" i="2"/>
  <c r="J2064" i="2"/>
  <c r="I2064" i="2"/>
  <c r="K2063" i="2"/>
  <c r="J2063" i="2"/>
  <c r="I2063" i="2"/>
  <c r="K2062" i="2"/>
  <c r="J2062" i="2"/>
  <c r="I2062" i="2"/>
  <c r="K2061" i="2"/>
  <c r="J2061" i="2"/>
  <c r="I2061" i="2"/>
  <c r="K2060" i="2"/>
  <c r="J2060" i="2"/>
  <c r="I2060" i="2"/>
  <c r="K2059" i="2"/>
  <c r="J2059" i="2"/>
  <c r="I2059" i="2"/>
  <c r="K2058" i="2"/>
  <c r="J2058" i="2"/>
  <c r="I2058" i="2"/>
  <c r="K2057" i="2"/>
  <c r="J2057" i="2"/>
  <c r="I2057" i="2"/>
  <c r="K2056" i="2"/>
  <c r="J2056" i="2"/>
  <c r="I2056" i="2"/>
  <c r="K2055" i="2"/>
  <c r="J2055" i="2"/>
  <c r="I2055" i="2"/>
  <c r="K2054" i="2"/>
  <c r="J2054" i="2"/>
  <c r="I2054" i="2"/>
  <c r="K2053" i="2"/>
  <c r="J2053" i="2"/>
  <c r="I2053" i="2"/>
  <c r="K2052" i="2"/>
  <c r="J2052" i="2"/>
  <c r="I2052" i="2"/>
  <c r="K2051" i="2"/>
  <c r="J2051" i="2"/>
  <c r="I2051" i="2"/>
  <c r="K2050" i="2"/>
  <c r="J2050" i="2"/>
  <c r="I2050" i="2"/>
  <c r="K2049" i="2"/>
  <c r="J2049" i="2"/>
  <c r="I2049" i="2"/>
  <c r="K2048" i="2"/>
  <c r="J2048" i="2"/>
  <c r="I2048" i="2"/>
  <c r="K2047" i="2"/>
  <c r="J2047" i="2"/>
  <c r="I2047" i="2"/>
  <c r="K2046" i="2"/>
  <c r="J2046" i="2"/>
  <c r="I2046" i="2"/>
  <c r="K2045" i="2"/>
  <c r="J2045" i="2"/>
  <c r="I2045" i="2"/>
  <c r="K2044" i="2"/>
  <c r="J2044" i="2"/>
  <c r="I2044" i="2"/>
  <c r="K2043" i="2"/>
  <c r="J2043" i="2"/>
  <c r="I2043" i="2"/>
  <c r="K2042" i="2"/>
  <c r="J2042" i="2"/>
  <c r="I2042" i="2"/>
  <c r="K2041" i="2"/>
  <c r="J2041" i="2"/>
  <c r="I2041" i="2"/>
  <c r="K2040" i="2"/>
  <c r="J2040" i="2"/>
  <c r="I2040" i="2"/>
  <c r="K2039" i="2"/>
  <c r="J2039" i="2"/>
  <c r="I2039" i="2"/>
  <c r="K2038" i="2"/>
  <c r="J2038" i="2"/>
  <c r="I2038" i="2"/>
  <c r="K2037" i="2"/>
  <c r="J2037" i="2"/>
  <c r="I2037" i="2"/>
  <c r="K2036" i="2"/>
  <c r="J2036" i="2"/>
  <c r="I2036" i="2"/>
  <c r="K2035" i="2"/>
  <c r="J2035" i="2"/>
  <c r="I2035" i="2"/>
  <c r="K2034" i="2"/>
  <c r="J2034" i="2"/>
  <c r="I2034" i="2"/>
  <c r="K2033" i="2"/>
  <c r="J2033" i="2"/>
  <c r="I2033" i="2"/>
  <c r="K2032" i="2"/>
  <c r="J2032" i="2"/>
  <c r="I2032" i="2"/>
  <c r="K2031" i="2"/>
  <c r="J2031" i="2"/>
  <c r="I2031" i="2"/>
  <c r="K2030" i="2"/>
  <c r="J2030" i="2"/>
  <c r="I2030" i="2"/>
  <c r="K2029" i="2"/>
  <c r="J2029" i="2"/>
  <c r="I2029" i="2"/>
  <c r="K2028" i="2"/>
  <c r="J2028" i="2"/>
  <c r="I2028" i="2"/>
  <c r="K2027" i="2"/>
  <c r="J2027" i="2"/>
  <c r="I2027" i="2"/>
  <c r="K2026" i="2"/>
  <c r="J2026" i="2"/>
  <c r="I2026" i="2"/>
  <c r="K2025" i="2"/>
  <c r="J2025" i="2"/>
  <c r="I2025" i="2"/>
  <c r="K2024" i="2"/>
  <c r="J2024" i="2"/>
  <c r="I2024" i="2"/>
  <c r="K2023" i="2"/>
  <c r="J2023" i="2"/>
  <c r="I2023" i="2"/>
  <c r="K2022" i="2"/>
  <c r="J2022" i="2"/>
  <c r="I2022" i="2"/>
  <c r="K2021" i="2"/>
  <c r="J2021" i="2"/>
  <c r="I2021" i="2"/>
  <c r="K2020" i="2"/>
  <c r="J2020" i="2"/>
  <c r="I2020" i="2"/>
  <c r="K2019" i="2"/>
  <c r="J2019" i="2"/>
  <c r="I2019" i="2"/>
  <c r="K2018" i="2"/>
  <c r="J2018" i="2"/>
  <c r="I2018" i="2"/>
  <c r="K2017" i="2"/>
  <c r="J2017" i="2"/>
  <c r="I2017" i="2"/>
  <c r="K2016" i="2"/>
  <c r="J2016" i="2"/>
  <c r="I2016" i="2"/>
  <c r="K2015" i="2"/>
  <c r="J2015" i="2"/>
  <c r="I2015" i="2"/>
  <c r="K2014" i="2"/>
  <c r="J2014" i="2"/>
  <c r="I2014" i="2"/>
  <c r="K2013" i="2"/>
  <c r="J2013" i="2"/>
  <c r="I2013" i="2"/>
  <c r="K2012" i="2"/>
  <c r="J2012" i="2"/>
  <c r="I2012" i="2"/>
  <c r="K2011" i="2"/>
  <c r="J2011" i="2"/>
  <c r="I2011" i="2"/>
  <c r="K2010" i="2"/>
  <c r="J2010" i="2"/>
  <c r="I2010" i="2"/>
  <c r="K2009" i="2"/>
  <c r="J2009" i="2"/>
  <c r="I2009" i="2"/>
  <c r="K2008" i="2"/>
  <c r="J2008" i="2"/>
  <c r="I2008" i="2"/>
  <c r="K2007" i="2"/>
  <c r="J2007" i="2"/>
  <c r="I2007" i="2"/>
  <c r="K2006" i="2"/>
  <c r="J2006" i="2"/>
  <c r="I2006" i="2"/>
  <c r="K2005" i="2"/>
  <c r="J2005" i="2"/>
  <c r="I2005" i="2"/>
  <c r="K2004" i="2"/>
  <c r="J2004" i="2"/>
  <c r="I2004" i="2"/>
  <c r="K2003" i="2"/>
  <c r="J2003" i="2"/>
  <c r="I2003" i="2"/>
  <c r="K2002" i="2"/>
  <c r="J2002" i="2"/>
  <c r="I2002" i="2"/>
  <c r="K2001" i="2"/>
  <c r="J2001" i="2"/>
  <c r="I2001" i="2"/>
  <c r="K2000" i="2"/>
  <c r="J2000" i="2"/>
  <c r="I2000" i="2"/>
  <c r="K1999" i="2"/>
  <c r="J1999" i="2"/>
  <c r="I1999" i="2"/>
  <c r="K1998" i="2"/>
  <c r="J1998" i="2"/>
  <c r="I1998" i="2"/>
  <c r="K1997" i="2"/>
  <c r="J1997" i="2"/>
  <c r="I1997" i="2"/>
  <c r="K1996" i="2"/>
  <c r="J1996" i="2"/>
  <c r="I1996" i="2"/>
  <c r="K1995" i="2"/>
  <c r="J1995" i="2"/>
  <c r="I1995" i="2"/>
  <c r="K1994" i="2"/>
  <c r="J1994" i="2"/>
  <c r="I1994" i="2"/>
  <c r="K1993" i="2"/>
  <c r="J1993" i="2"/>
  <c r="I1993" i="2"/>
  <c r="K1992" i="2"/>
  <c r="J1992" i="2"/>
  <c r="I1992" i="2"/>
  <c r="K1991" i="2"/>
  <c r="J1991" i="2"/>
  <c r="I1991" i="2"/>
  <c r="K1990" i="2"/>
  <c r="J1990" i="2"/>
  <c r="I1990" i="2"/>
  <c r="K1989" i="2"/>
  <c r="J1989" i="2"/>
  <c r="I1989" i="2"/>
  <c r="K1988" i="2"/>
  <c r="J1988" i="2"/>
  <c r="I1988" i="2"/>
  <c r="K1987" i="2"/>
  <c r="J1987" i="2"/>
  <c r="I1987" i="2"/>
  <c r="K1986" i="2"/>
  <c r="J1986" i="2"/>
  <c r="I1986" i="2"/>
  <c r="K1985" i="2"/>
  <c r="J1985" i="2"/>
  <c r="I1985" i="2"/>
  <c r="K1984" i="2"/>
  <c r="J1984" i="2"/>
  <c r="I1984" i="2"/>
  <c r="K1983" i="2"/>
  <c r="J1983" i="2"/>
  <c r="I1983" i="2"/>
  <c r="K1982" i="2"/>
  <c r="J1982" i="2"/>
  <c r="I1982" i="2"/>
  <c r="K1981" i="2"/>
  <c r="J1981" i="2"/>
  <c r="I1981" i="2"/>
  <c r="K1980" i="2"/>
  <c r="J1980" i="2"/>
  <c r="I1980" i="2"/>
  <c r="K1979" i="2"/>
  <c r="J1979" i="2"/>
  <c r="I1979" i="2"/>
  <c r="K1978" i="2"/>
  <c r="J1978" i="2"/>
  <c r="I1978" i="2"/>
  <c r="K1977" i="2"/>
  <c r="J1977" i="2"/>
  <c r="I1977" i="2"/>
  <c r="K1976" i="2"/>
  <c r="J1976" i="2"/>
  <c r="I1976" i="2"/>
  <c r="K1975" i="2"/>
  <c r="J1975" i="2"/>
  <c r="I1975" i="2"/>
  <c r="K1974" i="2"/>
  <c r="J1974" i="2"/>
  <c r="I1974" i="2"/>
  <c r="K1973" i="2"/>
  <c r="J1973" i="2"/>
  <c r="I1973" i="2"/>
  <c r="K1972" i="2"/>
  <c r="J1972" i="2"/>
  <c r="I1972" i="2"/>
  <c r="K1971" i="2"/>
  <c r="J1971" i="2"/>
  <c r="I1971" i="2"/>
  <c r="K1970" i="2"/>
  <c r="J1970" i="2"/>
  <c r="I1970" i="2"/>
  <c r="K1969" i="2"/>
  <c r="J1969" i="2"/>
  <c r="I1969" i="2"/>
  <c r="K1968" i="2"/>
  <c r="J1968" i="2"/>
  <c r="I1968" i="2"/>
  <c r="K1967" i="2"/>
  <c r="J1967" i="2"/>
  <c r="I1967" i="2"/>
  <c r="K1966" i="2"/>
  <c r="J1966" i="2"/>
  <c r="I1966" i="2"/>
  <c r="K1965" i="2"/>
  <c r="J1965" i="2"/>
  <c r="I1965" i="2"/>
  <c r="K1964" i="2"/>
  <c r="J1964" i="2"/>
  <c r="I1964" i="2"/>
  <c r="K1963" i="2"/>
  <c r="J1963" i="2"/>
  <c r="I1963" i="2"/>
  <c r="K1962" i="2"/>
  <c r="J1962" i="2"/>
  <c r="I1962" i="2"/>
  <c r="K1961" i="2"/>
  <c r="J1961" i="2"/>
  <c r="I1961" i="2"/>
  <c r="K1960" i="2"/>
  <c r="J1960" i="2"/>
  <c r="I1960" i="2"/>
  <c r="K1959" i="2"/>
  <c r="J1959" i="2"/>
  <c r="I1959" i="2"/>
  <c r="K1958" i="2"/>
  <c r="J1958" i="2"/>
  <c r="I1958" i="2"/>
  <c r="K1957" i="2"/>
  <c r="J1957" i="2"/>
  <c r="I1957" i="2"/>
  <c r="K1956" i="2"/>
  <c r="J1956" i="2"/>
  <c r="I1956" i="2"/>
  <c r="K1955" i="2"/>
  <c r="J1955" i="2"/>
  <c r="I1955" i="2"/>
  <c r="K1954" i="2"/>
  <c r="J1954" i="2"/>
  <c r="I1954" i="2"/>
  <c r="K1953" i="2"/>
  <c r="J1953" i="2"/>
  <c r="I1953" i="2"/>
  <c r="K1952" i="2"/>
  <c r="J1952" i="2"/>
  <c r="I1952" i="2"/>
  <c r="K1951" i="2"/>
  <c r="J1951" i="2"/>
  <c r="I1951" i="2"/>
  <c r="K1950" i="2"/>
  <c r="J1950" i="2"/>
  <c r="I1950" i="2"/>
  <c r="K1949" i="2"/>
  <c r="J1949" i="2"/>
  <c r="I1949" i="2"/>
  <c r="K1948" i="2"/>
  <c r="J1948" i="2"/>
  <c r="I1948" i="2"/>
  <c r="K1947" i="2"/>
  <c r="J1947" i="2"/>
  <c r="I1947" i="2"/>
  <c r="K1946" i="2"/>
  <c r="J1946" i="2"/>
  <c r="I1946" i="2"/>
  <c r="K1945" i="2"/>
  <c r="J1945" i="2"/>
  <c r="I1945" i="2"/>
  <c r="K1944" i="2"/>
  <c r="J1944" i="2"/>
  <c r="I1944" i="2"/>
  <c r="K1943" i="2"/>
  <c r="J1943" i="2"/>
  <c r="I1943" i="2"/>
  <c r="K1942" i="2"/>
  <c r="J1942" i="2"/>
  <c r="I1942" i="2"/>
  <c r="K1941" i="2"/>
  <c r="J1941" i="2"/>
  <c r="I1941" i="2"/>
  <c r="K1940" i="2"/>
  <c r="J1940" i="2"/>
  <c r="I1940" i="2"/>
  <c r="K1939" i="2"/>
  <c r="J1939" i="2"/>
  <c r="I1939" i="2"/>
  <c r="K1938" i="2"/>
  <c r="J1938" i="2"/>
  <c r="I1938" i="2"/>
  <c r="K1937" i="2"/>
  <c r="J1937" i="2"/>
  <c r="I1937" i="2"/>
  <c r="K1936" i="2"/>
  <c r="J1936" i="2"/>
  <c r="I1936" i="2"/>
  <c r="K1935" i="2"/>
  <c r="J1935" i="2"/>
  <c r="I1935" i="2"/>
  <c r="K1934" i="2"/>
  <c r="J1934" i="2"/>
  <c r="I1934" i="2"/>
  <c r="K1933" i="2"/>
  <c r="J1933" i="2"/>
  <c r="I1933" i="2"/>
  <c r="K1932" i="2"/>
  <c r="J1932" i="2"/>
  <c r="I1932" i="2"/>
  <c r="K1931" i="2"/>
  <c r="J1931" i="2"/>
  <c r="I1931" i="2"/>
  <c r="K1930" i="2"/>
  <c r="J1930" i="2"/>
  <c r="I1930" i="2"/>
  <c r="K1929" i="2"/>
  <c r="J1929" i="2"/>
  <c r="I1929" i="2"/>
  <c r="K1928" i="2"/>
  <c r="J1928" i="2"/>
  <c r="I1928" i="2"/>
  <c r="K1927" i="2"/>
  <c r="J1927" i="2"/>
  <c r="I1927" i="2"/>
  <c r="K1926" i="2"/>
  <c r="J1926" i="2"/>
  <c r="I1926" i="2"/>
  <c r="K1925" i="2"/>
  <c r="J1925" i="2"/>
  <c r="I1925" i="2"/>
  <c r="K1924" i="2"/>
  <c r="J1924" i="2"/>
  <c r="I1924" i="2"/>
  <c r="K1923" i="2"/>
  <c r="J1923" i="2"/>
  <c r="I1923" i="2"/>
  <c r="K1922" i="2"/>
  <c r="J1922" i="2"/>
  <c r="I1922" i="2"/>
  <c r="K1921" i="2"/>
  <c r="J1921" i="2"/>
  <c r="I1921" i="2"/>
  <c r="K1920" i="2"/>
  <c r="J1920" i="2"/>
  <c r="I1920" i="2"/>
  <c r="K1919" i="2"/>
  <c r="J1919" i="2"/>
  <c r="I1919" i="2"/>
  <c r="K1918" i="2"/>
  <c r="J1918" i="2"/>
  <c r="I1918" i="2"/>
  <c r="K1917" i="2"/>
  <c r="J1917" i="2"/>
  <c r="I1917" i="2"/>
  <c r="K1916" i="2"/>
  <c r="J1916" i="2"/>
  <c r="I1916" i="2"/>
  <c r="K1915" i="2"/>
  <c r="J1915" i="2"/>
  <c r="I1915" i="2"/>
  <c r="K1914" i="2"/>
  <c r="J1914" i="2"/>
  <c r="I1914" i="2"/>
  <c r="K1913" i="2"/>
  <c r="J1913" i="2"/>
  <c r="I1913" i="2"/>
  <c r="K1912" i="2"/>
  <c r="J1912" i="2"/>
  <c r="I1912" i="2"/>
  <c r="K1911" i="2"/>
  <c r="J1911" i="2"/>
  <c r="I1911" i="2"/>
  <c r="K1910" i="2"/>
  <c r="J1910" i="2"/>
  <c r="I1910" i="2"/>
  <c r="K1909" i="2"/>
  <c r="J1909" i="2"/>
  <c r="I1909" i="2"/>
  <c r="K1908" i="2"/>
  <c r="J1908" i="2"/>
  <c r="I1908" i="2"/>
  <c r="K1907" i="2"/>
  <c r="J1907" i="2"/>
  <c r="I1907" i="2"/>
  <c r="K1906" i="2"/>
  <c r="J1906" i="2"/>
  <c r="I1906" i="2"/>
  <c r="K1905" i="2"/>
  <c r="J1905" i="2"/>
  <c r="I1905" i="2"/>
  <c r="K1904" i="2"/>
  <c r="J1904" i="2"/>
  <c r="I1904" i="2"/>
  <c r="K1903" i="2"/>
  <c r="J1903" i="2"/>
  <c r="I1903" i="2"/>
  <c r="K1902" i="2"/>
  <c r="J1902" i="2"/>
  <c r="I1902" i="2"/>
  <c r="K1901" i="2"/>
  <c r="J1901" i="2"/>
  <c r="I1901" i="2"/>
  <c r="K1900" i="2"/>
  <c r="J1900" i="2"/>
  <c r="I1900" i="2"/>
  <c r="K1899" i="2"/>
  <c r="J1899" i="2"/>
  <c r="I1899" i="2"/>
  <c r="K1898" i="2"/>
  <c r="J1898" i="2"/>
  <c r="I1898" i="2"/>
  <c r="K1897" i="2"/>
  <c r="J1897" i="2"/>
  <c r="I1897" i="2"/>
  <c r="K1896" i="2"/>
  <c r="J1896" i="2"/>
  <c r="I1896" i="2"/>
  <c r="K1895" i="2"/>
  <c r="J1895" i="2"/>
  <c r="I1895" i="2"/>
  <c r="K1894" i="2"/>
  <c r="J1894" i="2"/>
  <c r="I1894" i="2"/>
  <c r="K1893" i="2"/>
  <c r="J1893" i="2"/>
  <c r="I1893" i="2"/>
  <c r="K1892" i="2"/>
  <c r="J1892" i="2"/>
  <c r="I1892" i="2"/>
  <c r="K1891" i="2"/>
  <c r="J1891" i="2"/>
  <c r="I1891" i="2"/>
  <c r="K1890" i="2"/>
  <c r="J1890" i="2"/>
  <c r="I1890" i="2"/>
  <c r="K1889" i="2"/>
  <c r="J1889" i="2"/>
  <c r="I1889" i="2"/>
  <c r="K1888" i="2"/>
  <c r="J1888" i="2"/>
  <c r="I1888" i="2"/>
  <c r="K1887" i="2"/>
  <c r="J1887" i="2"/>
  <c r="I1887" i="2"/>
  <c r="K1886" i="2"/>
  <c r="J1886" i="2"/>
  <c r="I1886" i="2"/>
  <c r="K1885" i="2"/>
  <c r="J1885" i="2"/>
  <c r="I1885" i="2"/>
  <c r="K1884" i="2"/>
  <c r="J1884" i="2"/>
  <c r="I1884" i="2"/>
  <c r="K1883" i="2"/>
  <c r="J1883" i="2"/>
  <c r="I1883" i="2"/>
  <c r="K1882" i="2"/>
  <c r="J1882" i="2"/>
  <c r="I1882" i="2"/>
  <c r="K1881" i="2"/>
  <c r="J1881" i="2"/>
  <c r="I1881" i="2"/>
  <c r="K1880" i="2"/>
  <c r="J1880" i="2"/>
  <c r="I1880" i="2"/>
  <c r="K1879" i="2"/>
  <c r="J1879" i="2"/>
  <c r="I1879" i="2"/>
  <c r="K1878" i="2"/>
  <c r="J1878" i="2"/>
  <c r="I1878" i="2"/>
  <c r="K1877" i="2"/>
  <c r="J1877" i="2"/>
  <c r="I1877" i="2"/>
  <c r="K1876" i="2"/>
  <c r="J1876" i="2"/>
  <c r="I1876" i="2"/>
  <c r="K1875" i="2"/>
  <c r="J1875" i="2"/>
  <c r="I1875" i="2"/>
  <c r="K1874" i="2"/>
  <c r="J1874" i="2"/>
  <c r="I1874" i="2"/>
  <c r="K1873" i="2"/>
  <c r="J1873" i="2"/>
  <c r="I1873" i="2"/>
  <c r="K1872" i="2"/>
  <c r="J1872" i="2"/>
  <c r="I1872" i="2"/>
  <c r="K1871" i="2"/>
  <c r="J1871" i="2"/>
  <c r="I1871" i="2"/>
  <c r="K1870" i="2"/>
  <c r="J1870" i="2"/>
  <c r="I1870" i="2"/>
  <c r="K1869" i="2"/>
  <c r="J1869" i="2"/>
  <c r="I1869" i="2"/>
  <c r="K1868" i="2"/>
  <c r="J1868" i="2"/>
  <c r="I1868" i="2"/>
  <c r="K1867" i="2"/>
  <c r="J1867" i="2"/>
  <c r="I1867" i="2"/>
  <c r="K1866" i="2"/>
  <c r="J1866" i="2"/>
  <c r="I1866" i="2"/>
  <c r="K1865" i="2"/>
  <c r="J1865" i="2"/>
  <c r="I1865" i="2"/>
  <c r="K1864" i="2"/>
  <c r="J1864" i="2"/>
  <c r="I1864" i="2"/>
  <c r="K1863" i="2"/>
  <c r="J1863" i="2"/>
  <c r="I1863" i="2"/>
  <c r="K1862" i="2"/>
  <c r="J1862" i="2"/>
  <c r="I1862" i="2"/>
  <c r="K1861" i="2"/>
  <c r="J1861" i="2"/>
  <c r="I1861" i="2"/>
  <c r="K1860" i="2"/>
  <c r="J1860" i="2"/>
  <c r="I1860" i="2"/>
  <c r="K1859" i="2"/>
  <c r="J1859" i="2"/>
  <c r="I1859" i="2"/>
  <c r="K1858" i="2"/>
  <c r="J1858" i="2"/>
  <c r="I1858" i="2"/>
  <c r="K1857" i="2"/>
  <c r="J1857" i="2"/>
  <c r="I1857" i="2"/>
  <c r="K1856" i="2"/>
  <c r="J1856" i="2"/>
  <c r="I1856" i="2"/>
  <c r="K1855" i="2"/>
  <c r="J1855" i="2"/>
  <c r="I1855" i="2"/>
  <c r="K1854" i="2"/>
  <c r="J1854" i="2"/>
  <c r="I1854" i="2"/>
  <c r="K1853" i="2"/>
  <c r="J1853" i="2"/>
  <c r="I1853" i="2"/>
  <c r="K1852" i="2"/>
  <c r="J1852" i="2"/>
  <c r="I1852" i="2"/>
  <c r="K1851" i="2"/>
  <c r="J1851" i="2"/>
  <c r="I1851" i="2"/>
  <c r="K1850" i="2"/>
  <c r="J1850" i="2"/>
  <c r="I1850" i="2"/>
  <c r="K1849" i="2"/>
  <c r="J1849" i="2"/>
  <c r="I1849" i="2"/>
  <c r="K1848" i="2"/>
  <c r="J1848" i="2"/>
  <c r="I1848" i="2"/>
  <c r="K1847" i="2"/>
  <c r="J1847" i="2"/>
  <c r="I1847" i="2"/>
  <c r="K1846" i="2"/>
  <c r="J1846" i="2"/>
  <c r="I1846" i="2"/>
  <c r="K1845" i="2"/>
  <c r="J1845" i="2"/>
  <c r="I1845" i="2"/>
  <c r="K1844" i="2"/>
  <c r="J1844" i="2"/>
  <c r="I1844" i="2"/>
  <c r="K1843" i="2"/>
  <c r="J1843" i="2"/>
  <c r="I1843" i="2"/>
  <c r="K1842" i="2"/>
  <c r="J1842" i="2"/>
  <c r="I1842" i="2"/>
  <c r="K1841" i="2"/>
  <c r="J1841" i="2"/>
  <c r="I1841" i="2"/>
  <c r="K1840" i="2"/>
  <c r="J1840" i="2"/>
  <c r="I1840" i="2"/>
  <c r="K1839" i="2"/>
  <c r="J1839" i="2"/>
  <c r="I1839" i="2"/>
  <c r="K1838" i="2"/>
  <c r="J1838" i="2"/>
  <c r="I1838" i="2"/>
  <c r="K1837" i="2"/>
  <c r="J1837" i="2"/>
  <c r="I1837" i="2"/>
  <c r="K1836" i="2"/>
  <c r="J1836" i="2"/>
  <c r="I1836" i="2"/>
  <c r="K1835" i="2"/>
  <c r="J1835" i="2"/>
  <c r="I1835" i="2"/>
  <c r="K1834" i="2"/>
  <c r="J1834" i="2"/>
  <c r="I1834" i="2"/>
  <c r="K1833" i="2"/>
  <c r="J1833" i="2"/>
  <c r="I1833" i="2"/>
  <c r="K1832" i="2"/>
  <c r="J1832" i="2"/>
  <c r="I1832" i="2"/>
  <c r="K1831" i="2"/>
  <c r="J1831" i="2"/>
  <c r="I1831" i="2"/>
  <c r="K1830" i="2"/>
  <c r="J1830" i="2"/>
  <c r="I1830" i="2"/>
  <c r="K1829" i="2"/>
  <c r="J1829" i="2"/>
  <c r="I1829" i="2"/>
  <c r="K1828" i="2"/>
  <c r="J1828" i="2"/>
  <c r="I1828" i="2"/>
  <c r="K1827" i="2"/>
  <c r="J1827" i="2"/>
  <c r="I1827" i="2"/>
  <c r="K1826" i="2"/>
  <c r="J1826" i="2"/>
  <c r="I1826" i="2"/>
  <c r="K1825" i="2"/>
  <c r="J1825" i="2"/>
  <c r="I1825" i="2"/>
  <c r="K1824" i="2"/>
  <c r="J1824" i="2"/>
  <c r="I1824" i="2"/>
  <c r="K1823" i="2"/>
  <c r="J1823" i="2"/>
  <c r="I1823" i="2"/>
  <c r="K1822" i="2"/>
  <c r="J1822" i="2"/>
  <c r="I1822" i="2"/>
  <c r="K1821" i="2"/>
  <c r="J1821" i="2"/>
  <c r="I1821" i="2"/>
  <c r="K1820" i="2"/>
  <c r="J1820" i="2"/>
  <c r="I1820" i="2"/>
  <c r="K1819" i="2"/>
  <c r="J1819" i="2"/>
  <c r="I1819" i="2"/>
  <c r="K1818" i="2"/>
  <c r="J1818" i="2"/>
  <c r="I1818" i="2"/>
  <c r="K1817" i="2"/>
  <c r="J1817" i="2"/>
  <c r="I1817" i="2"/>
  <c r="K1816" i="2"/>
  <c r="J1816" i="2"/>
  <c r="I1816" i="2"/>
  <c r="K1815" i="2"/>
  <c r="J1815" i="2"/>
  <c r="I1815" i="2"/>
  <c r="K1814" i="2"/>
  <c r="J1814" i="2"/>
  <c r="I1814" i="2"/>
  <c r="K1813" i="2"/>
  <c r="J1813" i="2"/>
  <c r="I1813" i="2"/>
  <c r="K1812" i="2"/>
  <c r="J1812" i="2"/>
  <c r="I1812" i="2"/>
  <c r="K1811" i="2"/>
  <c r="J1811" i="2"/>
  <c r="I1811" i="2"/>
  <c r="K1810" i="2"/>
  <c r="J1810" i="2"/>
  <c r="I1810" i="2"/>
  <c r="K1809" i="2"/>
  <c r="J1809" i="2"/>
  <c r="I1809" i="2"/>
  <c r="K1808" i="2"/>
  <c r="J1808" i="2"/>
  <c r="I1808" i="2"/>
  <c r="K1807" i="2"/>
  <c r="J1807" i="2"/>
  <c r="I1807" i="2"/>
  <c r="K1806" i="2"/>
  <c r="J1806" i="2"/>
  <c r="I1806" i="2"/>
  <c r="K1805" i="2"/>
  <c r="J1805" i="2"/>
  <c r="I1805" i="2"/>
  <c r="K1804" i="2"/>
  <c r="J1804" i="2"/>
  <c r="I1804" i="2"/>
  <c r="K1803" i="2"/>
  <c r="J1803" i="2"/>
  <c r="I1803" i="2"/>
  <c r="K1802" i="2"/>
  <c r="J1802" i="2"/>
  <c r="I1802" i="2"/>
  <c r="K1801" i="2"/>
  <c r="J1801" i="2"/>
  <c r="I1801" i="2"/>
  <c r="K1800" i="2"/>
  <c r="J1800" i="2"/>
  <c r="I1800" i="2"/>
  <c r="K1799" i="2"/>
  <c r="J1799" i="2"/>
  <c r="I1799" i="2"/>
  <c r="K1798" i="2"/>
  <c r="J1798" i="2"/>
  <c r="I1798" i="2"/>
  <c r="K1797" i="2"/>
  <c r="J1797" i="2"/>
  <c r="I1797" i="2"/>
  <c r="K1796" i="2"/>
  <c r="J1796" i="2"/>
  <c r="I1796" i="2"/>
  <c r="K1795" i="2"/>
  <c r="J1795" i="2"/>
  <c r="I1795" i="2"/>
  <c r="K1794" i="2"/>
  <c r="J1794" i="2"/>
  <c r="I1794" i="2"/>
  <c r="K1793" i="2"/>
  <c r="J1793" i="2"/>
  <c r="I1793" i="2"/>
  <c r="K1792" i="2"/>
  <c r="J1792" i="2"/>
  <c r="I1792" i="2"/>
  <c r="K1791" i="2"/>
  <c r="J1791" i="2"/>
  <c r="I1791" i="2"/>
  <c r="K1790" i="2"/>
  <c r="J1790" i="2"/>
  <c r="I1790" i="2"/>
  <c r="K1789" i="2"/>
  <c r="J1789" i="2"/>
  <c r="I1789" i="2"/>
  <c r="K1788" i="2"/>
  <c r="J1788" i="2"/>
  <c r="I1788" i="2"/>
  <c r="K1787" i="2"/>
  <c r="J1787" i="2"/>
  <c r="I1787" i="2"/>
  <c r="K1786" i="2"/>
  <c r="J1786" i="2"/>
  <c r="I1786" i="2"/>
  <c r="K1785" i="2"/>
  <c r="J1785" i="2"/>
  <c r="I1785" i="2"/>
  <c r="K1784" i="2"/>
  <c r="J1784" i="2"/>
  <c r="I1784" i="2"/>
  <c r="K1783" i="2"/>
  <c r="J1783" i="2"/>
  <c r="I1783" i="2"/>
  <c r="K1782" i="2"/>
  <c r="J1782" i="2"/>
  <c r="I1782" i="2"/>
  <c r="K1781" i="2"/>
  <c r="J1781" i="2"/>
  <c r="I1781" i="2"/>
  <c r="K1780" i="2"/>
  <c r="J1780" i="2"/>
  <c r="I1780" i="2"/>
  <c r="K1779" i="2"/>
  <c r="J1779" i="2"/>
  <c r="I1779" i="2"/>
  <c r="K1778" i="2"/>
  <c r="J1778" i="2"/>
  <c r="I1778" i="2"/>
  <c r="K1777" i="2"/>
  <c r="J1777" i="2"/>
  <c r="I1777" i="2"/>
  <c r="K1776" i="2"/>
  <c r="J1776" i="2"/>
  <c r="I1776" i="2"/>
  <c r="K1775" i="2"/>
  <c r="J1775" i="2"/>
  <c r="I1775" i="2"/>
  <c r="K1774" i="2"/>
  <c r="J1774" i="2"/>
  <c r="I1774" i="2"/>
  <c r="K1773" i="2"/>
  <c r="J1773" i="2"/>
  <c r="I1773" i="2"/>
  <c r="K1772" i="2"/>
  <c r="J1772" i="2"/>
  <c r="I1772" i="2"/>
  <c r="K1771" i="2"/>
  <c r="J1771" i="2"/>
  <c r="I1771" i="2"/>
  <c r="K1770" i="2"/>
  <c r="J1770" i="2"/>
  <c r="I1770" i="2"/>
  <c r="K1769" i="2"/>
  <c r="J1769" i="2"/>
  <c r="I1769" i="2"/>
  <c r="K1768" i="2"/>
  <c r="J1768" i="2"/>
  <c r="I1768" i="2"/>
  <c r="K1767" i="2"/>
  <c r="J1767" i="2"/>
  <c r="I1767" i="2"/>
  <c r="K1766" i="2"/>
  <c r="J1766" i="2"/>
  <c r="I1766" i="2"/>
  <c r="K1765" i="2"/>
  <c r="J1765" i="2"/>
  <c r="I1765" i="2"/>
  <c r="K1764" i="2"/>
  <c r="J1764" i="2"/>
  <c r="I1764" i="2"/>
  <c r="K1763" i="2"/>
  <c r="J1763" i="2"/>
  <c r="I1763" i="2"/>
  <c r="K1762" i="2"/>
  <c r="J1762" i="2"/>
  <c r="I1762" i="2"/>
  <c r="K1761" i="2"/>
  <c r="J1761" i="2"/>
  <c r="I1761" i="2"/>
  <c r="K1760" i="2"/>
  <c r="J1760" i="2"/>
  <c r="I1760" i="2"/>
  <c r="K1759" i="2"/>
  <c r="J1759" i="2"/>
  <c r="I1759" i="2"/>
  <c r="K1758" i="2"/>
  <c r="J1758" i="2"/>
  <c r="I1758" i="2"/>
  <c r="K1757" i="2"/>
  <c r="J1757" i="2"/>
  <c r="I1757" i="2"/>
  <c r="K1756" i="2"/>
  <c r="J1756" i="2"/>
  <c r="I1756" i="2"/>
  <c r="K1755" i="2"/>
  <c r="J1755" i="2"/>
  <c r="I1755" i="2"/>
  <c r="K1754" i="2"/>
  <c r="J1754" i="2"/>
  <c r="I1754" i="2"/>
  <c r="K1753" i="2"/>
  <c r="J1753" i="2"/>
  <c r="I1753" i="2"/>
  <c r="K1752" i="2"/>
  <c r="J1752" i="2"/>
  <c r="I1752" i="2"/>
  <c r="K1751" i="2"/>
  <c r="J1751" i="2"/>
  <c r="I1751" i="2"/>
  <c r="K1750" i="2"/>
  <c r="J1750" i="2"/>
  <c r="I1750" i="2"/>
  <c r="K1749" i="2"/>
  <c r="J1749" i="2"/>
  <c r="I1749" i="2"/>
  <c r="K1748" i="2"/>
  <c r="J1748" i="2"/>
  <c r="I1748" i="2"/>
  <c r="K1747" i="2"/>
  <c r="J1747" i="2"/>
  <c r="I1747" i="2"/>
  <c r="K1746" i="2"/>
  <c r="J1746" i="2"/>
  <c r="I1746" i="2"/>
  <c r="K1745" i="2"/>
  <c r="J1745" i="2"/>
  <c r="I1745" i="2"/>
  <c r="K1744" i="2"/>
  <c r="J1744" i="2"/>
  <c r="I1744" i="2"/>
  <c r="K1743" i="2"/>
  <c r="J1743" i="2"/>
  <c r="I1743" i="2"/>
  <c r="K1742" i="2"/>
  <c r="J1742" i="2"/>
  <c r="I1742" i="2"/>
  <c r="K1741" i="2"/>
  <c r="J1741" i="2"/>
  <c r="I1741" i="2"/>
  <c r="K1740" i="2"/>
  <c r="J1740" i="2"/>
  <c r="I1740" i="2"/>
  <c r="K1739" i="2"/>
  <c r="J1739" i="2"/>
  <c r="I1739" i="2"/>
  <c r="K1738" i="2"/>
  <c r="J1738" i="2"/>
  <c r="I1738" i="2"/>
  <c r="K1737" i="2"/>
  <c r="J1737" i="2"/>
  <c r="I1737" i="2"/>
  <c r="K1736" i="2"/>
  <c r="J1736" i="2"/>
  <c r="I1736" i="2"/>
  <c r="K1735" i="2"/>
  <c r="J1735" i="2"/>
  <c r="I1735" i="2"/>
  <c r="K1734" i="2"/>
  <c r="J1734" i="2"/>
  <c r="I1734" i="2"/>
  <c r="K1733" i="2"/>
  <c r="J1733" i="2"/>
  <c r="I1733" i="2"/>
  <c r="K1732" i="2"/>
  <c r="J1732" i="2"/>
  <c r="I1732" i="2"/>
  <c r="K1731" i="2"/>
  <c r="J1731" i="2"/>
  <c r="I1731" i="2"/>
  <c r="K1730" i="2"/>
  <c r="J1730" i="2"/>
  <c r="I1730" i="2"/>
  <c r="K1729" i="2"/>
  <c r="J1729" i="2"/>
  <c r="I1729" i="2"/>
  <c r="K1728" i="2"/>
  <c r="J1728" i="2"/>
  <c r="I1728" i="2"/>
  <c r="K1727" i="2"/>
  <c r="J1727" i="2"/>
  <c r="I1727" i="2"/>
  <c r="K1726" i="2"/>
  <c r="J1726" i="2"/>
  <c r="I1726" i="2"/>
  <c r="K1725" i="2"/>
  <c r="J1725" i="2"/>
  <c r="I1725" i="2"/>
  <c r="K1724" i="2"/>
  <c r="J1724" i="2"/>
  <c r="I1724" i="2"/>
  <c r="K1723" i="2"/>
  <c r="J1723" i="2"/>
  <c r="I1723" i="2"/>
  <c r="K1722" i="2"/>
  <c r="J1722" i="2"/>
  <c r="I1722" i="2"/>
  <c r="K1721" i="2"/>
  <c r="J1721" i="2"/>
  <c r="I1721" i="2"/>
  <c r="K1720" i="2"/>
  <c r="J1720" i="2"/>
  <c r="I1720" i="2"/>
  <c r="K1719" i="2"/>
  <c r="J1719" i="2"/>
  <c r="I1719" i="2"/>
  <c r="K1718" i="2"/>
  <c r="J1718" i="2"/>
  <c r="I1718" i="2"/>
  <c r="K1717" i="2"/>
  <c r="J1717" i="2"/>
  <c r="I1717" i="2"/>
  <c r="K1716" i="2"/>
  <c r="J1716" i="2"/>
  <c r="I1716" i="2"/>
  <c r="K1715" i="2"/>
  <c r="J1715" i="2"/>
  <c r="I1715" i="2"/>
  <c r="K1714" i="2"/>
  <c r="J1714" i="2"/>
  <c r="I1714" i="2"/>
  <c r="K1713" i="2"/>
  <c r="J1713" i="2"/>
  <c r="I1713" i="2"/>
  <c r="K1712" i="2"/>
  <c r="J1712" i="2"/>
  <c r="I1712" i="2"/>
  <c r="K1711" i="2"/>
  <c r="J1711" i="2"/>
  <c r="I1711" i="2"/>
  <c r="K1710" i="2"/>
  <c r="J1710" i="2"/>
  <c r="I1710" i="2"/>
  <c r="K1709" i="2"/>
  <c r="J1709" i="2"/>
  <c r="I1709" i="2"/>
  <c r="K1708" i="2"/>
  <c r="J1708" i="2"/>
  <c r="I1708" i="2"/>
  <c r="K1707" i="2"/>
  <c r="J1707" i="2"/>
  <c r="I1707" i="2"/>
  <c r="K1706" i="2"/>
  <c r="J1706" i="2"/>
  <c r="I1706" i="2"/>
  <c r="K1705" i="2"/>
  <c r="J1705" i="2"/>
  <c r="I1705" i="2"/>
  <c r="K1704" i="2"/>
  <c r="J1704" i="2"/>
  <c r="I1704" i="2"/>
  <c r="K1703" i="2"/>
  <c r="J1703" i="2"/>
  <c r="I1703" i="2"/>
  <c r="K1702" i="2"/>
  <c r="J1702" i="2"/>
  <c r="I1702" i="2"/>
  <c r="K1701" i="2"/>
  <c r="J1701" i="2"/>
  <c r="I1701" i="2"/>
  <c r="K1700" i="2"/>
  <c r="J1700" i="2"/>
  <c r="I1700" i="2"/>
  <c r="K1699" i="2"/>
  <c r="J1699" i="2"/>
  <c r="I1699" i="2"/>
  <c r="K1698" i="2"/>
  <c r="J1698" i="2"/>
  <c r="I1698" i="2"/>
  <c r="K1697" i="2"/>
  <c r="J1697" i="2"/>
  <c r="I1697" i="2"/>
  <c r="K1696" i="2"/>
  <c r="J1696" i="2"/>
  <c r="I1696" i="2"/>
  <c r="K1695" i="2"/>
  <c r="J1695" i="2"/>
  <c r="I1695" i="2"/>
  <c r="K1694" i="2"/>
  <c r="J1694" i="2"/>
  <c r="I1694" i="2"/>
  <c r="K1693" i="2"/>
  <c r="J1693" i="2"/>
  <c r="I1693" i="2"/>
  <c r="K1692" i="2"/>
  <c r="J1692" i="2"/>
  <c r="I1692" i="2"/>
  <c r="K1691" i="2"/>
  <c r="J1691" i="2"/>
  <c r="I1691" i="2"/>
  <c r="K1690" i="2"/>
  <c r="J1690" i="2"/>
  <c r="I1690" i="2"/>
  <c r="K1689" i="2"/>
  <c r="J1689" i="2"/>
  <c r="I1689" i="2"/>
  <c r="K1688" i="2"/>
  <c r="J1688" i="2"/>
  <c r="I1688" i="2"/>
  <c r="K1687" i="2"/>
  <c r="J1687" i="2"/>
  <c r="I1687" i="2"/>
  <c r="K1686" i="2"/>
  <c r="J1686" i="2"/>
  <c r="I1686" i="2"/>
  <c r="K1685" i="2"/>
  <c r="J1685" i="2"/>
  <c r="I1685" i="2"/>
  <c r="K1684" i="2"/>
  <c r="J1684" i="2"/>
  <c r="I1684" i="2"/>
  <c r="K1683" i="2"/>
  <c r="J1683" i="2"/>
  <c r="I1683" i="2"/>
  <c r="K1682" i="2"/>
  <c r="J1682" i="2"/>
  <c r="I1682" i="2"/>
  <c r="K1681" i="2"/>
  <c r="J1681" i="2"/>
  <c r="I1681" i="2"/>
  <c r="K1680" i="2"/>
  <c r="J1680" i="2"/>
  <c r="I1680" i="2"/>
  <c r="K1679" i="2"/>
  <c r="J1679" i="2"/>
  <c r="I1679" i="2"/>
  <c r="K1678" i="2"/>
  <c r="J1678" i="2"/>
  <c r="I1678" i="2"/>
  <c r="K1677" i="2"/>
  <c r="J1677" i="2"/>
  <c r="I1677" i="2"/>
  <c r="K1676" i="2"/>
  <c r="J1676" i="2"/>
  <c r="I1676" i="2"/>
  <c r="K1675" i="2"/>
  <c r="J1675" i="2"/>
  <c r="I1675" i="2"/>
  <c r="K1674" i="2"/>
  <c r="J1674" i="2"/>
  <c r="I1674" i="2"/>
  <c r="K1673" i="2"/>
  <c r="J1673" i="2"/>
  <c r="I1673" i="2"/>
  <c r="K1672" i="2"/>
  <c r="J1672" i="2"/>
  <c r="I1672" i="2"/>
  <c r="K1671" i="2"/>
  <c r="J1671" i="2"/>
  <c r="I1671" i="2"/>
  <c r="K1670" i="2"/>
  <c r="J1670" i="2"/>
  <c r="I1670" i="2"/>
  <c r="K1669" i="2"/>
  <c r="J1669" i="2"/>
  <c r="I1669" i="2"/>
  <c r="K1668" i="2"/>
  <c r="J1668" i="2"/>
  <c r="I1668" i="2"/>
  <c r="K1667" i="2"/>
  <c r="J1667" i="2"/>
  <c r="I1667" i="2"/>
  <c r="K1666" i="2"/>
  <c r="J1666" i="2"/>
  <c r="I1666" i="2"/>
  <c r="K1665" i="2"/>
  <c r="J1665" i="2"/>
  <c r="I1665" i="2"/>
  <c r="K1664" i="2"/>
  <c r="J1664" i="2"/>
  <c r="I1664" i="2"/>
  <c r="K1663" i="2"/>
  <c r="J1663" i="2"/>
  <c r="I1663" i="2"/>
  <c r="K1662" i="2"/>
  <c r="J1662" i="2"/>
  <c r="I1662" i="2"/>
  <c r="K1661" i="2"/>
  <c r="J1661" i="2"/>
  <c r="I1661" i="2"/>
  <c r="K1660" i="2"/>
  <c r="J1660" i="2"/>
  <c r="I1660" i="2"/>
  <c r="K1659" i="2"/>
  <c r="J1659" i="2"/>
  <c r="I1659" i="2"/>
  <c r="K1658" i="2"/>
  <c r="J1658" i="2"/>
  <c r="I1658" i="2"/>
  <c r="K1657" i="2"/>
  <c r="J1657" i="2"/>
  <c r="I1657" i="2"/>
  <c r="K1656" i="2"/>
  <c r="J1656" i="2"/>
  <c r="I1656" i="2"/>
  <c r="K1655" i="2"/>
  <c r="J1655" i="2"/>
  <c r="I1655" i="2"/>
  <c r="K1654" i="2"/>
  <c r="J1654" i="2"/>
  <c r="I1654" i="2"/>
  <c r="K1653" i="2"/>
  <c r="J1653" i="2"/>
  <c r="I1653" i="2"/>
  <c r="K1652" i="2"/>
  <c r="J1652" i="2"/>
  <c r="I1652" i="2"/>
  <c r="K1651" i="2"/>
  <c r="J1651" i="2"/>
  <c r="I1651" i="2"/>
  <c r="K1650" i="2"/>
  <c r="J1650" i="2"/>
  <c r="I1650" i="2"/>
  <c r="K1649" i="2"/>
  <c r="J1649" i="2"/>
  <c r="I1649" i="2"/>
  <c r="K1648" i="2"/>
  <c r="J1648" i="2"/>
  <c r="I1648" i="2"/>
  <c r="K1647" i="2"/>
  <c r="J1647" i="2"/>
  <c r="I1647" i="2"/>
  <c r="K1646" i="2"/>
  <c r="J1646" i="2"/>
  <c r="I1646" i="2"/>
  <c r="K1645" i="2"/>
  <c r="J1645" i="2"/>
  <c r="I1645" i="2"/>
  <c r="K1644" i="2"/>
  <c r="J1644" i="2"/>
  <c r="I1644" i="2"/>
  <c r="K1643" i="2"/>
  <c r="J1643" i="2"/>
  <c r="I1643" i="2"/>
  <c r="K1642" i="2"/>
  <c r="J1642" i="2"/>
  <c r="I1642" i="2"/>
  <c r="K1641" i="2"/>
  <c r="J1641" i="2"/>
  <c r="I1641" i="2"/>
  <c r="K1640" i="2"/>
  <c r="J1640" i="2"/>
  <c r="I1640" i="2"/>
  <c r="K1639" i="2"/>
  <c r="J1639" i="2"/>
  <c r="I1639" i="2"/>
  <c r="K1638" i="2"/>
  <c r="J1638" i="2"/>
  <c r="I1638" i="2"/>
  <c r="K1637" i="2"/>
  <c r="J1637" i="2"/>
  <c r="I1637" i="2"/>
  <c r="K1636" i="2"/>
  <c r="J1636" i="2"/>
  <c r="I1636" i="2"/>
  <c r="K1635" i="2"/>
  <c r="J1635" i="2"/>
  <c r="I1635" i="2"/>
  <c r="K1634" i="2"/>
  <c r="J1634" i="2"/>
  <c r="I1634" i="2"/>
  <c r="K1633" i="2"/>
  <c r="J1633" i="2"/>
  <c r="I1633" i="2"/>
  <c r="K1632" i="2"/>
  <c r="J1632" i="2"/>
  <c r="I1632" i="2"/>
  <c r="K1631" i="2"/>
  <c r="J1631" i="2"/>
  <c r="I1631" i="2"/>
  <c r="K1630" i="2"/>
  <c r="J1630" i="2"/>
  <c r="I1630" i="2"/>
  <c r="K1629" i="2"/>
  <c r="J1629" i="2"/>
  <c r="I1629" i="2"/>
  <c r="K1628" i="2"/>
  <c r="J1628" i="2"/>
  <c r="I1628" i="2"/>
  <c r="K1627" i="2"/>
  <c r="J1627" i="2"/>
  <c r="I1627" i="2"/>
  <c r="K1626" i="2"/>
  <c r="J1626" i="2"/>
  <c r="I1626" i="2"/>
  <c r="K1625" i="2"/>
  <c r="J1625" i="2"/>
  <c r="I1625" i="2"/>
  <c r="K1624" i="2"/>
  <c r="J1624" i="2"/>
  <c r="I1624" i="2"/>
  <c r="K1623" i="2"/>
  <c r="J1623" i="2"/>
  <c r="I1623" i="2"/>
  <c r="K1622" i="2"/>
  <c r="J1622" i="2"/>
  <c r="I1622" i="2"/>
  <c r="K1621" i="2"/>
  <c r="J1621" i="2"/>
  <c r="I1621" i="2"/>
  <c r="K1620" i="2"/>
  <c r="J1620" i="2"/>
  <c r="I1620" i="2"/>
  <c r="K1619" i="2"/>
  <c r="J1619" i="2"/>
  <c r="I1619" i="2"/>
  <c r="K1618" i="2"/>
  <c r="J1618" i="2"/>
  <c r="I1618" i="2"/>
  <c r="K1617" i="2"/>
  <c r="J1617" i="2"/>
  <c r="I1617" i="2"/>
  <c r="K1616" i="2"/>
  <c r="J1616" i="2"/>
  <c r="I1616" i="2"/>
  <c r="K1615" i="2"/>
  <c r="J1615" i="2"/>
  <c r="I1615" i="2"/>
  <c r="K1614" i="2"/>
  <c r="J1614" i="2"/>
  <c r="I1614" i="2"/>
  <c r="K1613" i="2"/>
  <c r="J1613" i="2"/>
  <c r="I1613" i="2"/>
  <c r="K1612" i="2"/>
  <c r="J1612" i="2"/>
  <c r="I1612" i="2"/>
  <c r="K1611" i="2"/>
  <c r="J1611" i="2"/>
  <c r="I1611" i="2"/>
  <c r="K1610" i="2"/>
  <c r="J1610" i="2"/>
  <c r="I1610" i="2"/>
  <c r="K1609" i="2"/>
  <c r="J1609" i="2"/>
  <c r="I1609" i="2"/>
  <c r="K1608" i="2"/>
  <c r="J1608" i="2"/>
  <c r="I1608" i="2"/>
  <c r="K1607" i="2"/>
  <c r="J1607" i="2"/>
  <c r="I1607" i="2"/>
  <c r="K1606" i="2"/>
  <c r="J1606" i="2"/>
  <c r="I1606" i="2"/>
  <c r="K1605" i="2"/>
  <c r="J1605" i="2"/>
  <c r="I1605" i="2"/>
  <c r="K1604" i="2"/>
  <c r="J1604" i="2"/>
  <c r="I1604" i="2"/>
  <c r="K1603" i="2"/>
  <c r="J1603" i="2"/>
  <c r="I1603" i="2"/>
  <c r="K1602" i="2"/>
  <c r="J1602" i="2"/>
  <c r="I1602" i="2"/>
  <c r="K1601" i="2"/>
  <c r="J1601" i="2"/>
  <c r="I1601" i="2"/>
  <c r="K1600" i="2"/>
  <c r="J1600" i="2"/>
  <c r="I1600" i="2"/>
  <c r="K1599" i="2"/>
  <c r="J1599" i="2"/>
  <c r="I1599" i="2"/>
  <c r="K1598" i="2"/>
  <c r="J1598" i="2"/>
  <c r="I1598" i="2"/>
  <c r="K1597" i="2"/>
  <c r="J1597" i="2"/>
  <c r="I1597" i="2"/>
  <c r="K1596" i="2"/>
  <c r="J1596" i="2"/>
  <c r="I1596" i="2"/>
  <c r="K1595" i="2"/>
  <c r="J1595" i="2"/>
  <c r="I1595" i="2"/>
  <c r="K1594" i="2"/>
  <c r="J1594" i="2"/>
  <c r="I1594" i="2"/>
  <c r="K1593" i="2"/>
  <c r="J1593" i="2"/>
  <c r="I1593" i="2"/>
  <c r="K1592" i="2"/>
  <c r="J1592" i="2"/>
  <c r="I1592" i="2"/>
  <c r="K1591" i="2"/>
  <c r="J1591" i="2"/>
  <c r="I1591" i="2"/>
  <c r="K1590" i="2"/>
  <c r="J1590" i="2"/>
  <c r="I1590" i="2"/>
  <c r="K1589" i="2"/>
  <c r="J1589" i="2"/>
  <c r="I1589" i="2"/>
  <c r="K1588" i="2"/>
  <c r="J1588" i="2"/>
  <c r="I1588" i="2"/>
  <c r="K1587" i="2"/>
  <c r="J1587" i="2"/>
  <c r="I1587" i="2"/>
  <c r="K1586" i="2"/>
  <c r="J1586" i="2"/>
  <c r="I1586" i="2"/>
  <c r="K1585" i="2"/>
  <c r="J1585" i="2"/>
  <c r="I1585" i="2"/>
  <c r="K1584" i="2"/>
  <c r="J1584" i="2"/>
  <c r="I1584" i="2"/>
  <c r="K1583" i="2"/>
  <c r="J1583" i="2"/>
  <c r="I1583" i="2"/>
  <c r="K1582" i="2"/>
  <c r="J1582" i="2"/>
  <c r="I1582" i="2"/>
  <c r="K1581" i="2"/>
  <c r="J1581" i="2"/>
  <c r="I1581" i="2"/>
  <c r="K1580" i="2"/>
  <c r="J1580" i="2"/>
  <c r="I1580" i="2"/>
  <c r="K1579" i="2"/>
  <c r="J1579" i="2"/>
  <c r="I1579" i="2"/>
  <c r="K1578" i="2"/>
  <c r="J1578" i="2"/>
  <c r="I1578" i="2"/>
  <c r="K1577" i="2"/>
  <c r="J1577" i="2"/>
  <c r="I1577" i="2"/>
  <c r="K1576" i="2"/>
  <c r="J1576" i="2"/>
  <c r="I1576" i="2"/>
  <c r="K1575" i="2"/>
  <c r="J1575" i="2"/>
  <c r="I1575" i="2"/>
  <c r="K1574" i="2"/>
  <c r="J1574" i="2"/>
  <c r="I1574" i="2"/>
  <c r="K1573" i="2"/>
  <c r="J1573" i="2"/>
  <c r="I1573" i="2"/>
  <c r="K1572" i="2"/>
  <c r="J1572" i="2"/>
  <c r="I1572" i="2"/>
  <c r="K1571" i="2"/>
  <c r="J1571" i="2"/>
  <c r="I1571" i="2"/>
  <c r="K1570" i="2"/>
  <c r="J1570" i="2"/>
  <c r="I1570" i="2"/>
  <c r="K1569" i="2"/>
  <c r="J1569" i="2"/>
  <c r="I1569" i="2"/>
  <c r="K1568" i="2"/>
  <c r="J1568" i="2"/>
  <c r="I1568" i="2"/>
  <c r="K1567" i="2"/>
  <c r="J1567" i="2"/>
  <c r="I1567" i="2"/>
  <c r="K1566" i="2"/>
  <c r="J1566" i="2"/>
  <c r="I1566" i="2"/>
  <c r="K1565" i="2"/>
  <c r="J1565" i="2"/>
  <c r="I1565" i="2"/>
  <c r="K1564" i="2"/>
  <c r="J1564" i="2"/>
  <c r="I1564" i="2"/>
  <c r="K1563" i="2"/>
  <c r="J1563" i="2"/>
  <c r="I1563" i="2"/>
  <c r="K1562" i="2"/>
  <c r="J1562" i="2"/>
  <c r="I1562" i="2"/>
  <c r="K1561" i="2"/>
  <c r="J1561" i="2"/>
  <c r="I1561" i="2"/>
  <c r="K1560" i="2"/>
  <c r="J1560" i="2"/>
  <c r="I1560" i="2"/>
  <c r="K1559" i="2"/>
  <c r="J1559" i="2"/>
  <c r="I1559" i="2"/>
  <c r="K1558" i="2"/>
  <c r="J1558" i="2"/>
  <c r="I1558" i="2"/>
  <c r="K1557" i="2"/>
  <c r="J1557" i="2"/>
  <c r="I1557" i="2"/>
  <c r="K1556" i="2"/>
  <c r="J1556" i="2"/>
  <c r="I1556" i="2"/>
  <c r="K1555" i="2"/>
  <c r="J1555" i="2"/>
  <c r="I1555" i="2"/>
  <c r="K1554" i="2"/>
  <c r="J1554" i="2"/>
  <c r="I1554" i="2"/>
  <c r="K1553" i="2"/>
  <c r="J1553" i="2"/>
  <c r="I1553" i="2"/>
  <c r="K1552" i="2"/>
  <c r="J1552" i="2"/>
  <c r="I1552" i="2"/>
  <c r="K1551" i="2"/>
  <c r="J1551" i="2"/>
  <c r="I1551" i="2"/>
  <c r="K1550" i="2"/>
  <c r="J1550" i="2"/>
  <c r="I1550" i="2"/>
  <c r="K1549" i="2"/>
  <c r="J1549" i="2"/>
  <c r="I1549" i="2"/>
  <c r="K1548" i="2"/>
  <c r="J1548" i="2"/>
  <c r="I1548" i="2"/>
  <c r="K1547" i="2"/>
  <c r="J1547" i="2"/>
  <c r="I1547" i="2"/>
  <c r="K1546" i="2"/>
  <c r="J1546" i="2"/>
  <c r="I1546" i="2"/>
  <c r="K1545" i="2"/>
  <c r="J1545" i="2"/>
  <c r="I1545" i="2"/>
  <c r="K1544" i="2"/>
  <c r="J1544" i="2"/>
  <c r="I1544" i="2"/>
  <c r="K1543" i="2"/>
  <c r="J1543" i="2"/>
  <c r="I1543" i="2"/>
  <c r="K1542" i="2"/>
  <c r="J1542" i="2"/>
  <c r="I1542" i="2"/>
  <c r="K1541" i="2"/>
  <c r="J1541" i="2"/>
  <c r="I1541" i="2"/>
  <c r="K1540" i="2"/>
  <c r="J1540" i="2"/>
  <c r="I1540" i="2"/>
  <c r="K1539" i="2"/>
  <c r="J1539" i="2"/>
  <c r="I1539" i="2"/>
  <c r="K1538" i="2"/>
  <c r="J1538" i="2"/>
  <c r="I1538" i="2"/>
  <c r="K1537" i="2"/>
  <c r="J1537" i="2"/>
  <c r="I1537" i="2"/>
  <c r="K1536" i="2"/>
  <c r="J1536" i="2"/>
  <c r="I1536" i="2"/>
  <c r="K1535" i="2"/>
  <c r="J1535" i="2"/>
  <c r="I1535" i="2"/>
  <c r="K1534" i="2"/>
  <c r="J1534" i="2"/>
  <c r="I1534" i="2"/>
  <c r="K1533" i="2"/>
  <c r="J1533" i="2"/>
  <c r="I1533" i="2"/>
  <c r="K1532" i="2"/>
  <c r="J1532" i="2"/>
  <c r="I1532" i="2"/>
  <c r="K1531" i="2"/>
  <c r="J1531" i="2"/>
  <c r="I1531" i="2"/>
  <c r="K1530" i="2"/>
  <c r="J1530" i="2"/>
  <c r="I1530" i="2"/>
  <c r="K1529" i="2"/>
  <c r="J1529" i="2"/>
  <c r="I1529" i="2"/>
  <c r="K1528" i="2"/>
  <c r="J1528" i="2"/>
  <c r="I1528" i="2"/>
  <c r="K1527" i="2"/>
  <c r="J1527" i="2"/>
  <c r="I1527" i="2"/>
  <c r="K1526" i="2"/>
  <c r="J1526" i="2"/>
  <c r="I1526" i="2"/>
  <c r="K1525" i="2"/>
  <c r="J1525" i="2"/>
  <c r="I1525" i="2"/>
  <c r="K1524" i="2"/>
  <c r="J1524" i="2"/>
  <c r="I1524" i="2"/>
  <c r="K1523" i="2"/>
  <c r="J1523" i="2"/>
  <c r="I1523" i="2"/>
  <c r="K1522" i="2"/>
  <c r="J1522" i="2"/>
  <c r="I1522" i="2"/>
  <c r="K1521" i="2"/>
  <c r="J1521" i="2"/>
  <c r="I1521" i="2"/>
  <c r="K1520" i="2"/>
  <c r="J1520" i="2"/>
  <c r="I1520" i="2"/>
  <c r="K1519" i="2"/>
  <c r="J1519" i="2"/>
  <c r="I1519" i="2"/>
  <c r="K1518" i="2"/>
  <c r="J1518" i="2"/>
  <c r="I1518" i="2"/>
  <c r="K1517" i="2"/>
  <c r="J1517" i="2"/>
  <c r="I1517" i="2"/>
  <c r="K1516" i="2"/>
  <c r="J1516" i="2"/>
  <c r="I1516" i="2"/>
  <c r="K1515" i="2"/>
  <c r="J1515" i="2"/>
  <c r="I1515" i="2"/>
  <c r="K1514" i="2"/>
  <c r="J1514" i="2"/>
  <c r="I1514" i="2"/>
  <c r="K1513" i="2"/>
  <c r="J1513" i="2"/>
  <c r="I1513" i="2"/>
  <c r="K1512" i="2"/>
  <c r="J1512" i="2"/>
  <c r="I1512" i="2"/>
  <c r="K1511" i="2"/>
  <c r="J1511" i="2"/>
  <c r="I1511" i="2"/>
  <c r="K1510" i="2"/>
  <c r="J1510" i="2"/>
  <c r="I1510" i="2"/>
  <c r="K1509" i="2"/>
  <c r="J1509" i="2"/>
  <c r="I1509" i="2"/>
  <c r="K1508" i="2"/>
  <c r="J1508" i="2"/>
  <c r="I1508" i="2"/>
  <c r="K1507" i="2"/>
  <c r="J1507" i="2"/>
  <c r="I1507" i="2"/>
  <c r="K1506" i="2"/>
  <c r="J1506" i="2"/>
  <c r="I1506" i="2"/>
  <c r="K1505" i="2"/>
  <c r="J1505" i="2"/>
  <c r="I1505" i="2"/>
  <c r="K1504" i="2"/>
  <c r="J1504" i="2"/>
  <c r="I1504" i="2"/>
  <c r="K1503" i="2"/>
  <c r="J1503" i="2"/>
  <c r="I1503" i="2"/>
  <c r="K1502" i="2"/>
  <c r="J1502" i="2"/>
  <c r="I1502" i="2"/>
  <c r="K1501" i="2"/>
  <c r="J1501" i="2"/>
  <c r="I1501" i="2"/>
  <c r="K1500" i="2"/>
  <c r="J1500" i="2"/>
  <c r="I1500" i="2"/>
  <c r="K1499" i="2"/>
  <c r="J1499" i="2"/>
  <c r="I1499" i="2"/>
  <c r="K1498" i="2"/>
  <c r="J1498" i="2"/>
  <c r="I1498" i="2"/>
  <c r="K1497" i="2"/>
  <c r="J1497" i="2"/>
  <c r="I1497" i="2"/>
  <c r="K1496" i="2"/>
  <c r="J1496" i="2"/>
  <c r="I1496" i="2"/>
  <c r="K1495" i="2"/>
  <c r="J1495" i="2"/>
  <c r="I1495" i="2"/>
  <c r="K1494" i="2"/>
  <c r="J1494" i="2"/>
  <c r="I1494" i="2"/>
  <c r="K1493" i="2"/>
  <c r="J1493" i="2"/>
  <c r="I1493" i="2"/>
  <c r="K1492" i="2"/>
  <c r="J1492" i="2"/>
  <c r="I1492" i="2"/>
  <c r="K1491" i="2"/>
  <c r="J1491" i="2"/>
  <c r="I1491" i="2"/>
  <c r="K1490" i="2"/>
  <c r="J1490" i="2"/>
  <c r="I1490" i="2"/>
  <c r="K1489" i="2"/>
  <c r="J1489" i="2"/>
  <c r="I1489" i="2"/>
  <c r="K1488" i="2"/>
  <c r="J1488" i="2"/>
  <c r="I1488" i="2"/>
  <c r="K1487" i="2"/>
  <c r="J1487" i="2"/>
  <c r="I1487" i="2"/>
  <c r="K1486" i="2"/>
  <c r="J1486" i="2"/>
  <c r="I1486" i="2"/>
  <c r="K1485" i="2"/>
  <c r="J1485" i="2"/>
  <c r="I1485" i="2"/>
  <c r="K1484" i="2"/>
  <c r="J1484" i="2"/>
  <c r="I1484" i="2"/>
  <c r="K1483" i="2"/>
  <c r="J1483" i="2"/>
  <c r="I1483" i="2"/>
  <c r="K1482" i="2"/>
  <c r="J1482" i="2"/>
  <c r="I1482" i="2"/>
  <c r="K1481" i="2"/>
  <c r="J1481" i="2"/>
  <c r="I1481" i="2"/>
  <c r="K1480" i="2"/>
  <c r="J1480" i="2"/>
  <c r="I1480" i="2"/>
  <c r="K1479" i="2"/>
  <c r="J1479" i="2"/>
  <c r="I1479" i="2"/>
  <c r="K1478" i="2"/>
  <c r="J1478" i="2"/>
  <c r="I1478" i="2"/>
  <c r="K1477" i="2"/>
  <c r="J1477" i="2"/>
  <c r="I1477" i="2"/>
  <c r="K1476" i="2"/>
  <c r="J1476" i="2"/>
  <c r="I1476" i="2"/>
  <c r="K1475" i="2"/>
  <c r="J1475" i="2"/>
  <c r="I1475" i="2"/>
  <c r="K1474" i="2"/>
  <c r="J1474" i="2"/>
  <c r="I1474" i="2"/>
  <c r="K1473" i="2"/>
  <c r="J1473" i="2"/>
  <c r="I1473" i="2"/>
  <c r="K1472" i="2"/>
  <c r="J1472" i="2"/>
  <c r="I1472" i="2"/>
  <c r="K1471" i="2"/>
  <c r="J1471" i="2"/>
  <c r="I1471" i="2"/>
  <c r="K1470" i="2"/>
  <c r="J1470" i="2"/>
  <c r="I1470" i="2"/>
  <c r="K1469" i="2"/>
  <c r="J1469" i="2"/>
  <c r="I1469" i="2"/>
  <c r="K1468" i="2"/>
  <c r="J1468" i="2"/>
  <c r="I1468" i="2"/>
  <c r="K1467" i="2"/>
  <c r="J1467" i="2"/>
  <c r="I1467" i="2"/>
  <c r="K1466" i="2"/>
  <c r="J1466" i="2"/>
  <c r="I1466" i="2"/>
  <c r="K1465" i="2"/>
  <c r="J1465" i="2"/>
  <c r="I1465" i="2"/>
  <c r="K1464" i="2"/>
  <c r="J1464" i="2"/>
  <c r="I1464" i="2"/>
  <c r="K1463" i="2"/>
  <c r="J1463" i="2"/>
  <c r="I1463" i="2"/>
  <c r="K1462" i="2"/>
  <c r="J1462" i="2"/>
  <c r="I1462" i="2"/>
  <c r="K1461" i="2"/>
  <c r="J1461" i="2"/>
  <c r="I1461" i="2"/>
  <c r="K1460" i="2"/>
  <c r="J1460" i="2"/>
  <c r="I1460" i="2"/>
  <c r="K1459" i="2"/>
  <c r="J1459" i="2"/>
  <c r="I1459" i="2"/>
  <c r="K1458" i="2"/>
  <c r="J1458" i="2"/>
  <c r="I1458" i="2"/>
  <c r="K1457" i="2"/>
  <c r="J1457" i="2"/>
  <c r="I1457" i="2"/>
  <c r="K1456" i="2"/>
  <c r="J1456" i="2"/>
  <c r="I1456" i="2"/>
  <c r="K1455" i="2"/>
  <c r="J1455" i="2"/>
  <c r="I1455" i="2"/>
  <c r="K1454" i="2"/>
  <c r="J1454" i="2"/>
  <c r="I1454" i="2"/>
  <c r="K1453" i="2"/>
  <c r="J1453" i="2"/>
  <c r="I1453" i="2"/>
  <c r="K1452" i="2"/>
  <c r="J1452" i="2"/>
  <c r="I1452" i="2"/>
  <c r="K1451" i="2"/>
  <c r="J1451" i="2"/>
  <c r="I1451" i="2"/>
  <c r="K1450" i="2"/>
  <c r="J1450" i="2"/>
  <c r="I1450" i="2"/>
  <c r="K1449" i="2"/>
  <c r="J1449" i="2"/>
  <c r="I1449" i="2"/>
  <c r="K1448" i="2"/>
  <c r="J1448" i="2"/>
  <c r="I1448" i="2"/>
  <c r="K1447" i="2"/>
  <c r="J1447" i="2"/>
  <c r="I1447" i="2"/>
  <c r="K1446" i="2"/>
  <c r="J1446" i="2"/>
  <c r="I1446" i="2"/>
  <c r="K1445" i="2"/>
  <c r="J1445" i="2"/>
  <c r="I1445" i="2"/>
  <c r="K1444" i="2"/>
  <c r="J1444" i="2"/>
  <c r="I1444" i="2"/>
  <c r="K1443" i="2"/>
  <c r="J1443" i="2"/>
  <c r="I1443" i="2"/>
  <c r="K1442" i="2"/>
  <c r="J1442" i="2"/>
  <c r="I1442" i="2"/>
  <c r="K1441" i="2"/>
  <c r="J1441" i="2"/>
  <c r="I1441" i="2"/>
  <c r="K1440" i="2"/>
  <c r="J1440" i="2"/>
  <c r="I1440" i="2"/>
  <c r="K1439" i="2"/>
  <c r="J1439" i="2"/>
  <c r="I1439" i="2"/>
  <c r="K1438" i="2"/>
  <c r="J1438" i="2"/>
  <c r="I1438" i="2"/>
  <c r="K1437" i="2"/>
  <c r="J1437" i="2"/>
  <c r="I1437" i="2"/>
  <c r="K1436" i="2"/>
  <c r="J1436" i="2"/>
  <c r="I1436" i="2"/>
  <c r="K1435" i="2"/>
  <c r="J1435" i="2"/>
  <c r="I1435" i="2"/>
  <c r="K1434" i="2"/>
  <c r="J1434" i="2"/>
  <c r="I1434" i="2"/>
  <c r="K1433" i="2"/>
  <c r="J1433" i="2"/>
  <c r="I1433" i="2"/>
  <c r="K1432" i="2"/>
  <c r="J1432" i="2"/>
  <c r="I1432" i="2"/>
  <c r="K1431" i="2"/>
  <c r="J1431" i="2"/>
  <c r="I1431" i="2"/>
  <c r="K1430" i="2"/>
  <c r="J1430" i="2"/>
  <c r="I1430" i="2"/>
  <c r="K1429" i="2"/>
  <c r="J1429" i="2"/>
  <c r="I1429" i="2"/>
  <c r="K1428" i="2"/>
  <c r="J1428" i="2"/>
  <c r="I1428" i="2"/>
  <c r="K1427" i="2"/>
  <c r="J1427" i="2"/>
  <c r="I1427" i="2"/>
  <c r="K1426" i="2"/>
  <c r="J1426" i="2"/>
  <c r="I1426" i="2"/>
  <c r="K1425" i="2"/>
  <c r="J1425" i="2"/>
  <c r="I1425" i="2"/>
  <c r="K1424" i="2"/>
  <c r="J1424" i="2"/>
  <c r="I1424" i="2"/>
  <c r="K1423" i="2"/>
  <c r="J1423" i="2"/>
  <c r="I1423" i="2"/>
  <c r="K1422" i="2"/>
  <c r="J1422" i="2"/>
  <c r="I1422" i="2"/>
  <c r="K1421" i="2"/>
  <c r="J1421" i="2"/>
  <c r="I1421" i="2"/>
  <c r="K1420" i="2"/>
  <c r="J1420" i="2"/>
  <c r="I1420" i="2"/>
  <c r="K1419" i="2"/>
  <c r="J1419" i="2"/>
  <c r="I1419" i="2"/>
  <c r="K1418" i="2"/>
  <c r="J1418" i="2"/>
  <c r="I1418" i="2"/>
  <c r="K1417" i="2"/>
  <c r="J1417" i="2"/>
  <c r="I1417" i="2"/>
  <c r="K1416" i="2"/>
  <c r="J1416" i="2"/>
  <c r="I1416" i="2"/>
  <c r="K1415" i="2"/>
  <c r="J1415" i="2"/>
  <c r="I1415" i="2"/>
  <c r="K1414" i="2"/>
  <c r="J1414" i="2"/>
  <c r="I1414" i="2"/>
  <c r="K1413" i="2"/>
  <c r="J1413" i="2"/>
  <c r="I1413" i="2"/>
  <c r="K1412" i="2"/>
  <c r="J1412" i="2"/>
  <c r="I1412" i="2"/>
  <c r="K1411" i="2"/>
  <c r="J1411" i="2"/>
  <c r="I1411" i="2"/>
  <c r="K1410" i="2"/>
  <c r="J1410" i="2"/>
  <c r="I1410" i="2"/>
  <c r="K1409" i="2"/>
  <c r="J1409" i="2"/>
  <c r="I1409" i="2"/>
  <c r="K1408" i="2"/>
  <c r="J1408" i="2"/>
  <c r="I1408" i="2"/>
  <c r="K1407" i="2"/>
  <c r="J1407" i="2"/>
  <c r="I1407" i="2"/>
  <c r="K1406" i="2"/>
  <c r="J1406" i="2"/>
  <c r="I1406" i="2"/>
  <c r="K1405" i="2"/>
  <c r="J1405" i="2"/>
  <c r="I1405" i="2"/>
  <c r="K1404" i="2"/>
  <c r="J1404" i="2"/>
  <c r="I1404" i="2"/>
  <c r="K1403" i="2"/>
  <c r="J1403" i="2"/>
  <c r="I1403" i="2"/>
  <c r="K1402" i="2"/>
  <c r="J1402" i="2"/>
  <c r="I1402" i="2"/>
  <c r="K1401" i="2"/>
  <c r="J1401" i="2"/>
  <c r="I1401" i="2"/>
  <c r="K1400" i="2"/>
  <c r="J1400" i="2"/>
  <c r="I1400" i="2"/>
  <c r="K1399" i="2"/>
  <c r="J1399" i="2"/>
  <c r="I1399" i="2"/>
  <c r="K1398" i="2"/>
  <c r="J1398" i="2"/>
  <c r="I1398" i="2"/>
  <c r="K1397" i="2"/>
  <c r="J1397" i="2"/>
  <c r="I1397" i="2"/>
  <c r="K1396" i="2"/>
  <c r="J1396" i="2"/>
  <c r="I1396" i="2"/>
  <c r="K1395" i="2"/>
  <c r="J1395" i="2"/>
  <c r="I1395" i="2"/>
  <c r="K1394" i="2"/>
  <c r="J1394" i="2"/>
  <c r="I1394" i="2"/>
  <c r="K1393" i="2"/>
  <c r="J1393" i="2"/>
  <c r="I1393" i="2"/>
  <c r="K1392" i="2"/>
  <c r="J1392" i="2"/>
  <c r="I1392" i="2"/>
  <c r="K1391" i="2"/>
  <c r="J1391" i="2"/>
  <c r="I1391" i="2"/>
  <c r="K1390" i="2"/>
  <c r="J1390" i="2"/>
  <c r="I1390" i="2"/>
  <c r="K1389" i="2"/>
  <c r="J1389" i="2"/>
  <c r="I1389" i="2"/>
  <c r="K1388" i="2"/>
  <c r="J1388" i="2"/>
  <c r="I1388" i="2"/>
  <c r="K1387" i="2"/>
  <c r="J1387" i="2"/>
  <c r="I1387" i="2"/>
  <c r="K1386" i="2"/>
  <c r="J1386" i="2"/>
  <c r="I1386" i="2"/>
  <c r="K1385" i="2"/>
  <c r="J1385" i="2"/>
  <c r="I1385" i="2"/>
  <c r="K1384" i="2"/>
  <c r="J1384" i="2"/>
  <c r="I1384" i="2"/>
  <c r="K1383" i="2"/>
  <c r="J1383" i="2"/>
  <c r="I1383" i="2"/>
  <c r="K1382" i="2"/>
  <c r="J1382" i="2"/>
  <c r="I1382" i="2"/>
  <c r="K1381" i="2"/>
  <c r="J1381" i="2"/>
  <c r="I1381" i="2"/>
  <c r="K1380" i="2"/>
  <c r="J1380" i="2"/>
  <c r="I1380" i="2"/>
  <c r="K1379" i="2"/>
  <c r="J1379" i="2"/>
  <c r="I1379" i="2"/>
  <c r="K1378" i="2"/>
  <c r="J1378" i="2"/>
  <c r="I1378" i="2"/>
  <c r="K1377" i="2"/>
  <c r="J1377" i="2"/>
  <c r="I1377" i="2"/>
  <c r="K1376" i="2"/>
  <c r="J1376" i="2"/>
  <c r="I1376" i="2"/>
  <c r="K1375" i="2"/>
  <c r="J1375" i="2"/>
  <c r="I1375" i="2"/>
  <c r="K1374" i="2"/>
  <c r="J1374" i="2"/>
  <c r="I1374" i="2"/>
  <c r="K1373" i="2"/>
  <c r="J1373" i="2"/>
  <c r="I1373" i="2"/>
  <c r="K1372" i="2"/>
  <c r="J1372" i="2"/>
  <c r="I1372" i="2"/>
  <c r="K1371" i="2"/>
  <c r="J1371" i="2"/>
  <c r="I1371" i="2"/>
  <c r="K1370" i="2"/>
  <c r="J1370" i="2"/>
  <c r="I1370" i="2"/>
  <c r="K1369" i="2"/>
  <c r="J1369" i="2"/>
  <c r="I1369" i="2"/>
  <c r="K1368" i="2"/>
  <c r="J1368" i="2"/>
  <c r="I1368" i="2"/>
  <c r="K1367" i="2"/>
  <c r="J1367" i="2"/>
  <c r="I1367" i="2"/>
  <c r="K1366" i="2"/>
  <c r="J1366" i="2"/>
  <c r="I1366" i="2"/>
  <c r="K1365" i="2"/>
  <c r="J1365" i="2"/>
  <c r="I1365" i="2"/>
  <c r="K1364" i="2"/>
  <c r="J1364" i="2"/>
  <c r="I1364" i="2"/>
  <c r="K1363" i="2"/>
  <c r="J1363" i="2"/>
  <c r="I1363" i="2"/>
  <c r="K1362" i="2"/>
  <c r="J1362" i="2"/>
  <c r="I1362" i="2"/>
  <c r="K1361" i="2"/>
  <c r="J1361" i="2"/>
  <c r="I1361" i="2"/>
  <c r="K1360" i="2"/>
  <c r="J1360" i="2"/>
  <c r="I1360" i="2"/>
  <c r="K1359" i="2"/>
  <c r="J1359" i="2"/>
  <c r="I1359" i="2"/>
  <c r="K1358" i="2"/>
  <c r="J1358" i="2"/>
  <c r="I1358" i="2"/>
  <c r="K1357" i="2"/>
  <c r="J1357" i="2"/>
  <c r="I1357" i="2"/>
  <c r="K1356" i="2"/>
  <c r="J1356" i="2"/>
  <c r="I1356" i="2"/>
  <c r="K1355" i="2"/>
  <c r="J1355" i="2"/>
  <c r="I1355" i="2"/>
  <c r="K1354" i="2"/>
  <c r="J1354" i="2"/>
  <c r="I1354" i="2"/>
  <c r="K1353" i="2"/>
  <c r="J1353" i="2"/>
  <c r="I1353" i="2"/>
  <c r="K1352" i="2"/>
  <c r="J1352" i="2"/>
  <c r="I1352" i="2"/>
  <c r="K1351" i="2"/>
  <c r="J1351" i="2"/>
  <c r="I1351" i="2"/>
  <c r="K1350" i="2"/>
  <c r="J1350" i="2"/>
  <c r="I1350" i="2"/>
  <c r="K1349" i="2"/>
  <c r="J1349" i="2"/>
  <c r="I1349" i="2"/>
  <c r="K1348" i="2"/>
  <c r="J1348" i="2"/>
  <c r="I1348" i="2"/>
  <c r="K1347" i="2"/>
  <c r="J1347" i="2"/>
  <c r="I1347" i="2"/>
  <c r="K1346" i="2"/>
  <c r="J1346" i="2"/>
  <c r="I1346" i="2"/>
  <c r="K1345" i="2"/>
  <c r="J1345" i="2"/>
  <c r="I1345" i="2"/>
  <c r="K1344" i="2"/>
  <c r="J1344" i="2"/>
  <c r="I1344" i="2"/>
  <c r="K1343" i="2"/>
  <c r="J1343" i="2"/>
  <c r="I1343" i="2"/>
  <c r="K1342" i="2"/>
  <c r="J1342" i="2"/>
  <c r="I1342" i="2"/>
  <c r="K1341" i="2"/>
  <c r="J1341" i="2"/>
  <c r="I1341" i="2"/>
  <c r="K1340" i="2"/>
  <c r="J1340" i="2"/>
  <c r="I1340" i="2"/>
  <c r="K1339" i="2"/>
  <c r="J1339" i="2"/>
  <c r="I1339" i="2"/>
  <c r="K1338" i="2"/>
  <c r="J1338" i="2"/>
  <c r="I1338" i="2"/>
  <c r="K1337" i="2"/>
  <c r="J1337" i="2"/>
  <c r="I1337" i="2"/>
  <c r="K1336" i="2"/>
  <c r="J1336" i="2"/>
  <c r="I1336" i="2"/>
  <c r="K1335" i="2"/>
  <c r="J1335" i="2"/>
  <c r="I1335" i="2"/>
  <c r="K1334" i="2"/>
  <c r="J1334" i="2"/>
  <c r="I1334" i="2"/>
  <c r="K1333" i="2"/>
  <c r="J1333" i="2"/>
  <c r="I1333" i="2"/>
  <c r="K1332" i="2"/>
  <c r="J1332" i="2"/>
  <c r="I1332" i="2"/>
  <c r="K1331" i="2"/>
  <c r="J1331" i="2"/>
  <c r="I1331" i="2"/>
  <c r="K1330" i="2"/>
  <c r="J1330" i="2"/>
  <c r="I1330" i="2"/>
  <c r="K1329" i="2"/>
  <c r="J1329" i="2"/>
  <c r="I1329" i="2"/>
  <c r="K1328" i="2"/>
  <c r="J1328" i="2"/>
  <c r="I1328" i="2"/>
  <c r="K1327" i="2"/>
  <c r="J1327" i="2"/>
  <c r="I1327" i="2"/>
  <c r="K1326" i="2"/>
  <c r="J1326" i="2"/>
  <c r="I1326" i="2"/>
  <c r="K1325" i="2"/>
  <c r="J1325" i="2"/>
  <c r="I1325" i="2"/>
  <c r="K1324" i="2"/>
  <c r="J1324" i="2"/>
  <c r="I1324" i="2"/>
  <c r="K1323" i="2"/>
  <c r="J1323" i="2"/>
  <c r="I1323" i="2"/>
  <c r="K1322" i="2"/>
  <c r="J1322" i="2"/>
  <c r="I1322" i="2"/>
  <c r="K1321" i="2"/>
  <c r="J1321" i="2"/>
  <c r="I1321" i="2"/>
  <c r="K1320" i="2"/>
  <c r="J1320" i="2"/>
  <c r="I1320" i="2"/>
  <c r="K1319" i="2"/>
  <c r="J1319" i="2"/>
  <c r="I1319" i="2"/>
  <c r="K1318" i="2"/>
  <c r="J1318" i="2"/>
  <c r="I1318" i="2"/>
  <c r="K1317" i="2"/>
  <c r="J1317" i="2"/>
  <c r="I1317" i="2"/>
  <c r="K1316" i="2"/>
  <c r="J1316" i="2"/>
  <c r="I1316" i="2"/>
  <c r="K1315" i="2"/>
  <c r="J1315" i="2"/>
  <c r="I1315" i="2"/>
  <c r="K1314" i="2"/>
  <c r="J1314" i="2"/>
  <c r="I1314" i="2"/>
  <c r="K1313" i="2"/>
  <c r="J1313" i="2"/>
  <c r="I1313" i="2"/>
  <c r="K1312" i="2"/>
  <c r="J1312" i="2"/>
  <c r="I1312" i="2"/>
  <c r="K1311" i="2"/>
  <c r="J1311" i="2"/>
  <c r="I1311" i="2"/>
  <c r="K1310" i="2"/>
  <c r="J1310" i="2"/>
  <c r="I1310" i="2"/>
  <c r="K1309" i="2"/>
  <c r="J1309" i="2"/>
  <c r="I1309" i="2"/>
  <c r="K1308" i="2"/>
  <c r="J1308" i="2"/>
  <c r="I1308" i="2"/>
  <c r="K1307" i="2"/>
  <c r="J1307" i="2"/>
  <c r="I1307" i="2"/>
  <c r="K1306" i="2"/>
  <c r="J1306" i="2"/>
  <c r="I1306" i="2"/>
  <c r="K1305" i="2"/>
  <c r="J1305" i="2"/>
  <c r="I1305" i="2"/>
  <c r="K1304" i="2"/>
  <c r="J1304" i="2"/>
  <c r="I1304" i="2"/>
  <c r="K1303" i="2"/>
  <c r="J1303" i="2"/>
  <c r="I1303" i="2"/>
  <c r="K1302" i="2"/>
  <c r="J1302" i="2"/>
  <c r="I1302" i="2"/>
  <c r="K1301" i="2"/>
  <c r="J1301" i="2"/>
  <c r="I1301" i="2"/>
  <c r="K1300" i="2"/>
  <c r="J1300" i="2"/>
  <c r="I1300" i="2"/>
  <c r="K1299" i="2"/>
  <c r="J1299" i="2"/>
  <c r="I1299" i="2"/>
  <c r="K1298" i="2"/>
  <c r="J1298" i="2"/>
  <c r="I1298" i="2"/>
  <c r="K1297" i="2"/>
  <c r="J1297" i="2"/>
  <c r="I1297" i="2"/>
  <c r="K1296" i="2"/>
  <c r="J1296" i="2"/>
  <c r="I1296" i="2"/>
  <c r="K1295" i="2"/>
  <c r="J1295" i="2"/>
  <c r="I1295" i="2"/>
  <c r="K1294" i="2"/>
  <c r="J1294" i="2"/>
  <c r="I1294" i="2"/>
  <c r="K1293" i="2"/>
  <c r="J1293" i="2"/>
  <c r="I1293" i="2"/>
  <c r="K1292" i="2"/>
  <c r="J1292" i="2"/>
  <c r="I1292" i="2"/>
  <c r="K1291" i="2"/>
  <c r="J1291" i="2"/>
  <c r="I1291" i="2"/>
  <c r="K1290" i="2"/>
  <c r="J1290" i="2"/>
  <c r="I1290" i="2"/>
  <c r="K1289" i="2"/>
  <c r="J1289" i="2"/>
  <c r="I1289" i="2"/>
  <c r="K1288" i="2"/>
  <c r="J1288" i="2"/>
  <c r="I1288" i="2"/>
  <c r="K1287" i="2"/>
  <c r="J1287" i="2"/>
  <c r="I1287" i="2"/>
  <c r="K1286" i="2"/>
  <c r="J1286" i="2"/>
  <c r="I1286" i="2"/>
  <c r="K1285" i="2"/>
  <c r="J1285" i="2"/>
  <c r="I1285" i="2"/>
  <c r="K1284" i="2"/>
  <c r="J1284" i="2"/>
  <c r="I1284" i="2"/>
  <c r="K1283" i="2"/>
  <c r="J1283" i="2"/>
  <c r="I1283" i="2"/>
  <c r="K1282" i="2"/>
  <c r="J1282" i="2"/>
  <c r="I1282" i="2"/>
  <c r="K1281" i="2"/>
  <c r="J1281" i="2"/>
  <c r="I1281" i="2"/>
  <c r="K1280" i="2"/>
  <c r="J1280" i="2"/>
  <c r="I1280" i="2"/>
  <c r="K1279" i="2"/>
  <c r="J1279" i="2"/>
  <c r="I1279" i="2"/>
  <c r="K1278" i="2"/>
  <c r="J1278" i="2"/>
  <c r="I1278" i="2"/>
  <c r="K1277" i="2"/>
  <c r="J1277" i="2"/>
  <c r="I1277" i="2"/>
  <c r="K1276" i="2"/>
  <c r="J1276" i="2"/>
  <c r="I1276" i="2"/>
  <c r="K1275" i="2"/>
  <c r="J1275" i="2"/>
  <c r="I1275" i="2"/>
  <c r="K1274" i="2"/>
  <c r="J1274" i="2"/>
  <c r="I1274" i="2"/>
  <c r="K1273" i="2"/>
  <c r="J1273" i="2"/>
  <c r="I1273" i="2"/>
  <c r="K1272" i="2"/>
  <c r="J1272" i="2"/>
  <c r="I1272" i="2"/>
  <c r="K1271" i="2"/>
  <c r="J1271" i="2"/>
  <c r="I1271" i="2"/>
  <c r="K1270" i="2"/>
  <c r="J1270" i="2"/>
  <c r="I1270" i="2"/>
  <c r="K1269" i="2"/>
  <c r="J1269" i="2"/>
  <c r="I1269" i="2"/>
  <c r="K1268" i="2"/>
  <c r="J1268" i="2"/>
  <c r="I1268" i="2"/>
  <c r="K1267" i="2"/>
  <c r="J1267" i="2"/>
  <c r="I1267" i="2"/>
  <c r="K1266" i="2"/>
  <c r="J1266" i="2"/>
  <c r="I1266" i="2"/>
  <c r="K1265" i="2"/>
  <c r="J1265" i="2"/>
  <c r="I1265" i="2"/>
  <c r="K1264" i="2"/>
  <c r="J1264" i="2"/>
  <c r="I1264" i="2"/>
  <c r="K1263" i="2"/>
  <c r="J1263" i="2"/>
  <c r="I1263" i="2"/>
  <c r="K1262" i="2"/>
  <c r="J1262" i="2"/>
  <c r="I1262" i="2"/>
  <c r="K1261" i="2"/>
  <c r="J1261" i="2"/>
  <c r="I1261" i="2"/>
  <c r="K1260" i="2"/>
  <c r="J1260" i="2"/>
  <c r="I1260" i="2"/>
  <c r="K1259" i="2"/>
  <c r="J1259" i="2"/>
  <c r="I1259" i="2"/>
  <c r="K1258" i="2"/>
  <c r="J1258" i="2"/>
  <c r="I1258" i="2"/>
  <c r="K1257" i="2"/>
  <c r="J1257" i="2"/>
  <c r="I1257" i="2"/>
  <c r="K1256" i="2"/>
  <c r="J1256" i="2"/>
  <c r="I1256" i="2"/>
  <c r="K1255" i="2"/>
  <c r="J1255" i="2"/>
  <c r="I1255" i="2"/>
  <c r="K1254" i="2"/>
  <c r="J1254" i="2"/>
  <c r="I1254" i="2"/>
  <c r="K1253" i="2"/>
  <c r="J1253" i="2"/>
  <c r="I1253" i="2"/>
  <c r="K1252" i="2"/>
  <c r="J1252" i="2"/>
  <c r="I1252" i="2"/>
  <c r="K1251" i="2"/>
  <c r="J1251" i="2"/>
  <c r="I1251" i="2"/>
  <c r="K1250" i="2"/>
  <c r="J1250" i="2"/>
  <c r="I1250" i="2"/>
  <c r="K1249" i="2"/>
  <c r="J1249" i="2"/>
  <c r="I1249" i="2"/>
  <c r="K1248" i="2"/>
  <c r="J1248" i="2"/>
  <c r="I1248" i="2"/>
  <c r="K1247" i="2"/>
  <c r="J1247" i="2"/>
  <c r="I1247" i="2"/>
  <c r="K1246" i="2"/>
  <c r="J1246" i="2"/>
  <c r="I1246" i="2"/>
  <c r="K1245" i="2"/>
  <c r="J1245" i="2"/>
  <c r="I1245" i="2"/>
  <c r="K1244" i="2"/>
  <c r="J1244" i="2"/>
  <c r="I1244" i="2"/>
  <c r="K1243" i="2"/>
  <c r="J1243" i="2"/>
  <c r="I1243" i="2"/>
  <c r="K1242" i="2"/>
  <c r="J1242" i="2"/>
  <c r="I1242" i="2"/>
  <c r="K1241" i="2"/>
  <c r="J1241" i="2"/>
  <c r="I1241" i="2"/>
  <c r="K1240" i="2"/>
  <c r="J1240" i="2"/>
  <c r="I1240" i="2"/>
  <c r="K1239" i="2"/>
  <c r="J1239" i="2"/>
  <c r="I1239" i="2"/>
  <c r="K1238" i="2"/>
  <c r="J1238" i="2"/>
  <c r="I1238" i="2"/>
  <c r="K1237" i="2"/>
  <c r="J1237" i="2"/>
  <c r="I1237" i="2"/>
  <c r="K1236" i="2"/>
  <c r="J1236" i="2"/>
  <c r="I1236" i="2"/>
  <c r="K1235" i="2"/>
  <c r="J1235" i="2"/>
  <c r="I1235" i="2"/>
  <c r="K1234" i="2"/>
  <c r="J1234" i="2"/>
  <c r="I1234" i="2"/>
  <c r="K1233" i="2"/>
  <c r="J1233" i="2"/>
  <c r="I1233" i="2"/>
  <c r="K1232" i="2"/>
  <c r="J1232" i="2"/>
  <c r="I1232" i="2"/>
  <c r="K1231" i="2"/>
  <c r="J1231" i="2"/>
  <c r="I1231" i="2"/>
  <c r="K1230" i="2"/>
  <c r="J1230" i="2"/>
  <c r="I1230" i="2"/>
  <c r="K1229" i="2"/>
  <c r="J1229" i="2"/>
  <c r="I1229" i="2"/>
  <c r="K1228" i="2"/>
  <c r="J1228" i="2"/>
  <c r="I1228" i="2"/>
  <c r="K1227" i="2"/>
  <c r="J1227" i="2"/>
  <c r="I1227" i="2"/>
  <c r="K1226" i="2"/>
  <c r="J1226" i="2"/>
  <c r="I1226" i="2"/>
  <c r="K1225" i="2"/>
  <c r="J1225" i="2"/>
  <c r="I1225" i="2"/>
  <c r="K1224" i="2"/>
  <c r="J1224" i="2"/>
  <c r="I1224" i="2"/>
  <c r="K1223" i="2"/>
  <c r="J1223" i="2"/>
  <c r="I1223" i="2"/>
  <c r="K1222" i="2"/>
  <c r="J1222" i="2"/>
  <c r="I1222" i="2"/>
  <c r="K1221" i="2"/>
  <c r="J1221" i="2"/>
  <c r="I1221" i="2"/>
  <c r="K1220" i="2"/>
  <c r="J1220" i="2"/>
  <c r="I1220" i="2"/>
  <c r="K1219" i="2"/>
  <c r="J1219" i="2"/>
  <c r="I1219" i="2"/>
  <c r="K1218" i="2"/>
  <c r="J1218" i="2"/>
  <c r="I1218" i="2"/>
  <c r="K1217" i="2"/>
  <c r="J1217" i="2"/>
  <c r="I1217" i="2"/>
  <c r="K1216" i="2"/>
  <c r="J1216" i="2"/>
  <c r="I1216" i="2"/>
  <c r="K1215" i="2"/>
  <c r="J1215" i="2"/>
  <c r="I1215" i="2"/>
  <c r="K1214" i="2"/>
  <c r="J1214" i="2"/>
  <c r="I1214" i="2"/>
  <c r="K1213" i="2"/>
  <c r="J1213" i="2"/>
  <c r="I1213" i="2"/>
  <c r="K1212" i="2"/>
  <c r="J1212" i="2"/>
  <c r="I1212" i="2"/>
  <c r="K1211" i="2"/>
  <c r="J1211" i="2"/>
  <c r="I1211" i="2"/>
  <c r="K1210" i="2"/>
  <c r="J1210" i="2"/>
  <c r="I1210" i="2"/>
  <c r="K1209" i="2"/>
  <c r="J1209" i="2"/>
  <c r="I1209" i="2"/>
  <c r="K1208" i="2"/>
  <c r="J1208" i="2"/>
  <c r="I1208" i="2"/>
  <c r="K1207" i="2"/>
  <c r="J1207" i="2"/>
  <c r="I1207" i="2"/>
  <c r="K1206" i="2"/>
  <c r="J1206" i="2"/>
  <c r="I1206" i="2"/>
  <c r="K1205" i="2"/>
  <c r="J1205" i="2"/>
  <c r="I1205" i="2"/>
  <c r="K1204" i="2"/>
  <c r="J1204" i="2"/>
  <c r="I1204" i="2"/>
  <c r="K1203" i="2"/>
  <c r="J1203" i="2"/>
  <c r="I1203" i="2"/>
  <c r="K1202" i="2"/>
  <c r="J1202" i="2"/>
  <c r="I1202" i="2"/>
  <c r="K1201" i="2"/>
  <c r="J1201" i="2"/>
  <c r="I1201" i="2"/>
  <c r="K1200" i="2"/>
  <c r="J1200" i="2"/>
  <c r="I1200" i="2"/>
  <c r="K1199" i="2"/>
  <c r="J1199" i="2"/>
  <c r="I1199" i="2"/>
  <c r="K1198" i="2"/>
  <c r="J1198" i="2"/>
  <c r="I1198" i="2"/>
  <c r="K1197" i="2"/>
  <c r="J1197" i="2"/>
  <c r="I1197" i="2"/>
  <c r="K1196" i="2"/>
  <c r="J1196" i="2"/>
  <c r="I1196" i="2"/>
  <c r="K1195" i="2"/>
  <c r="J1195" i="2"/>
  <c r="I1195" i="2"/>
  <c r="K1194" i="2"/>
  <c r="J1194" i="2"/>
  <c r="I1194" i="2"/>
  <c r="K1193" i="2"/>
  <c r="J1193" i="2"/>
  <c r="I1193" i="2"/>
  <c r="K1192" i="2"/>
  <c r="J1192" i="2"/>
  <c r="I1192" i="2"/>
  <c r="K1191" i="2"/>
  <c r="J1191" i="2"/>
  <c r="I1191" i="2"/>
  <c r="K1190" i="2"/>
  <c r="J1190" i="2"/>
  <c r="I1190" i="2"/>
  <c r="K1189" i="2"/>
  <c r="J1189" i="2"/>
  <c r="I1189" i="2"/>
  <c r="K1188" i="2"/>
  <c r="J1188" i="2"/>
  <c r="I1188" i="2"/>
  <c r="K1187" i="2"/>
  <c r="J1187" i="2"/>
  <c r="I1187" i="2"/>
  <c r="K1186" i="2"/>
  <c r="J1186" i="2"/>
  <c r="I1186" i="2"/>
  <c r="K1185" i="2"/>
  <c r="J1185" i="2"/>
  <c r="I1185" i="2"/>
  <c r="K1184" i="2"/>
  <c r="J1184" i="2"/>
  <c r="I1184" i="2"/>
  <c r="K1183" i="2"/>
  <c r="J1183" i="2"/>
  <c r="I1183" i="2"/>
  <c r="K1182" i="2"/>
  <c r="J1182" i="2"/>
  <c r="I1182" i="2"/>
  <c r="K1181" i="2"/>
  <c r="J1181" i="2"/>
  <c r="I1181" i="2"/>
  <c r="K1180" i="2"/>
  <c r="J1180" i="2"/>
  <c r="I1180" i="2"/>
  <c r="K1179" i="2"/>
  <c r="J1179" i="2"/>
  <c r="I1179" i="2"/>
  <c r="K1178" i="2"/>
  <c r="J1178" i="2"/>
  <c r="I1178" i="2"/>
  <c r="K1177" i="2"/>
  <c r="J1177" i="2"/>
  <c r="I1177" i="2"/>
  <c r="K1176" i="2"/>
  <c r="J1176" i="2"/>
  <c r="I1176" i="2"/>
  <c r="K1175" i="2"/>
  <c r="J1175" i="2"/>
  <c r="I1175" i="2"/>
  <c r="K1174" i="2"/>
  <c r="J1174" i="2"/>
  <c r="I1174" i="2"/>
  <c r="K1173" i="2"/>
  <c r="J1173" i="2"/>
  <c r="I1173" i="2"/>
  <c r="K1172" i="2"/>
  <c r="J1172" i="2"/>
  <c r="I1172" i="2"/>
  <c r="K1171" i="2"/>
  <c r="J1171" i="2"/>
  <c r="I1171" i="2"/>
  <c r="K1170" i="2"/>
  <c r="J1170" i="2"/>
  <c r="I1170" i="2"/>
  <c r="K1169" i="2"/>
  <c r="J1169" i="2"/>
  <c r="I1169" i="2"/>
  <c r="K1168" i="2"/>
  <c r="J1168" i="2"/>
  <c r="I1168" i="2"/>
  <c r="K1167" i="2"/>
  <c r="J1167" i="2"/>
  <c r="I1167" i="2"/>
  <c r="K1166" i="2"/>
  <c r="J1166" i="2"/>
  <c r="I1166" i="2"/>
  <c r="K1165" i="2"/>
  <c r="J1165" i="2"/>
  <c r="I1165" i="2"/>
  <c r="K1164" i="2"/>
  <c r="J1164" i="2"/>
  <c r="I1164" i="2"/>
  <c r="K1163" i="2"/>
  <c r="J1163" i="2"/>
  <c r="I1163" i="2"/>
  <c r="K1162" i="2"/>
  <c r="J1162" i="2"/>
  <c r="I1162" i="2"/>
  <c r="K1161" i="2"/>
  <c r="J1161" i="2"/>
  <c r="I1161" i="2"/>
  <c r="K1160" i="2"/>
  <c r="J1160" i="2"/>
  <c r="I1160" i="2"/>
  <c r="K1159" i="2"/>
  <c r="J1159" i="2"/>
  <c r="I1159" i="2"/>
  <c r="K1158" i="2"/>
  <c r="J1158" i="2"/>
  <c r="I1158" i="2"/>
  <c r="K1157" i="2"/>
  <c r="J1157" i="2"/>
  <c r="I1157" i="2"/>
  <c r="K1156" i="2"/>
  <c r="J1156" i="2"/>
  <c r="I1156" i="2"/>
  <c r="K1155" i="2"/>
  <c r="J1155" i="2"/>
  <c r="I1155" i="2"/>
  <c r="K1154" i="2"/>
  <c r="J1154" i="2"/>
  <c r="I1154" i="2"/>
  <c r="K1153" i="2"/>
  <c r="J1153" i="2"/>
  <c r="I1153" i="2"/>
  <c r="K1152" i="2"/>
  <c r="J1152" i="2"/>
  <c r="I1152" i="2"/>
  <c r="K1151" i="2"/>
  <c r="J1151" i="2"/>
  <c r="I1151" i="2"/>
  <c r="K1150" i="2"/>
  <c r="J1150" i="2"/>
  <c r="I1150" i="2"/>
  <c r="K1149" i="2"/>
  <c r="J1149" i="2"/>
  <c r="I1149" i="2"/>
  <c r="K1148" i="2"/>
  <c r="J1148" i="2"/>
  <c r="I1148" i="2"/>
  <c r="K1147" i="2"/>
  <c r="J1147" i="2"/>
  <c r="I1147" i="2"/>
  <c r="K1146" i="2"/>
  <c r="J1146" i="2"/>
  <c r="I1146" i="2"/>
  <c r="K1145" i="2"/>
  <c r="J1145" i="2"/>
  <c r="I1145" i="2"/>
  <c r="K1144" i="2"/>
  <c r="J1144" i="2"/>
  <c r="I1144" i="2"/>
  <c r="K1143" i="2"/>
  <c r="J1143" i="2"/>
  <c r="I1143" i="2"/>
  <c r="K1142" i="2"/>
  <c r="J1142" i="2"/>
  <c r="I1142" i="2"/>
  <c r="K1141" i="2"/>
  <c r="J1141" i="2"/>
  <c r="I1141" i="2"/>
  <c r="K1140" i="2"/>
  <c r="J1140" i="2"/>
  <c r="I1140" i="2"/>
  <c r="K1139" i="2"/>
  <c r="J1139" i="2"/>
  <c r="I1139" i="2"/>
  <c r="K1138" i="2"/>
  <c r="J1138" i="2"/>
  <c r="I1138" i="2"/>
  <c r="K1137" i="2"/>
  <c r="J1137" i="2"/>
  <c r="I1137" i="2"/>
  <c r="K1136" i="2"/>
  <c r="J1136" i="2"/>
  <c r="I1136" i="2"/>
  <c r="K1135" i="2"/>
  <c r="J1135" i="2"/>
  <c r="I1135" i="2"/>
  <c r="K1134" i="2"/>
  <c r="J1134" i="2"/>
  <c r="I1134" i="2"/>
  <c r="K1133" i="2"/>
  <c r="J1133" i="2"/>
  <c r="I1133" i="2"/>
  <c r="K1132" i="2"/>
  <c r="J1132" i="2"/>
  <c r="I1132" i="2"/>
  <c r="K1131" i="2"/>
  <c r="J1131" i="2"/>
  <c r="I1131" i="2"/>
  <c r="K1130" i="2"/>
  <c r="J1130" i="2"/>
  <c r="I1130" i="2"/>
  <c r="K1129" i="2"/>
  <c r="J1129" i="2"/>
  <c r="I1129" i="2"/>
  <c r="K1128" i="2"/>
  <c r="J1128" i="2"/>
  <c r="I1128" i="2"/>
  <c r="K1127" i="2"/>
  <c r="J1127" i="2"/>
  <c r="I1127" i="2"/>
  <c r="K1126" i="2"/>
  <c r="J1126" i="2"/>
  <c r="I1126" i="2"/>
  <c r="K1125" i="2"/>
  <c r="J1125" i="2"/>
  <c r="I1125" i="2"/>
  <c r="K1124" i="2"/>
  <c r="J1124" i="2"/>
  <c r="I1124" i="2"/>
  <c r="K1123" i="2"/>
  <c r="J1123" i="2"/>
  <c r="I1123" i="2"/>
  <c r="K1122" i="2"/>
  <c r="J1122" i="2"/>
  <c r="I1122" i="2"/>
  <c r="K1121" i="2"/>
  <c r="J1121" i="2"/>
  <c r="I1121" i="2"/>
  <c r="K1120" i="2"/>
  <c r="J1120" i="2"/>
  <c r="I1120" i="2"/>
  <c r="K1119" i="2"/>
  <c r="J1119" i="2"/>
  <c r="I1119" i="2"/>
  <c r="K1118" i="2"/>
  <c r="J1118" i="2"/>
  <c r="I1118" i="2"/>
  <c r="K1117" i="2"/>
  <c r="J1117" i="2"/>
  <c r="I1117" i="2"/>
  <c r="K1116" i="2"/>
  <c r="J1116" i="2"/>
  <c r="I1116" i="2"/>
  <c r="K1115" i="2"/>
  <c r="J1115" i="2"/>
  <c r="I1115" i="2"/>
  <c r="K1114" i="2"/>
  <c r="J1114" i="2"/>
  <c r="I1114" i="2"/>
  <c r="K1113" i="2"/>
  <c r="J1113" i="2"/>
  <c r="I1113" i="2"/>
  <c r="K1112" i="2"/>
  <c r="J1112" i="2"/>
  <c r="I1112" i="2"/>
  <c r="K1111" i="2"/>
  <c r="J1111" i="2"/>
  <c r="I1111" i="2"/>
  <c r="K1110" i="2"/>
  <c r="J1110" i="2"/>
  <c r="I1110" i="2"/>
  <c r="K1109" i="2"/>
  <c r="J1109" i="2"/>
  <c r="I1109" i="2"/>
  <c r="K1108" i="2"/>
  <c r="J1108" i="2"/>
  <c r="I1108" i="2"/>
  <c r="K1107" i="2"/>
  <c r="J1107" i="2"/>
  <c r="I1107" i="2"/>
  <c r="K1106" i="2"/>
  <c r="J1106" i="2"/>
  <c r="I1106" i="2"/>
  <c r="K1105" i="2"/>
  <c r="J1105" i="2"/>
  <c r="I1105" i="2"/>
  <c r="K1104" i="2"/>
  <c r="J1104" i="2"/>
  <c r="I1104" i="2"/>
  <c r="K1103" i="2"/>
  <c r="J1103" i="2"/>
  <c r="I1103" i="2"/>
  <c r="K1102" i="2"/>
  <c r="J1102" i="2"/>
  <c r="I1102" i="2"/>
  <c r="K1101" i="2"/>
  <c r="J1101" i="2"/>
  <c r="I1101" i="2"/>
  <c r="K1100" i="2"/>
  <c r="J1100" i="2"/>
  <c r="I1100" i="2"/>
  <c r="K1099" i="2"/>
  <c r="J1099" i="2"/>
  <c r="I1099" i="2"/>
  <c r="K1098" i="2"/>
  <c r="J1098" i="2"/>
  <c r="I1098" i="2"/>
  <c r="K1097" i="2"/>
  <c r="J1097" i="2"/>
  <c r="I1097" i="2"/>
  <c r="K1096" i="2"/>
  <c r="J1096" i="2"/>
  <c r="I1096" i="2"/>
  <c r="K1095" i="2"/>
  <c r="J1095" i="2"/>
  <c r="I1095" i="2"/>
  <c r="K1094" i="2"/>
  <c r="J1094" i="2"/>
  <c r="I1094" i="2"/>
  <c r="K1093" i="2"/>
  <c r="J1093" i="2"/>
  <c r="I1093" i="2"/>
  <c r="K1092" i="2"/>
  <c r="J1092" i="2"/>
  <c r="I1092" i="2"/>
  <c r="K1091" i="2"/>
  <c r="J1091" i="2"/>
  <c r="I1091" i="2"/>
  <c r="K1090" i="2"/>
  <c r="J1090" i="2"/>
  <c r="I1090" i="2"/>
  <c r="K1089" i="2"/>
  <c r="J1089" i="2"/>
  <c r="I1089" i="2"/>
  <c r="K1088" i="2"/>
  <c r="J1088" i="2"/>
  <c r="I1088" i="2"/>
  <c r="K1087" i="2"/>
  <c r="J1087" i="2"/>
  <c r="I1087" i="2"/>
  <c r="K1086" i="2"/>
  <c r="J1086" i="2"/>
  <c r="I1086" i="2"/>
  <c r="K1085" i="2"/>
  <c r="J1085" i="2"/>
  <c r="I1085" i="2"/>
  <c r="K1084" i="2"/>
  <c r="J1084" i="2"/>
  <c r="I1084" i="2"/>
  <c r="K1083" i="2"/>
  <c r="J1083" i="2"/>
  <c r="I1083" i="2"/>
  <c r="K1082" i="2"/>
  <c r="J1082" i="2"/>
  <c r="I1082" i="2"/>
  <c r="K1081" i="2"/>
  <c r="J1081" i="2"/>
  <c r="I1081" i="2"/>
  <c r="K1080" i="2"/>
  <c r="J1080" i="2"/>
  <c r="I1080" i="2"/>
  <c r="K1079" i="2"/>
  <c r="J1079" i="2"/>
  <c r="I1079" i="2"/>
  <c r="K1078" i="2"/>
  <c r="J1078" i="2"/>
  <c r="I1078" i="2"/>
  <c r="K1077" i="2"/>
  <c r="J1077" i="2"/>
  <c r="I1077" i="2"/>
  <c r="K1076" i="2"/>
  <c r="J1076" i="2"/>
  <c r="I1076" i="2"/>
  <c r="K1075" i="2"/>
  <c r="J1075" i="2"/>
  <c r="I1075" i="2"/>
  <c r="K1074" i="2"/>
  <c r="J1074" i="2"/>
  <c r="I1074" i="2"/>
  <c r="K1073" i="2"/>
  <c r="J1073" i="2"/>
  <c r="I1073" i="2"/>
  <c r="K1072" i="2"/>
  <c r="J1072" i="2"/>
  <c r="I1072" i="2"/>
  <c r="K1071" i="2"/>
  <c r="J1071" i="2"/>
  <c r="I1071" i="2"/>
  <c r="K1070" i="2"/>
  <c r="J1070" i="2"/>
  <c r="I1070" i="2"/>
  <c r="K1069" i="2"/>
  <c r="J1069" i="2"/>
  <c r="I1069" i="2"/>
  <c r="K1068" i="2"/>
  <c r="J1068" i="2"/>
  <c r="I1068" i="2"/>
  <c r="K1067" i="2"/>
  <c r="J1067" i="2"/>
  <c r="I1067" i="2"/>
  <c r="K1066" i="2"/>
  <c r="J1066" i="2"/>
  <c r="I1066" i="2"/>
  <c r="K1065" i="2"/>
  <c r="J1065" i="2"/>
  <c r="I1065" i="2"/>
  <c r="K1064" i="2"/>
  <c r="J1064" i="2"/>
  <c r="I1064" i="2"/>
  <c r="K1063" i="2"/>
  <c r="J1063" i="2"/>
  <c r="I1063" i="2"/>
  <c r="K1062" i="2"/>
  <c r="J1062" i="2"/>
  <c r="I1062" i="2"/>
  <c r="K1061" i="2"/>
  <c r="J1061" i="2"/>
  <c r="I1061" i="2"/>
  <c r="K1060" i="2"/>
  <c r="J1060" i="2"/>
  <c r="I1060" i="2"/>
  <c r="K1059" i="2"/>
  <c r="J1059" i="2"/>
  <c r="I1059" i="2"/>
  <c r="K1058" i="2"/>
  <c r="J1058" i="2"/>
  <c r="I1058" i="2"/>
  <c r="K1057" i="2"/>
  <c r="J1057" i="2"/>
  <c r="I1057" i="2"/>
  <c r="K1056" i="2"/>
  <c r="J1056" i="2"/>
  <c r="I1056" i="2"/>
  <c r="K1055" i="2"/>
  <c r="J1055" i="2"/>
  <c r="I1055" i="2"/>
  <c r="K1054" i="2"/>
  <c r="J1054" i="2"/>
  <c r="I1054" i="2"/>
  <c r="K1053" i="2"/>
  <c r="J1053" i="2"/>
  <c r="I1053" i="2"/>
  <c r="K1052" i="2"/>
  <c r="J1052" i="2"/>
  <c r="I1052" i="2"/>
  <c r="K1051" i="2"/>
  <c r="J1051" i="2"/>
  <c r="I1051" i="2"/>
  <c r="K1050" i="2"/>
  <c r="J1050" i="2"/>
  <c r="I1050" i="2"/>
  <c r="K1049" i="2"/>
  <c r="J1049" i="2"/>
  <c r="I1049" i="2"/>
  <c r="K1048" i="2"/>
  <c r="J1048" i="2"/>
  <c r="I1048" i="2"/>
  <c r="K1047" i="2"/>
  <c r="J1047" i="2"/>
  <c r="I1047" i="2"/>
  <c r="K1046" i="2"/>
  <c r="J1046" i="2"/>
  <c r="I1046" i="2"/>
  <c r="K1045" i="2"/>
  <c r="J1045" i="2"/>
  <c r="I1045" i="2"/>
  <c r="K1044" i="2"/>
  <c r="J1044" i="2"/>
  <c r="I1044" i="2"/>
  <c r="K1043" i="2"/>
  <c r="J1043" i="2"/>
  <c r="I1043" i="2"/>
  <c r="K1042" i="2"/>
  <c r="J1042" i="2"/>
  <c r="I1042" i="2"/>
  <c r="K1041" i="2"/>
  <c r="J1041" i="2"/>
  <c r="I1041" i="2"/>
  <c r="K1040" i="2"/>
  <c r="J1040" i="2"/>
  <c r="I1040" i="2"/>
  <c r="K1039" i="2"/>
  <c r="J1039" i="2"/>
  <c r="I1039" i="2"/>
  <c r="K1038" i="2"/>
  <c r="J1038" i="2"/>
  <c r="I1038" i="2"/>
  <c r="K1037" i="2"/>
  <c r="J1037" i="2"/>
  <c r="I1037" i="2"/>
  <c r="K1036" i="2"/>
  <c r="J1036" i="2"/>
  <c r="I1036" i="2"/>
  <c r="K1035" i="2"/>
  <c r="J1035" i="2"/>
  <c r="I1035" i="2"/>
  <c r="K1034" i="2"/>
  <c r="J1034" i="2"/>
  <c r="I1034" i="2"/>
  <c r="K1033" i="2"/>
  <c r="J1033" i="2"/>
  <c r="I1033" i="2"/>
  <c r="K1032" i="2"/>
  <c r="J1032" i="2"/>
  <c r="I1032" i="2"/>
  <c r="K1031" i="2"/>
  <c r="J1031" i="2"/>
  <c r="I1031" i="2"/>
  <c r="K1030" i="2"/>
  <c r="J1030" i="2"/>
  <c r="I1030" i="2"/>
  <c r="K1029" i="2"/>
  <c r="J1029" i="2"/>
  <c r="I1029" i="2"/>
  <c r="K1028" i="2"/>
  <c r="J1028" i="2"/>
  <c r="I1028" i="2"/>
  <c r="K1027" i="2"/>
  <c r="J1027" i="2"/>
  <c r="I1027" i="2"/>
  <c r="K1026" i="2"/>
  <c r="J1026" i="2"/>
  <c r="I1026" i="2"/>
  <c r="K1025" i="2"/>
  <c r="J1025" i="2"/>
  <c r="I1025" i="2"/>
  <c r="K1024" i="2"/>
  <c r="J1024" i="2"/>
  <c r="I1024" i="2"/>
  <c r="K1023" i="2"/>
  <c r="J1023" i="2"/>
  <c r="I1023" i="2"/>
  <c r="K1022" i="2"/>
  <c r="J1022" i="2"/>
  <c r="I1022" i="2"/>
  <c r="K1021" i="2"/>
  <c r="J1021" i="2"/>
  <c r="I1021" i="2"/>
  <c r="K1020" i="2"/>
  <c r="J1020" i="2"/>
  <c r="I1020" i="2"/>
  <c r="K1019" i="2"/>
  <c r="J1019" i="2"/>
  <c r="I1019" i="2"/>
  <c r="K1018" i="2"/>
  <c r="J1018" i="2"/>
  <c r="I1018" i="2"/>
  <c r="K1017" i="2"/>
  <c r="J1017" i="2"/>
  <c r="I1017" i="2"/>
  <c r="K1016" i="2"/>
  <c r="J1016" i="2"/>
  <c r="I1016" i="2"/>
  <c r="K1015" i="2"/>
  <c r="J1015" i="2"/>
  <c r="I1015" i="2"/>
  <c r="K1014" i="2"/>
  <c r="J1014" i="2"/>
  <c r="I1014" i="2"/>
  <c r="K1013" i="2"/>
  <c r="J1013" i="2"/>
  <c r="I1013" i="2"/>
  <c r="K1012" i="2"/>
  <c r="J1012" i="2"/>
  <c r="I1012" i="2"/>
  <c r="K1011" i="2"/>
  <c r="J1011" i="2"/>
  <c r="I1011" i="2"/>
  <c r="K1010" i="2"/>
  <c r="J1010" i="2"/>
  <c r="I1010" i="2"/>
  <c r="K1009" i="2"/>
  <c r="J1009" i="2"/>
  <c r="I1009" i="2"/>
  <c r="K1008" i="2"/>
  <c r="J1008" i="2"/>
  <c r="I1008" i="2"/>
  <c r="K1007" i="2"/>
  <c r="J1007" i="2"/>
  <c r="I1007" i="2"/>
  <c r="K1006" i="2"/>
  <c r="J1006" i="2"/>
  <c r="I1006" i="2"/>
  <c r="K1005" i="2"/>
  <c r="J1005" i="2"/>
  <c r="I1005" i="2"/>
  <c r="K1004" i="2"/>
  <c r="J1004" i="2"/>
  <c r="I1004" i="2"/>
  <c r="K1003" i="2"/>
  <c r="J1003" i="2"/>
  <c r="I1003" i="2"/>
  <c r="K1002" i="2"/>
  <c r="J1002" i="2"/>
  <c r="I1002" i="2"/>
  <c r="K1001" i="2"/>
  <c r="J1001" i="2"/>
  <c r="I1001" i="2"/>
  <c r="K1000" i="2"/>
  <c r="J1000" i="2"/>
  <c r="I1000" i="2"/>
  <c r="K999" i="2"/>
  <c r="J999" i="2"/>
  <c r="I999" i="2"/>
  <c r="K998" i="2"/>
  <c r="J998" i="2"/>
  <c r="I998" i="2"/>
  <c r="K997" i="2"/>
  <c r="J997" i="2"/>
  <c r="I997" i="2"/>
  <c r="K996" i="2"/>
  <c r="J996" i="2"/>
  <c r="I996" i="2"/>
  <c r="K995" i="2"/>
  <c r="J995" i="2"/>
  <c r="I995" i="2"/>
  <c r="K994" i="2"/>
  <c r="J994" i="2"/>
  <c r="I994" i="2"/>
  <c r="K993" i="2"/>
  <c r="J993" i="2"/>
  <c r="I993" i="2"/>
  <c r="K992" i="2"/>
  <c r="J992" i="2"/>
  <c r="I992" i="2"/>
  <c r="K991" i="2"/>
  <c r="J991" i="2"/>
  <c r="I991" i="2"/>
  <c r="K990" i="2"/>
  <c r="J990" i="2"/>
  <c r="I990" i="2"/>
  <c r="K989" i="2"/>
  <c r="J989" i="2"/>
  <c r="I989" i="2"/>
  <c r="K988" i="2"/>
  <c r="J988" i="2"/>
  <c r="I988" i="2"/>
  <c r="K987" i="2"/>
  <c r="J987" i="2"/>
  <c r="I987" i="2"/>
  <c r="K986" i="2"/>
  <c r="J986" i="2"/>
  <c r="I986" i="2"/>
  <c r="K985" i="2"/>
  <c r="J985" i="2"/>
  <c r="I985" i="2"/>
  <c r="K984" i="2"/>
  <c r="J984" i="2"/>
  <c r="I984" i="2"/>
  <c r="K983" i="2"/>
  <c r="J983" i="2"/>
  <c r="I983" i="2"/>
  <c r="K982" i="2"/>
  <c r="J982" i="2"/>
  <c r="I982" i="2"/>
  <c r="K981" i="2"/>
  <c r="J981" i="2"/>
  <c r="I981" i="2"/>
  <c r="K980" i="2"/>
  <c r="J980" i="2"/>
  <c r="I980" i="2"/>
  <c r="K979" i="2"/>
  <c r="J979" i="2"/>
  <c r="I979" i="2"/>
  <c r="K978" i="2"/>
  <c r="J978" i="2"/>
  <c r="I978" i="2"/>
  <c r="K977" i="2"/>
  <c r="J977" i="2"/>
  <c r="I977" i="2"/>
  <c r="K976" i="2"/>
  <c r="J976" i="2"/>
  <c r="I976" i="2"/>
  <c r="K975" i="2"/>
  <c r="J975" i="2"/>
  <c r="I975" i="2"/>
  <c r="K974" i="2"/>
  <c r="J974" i="2"/>
  <c r="I974" i="2"/>
  <c r="K973" i="2"/>
  <c r="J973" i="2"/>
  <c r="I973" i="2"/>
  <c r="K972" i="2"/>
  <c r="J972" i="2"/>
  <c r="I972" i="2"/>
  <c r="K971" i="2"/>
  <c r="J971" i="2"/>
  <c r="I971" i="2"/>
  <c r="K970" i="2"/>
  <c r="J970" i="2"/>
  <c r="I970" i="2"/>
  <c r="K969" i="2"/>
  <c r="J969" i="2"/>
  <c r="I969" i="2"/>
  <c r="K968" i="2"/>
  <c r="J968" i="2"/>
  <c r="I968" i="2"/>
  <c r="K967" i="2"/>
  <c r="J967" i="2"/>
  <c r="I967" i="2"/>
  <c r="K966" i="2"/>
  <c r="J966" i="2"/>
  <c r="I966" i="2"/>
  <c r="K965" i="2"/>
  <c r="J965" i="2"/>
  <c r="I965" i="2"/>
  <c r="K964" i="2"/>
  <c r="J964" i="2"/>
  <c r="I964" i="2"/>
  <c r="K963" i="2"/>
  <c r="J963" i="2"/>
  <c r="I963" i="2"/>
  <c r="K962" i="2"/>
  <c r="J962" i="2"/>
  <c r="I962" i="2"/>
  <c r="K961" i="2"/>
  <c r="J961" i="2"/>
  <c r="I961" i="2"/>
  <c r="K960" i="2"/>
  <c r="J960" i="2"/>
  <c r="I960" i="2"/>
  <c r="K959" i="2"/>
  <c r="J959" i="2"/>
  <c r="I959" i="2"/>
  <c r="K958" i="2"/>
  <c r="J958" i="2"/>
  <c r="I958" i="2"/>
  <c r="K957" i="2"/>
  <c r="J957" i="2"/>
  <c r="I957" i="2"/>
  <c r="K956" i="2"/>
  <c r="J956" i="2"/>
  <c r="I956" i="2"/>
  <c r="K955" i="2"/>
  <c r="J955" i="2"/>
  <c r="I955" i="2"/>
  <c r="K954" i="2"/>
  <c r="J954" i="2"/>
  <c r="I954" i="2"/>
  <c r="K953" i="2"/>
  <c r="J953" i="2"/>
  <c r="I953" i="2"/>
  <c r="K952" i="2"/>
  <c r="J952" i="2"/>
  <c r="I952" i="2"/>
  <c r="K951" i="2"/>
  <c r="J951" i="2"/>
  <c r="I951" i="2"/>
  <c r="K950" i="2"/>
  <c r="J950" i="2"/>
  <c r="I950" i="2"/>
  <c r="K949" i="2"/>
  <c r="J949" i="2"/>
  <c r="I949" i="2"/>
  <c r="K948" i="2"/>
  <c r="J948" i="2"/>
  <c r="I948" i="2"/>
  <c r="K947" i="2"/>
  <c r="J947" i="2"/>
  <c r="I947" i="2"/>
  <c r="K946" i="2"/>
  <c r="J946" i="2"/>
  <c r="I946" i="2"/>
  <c r="K945" i="2"/>
  <c r="J945" i="2"/>
  <c r="I945" i="2"/>
  <c r="K944" i="2"/>
  <c r="J944" i="2"/>
  <c r="I944" i="2"/>
  <c r="K943" i="2"/>
  <c r="J943" i="2"/>
  <c r="I943" i="2"/>
  <c r="K942" i="2"/>
  <c r="J942" i="2"/>
  <c r="I942" i="2"/>
  <c r="K941" i="2"/>
  <c r="J941" i="2"/>
  <c r="I941" i="2"/>
  <c r="K940" i="2"/>
  <c r="J940" i="2"/>
  <c r="I940" i="2"/>
  <c r="K939" i="2"/>
  <c r="J939" i="2"/>
  <c r="I939" i="2"/>
  <c r="K938" i="2"/>
  <c r="J938" i="2"/>
  <c r="I938" i="2"/>
  <c r="K937" i="2"/>
  <c r="J937" i="2"/>
  <c r="I937" i="2"/>
  <c r="K936" i="2"/>
  <c r="J936" i="2"/>
  <c r="I936" i="2"/>
  <c r="K935" i="2"/>
  <c r="J935" i="2"/>
  <c r="I935" i="2"/>
  <c r="K934" i="2"/>
  <c r="J934" i="2"/>
  <c r="I934" i="2"/>
  <c r="K933" i="2"/>
  <c r="J933" i="2"/>
  <c r="I933" i="2"/>
  <c r="K932" i="2"/>
  <c r="J932" i="2"/>
  <c r="I932" i="2"/>
  <c r="K931" i="2"/>
  <c r="J931" i="2"/>
  <c r="I931" i="2"/>
  <c r="K930" i="2"/>
  <c r="J930" i="2"/>
  <c r="I930" i="2"/>
  <c r="K929" i="2"/>
  <c r="J929" i="2"/>
  <c r="I929" i="2"/>
  <c r="K928" i="2"/>
  <c r="J928" i="2"/>
  <c r="I928" i="2"/>
  <c r="K927" i="2"/>
  <c r="J927" i="2"/>
  <c r="I927" i="2"/>
  <c r="K926" i="2"/>
  <c r="J926" i="2"/>
  <c r="I926" i="2"/>
  <c r="K925" i="2"/>
  <c r="J925" i="2"/>
  <c r="I925" i="2"/>
  <c r="K924" i="2"/>
  <c r="J924" i="2"/>
  <c r="I924" i="2"/>
  <c r="K923" i="2"/>
  <c r="J923" i="2"/>
  <c r="I923" i="2"/>
  <c r="K922" i="2"/>
  <c r="J922" i="2"/>
  <c r="I922" i="2"/>
  <c r="K921" i="2"/>
  <c r="J921" i="2"/>
  <c r="I921" i="2"/>
  <c r="K920" i="2"/>
  <c r="J920" i="2"/>
  <c r="I920" i="2"/>
  <c r="K919" i="2"/>
  <c r="J919" i="2"/>
  <c r="I919" i="2"/>
  <c r="K918" i="2"/>
  <c r="J918" i="2"/>
  <c r="I918" i="2"/>
  <c r="K917" i="2"/>
  <c r="J917" i="2"/>
  <c r="I917" i="2"/>
  <c r="K916" i="2"/>
  <c r="J916" i="2"/>
  <c r="I916" i="2"/>
  <c r="K915" i="2"/>
  <c r="J915" i="2"/>
  <c r="I915" i="2"/>
  <c r="K914" i="2"/>
  <c r="J914" i="2"/>
  <c r="I914" i="2"/>
  <c r="K913" i="2"/>
  <c r="J913" i="2"/>
  <c r="I913" i="2"/>
  <c r="K912" i="2"/>
  <c r="J912" i="2"/>
  <c r="I912" i="2"/>
  <c r="K911" i="2"/>
  <c r="J911" i="2"/>
  <c r="I911" i="2"/>
  <c r="K910" i="2"/>
  <c r="J910" i="2"/>
  <c r="I910" i="2"/>
  <c r="K909" i="2"/>
  <c r="J909" i="2"/>
  <c r="I909" i="2"/>
  <c r="K908" i="2"/>
  <c r="J908" i="2"/>
  <c r="I908" i="2"/>
  <c r="K907" i="2"/>
  <c r="J907" i="2"/>
  <c r="I907" i="2"/>
  <c r="K906" i="2"/>
  <c r="J906" i="2"/>
  <c r="I906" i="2"/>
  <c r="K905" i="2"/>
  <c r="J905" i="2"/>
  <c r="I905" i="2"/>
  <c r="K904" i="2"/>
  <c r="J904" i="2"/>
  <c r="I904" i="2"/>
  <c r="K903" i="2"/>
  <c r="J903" i="2"/>
  <c r="I903" i="2"/>
  <c r="K902" i="2"/>
  <c r="J902" i="2"/>
  <c r="I902" i="2"/>
  <c r="K901" i="2"/>
  <c r="J901" i="2"/>
  <c r="I901" i="2"/>
  <c r="K900" i="2"/>
  <c r="J900" i="2"/>
  <c r="I900" i="2"/>
  <c r="K899" i="2"/>
  <c r="J899" i="2"/>
  <c r="I899" i="2"/>
  <c r="K898" i="2"/>
  <c r="J898" i="2"/>
  <c r="I898" i="2"/>
  <c r="K897" i="2"/>
  <c r="J897" i="2"/>
  <c r="I897" i="2"/>
  <c r="K896" i="2"/>
  <c r="J896" i="2"/>
  <c r="I896" i="2"/>
  <c r="K895" i="2"/>
  <c r="J895" i="2"/>
  <c r="I895" i="2"/>
  <c r="K894" i="2"/>
  <c r="J894" i="2"/>
  <c r="I894" i="2"/>
  <c r="K893" i="2"/>
  <c r="J893" i="2"/>
  <c r="I893" i="2"/>
  <c r="K892" i="2"/>
  <c r="J892" i="2"/>
  <c r="I892" i="2"/>
  <c r="K891" i="2"/>
  <c r="J891" i="2"/>
  <c r="I891" i="2"/>
  <c r="K890" i="2"/>
  <c r="J890" i="2"/>
  <c r="I890" i="2"/>
  <c r="K889" i="2"/>
  <c r="J889" i="2"/>
  <c r="I889" i="2"/>
  <c r="K888" i="2"/>
  <c r="J888" i="2"/>
  <c r="I888" i="2"/>
  <c r="K887" i="2"/>
  <c r="J887" i="2"/>
  <c r="I887" i="2"/>
  <c r="K886" i="2"/>
  <c r="J886" i="2"/>
  <c r="I886" i="2"/>
  <c r="K885" i="2"/>
  <c r="J885" i="2"/>
  <c r="I885" i="2"/>
  <c r="K884" i="2"/>
  <c r="J884" i="2"/>
  <c r="I884" i="2"/>
  <c r="K883" i="2"/>
  <c r="J883" i="2"/>
  <c r="I883" i="2"/>
  <c r="K882" i="2"/>
  <c r="J882" i="2"/>
  <c r="I882" i="2"/>
  <c r="K881" i="2"/>
  <c r="J881" i="2"/>
  <c r="I881" i="2"/>
  <c r="K880" i="2"/>
  <c r="J880" i="2"/>
  <c r="I880" i="2"/>
  <c r="K879" i="2"/>
  <c r="J879" i="2"/>
  <c r="I879" i="2"/>
  <c r="K878" i="2"/>
  <c r="J878" i="2"/>
  <c r="I878" i="2"/>
  <c r="K877" i="2"/>
  <c r="J877" i="2"/>
  <c r="I877" i="2"/>
  <c r="K876" i="2"/>
  <c r="J876" i="2"/>
  <c r="I876" i="2"/>
  <c r="K875" i="2"/>
  <c r="J875" i="2"/>
  <c r="I875" i="2"/>
  <c r="K874" i="2"/>
  <c r="J874" i="2"/>
  <c r="I874" i="2"/>
  <c r="K873" i="2"/>
  <c r="J873" i="2"/>
  <c r="I873" i="2"/>
  <c r="K872" i="2"/>
  <c r="J872" i="2"/>
  <c r="I872" i="2"/>
  <c r="K871" i="2"/>
  <c r="J871" i="2"/>
  <c r="I871" i="2"/>
  <c r="K870" i="2"/>
  <c r="J870" i="2"/>
  <c r="I870" i="2"/>
  <c r="K869" i="2"/>
  <c r="J869" i="2"/>
  <c r="I869" i="2"/>
  <c r="K868" i="2"/>
  <c r="J868" i="2"/>
  <c r="I868" i="2"/>
  <c r="K867" i="2"/>
  <c r="J867" i="2"/>
  <c r="I867" i="2"/>
  <c r="K866" i="2"/>
  <c r="J866" i="2"/>
  <c r="I866" i="2"/>
  <c r="K865" i="2"/>
  <c r="J865" i="2"/>
  <c r="I865" i="2"/>
  <c r="K864" i="2"/>
  <c r="J864" i="2"/>
  <c r="I864" i="2"/>
  <c r="K863" i="2"/>
  <c r="J863" i="2"/>
  <c r="I863" i="2"/>
  <c r="K862" i="2"/>
  <c r="J862" i="2"/>
  <c r="I862" i="2"/>
  <c r="K861" i="2"/>
  <c r="J861" i="2"/>
  <c r="I861" i="2"/>
  <c r="K860" i="2"/>
  <c r="J860" i="2"/>
  <c r="I860" i="2"/>
  <c r="K859" i="2"/>
  <c r="J859" i="2"/>
  <c r="I859" i="2"/>
  <c r="K858" i="2"/>
  <c r="J858" i="2"/>
  <c r="I858" i="2"/>
  <c r="K857" i="2"/>
  <c r="J857" i="2"/>
  <c r="I857" i="2"/>
  <c r="K856" i="2"/>
  <c r="J856" i="2"/>
  <c r="I856" i="2"/>
  <c r="K855" i="2"/>
  <c r="J855" i="2"/>
  <c r="I855" i="2"/>
  <c r="K854" i="2"/>
  <c r="J854" i="2"/>
  <c r="I854" i="2"/>
  <c r="K853" i="2"/>
  <c r="J853" i="2"/>
  <c r="I853" i="2"/>
  <c r="K852" i="2"/>
  <c r="J852" i="2"/>
  <c r="I852" i="2"/>
  <c r="K851" i="2"/>
  <c r="J851" i="2"/>
  <c r="I851" i="2"/>
  <c r="K850" i="2"/>
  <c r="J850" i="2"/>
  <c r="I850" i="2"/>
  <c r="K849" i="2"/>
  <c r="J849" i="2"/>
  <c r="I849" i="2"/>
  <c r="K848" i="2"/>
  <c r="J848" i="2"/>
  <c r="I848" i="2"/>
  <c r="K847" i="2"/>
  <c r="J847" i="2"/>
  <c r="I847" i="2"/>
  <c r="K846" i="2"/>
  <c r="J846" i="2"/>
  <c r="I846" i="2"/>
  <c r="K845" i="2"/>
  <c r="J845" i="2"/>
  <c r="I845" i="2"/>
  <c r="K844" i="2"/>
  <c r="J844" i="2"/>
  <c r="I844" i="2"/>
  <c r="K843" i="2"/>
  <c r="J843" i="2"/>
  <c r="I843" i="2"/>
  <c r="K842" i="2"/>
  <c r="J842" i="2"/>
  <c r="I842" i="2"/>
  <c r="K841" i="2"/>
  <c r="J841" i="2"/>
  <c r="I841" i="2"/>
  <c r="K840" i="2"/>
  <c r="J840" i="2"/>
  <c r="I840" i="2"/>
  <c r="K839" i="2"/>
  <c r="J839" i="2"/>
  <c r="I839" i="2"/>
  <c r="K838" i="2"/>
  <c r="J838" i="2"/>
  <c r="I838" i="2"/>
  <c r="K837" i="2"/>
  <c r="J837" i="2"/>
  <c r="I837" i="2"/>
  <c r="K836" i="2"/>
  <c r="J836" i="2"/>
  <c r="I836" i="2"/>
  <c r="K835" i="2"/>
  <c r="J835" i="2"/>
  <c r="I835" i="2"/>
  <c r="K834" i="2"/>
  <c r="J834" i="2"/>
  <c r="I834" i="2"/>
  <c r="K833" i="2"/>
  <c r="J833" i="2"/>
  <c r="I833" i="2"/>
  <c r="K832" i="2"/>
  <c r="J832" i="2"/>
  <c r="I832" i="2"/>
  <c r="K831" i="2"/>
  <c r="J831" i="2"/>
  <c r="I831" i="2"/>
  <c r="K830" i="2"/>
  <c r="J830" i="2"/>
  <c r="I830" i="2"/>
  <c r="K829" i="2"/>
  <c r="J829" i="2"/>
  <c r="I829" i="2"/>
  <c r="K828" i="2"/>
  <c r="J828" i="2"/>
  <c r="I828" i="2"/>
  <c r="K827" i="2"/>
  <c r="J827" i="2"/>
  <c r="I827" i="2"/>
  <c r="K826" i="2"/>
  <c r="J826" i="2"/>
  <c r="I826" i="2"/>
  <c r="K825" i="2"/>
  <c r="J825" i="2"/>
  <c r="I825" i="2"/>
  <c r="K824" i="2"/>
  <c r="J824" i="2"/>
  <c r="I824" i="2"/>
  <c r="K823" i="2"/>
  <c r="J823" i="2"/>
  <c r="I823" i="2"/>
  <c r="K822" i="2"/>
  <c r="J822" i="2"/>
  <c r="I822" i="2"/>
  <c r="K821" i="2"/>
  <c r="J821" i="2"/>
  <c r="I821" i="2"/>
  <c r="K820" i="2"/>
  <c r="J820" i="2"/>
  <c r="I820" i="2"/>
  <c r="K819" i="2"/>
  <c r="J819" i="2"/>
  <c r="I819" i="2"/>
  <c r="K818" i="2"/>
  <c r="J818" i="2"/>
  <c r="I818" i="2"/>
  <c r="K817" i="2"/>
  <c r="J817" i="2"/>
  <c r="I817" i="2"/>
  <c r="K816" i="2"/>
  <c r="J816" i="2"/>
  <c r="I816" i="2"/>
  <c r="K815" i="2"/>
  <c r="J815" i="2"/>
  <c r="I815" i="2"/>
  <c r="K814" i="2"/>
  <c r="J814" i="2"/>
  <c r="I814" i="2"/>
  <c r="K813" i="2"/>
  <c r="J813" i="2"/>
  <c r="I813" i="2"/>
  <c r="K812" i="2"/>
  <c r="J812" i="2"/>
  <c r="I812" i="2"/>
  <c r="K811" i="2"/>
  <c r="J811" i="2"/>
  <c r="I811" i="2"/>
  <c r="K810" i="2"/>
  <c r="J810" i="2"/>
  <c r="I810" i="2"/>
  <c r="K809" i="2"/>
  <c r="J809" i="2"/>
  <c r="I809" i="2"/>
  <c r="K808" i="2"/>
  <c r="J808" i="2"/>
  <c r="I808" i="2"/>
  <c r="K807" i="2"/>
  <c r="J807" i="2"/>
  <c r="I807" i="2"/>
  <c r="K806" i="2"/>
  <c r="J806" i="2"/>
  <c r="I806" i="2"/>
  <c r="K805" i="2"/>
  <c r="J805" i="2"/>
  <c r="I805" i="2"/>
  <c r="K804" i="2"/>
  <c r="J804" i="2"/>
  <c r="I804" i="2"/>
  <c r="K803" i="2"/>
  <c r="J803" i="2"/>
  <c r="I803" i="2"/>
  <c r="K802" i="2"/>
  <c r="J802" i="2"/>
  <c r="I802" i="2"/>
  <c r="K801" i="2"/>
  <c r="J801" i="2"/>
  <c r="I801" i="2"/>
  <c r="K800" i="2"/>
  <c r="J800" i="2"/>
  <c r="I800" i="2"/>
  <c r="K799" i="2"/>
  <c r="J799" i="2"/>
  <c r="I799" i="2"/>
  <c r="K798" i="2"/>
  <c r="J798" i="2"/>
  <c r="I798" i="2"/>
  <c r="K797" i="2"/>
  <c r="J797" i="2"/>
  <c r="I797" i="2"/>
  <c r="K796" i="2"/>
  <c r="J796" i="2"/>
  <c r="I796" i="2"/>
  <c r="K795" i="2"/>
  <c r="J795" i="2"/>
  <c r="I795" i="2"/>
  <c r="K794" i="2"/>
  <c r="J794" i="2"/>
  <c r="I794" i="2"/>
  <c r="K793" i="2"/>
  <c r="J793" i="2"/>
  <c r="I793" i="2"/>
  <c r="K792" i="2"/>
  <c r="J792" i="2"/>
  <c r="I792" i="2"/>
  <c r="K791" i="2"/>
  <c r="J791" i="2"/>
  <c r="I791" i="2"/>
  <c r="K790" i="2"/>
  <c r="J790" i="2"/>
  <c r="I790" i="2"/>
  <c r="K789" i="2"/>
  <c r="J789" i="2"/>
  <c r="I789" i="2"/>
  <c r="K788" i="2"/>
  <c r="J788" i="2"/>
  <c r="I788" i="2"/>
  <c r="K787" i="2"/>
  <c r="J787" i="2"/>
  <c r="I787" i="2"/>
  <c r="K786" i="2"/>
  <c r="J786" i="2"/>
  <c r="I786" i="2"/>
  <c r="K785" i="2"/>
  <c r="J785" i="2"/>
  <c r="I785" i="2"/>
  <c r="K784" i="2"/>
  <c r="J784" i="2"/>
  <c r="I784" i="2"/>
  <c r="K783" i="2"/>
  <c r="J783" i="2"/>
  <c r="I783" i="2"/>
  <c r="K782" i="2"/>
  <c r="J782" i="2"/>
  <c r="I782" i="2"/>
  <c r="K781" i="2"/>
  <c r="J781" i="2"/>
  <c r="I781" i="2"/>
  <c r="K780" i="2"/>
  <c r="J780" i="2"/>
  <c r="I780" i="2"/>
  <c r="K779" i="2"/>
  <c r="J779" i="2"/>
  <c r="I779" i="2"/>
  <c r="K778" i="2"/>
  <c r="J778" i="2"/>
  <c r="I778" i="2"/>
  <c r="K777" i="2"/>
  <c r="J777" i="2"/>
  <c r="I777" i="2"/>
  <c r="K776" i="2"/>
  <c r="J776" i="2"/>
  <c r="I776" i="2"/>
  <c r="K775" i="2"/>
  <c r="J775" i="2"/>
  <c r="I775" i="2"/>
  <c r="K774" i="2"/>
  <c r="J774" i="2"/>
  <c r="I774" i="2"/>
  <c r="K773" i="2"/>
  <c r="J773" i="2"/>
  <c r="I773" i="2"/>
  <c r="K772" i="2"/>
  <c r="J772" i="2"/>
  <c r="I772" i="2"/>
  <c r="K771" i="2"/>
  <c r="J771" i="2"/>
  <c r="I771" i="2"/>
  <c r="K770" i="2"/>
  <c r="J770" i="2"/>
  <c r="I770" i="2"/>
  <c r="K769" i="2"/>
  <c r="J769" i="2"/>
  <c r="I769" i="2"/>
  <c r="K768" i="2"/>
  <c r="J768" i="2"/>
  <c r="I768" i="2"/>
  <c r="K767" i="2"/>
  <c r="J767" i="2"/>
  <c r="I767" i="2"/>
  <c r="K766" i="2"/>
  <c r="J766" i="2"/>
  <c r="I766" i="2"/>
  <c r="K765" i="2"/>
  <c r="J765" i="2"/>
  <c r="I765" i="2"/>
  <c r="K764" i="2"/>
  <c r="J764" i="2"/>
  <c r="I764" i="2"/>
  <c r="K763" i="2"/>
  <c r="J763" i="2"/>
  <c r="I763" i="2"/>
  <c r="K762" i="2"/>
  <c r="J762" i="2"/>
  <c r="I762" i="2"/>
  <c r="K761" i="2"/>
  <c r="J761" i="2"/>
  <c r="I761" i="2"/>
  <c r="K760" i="2"/>
  <c r="J760" i="2"/>
  <c r="I760" i="2"/>
  <c r="K759" i="2"/>
  <c r="J759" i="2"/>
  <c r="I759" i="2"/>
  <c r="K758" i="2"/>
  <c r="J758" i="2"/>
  <c r="I758" i="2"/>
  <c r="K757" i="2"/>
  <c r="J757" i="2"/>
  <c r="I757" i="2"/>
  <c r="K756" i="2"/>
  <c r="J756" i="2"/>
  <c r="I756" i="2"/>
  <c r="K755" i="2"/>
  <c r="J755" i="2"/>
  <c r="I755" i="2"/>
  <c r="K754" i="2"/>
  <c r="J754" i="2"/>
  <c r="I754" i="2"/>
  <c r="K753" i="2"/>
  <c r="J753" i="2"/>
  <c r="I753" i="2"/>
  <c r="K752" i="2"/>
  <c r="J752" i="2"/>
  <c r="I752" i="2"/>
  <c r="K751" i="2"/>
  <c r="J751" i="2"/>
  <c r="I751" i="2"/>
  <c r="K750" i="2"/>
  <c r="J750" i="2"/>
  <c r="I750" i="2"/>
  <c r="K749" i="2"/>
  <c r="J749" i="2"/>
  <c r="I749" i="2"/>
  <c r="K748" i="2"/>
  <c r="J748" i="2"/>
  <c r="I748" i="2"/>
  <c r="K747" i="2"/>
  <c r="J747" i="2"/>
  <c r="I747" i="2"/>
  <c r="K746" i="2"/>
  <c r="J746" i="2"/>
  <c r="I746" i="2"/>
  <c r="K745" i="2"/>
  <c r="J745" i="2"/>
  <c r="I745" i="2"/>
  <c r="K744" i="2"/>
  <c r="J744" i="2"/>
  <c r="I744" i="2"/>
  <c r="K743" i="2"/>
  <c r="J743" i="2"/>
  <c r="I743" i="2"/>
  <c r="K742" i="2"/>
  <c r="J742" i="2"/>
  <c r="I742" i="2"/>
  <c r="K741" i="2"/>
  <c r="J741" i="2"/>
  <c r="I741" i="2"/>
  <c r="K740" i="2"/>
  <c r="J740" i="2"/>
  <c r="I740" i="2"/>
  <c r="K739" i="2"/>
  <c r="J739" i="2"/>
  <c r="I739" i="2"/>
  <c r="K738" i="2"/>
  <c r="J738" i="2"/>
  <c r="I738" i="2"/>
  <c r="K737" i="2"/>
  <c r="J737" i="2"/>
  <c r="I737" i="2"/>
  <c r="K736" i="2"/>
  <c r="J736" i="2"/>
  <c r="I736" i="2"/>
  <c r="K735" i="2"/>
  <c r="J735" i="2"/>
  <c r="I735" i="2"/>
  <c r="K734" i="2"/>
  <c r="J734" i="2"/>
  <c r="I734" i="2"/>
  <c r="K733" i="2"/>
  <c r="J733" i="2"/>
  <c r="I733" i="2"/>
  <c r="K732" i="2"/>
  <c r="J732" i="2"/>
  <c r="I732" i="2"/>
  <c r="K731" i="2"/>
  <c r="J731" i="2"/>
  <c r="I731" i="2"/>
  <c r="K730" i="2"/>
  <c r="J730" i="2"/>
  <c r="I730" i="2"/>
  <c r="K729" i="2"/>
  <c r="J729" i="2"/>
  <c r="I729" i="2"/>
  <c r="K728" i="2"/>
  <c r="J728" i="2"/>
  <c r="I728" i="2"/>
  <c r="K727" i="2"/>
  <c r="J727" i="2"/>
  <c r="I727" i="2"/>
  <c r="K726" i="2"/>
  <c r="J726" i="2"/>
  <c r="I726" i="2"/>
  <c r="K725" i="2"/>
  <c r="J725" i="2"/>
  <c r="I725" i="2"/>
  <c r="K724" i="2"/>
  <c r="J724" i="2"/>
  <c r="I724" i="2"/>
  <c r="K723" i="2"/>
  <c r="J723" i="2"/>
  <c r="I723" i="2"/>
  <c r="K722" i="2"/>
  <c r="J722" i="2"/>
  <c r="I722" i="2"/>
  <c r="K721" i="2"/>
  <c r="J721" i="2"/>
  <c r="I721" i="2"/>
  <c r="K720" i="2"/>
  <c r="J720" i="2"/>
  <c r="I720" i="2"/>
  <c r="K719" i="2"/>
  <c r="J719" i="2"/>
  <c r="I719" i="2"/>
  <c r="K718" i="2"/>
  <c r="J718" i="2"/>
  <c r="I718" i="2"/>
  <c r="K717" i="2"/>
  <c r="J717" i="2"/>
  <c r="I717" i="2"/>
  <c r="K716" i="2"/>
  <c r="J716" i="2"/>
  <c r="I716" i="2"/>
  <c r="K715" i="2"/>
  <c r="J715" i="2"/>
  <c r="I715" i="2"/>
  <c r="K714" i="2"/>
  <c r="J714" i="2"/>
  <c r="I714" i="2"/>
  <c r="K713" i="2"/>
  <c r="J713" i="2"/>
  <c r="I713" i="2"/>
  <c r="K712" i="2"/>
  <c r="J712" i="2"/>
  <c r="I712" i="2"/>
  <c r="K711" i="2"/>
  <c r="J711" i="2"/>
  <c r="I711" i="2"/>
  <c r="K710" i="2"/>
  <c r="J710" i="2"/>
  <c r="I710" i="2"/>
  <c r="K709" i="2"/>
  <c r="J709" i="2"/>
  <c r="I709" i="2"/>
  <c r="K708" i="2"/>
  <c r="J708" i="2"/>
  <c r="I708" i="2"/>
  <c r="K707" i="2"/>
  <c r="J707" i="2"/>
  <c r="I707" i="2"/>
  <c r="K706" i="2"/>
  <c r="J706" i="2"/>
  <c r="I706" i="2"/>
  <c r="K705" i="2"/>
  <c r="J705" i="2"/>
  <c r="I705" i="2"/>
  <c r="K704" i="2"/>
  <c r="J704" i="2"/>
  <c r="I704" i="2"/>
  <c r="K703" i="2"/>
  <c r="J703" i="2"/>
  <c r="I703" i="2"/>
  <c r="K702" i="2"/>
  <c r="J702" i="2"/>
  <c r="I702" i="2"/>
  <c r="K701" i="2"/>
  <c r="J701" i="2"/>
  <c r="I701" i="2"/>
  <c r="K700" i="2"/>
  <c r="J700" i="2"/>
  <c r="I700" i="2"/>
  <c r="K699" i="2"/>
  <c r="J699" i="2"/>
  <c r="I699" i="2"/>
  <c r="K698" i="2"/>
  <c r="J698" i="2"/>
  <c r="I698" i="2"/>
  <c r="K697" i="2"/>
  <c r="J697" i="2"/>
  <c r="I697" i="2"/>
  <c r="K696" i="2"/>
  <c r="J696" i="2"/>
  <c r="I696" i="2"/>
  <c r="K695" i="2"/>
  <c r="J695" i="2"/>
  <c r="I695" i="2"/>
  <c r="K694" i="2"/>
  <c r="J694" i="2"/>
  <c r="I694" i="2"/>
  <c r="K693" i="2"/>
  <c r="J693" i="2"/>
  <c r="I693" i="2"/>
  <c r="K692" i="2"/>
  <c r="J692" i="2"/>
  <c r="I692" i="2"/>
  <c r="K691" i="2"/>
  <c r="J691" i="2"/>
  <c r="I691" i="2"/>
  <c r="K690" i="2"/>
  <c r="J690" i="2"/>
  <c r="I690" i="2"/>
  <c r="K689" i="2"/>
  <c r="J689" i="2"/>
  <c r="I689" i="2"/>
  <c r="K688" i="2"/>
  <c r="J688" i="2"/>
  <c r="I688" i="2"/>
  <c r="K687" i="2"/>
  <c r="J687" i="2"/>
  <c r="I687" i="2"/>
  <c r="K686" i="2"/>
  <c r="J686" i="2"/>
  <c r="I686" i="2"/>
  <c r="K685" i="2"/>
  <c r="J685" i="2"/>
  <c r="I685" i="2"/>
  <c r="K684" i="2"/>
  <c r="J684" i="2"/>
  <c r="I684" i="2"/>
  <c r="K683" i="2"/>
  <c r="J683" i="2"/>
  <c r="I683" i="2"/>
  <c r="K682" i="2"/>
  <c r="J682" i="2"/>
  <c r="I682" i="2"/>
  <c r="K681" i="2"/>
  <c r="J681" i="2"/>
  <c r="I681" i="2"/>
  <c r="K680" i="2"/>
  <c r="J680" i="2"/>
  <c r="I680" i="2"/>
  <c r="K679" i="2"/>
  <c r="J679" i="2"/>
  <c r="I679" i="2"/>
  <c r="K678" i="2"/>
  <c r="J678" i="2"/>
  <c r="I678" i="2"/>
  <c r="K677" i="2"/>
  <c r="J677" i="2"/>
  <c r="I677" i="2"/>
  <c r="K676" i="2"/>
  <c r="J676" i="2"/>
  <c r="I676" i="2"/>
  <c r="K675" i="2"/>
  <c r="J675" i="2"/>
  <c r="I675" i="2"/>
  <c r="K674" i="2"/>
  <c r="J674" i="2"/>
  <c r="I674" i="2"/>
  <c r="K673" i="2"/>
  <c r="J673" i="2"/>
  <c r="I673" i="2"/>
  <c r="K672" i="2"/>
  <c r="J672" i="2"/>
  <c r="I672" i="2"/>
  <c r="K671" i="2"/>
  <c r="J671" i="2"/>
  <c r="I671" i="2"/>
  <c r="K670" i="2"/>
  <c r="J670" i="2"/>
  <c r="I670" i="2"/>
  <c r="K669" i="2"/>
  <c r="J669" i="2"/>
  <c r="I669" i="2"/>
  <c r="K668" i="2"/>
  <c r="J668" i="2"/>
  <c r="I668" i="2"/>
  <c r="K667" i="2"/>
  <c r="J667" i="2"/>
  <c r="I667" i="2"/>
  <c r="K666" i="2"/>
  <c r="J666" i="2"/>
  <c r="I666" i="2"/>
  <c r="K665" i="2"/>
  <c r="J665" i="2"/>
  <c r="I665" i="2"/>
  <c r="K664" i="2"/>
  <c r="J664" i="2"/>
  <c r="I664" i="2"/>
  <c r="K663" i="2"/>
  <c r="J663" i="2"/>
  <c r="I663" i="2"/>
  <c r="K662" i="2"/>
  <c r="J662" i="2"/>
  <c r="I662" i="2"/>
  <c r="K661" i="2"/>
  <c r="J661" i="2"/>
  <c r="I661" i="2"/>
  <c r="K660" i="2"/>
  <c r="J660" i="2"/>
  <c r="I660" i="2"/>
  <c r="K659" i="2"/>
  <c r="J659" i="2"/>
  <c r="I659" i="2"/>
  <c r="K658" i="2"/>
  <c r="J658" i="2"/>
  <c r="I658" i="2"/>
  <c r="K657" i="2"/>
  <c r="J657" i="2"/>
  <c r="I657" i="2"/>
  <c r="K656" i="2"/>
  <c r="J656" i="2"/>
  <c r="I656" i="2"/>
  <c r="K655" i="2"/>
  <c r="J655" i="2"/>
  <c r="I655" i="2"/>
  <c r="K654" i="2"/>
  <c r="J654" i="2"/>
  <c r="I654" i="2"/>
  <c r="K653" i="2"/>
  <c r="J653" i="2"/>
  <c r="I653" i="2"/>
  <c r="K652" i="2"/>
  <c r="J652" i="2"/>
  <c r="I652" i="2"/>
  <c r="K651" i="2"/>
  <c r="J651" i="2"/>
  <c r="I651" i="2"/>
  <c r="K650" i="2"/>
  <c r="J650" i="2"/>
  <c r="I650" i="2"/>
  <c r="K649" i="2"/>
  <c r="J649" i="2"/>
  <c r="I649" i="2"/>
  <c r="K648" i="2"/>
  <c r="J648" i="2"/>
  <c r="I648" i="2"/>
  <c r="K647" i="2"/>
  <c r="J647" i="2"/>
  <c r="I647" i="2"/>
  <c r="K646" i="2"/>
  <c r="J646" i="2"/>
  <c r="I646" i="2"/>
  <c r="K645" i="2"/>
  <c r="J645" i="2"/>
  <c r="I645" i="2"/>
  <c r="K644" i="2"/>
  <c r="J644" i="2"/>
  <c r="I644" i="2"/>
  <c r="K643" i="2"/>
  <c r="J643" i="2"/>
  <c r="I643" i="2"/>
  <c r="K642" i="2"/>
  <c r="J642" i="2"/>
  <c r="I642" i="2"/>
  <c r="K641" i="2"/>
  <c r="J641" i="2"/>
  <c r="I641" i="2"/>
  <c r="K640" i="2"/>
  <c r="J640" i="2"/>
  <c r="I640" i="2"/>
  <c r="K639" i="2"/>
  <c r="J639" i="2"/>
  <c r="I639" i="2"/>
  <c r="K638" i="2"/>
  <c r="J638" i="2"/>
  <c r="I638" i="2"/>
  <c r="K637" i="2"/>
  <c r="J637" i="2"/>
  <c r="I637" i="2"/>
  <c r="K636" i="2"/>
  <c r="J636" i="2"/>
  <c r="I636" i="2"/>
  <c r="K635" i="2"/>
  <c r="J635" i="2"/>
  <c r="I635" i="2"/>
  <c r="K634" i="2"/>
  <c r="J634" i="2"/>
  <c r="I634" i="2"/>
  <c r="K633" i="2"/>
  <c r="J633" i="2"/>
  <c r="I633" i="2"/>
  <c r="K632" i="2"/>
  <c r="J632" i="2"/>
  <c r="I632" i="2"/>
  <c r="K631" i="2"/>
  <c r="J631" i="2"/>
  <c r="I631" i="2"/>
  <c r="K630" i="2"/>
  <c r="J630" i="2"/>
  <c r="I630" i="2"/>
  <c r="K629" i="2"/>
  <c r="J629" i="2"/>
  <c r="I629" i="2"/>
  <c r="K628" i="2"/>
  <c r="J628" i="2"/>
  <c r="I628" i="2"/>
  <c r="K627" i="2"/>
  <c r="J627" i="2"/>
  <c r="I627" i="2"/>
  <c r="K626" i="2"/>
  <c r="J626" i="2"/>
  <c r="I626" i="2"/>
  <c r="K625" i="2"/>
  <c r="J625" i="2"/>
  <c r="I625" i="2"/>
  <c r="K624" i="2"/>
  <c r="J624" i="2"/>
  <c r="I624" i="2"/>
  <c r="K623" i="2"/>
  <c r="J623" i="2"/>
  <c r="I623" i="2"/>
  <c r="K622" i="2"/>
  <c r="J622" i="2"/>
  <c r="I622" i="2"/>
  <c r="K621" i="2"/>
  <c r="J621" i="2"/>
  <c r="I621" i="2"/>
  <c r="K620" i="2"/>
  <c r="J620" i="2"/>
  <c r="I620" i="2"/>
  <c r="K619" i="2"/>
  <c r="J619" i="2"/>
  <c r="I619" i="2"/>
  <c r="K618" i="2"/>
  <c r="J618" i="2"/>
  <c r="I618" i="2"/>
  <c r="K617" i="2"/>
  <c r="J617" i="2"/>
  <c r="I617" i="2"/>
  <c r="K616" i="2"/>
  <c r="J616" i="2"/>
  <c r="I616" i="2"/>
  <c r="K615" i="2"/>
  <c r="J615" i="2"/>
  <c r="I615" i="2"/>
  <c r="K614" i="2"/>
  <c r="J614" i="2"/>
  <c r="I614" i="2"/>
  <c r="K613" i="2"/>
  <c r="J613" i="2"/>
  <c r="I613" i="2"/>
  <c r="K612" i="2"/>
  <c r="J612" i="2"/>
  <c r="I612" i="2"/>
  <c r="K611" i="2"/>
  <c r="J611" i="2"/>
  <c r="I611" i="2"/>
  <c r="K610" i="2"/>
  <c r="J610" i="2"/>
  <c r="I610" i="2"/>
  <c r="K609" i="2"/>
  <c r="J609" i="2"/>
  <c r="I609" i="2"/>
  <c r="K608" i="2"/>
  <c r="J608" i="2"/>
  <c r="I608" i="2"/>
  <c r="K607" i="2"/>
  <c r="J607" i="2"/>
  <c r="I607" i="2"/>
  <c r="K606" i="2"/>
  <c r="J606" i="2"/>
  <c r="I606" i="2"/>
  <c r="K605" i="2"/>
  <c r="J605" i="2"/>
  <c r="I605" i="2"/>
  <c r="K604" i="2"/>
  <c r="J604" i="2"/>
  <c r="I604" i="2"/>
  <c r="K603" i="2"/>
  <c r="J603" i="2"/>
  <c r="I603" i="2"/>
  <c r="K602" i="2"/>
  <c r="J602" i="2"/>
  <c r="I602" i="2"/>
  <c r="K601" i="2"/>
  <c r="J601" i="2"/>
  <c r="I601" i="2"/>
  <c r="K600" i="2"/>
  <c r="J600" i="2"/>
  <c r="I600" i="2"/>
  <c r="K599" i="2"/>
  <c r="J599" i="2"/>
  <c r="I599" i="2"/>
  <c r="K598" i="2"/>
  <c r="J598" i="2"/>
  <c r="I598" i="2"/>
  <c r="K597" i="2"/>
  <c r="J597" i="2"/>
  <c r="I597" i="2"/>
  <c r="K596" i="2"/>
  <c r="J596" i="2"/>
  <c r="I596" i="2"/>
  <c r="K595" i="2"/>
  <c r="J595" i="2"/>
  <c r="I595" i="2"/>
  <c r="K594" i="2"/>
  <c r="J594" i="2"/>
  <c r="I594" i="2"/>
  <c r="K593" i="2"/>
  <c r="J593" i="2"/>
  <c r="I593" i="2"/>
  <c r="K592" i="2"/>
  <c r="J592" i="2"/>
  <c r="I592" i="2"/>
  <c r="K591" i="2"/>
  <c r="J591" i="2"/>
  <c r="I591" i="2"/>
  <c r="K590" i="2"/>
  <c r="J590" i="2"/>
  <c r="I590" i="2"/>
  <c r="K589" i="2"/>
  <c r="J589" i="2"/>
  <c r="I589" i="2"/>
  <c r="K588" i="2"/>
  <c r="J588" i="2"/>
  <c r="I588" i="2"/>
  <c r="K587" i="2"/>
  <c r="J587" i="2"/>
  <c r="I587" i="2"/>
  <c r="K586" i="2"/>
  <c r="J586" i="2"/>
  <c r="I586" i="2"/>
  <c r="K585" i="2"/>
  <c r="J585" i="2"/>
  <c r="I585" i="2"/>
  <c r="K584" i="2"/>
  <c r="J584" i="2"/>
  <c r="I584" i="2"/>
  <c r="K583" i="2"/>
  <c r="J583" i="2"/>
  <c r="I583" i="2"/>
  <c r="K582" i="2"/>
  <c r="J582" i="2"/>
  <c r="I582" i="2"/>
  <c r="K581" i="2"/>
  <c r="J581" i="2"/>
  <c r="I581" i="2"/>
  <c r="K580" i="2"/>
  <c r="J580" i="2"/>
  <c r="I580" i="2"/>
  <c r="K579" i="2"/>
  <c r="J579" i="2"/>
  <c r="I579" i="2"/>
  <c r="K578" i="2"/>
  <c r="J578" i="2"/>
  <c r="I578" i="2"/>
  <c r="K577" i="2"/>
  <c r="J577" i="2"/>
  <c r="I577" i="2"/>
  <c r="K576" i="2"/>
  <c r="J576" i="2"/>
  <c r="I576" i="2"/>
  <c r="K575" i="2"/>
  <c r="J575" i="2"/>
  <c r="I575" i="2"/>
  <c r="K574" i="2"/>
  <c r="J574" i="2"/>
  <c r="I574" i="2"/>
  <c r="K573" i="2"/>
  <c r="J573" i="2"/>
  <c r="I573" i="2"/>
  <c r="K572" i="2"/>
  <c r="J572" i="2"/>
  <c r="I572" i="2"/>
  <c r="K571" i="2"/>
  <c r="J571" i="2"/>
  <c r="I571" i="2"/>
  <c r="K570" i="2"/>
  <c r="J570" i="2"/>
  <c r="I570" i="2"/>
  <c r="K569" i="2"/>
  <c r="J569" i="2"/>
  <c r="I569" i="2"/>
  <c r="K568" i="2"/>
  <c r="J568" i="2"/>
  <c r="I568" i="2"/>
  <c r="K567" i="2"/>
  <c r="J567" i="2"/>
  <c r="I567" i="2"/>
  <c r="K566" i="2"/>
  <c r="J566" i="2"/>
  <c r="I566" i="2"/>
  <c r="K565" i="2"/>
  <c r="J565" i="2"/>
  <c r="I565" i="2"/>
  <c r="K564" i="2"/>
  <c r="J564" i="2"/>
  <c r="I564" i="2"/>
  <c r="K563" i="2"/>
  <c r="J563" i="2"/>
  <c r="I563" i="2"/>
  <c r="K562" i="2"/>
  <c r="J562" i="2"/>
  <c r="I562" i="2"/>
  <c r="K561" i="2"/>
  <c r="J561" i="2"/>
  <c r="I561" i="2"/>
  <c r="K560" i="2"/>
  <c r="J560" i="2"/>
  <c r="I560" i="2"/>
  <c r="K559" i="2"/>
  <c r="J559" i="2"/>
  <c r="I559" i="2"/>
  <c r="K558" i="2"/>
  <c r="J558" i="2"/>
  <c r="I558" i="2"/>
  <c r="K557" i="2"/>
  <c r="J557" i="2"/>
  <c r="I557" i="2"/>
  <c r="K556" i="2"/>
  <c r="J556" i="2"/>
  <c r="I556" i="2"/>
  <c r="K555" i="2"/>
  <c r="J555" i="2"/>
  <c r="I555" i="2"/>
  <c r="K554" i="2"/>
  <c r="J554" i="2"/>
  <c r="I554" i="2"/>
  <c r="K553" i="2"/>
  <c r="J553" i="2"/>
  <c r="I553" i="2"/>
  <c r="K552" i="2"/>
  <c r="J552" i="2"/>
  <c r="I552" i="2"/>
  <c r="K551" i="2"/>
  <c r="J551" i="2"/>
  <c r="I551" i="2"/>
  <c r="K550" i="2"/>
  <c r="J550" i="2"/>
  <c r="I550" i="2"/>
  <c r="K549" i="2"/>
  <c r="J549" i="2"/>
  <c r="I549" i="2"/>
  <c r="K548" i="2"/>
  <c r="J548" i="2"/>
  <c r="I548" i="2"/>
  <c r="K547" i="2"/>
  <c r="J547" i="2"/>
  <c r="I547" i="2"/>
  <c r="K546" i="2"/>
  <c r="J546" i="2"/>
  <c r="I546" i="2"/>
  <c r="K545" i="2"/>
  <c r="J545" i="2"/>
  <c r="I545" i="2"/>
  <c r="K544" i="2"/>
  <c r="J544" i="2"/>
  <c r="I544" i="2"/>
  <c r="K543" i="2"/>
  <c r="J543" i="2"/>
  <c r="I543" i="2"/>
  <c r="K542" i="2"/>
  <c r="J542" i="2"/>
  <c r="I542" i="2"/>
  <c r="K541" i="2"/>
  <c r="J541" i="2"/>
  <c r="I541" i="2"/>
  <c r="K540" i="2"/>
  <c r="J540" i="2"/>
  <c r="I540" i="2"/>
  <c r="K539" i="2"/>
  <c r="J539" i="2"/>
  <c r="I539" i="2"/>
  <c r="K538" i="2"/>
  <c r="J538" i="2"/>
  <c r="I538" i="2"/>
  <c r="K537" i="2"/>
  <c r="J537" i="2"/>
  <c r="I537" i="2"/>
  <c r="K536" i="2"/>
  <c r="J536" i="2"/>
  <c r="I536" i="2"/>
  <c r="K535" i="2"/>
  <c r="J535" i="2"/>
  <c r="I535" i="2"/>
  <c r="K534" i="2"/>
  <c r="J534" i="2"/>
  <c r="I534" i="2"/>
  <c r="K533" i="2"/>
  <c r="J533" i="2"/>
  <c r="I533" i="2"/>
  <c r="K532" i="2"/>
  <c r="J532" i="2"/>
  <c r="I532" i="2"/>
  <c r="K531" i="2"/>
  <c r="J531" i="2"/>
  <c r="I531" i="2"/>
  <c r="K530" i="2"/>
  <c r="J530" i="2"/>
  <c r="I530" i="2"/>
  <c r="K529" i="2"/>
  <c r="J529" i="2"/>
  <c r="I529" i="2"/>
  <c r="K528" i="2"/>
  <c r="J528" i="2"/>
  <c r="I528" i="2"/>
  <c r="K527" i="2"/>
  <c r="J527" i="2"/>
  <c r="I527" i="2"/>
  <c r="K526" i="2"/>
  <c r="J526" i="2"/>
  <c r="I526" i="2"/>
  <c r="K525" i="2"/>
  <c r="J525" i="2"/>
  <c r="I525" i="2"/>
  <c r="K524" i="2"/>
  <c r="J524" i="2"/>
  <c r="I524" i="2"/>
  <c r="K523" i="2"/>
  <c r="J523" i="2"/>
  <c r="I523" i="2"/>
  <c r="K522" i="2"/>
  <c r="J522" i="2"/>
  <c r="I522" i="2"/>
  <c r="K521" i="2"/>
  <c r="J521" i="2"/>
  <c r="I521" i="2"/>
  <c r="K520" i="2"/>
  <c r="J520" i="2"/>
  <c r="I520" i="2"/>
  <c r="K519" i="2"/>
  <c r="J519" i="2"/>
  <c r="I519" i="2"/>
  <c r="K518" i="2"/>
  <c r="J518" i="2"/>
  <c r="I518" i="2"/>
  <c r="K517" i="2"/>
  <c r="J517" i="2"/>
  <c r="I517" i="2"/>
  <c r="K516" i="2"/>
  <c r="J516" i="2"/>
  <c r="I516" i="2"/>
  <c r="K515" i="2"/>
  <c r="J515" i="2"/>
  <c r="I515" i="2"/>
  <c r="K514" i="2"/>
  <c r="J514" i="2"/>
  <c r="I514" i="2"/>
  <c r="K513" i="2"/>
  <c r="J513" i="2"/>
  <c r="I513" i="2"/>
  <c r="K512" i="2"/>
  <c r="J512" i="2"/>
  <c r="I512" i="2"/>
  <c r="K511" i="2"/>
  <c r="J511" i="2"/>
  <c r="I511" i="2"/>
  <c r="K510" i="2"/>
  <c r="J510" i="2"/>
  <c r="I510" i="2"/>
  <c r="K509" i="2"/>
  <c r="J509" i="2"/>
  <c r="I509" i="2"/>
  <c r="K508" i="2"/>
  <c r="J508" i="2"/>
  <c r="I508" i="2"/>
  <c r="K507" i="2"/>
  <c r="J507" i="2"/>
  <c r="I507" i="2"/>
  <c r="K506" i="2"/>
  <c r="J506" i="2"/>
  <c r="I506" i="2"/>
  <c r="K505" i="2"/>
  <c r="J505" i="2"/>
  <c r="I505" i="2"/>
  <c r="K504" i="2"/>
  <c r="J504" i="2"/>
  <c r="I504" i="2"/>
  <c r="K503" i="2"/>
  <c r="J503" i="2"/>
  <c r="I503" i="2"/>
  <c r="K502" i="2"/>
  <c r="J502" i="2"/>
  <c r="I502" i="2"/>
  <c r="K501" i="2"/>
  <c r="J501" i="2"/>
  <c r="I501" i="2"/>
  <c r="K500" i="2"/>
  <c r="J500" i="2"/>
  <c r="I500" i="2"/>
  <c r="K499" i="2"/>
  <c r="J499" i="2"/>
  <c r="I499" i="2"/>
  <c r="K498" i="2"/>
  <c r="J498" i="2"/>
  <c r="I498" i="2"/>
  <c r="K497" i="2"/>
  <c r="J497" i="2"/>
  <c r="I497" i="2"/>
  <c r="K496" i="2"/>
  <c r="J496" i="2"/>
  <c r="I496" i="2"/>
  <c r="K495" i="2"/>
  <c r="J495" i="2"/>
  <c r="I495" i="2"/>
  <c r="K494" i="2"/>
  <c r="J494" i="2"/>
  <c r="I494" i="2"/>
  <c r="K493" i="2"/>
  <c r="J493" i="2"/>
  <c r="I493" i="2"/>
  <c r="K492" i="2"/>
  <c r="J492" i="2"/>
  <c r="I492" i="2"/>
  <c r="K491" i="2"/>
  <c r="J491" i="2"/>
  <c r="I491" i="2"/>
  <c r="K490" i="2"/>
  <c r="J490" i="2"/>
  <c r="I490" i="2"/>
  <c r="K489" i="2"/>
  <c r="J489" i="2"/>
  <c r="I489" i="2"/>
  <c r="K488" i="2"/>
  <c r="J488" i="2"/>
  <c r="I488" i="2"/>
  <c r="K487" i="2"/>
  <c r="J487" i="2"/>
  <c r="I487" i="2"/>
  <c r="K486" i="2"/>
  <c r="J486" i="2"/>
  <c r="I486" i="2"/>
  <c r="K485" i="2"/>
  <c r="J485" i="2"/>
  <c r="I485" i="2"/>
  <c r="K484" i="2"/>
  <c r="J484" i="2"/>
  <c r="I484" i="2"/>
  <c r="K483" i="2"/>
  <c r="J483" i="2"/>
  <c r="I483" i="2"/>
  <c r="K482" i="2"/>
  <c r="J482" i="2"/>
  <c r="I482" i="2"/>
  <c r="K481" i="2"/>
  <c r="J481" i="2"/>
  <c r="I481" i="2"/>
  <c r="K480" i="2"/>
  <c r="J480" i="2"/>
  <c r="I480" i="2"/>
  <c r="K479" i="2"/>
  <c r="J479" i="2"/>
  <c r="I479" i="2"/>
  <c r="K478" i="2"/>
  <c r="J478" i="2"/>
  <c r="I478" i="2"/>
  <c r="K477" i="2"/>
  <c r="J477" i="2"/>
  <c r="I477" i="2"/>
  <c r="K476" i="2"/>
  <c r="J476" i="2"/>
  <c r="I476" i="2"/>
  <c r="K475" i="2"/>
  <c r="J475" i="2"/>
  <c r="I475" i="2"/>
  <c r="K474" i="2"/>
  <c r="J474" i="2"/>
  <c r="I474" i="2"/>
  <c r="K473" i="2"/>
  <c r="J473" i="2"/>
  <c r="I473" i="2"/>
  <c r="K472" i="2"/>
  <c r="J472" i="2"/>
  <c r="I472" i="2"/>
  <c r="K471" i="2"/>
  <c r="J471" i="2"/>
  <c r="I471" i="2"/>
  <c r="K470" i="2"/>
  <c r="J470" i="2"/>
  <c r="I470" i="2"/>
  <c r="K469" i="2"/>
  <c r="J469" i="2"/>
  <c r="I469" i="2"/>
  <c r="K468" i="2"/>
  <c r="J468" i="2"/>
  <c r="I468" i="2"/>
  <c r="K467" i="2"/>
  <c r="J467" i="2"/>
  <c r="I467" i="2"/>
  <c r="K466" i="2"/>
  <c r="J466" i="2"/>
  <c r="I466" i="2"/>
  <c r="K465" i="2"/>
  <c r="J465" i="2"/>
  <c r="I465" i="2"/>
  <c r="K464" i="2"/>
  <c r="J464" i="2"/>
  <c r="I464" i="2"/>
  <c r="K463" i="2"/>
  <c r="J463" i="2"/>
  <c r="I463" i="2"/>
  <c r="K462" i="2"/>
  <c r="J462" i="2"/>
  <c r="I462" i="2"/>
  <c r="K461" i="2"/>
  <c r="J461" i="2"/>
  <c r="I461" i="2"/>
  <c r="K460" i="2"/>
  <c r="J460" i="2"/>
  <c r="I460" i="2"/>
  <c r="K459" i="2"/>
  <c r="J459" i="2"/>
  <c r="I459" i="2"/>
  <c r="K458" i="2"/>
  <c r="J458" i="2"/>
  <c r="I458" i="2"/>
  <c r="K457" i="2"/>
  <c r="J457" i="2"/>
  <c r="I457" i="2"/>
  <c r="K456" i="2"/>
  <c r="J456" i="2"/>
  <c r="I456" i="2"/>
  <c r="K455" i="2"/>
  <c r="J455" i="2"/>
  <c r="I455" i="2"/>
  <c r="K454" i="2"/>
  <c r="J454" i="2"/>
  <c r="I454" i="2"/>
  <c r="K453" i="2"/>
  <c r="J453" i="2"/>
  <c r="I453" i="2"/>
  <c r="K452" i="2"/>
  <c r="J452" i="2"/>
  <c r="I452" i="2"/>
  <c r="K451" i="2"/>
  <c r="J451" i="2"/>
  <c r="I451" i="2"/>
  <c r="K450" i="2"/>
  <c r="J450" i="2"/>
  <c r="I450" i="2"/>
  <c r="K449" i="2"/>
  <c r="J449" i="2"/>
  <c r="I449" i="2"/>
  <c r="K448" i="2"/>
  <c r="J448" i="2"/>
  <c r="I448" i="2"/>
  <c r="K447" i="2"/>
  <c r="J447" i="2"/>
  <c r="I447" i="2"/>
  <c r="K446" i="2"/>
  <c r="J446" i="2"/>
  <c r="I446" i="2"/>
  <c r="K445" i="2"/>
  <c r="J445" i="2"/>
  <c r="I445" i="2"/>
  <c r="K444" i="2"/>
  <c r="J444" i="2"/>
  <c r="I444" i="2"/>
  <c r="K443" i="2"/>
  <c r="J443" i="2"/>
  <c r="I443" i="2"/>
  <c r="K442" i="2"/>
  <c r="J442" i="2"/>
  <c r="I442" i="2"/>
  <c r="K441" i="2"/>
  <c r="J441" i="2"/>
  <c r="I441" i="2"/>
  <c r="K440" i="2"/>
  <c r="J440" i="2"/>
  <c r="I440" i="2"/>
  <c r="K439" i="2"/>
  <c r="J439" i="2"/>
  <c r="I439" i="2"/>
  <c r="K438" i="2"/>
  <c r="J438" i="2"/>
  <c r="I438" i="2"/>
  <c r="K437" i="2"/>
  <c r="J437" i="2"/>
  <c r="I437" i="2"/>
  <c r="K436" i="2"/>
  <c r="J436" i="2"/>
  <c r="I436" i="2"/>
  <c r="K435" i="2"/>
  <c r="J435" i="2"/>
  <c r="I435" i="2"/>
  <c r="K434" i="2"/>
  <c r="J434" i="2"/>
  <c r="I434" i="2"/>
  <c r="K433" i="2"/>
  <c r="J433" i="2"/>
  <c r="I433" i="2"/>
  <c r="K432" i="2"/>
  <c r="J432" i="2"/>
  <c r="I432" i="2"/>
  <c r="K431" i="2"/>
  <c r="J431" i="2"/>
  <c r="I431" i="2"/>
  <c r="K430" i="2"/>
  <c r="J430" i="2"/>
  <c r="I430" i="2"/>
  <c r="K429" i="2"/>
  <c r="J429" i="2"/>
  <c r="I429" i="2"/>
  <c r="K428" i="2"/>
  <c r="J428" i="2"/>
  <c r="I428" i="2"/>
  <c r="K427" i="2"/>
  <c r="J427" i="2"/>
  <c r="I427" i="2"/>
  <c r="K426" i="2"/>
  <c r="J426" i="2"/>
  <c r="I426" i="2"/>
  <c r="K425" i="2"/>
  <c r="J425" i="2"/>
  <c r="I425" i="2"/>
  <c r="K424" i="2"/>
  <c r="J424" i="2"/>
  <c r="I424" i="2"/>
  <c r="K423" i="2"/>
  <c r="J423" i="2"/>
  <c r="I423" i="2"/>
  <c r="K422" i="2"/>
  <c r="J422" i="2"/>
  <c r="I422" i="2"/>
  <c r="K421" i="2"/>
  <c r="J421" i="2"/>
  <c r="I421" i="2"/>
  <c r="K420" i="2"/>
  <c r="J420" i="2"/>
  <c r="I420" i="2"/>
  <c r="K419" i="2"/>
  <c r="J419" i="2"/>
  <c r="I419" i="2"/>
  <c r="K418" i="2"/>
  <c r="J418" i="2"/>
  <c r="I418" i="2"/>
  <c r="K417" i="2"/>
  <c r="J417" i="2"/>
  <c r="I417" i="2"/>
  <c r="K416" i="2"/>
  <c r="J416" i="2"/>
  <c r="I416" i="2"/>
  <c r="K415" i="2"/>
  <c r="J415" i="2"/>
  <c r="I415" i="2"/>
  <c r="K414" i="2"/>
  <c r="J414" i="2"/>
  <c r="I414" i="2"/>
  <c r="K413" i="2"/>
  <c r="J413" i="2"/>
  <c r="I413" i="2"/>
  <c r="K412" i="2"/>
  <c r="J412" i="2"/>
  <c r="I412" i="2"/>
  <c r="K411" i="2"/>
  <c r="J411" i="2"/>
  <c r="I411" i="2"/>
  <c r="K410" i="2"/>
  <c r="J410" i="2"/>
  <c r="I410" i="2"/>
  <c r="K409" i="2"/>
  <c r="J409" i="2"/>
  <c r="I409" i="2"/>
  <c r="K408" i="2"/>
  <c r="J408" i="2"/>
  <c r="I408" i="2"/>
  <c r="K407" i="2"/>
  <c r="J407" i="2"/>
  <c r="I407" i="2"/>
  <c r="K406" i="2"/>
  <c r="J406" i="2"/>
  <c r="I406" i="2"/>
  <c r="K405" i="2"/>
  <c r="J405" i="2"/>
  <c r="I405" i="2"/>
  <c r="K404" i="2"/>
  <c r="J404" i="2"/>
  <c r="I404" i="2"/>
  <c r="K403" i="2"/>
  <c r="J403" i="2"/>
  <c r="I403" i="2"/>
  <c r="K402" i="2"/>
  <c r="J402" i="2"/>
  <c r="I402" i="2"/>
  <c r="K401" i="2"/>
  <c r="J401" i="2"/>
  <c r="I401" i="2"/>
  <c r="K400" i="2"/>
  <c r="J400" i="2"/>
  <c r="I400" i="2"/>
  <c r="K399" i="2"/>
  <c r="J399" i="2"/>
  <c r="I399" i="2"/>
  <c r="K398" i="2"/>
  <c r="J398" i="2"/>
  <c r="I398" i="2"/>
  <c r="K397" i="2"/>
  <c r="J397" i="2"/>
  <c r="I397" i="2"/>
  <c r="K396" i="2"/>
  <c r="J396" i="2"/>
  <c r="I396" i="2"/>
  <c r="K395" i="2"/>
  <c r="J395" i="2"/>
  <c r="I395" i="2"/>
  <c r="K394" i="2"/>
  <c r="J394" i="2"/>
  <c r="I394" i="2"/>
  <c r="K393" i="2"/>
  <c r="J393" i="2"/>
  <c r="I393" i="2"/>
  <c r="K392" i="2"/>
  <c r="J392" i="2"/>
  <c r="I392" i="2"/>
  <c r="K391" i="2"/>
  <c r="J391" i="2"/>
  <c r="I391" i="2"/>
  <c r="K390" i="2"/>
  <c r="J390" i="2"/>
  <c r="I390" i="2"/>
  <c r="K389" i="2"/>
  <c r="J389" i="2"/>
  <c r="I389" i="2"/>
  <c r="K388" i="2"/>
  <c r="J388" i="2"/>
  <c r="I388" i="2"/>
  <c r="K387" i="2"/>
  <c r="J387" i="2"/>
  <c r="I387" i="2"/>
  <c r="K386" i="2"/>
  <c r="J386" i="2"/>
  <c r="I386" i="2"/>
  <c r="K385" i="2"/>
  <c r="J385" i="2"/>
  <c r="I385" i="2"/>
  <c r="K384" i="2"/>
  <c r="J384" i="2"/>
  <c r="I384" i="2"/>
  <c r="K383" i="2"/>
  <c r="J383" i="2"/>
  <c r="I383" i="2"/>
  <c r="K382" i="2"/>
  <c r="J382" i="2"/>
  <c r="I382" i="2"/>
  <c r="K381" i="2"/>
  <c r="J381" i="2"/>
  <c r="I381" i="2"/>
  <c r="K380" i="2"/>
  <c r="J380" i="2"/>
  <c r="I380" i="2"/>
  <c r="K379" i="2"/>
  <c r="J379" i="2"/>
  <c r="I379" i="2"/>
  <c r="K378" i="2"/>
  <c r="J378" i="2"/>
  <c r="I378" i="2"/>
  <c r="K377" i="2"/>
  <c r="J377" i="2"/>
  <c r="I377" i="2"/>
  <c r="K376" i="2"/>
  <c r="J376" i="2"/>
  <c r="I376" i="2"/>
  <c r="K375" i="2"/>
  <c r="J375" i="2"/>
  <c r="I375" i="2"/>
  <c r="K374" i="2"/>
  <c r="J374" i="2"/>
  <c r="I374" i="2"/>
  <c r="K373" i="2"/>
  <c r="J373" i="2"/>
  <c r="I373" i="2"/>
  <c r="K372" i="2"/>
  <c r="J372" i="2"/>
  <c r="I372" i="2"/>
  <c r="K371" i="2"/>
  <c r="J371" i="2"/>
  <c r="I371" i="2"/>
  <c r="K370" i="2"/>
  <c r="J370" i="2"/>
  <c r="I370" i="2"/>
  <c r="K369" i="2"/>
  <c r="J369" i="2"/>
  <c r="I369" i="2"/>
  <c r="K368" i="2"/>
  <c r="J368" i="2"/>
  <c r="I368" i="2"/>
  <c r="K367" i="2"/>
  <c r="J367" i="2"/>
  <c r="I367" i="2"/>
  <c r="K366" i="2"/>
  <c r="J366" i="2"/>
  <c r="I366" i="2"/>
  <c r="K365" i="2"/>
  <c r="J365" i="2"/>
  <c r="I365" i="2"/>
  <c r="K364" i="2"/>
  <c r="J364" i="2"/>
  <c r="I364" i="2"/>
  <c r="K363" i="2"/>
  <c r="J363" i="2"/>
  <c r="I363" i="2"/>
  <c r="K362" i="2"/>
  <c r="J362" i="2"/>
  <c r="I362" i="2"/>
  <c r="K361" i="2"/>
  <c r="J361" i="2"/>
  <c r="I361" i="2"/>
  <c r="K360" i="2"/>
  <c r="J360" i="2"/>
  <c r="I360" i="2"/>
  <c r="K359" i="2"/>
  <c r="J359" i="2"/>
  <c r="I359" i="2"/>
  <c r="K358" i="2"/>
  <c r="J358" i="2"/>
  <c r="I358" i="2"/>
  <c r="K357" i="2"/>
  <c r="J357" i="2"/>
  <c r="I357" i="2"/>
  <c r="K356" i="2"/>
  <c r="J356" i="2"/>
  <c r="I356" i="2"/>
  <c r="K355" i="2"/>
  <c r="J355" i="2"/>
  <c r="I355" i="2"/>
  <c r="K354" i="2"/>
  <c r="J354" i="2"/>
  <c r="I354" i="2"/>
  <c r="K353" i="2"/>
  <c r="J353" i="2"/>
  <c r="I353" i="2"/>
  <c r="K352" i="2"/>
  <c r="J352" i="2"/>
  <c r="I352" i="2"/>
  <c r="K351" i="2"/>
  <c r="J351" i="2"/>
  <c r="I351" i="2"/>
  <c r="K350" i="2"/>
  <c r="J350" i="2"/>
  <c r="I350" i="2"/>
  <c r="K349" i="2"/>
  <c r="J349" i="2"/>
  <c r="I349" i="2"/>
  <c r="K348" i="2"/>
  <c r="J348" i="2"/>
  <c r="I348" i="2"/>
  <c r="K347" i="2"/>
  <c r="J347" i="2"/>
  <c r="I347" i="2"/>
  <c r="K346" i="2"/>
  <c r="J346" i="2"/>
  <c r="I346" i="2"/>
  <c r="K345" i="2"/>
  <c r="J345" i="2"/>
  <c r="I345" i="2"/>
  <c r="K344" i="2"/>
  <c r="J344" i="2"/>
  <c r="I344" i="2"/>
  <c r="K343" i="2"/>
  <c r="J343" i="2"/>
  <c r="I343" i="2"/>
  <c r="K342" i="2"/>
  <c r="J342" i="2"/>
  <c r="I342" i="2"/>
  <c r="K341" i="2"/>
  <c r="J341" i="2"/>
  <c r="I341" i="2"/>
  <c r="K340" i="2"/>
  <c r="J340" i="2"/>
  <c r="I340" i="2"/>
  <c r="K339" i="2"/>
  <c r="J339" i="2"/>
  <c r="I339" i="2"/>
  <c r="K338" i="2"/>
  <c r="J338" i="2"/>
  <c r="I338" i="2"/>
  <c r="K337" i="2"/>
  <c r="J337" i="2"/>
  <c r="I337" i="2"/>
  <c r="K336" i="2"/>
  <c r="J336" i="2"/>
  <c r="I336" i="2"/>
  <c r="K335" i="2"/>
  <c r="J335" i="2"/>
  <c r="I335" i="2"/>
  <c r="K334" i="2"/>
  <c r="J334" i="2"/>
  <c r="I334" i="2"/>
  <c r="K333" i="2"/>
  <c r="J333" i="2"/>
  <c r="I333" i="2"/>
  <c r="K332" i="2"/>
  <c r="J332" i="2"/>
  <c r="I332" i="2"/>
  <c r="K331" i="2"/>
  <c r="J331" i="2"/>
  <c r="I331" i="2"/>
  <c r="K330" i="2"/>
  <c r="J330" i="2"/>
  <c r="I330" i="2"/>
  <c r="K329" i="2"/>
  <c r="J329" i="2"/>
  <c r="I329" i="2"/>
  <c r="K328" i="2"/>
  <c r="J328" i="2"/>
  <c r="I328" i="2"/>
  <c r="K327" i="2"/>
  <c r="J327" i="2"/>
  <c r="I327" i="2"/>
  <c r="K326" i="2"/>
  <c r="J326" i="2"/>
  <c r="I326" i="2"/>
  <c r="K325" i="2"/>
  <c r="J325" i="2"/>
  <c r="I325" i="2"/>
  <c r="K324" i="2"/>
  <c r="J324" i="2"/>
  <c r="I324" i="2"/>
  <c r="K323" i="2"/>
  <c r="J323" i="2"/>
  <c r="I323" i="2"/>
  <c r="K322" i="2"/>
  <c r="J322" i="2"/>
  <c r="I322" i="2"/>
  <c r="K321" i="2"/>
  <c r="J321" i="2"/>
  <c r="I321" i="2"/>
  <c r="K320" i="2"/>
  <c r="J320" i="2"/>
  <c r="I320" i="2"/>
  <c r="K319" i="2"/>
  <c r="J319" i="2"/>
  <c r="I319" i="2"/>
  <c r="K318" i="2"/>
  <c r="J318" i="2"/>
  <c r="I318" i="2"/>
  <c r="K317" i="2"/>
  <c r="J317" i="2"/>
  <c r="I317" i="2"/>
  <c r="K316" i="2"/>
  <c r="J316" i="2"/>
  <c r="I316" i="2"/>
  <c r="K315" i="2"/>
  <c r="J315" i="2"/>
  <c r="I315" i="2"/>
  <c r="K314" i="2"/>
  <c r="J314" i="2"/>
  <c r="I314" i="2"/>
  <c r="K313" i="2"/>
  <c r="J313" i="2"/>
  <c r="I313" i="2"/>
  <c r="K312" i="2"/>
  <c r="J312" i="2"/>
  <c r="I312" i="2"/>
  <c r="K311" i="2"/>
  <c r="J311" i="2"/>
  <c r="I311" i="2"/>
  <c r="K310" i="2"/>
  <c r="J310" i="2"/>
  <c r="I310" i="2"/>
  <c r="K309" i="2"/>
  <c r="J309" i="2"/>
  <c r="I309" i="2"/>
  <c r="K308" i="2"/>
  <c r="J308" i="2"/>
  <c r="I308" i="2"/>
  <c r="K307" i="2"/>
  <c r="J307" i="2"/>
  <c r="I307" i="2"/>
  <c r="K306" i="2"/>
  <c r="J306" i="2"/>
  <c r="I306" i="2"/>
  <c r="K305" i="2"/>
  <c r="J305" i="2"/>
  <c r="I305" i="2"/>
  <c r="K304" i="2"/>
  <c r="J304" i="2"/>
  <c r="I304" i="2"/>
  <c r="K303" i="2"/>
  <c r="J303" i="2"/>
  <c r="I303" i="2"/>
  <c r="K302" i="2"/>
  <c r="J302" i="2"/>
  <c r="I302" i="2"/>
  <c r="K301" i="2"/>
  <c r="J301" i="2"/>
  <c r="I301" i="2"/>
  <c r="K300" i="2"/>
  <c r="J300" i="2"/>
  <c r="I300" i="2"/>
  <c r="K299" i="2"/>
  <c r="J299" i="2"/>
  <c r="I299" i="2"/>
  <c r="K298" i="2"/>
  <c r="J298" i="2"/>
  <c r="I298" i="2"/>
  <c r="K297" i="2"/>
  <c r="J297" i="2"/>
  <c r="I297" i="2"/>
  <c r="K296" i="2"/>
  <c r="J296" i="2"/>
  <c r="I296" i="2"/>
  <c r="K295" i="2"/>
  <c r="J295" i="2"/>
  <c r="I295" i="2"/>
  <c r="K294" i="2"/>
  <c r="J294" i="2"/>
  <c r="I294" i="2"/>
  <c r="K293" i="2"/>
  <c r="J293" i="2"/>
  <c r="I293" i="2"/>
  <c r="K292" i="2"/>
  <c r="J292" i="2"/>
  <c r="I292" i="2"/>
  <c r="K291" i="2"/>
  <c r="J291" i="2"/>
  <c r="I291" i="2"/>
  <c r="K290" i="2"/>
  <c r="J290" i="2"/>
  <c r="I290" i="2"/>
  <c r="K289" i="2"/>
  <c r="J289" i="2"/>
  <c r="I289" i="2"/>
  <c r="K288" i="2"/>
  <c r="J288" i="2"/>
  <c r="I288" i="2"/>
  <c r="K287" i="2"/>
  <c r="J287" i="2"/>
  <c r="I287" i="2"/>
  <c r="K286" i="2"/>
  <c r="J286" i="2"/>
  <c r="I286" i="2"/>
  <c r="K285" i="2"/>
  <c r="J285" i="2"/>
  <c r="I285" i="2"/>
  <c r="K284" i="2"/>
  <c r="J284" i="2"/>
  <c r="I284" i="2"/>
  <c r="K283" i="2"/>
  <c r="J283" i="2"/>
  <c r="I283" i="2"/>
  <c r="K282" i="2"/>
  <c r="J282" i="2"/>
  <c r="I282" i="2"/>
  <c r="K281" i="2"/>
  <c r="J281" i="2"/>
  <c r="I281" i="2"/>
  <c r="K280" i="2"/>
  <c r="J280" i="2"/>
  <c r="I280" i="2"/>
  <c r="K279" i="2"/>
  <c r="J279" i="2"/>
  <c r="I279" i="2"/>
  <c r="K278" i="2"/>
  <c r="J278" i="2"/>
  <c r="I278" i="2"/>
  <c r="K277" i="2"/>
  <c r="J277" i="2"/>
  <c r="I277" i="2"/>
  <c r="K276" i="2"/>
  <c r="J276" i="2"/>
  <c r="I276" i="2"/>
  <c r="K275" i="2"/>
  <c r="J275" i="2"/>
  <c r="I275" i="2"/>
  <c r="K274" i="2"/>
  <c r="J274" i="2"/>
  <c r="I274" i="2"/>
  <c r="K273" i="2"/>
  <c r="J273" i="2"/>
  <c r="I273" i="2"/>
  <c r="K272" i="2"/>
  <c r="J272" i="2"/>
  <c r="I272" i="2"/>
  <c r="K271" i="2"/>
  <c r="J271" i="2"/>
  <c r="I271" i="2"/>
  <c r="K270" i="2"/>
  <c r="J270" i="2"/>
  <c r="I270" i="2"/>
  <c r="K269" i="2"/>
  <c r="J269" i="2"/>
  <c r="I269" i="2"/>
  <c r="K268" i="2"/>
  <c r="J268" i="2"/>
  <c r="I268" i="2"/>
  <c r="K267" i="2"/>
  <c r="J267" i="2"/>
  <c r="I267" i="2"/>
  <c r="K266" i="2"/>
  <c r="J266" i="2"/>
  <c r="I266" i="2"/>
  <c r="K265" i="2"/>
  <c r="J265" i="2"/>
  <c r="I265" i="2"/>
  <c r="K264" i="2"/>
  <c r="J264" i="2"/>
  <c r="I264" i="2"/>
  <c r="K263" i="2"/>
  <c r="J263" i="2"/>
  <c r="I263" i="2"/>
  <c r="K262" i="2"/>
  <c r="J262" i="2"/>
  <c r="I262" i="2"/>
  <c r="K261" i="2"/>
  <c r="J261" i="2"/>
  <c r="I261" i="2"/>
  <c r="K260" i="2"/>
  <c r="J260" i="2"/>
  <c r="I260" i="2"/>
  <c r="K259" i="2"/>
  <c r="J259" i="2"/>
  <c r="I259" i="2"/>
  <c r="K258" i="2"/>
  <c r="J258" i="2"/>
  <c r="I258" i="2"/>
  <c r="K257" i="2"/>
  <c r="J257" i="2"/>
  <c r="I257" i="2"/>
  <c r="K256" i="2"/>
  <c r="J256" i="2"/>
  <c r="I256" i="2"/>
  <c r="K255" i="2"/>
  <c r="J255" i="2"/>
  <c r="I255" i="2"/>
  <c r="K254" i="2"/>
  <c r="J254" i="2"/>
  <c r="I254" i="2"/>
  <c r="K253" i="2"/>
  <c r="J253" i="2"/>
  <c r="I253" i="2"/>
  <c r="K252" i="2"/>
  <c r="J252" i="2"/>
  <c r="I252" i="2"/>
  <c r="K251" i="2"/>
  <c r="J251" i="2"/>
  <c r="I251" i="2"/>
  <c r="K250" i="2"/>
  <c r="J250" i="2"/>
  <c r="I250" i="2"/>
  <c r="K249" i="2"/>
  <c r="J249" i="2"/>
  <c r="I249" i="2"/>
  <c r="K248" i="2"/>
  <c r="J248" i="2"/>
  <c r="I248" i="2"/>
  <c r="K247" i="2"/>
  <c r="J247" i="2"/>
  <c r="I247" i="2"/>
  <c r="K246" i="2"/>
  <c r="J246" i="2"/>
  <c r="I246" i="2"/>
  <c r="K245" i="2"/>
  <c r="J245" i="2"/>
  <c r="I245" i="2"/>
  <c r="K244" i="2"/>
  <c r="J244" i="2"/>
  <c r="I244" i="2"/>
  <c r="K243" i="2"/>
  <c r="J243" i="2"/>
  <c r="I243" i="2"/>
  <c r="K242" i="2"/>
  <c r="J242" i="2"/>
  <c r="I242" i="2"/>
  <c r="K241" i="2"/>
  <c r="J241" i="2"/>
  <c r="I241" i="2"/>
  <c r="K240" i="2"/>
  <c r="J240" i="2"/>
  <c r="I240" i="2"/>
  <c r="K239" i="2"/>
  <c r="J239" i="2"/>
  <c r="I239" i="2"/>
  <c r="K238" i="2"/>
  <c r="J238" i="2"/>
  <c r="I238" i="2"/>
  <c r="K237" i="2"/>
  <c r="J237" i="2"/>
  <c r="I237" i="2"/>
  <c r="K236" i="2"/>
  <c r="J236" i="2"/>
  <c r="I236" i="2"/>
  <c r="K235" i="2"/>
  <c r="J235" i="2"/>
  <c r="I235" i="2"/>
  <c r="K234" i="2"/>
  <c r="J234" i="2"/>
  <c r="I234" i="2"/>
  <c r="K233" i="2"/>
  <c r="J233" i="2"/>
  <c r="I233" i="2"/>
  <c r="K232" i="2"/>
  <c r="J232" i="2"/>
  <c r="I232" i="2"/>
  <c r="K231" i="2"/>
  <c r="J231" i="2"/>
  <c r="I231" i="2"/>
  <c r="K230" i="2"/>
  <c r="J230" i="2"/>
  <c r="I230" i="2"/>
  <c r="K229" i="2"/>
  <c r="J229" i="2"/>
  <c r="I229" i="2"/>
  <c r="K228" i="2"/>
  <c r="J228" i="2"/>
  <c r="I228" i="2"/>
  <c r="K227" i="2"/>
  <c r="J227" i="2"/>
  <c r="I227" i="2"/>
  <c r="K226" i="2"/>
  <c r="J226" i="2"/>
  <c r="I226" i="2"/>
  <c r="K225" i="2"/>
  <c r="J225" i="2"/>
  <c r="I225" i="2"/>
  <c r="K224" i="2"/>
  <c r="J224" i="2"/>
  <c r="I224" i="2"/>
  <c r="K223" i="2"/>
  <c r="J223" i="2"/>
  <c r="I223" i="2"/>
  <c r="K222" i="2"/>
  <c r="J222" i="2"/>
  <c r="I222" i="2"/>
  <c r="K221" i="2"/>
  <c r="J221" i="2"/>
  <c r="I221" i="2"/>
  <c r="K220" i="2"/>
  <c r="J220" i="2"/>
  <c r="I220" i="2"/>
  <c r="K219" i="2"/>
  <c r="J219" i="2"/>
  <c r="I219" i="2"/>
  <c r="K218" i="2"/>
  <c r="J218" i="2"/>
  <c r="I218" i="2"/>
  <c r="K217" i="2"/>
  <c r="J217" i="2"/>
  <c r="I217" i="2"/>
  <c r="K216" i="2"/>
  <c r="J216" i="2"/>
  <c r="I216" i="2"/>
  <c r="K215" i="2"/>
  <c r="J215" i="2"/>
  <c r="I215" i="2"/>
  <c r="K214" i="2"/>
  <c r="J214" i="2"/>
  <c r="I214" i="2"/>
  <c r="K213" i="2"/>
  <c r="J213" i="2"/>
  <c r="I213" i="2"/>
  <c r="K212" i="2"/>
  <c r="J212" i="2"/>
  <c r="I212" i="2"/>
  <c r="K211" i="2"/>
  <c r="J211" i="2"/>
  <c r="I211" i="2"/>
  <c r="K210" i="2"/>
  <c r="J210" i="2"/>
  <c r="I210" i="2"/>
  <c r="K209" i="2"/>
  <c r="J209" i="2"/>
  <c r="I209" i="2"/>
  <c r="K208" i="2"/>
  <c r="J208" i="2"/>
  <c r="I208" i="2"/>
  <c r="K207" i="2"/>
  <c r="J207" i="2"/>
  <c r="I207" i="2"/>
  <c r="K206" i="2"/>
  <c r="J206" i="2"/>
  <c r="I206" i="2"/>
  <c r="K205" i="2"/>
  <c r="J205" i="2"/>
  <c r="I205" i="2"/>
  <c r="K204" i="2"/>
  <c r="J204" i="2"/>
  <c r="I204" i="2"/>
  <c r="K203" i="2"/>
  <c r="J203" i="2"/>
  <c r="I203" i="2"/>
  <c r="K202" i="2"/>
  <c r="J202" i="2"/>
  <c r="I202" i="2"/>
  <c r="K201" i="2"/>
  <c r="J201" i="2"/>
  <c r="I201" i="2"/>
  <c r="K200" i="2"/>
  <c r="J200" i="2"/>
  <c r="I200" i="2"/>
  <c r="K199" i="2"/>
  <c r="J199" i="2"/>
  <c r="I199" i="2"/>
  <c r="K198" i="2"/>
  <c r="J198" i="2"/>
  <c r="I198" i="2"/>
  <c r="K197" i="2"/>
  <c r="J197" i="2"/>
  <c r="I197" i="2"/>
  <c r="K196" i="2"/>
  <c r="J196" i="2"/>
  <c r="I196" i="2"/>
  <c r="K195" i="2"/>
  <c r="J195" i="2"/>
  <c r="I195" i="2"/>
  <c r="K194" i="2"/>
  <c r="J194" i="2"/>
  <c r="I194" i="2"/>
  <c r="K193" i="2"/>
  <c r="J193" i="2"/>
  <c r="I193" i="2"/>
  <c r="K192" i="2"/>
  <c r="J192" i="2"/>
  <c r="I192" i="2"/>
  <c r="K191" i="2"/>
  <c r="J191" i="2"/>
  <c r="I191" i="2"/>
  <c r="K190" i="2"/>
  <c r="J190" i="2"/>
  <c r="I190" i="2"/>
  <c r="K189" i="2"/>
  <c r="J189" i="2"/>
  <c r="I189" i="2"/>
  <c r="K188" i="2"/>
  <c r="J188" i="2"/>
  <c r="I188" i="2"/>
  <c r="K187" i="2"/>
  <c r="J187" i="2"/>
  <c r="I187" i="2"/>
  <c r="K186" i="2"/>
  <c r="J186" i="2"/>
  <c r="I186" i="2"/>
  <c r="K185" i="2"/>
  <c r="J185" i="2"/>
  <c r="I185" i="2"/>
  <c r="K184" i="2"/>
  <c r="J184" i="2"/>
  <c r="I184" i="2"/>
  <c r="K183" i="2"/>
  <c r="J183" i="2"/>
  <c r="I183" i="2"/>
  <c r="K182" i="2"/>
  <c r="J182" i="2"/>
  <c r="I182" i="2"/>
  <c r="K181" i="2"/>
  <c r="J181" i="2"/>
  <c r="I181" i="2"/>
  <c r="K180" i="2"/>
  <c r="J180" i="2"/>
  <c r="I180" i="2"/>
  <c r="K179" i="2"/>
  <c r="J179" i="2"/>
  <c r="I179" i="2"/>
  <c r="K178" i="2"/>
  <c r="J178" i="2"/>
  <c r="I178" i="2"/>
  <c r="K177" i="2"/>
  <c r="J177" i="2"/>
  <c r="I177" i="2"/>
  <c r="K176" i="2"/>
  <c r="J176" i="2"/>
  <c r="I176" i="2"/>
  <c r="K175" i="2"/>
  <c r="J175" i="2"/>
  <c r="I175" i="2"/>
  <c r="K174" i="2"/>
  <c r="J174" i="2"/>
  <c r="I174" i="2"/>
  <c r="K173" i="2"/>
  <c r="J173" i="2"/>
  <c r="I173" i="2"/>
  <c r="K172" i="2"/>
  <c r="J172" i="2"/>
  <c r="I172" i="2"/>
  <c r="K171" i="2"/>
  <c r="J171" i="2"/>
  <c r="I171" i="2"/>
  <c r="K170" i="2"/>
  <c r="J170" i="2"/>
  <c r="I170" i="2"/>
  <c r="K169" i="2"/>
  <c r="J169" i="2"/>
  <c r="I169" i="2"/>
  <c r="K168" i="2"/>
  <c r="J168" i="2"/>
  <c r="I168" i="2"/>
  <c r="K167" i="2"/>
  <c r="J167" i="2"/>
  <c r="I167" i="2"/>
  <c r="K166" i="2"/>
  <c r="J166" i="2"/>
  <c r="I166" i="2"/>
  <c r="K165" i="2"/>
  <c r="J165" i="2"/>
  <c r="I165" i="2"/>
  <c r="K164" i="2"/>
  <c r="J164" i="2"/>
  <c r="I164" i="2"/>
  <c r="K163" i="2"/>
  <c r="J163" i="2"/>
  <c r="I163" i="2"/>
  <c r="K162" i="2"/>
  <c r="J162" i="2"/>
  <c r="I162" i="2"/>
  <c r="K161" i="2"/>
  <c r="J161" i="2"/>
  <c r="I161" i="2"/>
  <c r="K160" i="2"/>
  <c r="J160" i="2"/>
  <c r="I160" i="2"/>
  <c r="K159" i="2"/>
  <c r="J159" i="2"/>
  <c r="I159" i="2"/>
  <c r="K158" i="2"/>
  <c r="J158" i="2"/>
  <c r="I158" i="2"/>
  <c r="K157" i="2"/>
  <c r="J157" i="2"/>
  <c r="I157" i="2"/>
  <c r="K156" i="2"/>
  <c r="J156" i="2"/>
  <c r="I156" i="2"/>
  <c r="K155" i="2"/>
  <c r="J155" i="2"/>
  <c r="I155" i="2"/>
  <c r="K154" i="2"/>
  <c r="J154" i="2"/>
  <c r="I154" i="2"/>
  <c r="K153" i="2"/>
  <c r="J153" i="2"/>
  <c r="I153" i="2"/>
  <c r="K152" i="2"/>
  <c r="J152" i="2"/>
  <c r="I152" i="2"/>
  <c r="K151" i="2"/>
  <c r="J151" i="2"/>
  <c r="I151" i="2"/>
  <c r="K150" i="2"/>
  <c r="J150" i="2"/>
  <c r="I150" i="2"/>
  <c r="K149" i="2"/>
  <c r="J149" i="2"/>
  <c r="I149" i="2"/>
  <c r="K148" i="2"/>
  <c r="J148" i="2"/>
  <c r="I148" i="2"/>
  <c r="K147" i="2"/>
  <c r="J147" i="2"/>
  <c r="I147" i="2"/>
  <c r="K146" i="2"/>
  <c r="J146" i="2"/>
  <c r="I146" i="2"/>
  <c r="K145" i="2"/>
  <c r="J145" i="2"/>
  <c r="I145" i="2"/>
  <c r="K144" i="2"/>
  <c r="J144" i="2"/>
  <c r="I144" i="2"/>
  <c r="K143" i="2"/>
  <c r="J143" i="2"/>
  <c r="I143" i="2"/>
  <c r="K142" i="2"/>
  <c r="J142" i="2"/>
  <c r="I142" i="2"/>
  <c r="K141" i="2"/>
  <c r="J141" i="2"/>
  <c r="I141" i="2"/>
  <c r="K140" i="2"/>
  <c r="J140" i="2"/>
  <c r="I140" i="2"/>
  <c r="K139" i="2"/>
  <c r="J139" i="2"/>
  <c r="I139" i="2"/>
  <c r="K138" i="2"/>
  <c r="J138" i="2"/>
  <c r="I138" i="2"/>
  <c r="K137" i="2"/>
  <c r="J137" i="2"/>
  <c r="I137" i="2"/>
  <c r="K136" i="2"/>
  <c r="J136" i="2"/>
  <c r="I136" i="2"/>
  <c r="K135" i="2"/>
  <c r="J135" i="2"/>
  <c r="I135" i="2"/>
  <c r="K134" i="2"/>
  <c r="J134" i="2"/>
  <c r="I134" i="2"/>
  <c r="K133" i="2"/>
  <c r="J133" i="2"/>
  <c r="I133" i="2"/>
  <c r="K132" i="2"/>
  <c r="J132" i="2"/>
  <c r="I132" i="2"/>
  <c r="K131" i="2"/>
  <c r="J131" i="2"/>
  <c r="I131" i="2"/>
  <c r="K130" i="2"/>
  <c r="J130" i="2"/>
  <c r="I130" i="2"/>
  <c r="K129" i="2"/>
  <c r="J129" i="2"/>
  <c r="I129" i="2"/>
  <c r="K128" i="2"/>
  <c r="J128" i="2"/>
  <c r="I128" i="2"/>
  <c r="K127" i="2"/>
  <c r="J127" i="2"/>
  <c r="I127" i="2"/>
  <c r="K126" i="2"/>
  <c r="J126" i="2"/>
  <c r="I126" i="2"/>
  <c r="K125" i="2"/>
  <c r="J125" i="2"/>
  <c r="I125" i="2"/>
  <c r="K124" i="2"/>
  <c r="J124" i="2"/>
  <c r="I124" i="2"/>
  <c r="K123" i="2"/>
  <c r="J123" i="2"/>
  <c r="I123" i="2"/>
  <c r="K122" i="2"/>
  <c r="J122" i="2"/>
  <c r="I122" i="2"/>
  <c r="K121" i="2"/>
  <c r="J121" i="2"/>
  <c r="I121" i="2"/>
  <c r="K120" i="2"/>
  <c r="J120" i="2"/>
  <c r="I120" i="2"/>
  <c r="K119" i="2"/>
  <c r="J119" i="2"/>
  <c r="I119" i="2"/>
  <c r="K118" i="2"/>
  <c r="J118" i="2"/>
  <c r="I118" i="2"/>
  <c r="K117" i="2"/>
  <c r="J117" i="2"/>
  <c r="I117" i="2"/>
  <c r="K116" i="2"/>
  <c r="J116" i="2"/>
  <c r="I116" i="2"/>
  <c r="K115" i="2"/>
  <c r="J115" i="2"/>
  <c r="I115" i="2"/>
  <c r="K114" i="2"/>
  <c r="J114" i="2"/>
  <c r="I114" i="2"/>
  <c r="K113" i="2"/>
  <c r="J113" i="2"/>
  <c r="I113" i="2"/>
  <c r="K112" i="2"/>
  <c r="J112" i="2"/>
  <c r="I112" i="2"/>
  <c r="K111" i="2"/>
  <c r="J111" i="2"/>
  <c r="I111" i="2"/>
  <c r="K110" i="2"/>
  <c r="J110" i="2"/>
  <c r="I110" i="2"/>
  <c r="K109" i="2"/>
  <c r="J109" i="2"/>
  <c r="I109" i="2"/>
  <c r="K108" i="2"/>
  <c r="J108" i="2"/>
  <c r="I108" i="2"/>
  <c r="K107" i="2"/>
  <c r="J107" i="2"/>
  <c r="I107" i="2"/>
  <c r="K106" i="2"/>
  <c r="J106" i="2"/>
  <c r="I106" i="2"/>
  <c r="K105" i="2"/>
  <c r="J105" i="2"/>
  <c r="I105" i="2"/>
  <c r="K104" i="2"/>
  <c r="J104" i="2"/>
  <c r="I104" i="2"/>
  <c r="K103" i="2"/>
  <c r="J103" i="2"/>
  <c r="I103" i="2"/>
  <c r="K102" i="2"/>
  <c r="J102" i="2"/>
  <c r="I102" i="2"/>
  <c r="K101" i="2"/>
  <c r="J101" i="2"/>
  <c r="I101" i="2"/>
  <c r="K100" i="2"/>
  <c r="J100" i="2"/>
  <c r="I100" i="2"/>
  <c r="K99" i="2"/>
  <c r="J99" i="2"/>
  <c r="I99" i="2"/>
  <c r="K98" i="2"/>
  <c r="J98" i="2"/>
  <c r="I98" i="2"/>
  <c r="K97" i="2"/>
  <c r="J97" i="2"/>
  <c r="I97" i="2"/>
  <c r="K96" i="2"/>
  <c r="J96" i="2"/>
  <c r="I96" i="2"/>
  <c r="K95" i="2"/>
  <c r="J95" i="2"/>
  <c r="I95" i="2"/>
  <c r="K94" i="2"/>
  <c r="J94" i="2"/>
  <c r="I94" i="2"/>
  <c r="K93" i="2"/>
  <c r="J93" i="2"/>
  <c r="I93" i="2"/>
  <c r="K92" i="2"/>
  <c r="J92" i="2"/>
  <c r="I92" i="2"/>
  <c r="K91" i="2"/>
  <c r="J91" i="2"/>
  <c r="I91" i="2"/>
  <c r="K90" i="2"/>
  <c r="J90" i="2"/>
  <c r="I90" i="2"/>
  <c r="K89" i="2"/>
  <c r="J89" i="2"/>
  <c r="I89" i="2"/>
  <c r="K88" i="2"/>
  <c r="J88" i="2"/>
  <c r="I88" i="2"/>
  <c r="K87" i="2"/>
  <c r="J87" i="2"/>
  <c r="I87" i="2"/>
  <c r="K86" i="2"/>
  <c r="J86" i="2"/>
  <c r="I86" i="2"/>
  <c r="K85" i="2"/>
  <c r="J85" i="2"/>
  <c r="I85" i="2"/>
  <c r="K84" i="2"/>
  <c r="J84" i="2"/>
  <c r="I84" i="2"/>
  <c r="K83" i="2"/>
  <c r="J83" i="2"/>
  <c r="I83" i="2"/>
  <c r="K82" i="2"/>
  <c r="J82" i="2"/>
  <c r="I82" i="2"/>
  <c r="K81" i="2"/>
  <c r="J81" i="2"/>
  <c r="I81" i="2"/>
  <c r="K80" i="2"/>
  <c r="J80" i="2"/>
  <c r="I80" i="2"/>
  <c r="K79" i="2"/>
  <c r="J79" i="2"/>
  <c r="I79" i="2"/>
  <c r="K78" i="2"/>
  <c r="J78" i="2"/>
  <c r="I78" i="2"/>
  <c r="K77" i="2"/>
  <c r="J77" i="2"/>
  <c r="I77" i="2"/>
  <c r="K76" i="2"/>
  <c r="J76" i="2"/>
  <c r="I76" i="2"/>
  <c r="K75" i="2"/>
  <c r="J75" i="2"/>
  <c r="I75" i="2"/>
  <c r="K74" i="2"/>
  <c r="J74" i="2"/>
  <c r="I74" i="2"/>
  <c r="K73" i="2"/>
  <c r="J73" i="2"/>
  <c r="I73" i="2"/>
  <c r="K72" i="2"/>
  <c r="J72" i="2"/>
  <c r="I72" i="2"/>
  <c r="K71" i="2"/>
  <c r="J71" i="2"/>
  <c r="I71" i="2"/>
  <c r="K70" i="2"/>
  <c r="J70" i="2"/>
  <c r="I70" i="2"/>
  <c r="K69" i="2"/>
  <c r="J69" i="2"/>
  <c r="I69" i="2"/>
  <c r="K68" i="2"/>
  <c r="J68" i="2"/>
  <c r="I68" i="2"/>
  <c r="K67" i="2"/>
  <c r="J67" i="2"/>
  <c r="I67" i="2"/>
  <c r="K66" i="2"/>
  <c r="J66" i="2"/>
  <c r="I66" i="2"/>
  <c r="K65" i="2"/>
  <c r="J65" i="2"/>
  <c r="I65" i="2"/>
  <c r="K64" i="2"/>
  <c r="J64" i="2"/>
  <c r="I64" i="2"/>
  <c r="K63" i="2"/>
  <c r="J63" i="2"/>
  <c r="I63" i="2"/>
  <c r="K62" i="2"/>
  <c r="J62" i="2"/>
  <c r="I62" i="2"/>
  <c r="K61" i="2"/>
  <c r="J61" i="2"/>
  <c r="I61" i="2"/>
  <c r="K60" i="2"/>
  <c r="J60" i="2"/>
  <c r="I60" i="2"/>
  <c r="K59" i="2"/>
  <c r="J59" i="2"/>
  <c r="I59" i="2"/>
  <c r="K58" i="2"/>
  <c r="J58" i="2"/>
  <c r="I58" i="2"/>
  <c r="K57" i="2"/>
  <c r="J57" i="2"/>
  <c r="I57" i="2"/>
  <c r="K56" i="2"/>
  <c r="J56" i="2"/>
  <c r="I56" i="2"/>
  <c r="K55" i="2"/>
  <c r="J55" i="2"/>
  <c r="I55" i="2"/>
  <c r="K54" i="2"/>
  <c r="J54" i="2"/>
  <c r="I54" i="2"/>
  <c r="K53" i="2"/>
  <c r="J53" i="2"/>
  <c r="I53" i="2"/>
  <c r="K52" i="2"/>
  <c r="J52" i="2"/>
  <c r="I52" i="2"/>
  <c r="K51" i="2"/>
  <c r="J51" i="2"/>
  <c r="I51" i="2"/>
  <c r="K50" i="2"/>
  <c r="J50" i="2"/>
  <c r="I50" i="2"/>
  <c r="K49" i="2"/>
  <c r="J49" i="2"/>
  <c r="I49" i="2"/>
  <c r="K48" i="2"/>
  <c r="J48" i="2"/>
  <c r="I48" i="2"/>
  <c r="K47" i="2"/>
  <c r="J47" i="2"/>
  <c r="I47" i="2"/>
  <c r="K46" i="2"/>
  <c r="J46" i="2"/>
  <c r="I46" i="2"/>
  <c r="K45" i="2"/>
  <c r="J45" i="2"/>
  <c r="I45" i="2"/>
  <c r="K44" i="2"/>
  <c r="J44" i="2"/>
  <c r="I44" i="2"/>
  <c r="K43" i="2"/>
  <c r="J43" i="2"/>
  <c r="I43" i="2"/>
  <c r="K42" i="2"/>
  <c r="J42" i="2"/>
  <c r="I42" i="2"/>
  <c r="K41" i="2"/>
  <c r="J41" i="2"/>
  <c r="I41" i="2"/>
  <c r="K40" i="2"/>
  <c r="J40" i="2"/>
  <c r="I40" i="2"/>
  <c r="K39" i="2"/>
  <c r="J39" i="2"/>
  <c r="I39" i="2"/>
  <c r="K38" i="2"/>
  <c r="J38" i="2"/>
  <c r="I38" i="2"/>
  <c r="K37" i="2"/>
  <c r="J37" i="2"/>
  <c r="I37" i="2"/>
  <c r="K36" i="2"/>
  <c r="J36" i="2"/>
  <c r="I36" i="2"/>
  <c r="K35" i="2"/>
  <c r="J35" i="2"/>
  <c r="I35" i="2"/>
  <c r="K34" i="2"/>
  <c r="J34" i="2"/>
  <c r="I34" i="2"/>
  <c r="K33" i="2"/>
  <c r="J33" i="2"/>
  <c r="I33" i="2"/>
  <c r="K32" i="2"/>
  <c r="J32" i="2"/>
  <c r="I32" i="2"/>
  <c r="K31" i="2"/>
  <c r="J31" i="2"/>
  <c r="I31" i="2"/>
  <c r="K30" i="2"/>
  <c r="J30" i="2"/>
  <c r="I30" i="2"/>
  <c r="K29" i="2"/>
  <c r="J29" i="2"/>
  <c r="I29" i="2"/>
  <c r="K28" i="2"/>
  <c r="J28" i="2"/>
  <c r="I28" i="2"/>
  <c r="K27" i="2"/>
  <c r="J27" i="2"/>
  <c r="I27" i="2"/>
  <c r="K26" i="2"/>
  <c r="J26" i="2"/>
  <c r="I26" i="2"/>
  <c r="K25" i="2"/>
  <c r="J25" i="2"/>
  <c r="I25" i="2"/>
  <c r="K24" i="2"/>
  <c r="J24" i="2"/>
  <c r="I24" i="2"/>
  <c r="K23" i="2"/>
  <c r="J23" i="2"/>
  <c r="I23" i="2"/>
  <c r="K22" i="2"/>
  <c r="J22" i="2"/>
  <c r="I22" i="2"/>
  <c r="K21" i="2"/>
  <c r="J21" i="2"/>
  <c r="I21" i="2"/>
  <c r="K20" i="2"/>
  <c r="J20" i="2"/>
  <c r="I20" i="2"/>
  <c r="K19" i="2"/>
  <c r="J19" i="2"/>
  <c r="I19" i="2"/>
  <c r="K18" i="2"/>
  <c r="J18" i="2"/>
  <c r="I18" i="2"/>
  <c r="K17" i="2"/>
  <c r="J17" i="2"/>
  <c r="I17" i="2"/>
  <c r="K16" i="2"/>
  <c r="J16" i="2"/>
  <c r="I16" i="2"/>
  <c r="L13" i="2"/>
  <c r="L11" i="2"/>
  <c r="L9" i="2"/>
  <c r="J3" i="2"/>
  <c r="F3" i="2"/>
  <c r="W975" i="2" l="1"/>
  <c r="X975" i="2" s="1"/>
  <c r="W275" i="2"/>
  <c r="X275" i="2" s="1"/>
  <c r="W147" i="2"/>
  <c r="X147" i="2" s="1"/>
  <c r="W19" i="2"/>
  <c r="X19" i="2" s="1"/>
  <c r="W260" i="2"/>
  <c r="X260" i="2" s="1"/>
  <c r="V260" i="2"/>
  <c r="W244" i="2"/>
  <c r="X244" i="2" s="1"/>
  <c r="V244" i="2"/>
  <c r="W228" i="2"/>
  <c r="X228" i="2" s="1"/>
  <c r="V228" i="2"/>
  <c r="W212" i="2"/>
  <c r="X212" i="2" s="1"/>
  <c r="V212" i="2"/>
  <c r="W196" i="2"/>
  <c r="X196" i="2" s="1"/>
  <c r="V196" i="2"/>
  <c r="W180" i="2"/>
  <c r="X180" i="2" s="1"/>
  <c r="V180" i="2"/>
  <c r="W164" i="2"/>
  <c r="X164" i="2" s="1"/>
  <c r="V164" i="2"/>
  <c r="W148" i="2"/>
  <c r="X148" i="2" s="1"/>
  <c r="V148" i="2"/>
  <c r="W132" i="2"/>
  <c r="X132" i="2" s="1"/>
  <c r="V132" i="2"/>
  <c r="W116" i="2"/>
  <c r="X116" i="2" s="1"/>
  <c r="V116" i="2"/>
  <c r="W100" i="2"/>
  <c r="X100" i="2" s="1"/>
  <c r="V100" i="2"/>
  <c r="W84" i="2"/>
  <c r="X84" i="2" s="1"/>
  <c r="V84" i="2"/>
  <c r="W68" i="2"/>
  <c r="X68" i="2" s="1"/>
  <c r="V68" i="2"/>
  <c r="W52" i="2"/>
  <c r="X52" i="2" s="1"/>
  <c r="V52" i="2"/>
  <c r="W36" i="2"/>
  <c r="X36" i="2" s="1"/>
  <c r="V36" i="2"/>
  <c r="W20" i="2"/>
  <c r="X20" i="2" s="1"/>
  <c r="V20" i="2"/>
  <c r="W987" i="2"/>
  <c r="X987" i="2" s="1"/>
  <c r="V987" i="2"/>
  <c r="W983" i="2"/>
  <c r="X983" i="2" s="1"/>
  <c r="V983" i="2"/>
  <c r="W971" i="2"/>
  <c r="X971" i="2" s="1"/>
  <c r="V971" i="2"/>
  <c r="W967" i="2"/>
  <c r="X967" i="2" s="1"/>
  <c r="V967" i="2"/>
  <c r="W955" i="2"/>
  <c r="X955" i="2" s="1"/>
  <c r="V955" i="2"/>
  <c r="W951" i="2"/>
  <c r="X951" i="2" s="1"/>
  <c r="V951" i="2"/>
  <c r="W947" i="2"/>
  <c r="X947" i="2" s="1"/>
  <c r="V947" i="2"/>
  <c r="W943" i="2"/>
  <c r="X943" i="2" s="1"/>
  <c r="V943" i="2"/>
  <c r="W939" i="2"/>
  <c r="X939" i="2" s="1"/>
  <c r="V939" i="2"/>
  <c r="W935" i="2"/>
  <c r="X935" i="2" s="1"/>
  <c r="V935" i="2"/>
  <c r="W931" i="2"/>
  <c r="X931" i="2" s="1"/>
  <c r="V931" i="2"/>
  <c r="W927" i="2"/>
  <c r="X927" i="2" s="1"/>
  <c r="V927" i="2"/>
  <c r="W923" i="2"/>
  <c r="X923" i="2" s="1"/>
  <c r="V923" i="2"/>
  <c r="W919" i="2"/>
  <c r="X919" i="2" s="1"/>
  <c r="V919" i="2"/>
  <c r="W915" i="2"/>
  <c r="X915" i="2" s="1"/>
  <c r="V915" i="2"/>
  <c r="W911" i="2"/>
  <c r="X911" i="2" s="1"/>
  <c r="V911" i="2"/>
  <c r="W907" i="2"/>
  <c r="X907" i="2" s="1"/>
  <c r="V907" i="2"/>
  <c r="W903" i="2"/>
  <c r="X903" i="2" s="1"/>
  <c r="V903" i="2"/>
  <c r="W899" i="2"/>
  <c r="X899" i="2" s="1"/>
  <c r="V899" i="2"/>
  <c r="W895" i="2"/>
  <c r="X895" i="2" s="1"/>
  <c r="V895" i="2"/>
  <c r="W891" i="2"/>
  <c r="X891" i="2" s="1"/>
  <c r="V891" i="2"/>
  <c r="W887" i="2"/>
  <c r="X887" i="2" s="1"/>
  <c r="V887" i="2"/>
  <c r="W883" i="2"/>
  <c r="X883" i="2" s="1"/>
  <c r="V883" i="2"/>
  <c r="W879" i="2"/>
  <c r="X879" i="2" s="1"/>
  <c r="V879" i="2"/>
  <c r="W875" i="2"/>
  <c r="X875" i="2" s="1"/>
  <c r="V875" i="2"/>
  <c r="W871" i="2"/>
  <c r="X871" i="2" s="1"/>
  <c r="V871" i="2"/>
  <c r="W867" i="2"/>
  <c r="X867" i="2" s="1"/>
  <c r="V867" i="2"/>
  <c r="W863" i="2"/>
  <c r="X863" i="2" s="1"/>
  <c r="V863" i="2"/>
  <c r="W859" i="2"/>
  <c r="X859" i="2" s="1"/>
  <c r="V859" i="2"/>
  <c r="W855" i="2"/>
  <c r="X855" i="2" s="1"/>
  <c r="V855" i="2"/>
  <c r="W851" i="2"/>
  <c r="X851" i="2" s="1"/>
  <c r="V851" i="2"/>
  <c r="W847" i="2"/>
  <c r="X847" i="2" s="1"/>
  <c r="V847" i="2"/>
  <c r="W843" i="2"/>
  <c r="X843" i="2" s="1"/>
  <c r="V843" i="2"/>
  <c r="W839" i="2"/>
  <c r="X839" i="2" s="1"/>
  <c r="V839" i="2"/>
  <c r="W835" i="2"/>
  <c r="X835" i="2" s="1"/>
  <c r="V835" i="2"/>
  <c r="W831" i="2"/>
  <c r="X831" i="2" s="1"/>
  <c r="V831" i="2"/>
  <c r="W827" i="2"/>
  <c r="X827" i="2" s="1"/>
  <c r="V827" i="2"/>
  <c r="W823" i="2"/>
  <c r="X823" i="2" s="1"/>
  <c r="V823" i="2"/>
  <c r="W819" i="2"/>
  <c r="X819" i="2" s="1"/>
  <c r="V819" i="2"/>
  <c r="W815" i="2"/>
  <c r="X815" i="2" s="1"/>
  <c r="V815" i="2"/>
  <c r="W811" i="2"/>
  <c r="X811" i="2" s="1"/>
  <c r="V811" i="2"/>
  <c r="W807" i="2"/>
  <c r="X807" i="2" s="1"/>
  <c r="V807" i="2"/>
  <c r="W803" i="2"/>
  <c r="X803" i="2" s="1"/>
  <c r="V803" i="2"/>
  <c r="W799" i="2"/>
  <c r="X799" i="2" s="1"/>
  <c r="V799" i="2"/>
  <c r="W795" i="2"/>
  <c r="X795" i="2" s="1"/>
  <c r="V795" i="2"/>
  <c r="W791" i="2"/>
  <c r="X791" i="2" s="1"/>
  <c r="V791" i="2"/>
  <c r="W787" i="2"/>
  <c r="X787" i="2" s="1"/>
  <c r="V787" i="2"/>
  <c r="W783" i="2"/>
  <c r="X783" i="2" s="1"/>
  <c r="V783" i="2"/>
  <c r="W779" i="2"/>
  <c r="X779" i="2" s="1"/>
  <c r="V779" i="2"/>
  <c r="W775" i="2"/>
  <c r="X775" i="2" s="1"/>
  <c r="V775" i="2"/>
  <c r="W771" i="2"/>
  <c r="X771" i="2" s="1"/>
  <c r="V771" i="2"/>
  <c r="W767" i="2"/>
  <c r="X767" i="2" s="1"/>
  <c r="V767" i="2"/>
  <c r="W763" i="2"/>
  <c r="X763" i="2" s="1"/>
  <c r="V763" i="2"/>
  <c r="W759" i="2"/>
  <c r="X759" i="2" s="1"/>
  <c r="V759" i="2"/>
  <c r="W755" i="2"/>
  <c r="X755" i="2" s="1"/>
  <c r="V755" i="2"/>
  <c r="W751" i="2"/>
  <c r="X751" i="2" s="1"/>
  <c r="V751" i="2"/>
  <c r="W747" i="2"/>
  <c r="X747" i="2" s="1"/>
  <c r="V747" i="2"/>
  <c r="W743" i="2"/>
  <c r="X743" i="2" s="1"/>
  <c r="V743" i="2"/>
  <c r="W739" i="2"/>
  <c r="X739" i="2" s="1"/>
  <c r="V739" i="2"/>
  <c r="W735" i="2"/>
  <c r="X735" i="2" s="1"/>
  <c r="V735" i="2"/>
  <c r="W731" i="2"/>
  <c r="X731" i="2" s="1"/>
  <c r="V731" i="2"/>
  <c r="W727" i="2"/>
  <c r="X727" i="2" s="1"/>
  <c r="V727" i="2"/>
  <c r="W723" i="2"/>
  <c r="X723" i="2" s="1"/>
  <c r="V723" i="2"/>
  <c r="W719" i="2"/>
  <c r="X719" i="2" s="1"/>
  <c r="V719" i="2"/>
  <c r="W715" i="2"/>
  <c r="X715" i="2" s="1"/>
  <c r="V715" i="2"/>
  <c r="W711" i="2"/>
  <c r="X711" i="2" s="1"/>
  <c r="V711" i="2"/>
  <c r="W707" i="2"/>
  <c r="X707" i="2" s="1"/>
  <c r="V707" i="2"/>
  <c r="W703" i="2"/>
  <c r="X703" i="2" s="1"/>
  <c r="V703" i="2"/>
  <c r="W699" i="2"/>
  <c r="X699" i="2" s="1"/>
  <c r="V699" i="2"/>
  <c r="W695" i="2"/>
  <c r="X695" i="2" s="1"/>
  <c r="V695" i="2"/>
  <c r="W691" i="2"/>
  <c r="X691" i="2" s="1"/>
  <c r="V691" i="2"/>
  <c r="W687" i="2"/>
  <c r="X687" i="2" s="1"/>
  <c r="V687" i="2"/>
  <c r="W683" i="2"/>
  <c r="X683" i="2" s="1"/>
  <c r="V683" i="2"/>
  <c r="W679" i="2"/>
  <c r="X679" i="2" s="1"/>
  <c r="V679" i="2"/>
  <c r="W675" i="2"/>
  <c r="X675" i="2" s="1"/>
  <c r="V675" i="2"/>
  <c r="W671" i="2"/>
  <c r="X671" i="2" s="1"/>
  <c r="V671" i="2"/>
  <c r="W667" i="2"/>
  <c r="X667" i="2" s="1"/>
  <c r="V667" i="2"/>
  <c r="W663" i="2"/>
  <c r="X663" i="2" s="1"/>
  <c r="V663" i="2"/>
  <c r="W659" i="2"/>
  <c r="X659" i="2" s="1"/>
  <c r="V659" i="2"/>
  <c r="W655" i="2"/>
  <c r="X655" i="2" s="1"/>
  <c r="V655" i="2"/>
  <c r="W651" i="2"/>
  <c r="X651" i="2" s="1"/>
  <c r="V651" i="2"/>
  <c r="W647" i="2"/>
  <c r="X647" i="2" s="1"/>
  <c r="V647" i="2"/>
  <c r="W643" i="2"/>
  <c r="X643" i="2" s="1"/>
  <c r="V643" i="2"/>
  <c r="W639" i="2"/>
  <c r="X639" i="2" s="1"/>
  <c r="V639" i="2"/>
  <c r="W635" i="2"/>
  <c r="X635" i="2" s="1"/>
  <c r="V635" i="2"/>
  <c r="W631" i="2"/>
  <c r="X631" i="2" s="1"/>
  <c r="V631" i="2"/>
  <c r="W627" i="2"/>
  <c r="X627" i="2" s="1"/>
  <c r="V627" i="2"/>
  <c r="W623" i="2"/>
  <c r="X623" i="2" s="1"/>
  <c r="V623" i="2"/>
  <c r="W619" i="2"/>
  <c r="X619" i="2" s="1"/>
  <c r="V619" i="2"/>
  <c r="W615" i="2"/>
  <c r="X615" i="2" s="1"/>
  <c r="V615" i="2"/>
  <c r="W611" i="2"/>
  <c r="X611" i="2" s="1"/>
  <c r="V611" i="2"/>
  <c r="W607" i="2"/>
  <c r="X607" i="2" s="1"/>
  <c r="V607" i="2"/>
  <c r="W603" i="2"/>
  <c r="X603" i="2" s="1"/>
  <c r="V603" i="2"/>
  <c r="W599" i="2"/>
  <c r="X599" i="2" s="1"/>
  <c r="V599" i="2"/>
  <c r="W595" i="2"/>
  <c r="X595" i="2" s="1"/>
  <c r="V595" i="2"/>
  <c r="W591" i="2"/>
  <c r="X591" i="2" s="1"/>
  <c r="V591" i="2"/>
  <c r="W587" i="2"/>
  <c r="X587" i="2" s="1"/>
  <c r="V587" i="2"/>
  <c r="W583" i="2"/>
  <c r="X583" i="2" s="1"/>
  <c r="V583" i="2"/>
  <c r="W579" i="2"/>
  <c r="X579" i="2" s="1"/>
  <c r="V579" i="2"/>
  <c r="W575" i="2"/>
  <c r="X575" i="2" s="1"/>
  <c r="V575" i="2"/>
  <c r="W571" i="2"/>
  <c r="X571" i="2" s="1"/>
  <c r="V571" i="2"/>
  <c r="W567" i="2"/>
  <c r="X567" i="2" s="1"/>
  <c r="V567" i="2"/>
  <c r="W563" i="2"/>
  <c r="X563" i="2" s="1"/>
  <c r="V563" i="2"/>
  <c r="W559" i="2"/>
  <c r="X559" i="2" s="1"/>
  <c r="V559" i="2"/>
  <c r="W555" i="2"/>
  <c r="X555" i="2" s="1"/>
  <c r="V555" i="2"/>
  <c r="W551" i="2"/>
  <c r="X551" i="2" s="1"/>
  <c r="V551" i="2"/>
  <c r="W547" i="2"/>
  <c r="X547" i="2" s="1"/>
  <c r="V547" i="2"/>
  <c r="W543" i="2"/>
  <c r="X543" i="2" s="1"/>
  <c r="V543" i="2"/>
  <c r="W539" i="2"/>
  <c r="X539" i="2" s="1"/>
  <c r="V539" i="2"/>
  <c r="W535" i="2"/>
  <c r="X535" i="2" s="1"/>
  <c r="V535" i="2"/>
  <c r="W531" i="2"/>
  <c r="X531" i="2" s="1"/>
  <c r="V531" i="2"/>
  <c r="W527" i="2"/>
  <c r="X527" i="2" s="1"/>
  <c r="V527" i="2"/>
  <c r="W523" i="2"/>
  <c r="X523" i="2" s="1"/>
  <c r="V523" i="2"/>
  <c r="W519" i="2"/>
  <c r="X519" i="2" s="1"/>
  <c r="V519" i="2"/>
  <c r="W515" i="2"/>
  <c r="X515" i="2" s="1"/>
  <c r="V515" i="2"/>
  <c r="W511" i="2"/>
  <c r="X511" i="2" s="1"/>
  <c r="V511" i="2"/>
  <c r="W507" i="2"/>
  <c r="X507" i="2" s="1"/>
  <c r="V507" i="2"/>
  <c r="W503" i="2"/>
  <c r="X503" i="2" s="1"/>
  <c r="V503" i="2"/>
  <c r="W499" i="2"/>
  <c r="X499" i="2" s="1"/>
  <c r="V499" i="2"/>
  <c r="W495" i="2"/>
  <c r="X495" i="2" s="1"/>
  <c r="V495" i="2"/>
  <c r="W491" i="2"/>
  <c r="X491" i="2" s="1"/>
  <c r="V491" i="2"/>
  <c r="W487" i="2"/>
  <c r="X487" i="2" s="1"/>
  <c r="V487" i="2"/>
  <c r="W483" i="2"/>
  <c r="X483" i="2" s="1"/>
  <c r="V483" i="2"/>
  <c r="W479" i="2"/>
  <c r="X479" i="2" s="1"/>
  <c r="V479" i="2"/>
  <c r="W475" i="2"/>
  <c r="X475" i="2" s="1"/>
  <c r="V475" i="2"/>
  <c r="W471" i="2"/>
  <c r="X471" i="2" s="1"/>
  <c r="V471" i="2"/>
  <c r="W467" i="2"/>
  <c r="X467" i="2" s="1"/>
  <c r="V467" i="2"/>
  <c r="W463" i="2"/>
  <c r="X463" i="2" s="1"/>
  <c r="V463" i="2"/>
  <c r="W459" i="2"/>
  <c r="X459" i="2" s="1"/>
  <c r="V459" i="2"/>
  <c r="W455" i="2"/>
  <c r="X455" i="2" s="1"/>
  <c r="V455" i="2"/>
  <c r="W451" i="2"/>
  <c r="X451" i="2" s="1"/>
  <c r="V451" i="2"/>
  <c r="W447" i="2"/>
  <c r="X447" i="2" s="1"/>
  <c r="V447" i="2"/>
  <c r="W443" i="2"/>
  <c r="X443" i="2" s="1"/>
  <c r="V443" i="2"/>
  <c r="W439" i="2"/>
  <c r="X439" i="2" s="1"/>
  <c r="V439" i="2"/>
  <c r="W435" i="2"/>
  <c r="X435" i="2" s="1"/>
  <c r="V435" i="2"/>
  <c r="W431" i="2"/>
  <c r="X431" i="2" s="1"/>
  <c r="V431" i="2"/>
  <c r="W427" i="2"/>
  <c r="X427" i="2" s="1"/>
  <c r="V427" i="2"/>
  <c r="W423" i="2"/>
  <c r="X423" i="2" s="1"/>
  <c r="V423" i="2"/>
  <c r="W419" i="2"/>
  <c r="X419" i="2" s="1"/>
  <c r="V419" i="2"/>
  <c r="W415" i="2"/>
  <c r="X415" i="2" s="1"/>
  <c r="V415" i="2"/>
  <c r="W411" i="2"/>
  <c r="X411" i="2" s="1"/>
  <c r="V411" i="2"/>
  <c r="W407" i="2"/>
  <c r="X407" i="2" s="1"/>
  <c r="V407" i="2"/>
  <c r="W403" i="2"/>
  <c r="X403" i="2" s="1"/>
  <c r="V403" i="2"/>
  <c r="W399" i="2"/>
  <c r="X399" i="2" s="1"/>
  <c r="V399" i="2"/>
  <c r="W395" i="2"/>
  <c r="X395" i="2" s="1"/>
  <c r="V395" i="2"/>
  <c r="W391" i="2"/>
  <c r="X391" i="2" s="1"/>
  <c r="V391" i="2"/>
  <c r="W387" i="2"/>
  <c r="X387" i="2" s="1"/>
  <c r="V387" i="2"/>
  <c r="W383" i="2"/>
  <c r="X383" i="2" s="1"/>
  <c r="V383" i="2"/>
  <c r="W379" i="2"/>
  <c r="X379" i="2" s="1"/>
  <c r="V379" i="2"/>
  <c r="W375" i="2"/>
  <c r="X375" i="2" s="1"/>
  <c r="V375" i="2"/>
  <c r="W371" i="2"/>
  <c r="X371" i="2" s="1"/>
  <c r="V371" i="2"/>
  <c r="W367" i="2"/>
  <c r="X367" i="2" s="1"/>
  <c r="V367" i="2"/>
  <c r="W363" i="2"/>
  <c r="X363" i="2" s="1"/>
  <c r="V363" i="2"/>
  <c r="W359" i="2"/>
  <c r="X359" i="2" s="1"/>
  <c r="V359" i="2"/>
  <c r="W355" i="2"/>
  <c r="X355" i="2" s="1"/>
  <c r="V355" i="2"/>
  <c r="W351" i="2"/>
  <c r="X351" i="2" s="1"/>
  <c r="V351" i="2"/>
  <c r="W347" i="2"/>
  <c r="X347" i="2" s="1"/>
  <c r="V347" i="2"/>
  <c r="W335" i="2"/>
  <c r="X335" i="2" s="1"/>
  <c r="V335" i="2"/>
  <c r="W331" i="2"/>
  <c r="X331" i="2" s="1"/>
  <c r="V331" i="2"/>
  <c r="W327" i="2"/>
  <c r="X327" i="2" s="1"/>
  <c r="V327" i="2"/>
  <c r="W323" i="2"/>
  <c r="X323" i="2" s="1"/>
  <c r="V323" i="2"/>
  <c r="W319" i="2"/>
  <c r="X319" i="2" s="1"/>
  <c r="V319" i="2"/>
  <c r="W315" i="2"/>
  <c r="X315" i="2" s="1"/>
  <c r="V315" i="2"/>
  <c r="W311" i="2"/>
  <c r="X311" i="2" s="1"/>
  <c r="V311" i="2"/>
  <c r="W307" i="2"/>
  <c r="X307" i="2" s="1"/>
  <c r="V307" i="2"/>
  <c r="W303" i="2"/>
  <c r="X303" i="2" s="1"/>
  <c r="V303" i="2"/>
  <c r="W299" i="2"/>
  <c r="X299" i="2" s="1"/>
  <c r="V299" i="2"/>
  <c r="W295" i="2"/>
  <c r="X295" i="2" s="1"/>
  <c r="V295" i="2"/>
  <c r="W291" i="2"/>
  <c r="X291" i="2" s="1"/>
  <c r="V291" i="2"/>
  <c r="W287" i="2"/>
  <c r="X287" i="2" s="1"/>
  <c r="V287" i="2"/>
  <c r="W283" i="2"/>
  <c r="X283" i="2" s="1"/>
  <c r="V283" i="2"/>
  <c r="W271" i="2"/>
  <c r="X271" i="2" s="1"/>
  <c r="V271" i="2"/>
  <c r="W267" i="2"/>
  <c r="X267" i="2" s="1"/>
  <c r="V267" i="2"/>
  <c r="V263" i="2"/>
  <c r="W263" i="2"/>
  <c r="X263" i="2" s="1"/>
  <c r="V259" i="2"/>
  <c r="W259" i="2"/>
  <c r="X259" i="2" s="1"/>
  <c r="W255" i="2"/>
  <c r="X255" i="2" s="1"/>
  <c r="V255" i="2"/>
  <c r="W251" i="2"/>
  <c r="X251" i="2" s="1"/>
  <c r="V251" i="2"/>
  <c r="V247" i="2"/>
  <c r="W247" i="2"/>
  <c r="X247" i="2" s="1"/>
  <c r="V243" i="2"/>
  <c r="W243" i="2"/>
  <c r="X243" i="2" s="1"/>
  <c r="W239" i="2"/>
  <c r="X239" i="2" s="1"/>
  <c r="V239" i="2"/>
  <c r="W235" i="2"/>
  <c r="X235" i="2" s="1"/>
  <c r="V235" i="2"/>
  <c r="V231" i="2"/>
  <c r="W231" i="2"/>
  <c r="X231" i="2" s="1"/>
  <c r="V227" i="2"/>
  <c r="W227" i="2"/>
  <c r="X227" i="2" s="1"/>
  <c r="W223" i="2"/>
  <c r="X223" i="2" s="1"/>
  <c r="V223" i="2"/>
  <c r="W219" i="2"/>
  <c r="X219" i="2" s="1"/>
  <c r="V219" i="2"/>
  <c r="W207" i="2"/>
  <c r="X207" i="2" s="1"/>
  <c r="V207" i="2"/>
  <c r="W203" i="2"/>
  <c r="X203" i="2" s="1"/>
  <c r="V203" i="2"/>
  <c r="V199" i="2"/>
  <c r="W199" i="2"/>
  <c r="X199" i="2" s="1"/>
  <c r="V195" i="2"/>
  <c r="W195" i="2"/>
  <c r="X195" i="2" s="1"/>
  <c r="W191" i="2"/>
  <c r="X191" i="2" s="1"/>
  <c r="V191" i="2"/>
  <c r="W187" i="2"/>
  <c r="X187" i="2" s="1"/>
  <c r="V187" i="2"/>
  <c r="V183" i="2"/>
  <c r="W183" i="2"/>
  <c r="X183" i="2" s="1"/>
  <c r="V179" i="2"/>
  <c r="W179" i="2"/>
  <c r="X179" i="2" s="1"/>
  <c r="W175" i="2"/>
  <c r="X175" i="2" s="1"/>
  <c r="V175" i="2"/>
  <c r="W171" i="2"/>
  <c r="X171" i="2" s="1"/>
  <c r="V171" i="2"/>
  <c r="V167" i="2"/>
  <c r="W167" i="2"/>
  <c r="X167" i="2" s="1"/>
  <c r="V163" i="2"/>
  <c r="W163" i="2"/>
  <c r="X163" i="2" s="1"/>
  <c r="W159" i="2"/>
  <c r="X159" i="2" s="1"/>
  <c r="V159" i="2"/>
  <c r="W155" i="2"/>
  <c r="X155" i="2" s="1"/>
  <c r="V155" i="2"/>
  <c r="W143" i="2"/>
  <c r="X143" i="2" s="1"/>
  <c r="V143" i="2"/>
  <c r="W139" i="2"/>
  <c r="X139" i="2" s="1"/>
  <c r="V139" i="2"/>
  <c r="V135" i="2"/>
  <c r="W135" i="2"/>
  <c r="X135" i="2" s="1"/>
  <c r="V131" i="2"/>
  <c r="W131" i="2"/>
  <c r="X131" i="2" s="1"/>
  <c r="W127" i="2"/>
  <c r="X127" i="2" s="1"/>
  <c r="V127" i="2"/>
  <c r="W123" i="2"/>
  <c r="X123" i="2" s="1"/>
  <c r="V123" i="2"/>
  <c r="V119" i="2"/>
  <c r="W119" i="2"/>
  <c r="X119" i="2" s="1"/>
  <c r="V115" i="2"/>
  <c r="W115" i="2"/>
  <c r="X115" i="2" s="1"/>
  <c r="W111" i="2"/>
  <c r="X111" i="2" s="1"/>
  <c r="V111" i="2"/>
  <c r="W107" i="2"/>
  <c r="X107" i="2" s="1"/>
  <c r="V107" i="2"/>
  <c r="V103" i="2"/>
  <c r="W103" i="2"/>
  <c r="X103" i="2" s="1"/>
  <c r="V99" i="2"/>
  <c r="W99" i="2"/>
  <c r="X99" i="2" s="1"/>
  <c r="W95" i="2"/>
  <c r="X95" i="2" s="1"/>
  <c r="V95" i="2"/>
  <c r="W91" i="2"/>
  <c r="X91" i="2" s="1"/>
  <c r="V91" i="2"/>
  <c r="W79" i="2"/>
  <c r="X79" i="2" s="1"/>
  <c r="V79" i="2"/>
  <c r="W75" i="2"/>
  <c r="X75" i="2" s="1"/>
  <c r="V75" i="2"/>
  <c r="V71" i="2"/>
  <c r="W71" i="2"/>
  <c r="X71" i="2" s="1"/>
  <c r="V67" i="2"/>
  <c r="W67" i="2"/>
  <c r="X67" i="2" s="1"/>
  <c r="W63" i="2"/>
  <c r="X63" i="2" s="1"/>
  <c r="V63" i="2"/>
  <c r="W59" i="2"/>
  <c r="X59" i="2" s="1"/>
  <c r="V59" i="2"/>
  <c r="V55" i="2"/>
  <c r="W55" i="2"/>
  <c r="X55" i="2" s="1"/>
  <c r="V51" i="2"/>
  <c r="W51" i="2"/>
  <c r="X51" i="2" s="1"/>
  <c r="W47" i="2"/>
  <c r="X47" i="2" s="1"/>
  <c r="V47" i="2"/>
  <c r="W43" i="2"/>
  <c r="X43" i="2" s="1"/>
  <c r="V43" i="2"/>
  <c r="V39" i="2"/>
  <c r="W39" i="2"/>
  <c r="X39" i="2" s="1"/>
  <c r="V35" i="2"/>
  <c r="W35" i="2"/>
  <c r="X35" i="2" s="1"/>
  <c r="W31" i="2"/>
  <c r="X31" i="2" s="1"/>
  <c r="V31" i="2"/>
  <c r="W27" i="2"/>
  <c r="X27" i="2" s="1"/>
  <c r="V27" i="2"/>
  <c r="V1532" i="2"/>
  <c r="V1516" i="2"/>
  <c r="V1500" i="2"/>
  <c r="V1484" i="2"/>
  <c r="V1468" i="2"/>
  <c r="V1452" i="2"/>
  <c r="V1436" i="2"/>
  <c r="V1420" i="2"/>
  <c r="W991" i="2"/>
  <c r="X991" i="2" s="1"/>
  <c r="W959" i="2"/>
  <c r="X959" i="2" s="1"/>
  <c r="W339" i="2"/>
  <c r="X339" i="2" s="1"/>
  <c r="W211" i="2"/>
  <c r="X211" i="2" s="1"/>
  <c r="W83" i="2"/>
  <c r="X83" i="2" s="1"/>
  <c r="L1109" i="2"/>
  <c r="L1113" i="2"/>
  <c r="L1117" i="2"/>
  <c r="L1121" i="2"/>
  <c r="L1125" i="2"/>
  <c r="L1129" i="2"/>
  <c r="L1133" i="2"/>
  <c r="L1137" i="2"/>
  <c r="L1141" i="2"/>
  <c r="L1145" i="2"/>
  <c r="L1149" i="2"/>
  <c r="L1153" i="2"/>
  <c r="L1157" i="2"/>
  <c r="L1161" i="2"/>
  <c r="L1165" i="2"/>
  <c r="L1169" i="2"/>
  <c r="L1173" i="2"/>
  <c r="L1177" i="2"/>
  <c r="L1181" i="2"/>
  <c r="L1185" i="2"/>
  <c r="L1189" i="2"/>
  <c r="L1193" i="2"/>
  <c r="L764" i="2"/>
  <c r="L768" i="2"/>
  <c r="L772" i="2"/>
  <c r="L776" i="2"/>
  <c r="L780" i="2"/>
  <c r="L784" i="2"/>
  <c r="L788" i="2"/>
  <c r="L792" i="2"/>
  <c r="L796" i="2"/>
  <c r="L800" i="2"/>
  <c r="L804" i="2"/>
  <c r="L808" i="2"/>
  <c r="L812" i="2"/>
  <c r="L816" i="2"/>
  <c r="L820" i="2"/>
  <c r="L824" i="2"/>
  <c r="L828" i="2"/>
  <c r="L832" i="2"/>
  <c r="L836" i="2"/>
  <c r="L840" i="2"/>
  <c r="L844" i="2"/>
  <c r="L848" i="2"/>
  <c r="L852" i="2"/>
  <c r="L856" i="2"/>
  <c r="L860" i="2"/>
  <c r="L864" i="2"/>
  <c r="L868" i="2"/>
  <c r="L872" i="2"/>
  <c r="L876" i="2"/>
  <c r="L880" i="2"/>
  <c r="L884" i="2"/>
  <c r="L888" i="2"/>
  <c r="L892" i="2"/>
  <c r="L896" i="2"/>
  <c r="L900" i="2"/>
  <c r="L904" i="2"/>
  <c r="L908" i="2"/>
  <c r="L912" i="2"/>
  <c r="L916" i="2"/>
  <c r="L920" i="2"/>
  <c r="L924" i="2"/>
  <c r="L928" i="2"/>
  <c r="L932" i="2"/>
  <c r="L936" i="2"/>
  <c r="L940" i="2"/>
  <c r="K3" i="2"/>
  <c r="M3" i="2"/>
  <c r="L763" i="2"/>
  <c r="L771" i="2"/>
  <c r="L779" i="2"/>
  <c r="L787" i="2"/>
  <c r="L795" i="2"/>
  <c r="L799" i="2"/>
  <c r="L807" i="2"/>
  <c r="L815" i="2"/>
  <c r="L823" i="2"/>
  <c r="L835" i="2"/>
  <c r="L843" i="2"/>
  <c r="L851" i="2"/>
  <c r="L859" i="2"/>
  <c r="L867" i="2"/>
  <c r="L875" i="2"/>
  <c r="L883" i="2"/>
  <c r="L891" i="2"/>
  <c r="L895" i="2"/>
  <c r="L903" i="2"/>
  <c r="L911" i="2"/>
  <c r="L919" i="2"/>
  <c r="L927" i="2"/>
  <c r="L935" i="2"/>
  <c r="L946" i="2"/>
  <c r="L954" i="2"/>
  <c r="L962" i="2"/>
  <c r="L970" i="2"/>
  <c r="L978" i="2"/>
  <c r="L986" i="2"/>
  <c r="L994" i="2"/>
  <c r="L1002" i="2"/>
  <c r="L1010" i="2"/>
  <c r="L1014" i="2"/>
  <c r="L1022" i="2"/>
  <c r="L767" i="2"/>
  <c r="L775" i="2"/>
  <c r="L783" i="2"/>
  <c r="L791" i="2"/>
  <c r="L803" i="2"/>
  <c r="L811" i="2"/>
  <c r="L819" i="2"/>
  <c r="L827" i="2"/>
  <c r="L831" i="2"/>
  <c r="L839" i="2"/>
  <c r="L847" i="2"/>
  <c r="L855" i="2"/>
  <c r="L863" i="2"/>
  <c r="L871" i="2"/>
  <c r="L879" i="2"/>
  <c r="L887" i="2"/>
  <c r="L899" i="2"/>
  <c r="L907" i="2"/>
  <c r="L915" i="2"/>
  <c r="L923" i="2"/>
  <c r="L931" i="2"/>
  <c r="L939" i="2"/>
  <c r="L950" i="2"/>
  <c r="L958" i="2"/>
  <c r="L966" i="2"/>
  <c r="L974" i="2"/>
  <c r="L982" i="2"/>
  <c r="L990" i="2"/>
  <c r="L998" i="2"/>
  <c r="L1006" i="2"/>
  <c r="L1018" i="2"/>
  <c r="L1026" i="2"/>
  <c r="L1030" i="2"/>
  <c r="L1034" i="2"/>
  <c r="L1038" i="2"/>
  <c r="L1042" i="2"/>
  <c r="L1046" i="2"/>
  <c r="L1050" i="2"/>
  <c r="L1054" i="2"/>
  <c r="L1058" i="2"/>
  <c r="L1062" i="2"/>
  <c r="L1066" i="2"/>
  <c r="L1070" i="2"/>
  <c r="L1074" i="2"/>
  <c r="L1078" i="2"/>
  <c r="L1082" i="2"/>
  <c r="L1086" i="2"/>
  <c r="L1090" i="2"/>
  <c r="L1094" i="2"/>
  <c r="L1098" i="2"/>
  <c r="L1102" i="2"/>
  <c r="L1106" i="2"/>
  <c r="L16" i="2"/>
  <c r="L20" i="2"/>
  <c r="L24" i="2"/>
  <c r="L28" i="2"/>
  <c r="L32" i="2"/>
  <c r="L36" i="2"/>
  <c r="L40" i="2"/>
  <c r="L44" i="2"/>
  <c r="L48" i="2"/>
  <c r="L52" i="2"/>
  <c r="L56" i="2"/>
  <c r="L60" i="2"/>
  <c r="L64" i="2"/>
  <c r="L68" i="2"/>
  <c r="L72" i="2"/>
  <c r="L76" i="2"/>
  <c r="L80" i="2"/>
  <c r="L84" i="2"/>
  <c r="L88" i="2"/>
  <c r="L92" i="2"/>
  <c r="L96" i="2"/>
  <c r="L100" i="2"/>
  <c r="L104" i="2"/>
  <c r="L108" i="2"/>
  <c r="L112" i="2"/>
  <c r="L116" i="2"/>
  <c r="L120" i="2"/>
  <c r="L124" i="2"/>
  <c r="L128" i="2"/>
  <c r="L132" i="2"/>
  <c r="L136" i="2"/>
  <c r="L140" i="2"/>
  <c r="L144" i="2"/>
  <c r="L148" i="2"/>
  <c r="L152" i="2"/>
  <c r="L156" i="2"/>
  <c r="L160" i="2"/>
  <c r="L164" i="2"/>
  <c r="L168" i="2"/>
  <c r="L172" i="2"/>
  <c r="L176" i="2"/>
  <c r="L180" i="2"/>
  <c r="L184" i="2"/>
  <c r="L188" i="2"/>
  <c r="L192" i="2"/>
  <c r="L196" i="2"/>
  <c r="L200" i="2"/>
  <c r="L204" i="2"/>
  <c r="L208" i="2"/>
  <c r="L212" i="2"/>
  <c r="L216" i="2"/>
  <c r="L220" i="2"/>
  <c r="L224" i="2"/>
  <c r="L228" i="2"/>
  <c r="L232" i="2"/>
  <c r="L236" i="2"/>
  <c r="L240" i="2"/>
  <c r="L244" i="2"/>
  <c r="L248" i="2"/>
  <c r="L252" i="2"/>
  <c r="L256" i="2"/>
  <c r="L260" i="2"/>
  <c r="L264" i="2"/>
  <c r="L268" i="2"/>
  <c r="L272" i="2"/>
  <c r="L276" i="2"/>
  <c r="L280" i="2"/>
  <c r="L284" i="2"/>
  <c r="L288" i="2"/>
  <c r="L292" i="2"/>
  <c r="L296" i="2"/>
  <c r="L300" i="2"/>
  <c r="L304" i="2"/>
  <c r="L308" i="2"/>
  <c r="L312" i="2"/>
  <c r="L316" i="2"/>
  <c r="L320" i="2"/>
  <c r="L324" i="2"/>
  <c r="L328" i="2"/>
  <c r="L332" i="2"/>
  <c r="L336" i="2"/>
  <c r="L340" i="2"/>
  <c r="L344" i="2"/>
  <c r="L348" i="2"/>
  <c r="L352" i="2"/>
  <c r="L356" i="2"/>
  <c r="L360" i="2"/>
  <c r="L364" i="2"/>
  <c r="L368" i="2"/>
  <c r="L372" i="2"/>
  <c r="L376" i="2"/>
  <c r="L380" i="2"/>
  <c r="L384" i="2"/>
  <c r="L388" i="2"/>
  <c r="L392" i="2"/>
  <c r="L396" i="2"/>
  <c r="L400" i="2"/>
  <c r="L404" i="2"/>
  <c r="L408" i="2"/>
  <c r="L412" i="2"/>
  <c r="L416" i="2"/>
  <c r="L420" i="2"/>
  <c r="L424" i="2"/>
  <c r="L428" i="2"/>
  <c r="L432" i="2"/>
  <c r="L436" i="2"/>
  <c r="L440" i="2"/>
  <c r="L444" i="2"/>
  <c r="L766" i="2"/>
  <c r="L770" i="2"/>
  <c r="L774" i="2"/>
  <c r="L778" i="2"/>
  <c r="L782" i="2"/>
  <c r="L786" i="2"/>
  <c r="L790" i="2"/>
  <c r="L794" i="2"/>
  <c r="L798" i="2"/>
  <c r="L802" i="2"/>
  <c r="L806" i="2"/>
  <c r="L810" i="2"/>
  <c r="L814" i="2"/>
  <c r="L818" i="2"/>
  <c r="L822" i="2"/>
  <c r="L826" i="2"/>
  <c r="L830" i="2"/>
  <c r="L834" i="2"/>
  <c r="L838" i="2"/>
  <c r="L842" i="2"/>
  <c r="L846" i="2"/>
  <c r="L850" i="2"/>
  <c r="L854" i="2"/>
  <c r="L858" i="2"/>
  <c r="L862" i="2"/>
  <c r="L866" i="2"/>
  <c r="L870" i="2"/>
  <c r="L874" i="2"/>
  <c r="L878" i="2"/>
  <c r="L882" i="2"/>
  <c r="L886" i="2"/>
  <c r="L890" i="2"/>
  <c r="L894" i="2"/>
  <c r="L898" i="2"/>
  <c r="L902" i="2"/>
  <c r="L906" i="2"/>
  <c r="L910" i="2"/>
  <c r="L914" i="2"/>
  <c r="L918" i="2"/>
  <c r="L922" i="2"/>
  <c r="L926" i="2"/>
  <c r="L930" i="2"/>
  <c r="L934" i="2"/>
  <c r="L938" i="2"/>
  <c r="L942" i="2"/>
  <c r="L1112" i="2"/>
  <c r="L1116" i="2"/>
  <c r="L1120" i="2"/>
  <c r="L1124" i="2"/>
  <c r="L1128" i="2"/>
  <c r="L1132" i="2"/>
  <c r="L1136" i="2"/>
  <c r="L1140" i="2"/>
  <c r="L1144" i="2"/>
  <c r="L1148" i="2"/>
  <c r="L1152" i="2"/>
  <c r="L1156" i="2"/>
  <c r="L1160" i="2"/>
  <c r="L1164" i="2"/>
  <c r="L1168" i="2"/>
  <c r="L1172" i="2"/>
  <c r="L1176" i="2"/>
  <c r="L1180" i="2"/>
  <c r="L1184" i="2"/>
  <c r="L1188" i="2"/>
  <c r="L1192" i="2"/>
  <c r="L765" i="2"/>
  <c r="L769" i="2"/>
  <c r="L773" i="2"/>
  <c r="L777" i="2"/>
  <c r="L781" i="2"/>
  <c r="L785" i="2"/>
  <c r="L789" i="2"/>
  <c r="L793" i="2"/>
  <c r="L797" i="2"/>
  <c r="L801" i="2"/>
  <c r="L805" i="2"/>
  <c r="L809" i="2"/>
  <c r="L813" i="2"/>
  <c r="L817" i="2"/>
  <c r="L821" i="2"/>
  <c r="L825" i="2"/>
  <c r="L829" i="2"/>
  <c r="L833" i="2"/>
  <c r="L837" i="2"/>
  <c r="L841" i="2"/>
  <c r="L845" i="2"/>
  <c r="L849" i="2"/>
  <c r="L853" i="2"/>
  <c r="L857" i="2"/>
  <c r="L861" i="2"/>
  <c r="L865" i="2"/>
  <c r="L869" i="2"/>
  <c r="L873" i="2"/>
  <c r="L877" i="2"/>
  <c r="L881" i="2"/>
  <c r="L885" i="2"/>
  <c r="L889" i="2"/>
  <c r="L893" i="2"/>
  <c r="L897" i="2"/>
  <c r="L901" i="2"/>
  <c r="L905" i="2"/>
  <c r="L909" i="2"/>
  <c r="L913" i="2"/>
  <c r="L917" i="2"/>
  <c r="L921" i="2"/>
  <c r="L925" i="2"/>
  <c r="L929" i="2"/>
  <c r="L933" i="2"/>
  <c r="L937" i="2"/>
  <c r="L941" i="2"/>
  <c r="L481" i="2"/>
  <c r="L485" i="2"/>
  <c r="L489" i="2"/>
  <c r="L493" i="2"/>
  <c r="L497" i="2"/>
  <c r="L501" i="2"/>
  <c r="L505" i="2"/>
  <c r="L509" i="2"/>
  <c r="L513" i="2"/>
  <c r="L517" i="2"/>
  <c r="L521" i="2"/>
  <c r="L525" i="2"/>
  <c r="L529" i="2"/>
  <c r="L533" i="2"/>
  <c r="L537" i="2"/>
  <c r="L541" i="2"/>
  <c r="L545" i="2"/>
  <c r="L549" i="2"/>
  <c r="L553" i="2"/>
  <c r="L557" i="2"/>
  <c r="L561" i="2"/>
  <c r="L565" i="2"/>
  <c r="L569" i="2"/>
  <c r="L573" i="2"/>
  <c r="L577" i="2"/>
  <c r="L581" i="2"/>
  <c r="L585" i="2"/>
  <c r="L589" i="2"/>
  <c r="L593" i="2"/>
  <c r="L685" i="2"/>
  <c r="L689" i="2"/>
  <c r="L693" i="2"/>
  <c r="L697" i="2"/>
  <c r="L701" i="2"/>
  <c r="L705" i="2"/>
  <c r="L709" i="2"/>
  <c r="L713" i="2"/>
  <c r="L717" i="2"/>
  <c r="L721" i="2"/>
  <c r="L725" i="2"/>
  <c r="L729" i="2"/>
  <c r="L733" i="2"/>
  <c r="L737" i="2"/>
  <c r="L741" i="2"/>
  <c r="L745" i="2"/>
  <c r="L749" i="2"/>
  <c r="L753" i="2"/>
  <c r="L757" i="2"/>
  <c r="L761" i="2"/>
  <c r="L945" i="2"/>
  <c r="L949" i="2"/>
  <c r="L953" i="2"/>
  <c r="L957" i="2"/>
  <c r="L961" i="2"/>
  <c r="L965" i="2"/>
  <c r="L969" i="2"/>
  <c r="L973" i="2"/>
  <c r="L977" i="2"/>
  <c r="L981" i="2"/>
  <c r="L985" i="2"/>
  <c r="L989" i="2"/>
  <c r="L993" i="2"/>
  <c r="L997" i="2"/>
  <c r="L1001" i="2"/>
  <c r="L1005" i="2"/>
  <c r="L1009" i="2"/>
  <c r="L1013" i="2"/>
  <c r="L1017" i="2"/>
  <c r="L1021" i="2"/>
  <c r="L1025" i="2"/>
  <c r="L1029" i="2"/>
  <c r="L1033" i="2"/>
  <c r="L1037" i="2"/>
  <c r="L1041" i="2"/>
  <c r="L1045" i="2"/>
  <c r="L1049" i="2"/>
  <c r="L1053" i="2"/>
  <c r="L1057" i="2"/>
  <c r="L1061" i="2"/>
  <c r="L1065" i="2"/>
  <c r="L1069" i="2"/>
  <c r="L1073" i="2"/>
  <c r="L1077" i="2"/>
  <c r="L1081" i="2"/>
  <c r="L1085" i="2"/>
  <c r="L1089" i="2"/>
  <c r="L1093" i="2"/>
  <c r="L1097" i="2"/>
  <c r="L1101" i="2"/>
  <c r="L1105" i="2"/>
  <c r="L944" i="2"/>
  <c r="L948" i="2"/>
  <c r="L952" i="2"/>
  <c r="L956" i="2"/>
  <c r="L960" i="2"/>
  <c r="L964" i="2"/>
  <c r="L943" i="2"/>
  <c r="L947" i="2"/>
  <c r="L951" i="2"/>
  <c r="L955" i="2"/>
  <c r="L959" i="2"/>
  <c r="L963" i="2"/>
  <c r="L967" i="2"/>
  <c r="L971" i="2"/>
  <c r="L975" i="2"/>
  <c r="L979" i="2"/>
  <c r="L983" i="2"/>
  <c r="L987" i="2"/>
  <c r="L991" i="2"/>
  <c r="L995" i="2"/>
  <c r="L999" i="2"/>
  <c r="L1003" i="2"/>
  <c r="L1007" i="2"/>
  <c r="L1011" i="2"/>
  <c r="L1015" i="2"/>
  <c r="L1019" i="2"/>
  <c r="L1023" i="2"/>
  <c r="L1027" i="2"/>
  <c r="L1031" i="2"/>
  <c r="L1035" i="2"/>
  <c r="L1039" i="2"/>
  <c r="L1043" i="2"/>
  <c r="L1047" i="2"/>
  <c r="L1051" i="2"/>
  <c r="L1055" i="2"/>
  <c r="L1059" i="2"/>
  <c r="L1063" i="2"/>
  <c r="L1067" i="2"/>
  <c r="L1071" i="2"/>
  <c r="L1075" i="2"/>
  <c r="L1079" i="2"/>
  <c r="L1083" i="2"/>
  <c r="L1087" i="2"/>
  <c r="L1091" i="2"/>
  <c r="L1095" i="2"/>
  <c r="L1099" i="2"/>
  <c r="L1103" i="2"/>
  <c r="L1107" i="2"/>
  <c r="L968" i="2"/>
  <c r="L972" i="2"/>
  <c r="L976" i="2"/>
  <c r="L980" i="2"/>
  <c r="L984" i="2"/>
  <c r="L988" i="2"/>
  <c r="L992" i="2"/>
  <c r="L996" i="2"/>
  <c r="L1000" i="2"/>
  <c r="L1004" i="2"/>
  <c r="L1008" i="2"/>
  <c r="L1012" i="2"/>
  <c r="L1016" i="2"/>
  <c r="L1020" i="2"/>
  <c r="L1024" i="2"/>
  <c r="L1028" i="2"/>
  <c r="L1032" i="2"/>
  <c r="L1036" i="2"/>
  <c r="L1040" i="2"/>
  <c r="L1044" i="2"/>
  <c r="L1048" i="2"/>
  <c r="L1052" i="2"/>
  <c r="L1056" i="2"/>
  <c r="L1060" i="2"/>
  <c r="L1064" i="2"/>
  <c r="L1068" i="2"/>
  <c r="L1072" i="2"/>
  <c r="L1076" i="2"/>
  <c r="L1080" i="2"/>
  <c r="L1084" i="2"/>
  <c r="L1088" i="2"/>
  <c r="L1092" i="2"/>
  <c r="L1096" i="2"/>
  <c r="L1100" i="2"/>
  <c r="L1104" i="2"/>
  <c r="L1108" i="2"/>
  <c r="L1111" i="2"/>
  <c r="L1115" i="2"/>
  <c r="L1119" i="2"/>
  <c r="L1123" i="2"/>
  <c r="L1127" i="2"/>
  <c r="L1131" i="2"/>
  <c r="L1135" i="2"/>
  <c r="L1139" i="2"/>
  <c r="L1143" i="2"/>
  <c r="L1147" i="2"/>
  <c r="L1151" i="2"/>
  <c r="L1155" i="2"/>
  <c r="L1159" i="2"/>
  <c r="L1163" i="2"/>
  <c r="L1167" i="2"/>
  <c r="L1171" i="2"/>
  <c r="L1175" i="2"/>
  <c r="L1179" i="2"/>
  <c r="L1183" i="2"/>
  <c r="L1187" i="2"/>
  <c r="L1191" i="2"/>
  <c r="L1197" i="2"/>
  <c r="L1201" i="2"/>
  <c r="L1205" i="2"/>
  <c r="L1209" i="2"/>
  <c r="L1213" i="2"/>
  <c r="L1217" i="2"/>
  <c r="L1221" i="2"/>
  <c r="L1225" i="2"/>
  <c r="L1229" i="2"/>
  <c r="L1233" i="2"/>
  <c r="L1237" i="2"/>
  <c r="L1241" i="2"/>
  <c r="L1245" i="2"/>
  <c r="L1249" i="2"/>
  <c r="L1253" i="2"/>
  <c r="L1257" i="2"/>
  <c r="L1261" i="2"/>
  <c r="L1265" i="2"/>
  <c r="L1269" i="2"/>
  <c r="L1273" i="2"/>
  <c r="L1277" i="2"/>
  <c r="L1281" i="2"/>
  <c r="L1285" i="2"/>
  <c r="L1289" i="2"/>
  <c r="L1293" i="2"/>
  <c r="L1297" i="2"/>
  <c r="L1301" i="2"/>
  <c r="L1305" i="2"/>
  <c r="L1110" i="2"/>
  <c r="L1114" i="2"/>
  <c r="L1118" i="2"/>
  <c r="L1122" i="2"/>
  <c r="L1126" i="2"/>
  <c r="L1130" i="2"/>
  <c r="L1134" i="2"/>
  <c r="L1138" i="2"/>
  <c r="L1142" i="2"/>
  <c r="L1146" i="2"/>
  <c r="L1150" i="2"/>
  <c r="L1154" i="2"/>
  <c r="L1158" i="2"/>
  <c r="L1162" i="2"/>
  <c r="L1166" i="2"/>
  <c r="L1170" i="2"/>
  <c r="L1174" i="2"/>
  <c r="L1178" i="2"/>
  <c r="L1182" i="2"/>
  <c r="L1186" i="2"/>
  <c r="L1190" i="2"/>
  <c r="L1196" i="2"/>
  <c r="L1200" i="2"/>
  <c r="L1204" i="2"/>
  <c r="L1208" i="2"/>
  <c r="L1212" i="2"/>
  <c r="L1216" i="2"/>
  <c r="L1220" i="2"/>
  <c r="L1224" i="2"/>
  <c r="L1228" i="2"/>
  <c r="L1232" i="2"/>
  <c r="L1236" i="2"/>
  <c r="L1240" i="2"/>
  <c r="L1244" i="2"/>
  <c r="L1248" i="2"/>
  <c r="L1252" i="2"/>
  <c r="L1256" i="2"/>
  <c r="L1260" i="2"/>
  <c r="L1264" i="2"/>
  <c r="L1268" i="2"/>
  <c r="L1272" i="2"/>
  <c r="L1276" i="2"/>
  <c r="L1280" i="2"/>
  <c r="L1284" i="2"/>
  <c r="L1288" i="2"/>
  <c r="L1292" i="2"/>
  <c r="L1296" i="2"/>
  <c r="L1300" i="2"/>
  <c r="L1304" i="2"/>
  <c r="L1308" i="2"/>
  <c r="L1310" i="2"/>
  <c r="L1314" i="2"/>
  <c r="L1318" i="2"/>
  <c r="L1322" i="2"/>
  <c r="L1326" i="2"/>
  <c r="L1330" i="2"/>
  <c r="L1334" i="2"/>
  <c r="L1338" i="2"/>
  <c r="L1342" i="2"/>
  <c r="L1346" i="2"/>
  <c r="L1350" i="2"/>
  <c r="L1354" i="2"/>
  <c r="L1358" i="2"/>
  <c r="L1362" i="2"/>
  <c r="L1366" i="2"/>
  <c r="L1370" i="2"/>
  <c r="L1374" i="2"/>
  <c r="L1378" i="2"/>
  <c r="L1382" i="2"/>
  <c r="L1386" i="2"/>
  <c r="L1390" i="2"/>
  <c r="L1394" i="2"/>
  <c r="L1398" i="2"/>
  <c r="L1402" i="2"/>
  <c r="L1406" i="2"/>
  <c r="L1410" i="2"/>
  <c r="L1414" i="2"/>
  <c r="L1418" i="2"/>
  <c r="L1422" i="2"/>
  <c r="L1426" i="2"/>
  <c r="L1430" i="2"/>
  <c r="L1434" i="2"/>
  <c r="L1438" i="2"/>
  <c r="L1442" i="2"/>
  <c r="L1446" i="2"/>
  <c r="L1450" i="2"/>
  <c r="L1454" i="2"/>
  <c r="L1458" i="2"/>
  <c r="L1462" i="2"/>
  <c r="L1195" i="2"/>
  <c r="L1199" i="2"/>
  <c r="L1203" i="2"/>
  <c r="L1207" i="2"/>
  <c r="L1211" i="2"/>
  <c r="L1215" i="2"/>
  <c r="L1219" i="2"/>
  <c r="L1223" i="2"/>
  <c r="L1227" i="2"/>
  <c r="L1231" i="2"/>
  <c r="L1235" i="2"/>
  <c r="L1239" i="2"/>
  <c r="L1243" i="2"/>
  <c r="L1247" i="2"/>
  <c r="L1251" i="2"/>
  <c r="L1255" i="2"/>
  <c r="L1259" i="2"/>
  <c r="L1263" i="2"/>
  <c r="L1267" i="2"/>
  <c r="L1271" i="2"/>
  <c r="L1275" i="2"/>
  <c r="L1279" i="2"/>
  <c r="L1283" i="2"/>
  <c r="L1287" i="2"/>
  <c r="L1291" i="2"/>
  <c r="L1295" i="2"/>
  <c r="L1299" i="2"/>
  <c r="L1303" i="2"/>
  <c r="L1307" i="2"/>
  <c r="L1194" i="2"/>
  <c r="L1198" i="2"/>
  <c r="L1202" i="2"/>
  <c r="L1206" i="2"/>
  <c r="L1210" i="2"/>
  <c r="L1214" i="2"/>
  <c r="L1218" i="2"/>
  <c r="L1222" i="2"/>
  <c r="L1226" i="2"/>
  <c r="L1230" i="2"/>
  <c r="L1234" i="2"/>
  <c r="L1238" i="2"/>
  <c r="L1242" i="2"/>
  <c r="L1246" i="2"/>
  <c r="L1250" i="2"/>
  <c r="L1254" i="2"/>
  <c r="L1258" i="2"/>
  <c r="L1262" i="2"/>
  <c r="L1266" i="2"/>
  <c r="L1270" i="2"/>
  <c r="L1274" i="2"/>
  <c r="L1278" i="2"/>
  <c r="L1282" i="2"/>
  <c r="L1286" i="2"/>
  <c r="L1290" i="2"/>
  <c r="L1294" i="2"/>
  <c r="L1298" i="2"/>
  <c r="L1302" i="2"/>
  <c r="L1306" i="2"/>
  <c r="L19" i="2"/>
  <c r="L23" i="2"/>
  <c r="L27" i="2"/>
  <c r="L31" i="2"/>
  <c r="L35" i="2"/>
  <c r="L39" i="2"/>
  <c r="L43" i="2"/>
  <c r="L47" i="2"/>
  <c r="L51" i="2"/>
  <c r="L55" i="2"/>
  <c r="L59" i="2"/>
  <c r="L63" i="2"/>
  <c r="L67" i="2"/>
  <c r="L71" i="2"/>
  <c r="L75" i="2"/>
  <c r="L79" i="2"/>
  <c r="L83" i="2"/>
  <c r="L87" i="2"/>
  <c r="L91" i="2"/>
  <c r="L95" i="2"/>
  <c r="L99" i="2"/>
  <c r="L103" i="2"/>
  <c r="L1389" i="2"/>
  <c r="L1393" i="2"/>
  <c r="L1397" i="2"/>
  <c r="L1401" i="2"/>
  <c r="L1405" i="2"/>
  <c r="L1409" i="2"/>
  <c r="L1413" i="2"/>
  <c r="L17" i="2"/>
  <c r="L21" i="2"/>
  <c r="L25" i="2"/>
  <c r="L29" i="2"/>
  <c r="L33" i="2"/>
  <c r="L37" i="2"/>
  <c r="L41" i="2"/>
  <c r="L45" i="2"/>
  <c r="L49" i="2"/>
  <c r="L53" i="2"/>
  <c r="L57" i="2"/>
  <c r="L61" i="2"/>
  <c r="L65" i="2"/>
  <c r="L69" i="2"/>
  <c r="L73" i="2"/>
  <c r="L77" i="2"/>
  <c r="L81" i="2"/>
  <c r="L85" i="2"/>
  <c r="L89" i="2"/>
  <c r="L93" i="2"/>
  <c r="L97" i="2"/>
  <c r="L101" i="2"/>
  <c r="L1311" i="2"/>
  <c r="L1315" i="2"/>
  <c r="L1319" i="2"/>
  <c r="L1323" i="2"/>
  <c r="L1327" i="2"/>
  <c r="L1331" i="2"/>
  <c r="L1335" i="2"/>
  <c r="L1339" i="2"/>
  <c r="L1343" i="2"/>
  <c r="L1347" i="2"/>
  <c r="L1351" i="2"/>
  <c r="L1355" i="2"/>
  <c r="L1359" i="2"/>
  <c r="L1363" i="2"/>
  <c r="L1367" i="2"/>
  <c r="L1371" i="2"/>
  <c r="L1375" i="2"/>
  <c r="L1379" i="2"/>
  <c r="L1383" i="2"/>
  <c r="L1419" i="2"/>
  <c r="L18" i="2"/>
  <c r="L22" i="2"/>
  <c r="L26" i="2"/>
  <c r="L30" i="2"/>
  <c r="L34" i="2"/>
  <c r="L38" i="2"/>
  <c r="L42" i="2"/>
  <c r="L46" i="2"/>
  <c r="L50" i="2"/>
  <c r="L54" i="2"/>
  <c r="L58" i="2"/>
  <c r="L62" i="2"/>
  <c r="L66" i="2"/>
  <c r="L70" i="2"/>
  <c r="L74" i="2"/>
  <c r="L78" i="2"/>
  <c r="L82" i="2"/>
  <c r="L86" i="2"/>
  <c r="L90" i="2"/>
  <c r="L94" i="2"/>
  <c r="L98" i="2"/>
  <c r="L102" i="2"/>
  <c r="L447" i="2"/>
  <c r="L451" i="2"/>
  <c r="L455" i="2"/>
  <c r="L459" i="2"/>
  <c r="L463" i="2"/>
  <c r="L467" i="2"/>
  <c r="L471" i="2"/>
  <c r="L475" i="2"/>
  <c r="L479" i="2"/>
  <c r="L483" i="2"/>
  <c r="L487" i="2"/>
  <c r="L491" i="2"/>
  <c r="L495" i="2"/>
  <c r="L499" i="2"/>
  <c r="L503" i="2"/>
  <c r="L507" i="2"/>
  <c r="L511" i="2"/>
  <c r="L515" i="2"/>
  <c r="L519" i="2"/>
  <c r="L523" i="2"/>
  <c r="L527" i="2"/>
  <c r="L531" i="2"/>
  <c r="L535" i="2"/>
  <c r="L539" i="2"/>
  <c r="L543" i="2"/>
  <c r="L547" i="2"/>
  <c r="L551" i="2"/>
  <c r="L555" i="2"/>
  <c r="L559" i="2"/>
  <c r="L563" i="2"/>
  <c r="L567" i="2"/>
  <c r="L571" i="2"/>
  <c r="L575" i="2"/>
  <c r="L579" i="2"/>
  <c r="L583" i="2"/>
  <c r="L587" i="2"/>
  <c r="L591" i="2"/>
  <c r="L679" i="2"/>
  <c r="L683" i="2"/>
  <c r="L687" i="2"/>
  <c r="L691" i="2"/>
  <c r="L695" i="2"/>
  <c r="L699" i="2"/>
  <c r="L703" i="2"/>
  <c r="L707" i="2"/>
  <c r="L711" i="2"/>
  <c r="L715" i="2"/>
  <c r="L719" i="2"/>
  <c r="L723" i="2"/>
  <c r="L727" i="2"/>
  <c r="L731" i="2"/>
  <c r="L735" i="2"/>
  <c r="L739" i="2"/>
  <c r="L743" i="2"/>
  <c r="L747" i="2"/>
  <c r="L751" i="2"/>
  <c r="L755" i="2"/>
  <c r="L759" i="2"/>
  <c r="L105" i="2"/>
  <c r="L109" i="2"/>
  <c r="L113" i="2"/>
  <c r="L117" i="2"/>
  <c r="L121" i="2"/>
  <c r="L125" i="2"/>
  <c r="L129" i="2"/>
  <c r="L133" i="2"/>
  <c r="L137" i="2"/>
  <c r="L141" i="2"/>
  <c r="L145" i="2"/>
  <c r="L149" i="2"/>
  <c r="L153" i="2"/>
  <c r="L157" i="2"/>
  <c r="L161" i="2"/>
  <c r="L165" i="2"/>
  <c r="L169" i="2"/>
  <c r="L173" i="2"/>
  <c r="L177" i="2"/>
  <c r="L181" i="2"/>
  <c r="L185" i="2"/>
  <c r="L189" i="2"/>
  <c r="L193" i="2"/>
  <c r="L197" i="2"/>
  <c r="L201" i="2"/>
  <c r="L205" i="2"/>
  <c r="L209" i="2"/>
  <c r="L213" i="2"/>
  <c r="L217" i="2"/>
  <c r="L221" i="2"/>
  <c r="L225" i="2"/>
  <c r="L229" i="2"/>
  <c r="L233" i="2"/>
  <c r="L237" i="2"/>
  <c r="L241" i="2"/>
  <c r="L106" i="2"/>
  <c r="L110" i="2"/>
  <c r="L114" i="2"/>
  <c r="L118" i="2"/>
  <c r="L122" i="2"/>
  <c r="L126" i="2"/>
  <c r="L130" i="2"/>
  <c r="L134" i="2"/>
  <c r="L138" i="2"/>
  <c r="L142" i="2"/>
  <c r="L146" i="2"/>
  <c r="L150" i="2"/>
  <c r="L154" i="2"/>
  <c r="L158" i="2"/>
  <c r="L162" i="2"/>
  <c r="L166" i="2"/>
  <c r="L170" i="2"/>
  <c r="L174" i="2"/>
  <c r="L178" i="2"/>
  <c r="L182" i="2"/>
  <c r="L186" i="2"/>
  <c r="L190" i="2"/>
  <c r="L194" i="2"/>
  <c r="L198" i="2"/>
  <c r="L202" i="2"/>
  <c r="L206" i="2"/>
  <c r="L210" i="2"/>
  <c r="L214" i="2"/>
  <c r="L218" i="2"/>
  <c r="L222" i="2"/>
  <c r="L226" i="2"/>
  <c r="L230" i="2"/>
  <c r="L234" i="2"/>
  <c r="L238" i="2"/>
  <c r="L242" i="2"/>
  <c r="L246" i="2"/>
  <c r="L250" i="2"/>
  <c r="L254" i="2"/>
  <c r="L258" i="2"/>
  <c r="L245" i="2"/>
  <c r="L249" i="2"/>
  <c r="L253" i="2"/>
  <c r="L257" i="2"/>
  <c r="L261" i="2"/>
  <c r="L265" i="2"/>
  <c r="L269" i="2"/>
  <c r="L273" i="2"/>
  <c r="L277" i="2"/>
  <c r="L281" i="2"/>
  <c r="L285" i="2"/>
  <c r="L289" i="2"/>
  <c r="L293" i="2"/>
  <c r="L297" i="2"/>
  <c r="L301" i="2"/>
  <c r="L305" i="2"/>
  <c r="L309" i="2"/>
  <c r="L313" i="2"/>
  <c r="L317" i="2"/>
  <c r="L321" i="2"/>
  <c r="L325" i="2"/>
  <c r="L329" i="2"/>
  <c r="L333" i="2"/>
  <c r="L337" i="2"/>
  <c r="L341" i="2"/>
  <c r="L345" i="2"/>
  <c r="L349" i="2"/>
  <c r="L353" i="2"/>
  <c r="L357" i="2"/>
  <c r="L361" i="2"/>
  <c r="L365" i="2"/>
  <c r="L369" i="2"/>
  <c r="L373" i="2"/>
  <c r="L377" i="2"/>
  <c r="L381" i="2"/>
  <c r="L385" i="2"/>
  <c r="L389" i="2"/>
  <c r="L393" i="2"/>
  <c r="L397" i="2"/>
  <c r="L401" i="2"/>
  <c r="L405" i="2"/>
  <c r="L409" i="2"/>
  <c r="L413" i="2"/>
  <c r="L417" i="2"/>
  <c r="L421" i="2"/>
  <c r="L425" i="2"/>
  <c r="L429" i="2"/>
  <c r="L433" i="2"/>
  <c r="L437" i="2"/>
  <c r="L441" i="2"/>
  <c r="L446" i="2"/>
  <c r="L450" i="2"/>
  <c r="L454" i="2"/>
  <c r="L458" i="2"/>
  <c r="L462" i="2"/>
  <c r="L466" i="2"/>
  <c r="L470" i="2"/>
  <c r="L474" i="2"/>
  <c r="L478" i="2"/>
  <c r="L482" i="2"/>
  <c r="L486" i="2"/>
  <c r="L490" i="2"/>
  <c r="L494" i="2"/>
  <c r="L498" i="2"/>
  <c r="L502" i="2"/>
  <c r="L506" i="2"/>
  <c r="L510" i="2"/>
  <c r="L514" i="2"/>
  <c r="L518" i="2"/>
  <c r="L522" i="2"/>
  <c r="L526" i="2"/>
  <c r="L530" i="2"/>
  <c r="L534" i="2"/>
  <c r="L538" i="2"/>
  <c r="L542" i="2"/>
  <c r="L546" i="2"/>
  <c r="L550" i="2"/>
  <c r="L554" i="2"/>
  <c r="L558" i="2"/>
  <c r="L562" i="2"/>
  <c r="L566" i="2"/>
  <c r="L570" i="2"/>
  <c r="L574" i="2"/>
  <c r="L578" i="2"/>
  <c r="L582" i="2"/>
  <c r="L586" i="2"/>
  <c r="L590" i="2"/>
  <c r="L594" i="2"/>
  <c r="L598" i="2"/>
  <c r="L602" i="2"/>
  <c r="L606" i="2"/>
  <c r="L610" i="2"/>
  <c r="L614" i="2"/>
  <c r="L618" i="2"/>
  <c r="L622" i="2"/>
  <c r="L626" i="2"/>
  <c r="L630" i="2"/>
  <c r="L634" i="2"/>
  <c r="L638" i="2"/>
  <c r="L642" i="2"/>
  <c r="L646" i="2"/>
  <c r="L650" i="2"/>
  <c r="L654" i="2"/>
  <c r="L658" i="2"/>
  <c r="L662" i="2"/>
  <c r="L666" i="2"/>
  <c r="L670" i="2"/>
  <c r="L674" i="2"/>
  <c r="L678" i="2"/>
  <c r="L682" i="2"/>
  <c r="L686" i="2"/>
  <c r="L690" i="2"/>
  <c r="L694" i="2"/>
  <c r="L698" i="2"/>
  <c r="L702" i="2"/>
  <c r="L706" i="2"/>
  <c r="L710" i="2"/>
  <c r="L714" i="2"/>
  <c r="L718" i="2"/>
  <c r="L722" i="2"/>
  <c r="L726" i="2"/>
  <c r="L730" i="2"/>
  <c r="L734" i="2"/>
  <c r="L738" i="2"/>
  <c r="L742" i="2"/>
  <c r="L746" i="2"/>
  <c r="L750" i="2"/>
  <c r="L754" i="2"/>
  <c r="L758" i="2"/>
  <c r="L762" i="2"/>
  <c r="M11" i="2"/>
  <c r="L107" i="2"/>
  <c r="L111" i="2"/>
  <c r="L115" i="2"/>
  <c r="L119" i="2"/>
  <c r="L123" i="2"/>
  <c r="L127" i="2"/>
  <c r="L131" i="2"/>
  <c r="L135" i="2"/>
  <c r="L139" i="2"/>
  <c r="L143" i="2"/>
  <c r="L147" i="2"/>
  <c r="L151" i="2"/>
  <c r="L155" i="2"/>
  <c r="L159" i="2"/>
  <c r="L163" i="2"/>
  <c r="L167" i="2"/>
  <c r="L171" i="2"/>
  <c r="L175" i="2"/>
  <c r="L179" i="2"/>
  <c r="L183" i="2"/>
  <c r="L187" i="2"/>
  <c r="L191" i="2"/>
  <c r="L195" i="2"/>
  <c r="L199" i="2"/>
  <c r="L203" i="2"/>
  <c r="L207" i="2"/>
  <c r="L211" i="2"/>
  <c r="L215" i="2"/>
  <c r="L219" i="2"/>
  <c r="L223" i="2"/>
  <c r="L227" i="2"/>
  <c r="L231" i="2"/>
  <c r="L235" i="2"/>
  <c r="L239" i="2"/>
  <c r="L243" i="2"/>
  <c r="L247" i="2"/>
  <c r="L251" i="2"/>
  <c r="L255" i="2"/>
  <c r="L259" i="2"/>
  <c r="L263" i="2"/>
  <c r="L267" i="2"/>
  <c r="L271" i="2"/>
  <c r="L275" i="2"/>
  <c r="L279" i="2"/>
  <c r="L283" i="2"/>
  <c r="L287" i="2"/>
  <c r="L291" i="2"/>
  <c r="L295" i="2"/>
  <c r="L299" i="2"/>
  <c r="L303" i="2"/>
  <c r="L307" i="2"/>
  <c r="L311" i="2"/>
  <c r="L315" i="2"/>
  <c r="L319" i="2"/>
  <c r="L323" i="2"/>
  <c r="L327" i="2"/>
  <c r="L331" i="2"/>
  <c r="L335" i="2"/>
  <c r="L339" i="2"/>
  <c r="L343" i="2"/>
  <c r="L347" i="2"/>
  <c r="L351" i="2"/>
  <c r="L355" i="2"/>
  <c r="L359" i="2"/>
  <c r="L363" i="2"/>
  <c r="L367" i="2"/>
  <c r="L371" i="2"/>
  <c r="L375" i="2"/>
  <c r="L379" i="2"/>
  <c r="L383" i="2"/>
  <c r="L387" i="2"/>
  <c r="L391" i="2"/>
  <c r="L395" i="2"/>
  <c r="L399" i="2"/>
  <c r="L403" i="2"/>
  <c r="L407" i="2"/>
  <c r="L411" i="2"/>
  <c r="L415" i="2"/>
  <c r="L419" i="2"/>
  <c r="L423" i="2"/>
  <c r="L427" i="2"/>
  <c r="L431" i="2"/>
  <c r="L435" i="2"/>
  <c r="L439" i="2"/>
  <c r="L443" i="2"/>
  <c r="L480" i="2"/>
  <c r="L484" i="2"/>
  <c r="L488" i="2"/>
  <c r="L492" i="2"/>
  <c r="L496" i="2"/>
  <c r="L500" i="2"/>
  <c r="L504" i="2"/>
  <c r="L508" i="2"/>
  <c r="L512" i="2"/>
  <c r="L516" i="2"/>
  <c r="L520" i="2"/>
  <c r="L524" i="2"/>
  <c r="L528" i="2"/>
  <c r="L532" i="2"/>
  <c r="L536" i="2"/>
  <c r="L540" i="2"/>
  <c r="L544" i="2"/>
  <c r="L548" i="2"/>
  <c r="L552" i="2"/>
  <c r="L556" i="2"/>
  <c r="L560" i="2"/>
  <c r="L564" i="2"/>
  <c r="L568" i="2"/>
  <c r="L572" i="2"/>
  <c r="L576" i="2"/>
  <c r="L580" i="2"/>
  <c r="L584" i="2"/>
  <c r="L588" i="2"/>
  <c r="L592" i="2"/>
  <c r="L684" i="2"/>
  <c r="L688" i="2"/>
  <c r="L692" i="2"/>
  <c r="L696" i="2"/>
  <c r="L700" i="2"/>
  <c r="L704" i="2"/>
  <c r="L708" i="2"/>
  <c r="L712" i="2"/>
  <c r="L716" i="2"/>
  <c r="L720" i="2"/>
  <c r="L724" i="2"/>
  <c r="L728" i="2"/>
  <c r="L732" i="2"/>
  <c r="L736" i="2"/>
  <c r="L740" i="2"/>
  <c r="L744" i="2"/>
  <c r="L748" i="2"/>
  <c r="L752" i="2"/>
  <c r="L756" i="2"/>
  <c r="L760" i="2"/>
  <c r="L1309" i="2"/>
  <c r="L1313" i="2"/>
  <c r="L1317" i="2"/>
  <c r="L1321" i="2"/>
  <c r="L1325" i="2"/>
  <c r="L1329" i="2"/>
  <c r="L1333" i="2"/>
  <c r="L1337" i="2"/>
  <c r="L1341" i="2"/>
  <c r="L1345" i="2"/>
  <c r="L1349" i="2"/>
  <c r="L1353" i="2"/>
  <c r="L1357" i="2"/>
  <c r="L1361" i="2"/>
  <c r="L1365" i="2"/>
  <c r="L1369" i="2"/>
  <c r="L1373" i="2"/>
  <c r="L1377" i="2"/>
  <c r="L1381" i="2"/>
  <c r="L1385" i="2"/>
  <c r="L262" i="2"/>
  <c r="L266" i="2"/>
  <c r="L270" i="2"/>
  <c r="L274" i="2"/>
  <c r="L278" i="2"/>
  <c r="L282" i="2"/>
  <c r="L286" i="2"/>
  <c r="L290" i="2"/>
  <c r="L294" i="2"/>
  <c r="L298" i="2"/>
  <c r="L302" i="2"/>
  <c r="L306" i="2"/>
  <c r="L310" i="2"/>
  <c r="L314" i="2"/>
  <c r="L318" i="2"/>
  <c r="L322" i="2"/>
  <c r="L326" i="2"/>
  <c r="L330" i="2"/>
  <c r="L334" i="2"/>
  <c r="L338" i="2"/>
  <c r="L342" i="2"/>
  <c r="L346" i="2"/>
  <c r="L350" i="2"/>
  <c r="L354" i="2"/>
  <c r="L358" i="2"/>
  <c r="L362" i="2"/>
  <c r="L366" i="2"/>
  <c r="L370" i="2"/>
  <c r="L374" i="2"/>
  <c r="L378" i="2"/>
  <c r="L382" i="2"/>
  <c r="L386" i="2"/>
  <c r="L390" i="2"/>
  <c r="L394" i="2"/>
  <c r="L398" i="2"/>
  <c r="L402" i="2"/>
  <c r="L406" i="2"/>
  <c r="L410" i="2"/>
  <c r="L414" i="2"/>
  <c r="L418" i="2"/>
  <c r="L422" i="2"/>
  <c r="L426" i="2"/>
  <c r="L430" i="2"/>
  <c r="L434" i="2"/>
  <c r="L438" i="2"/>
  <c r="L442" i="2"/>
  <c r="L1312" i="2"/>
  <c r="L1316" i="2"/>
  <c r="L1320" i="2"/>
  <c r="L1324" i="2"/>
  <c r="L1328" i="2"/>
  <c r="L1332" i="2"/>
  <c r="L1336" i="2"/>
  <c r="L1340" i="2"/>
  <c r="L1344" i="2"/>
  <c r="L1348" i="2"/>
  <c r="L1352" i="2"/>
  <c r="L1356" i="2"/>
  <c r="L1360" i="2"/>
  <c r="L1364" i="2"/>
  <c r="L1368" i="2"/>
  <c r="L1372" i="2"/>
  <c r="L1376" i="2"/>
  <c r="L1380" i="2"/>
  <c r="L1384" i="2"/>
  <c r="L1388" i="2"/>
  <c r="L1392" i="2"/>
  <c r="L1396" i="2"/>
  <c r="L1400" i="2"/>
  <c r="L1404" i="2"/>
  <c r="L1408" i="2"/>
  <c r="L1412" i="2"/>
  <c r="L1416" i="2"/>
  <c r="L1420" i="2"/>
  <c r="L1424" i="2"/>
  <c r="L1428" i="2"/>
  <c r="L1432" i="2"/>
  <c r="L1436" i="2"/>
  <c r="L1440" i="2"/>
  <c r="L1444" i="2"/>
  <c r="L1448" i="2"/>
  <c r="L1452" i="2"/>
  <c r="L1456" i="2"/>
  <c r="L1460" i="2"/>
  <c r="L1464" i="2"/>
  <c r="L1387" i="2"/>
  <c r="L1391" i="2"/>
  <c r="L1395" i="2"/>
  <c r="L1399" i="2"/>
  <c r="L1403" i="2"/>
  <c r="L1407" i="2"/>
  <c r="L1411" i="2"/>
  <c r="L1415" i="2"/>
  <c r="L1417" i="2"/>
  <c r="L1423" i="2"/>
  <c r="L1427" i="2"/>
  <c r="L1431" i="2"/>
  <c r="L1435" i="2"/>
  <c r="L1439" i="2"/>
  <c r="L1443" i="2"/>
  <c r="L1447" i="2"/>
  <c r="L1451" i="2"/>
  <c r="L1455" i="2"/>
  <c r="L1459" i="2"/>
  <c r="L1463" i="2"/>
  <c r="L1421" i="2"/>
  <c r="L1425" i="2"/>
  <c r="L1429" i="2"/>
  <c r="L1433" i="2"/>
  <c r="L1437" i="2"/>
  <c r="L1441" i="2"/>
  <c r="L1445" i="2"/>
  <c r="L1449" i="2"/>
  <c r="L1453" i="2"/>
  <c r="L1457" i="2"/>
  <c r="L1461" i="2"/>
  <c r="L1466" i="2"/>
  <c r="L1470" i="2"/>
  <c r="L1474" i="2"/>
  <c r="L1478" i="2"/>
  <c r="L1482" i="2"/>
  <c r="L1486" i="2"/>
  <c r="L1490" i="2"/>
  <c r="L1494" i="2"/>
  <c r="L1498" i="2"/>
  <c r="L1502" i="2"/>
  <c r="L1506" i="2"/>
  <c r="L1510" i="2"/>
  <c r="L1514" i="2"/>
  <c r="L1518" i="2"/>
  <c r="L1522" i="2"/>
  <c r="L1526" i="2"/>
  <c r="L1530" i="2"/>
  <c r="L1534" i="2"/>
  <c r="L1538" i="2"/>
  <c r="L1542" i="2"/>
  <c r="L1546" i="2"/>
  <c r="L1550" i="2"/>
  <c r="L1554" i="2"/>
  <c r="L1558" i="2"/>
  <c r="L1562" i="2"/>
  <c r="L1566" i="2"/>
  <c r="L1570" i="2"/>
  <c r="L1574" i="2"/>
  <c r="L1578" i="2"/>
  <c r="L1582" i="2"/>
  <c r="L1586" i="2"/>
  <c r="L1590" i="2"/>
  <c r="L1594" i="2"/>
  <c r="L1598" i="2"/>
  <c r="L1602" i="2"/>
  <c r="L1606" i="2"/>
  <c r="L1610" i="2"/>
  <c r="L1614" i="2"/>
  <c r="L1618" i="2"/>
  <c r="L1622" i="2"/>
  <c r="L445" i="2"/>
  <c r="L449" i="2"/>
  <c r="L453" i="2"/>
  <c r="L457" i="2"/>
  <c r="L461" i="2"/>
  <c r="L465" i="2"/>
  <c r="L469" i="2"/>
  <c r="L473" i="2"/>
  <c r="L477" i="2"/>
  <c r="L448" i="2"/>
  <c r="L452" i="2"/>
  <c r="L456" i="2"/>
  <c r="L460" i="2"/>
  <c r="L464" i="2"/>
  <c r="L468" i="2"/>
  <c r="L472" i="2"/>
  <c r="L476" i="2"/>
  <c r="L595" i="2"/>
  <c r="L599" i="2"/>
  <c r="L603" i="2"/>
  <c r="L607" i="2"/>
  <c r="L611" i="2"/>
  <c r="L615" i="2"/>
  <c r="L619" i="2"/>
  <c r="L623" i="2"/>
  <c r="L627" i="2"/>
  <c r="L631" i="2"/>
  <c r="L635" i="2"/>
  <c r="L639" i="2"/>
  <c r="L643" i="2"/>
  <c r="L647" i="2"/>
  <c r="L651" i="2"/>
  <c r="L655" i="2"/>
  <c r="L659" i="2"/>
  <c r="L663" i="2"/>
  <c r="L667" i="2"/>
  <c r="L671" i="2"/>
  <c r="L675" i="2"/>
  <c r="L597" i="2"/>
  <c r="L601" i="2"/>
  <c r="L605" i="2"/>
  <c r="L609" i="2"/>
  <c r="L613" i="2"/>
  <c r="L617" i="2"/>
  <c r="L621" i="2"/>
  <c r="L625" i="2"/>
  <c r="L629" i="2"/>
  <c r="L633" i="2"/>
  <c r="L637" i="2"/>
  <c r="L641" i="2"/>
  <c r="L645" i="2"/>
  <c r="L649" i="2"/>
  <c r="L653" i="2"/>
  <c r="L657" i="2"/>
  <c r="L661" i="2"/>
  <c r="L665" i="2"/>
  <c r="L669" i="2"/>
  <c r="L673" i="2"/>
  <c r="L677" i="2"/>
  <c r="L596" i="2"/>
  <c r="L600" i="2"/>
  <c r="L604" i="2"/>
  <c r="L608" i="2"/>
  <c r="L612" i="2"/>
  <c r="L616" i="2"/>
  <c r="L620" i="2"/>
  <c r="L624" i="2"/>
  <c r="L628" i="2"/>
  <c r="L632" i="2"/>
  <c r="L636" i="2"/>
  <c r="L640" i="2"/>
  <c r="L644" i="2"/>
  <c r="L648" i="2"/>
  <c r="L652" i="2"/>
  <c r="L656" i="2"/>
  <c r="L660" i="2"/>
  <c r="L664" i="2"/>
  <c r="L668" i="2"/>
  <c r="L672" i="2"/>
  <c r="L676" i="2"/>
  <c r="L681" i="2"/>
  <c r="L680" i="2"/>
  <c r="L1468" i="2"/>
  <c r="L1472" i="2"/>
  <c r="L1476" i="2"/>
  <c r="L1480" i="2"/>
  <c r="L1484" i="2"/>
  <c r="L1488" i="2"/>
  <c r="L1492" i="2"/>
  <c r="L1496" i="2"/>
  <c r="L1500" i="2"/>
  <c r="L1504" i="2"/>
  <c r="L1508" i="2"/>
  <c r="L1512" i="2"/>
  <c r="L1516" i="2"/>
  <c r="L1520" i="2"/>
  <c r="L1524" i="2"/>
  <c r="L1528" i="2"/>
  <c r="L1532" i="2"/>
  <c r="L1536" i="2"/>
  <c r="L1540" i="2"/>
  <c r="L1544" i="2"/>
  <c r="L1548" i="2"/>
  <c r="L1552" i="2"/>
  <c r="L1556" i="2"/>
  <c r="L1560" i="2"/>
  <c r="L1564" i="2"/>
  <c r="L1568" i="2"/>
  <c r="L1572" i="2"/>
  <c r="L1576" i="2"/>
  <c r="L1580" i="2"/>
  <c r="L1584" i="2"/>
  <c r="L1588" i="2"/>
  <c r="L1592" i="2"/>
  <c r="L1596" i="2"/>
  <c r="L1600" i="2"/>
  <c r="L1604" i="2"/>
  <c r="L1608" i="2"/>
  <c r="L1612" i="2"/>
  <c r="L1616" i="2"/>
  <c r="L1620" i="2"/>
  <c r="L1624" i="2"/>
  <c r="L1467" i="2"/>
  <c r="L1471" i="2"/>
  <c r="L1475" i="2"/>
  <c r="L1479" i="2"/>
  <c r="L1483" i="2"/>
  <c r="L1487" i="2"/>
  <c r="L1491" i="2"/>
  <c r="L1495" i="2"/>
  <c r="L1499" i="2"/>
  <c r="L1503" i="2"/>
  <c r="L1507" i="2"/>
  <c r="L1511" i="2"/>
  <c r="L1515" i="2"/>
  <c r="L1519" i="2"/>
  <c r="L1523" i="2"/>
  <c r="L1527" i="2"/>
  <c r="L1531" i="2"/>
  <c r="L1535" i="2"/>
  <c r="L1539" i="2"/>
  <c r="L1543" i="2"/>
  <c r="L1547" i="2"/>
  <c r="L1551" i="2"/>
  <c r="L1555" i="2"/>
  <c r="L1559" i="2"/>
  <c r="L1563" i="2"/>
  <c r="L1567" i="2"/>
  <c r="L1571" i="2"/>
  <c r="L1575" i="2"/>
  <c r="L1579" i="2"/>
  <c r="L1583" i="2"/>
  <c r="L1587" i="2"/>
  <c r="L1591" i="2"/>
  <c r="L1595" i="2"/>
  <c r="L1599" i="2"/>
  <c r="L1603" i="2"/>
  <c r="L1607" i="2"/>
  <c r="L1611" i="2"/>
  <c r="L1615" i="2"/>
  <c r="L1619" i="2"/>
  <c r="L1623" i="2"/>
  <c r="L1465" i="2"/>
  <c r="L1469" i="2"/>
  <c r="L1473" i="2"/>
  <c r="L1477" i="2"/>
  <c r="L1481" i="2"/>
  <c r="L1485" i="2"/>
  <c r="L1489" i="2"/>
  <c r="L1493" i="2"/>
  <c r="L1497" i="2"/>
  <c r="L1501" i="2"/>
  <c r="L1505" i="2"/>
  <c r="L1509" i="2"/>
  <c r="L1513" i="2"/>
  <c r="L1517" i="2"/>
  <c r="L1521" i="2"/>
  <c r="L1525" i="2"/>
  <c r="L1529" i="2"/>
  <c r="L1533" i="2"/>
  <c r="L1537" i="2"/>
  <c r="L1541" i="2"/>
  <c r="L1545" i="2"/>
  <c r="L1549" i="2"/>
  <c r="L1553" i="2"/>
  <c r="L1557" i="2"/>
  <c r="L1561" i="2"/>
  <c r="L1565" i="2"/>
  <c r="L1569" i="2"/>
  <c r="L1573" i="2"/>
  <c r="L1577" i="2"/>
  <c r="L1581" i="2"/>
  <c r="L1585" i="2"/>
  <c r="L1589" i="2"/>
  <c r="L1593" i="2"/>
  <c r="L1597" i="2"/>
  <c r="L1601" i="2"/>
  <c r="L1605" i="2"/>
  <c r="L1609" i="2"/>
  <c r="L1613" i="2"/>
  <c r="L1617" i="2"/>
  <c r="L1621" i="2"/>
  <c r="L1625" i="2"/>
  <c r="L1629" i="2"/>
  <c r="L1633" i="2"/>
  <c r="L1637" i="2"/>
  <c r="L1641" i="2"/>
  <c r="L1645" i="2"/>
  <c r="L1649" i="2"/>
  <c r="L1653" i="2"/>
  <c r="L1657" i="2"/>
  <c r="L1661" i="2"/>
  <c r="L1665" i="2"/>
  <c r="L1669" i="2"/>
  <c r="L1673" i="2"/>
  <c r="L1677" i="2"/>
  <c r="L1681" i="2"/>
  <c r="L1685" i="2"/>
  <c r="L1689" i="2"/>
  <c r="L1693" i="2"/>
  <c r="L1697" i="2"/>
  <c r="L1701" i="2"/>
  <c r="L1705" i="2"/>
  <c r="L1709" i="2"/>
  <c r="L1713" i="2"/>
  <c r="L1717" i="2"/>
  <c r="L1721" i="2"/>
  <c r="L1725" i="2"/>
  <c r="L1729" i="2"/>
  <c r="L1733" i="2"/>
  <c r="L1737" i="2"/>
  <c r="L1741" i="2"/>
  <c r="L1745" i="2"/>
  <c r="L1749" i="2"/>
  <c r="L1753" i="2"/>
  <c r="L1757" i="2"/>
  <c r="L1761" i="2"/>
  <c r="L1765" i="2"/>
  <c r="L1769" i="2"/>
  <c r="L1773" i="2"/>
  <c r="L1777" i="2"/>
  <c r="L1781" i="2"/>
  <c r="L1785" i="2"/>
  <c r="L1789" i="2"/>
  <c r="L1793" i="2"/>
  <c r="L1797" i="2"/>
  <c r="L1801" i="2"/>
  <c r="L1805" i="2"/>
  <c r="L1809" i="2"/>
  <c r="L1813" i="2"/>
  <c r="L1817" i="2"/>
  <c r="L1821" i="2"/>
  <c r="L1825" i="2"/>
  <c r="L1829" i="2"/>
  <c r="L1833" i="2"/>
  <c r="L1837" i="2"/>
  <c r="L1841" i="2"/>
  <c r="L1845" i="2"/>
  <c r="L1849" i="2"/>
  <c r="L1853" i="2"/>
  <c r="L1857" i="2"/>
  <c r="L1861" i="2"/>
  <c r="L1865" i="2"/>
  <c r="L1869" i="2"/>
  <c r="L1873" i="2"/>
  <c r="L1877" i="2"/>
  <c r="L1881" i="2"/>
  <c r="L1885" i="2"/>
  <c r="L1889" i="2"/>
  <c r="L1893" i="2"/>
  <c r="L1897" i="2"/>
  <c r="L1901" i="2"/>
  <c r="L1905" i="2"/>
  <c r="L1909" i="2"/>
  <c r="L1913" i="2"/>
  <c r="L1917" i="2"/>
  <c r="L1921" i="2"/>
  <c r="L1925" i="2"/>
  <c r="L1929" i="2"/>
  <c r="L1933" i="2"/>
  <c r="L1937" i="2"/>
  <c r="L1941" i="2"/>
  <c r="L1945" i="2"/>
  <c r="L1949" i="2"/>
  <c r="L1953" i="2"/>
  <c r="L1957" i="2"/>
  <c r="L1961" i="2"/>
  <c r="L1965" i="2"/>
  <c r="L1972" i="2"/>
  <c r="L1976" i="2"/>
  <c r="L1980" i="2"/>
  <c r="L1984" i="2"/>
  <c r="L1988" i="2"/>
  <c r="L1992" i="2"/>
  <c r="L1996" i="2"/>
  <c r="L2000" i="2"/>
  <c r="L2004" i="2"/>
  <c r="L1628" i="2"/>
  <c r="L1632" i="2"/>
  <c r="L1636" i="2"/>
  <c r="L1640" i="2"/>
  <c r="L1644" i="2"/>
  <c r="L1627" i="2"/>
  <c r="L1631" i="2"/>
  <c r="L1635" i="2"/>
  <c r="L1639" i="2"/>
  <c r="L1643" i="2"/>
  <c r="L3" i="2"/>
  <c r="L1626" i="2"/>
  <c r="L1630" i="2"/>
  <c r="L1634" i="2"/>
  <c r="L1638" i="2"/>
  <c r="L1642" i="2"/>
  <c r="L1652" i="2"/>
  <c r="L1660" i="2"/>
  <c r="L1668" i="2"/>
  <c r="L1676" i="2"/>
  <c r="L1684" i="2"/>
  <c r="L1692" i="2"/>
  <c r="L1700" i="2"/>
  <c r="L1708" i="2"/>
  <c r="L1716" i="2"/>
  <c r="L1724" i="2"/>
  <c r="L1732" i="2"/>
  <c r="L1740" i="2"/>
  <c r="L1748" i="2"/>
  <c r="L1756" i="2"/>
  <c r="L1764" i="2"/>
  <c r="L1772" i="2"/>
  <c r="L1780" i="2"/>
  <c r="L1788" i="2"/>
  <c r="L1796" i="2"/>
  <c r="L1804" i="2"/>
  <c r="L1812" i="2"/>
  <c r="L1820" i="2"/>
  <c r="L1828" i="2"/>
  <c r="L1836" i="2"/>
  <c r="L1844" i="2"/>
  <c r="L1852" i="2"/>
  <c r="L1856" i="2"/>
  <c r="L1864" i="2"/>
  <c r="L1872" i="2"/>
  <c r="L1880" i="2"/>
  <c r="L1888" i="2"/>
  <c r="L1896" i="2"/>
  <c r="L1904" i="2"/>
  <c r="L1912" i="2"/>
  <c r="L1924" i="2"/>
  <c r="L1932" i="2"/>
  <c r="L1936" i="2"/>
  <c r="L1944" i="2"/>
  <c r="L1952" i="2"/>
  <c r="L1960" i="2"/>
  <c r="L1968" i="2"/>
  <c r="L1971" i="2"/>
  <c r="L1979" i="2"/>
  <c r="L2011" i="2"/>
  <c r="L2019" i="2"/>
  <c r="L2027" i="2"/>
  <c r="L2035" i="2"/>
  <c r="L2043" i="2"/>
  <c r="L2051" i="2"/>
  <c r="L2059" i="2"/>
  <c r="L2063" i="2"/>
  <c r="L2091" i="2"/>
  <c r="L2099" i="2"/>
  <c r="L2103" i="2"/>
  <c r="L2111" i="2"/>
  <c r="L2119" i="2"/>
  <c r="L2127" i="2"/>
  <c r="L2135" i="2"/>
  <c r="L2143" i="2"/>
  <c r="L2151" i="2"/>
  <c r="L2159" i="2"/>
  <c r="L2167" i="2"/>
  <c r="L2175" i="2"/>
  <c r="L2183" i="2"/>
  <c r="L2191" i="2"/>
  <c r="L2199" i="2"/>
  <c r="L2207" i="2"/>
  <c r="L2215" i="2"/>
  <c r="L2223" i="2"/>
  <c r="L2231" i="2"/>
  <c r="L2239" i="2"/>
  <c r="L2247" i="2"/>
  <c r="L2255" i="2"/>
  <c r="L2263" i="2"/>
  <c r="L2271" i="2"/>
  <c r="L2275" i="2"/>
  <c r="L1647" i="2"/>
  <c r="L1648" i="2"/>
  <c r="L1656" i="2"/>
  <c r="L1664" i="2"/>
  <c r="L1672" i="2"/>
  <c r="L1680" i="2"/>
  <c r="L1688" i="2"/>
  <c r="L1696" i="2"/>
  <c r="L1704" i="2"/>
  <c r="L1712" i="2"/>
  <c r="L1720" i="2"/>
  <c r="L1728" i="2"/>
  <c r="L1736" i="2"/>
  <c r="L1744" i="2"/>
  <c r="L1752" i="2"/>
  <c r="L1760" i="2"/>
  <c r="L1768" i="2"/>
  <c r="L1776" i="2"/>
  <c r="L1784" i="2"/>
  <c r="L1792" i="2"/>
  <c r="L1800" i="2"/>
  <c r="L1808" i="2"/>
  <c r="L1816" i="2"/>
  <c r="L1824" i="2"/>
  <c r="L1832" i="2"/>
  <c r="L1840" i="2"/>
  <c r="L1848" i="2"/>
  <c r="L1860" i="2"/>
  <c r="L1868" i="2"/>
  <c r="L1876" i="2"/>
  <c r="L1884" i="2"/>
  <c r="L1892" i="2"/>
  <c r="L1900" i="2"/>
  <c r="L1908" i="2"/>
  <c r="L1916" i="2"/>
  <c r="L1920" i="2"/>
  <c r="L1928" i="2"/>
  <c r="L1940" i="2"/>
  <c r="L1948" i="2"/>
  <c r="L1956" i="2"/>
  <c r="L1964" i="2"/>
  <c r="L1975" i="2"/>
  <c r="L2007" i="2"/>
  <c r="L2015" i="2"/>
  <c r="L2023" i="2"/>
  <c r="L2031" i="2"/>
  <c r="L2039" i="2"/>
  <c r="L2047" i="2"/>
  <c r="L2055" i="2"/>
  <c r="L2067" i="2"/>
  <c r="L2071" i="2"/>
  <c r="L2075" i="2"/>
  <c r="L2079" i="2"/>
  <c r="L2083" i="2"/>
  <c r="L2087" i="2"/>
  <c r="L2095" i="2"/>
  <c r="L2107" i="2"/>
  <c r="L2115" i="2"/>
  <c r="L2123" i="2"/>
  <c r="L2131" i="2"/>
  <c r="L2139" i="2"/>
  <c r="L2147" i="2"/>
  <c r="L2155" i="2"/>
  <c r="L2163" i="2"/>
  <c r="L2171" i="2"/>
  <c r="L2179" i="2"/>
  <c r="L2187" i="2"/>
  <c r="L2195" i="2"/>
  <c r="L2203" i="2"/>
  <c r="L2211" i="2"/>
  <c r="L2219" i="2"/>
  <c r="L2227" i="2"/>
  <c r="L2235" i="2"/>
  <c r="L2243" i="2"/>
  <c r="L2251" i="2"/>
  <c r="L2259" i="2"/>
  <c r="L2267" i="2"/>
  <c r="L2279" i="2"/>
  <c r="L1651" i="2"/>
  <c r="L1655" i="2"/>
  <c r="L1659" i="2"/>
  <c r="L1663" i="2"/>
  <c r="L1667" i="2"/>
  <c r="L1671" i="2"/>
  <c r="L1675" i="2"/>
  <c r="L1679" i="2"/>
  <c r="L1683" i="2"/>
  <c r="L1687" i="2"/>
  <c r="L1691" i="2"/>
  <c r="L1695" i="2"/>
  <c r="L1699" i="2"/>
  <c r="L1703" i="2"/>
  <c r="L1707" i="2"/>
  <c r="L1711" i="2"/>
  <c r="L1715" i="2"/>
  <c r="L1719" i="2"/>
  <c r="L1723" i="2"/>
  <c r="L1727" i="2"/>
  <c r="L1731" i="2"/>
  <c r="L1735" i="2"/>
  <c r="L1739" i="2"/>
  <c r="L1743" i="2"/>
  <c r="L1747" i="2"/>
  <c r="L1751" i="2"/>
  <c r="L1755" i="2"/>
  <c r="L1759" i="2"/>
  <c r="L1763" i="2"/>
  <c r="L1767" i="2"/>
  <c r="L1771" i="2"/>
  <c r="L1775" i="2"/>
  <c r="L1779" i="2"/>
  <c r="L1783" i="2"/>
  <c r="L1787" i="2"/>
  <c r="L1791" i="2"/>
  <c r="L1795" i="2"/>
  <c r="L1799" i="2"/>
  <c r="L1803" i="2"/>
  <c r="L1807" i="2"/>
  <c r="L1811" i="2"/>
  <c r="L1815" i="2"/>
  <c r="L1819" i="2"/>
  <c r="L1823" i="2"/>
  <c r="L1827" i="2"/>
  <c r="L1831" i="2"/>
  <c r="L1835" i="2"/>
  <c r="L1839" i="2"/>
  <c r="L1843" i="2"/>
  <c r="L1847" i="2"/>
  <c r="L1851" i="2"/>
  <c r="L1855" i="2"/>
  <c r="L1859" i="2"/>
  <c r="L1863" i="2"/>
  <c r="L1867" i="2"/>
  <c r="L1871" i="2"/>
  <c r="L1875" i="2"/>
  <c r="L1879" i="2"/>
  <c r="L1883" i="2"/>
  <c r="L1887" i="2"/>
  <c r="L1891" i="2"/>
  <c r="L1895" i="2"/>
  <c r="L1899" i="2"/>
  <c r="L1903" i="2"/>
  <c r="L1907" i="2"/>
  <c r="L1911" i="2"/>
  <c r="L1915" i="2"/>
  <c r="L1919" i="2"/>
  <c r="L1923" i="2"/>
  <c r="L1927" i="2"/>
  <c r="L1931" i="2"/>
  <c r="L1935" i="2"/>
  <c r="L1939" i="2"/>
  <c r="L1943" i="2"/>
  <c r="L1947" i="2"/>
  <c r="L1951" i="2"/>
  <c r="L1955" i="2"/>
  <c r="L1959" i="2"/>
  <c r="L1963" i="2"/>
  <c r="L1967" i="2"/>
  <c r="L1970" i="2"/>
  <c r="L1974" i="2"/>
  <c r="L1978" i="2"/>
  <c r="L2278" i="2"/>
  <c r="L1646" i="2"/>
  <c r="L1650" i="2"/>
  <c r="L1654" i="2"/>
  <c r="L1658" i="2"/>
  <c r="L1662" i="2"/>
  <c r="L1666" i="2"/>
  <c r="L1670" i="2"/>
  <c r="L1674" i="2"/>
  <c r="L1678" i="2"/>
  <c r="L1682" i="2"/>
  <c r="L1686" i="2"/>
  <c r="L1690" i="2"/>
  <c r="L1694" i="2"/>
  <c r="L1698" i="2"/>
  <c r="L1702" i="2"/>
  <c r="L1706" i="2"/>
  <c r="L1710" i="2"/>
  <c r="L1714" i="2"/>
  <c r="L1718" i="2"/>
  <c r="L1722" i="2"/>
  <c r="L1726" i="2"/>
  <c r="L1730" i="2"/>
  <c r="L1734" i="2"/>
  <c r="L1738" i="2"/>
  <c r="L1742" i="2"/>
  <c r="L1746" i="2"/>
  <c r="L1750" i="2"/>
  <c r="L1754" i="2"/>
  <c r="L1758" i="2"/>
  <c r="L1762" i="2"/>
  <c r="L1766" i="2"/>
  <c r="L1770" i="2"/>
  <c r="L1774" i="2"/>
  <c r="L1778" i="2"/>
  <c r="L1782" i="2"/>
  <c r="L1786" i="2"/>
  <c r="L1790" i="2"/>
  <c r="L1794" i="2"/>
  <c r="L1798" i="2"/>
  <c r="L1802" i="2"/>
  <c r="L1806" i="2"/>
  <c r="L1810" i="2"/>
  <c r="L1814" i="2"/>
  <c r="L1818" i="2"/>
  <c r="L1822" i="2"/>
  <c r="L1826" i="2"/>
  <c r="L1830" i="2"/>
  <c r="L1834" i="2"/>
  <c r="L1838" i="2"/>
  <c r="L1842" i="2"/>
  <c r="L1846" i="2"/>
  <c r="L1850" i="2"/>
  <c r="L1854" i="2"/>
  <c r="L1858" i="2"/>
  <c r="L1862" i="2"/>
  <c r="L1866" i="2"/>
  <c r="L1870" i="2"/>
  <c r="L1874" i="2"/>
  <c r="L1878" i="2"/>
  <c r="L1882" i="2"/>
  <c r="L1886" i="2"/>
  <c r="L1890" i="2"/>
  <c r="L1894" i="2"/>
  <c r="L1898" i="2"/>
  <c r="L1902" i="2"/>
  <c r="L1906" i="2"/>
  <c r="L1910" i="2"/>
  <c r="L1914" i="2"/>
  <c r="L1918" i="2"/>
  <c r="L1922" i="2"/>
  <c r="L1926" i="2"/>
  <c r="L1930" i="2"/>
  <c r="L1934" i="2"/>
  <c r="L1938" i="2"/>
  <c r="L1942" i="2"/>
  <c r="L1946" i="2"/>
  <c r="L1950" i="2"/>
  <c r="L1954" i="2"/>
  <c r="L1958" i="2"/>
  <c r="L1962" i="2"/>
  <c r="L1966" i="2"/>
  <c r="L2277" i="2"/>
  <c r="L1983" i="2"/>
  <c r="L1991" i="2"/>
  <c r="L1999" i="2"/>
  <c r="L1987" i="2"/>
  <c r="L1995" i="2"/>
  <c r="L2003" i="2"/>
  <c r="L1969" i="2"/>
  <c r="L1973" i="2"/>
  <c r="L1977" i="2"/>
  <c r="L2008" i="2"/>
  <c r="L2012" i="2"/>
  <c r="L2016" i="2"/>
  <c r="L2020" i="2"/>
  <c r="L2024" i="2"/>
  <c r="L2028" i="2"/>
  <c r="L2032" i="2"/>
  <c r="L2036" i="2"/>
  <c r="L2040" i="2"/>
  <c r="L2044" i="2"/>
  <c r="L2048" i="2"/>
  <c r="L2052" i="2"/>
  <c r="L2056" i="2"/>
  <c r="L2060" i="2"/>
  <c r="L2064" i="2"/>
  <c r="L2068" i="2"/>
  <c r="L2072" i="2"/>
  <c r="L2076" i="2"/>
  <c r="L2080" i="2"/>
  <c r="L2084" i="2"/>
  <c r="L2088" i="2"/>
  <c r="L2092" i="2"/>
  <c r="L2096" i="2"/>
  <c r="L2100" i="2"/>
  <c r="L2104" i="2"/>
  <c r="L2108" i="2"/>
  <c r="L2112" i="2"/>
  <c r="L2116" i="2"/>
  <c r="L2120" i="2"/>
  <c r="L2124" i="2"/>
  <c r="L2128" i="2"/>
  <c r="L2132" i="2"/>
  <c r="L1982" i="2"/>
  <c r="L1986" i="2"/>
  <c r="L1990" i="2"/>
  <c r="L1994" i="2"/>
  <c r="L1998" i="2"/>
  <c r="L2002" i="2"/>
  <c r="L2006" i="2"/>
  <c r="L2010" i="2"/>
  <c r="L2014" i="2"/>
  <c r="L2018" i="2"/>
  <c r="L2022" i="2"/>
  <c r="L2026" i="2"/>
  <c r="L2030" i="2"/>
  <c r="L2034" i="2"/>
  <c r="L2038" i="2"/>
  <c r="L2042" i="2"/>
  <c r="L2046" i="2"/>
  <c r="L2050" i="2"/>
  <c r="L2054" i="2"/>
  <c r="L2058" i="2"/>
  <c r="L2062" i="2"/>
  <c r="L2066" i="2"/>
  <c r="L2070" i="2"/>
  <c r="L2074" i="2"/>
  <c r="L2078" i="2"/>
  <c r="L2082" i="2"/>
  <c r="L2086" i="2"/>
  <c r="L2090" i="2"/>
  <c r="L2094" i="2"/>
  <c r="L2098" i="2"/>
  <c r="L2102" i="2"/>
  <c r="L2106" i="2"/>
  <c r="L2110" i="2"/>
  <c r="L2114" i="2"/>
  <c r="L2118" i="2"/>
  <c r="L2122" i="2"/>
  <c r="L2126" i="2"/>
  <c r="L2130" i="2"/>
  <c r="L2134" i="2"/>
  <c r="L2138" i="2"/>
  <c r="L2142" i="2"/>
  <c r="L2146" i="2"/>
  <c r="L2150" i="2"/>
  <c r="L2154" i="2"/>
  <c r="L2158" i="2"/>
  <c r="L2162" i="2"/>
  <c r="L2166" i="2"/>
  <c r="L2170" i="2"/>
  <c r="L2174" i="2"/>
  <c r="L2178" i="2"/>
  <c r="L2182" i="2"/>
  <c r="L2186" i="2"/>
  <c r="L2190" i="2"/>
  <c r="L2194" i="2"/>
  <c r="L2198" i="2"/>
  <c r="L2202" i="2"/>
  <c r="L2206" i="2"/>
  <c r="L2210" i="2"/>
  <c r="L2214" i="2"/>
  <c r="L2218" i="2"/>
  <c r="L2222" i="2"/>
  <c r="L2226" i="2"/>
  <c r="L2230" i="2"/>
  <c r="L2234" i="2"/>
  <c r="L2238" i="2"/>
  <c r="L2242" i="2"/>
  <c r="L2246" i="2"/>
  <c r="L2250" i="2"/>
  <c r="L2254" i="2"/>
  <c r="L2258" i="2"/>
  <c r="L2262" i="2"/>
  <c r="L2266" i="2"/>
  <c r="L2270" i="2"/>
  <c r="L2274" i="2"/>
  <c r="L1981" i="2"/>
  <c r="L1985" i="2"/>
  <c r="L1989" i="2"/>
  <c r="L1993" i="2"/>
  <c r="L1997" i="2"/>
  <c r="L2001" i="2"/>
  <c r="L2005" i="2"/>
  <c r="L2009" i="2"/>
  <c r="L2013" i="2"/>
  <c r="L2017" i="2"/>
  <c r="L2021" i="2"/>
  <c r="L2025" i="2"/>
  <c r="L2029" i="2"/>
  <c r="L2033" i="2"/>
  <c r="L2037" i="2"/>
  <c r="L2041" i="2"/>
  <c r="L2045" i="2"/>
  <c r="L2049" i="2"/>
  <c r="L2053" i="2"/>
  <c r="L2057" i="2"/>
  <c r="L2061" i="2"/>
  <c r="L2065" i="2"/>
  <c r="L2069" i="2"/>
  <c r="L2073" i="2"/>
  <c r="L2077" i="2"/>
  <c r="L2081" i="2"/>
  <c r="L2085" i="2"/>
  <c r="L2089" i="2"/>
  <c r="L2093" i="2"/>
  <c r="L2097" i="2"/>
  <c r="L2101" i="2"/>
  <c r="L2105" i="2"/>
  <c r="L2109" i="2"/>
  <c r="L2113" i="2"/>
  <c r="L2117" i="2"/>
  <c r="L2121" i="2"/>
  <c r="L2125" i="2"/>
  <c r="L2129" i="2"/>
  <c r="L2133" i="2"/>
  <c r="L2137" i="2"/>
  <c r="L2141" i="2"/>
  <c r="L2145" i="2"/>
  <c r="L2149" i="2"/>
  <c r="L2153" i="2"/>
  <c r="L2157" i="2"/>
  <c r="L2161" i="2"/>
  <c r="L2165" i="2"/>
  <c r="L2169" i="2"/>
  <c r="L2173" i="2"/>
  <c r="L2177" i="2"/>
  <c r="L2181" i="2"/>
  <c r="L2185" i="2"/>
  <c r="L2189" i="2"/>
  <c r="L2136" i="2"/>
  <c r="L2140" i="2"/>
  <c r="L2144" i="2"/>
  <c r="L2148" i="2"/>
  <c r="L2152" i="2"/>
  <c r="L2156" i="2"/>
  <c r="L2160" i="2"/>
  <c r="L2164" i="2"/>
  <c r="L2168" i="2"/>
  <c r="L2172" i="2"/>
  <c r="L2176" i="2"/>
  <c r="L2180" i="2"/>
  <c r="L2184" i="2"/>
  <c r="L2188" i="2"/>
  <c r="L2192" i="2"/>
  <c r="L2196" i="2"/>
  <c r="L2193" i="2"/>
  <c r="L2197" i="2"/>
  <c r="L2201" i="2"/>
  <c r="L2205" i="2"/>
  <c r="L2209" i="2"/>
  <c r="L2213" i="2"/>
  <c r="L2217" i="2"/>
  <c r="L2221" i="2"/>
  <c r="L2225" i="2"/>
  <c r="L2229" i="2"/>
  <c r="L2233" i="2"/>
  <c r="L2237" i="2"/>
  <c r="L2200" i="2"/>
  <c r="L2204" i="2"/>
  <c r="L2208" i="2"/>
  <c r="L2212" i="2"/>
  <c r="L2216" i="2"/>
  <c r="L2220" i="2"/>
  <c r="L2224" i="2"/>
  <c r="L2228" i="2"/>
  <c r="L2232" i="2"/>
  <c r="L2236" i="2"/>
  <c r="L2240" i="2"/>
  <c r="L2244" i="2"/>
  <c r="L2248" i="2"/>
  <c r="L2252" i="2"/>
  <c r="L2256" i="2"/>
  <c r="L2260" i="2"/>
  <c r="L2264" i="2"/>
  <c r="L2268" i="2"/>
  <c r="L2272" i="2"/>
  <c r="L2276" i="2"/>
  <c r="L2280" i="2"/>
  <c r="L2241" i="2"/>
  <c r="L2245" i="2"/>
  <c r="L2249" i="2"/>
  <c r="L2253" i="2"/>
  <c r="L2257" i="2"/>
  <c r="L2261" i="2"/>
  <c r="L2265" i="2"/>
  <c r="L2269" i="2"/>
  <c r="L2273" i="2"/>
</calcChain>
</file>

<file path=xl/sharedStrings.xml><?xml version="1.0" encoding="utf-8"?>
<sst xmlns="http://schemas.openxmlformats.org/spreadsheetml/2006/main" count="44857" uniqueCount="2796">
  <si>
    <t>Reporte Documentos</t>
  </si>
  <si>
    <t>Empresa:</t>
  </si>
  <si>
    <t>Fecha:</t>
  </si>
  <si>
    <t>Ruc:</t>
  </si>
  <si>
    <t>Establecimiento:</t>
  </si>
  <si>
    <t>#</t>
  </si>
  <si>
    <t>Usuario/Vendedor</t>
  </si>
  <si>
    <t>Tipo Doc</t>
  </si>
  <si>
    <t>Número</t>
  </si>
  <si>
    <t>Fecha emisión</t>
  </si>
  <si>
    <t>Fecha Vencimiento</t>
  </si>
  <si>
    <t>Doc. Afectado</t>
  </si>
  <si>
    <t># Guía</t>
  </si>
  <si>
    <t>Cotización</t>
  </si>
  <si>
    <t>Caso</t>
  </si>
  <si>
    <t>DIST</t>
  </si>
  <si>
    <t>DPTO</t>
  </si>
  <si>
    <t>PROV</t>
  </si>
  <si>
    <t>Cliente</t>
  </si>
  <si>
    <t>RUC</t>
  </si>
  <si>
    <t>Estado</t>
  </si>
  <si>
    <t>Moneda</t>
  </si>
  <si>
    <t>Plataforma</t>
  </si>
  <si>
    <t>Orden de compra</t>
  </si>
  <si>
    <t>Forma de pago</t>
  </si>
  <si>
    <t>Total Gravado</t>
  </si>
  <si>
    <t>Descuento total</t>
  </si>
  <si>
    <t>Total IGV</t>
  </si>
  <si>
    <t>Total</t>
  </si>
  <si>
    <t>sur1</t>
  </si>
  <si>
    <t>03</t>
  </si>
  <si>
    <t>B001-17249</t>
  </si>
  <si>
    <t>2022-02-28</t>
  </si>
  <si>
    <t>Clientes - Varios</t>
  </si>
  <si>
    <t>Aceptado</t>
  </si>
  <si>
    <t>PEN</t>
  </si>
  <si>
    <t>Efectivo</t>
  </si>
  <si>
    <t>B001-17248</t>
  </si>
  <si>
    <t>01</t>
  </si>
  <si>
    <t>F001-8640</t>
  </si>
  <si>
    <t>LAMBAYEQUE</t>
  </si>
  <si>
    <t>Chiclayo</t>
  </si>
  <si>
    <t>CUBAS TAPIA YON ELVIS</t>
  </si>
  <si>
    <t>B001-17247</t>
  </si>
  <si>
    <t>B001-17246</t>
  </si>
  <si>
    <t>F001-8639</t>
  </si>
  <si>
    <t>Chongoyape</t>
  </si>
  <si>
    <t>"GEOTECNIA T&amp;G LABORATORIO DE SUELOS, CONCRETOS Y ASFALTO E.I.R.L." - "GEOTECNIA T &amp; G E.I.R.L."</t>
  </si>
  <si>
    <t>B001-17245</t>
  </si>
  <si>
    <t>sur3</t>
  </si>
  <si>
    <t>B003-12848</t>
  </si>
  <si>
    <t>B003-12847</t>
  </si>
  <si>
    <t>B003-12846</t>
  </si>
  <si>
    <t>B003-12845</t>
  </si>
  <si>
    <t>B003-12844</t>
  </si>
  <si>
    <t>sur2</t>
  </si>
  <si>
    <t>B002-16078</t>
  </si>
  <si>
    <t>B002-16077</t>
  </si>
  <si>
    <t>B001-17244</t>
  </si>
  <si>
    <t>F001-8638</t>
  </si>
  <si>
    <t>Chota</t>
  </si>
  <si>
    <t>CAJAMARCA</t>
  </si>
  <si>
    <t>RAMFERS INGENIEROS E.I.R.L.</t>
  </si>
  <si>
    <t>B001-17243</t>
  </si>
  <si>
    <t>B001-17242</t>
  </si>
  <si>
    <t>F001-8637</t>
  </si>
  <si>
    <t>Pucala</t>
  </si>
  <si>
    <t>REGALADO CIEZA SEGUNDO</t>
  </si>
  <si>
    <t>F001-8636</t>
  </si>
  <si>
    <t>F001-8635</t>
  </si>
  <si>
    <t>CORPORACION LEMS S.A.C.</t>
  </si>
  <si>
    <t>B001-17241</t>
  </si>
  <si>
    <t>F001-8634</t>
  </si>
  <si>
    <t>LOS YAXES A&amp;B SAC</t>
  </si>
  <si>
    <t>F001-8633</t>
  </si>
  <si>
    <t>ROJAS GUEVARA CLYDER NORBIL</t>
  </si>
  <si>
    <t>F003-2117</t>
  </si>
  <si>
    <t>JVC TRANSPORT &amp; SERVICES S.A.C</t>
  </si>
  <si>
    <t>B001-17240</t>
  </si>
  <si>
    <t>B001-17239</t>
  </si>
  <si>
    <t>B003-12843</t>
  </si>
  <si>
    <t>B001-17238</t>
  </si>
  <si>
    <t>F001-8632</t>
  </si>
  <si>
    <t>SOSA PAGAZA ELIAS FERNANDO</t>
  </si>
  <si>
    <t>B001-17237</t>
  </si>
  <si>
    <t>PAZ GUEVARA, BELTHIER</t>
  </si>
  <si>
    <t>F001-8631</t>
  </si>
  <si>
    <t>José Leonardo Ortiz</t>
  </si>
  <si>
    <t>EMPRESA DE TRANSPORTES TURISMO LA ESPIGA E.I.R.L.</t>
  </si>
  <si>
    <t>B003-12842</t>
  </si>
  <si>
    <t>2022-02-27</t>
  </si>
  <si>
    <t>F001-8630</t>
  </si>
  <si>
    <t>Patapo</t>
  </si>
  <si>
    <t>TRANSPORTE MI PODEROSO CAUTIVO JD &amp; A E.I.R.L.</t>
  </si>
  <si>
    <t>F001-8629</t>
  </si>
  <si>
    <t>DISTRIBUCIONES E.M.I. S.A.C.</t>
  </si>
  <si>
    <t>F001-8628</t>
  </si>
  <si>
    <t>grifoalexsac</t>
  </si>
  <si>
    <t>F004-443</t>
  </si>
  <si>
    <t>ESTACION DE SERVICIOS SORITOR E.I.R.L.</t>
  </si>
  <si>
    <t>F004-442</t>
  </si>
  <si>
    <t>F004-441</t>
  </si>
  <si>
    <t>Soritor</t>
  </si>
  <si>
    <t>SAN MARTIN</t>
  </si>
  <si>
    <t>Moyobamba</t>
  </si>
  <si>
    <t>F003-2116</t>
  </si>
  <si>
    <t>CASIANO MACO SEGUNDO BALTAZAR</t>
  </si>
  <si>
    <t>F001-8627</t>
  </si>
  <si>
    <t>EMPRESA CONSTRUCTORA Y SERVICIOS GENERALES AKUNTA S.R.L.</t>
  </si>
  <si>
    <t>B001-17236</t>
  </si>
  <si>
    <t>B001-17235</t>
  </si>
  <si>
    <t>F001-8626</t>
  </si>
  <si>
    <t>B002-16076</t>
  </si>
  <si>
    <t>B001-17234</t>
  </si>
  <si>
    <t>F001-8625</t>
  </si>
  <si>
    <t>MEDICAL EMGINEERING COMPANY</t>
  </si>
  <si>
    <t>F001-8624</t>
  </si>
  <si>
    <t>F001-8623</t>
  </si>
  <si>
    <t>CONSORCIO SERVICIOS GENERALES EDIN'S E.I.R.L.</t>
  </si>
  <si>
    <t>B001-17233</t>
  </si>
  <si>
    <t>2022-02-26</t>
  </si>
  <si>
    <t>B001-17232</t>
  </si>
  <si>
    <t>B001-17231</t>
  </si>
  <si>
    <t>B003-12841</t>
  </si>
  <si>
    <t>B003-12840</t>
  </si>
  <si>
    <t>B003-12839</t>
  </si>
  <si>
    <t>B003-12838</t>
  </si>
  <si>
    <t>B003-12837</t>
  </si>
  <si>
    <t>F001-8622</t>
  </si>
  <si>
    <t>D?UNEYAJU S.A.C</t>
  </si>
  <si>
    <t>B003-12836</t>
  </si>
  <si>
    <t>B003-12835</t>
  </si>
  <si>
    <t>B003-12834</t>
  </si>
  <si>
    <t>B003-12833</t>
  </si>
  <si>
    <t>B003-12832</t>
  </si>
  <si>
    <t>B003-12831</t>
  </si>
  <si>
    <t>B003-12830</t>
  </si>
  <si>
    <t>B003-12829</t>
  </si>
  <si>
    <t>B003-12828</t>
  </si>
  <si>
    <t>B003-12827</t>
  </si>
  <si>
    <t>B003-12826</t>
  </si>
  <si>
    <t>B003-12825</t>
  </si>
  <si>
    <t>B003-12824</t>
  </si>
  <si>
    <t>B003-12823</t>
  </si>
  <si>
    <t>B003-12822</t>
  </si>
  <si>
    <t>B002-16075</t>
  </si>
  <si>
    <t>B001-17230</t>
  </si>
  <si>
    <t>B001-17229</t>
  </si>
  <si>
    <t>F001-8621</t>
  </si>
  <si>
    <t>INVERSIONES MYKALYN SAC</t>
  </si>
  <si>
    <t>F001-8620</t>
  </si>
  <si>
    <t>F001-8619</t>
  </si>
  <si>
    <t>F001-8618</t>
  </si>
  <si>
    <t>LLAMO DIAZ LUZ YULIANA</t>
  </si>
  <si>
    <t>B003-12821</t>
  </si>
  <si>
    <t>B001-17228</t>
  </si>
  <si>
    <t>F001-8617</t>
  </si>
  <si>
    <t>LA TORRE VALLEJOS FERNANDO CAMILO</t>
  </si>
  <si>
    <t>F001-8616</t>
  </si>
  <si>
    <t>CORPORACION SHEKINAH S.A.C.</t>
  </si>
  <si>
    <t>B003-12820</t>
  </si>
  <si>
    <t>F001-8615</t>
  </si>
  <si>
    <t>CUBAS MUNDACA JOSE SERGIO</t>
  </si>
  <si>
    <t>B001-17227</t>
  </si>
  <si>
    <t>CIRO AÑORGA</t>
  </si>
  <si>
    <t>B003-12819</t>
  </si>
  <si>
    <t>F001-8614</t>
  </si>
  <si>
    <t>Lince</t>
  </si>
  <si>
    <t>LIMA</t>
  </si>
  <si>
    <t>Lima</t>
  </si>
  <si>
    <t>FRUZZALI E.I.R.L.</t>
  </si>
  <si>
    <t>B001-17226</t>
  </si>
  <si>
    <t>CARLOS FERNANDO CAMPOS</t>
  </si>
  <si>
    <t>B001-17225</t>
  </si>
  <si>
    <t>B001-17224</t>
  </si>
  <si>
    <t>B003-12818</t>
  </si>
  <si>
    <t>F001-8613</t>
  </si>
  <si>
    <t>CONSTRUCTORA SAN ANTONIO DE PADUA SERVICIOS GENERALES E.I.R.L.</t>
  </si>
  <si>
    <t>B003-12817</t>
  </si>
  <si>
    <t>B003-12816</t>
  </si>
  <si>
    <t>B003-12815</t>
  </si>
  <si>
    <t>B003-12814</t>
  </si>
  <si>
    <t>B002-16074</t>
  </si>
  <si>
    <t>B002-16073</t>
  </si>
  <si>
    <t>B002-16072</t>
  </si>
  <si>
    <t>B002-16071</t>
  </si>
  <si>
    <t>B001-17223</t>
  </si>
  <si>
    <t>B001-17222</t>
  </si>
  <si>
    <t>B001-17221</t>
  </si>
  <si>
    <t>F001-8612</t>
  </si>
  <si>
    <t>DEPRISA LOGISTICA EIRL</t>
  </si>
  <si>
    <t>B003-12813</t>
  </si>
  <si>
    <t>F001-8611</t>
  </si>
  <si>
    <t>ROCIO JACKELINE MELENDEZ CASTILLO</t>
  </si>
  <si>
    <t>F003-2115</t>
  </si>
  <si>
    <t>F001-8610</t>
  </si>
  <si>
    <t>2022-02-25</t>
  </si>
  <si>
    <t>F001-8609</t>
  </si>
  <si>
    <t>FERTILIZANTES , ABONOS ORGANICOS Y SERVICIOS DE CARGA AHM E.I</t>
  </si>
  <si>
    <t>F001-8608</t>
  </si>
  <si>
    <t>RODRIGO VASQUEZ JESUS JUAN JOSE</t>
  </si>
  <si>
    <t>F001-8607</t>
  </si>
  <si>
    <t>SERVICIOS GENERALES DEL RIO LA GRANJA S.A.C</t>
  </si>
  <si>
    <t>B001-17220</t>
  </si>
  <si>
    <t>B003-12812</t>
  </si>
  <si>
    <t>F001-8606</t>
  </si>
  <si>
    <t>CONSTRUCCIONES,CONSULTORIAS,BIENES Y SERVICIOS GENERALES EL TRIUNFO S.A.C</t>
  </si>
  <si>
    <t>F001-8605</t>
  </si>
  <si>
    <t>F001-8604</t>
  </si>
  <si>
    <t>CUBAS TORRES ALBERTO</t>
  </si>
  <si>
    <t>F001-8603</t>
  </si>
  <si>
    <t>Jaén</t>
  </si>
  <si>
    <t>ENGINEER JL CONSTRUCTION E.I.R.L.</t>
  </si>
  <si>
    <t>F001-8602</t>
  </si>
  <si>
    <t>F003-2114</t>
  </si>
  <si>
    <t>F001-8601</t>
  </si>
  <si>
    <t>F001-8600</t>
  </si>
  <si>
    <t>F001-8599</t>
  </si>
  <si>
    <t>F001-8598</t>
  </si>
  <si>
    <t>Cajamarca</t>
  </si>
  <si>
    <t>AGREGADOS MARGARITA Y SERVICIOS GENERALES SOCIEDAD COMERCIAL DE RESPONSABILIDAD LIMITADA</t>
  </si>
  <si>
    <t>F001-8597</t>
  </si>
  <si>
    <t>La Victoria</t>
  </si>
  <si>
    <t>SERVICIOS GENERALES OASIS CAMP SRL</t>
  </si>
  <si>
    <t>F001-8596</t>
  </si>
  <si>
    <t>B001-17219</t>
  </si>
  <si>
    <t>F001-8595</t>
  </si>
  <si>
    <t>F001-8594</t>
  </si>
  <si>
    <t>CONSORCIO L&amp;H</t>
  </si>
  <si>
    <t>F001-8593</t>
  </si>
  <si>
    <t>MARCO ANTONIO TORRES RIVERA</t>
  </si>
  <si>
    <t>F001-8592</t>
  </si>
  <si>
    <t>2022-02-24</t>
  </si>
  <si>
    <t>ELDER GONZALES FERNANDEZ</t>
  </si>
  <si>
    <t>F001-8591</t>
  </si>
  <si>
    <t>B003-12811</t>
  </si>
  <si>
    <t>B003-12810</t>
  </si>
  <si>
    <t>B003-12809</t>
  </si>
  <si>
    <t>B003-12808</t>
  </si>
  <si>
    <t>B003-12807</t>
  </si>
  <si>
    <t>B003-12806</t>
  </si>
  <si>
    <t>B003-12805</t>
  </si>
  <si>
    <t>B003-12804</t>
  </si>
  <si>
    <t>B001-17218</t>
  </si>
  <si>
    <t>B001-17217</t>
  </si>
  <si>
    <t>B001-17216</t>
  </si>
  <si>
    <t>B001-17215</t>
  </si>
  <si>
    <t>B003-12803</t>
  </si>
  <si>
    <t>B003-12802</t>
  </si>
  <si>
    <t>B003-12801</t>
  </si>
  <si>
    <t>B003-12800</t>
  </si>
  <si>
    <t>B003-12799</t>
  </si>
  <si>
    <t>F002-3472</t>
  </si>
  <si>
    <t>MANAYAY RODRIGUEZ LUCIO FRANKLIN</t>
  </si>
  <si>
    <t>B003-12798</t>
  </si>
  <si>
    <t>B003-12797</t>
  </si>
  <si>
    <t>B002-16070</t>
  </si>
  <si>
    <t>B002-16069</t>
  </si>
  <si>
    <t>B002-16068</t>
  </si>
  <si>
    <t>B001-17214</t>
  </si>
  <si>
    <t>B001-17213</t>
  </si>
  <si>
    <t>B001-17212</t>
  </si>
  <si>
    <t>B001-17211</t>
  </si>
  <si>
    <t>B001-17210</t>
  </si>
  <si>
    <t>F001-8590</t>
  </si>
  <si>
    <t>EMPRESA DE TRANSPORTES CJ EMPERADOR E.I.R.L.</t>
  </si>
  <si>
    <t>F001-8589</t>
  </si>
  <si>
    <t>CONSTRUCTORA MAGDALENA S.R.L.</t>
  </si>
  <si>
    <t>F001-8588</t>
  </si>
  <si>
    <t>RIOS CORONEL MARIA MARCELINA</t>
  </si>
  <si>
    <t>F001-8587</t>
  </si>
  <si>
    <t>San Isidro</t>
  </si>
  <si>
    <t>FARMEX S A</t>
  </si>
  <si>
    <t>B001-17209</t>
  </si>
  <si>
    <t>F001-8586</t>
  </si>
  <si>
    <t>CORPORACION VIMEG E.I.R.L</t>
  </si>
  <si>
    <t>F003-2113</t>
  </si>
  <si>
    <t>F001-8585</t>
  </si>
  <si>
    <t>F001-8584</t>
  </si>
  <si>
    <t>B003-12796</t>
  </si>
  <si>
    <t>B003-12795</t>
  </si>
  <si>
    <t>B003-12794</t>
  </si>
  <si>
    <t>B002-16067</t>
  </si>
  <si>
    <t>B002-16066</t>
  </si>
  <si>
    <t>B002-16065</t>
  </si>
  <si>
    <t>B002-16064</t>
  </si>
  <si>
    <t>B002-16063</t>
  </si>
  <si>
    <t>B002-16062</t>
  </si>
  <si>
    <t>B002-16061</t>
  </si>
  <si>
    <t>B002-16060</t>
  </si>
  <si>
    <t>F001-8583</t>
  </si>
  <si>
    <t>2022-02-23</t>
  </si>
  <si>
    <t>B001-17208</t>
  </si>
  <si>
    <t>F001-8582</t>
  </si>
  <si>
    <t>F001-8581</t>
  </si>
  <si>
    <t>GUERRA CHOROCO MILTON LUIS</t>
  </si>
  <si>
    <t>B001-17207</t>
  </si>
  <si>
    <t>DINA MUJICA ALFARO</t>
  </si>
  <si>
    <t>F001-8580</t>
  </si>
  <si>
    <t>PROYECTOS ELECTRICOS Y TRASFORMADORES SAC</t>
  </si>
  <si>
    <t>B001-17206</t>
  </si>
  <si>
    <t>B001-17205</t>
  </si>
  <si>
    <t>F001-8579</t>
  </si>
  <si>
    <t>B002-16059</t>
  </si>
  <si>
    <t>F002-3471</t>
  </si>
  <si>
    <t>Salas</t>
  </si>
  <si>
    <t>Lambayeque</t>
  </si>
  <si>
    <t>DE LA CRUZ TEJADA HEBERT</t>
  </si>
  <si>
    <t>F001-8578</t>
  </si>
  <si>
    <t>Lajas</t>
  </si>
  <si>
    <t>JEYWIC SAC</t>
  </si>
  <si>
    <t>F001-8577</t>
  </si>
  <si>
    <t>INVERSIONES TANTALEAN CAYOTOPA</t>
  </si>
  <si>
    <t>B001-17204</t>
  </si>
  <si>
    <t>F001-8576</t>
  </si>
  <si>
    <t>MULTISERVICIOS V &amp; G GUTTY E.I.R.L.</t>
  </si>
  <si>
    <t>B001-17203</t>
  </si>
  <si>
    <t>F001-8575</t>
  </si>
  <si>
    <t>B001-17202</t>
  </si>
  <si>
    <t>B001-17201</t>
  </si>
  <si>
    <t>B001-17200</t>
  </si>
  <si>
    <t>F001-8574</t>
  </si>
  <si>
    <t>BANCO DE LA NACION</t>
  </si>
  <si>
    <t>F001-8573</t>
  </si>
  <si>
    <t>ABC FIRE SEGURITY S.R.L</t>
  </si>
  <si>
    <t>F002-3470</t>
  </si>
  <si>
    <t>F001-8572</t>
  </si>
  <si>
    <t>2022-02-22</t>
  </si>
  <si>
    <t>EMPRESA DE TRANSPORTE DELGADO RODRIGUEZ SOCIEDAD ANONIMA CERRADA</t>
  </si>
  <si>
    <t>B001-17199</t>
  </si>
  <si>
    <t>B001-17198</t>
  </si>
  <si>
    <t>B001-17197</t>
  </si>
  <si>
    <t>F001-8571</t>
  </si>
  <si>
    <t>B001-17196</t>
  </si>
  <si>
    <t>F003-2112</t>
  </si>
  <si>
    <t>FUSTAMANTE BENAVIDEZ ALADINO</t>
  </si>
  <si>
    <t>F003-2111</t>
  </si>
  <si>
    <t>B001-17195</t>
  </si>
  <si>
    <t>B001-17194</t>
  </si>
  <si>
    <t>B001-17193</t>
  </si>
  <si>
    <t>B003-12793</t>
  </si>
  <si>
    <t>B003-12792</t>
  </si>
  <si>
    <t>B003-12791</t>
  </si>
  <si>
    <t>B003-12790</t>
  </si>
  <si>
    <t>B003-12789</t>
  </si>
  <si>
    <t>B003-12788</t>
  </si>
  <si>
    <t>B003-12787</t>
  </si>
  <si>
    <t>B003-12786</t>
  </si>
  <si>
    <t>B003-12785</t>
  </si>
  <si>
    <t>B003-12784</t>
  </si>
  <si>
    <t>B003-12783</t>
  </si>
  <si>
    <t>B003-12782</t>
  </si>
  <si>
    <t>B003-12781</t>
  </si>
  <si>
    <t>B003-12780</t>
  </si>
  <si>
    <t>B003-12779</t>
  </si>
  <si>
    <t>B003-12778</t>
  </si>
  <si>
    <t>B003-12777</t>
  </si>
  <si>
    <t>B003-12776</t>
  </si>
  <si>
    <t>B003-12775</t>
  </si>
  <si>
    <t>B003-12774</t>
  </si>
  <si>
    <t>B003-12773</t>
  </si>
  <si>
    <t>B003-12772</t>
  </si>
  <si>
    <t>B003-12771</t>
  </si>
  <si>
    <t>B003-12770</t>
  </si>
  <si>
    <t>B003-12769</t>
  </si>
  <si>
    <t>B003-12768</t>
  </si>
  <si>
    <t>B003-12767</t>
  </si>
  <si>
    <t>B003-12766</t>
  </si>
  <si>
    <t>B002-16058</t>
  </si>
  <si>
    <t>B002-16057</t>
  </si>
  <si>
    <t>B002-16056</t>
  </si>
  <si>
    <t>B002-16055</t>
  </si>
  <si>
    <t>F002-3469</t>
  </si>
  <si>
    <t>GREENAGRO S.A.C</t>
  </si>
  <si>
    <t>B001-17192</t>
  </si>
  <si>
    <t>F001-8570</t>
  </si>
  <si>
    <t>B001-17191</t>
  </si>
  <si>
    <t>F001-8569</t>
  </si>
  <si>
    <t>Callao</t>
  </si>
  <si>
    <t>CALLAO</t>
  </si>
  <si>
    <t>Prov. Const. del Callao</t>
  </si>
  <si>
    <t>SOCIEDAD ANONIMA FAUSTO PIAGGIO</t>
  </si>
  <si>
    <t>F001-8568</t>
  </si>
  <si>
    <t>"GRIFOS GRAN PRIX S.A.C."</t>
  </si>
  <si>
    <t>Anulado</t>
  </si>
  <si>
    <t>F001-8567</t>
  </si>
  <si>
    <t>B001-17190</t>
  </si>
  <si>
    <t>F001-8566</t>
  </si>
  <si>
    <t>Marcavelica</t>
  </si>
  <si>
    <t>PIURA</t>
  </si>
  <si>
    <t>Sullana</t>
  </si>
  <si>
    <t>TELEVEZ E.I.R.L.</t>
  </si>
  <si>
    <t>B001-17189</t>
  </si>
  <si>
    <t>B001-17188</t>
  </si>
  <si>
    <t>F001-8565</t>
  </si>
  <si>
    <t>San Juan de Lurigancho</t>
  </si>
  <si>
    <t>TRANSPORTES PASAMAYO S R LTDA</t>
  </si>
  <si>
    <t>B001-17187</t>
  </si>
  <si>
    <t>F001-8564</t>
  </si>
  <si>
    <t>INVERSIONES CONSTRUCCIONES Y SERVICIOS SAN FRANCISCO SAC</t>
  </si>
  <si>
    <t>F001-8563</t>
  </si>
  <si>
    <t>2022-02-21</t>
  </si>
  <si>
    <t>F001-8562</t>
  </si>
  <si>
    <t>Ate</t>
  </si>
  <si>
    <t>GRUPO R Y R RENTACAR E.I.R.L.</t>
  </si>
  <si>
    <t>F001-8561</t>
  </si>
  <si>
    <t>F003-2110</t>
  </si>
  <si>
    <t>B003-12765</t>
  </si>
  <si>
    <t>B001-17186</t>
  </si>
  <si>
    <t>B002-16054</t>
  </si>
  <si>
    <t>B002-16053</t>
  </si>
  <si>
    <t>B002-16052</t>
  </si>
  <si>
    <t>B002-16051</t>
  </si>
  <si>
    <t>B002-16050</t>
  </si>
  <si>
    <t>B002-16049</t>
  </si>
  <si>
    <t>B002-16048</t>
  </si>
  <si>
    <t>B002-16047</t>
  </si>
  <si>
    <t>B002-16046</t>
  </si>
  <si>
    <t>B002-16045</t>
  </si>
  <si>
    <t>B002-16044</t>
  </si>
  <si>
    <t>B002-16043</t>
  </si>
  <si>
    <t>B002-16042</t>
  </si>
  <si>
    <t>B002-16041</t>
  </si>
  <si>
    <t>B002-16040</t>
  </si>
  <si>
    <t>B002-16039</t>
  </si>
  <si>
    <t>B002-16038</t>
  </si>
  <si>
    <t>B002-16037</t>
  </si>
  <si>
    <t>B003-12764</t>
  </si>
  <si>
    <t>B003-12763</t>
  </si>
  <si>
    <t>B003-12762</t>
  </si>
  <si>
    <t>F003-2109</t>
  </si>
  <si>
    <t>SAUL FRANCISCO ALARCON GUERRERO</t>
  </si>
  <si>
    <t>F001-8560</t>
  </si>
  <si>
    <t>Los Olivos</t>
  </si>
  <si>
    <t>T &amp; R DISTRIBUCIONES VIRGEN DEL CARMEN E.I.R.L.</t>
  </si>
  <si>
    <t>B001-17185</t>
  </si>
  <si>
    <t>F001-8559</t>
  </si>
  <si>
    <t>F001-8558</t>
  </si>
  <si>
    <t>CONSORCIO YAUYUCAN</t>
  </si>
  <si>
    <t>F001-8557</t>
  </si>
  <si>
    <t>TRANSPORTES JHOLER E.I.R.L.</t>
  </si>
  <si>
    <t>F001-8556</t>
  </si>
  <si>
    <t>DISTRIBUIDORA VELA MOTOR?S S.R.L.</t>
  </si>
  <si>
    <t>F003-2108</t>
  </si>
  <si>
    <t>NORCAVA PERU E.I.R.L.</t>
  </si>
  <si>
    <t>F001-8555</t>
  </si>
  <si>
    <t>NUÑEZ GALVEZ JOHNNY FRANZ</t>
  </si>
  <si>
    <t>B001-17184</t>
  </si>
  <si>
    <t>B001-17183</t>
  </si>
  <si>
    <t>F002-3468</t>
  </si>
  <si>
    <t>B003-12761</t>
  </si>
  <si>
    <t>B003-12760</t>
  </si>
  <si>
    <t>B003-12759</t>
  </si>
  <si>
    <t>B003-12758</t>
  </si>
  <si>
    <t>F001-8554</t>
  </si>
  <si>
    <t>CESAR LEONEL SAAVEDRA BERRIOS</t>
  </si>
  <si>
    <t>B001-17182</t>
  </si>
  <si>
    <t>B001-17181</t>
  </si>
  <si>
    <t>B002-16036</t>
  </si>
  <si>
    <t>F003-2107</t>
  </si>
  <si>
    <t>2022-02-20</t>
  </si>
  <si>
    <t>F001-8553</t>
  </si>
  <si>
    <t>B001-17180</t>
  </si>
  <si>
    <t>B001-17179</t>
  </si>
  <si>
    <t>B001-17178</t>
  </si>
  <si>
    <t>B001-17177</t>
  </si>
  <si>
    <t>F001-8552</t>
  </si>
  <si>
    <t>B001-17176</t>
  </si>
  <si>
    <t>F001-8551</t>
  </si>
  <si>
    <t>Cutervo</t>
  </si>
  <si>
    <t>E.Y.N.C.CONTRATISTAS GENERALES E.I.R.L.</t>
  </si>
  <si>
    <t>F001-8550</t>
  </si>
  <si>
    <t>MEGA NEGOCIOS EL OFERTON SOCIEDAD ANONIMA CERRADA</t>
  </si>
  <si>
    <t>F001-8549</t>
  </si>
  <si>
    <t>F001-8548</t>
  </si>
  <si>
    <t>TELLO CRUZ ANITA MARIBEL</t>
  </si>
  <si>
    <t>F001-8547</t>
  </si>
  <si>
    <t>B002-16035</t>
  </si>
  <si>
    <t>F001-8546</t>
  </si>
  <si>
    <t>2022-02-19</t>
  </si>
  <si>
    <t>VIETTEL PERU S.A.C</t>
  </si>
  <si>
    <t>F004-440</t>
  </si>
  <si>
    <t>Yurimaguas</t>
  </si>
  <si>
    <t>LORETO</t>
  </si>
  <si>
    <t>Alto Amazonas</t>
  </si>
  <si>
    <t>ESTACION DE SERVICIOS LORETO S.A.C.</t>
  </si>
  <si>
    <t>B002-16034</t>
  </si>
  <si>
    <t>B002-16033</t>
  </si>
  <si>
    <t>B002-16032</t>
  </si>
  <si>
    <t>B002-16031</t>
  </si>
  <si>
    <t>B002-16030</t>
  </si>
  <si>
    <t>B002-16029</t>
  </si>
  <si>
    <t>B002-16028</t>
  </si>
  <si>
    <t>B002-16027</t>
  </si>
  <si>
    <t>B002-16026</t>
  </si>
  <si>
    <t>B002-16025</t>
  </si>
  <si>
    <t>B002-16024</t>
  </si>
  <si>
    <t>B002-16023</t>
  </si>
  <si>
    <t>B002-16022</t>
  </si>
  <si>
    <t>B002-16021</t>
  </si>
  <si>
    <t>B001-17175</t>
  </si>
  <si>
    <t>B001-17174</t>
  </si>
  <si>
    <t>B001-17173</t>
  </si>
  <si>
    <t>B001-17172</t>
  </si>
  <si>
    <t>B001-17171</t>
  </si>
  <si>
    <t>B001-17170</t>
  </si>
  <si>
    <t>B001-17169</t>
  </si>
  <si>
    <t>B001-17168</t>
  </si>
  <si>
    <t>B001-17167</t>
  </si>
  <si>
    <t>RODRIGUEZ SILVA, SUSANA DEL PILAR</t>
  </si>
  <si>
    <t>B003-12757</t>
  </si>
  <si>
    <t>B003-12756</t>
  </si>
  <si>
    <t>B003-12755</t>
  </si>
  <si>
    <t>B003-12754</t>
  </si>
  <si>
    <t>B003-12753</t>
  </si>
  <si>
    <t>B003-12752</t>
  </si>
  <si>
    <t>B003-12751</t>
  </si>
  <si>
    <t>B003-12750</t>
  </si>
  <si>
    <t>B003-12749</t>
  </si>
  <si>
    <t>B003-12748</t>
  </si>
  <si>
    <t>B003-12747</t>
  </si>
  <si>
    <t>B003-12746</t>
  </si>
  <si>
    <t>B003-12745</t>
  </si>
  <si>
    <t>B003-12744</t>
  </si>
  <si>
    <t>B003-12743</t>
  </si>
  <si>
    <t>B003-12742</t>
  </si>
  <si>
    <t>B003-12741</t>
  </si>
  <si>
    <t>B003-12740</t>
  </si>
  <si>
    <t>B003-12739</t>
  </si>
  <si>
    <t>B003-12738</t>
  </si>
  <si>
    <t>B003-12737</t>
  </si>
  <si>
    <t>B003-12736</t>
  </si>
  <si>
    <t>B003-12735</t>
  </si>
  <si>
    <t>B003-12734</t>
  </si>
  <si>
    <t>B003-12733</t>
  </si>
  <si>
    <t>B003-12732</t>
  </si>
  <si>
    <t>B003-12731</t>
  </si>
  <si>
    <t>B003-12730</t>
  </si>
  <si>
    <t>B003-12729</t>
  </si>
  <si>
    <t>B003-12728</t>
  </si>
  <si>
    <t>B001-17166</t>
  </si>
  <si>
    <t>B001-17165</t>
  </si>
  <si>
    <t>F001-8545</t>
  </si>
  <si>
    <t>SOLDADURAS &amp; PERFILES S.A.C</t>
  </si>
  <si>
    <t>F001-8544</t>
  </si>
  <si>
    <t>F001-8543</t>
  </si>
  <si>
    <t>F001-8542</t>
  </si>
  <si>
    <t>2022-02-18</t>
  </si>
  <si>
    <t>F001-8541</t>
  </si>
  <si>
    <t>F002-3467</t>
  </si>
  <si>
    <t>F003-2106</t>
  </si>
  <si>
    <t>B003-12727</t>
  </si>
  <si>
    <t>B003-12726</t>
  </si>
  <si>
    <t>B003-12725</t>
  </si>
  <si>
    <t>B003-12724</t>
  </si>
  <si>
    <t>F001-8540</t>
  </si>
  <si>
    <t>BENAVIDES GAVIDIA EDWAR</t>
  </si>
  <si>
    <t>B003-12723</t>
  </si>
  <si>
    <t>B003-12722</t>
  </si>
  <si>
    <t>B003-12721</t>
  </si>
  <si>
    <t>B003-12720</t>
  </si>
  <si>
    <t>B003-12719</t>
  </si>
  <si>
    <t>B003-12718</t>
  </si>
  <si>
    <t>B003-12717</t>
  </si>
  <si>
    <t>B003-12716</t>
  </si>
  <si>
    <t>B003-12715</t>
  </si>
  <si>
    <t>B003-12714</t>
  </si>
  <si>
    <t>B003-12713</t>
  </si>
  <si>
    <t>B003-12712</t>
  </si>
  <si>
    <t>B003-12711</t>
  </si>
  <si>
    <t>B003-12710</t>
  </si>
  <si>
    <t>B003-12709</t>
  </si>
  <si>
    <t>B003-12708</t>
  </si>
  <si>
    <t>B003-12707</t>
  </si>
  <si>
    <t>B003-12706</t>
  </si>
  <si>
    <t>B001-17164</t>
  </si>
  <si>
    <t>B001-17163</t>
  </si>
  <si>
    <t>B001-17162</t>
  </si>
  <si>
    <t>B001-17161</t>
  </si>
  <si>
    <t>F001-8539</t>
  </si>
  <si>
    <t>DANIEL AGUSTIN ZAVALA SORIANO</t>
  </si>
  <si>
    <t>F001-8538</t>
  </si>
  <si>
    <t>TRANSPORTES DANIEL LA GRANJA SRL</t>
  </si>
  <si>
    <t>F001-8537</t>
  </si>
  <si>
    <t>EMP DE TRANSPORTES TURISMO ALVARADO EIRL</t>
  </si>
  <si>
    <t>F001-8536</t>
  </si>
  <si>
    <t>F003-2105</t>
  </si>
  <si>
    <t>F001-8535</t>
  </si>
  <si>
    <t>F003-2104</t>
  </si>
  <si>
    <t>ROJAS HERRERA ROGER</t>
  </si>
  <si>
    <t>B003-12705</t>
  </si>
  <si>
    <t>B003-12704</t>
  </si>
  <si>
    <t>B003-12703</t>
  </si>
  <si>
    <t>B003-12702</t>
  </si>
  <si>
    <t>F001-8534</t>
  </si>
  <si>
    <t>TORRES ASOCIADOS SRL</t>
  </si>
  <si>
    <t>B002-16020</t>
  </si>
  <si>
    <t>B002-16019</t>
  </si>
  <si>
    <t>B001-17160</t>
  </si>
  <si>
    <t>B001-17159</t>
  </si>
  <si>
    <t>B001-17158</t>
  </si>
  <si>
    <t>B001-17157</t>
  </si>
  <si>
    <t>B001-17156</t>
  </si>
  <si>
    <t>B001-17155</t>
  </si>
  <si>
    <t>B001-17154</t>
  </si>
  <si>
    <t>F001-8533</t>
  </si>
  <si>
    <t>CONSTRUCTORA CHAMAYA S.A.C.</t>
  </si>
  <si>
    <t>B003-12701</t>
  </si>
  <si>
    <t>B003-12700</t>
  </si>
  <si>
    <t>B003-12699</t>
  </si>
  <si>
    <t>B003-12698</t>
  </si>
  <si>
    <t>B003-12697</t>
  </si>
  <si>
    <t>B003-12696</t>
  </si>
  <si>
    <t>B003-12695</t>
  </si>
  <si>
    <t>B001-17153</t>
  </si>
  <si>
    <t>F002-3466</t>
  </si>
  <si>
    <t>BANCO AGROPECUARIO</t>
  </si>
  <si>
    <t>F002-3465</t>
  </si>
  <si>
    <t>B003-12694</t>
  </si>
  <si>
    <t>B003-12693</t>
  </si>
  <si>
    <t>B003-12692</t>
  </si>
  <si>
    <t>B003-12691</t>
  </si>
  <si>
    <t>B003-12690</t>
  </si>
  <si>
    <t>B001-17152</t>
  </si>
  <si>
    <t>B001-17151</t>
  </si>
  <si>
    <t>F001-8532</t>
  </si>
  <si>
    <t>AGYT SERVICIOS GENERALES S.A.C.</t>
  </si>
  <si>
    <t>F001-8531</t>
  </si>
  <si>
    <t>B003-12689</t>
  </si>
  <si>
    <t>F002-3464</t>
  </si>
  <si>
    <t>F003-2103</t>
  </si>
  <si>
    <t>2022-02-17</t>
  </si>
  <si>
    <t>F001-8530</t>
  </si>
  <si>
    <t>F003-2102</t>
  </si>
  <si>
    <t>B001-17150</t>
  </si>
  <si>
    <t>F001-8529</t>
  </si>
  <si>
    <t>NEGO TRANSP TAHIRA SRL</t>
  </si>
  <si>
    <t>B001-17149</t>
  </si>
  <si>
    <t>F001-8528</t>
  </si>
  <si>
    <t>F001-8527</t>
  </si>
  <si>
    <t>COSULTORA Y CONSTRUCTORA FERNANDEZ EIRL</t>
  </si>
  <si>
    <t>F001-8526</t>
  </si>
  <si>
    <t>F003-2101</t>
  </si>
  <si>
    <t>GOMEZ SANCHEZ LUCILA DEL MILAGRO</t>
  </si>
  <si>
    <t>F003-2100</t>
  </si>
  <si>
    <t>F001-8525</t>
  </si>
  <si>
    <t>F001-8524</t>
  </si>
  <si>
    <t>CONSTUCTORA ZAMORA JARA S.A.C</t>
  </si>
  <si>
    <t>F001-8523</t>
  </si>
  <si>
    <t>SIPAN DISTRIBUCIONES SOCIEDAD ANONIMA CERRADA</t>
  </si>
  <si>
    <t>F001-8522</t>
  </si>
  <si>
    <t>B001-17148</t>
  </si>
  <si>
    <t>B001-17147</t>
  </si>
  <si>
    <t>B001-17146</t>
  </si>
  <si>
    <t>B001-17145</t>
  </si>
  <si>
    <t>B001-17144</t>
  </si>
  <si>
    <t>B001-17143</t>
  </si>
  <si>
    <t>B001-17142</t>
  </si>
  <si>
    <t>F001-8521</t>
  </si>
  <si>
    <t>B003-12688</t>
  </si>
  <si>
    <t>B003-12687</t>
  </si>
  <si>
    <t>B003-12686</t>
  </si>
  <si>
    <t>B003-12685</t>
  </si>
  <si>
    <t>B003-12684</t>
  </si>
  <si>
    <t>B003-12683</t>
  </si>
  <si>
    <t>B003-12682</t>
  </si>
  <si>
    <t>B003-12681</t>
  </si>
  <si>
    <t>B003-12680</t>
  </si>
  <si>
    <t>B003-12679</t>
  </si>
  <si>
    <t>B003-12678</t>
  </si>
  <si>
    <t>B003-12677</t>
  </si>
  <si>
    <t>B003-12676</t>
  </si>
  <si>
    <t>B003-12675</t>
  </si>
  <si>
    <t>B003-12674</t>
  </si>
  <si>
    <t>B003-12673</t>
  </si>
  <si>
    <t>F002-3463</t>
  </si>
  <si>
    <t>BENICORP S.A.C.</t>
  </si>
  <si>
    <t>B001-17141</t>
  </si>
  <si>
    <t>F001-8520</t>
  </si>
  <si>
    <t>2022-02-16</t>
  </si>
  <si>
    <t>INDUSTRIAL PUCALA S.A.C.</t>
  </si>
  <si>
    <t>F001-8519</t>
  </si>
  <si>
    <t>F001-8518</t>
  </si>
  <si>
    <t>Cochabamba</t>
  </si>
  <si>
    <t>HERMANOS TAYDELMARC SOCIEDAD ANONIMA CERRADA</t>
  </si>
  <si>
    <t>F003-2099</t>
  </si>
  <si>
    <t>F001-8517</t>
  </si>
  <si>
    <t>B003-12672</t>
  </si>
  <si>
    <t>B003-12671</t>
  </si>
  <si>
    <t>B003-12670</t>
  </si>
  <si>
    <t>B003-12669</t>
  </si>
  <si>
    <t>B003-12668</t>
  </si>
  <si>
    <t>B003-12667</t>
  </si>
  <si>
    <t>F001-8516</t>
  </si>
  <si>
    <t>F001-8515</t>
  </si>
  <si>
    <t>Santa Cruz</t>
  </si>
  <si>
    <t>EMPRESA DE TRANSPORTES TURISTICO &amp; SERVICIOS SEÑOR DEL COSTADO S.A.C.</t>
  </si>
  <si>
    <t>F001-8514</t>
  </si>
  <si>
    <t>B001-17140</t>
  </si>
  <si>
    <t>F001-8513</t>
  </si>
  <si>
    <t>B002-16018</t>
  </si>
  <si>
    <t>F001-8512</t>
  </si>
  <si>
    <t>F001-8511</t>
  </si>
  <si>
    <t>2022-02-15</t>
  </si>
  <si>
    <t>ALMAREDI EIRL</t>
  </si>
  <si>
    <t>F001-8510</t>
  </si>
  <si>
    <t>B001-17139</t>
  </si>
  <si>
    <t>F001-8509</t>
  </si>
  <si>
    <t>EMPRESA PUERTA DEL SEÑOR DE SIPAN</t>
  </si>
  <si>
    <t>F001-8508</t>
  </si>
  <si>
    <t>F001-8507</t>
  </si>
  <si>
    <t>F001-8506</t>
  </si>
  <si>
    <t>Bambamarca</t>
  </si>
  <si>
    <t>Hualgayoc</t>
  </si>
  <si>
    <t>LEIVA SALINAS JOSE LUIS</t>
  </si>
  <si>
    <t>F001-8505</t>
  </si>
  <si>
    <t>B003-12666</t>
  </si>
  <si>
    <t>B003-12665</t>
  </si>
  <si>
    <t>B003-12664</t>
  </si>
  <si>
    <t>B003-12663</t>
  </si>
  <si>
    <t>B003-12662</t>
  </si>
  <si>
    <t>B003-12661</t>
  </si>
  <si>
    <t>B002-16017</t>
  </si>
  <si>
    <t>B002-16016</t>
  </si>
  <si>
    <t>B002-16015</t>
  </si>
  <si>
    <t>B002-16014</t>
  </si>
  <si>
    <t>B002-16013</t>
  </si>
  <si>
    <t>B001-17138</t>
  </si>
  <si>
    <t>B001-17137</t>
  </si>
  <si>
    <t>B001-17136</t>
  </si>
  <si>
    <t>F001-8504</t>
  </si>
  <si>
    <t>F003-2098</t>
  </si>
  <si>
    <t>B001-17135</t>
  </si>
  <si>
    <t>F001-8503</t>
  </si>
  <si>
    <t>F001-8502</t>
  </si>
  <si>
    <t>F003-2097</t>
  </si>
  <si>
    <t>Trujillo</t>
  </si>
  <si>
    <t>LA LIBERTAD</t>
  </si>
  <si>
    <t>SERVICIOS GRUPOS ELECTROGENOS TELECOMUNICACIONES ENERGIA S.R.L</t>
  </si>
  <si>
    <t>F001-8501</t>
  </si>
  <si>
    <t>F001-8500</t>
  </si>
  <si>
    <t>F001-8499</t>
  </si>
  <si>
    <t>F001-8498</t>
  </si>
  <si>
    <t>F001-8497</t>
  </si>
  <si>
    <t>GRUPO CONSTRUCTOR BERRIOS S.A.C</t>
  </si>
  <si>
    <t>F001-8496</t>
  </si>
  <si>
    <t>F001-8495</t>
  </si>
  <si>
    <t>F001-8494</t>
  </si>
  <si>
    <t>F003-2096</t>
  </si>
  <si>
    <t>F001-8493</t>
  </si>
  <si>
    <t>F001-8492</t>
  </si>
  <si>
    <t>2022-02-14</t>
  </si>
  <si>
    <t>F001-8491</t>
  </si>
  <si>
    <t>B001-17134</t>
  </si>
  <si>
    <t>B001-17133</t>
  </si>
  <si>
    <t>F001-8490</t>
  </si>
  <si>
    <t>F002-3462</t>
  </si>
  <si>
    <t>TERMOEQUIPAMIENTOSINDUSTRIALESSAC</t>
  </si>
  <si>
    <t>B003-12660</t>
  </si>
  <si>
    <t>B001-17132</t>
  </si>
  <si>
    <t>B001-17131</t>
  </si>
  <si>
    <t>B001-17130</t>
  </si>
  <si>
    <t>F001-8489</t>
  </si>
  <si>
    <t>Bagua</t>
  </si>
  <si>
    <t>AMAZONAS</t>
  </si>
  <si>
    <t>SERVICIOS GENERALES CONSULTORIAS Y CONSTRUCCIONES D&amp;V SAC</t>
  </si>
  <si>
    <t>B001-17129</t>
  </si>
  <si>
    <t>F001-8488</t>
  </si>
  <si>
    <t>F001-8487</t>
  </si>
  <si>
    <t>F001-8486</t>
  </si>
  <si>
    <t>B001-17128</t>
  </si>
  <si>
    <t>B001-17127</t>
  </si>
  <si>
    <t>F002-3461</t>
  </si>
  <si>
    <t>B001-17126</t>
  </si>
  <si>
    <t>B001-17125</t>
  </si>
  <si>
    <t>F001-8485</t>
  </si>
  <si>
    <t>2022-02-13</t>
  </si>
  <si>
    <t>F001-8484</t>
  </si>
  <si>
    <t>CASTILLO VDA DE ATOCHE IRIS AMELIA</t>
  </si>
  <si>
    <t>B001-17124</t>
  </si>
  <si>
    <t>F001-8483</t>
  </si>
  <si>
    <t>Cayalti</t>
  </si>
  <si>
    <t>JAMBO TAFUR JULVER FRANK</t>
  </si>
  <si>
    <t>F002-3460</t>
  </si>
  <si>
    <t>B003-12659</t>
  </si>
  <si>
    <t>B001-17123</t>
  </si>
  <si>
    <t>F001-8482</t>
  </si>
  <si>
    <t>EDILBERTO FUSTAMANTE HEREDIA</t>
  </si>
  <si>
    <t>B001-17122</t>
  </si>
  <si>
    <t>B001-17121</t>
  </si>
  <si>
    <t>F001-8481</t>
  </si>
  <si>
    <t>Pitipo</t>
  </si>
  <si>
    <t>Ferreñafe</t>
  </si>
  <si>
    <t>VIVIRAS EN MI RECUERDO E.I.R.L.</t>
  </si>
  <si>
    <t>F001-8480</t>
  </si>
  <si>
    <t>F003-2095</t>
  </si>
  <si>
    <t>GUERRERO CHILON NEYLE</t>
  </si>
  <si>
    <t>F003-2094</t>
  </si>
  <si>
    <t>B001-17120</t>
  </si>
  <si>
    <t>DORIS RUIZ JULCA</t>
  </si>
  <si>
    <t>B001-17119</t>
  </si>
  <si>
    <t>B001-17118</t>
  </si>
  <si>
    <t>AGROPUCALA S.A.A.</t>
  </si>
  <si>
    <t>B001-17117</t>
  </si>
  <si>
    <t>B001-17116</t>
  </si>
  <si>
    <t>F003-2093</t>
  </si>
  <si>
    <t>Chorrillos</t>
  </si>
  <si>
    <t>YUSUF S.A.C.</t>
  </si>
  <si>
    <t>F001-8479</t>
  </si>
  <si>
    <t>MARCO FERNANDO CANALES YPANAQUE</t>
  </si>
  <si>
    <t>F001-8478</t>
  </si>
  <si>
    <t>B001-17115</t>
  </si>
  <si>
    <t>F001-8477</t>
  </si>
  <si>
    <t>Pueblo Libre</t>
  </si>
  <si>
    <t>CONSORCIO IZAVAR &amp; ADS</t>
  </si>
  <si>
    <t>B001-17114</t>
  </si>
  <si>
    <t>B001-17113</t>
  </si>
  <si>
    <t>B001-17112</t>
  </si>
  <si>
    <t>2022-02-12</t>
  </si>
  <si>
    <t>F001-8476</t>
  </si>
  <si>
    <t>B002-16012</t>
  </si>
  <si>
    <t>F001-8475</t>
  </si>
  <si>
    <t>F002-3459</t>
  </si>
  <si>
    <t>F003-2092</t>
  </si>
  <si>
    <t>PIERREND BERNAL DANIEL ADRIAN</t>
  </si>
  <si>
    <t>F002-3458</t>
  </si>
  <si>
    <t>GAMARRA CHAPOÑAN RAMON EDGARDO</t>
  </si>
  <si>
    <t>F003-2091</t>
  </si>
  <si>
    <t>B002-16011</t>
  </si>
  <si>
    <t>F001-8474</t>
  </si>
  <si>
    <t>MERA ALVARADO WILSON</t>
  </si>
  <si>
    <t>F003-2090</t>
  </si>
  <si>
    <t>INMOBILIARIA Y CONSTRUCTORA VILLA ASTON S.A.C.</t>
  </si>
  <si>
    <t>F001-8473</t>
  </si>
  <si>
    <t>VILLARREAL SILVA GEINER</t>
  </si>
  <si>
    <t>F001-8472</t>
  </si>
  <si>
    <t>F001-8471</t>
  </si>
  <si>
    <t>F001-8470</t>
  </si>
  <si>
    <t>CONSTRUCTORA Y NEGOCIOS MULTIPLES LA TORRECILLA SAC</t>
  </si>
  <si>
    <t>F002-3457</t>
  </si>
  <si>
    <t>CORPORACION DE LIMPIEZA PERULIMP S.A.C.</t>
  </si>
  <si>
    <t>F001-8469</t>
  </si>
  <si>
    <t>F001-8468</t>
  </si>
  <si>
    <t>BUSTAMANTE ABOGADOS ASOCIADOS E.I.R.L.</t>
  </si>
  <si>
    <t>B002-16010</t>
  </si>
  <si>
    <t>F002-3456</t>
  </si>
  <si>
    <t>F002-3455</t>
  </si>
  <si>
    <t>B002-16009</t>
  </si>
  <si>
    <t>F001-8467</t>
  </si>
  <si>
    <t>F001-8466</t>
  </si>
  <si>
    <t>CHINA RAILWAY N° 10 ENGINEERING GROUP CO., LTD SUCURSAL DEL PERU</t>
  </si>
  <si>
    <t>B002-16008</t>
  </si>
  <si>
    <t>WILTON QUINTANA SEGURA</t>
  </si>
  <si>
    <t>F003-2089</t>
  </si>
  <si>
    <t>F001-8465</t>
  </si>
  <si>
    <t>VILLEGAS HERNANDEZ BELLA NORA</t>
  </si>
  <si>
    <t>B001-17111</t>
  </si>
  <si>
    <t>F001-8464</t>
  </si>
  <si>
    <t>2B &amp; C INGENIEROS S.A.C.</t>
  </si>
  <si>
    <t>B001-17110</t>
  </si>
  <si>
    <t>2022-02-11</t>
  </si>
  <si>
    <t>B003-12658</t>
  </si>
  <si>
    <t>F001-8463</t>
  </si>
  <si>
    <t>B003-12657</t>
  </si>
  <si>
    <t>F001-8462</t>
  </si>
  <si>
    <t>Piura</t>
  </si>
  <si>
    <t>MARIAOLINDA SAC</t>
  </si>
  <si>
    <t>F001-8461</t>
  </si>
  <si>
    <t>B003-12656</t>
  </si>
  <si>
    <t>B003-12655</t>
  </si>
  <si>
    <t>B003-12654</t>
  </si>
  <si>
    <t>B003-12653</t>
  </si>
  <si>
    <t>B003-12652</t>
  </si>
  <si>
    <t>B003-12651</t>
  </si>
  <si>
    <t>B003-12650</t>
  </si>
  <si>
    <t>B003-12649</t>
  </si>
  <si>
    <t>B003-12648</t>
  </si>
  <si>
    <t>B003-12647</t>
  </si>
  <si>
    <t>B003-12646</t>
  </si>
  <si>
    <t>B003-12645</t>
  </si>
  <si>
    <t>B003-12644</t>
  </si>
  <si>
    <t>B003-12643</t>
  </si>
  <si>
    <t>B003-12642</t>
  </si>
  <si>
    <t>B003-12641</t>
  </si>
  <si>
    <t>B003-12640</t>
  </si>
  <si>
    <t>B003-12639</t>
  </si>
  <si>
    <t>B003-12638</t>
  </si>
  <si>
    <t>B003-12637</t>
  </si>
  <si>
    <t>B003-12636</t>
  </si>
  <si>
    <t>B003-12635</t>
  </si>
  <si>
    <t>B003-12634</t>
  </si>
  <si>
    <t>B003-12633</t>
  </si>
  <si>
    <t>B003-12632</t>
  </si>
  <si>
    <t>B003-12631</t>
  </si>
  <si>
    <t>B003-12630</t>
  </si>
  <si>
    <t>B003-12629</t>
  </si>
  <si>
    <t>B003-12628</t>
  </si>
  <si>
    <t>B003-12627</t>
  </si>
  <si>
    <t>B001-17109</t>
  </si>
  <si>
    <t>B001-17108</t>
  </si>
  <si>
    <t>B001-17107</t>
  </si>
  <si>
    <t>B001-17106</t>
  </si>
  <si>
    <t>B001-17105</t>
  </si>
  <si>
    <t>B001-17104</t>
  </si>
  <si>
    <t>F001-8460</t>
  </si>
  <si>
    <t>F001-8459</t>
  </si>
  <si>
    <t>F001-8458</t>
  </si>
  <si>
    <t>F001-8457</t>
  </si>
  <si>
    <t>F001-8456</t>
  </si>
  <si>
    <t>VIGIL TORO CAROL ISABEL</t>
  </si>
  <si>
    <t>F001-8455</t>
  </si>
  <si>
    <t>EMPRESA DE TRANSPORTES CAJAMARCA EXPRESS SOCIEDAD ANONIMA CERRADA - CAJAMARCA EXPRESS SAC</t>
  </si>
  <si>
    <t>F001-8454</t>
  </si>
  <si>
    <t>B001-17103</t>
  </si>
  <si>
    <t>B001-17102</t>
  </si>
  <si>
    <t>B001-17101</t>
  </si>
  <si>
    <t>TRANSPORTE BURGA CARGO S.A.C.</t>
  </si>
  <si>
    <t>F001-8453</t>
  </si>
  <si>
    <t>2022-02-10</t>
  </si>
  <si>
    <t>DELGADO OLIVERA BERNARDINO</t>
  </si>
  <si>
    <t>B001-17100</t>
  </si>
  <si>
    <t>F001-8452</t>
  </si>
  <si>
    <t>B003-12626</t>
  </si>
  <si>
    <t>F001-8451</t>
  </si>
  <si>
    <t>Punchana</t>
  </si>
  <si>
    <t>Maynas</t>
  </si>
  <si>
    <t>CORPORACION FRIO HIELOS DEL PERU E.I.R.L.</t>
  </si>
  <si>
    <t>B002-16007</t>
  </si>
  <si>
    <t>B002-16006</t>
  </si>
  <si>
    <t>B003-12625</t>
  </si>
  <si>
    <t>B003-12624</t>
  </si>
  <si>
    <t>B003-12623</t>
  </si>
  <si>
    <t>B003-12622</t>
  </si>
  <si>
    <t>B001-17099</t>
  </si>
  <si>
    <t>B001-17098</t>
  </si>
  <si>
    <t>F001-8450</t>
  </si>
  <si>
    <t>JALCA DE ORO E.I.R.L.</t>
  </si>
  <si>
    <t>B001-17097</t>
  </si>
  <si>
    <t>F001-8449</t>
  </si>
  <si>
    <t>F001-8448</t>
  </si>
  <si>
    <t>F003-2088</t>
  </si>
  <si>
    <t>VASQUEZ ASIPALI ENITH LIZETH</t>
  </si>
  <si>
    <t>F001-8447</t>
  </si>
  <si>
    <t>B001-17096</t>
  </si>
  <si>
    <t>B001-17095</t>
  </si>
  <si>
    <t>B001-17094</t>
  </si>
  <si>
    <t>B001-17093</t>
  </si>
  <si>
    <t>B001-17092</t>
  </si>
  <si>
    <t>F001-8446</t>
  </si>
  <si>
    <t>PROTEGE PERU MULTISERVICIOS S.R.L.</t>
  </si>
  <si>
    <t>F001-8445</t>
  </si>
  <si>
    <t>Cieneguilla</t>
  </si>
  <si>
    <t>DECOR NABU S.A.C.</t>
  </si>
  <si>
    <t>F001-8444</t>
  </si>
  <si>
    <t>F001-8443</t>
  </si>
  <si>
    <t>Miraflores</t>
  </si>
  <si>
    <t>COMPARTAMOS FINANCIERA S.A.</t>
  </si>
  <si>
    <t>F001-8442</t>
  </si>
  <si>
    <t>EMPRESA DE TRANSPORTES TURISMO BATANGRANDE SRL</t>
  </si>
  <si>
    <t>B001-17091</t>
  </si>
  <si>
    <t>F001-8441</t>
  </si>
  <si>
    <t>TRANSPORTES HITEC S.A.C.</t>
  </si>
  <si>
    <t>F001-8440</t>
  </si>
  <si>
    <t>2022-02-09</t>
  </si>
  <si>
    <t>ICMV INVERSIONES</t>
  </si>
  <si>
    <t>F001-8439</t>
  </si>
  <si>
    <t>F001-8438</t>
  </si>
  <si>
    <t>VARGAS TARRILLO ARSENIO</t>
  </si>
  <si>
    <t>F001-8437</t>
  </si>
  <si>
    <t>B001-17090</t>
  </si>
  <si>
    <t>F001-8436</t>
  </si>
  <si>
    <t>GRUPO DE INVERSIONES OLARTE S.A.C.</t>
  </si>
  <si>
    <t>B002-16005</t>
  </si>
  <si>
    <t>B003-12621</t>
  </si>
  <si>
    <t>B003-12620</t>
  </si>
  <si>
    <t>B003-12619</t>
  </si>
  <si>
    <t>B003-12618</t>
  </si>
  <si>
    <t>B003-12617</t>
  </si>
  <si>
    <t>B001-17089</t>
  </si>
  <si>
    <t>B001-17088</t>
  </si>
  <si>
    <t>B001-17087</t>
  </si>
  <si>
    <t>B001-17086</t>
  </si>
  <si>
    <t>F001-8435</t>
  </si>
  <si>
    <t>F001-8434</t>
  </si>
  <si>
    <t>F001-8433</t>
  </si>
  <si>
    <t>B001-17085</t>
  </si>
  <si>
    <t>F002-3454</t>
  </si>
  <si>
    <t>SULLANA</t>
  </si>
  <si>
    <t>CAJA MUNICIP.AHORRO Y CREDITO SULLANA S. A.</t>
  </si>
  <si>
    <t>F001-8432</t>
  </si>
  <si>
    <t>San Luis</t>
  </si>
  <si>
    <t>TRANSPORTES E INVERSIONES BUSTAMANTE ESTELA S.A.C.</t>
  </si>
  <si>
    <t>F001-8431</t>
  </si>
  <si>
    <t>F001-8430</t>
  </si>
  <si>
    <t>F001-8429</t>
  </si>
  <si>
    <t>ADRIANO LABAN JORGE EDILBERTO</t>
  </si>
  <si>
    <t>F001-8428</t>
  </si>
  <si>
    <t>F001-8427</t>
  </si>
  <si>
    <t>F001-8426</t>
  </si>
  <si>
    <t>F001-8425</t>
  </si>
  <si>
    <t>F001-8424</t>
  </si>
  <si>
    <t>F001-8423</t>
  </si>
  <si>
    <t>F001-8422</t>
  </si>
  <si>
    <t>F001-8421</t>
  </si>
  <si>
    <t>CONSORCIO CHANGOMARCA</t>
  </si>
  <si>
    <t>B002-16004</t>
  </si>
  <si>
    <t>B002-16003</t>
  </si>
  <si>
    <t>B003-12616</t>
  </si>
  <si>
    <t>B003-12615</t>
  </si>
  <si>
    <t>B003-12614</t>
  </si>
  <si>
    <t>B003-12613</t>
  </si>
  <si>
    <t>B003-12612</t>
  </si>
  <si>
    <t>B003-12611</t>
  </si>
  <si>
    <t>B003-12610</t>
  </si>
  <si>
    <t>B003-12609</t>
  </si>
  <si>
    <t>B001-17084</t>
  </si>
  <si>
    <t>B001-17083</t>
  </si>
  <si>
    <t>B001-17082</t>
  </si>
  <si>
    <t>B001-17081</t>
  </si>
  <si>
    <t>F001-8420</t>
  </si>
  <si>
    <t>F003-2087</t>
  </si>
  <si>
    <t>F003-2086</t>
  </si>
  <si>
    <t>DISTRIBUIDORA RICARDO C &amp; A S.R.L.</t>
  </si>
  <si>
    <t>F001-8419</t>
  </si>
  <si>
    <t>2022-02-08</t>
  </si>
  <si>
    <t>B003-12608</t>
  </si>
  <si>
    <t>F001-8418</t>
  </si>
  <si>
    <t>COMERCIALIZADORA Y DISTRIBUIDORA AÑOMAYO E.I.R.L.</t>
  </si>
  <si>
    <t>F001-8417</t>
  </si>
  <si>
    <t>B003-12607</t>
  </si>
  <si>
    <t>F001-8416</t>
  </si>
  <si>
    <t>F001-8415</t>
  </si>
  <si>
    <t>F001-8414</t>
  </si>
  <si>
    <t>F001-8413</t>
  </si>
  <si>
    <t>B001-17080</t>
  </si>
  <si>
    <t>F001-8412</t>
  </si>
  <si>
    <t>F001-8411</t>
  </si>
  <si>
    <t>F001-8410</t>
  </si>
  <si>
    <t>DE LA CRUZ PRAVIA PEDRO</t>
  </si>
  <si>
    <t>F001-8409</t>
  </si>
  <si>
    <t>F001-8408</t>
  </si>
  <si>
    <t>B003-12606</t>
  </si>
  <si>
    <t>B002-16002</t>
  </si>
  <si>
    <t>F001-8407</t>
  </si>
  <si>
    <t>B001-17079</t>
  </si>
  <si>
    <t>2022-02-07</t>
  </si>
  <si>
    <t>F001-8406</t>
  </si>
  <si>
    <t>B001-17078</t>
  </si>
  <si>
    <t>F001-8405</t>
  </si>
  <si>
    <t>F001-8404</t>
  </si>
  <si>
    <t>SUYON MORALES SEGUNDO PORFIRIO</t>
  </si>
  <si>
    <t>F001-8403</t>
  </si>
  <si>
    <t>F001-8402</t>
  </si>
  <si>
    <t>Eten Puerto</t>
  </si>
  <si>
    <t>?IQUEN MILLONES LUIS EDWIN</t>
  </si>
  <si>
    <t>F001-8401</t>
  </si>
  <si>
    <t>F001-8400</t>
  </si>
  <si>
    <t>B002-16001</t>
  </si>
  <si>
    <t>B002-16000</t>
  </si>
  <si>
    <t>B002-15999</t>
  </si>
  <si>
    <t>B002-15998</t>
  </si>
  <si>
    <t>B001-17077</t>
  </si>
  <si>
    <t>B001-17076</t>
  </si>
  <si>
    <t>B001-17075</t>
  </si>
  <si>
    <t>B001-17074</t>
  </si>
  <si>
    <t>B003-12605</t>
  </si>
  <si>
    <t>B003-12604</t>
  </si>
  <si>
    <t>B003-12603</t>
  </si>
  <si>
    <t>B003-12602</t>
  </si>
  <si>
    <t>F003-2085</t>
  </si>
  <si>
    <t>B001-17073</t>
  </si>
  <si>
    <t>F001-8399</t>
  </si>
  <si>
    <t>F001-8398</t>
  </si>
  <si>
    <t>F001-8397</t>
  </si>
  <si>
    <t>F001-8396</t>
  </si>
  <si>
    <t>F001-8395</t>
  </si>
  <si>
    <t>DISTRIBUCIONES CALLAYUC S.A.C.</t>
  </si>
  <si>
    <t>F001-8394</t>
  </si>
  <si>
    <t>TRANSPORTE DE CARGA Y MUDANZAS CORDOVA SAC</t>
  </si>
  <si>
    <t>B001-17072</t>
  </si>
  <si>
    <t>F001-8393</t>
  </si>
  <si>
    <t>EMBOTELLADORA JADY S.A.C.</t>
  </si>
  <si>
    <t>F001-8392</t>
  </si>
  <si>
    <t>F001-8391</t>
  </si>
  <si>
    <t>Punta Hermosa</t>
  </si>
  <si>
    <t>NAANDAN JAIN PERU S.A.C.</t>
  </si>
  <si>
    <t>07</t>
  </si>
  <si>
    <t>FC04-59</t>
  </si>
  <si>
    <t>F001 - 8363</t>
  </si>
  <si>
    <t>B002-15997</t>
  </si>
  <si>
    <t>F001-8390</t>
  </si>
  <si>
    <t>B001-17071</t>
  </si>
  <si>
    <t>F001-8389</t>
  </si>
  <si>
    <t>FERROCONSTRUCTORA JH SERVICIOS GENERALES E.I.R.L.</t>
  </si>
  <si>
    <t>F003-2084</t>
  </si>
  <si>
    <t>F001-8388</t>
  </si>
  <si>
    <t>F001-8387</t>
  </si>
  <si>
    <t>2022-02-06</t>
  </si>
  <si>
    <t>F001-8386</t>
  </si>
  <si>
    <t>F001-8385</t>
  </si>
  <si>
    <t>CONSTRUCTORA MULTISERVICIOS SAGRADO JESUS H &amp; B S.A.C</t>
  </si>
  <si>
    <t>B001-17070</t>
  </si>
  <si>
    <t>B003-12601</t>
  </si>
  <si>
    <t>F001-8384</t>
  </si>
  <si>
    <t>MERCADOS ASESORIA SERVICIOS &amp; TEKNOLOGIA E.I.R.L.</t>
  </si>
  <si>
    <t>B002-15996</t>
  </si>
  <si>
    <t>B003-12600</t>
  </si>
  <si>
    <t>B003-12599</t>
  </si>
  <si>
    <t>B003-12598</t>
  </si>
  <si>
    <t>B003-12597</t>
  </si>
  <si>
    <t>B003-12596</t>
  </si>
  <si>
    <t>B003-12595</t>
  </si>
  <si>
    <t>B002-15995</t>
  </si>
  <si>
    <t>B002-15994</t>
  </si>
  <si>
    <t>B002-15993</t>
  </si>
  <si>
    <t>B001-17069</t>
  </si>
  <si>
    <t>B001-17068</t>
  </si>
  <si>
    <t>B001-17067</t>
  </si>
  <si>
    <t>B001-17066</t>
  </si>
  <si>
    <t>F003-2083</t>
  </si>
  <si>
    <t>J &amp; K SONA'C ASOCIADOS S.A.C.</t>
  </si>
  <si>
    <t>B003-12594</t>
  </si>
  <si>
    <t>F002-3453</t>
  </si>
  <si>
    <t>B001-17065</t>
  </si>
  <si>
    <t>F001-8383</t>
  </si>
  <si>
    <t>TRANSPORTES JJ BUSTAMANTE S.R.L.</t>
  </si>
  <si>
    <t>F001-8382</t>
  </si>
  <si>
    <t>KAIROS KIDS PALACIO DEL BEBE S.A.C.</t>
  </si>
  <si>
    <t>B001-17064</t>
  </si>
  <si>
    <t>SALDAÑA REGALADO, ORLANDO</t>
  </si>
  <si>
    <t>F001-8381</t>
  </si>
  <si>
    <t>F003-2082</t>
  </si>
  <si>
    <t>F001-8380</t>
  </si>
  <si>
    <t>CIA MINERA CLEOFE S.R.L</t>
  </si>
  <si>
    <t>B001-17063</t>
  </si>
  <si>
    <t>2022-02-05</t>
  </si>
  <si>
    <t>B001-17062</t>
  </si>
  <si>
    <t>PEÑA ZURITA, SANTOS JUAN</t>
  </si>
  <si>
    <t>00245215</t>
  </si>
  <si>
    <t>B001-17061</t>
  </si>
  <si>
    <t>B001-17060</t>
  </si>
  <si>
    <t>B001-17059</t>
  </si>
  <si>
    <t>B001-17058</t>
  </si>
  <si>
    <t>B001-17057</t>
  </si>
  <si>
    <t>B001-17056</t>
  </si>
  <si>
    <t>B001-17055</t>
  </si>
  <si>
    <t>B001-17054</t>
  </si>
  <si>
    <t>B001-17053</t>
  </si>
  <si>
    <t>B002-15992</t>
  </si>
  <si>
    <t>B002-15991</t>
  </si>
  <si>
    <t>B002-15990</t>
  </si>
  <si>
    <t>B002-15989</t>
  </si>
  <si>
    <t>B002-15988</t>
  </si>
  <si>
    <t>B002-15987</t>
  </si>
  <si>
    <t>B002-15986</t>
  </si>
  <si>
    <t>B002-15985</t>
  </si>
  <si>
    <t>B002-15984</t>
  </si>
  <si>
    <t>B002-15983</t>
  </si>
  <si>
    <t>B002-15982</t>
  </si>
  <si>
    <t>B002-15981</t>
  </si>
  <si>
    <t>B002-15980</t>
  </si>
  <si>
    <t>B002-15979</t>
  </si>
  <si>
    <t>B003-12593</t>
  </si>
  <si>
    <t>B003-12592</t>
  </si>
  <si>
    <t>B003-12591</t>
  </si>
  <si>
    <t>B003-12590</t>
  </si>
  <si>
    <t>B003-12589</t>
  </si>
  <si>
    <t>B003-12588</t>
  </si>
  <si>
    <t>B003-12587</t>
  </si>
  <si>
    <t>B003-12586</t>
  </si>
  <si>
    <t>B003-12585</t>
  </si>
  <si>
    <t>B003-12584</t>
  </si>
  <si>
    <t>B003-12583</t>
  </si>
  <si>
    <t>B003-12582</t>
  </si>
  <si>
    <t>B003-12581</t>
  </si>
  <si>
    <t>B003-12580</t>
  </si>
  <si>
    <t>B003-12579</t>
  </si>
  <si>
    <t>B003-12578</t>
  </si>
  <si>
    <t>B003-12577</t>
  </si>
  <si>
    <t>B003-12576</t>
  </si>
  <si>
    <t>B003-12575</t>
  </si>
  <si>
    <t>B003-12574</t>
  </si>
  <si>
    <t>B003-12573</t>
  </si>
  <si>
    <t>B003-12572</t>
  </si>
  <si>
    <t>B003-12571</t>
  </si>
  <si>
    <t>B003-12570</t>
  </si>
  <si>
    <t>B003-12569</t>
  </si>
  <si>
    <t>B003-12568</t>
  </si>
  <si>
    <t>B003-12567</t>
  </si>
  <si>
    <t>B003-12566</t>
  </si>
  <si>
    <t>B003-12565</t>
  </si>
  <si>
    <t>B003-12564</t>
  </si>
  <si>
    <t>B003-12563</t>
  </si>
  <si>
    <t>B003-12562</t>
  </si>
  <si>
    <t>B003-12561</t>
  </si>
  <si>
    <t>B003-12560</t>
  </si>
  <si>
    <t>B003-12559</t>
  </si>
  <si>
    <t>B003-12558</t>
  </si>
  <si>
    <t>B003-12557</t>
  </si>
  <si>
    <t>B003-12556</t>
  </si>
  <si>
    <t>B003-12555</t>
  </si>
  <si>
    <t>B003-12554</t>
  </si>
  <si>
    <t>B003-12553</t>
  </si>
  <si>
    <t>B003-12552</t>
  </si>
  <si>
    <t>B003-12551</t>
  </si>
  <si>
    <t>B003-12550</t>
  </si>
  <si>
    <t>B003-12549</t>
  </si>
  <si>
    <t>B003-12548</t>
  </si>
  <si>
    <t>B003-12547</t>
  </si>
  <si>
    <t>B003-12546</t>
  </si>
  <si>
    <t>F003-2081</t>
  </si>
  <si>
    <t>MONTALVO TORRES FELIPE JESUS</t>
  </si>
  <si>
    <t>B001-17052</t>
  </si>
  <si>
    <t>B001-17051</t>
  </si>
  <si>
    <t>B003-12545</t>
  </si>
  <si>
    <t>F001-8379</t>
  </si>
  <si>
    <t>CONSTRUCTORA CERILAM S.A.C.</t>
  </si>
  <si>
    <t>F001-8378</t>
  </si>
  <si>
    <t>B001-17050</t>
  </si>
  <si>
    <t>B001-17049</t>
  </si>
  <si>
    <t>F001-8377</t>
  </si>
  <si>
    <t>Huanchaco</t>
  </si>
  <si>
    <t>SALEM CONTRATISTAS GENERALES SAC</t>
  </si>
  <si>
    <t>F004-439</t>
  </si>
  <si>
    <t>PETRO EDELMIRA E.I.R.L.</t>
  </si>
  <si>
    <t>B001-17048</t>
  </si>
  <si>
    <t>F001-8376</t>
  </si>
  <si>
    <t>TRANSPORTES DE CARGA YAVEL S.A.C.</t>
  </si>
  <si>
    <t>F002-3452</t>
  </si>
  <si>
    <t>B001-17047</t>
  </si>
  <si>
    <t>F001-8375</t>
  </si>
  <si>
    <t>F001-8374</t>
  </si>
  <si>
    <t>CARLOS DE LA CRUZ JUAN LUIS</t>
  </si>
  <si>
    <t>F001-8373</t>
  </si>
  <si>
    <t>F001-8372</t>
  </si>
  <si>
    <t>F001-8371</t>
  </si>
  <si>
    <t>TRANSPORTE Y TURISMO VIRGEN DE LA SOLEDAD</t>
  </si>
  <si>
    <t>F001-8370</t>
  </si>
  <si>
    <t>Illimo</t>
  </si>
  <si>
    <t>CHAPOÑAN CAJUSOL NORBERTO</t>
  </si>
  <si>
    <t>esta factura esta hecha por 50 galones de petroleo</t>
  </si>
  <si>
    <t>F001-8369</t>
  </si>
  <si>
    <t>2022-02-04</t>
  </si>
  <si>
    <t>B001-17046</t>
  </si>
  <si>
    <t>F001-8368</t>
  </si>
  <si>
    <t>F001-8367</t>
  </si>
  <si>
    <t>B003-12544</t>
  </si>
  <si>
    <t>B001-17045</t>
  </si>
  <si>
    <t>F001-8366</t>
  </si>
  <si>
    <t>F001-8365</t>
  </si>
  <si>
    <t>Huaraz</t>
  </si>
  <si>
    <t>ÁNCASH</t>
  </si>
  <si>
    <t>CADELEC PERU</t>
  </si>
  <si>
    <t>F001-8364</t>
  </si>
  <si>
    <t>B003-12543</t>
  </si>
  <si>
    <t>F001-8363</t>
  </si>
  <si>
    <t>F001-8362</t>
  </si>
  <si>
    <t>B001-17044</t>
  </si>
  <si>
    <t>B001-17043</t>
  </si>
  <si>
    <t>F003-2080</t>
  </si>
  <si>
    <t>B002-15978</t>
  </si>
  <si>
    <t>B002-15977</t>
  </si>
  <si>
    <t>B002-15976</t>
  </si>
  <si>
    <t>B001-17042</t>
  </si>
  <si>
    <t>B001-17041</t>
  </si>
  <si>
    <t>B001-17040</t>
  </si>
  <si>
    <t>B001-17039</t>
  </si>
  <si>
    <t>B001-17038</t>
  </si>
  <si>
    <t>B001-17037</t>
  </si>
  <si>
    <t>B003-12542</t>
  </si>
  <si>
    <t>B003-12541</t>
  </si>
  <si>
    <t>B003-12540</t>
  </si>
  <si>
    <t>B003-12539</t>
  </si>
  <si>
    <t>B003-12538</t>
  </si>
  <si>
    <t>F001-8361</t>
  </si>
  <si>
    <t>F003-2079</t>
  </si>
  <si>
    <t>B001-17036</t>
  </si>
  <si>
    <t>F001-8360</t>
  </si>
  <si>
    <t>Manuel Antonio Mesones Muro</t>
  </si>
  <si>
    <t>CORPORACION J Y L PERU S.A.C.</t>
  </si>
  <si>
    <t>F001-8359</t>
  </si>
  <si>
    <t>F001-8358</t>
  </si>
  <si>
    <t>El Porvenir</t>
  </si>
  <si>
    <t>NUTRI HEALTH VET E.I.R.L.</t>
  </si>
  <si>
    <t>F001-8357</t>
  </si>
  <si>
    <t>B001-17035</t>
  </si>
  <si>
    <t>F003-2078</t>
  </si>
  <si>
    <t>B003-12537</t>
  </si>
  <si>
    <t>2022-02-03</t>
  </si>
  <si>
    <t>F001-8356</t>
  </si>
  <si>
    <t>F001-8355</t>
  </si>
  <si>
    <t>F001-8354</t>
  </si>
  <si>
    <t>B001-17034</t>
  </si>
  <si>
    <t>F001-8353</t>
  </si>
  <si>
    <t>F001-8352</t>
  </si>
  <si>
    <t>F001-8351</t>
  </si>
  <si>
    <t>PIEDRA PEREZ SALVADOR WALLENSTEIN</t>
  </si>
  <si>
    <t>B001-17033</t>
  </si>
  <si>
    <t>CALDERON VEGA, JOSE WILLIAN</t>
  </si>
  <si>
    <t>F001-8350</t>
  </si>
  <si>
    <t>CODARSI PERU S.A.C</t>
  </si>
  <si>
    <t>F003-2077</t>
  </si>
  <si>
    <t>CONSTRUCTORA LOS CASTAÑOS DE FERREÑAFE S.A.C.</t>
  </si>
  <si>
    <t>F001-8349</t>
  </si>
  <si>
    <t>F001-8348</t>
  </si>
  <si>
    <t>F003-2076</t>
  </si>
  <si>
    <t>BLACKPARK E.I.R.L.</t>
  </si>
  <si>
    <t>F001-8347</t>
  </si>
  <si>
    <t>B001-17032</t>
  </si>
  <si>
    <t>F001-8346</t>
  </si>
  <si>
    <t>B001-17031</t>
  </si>
  <si>
    <t>B001-17030</t>
  </si>
  <si>
    <t>B002-15975</t>
  </si>
  <si>
    <t>F001-8345</t>
  </si>
  <si>
    <t>B002-15974</t>
  </si>
  <si>
    <t>B002-15973</t>
  </si>
  <si>
    <t>B002-15972</t>
  </si>
  <si>
    <t>B002-15971</t>
  </si>
  <si>
    <t>B002-15970</t>
  </si>
  <si>
    <t>B002-15969</t>
  </si>
  <si>
    <t>B002-15968</t>
  </si>
  <si>
    <t>B002-15967</t>
  </si>
  <si>
    <t>B002-15966</t>
  </si>
  <si>
    <t>F002-3451</t>
  </si>
  <si>
    <t>F001-8344</t>
  </si>
  <si>
    <t>F001-8343</t>
  </si>
  <si>
    <t>TECNISERVICIOS ASCATE EIRL</t>
  </si>
  <si>
    <t>F001-8342</t>
  </si>
  <si>
    <t>F001-8341</t>
  </si>
  <si>
    <t>2022-02-02</t>
  </si>
  <si>
    <t>B001-17029</t>
  </si>
  <si>
    <t>B001-17028</t>
  </si>
  <si>
    <t>F001-8340</t>
  </si>
  <si>
    <t>YARANGO SOSA OLIVER HARRIS</t>
  </si>
  <si>
    <t>F001-8339</t>
  </si>
  <si>
    <t>B001-17027</t>
  </si>
  <si>
    <t>F001-8338</t>
  </si>
  <si>
    <t>F001-8337</t>
  </si>
  <si>
    <t>F001-8336</t>
  </si>
  <si>
    <t>F001-8335</t>
  </si>
  <si>
    <t>NEGOCIOS IZA SRL.</t>
  </si>
  <si>
    <t>F001-8334</t>
  </si>
  <si>
    <t>BURGA BLANCO JOEL</t>
  </si>
  <si>
    <t>B002-15965</t>
  </si>
  <si>
    <t>B002-15964</t>
  </si>
  <si>
    <t>B003-12536</t>
  </si>
  <si>
    <t>B003-12535</t>
  </si>
  <si>
    <t>B003-12534</t>
  </si>
  <si>
    <t>B003-12533</t>
  </si>
  <si>
    <t>B001-17026</t>
  </si>
  <si>
    <t>B001-17025</t>
  </si>
  <si>
    <t>B001-17024</t>
  </si>
  <si>
    <t>B001-17023</t>
  </si>
  <si>
    <t>B001-17022</t>
  </si>
  <si>
    <t>B001-17021</t>
  </si>
  <si>
    <t>B001-17020</t>
  </si>
  <si>
    <t>B001-17019</t>
  </si>
  <si>
    <t>F001-8333</t>
  </si>
  <si>
    <t>B003-12532</t>
  </si>
  <si>
    <t>B001-17018</t>
  </si>
  <si>
    <t>F003-2075</t>
  </si>
  <si>
    <t>F001-8332</t>
  </si>
  <si>
    <t>F001-8331</t>
  </si>
  <si>
    <t>COMPANY 3D INGENIERIA Y CONSTRUCCION SAC</t>
  </si>
  <si>
    <t>B001-17017</t>
  </si>
  <si>
    <t>B001-17016</t>
  </si>
  <si>
    <t>F001-8330</t>
  </si>
  <si>
    <t>B001-17015</t>
  </si>
  <si>
    <t>F001-8329</t>
  </si>
  <si>
    <t>GINELLA JEANS S.A.C.</t>
  </si>
  <si>
    <t>B001-17014</t>
  </si>
  <si>
    <t>2022-02-01</t>
  </si>
  <si>
    <t>F001-8328</t>
  </si>
  <si>
    <t>B001-17013</t>
  </si>
  <si>
    <t>F001-8327</t>
  </si>
  <si>
    <t>F001-8326</t>
  </si>
  <si>
    <t>B002-15963</t>
  </si>
  <si>
    <t>B002-15962</t>
  </si>
  <si>
    <t>B002-15961</t>
  </si>
  <si>
    <t>B002-15960</t>
  </si>
  <si>
    <t>F002-3450</t>
  </si>
  <si>
    <t>Pimentel</t>
  </si>
  <si>
    <t>RIZJUN S.A.C.</t>
  </si>
  <si>
    <t>B002-15959</t>
  </si>
  <si>
    <t>B002-15958</t>
  </si>
  <si>
    <t>B001-17012</t>
  </si>
  <si>
    <t>F002-3449</t>
  </si>
  <si>
    <t>Tuman</t>
  </si>
  <si>
    <t>EMPRESA AGROINDUSTRIAL TUMAN S.A.A.</t>
  </si>
  <si>
    <t>B001-17011</t>
  </si>
  <si>
    <t>BENAVIDES SANTUR, JUAN DIEGO</t>
  </si>
  <si>
    <t>B003-12531</t>
  </si>
  <si>
    <t>B003-12530</t>
  </si>
  <si>
    <t>F001-8325</t>
  </si>
  <si>
    <t>NORTH STAR GRANGINO</t>
  </si>
  <si>
    <t>B001-17010</t>
  </si>
  <si>
    <t>VASQUEZ RUIZ, JAIME</t>
  </si>
  <si>
    <t>F001-8324</t>
  </si>
  <si>
    <t>TOURS SAN ANTONIO DE PADUA SAC</t>
  </si>
  <si>
    <t>F001-8323</t>
  </si>
  <si>
    <t>B003-12529</t>
  </si>
  <si>
    <t>B001-17009</t>
  </si>
  <si>
    <t>B003-12528</t>
  </si>
  <si>
    <t>B003-12527</t>
  </si>
  <si>
    <t>B001-17008</t>
  </si>
  <si>
    <t>B001-17007</t>
  </si>
  <si>
    <t>B001-17006</t>
  </si>
  <si>
    <t>B001-17005</t>
  </si>
  <si>
    <t>B001-17004</t>
  </si>
  <si>
    <t>B003-12526</t>
  </si>
  <si>
    <t>B003-12525</t>
  </si>
  <si>
    <t>B003-12524</t>
  </si>
  <si>
    <t>B001-17003</t>
  </si>
  <si>
    <t>F001-8322</t>
  </si>
  <si>
    <t>ENERCONST E.I.R.L.</t>
  </si>
  <si>
    <t>B001-17002</t>
  </si>
  <si>
    <t>B001-17001</t>
  </si>
  <si>
    <t>B001-17000</t>
  </si>
  <si>
    <t>B001-16999</t>
  </si>
  <si>
    <t>B001-16998</t>
  </si>
  <si>
    <t>B001-16997</t>
  </si>
  <si>
    <t>B001-16996</t>
  </si>
  <si>
    <t>F001-8321</t>
  </si>
  <si>
    <t>F001-8320</t>
  </si>
  <si>
    <t>F001-8319</t>
  </si>
  <si>
    <t>F001-8318</t>
  </si>
  <si>
    <t>F001-8317</t>
  </si>
  <si>
    <t>F001-8316</t>
  </si>
  <si>
    <t>F001-8315</t>
  </si>
  <si>
    <t>MADERERA Y REPRESENTACIONES SAN LORENZO S.A.C.</t>
  </si>
  <si>
    <t>F001-8314</t>
  </si>
  <si>
    <t>F001-8313</t>
  </si>
  <si>
    <t>2022-01-31</t>
  </si>
  <si>
    <t>B001-16995</t>
  </si>
  <si>
    <t>F001-8312</t>
  </si>
  <si>
    <t>F001-8311</t>
  </si>
  <si>
    <t>F001-8310</t>
  </si>
  <si>
    <t>ALVARADO SILVA WALTER CRUZ</t>
  </si>
  <si>
    <t>B001-16994</t>
  </si>
  <si>
    <t>F001-8309</t>
  </si>
  <si>
    <t>JUAN RAMIREZ HEREDIA</t>
  </si>
  <si>
    <t>Rechazado</t>
  </si>
  <si>
    <t>B002-15957</t>
  </si>
  <si>
    <t>B002-15956</t>
  </si>
  <si>
    <t>B002-15955</t>
  </si>
  <si>
    <t>B003-12523</t>
  </si>
  <si>
    <t>B003-12522</t>
  </si>
  <si>
    <t>B001-16993</t>
  </si>
  <si>
    <t>F001-8308</t>
  </si>
  <si>
    <t>B001-16992</t>
  </si>
  <si>
    <t>F001-8307</t>
  </si>
  <si>
    <t>F001-8306</t>
  </si>
  <si>
    <t>F001-8305</t>
  </si>
  <si>
    <t>B001-16991</t>
  </si>
  <si>
    <t>B001-16990</t>
  </si>
  <si>
    <t>B001-16989</t>
  </si>
  <si>
    <t>F001-8304</t>
  </si>
  <si>
    <t>B001-16988</t>
  </si>
  <si>
    <t>F001-8303</t>
  </si>
  <si>
    <t>F001-8302</t>
  </si>
  <si>
    <t>B001-16987</t>
  </si>
  <si>
    <t>F001-8301</t>
  </si>
  <si>
    <t>F001-8300</t>
  </si>
  <si>
    <t>B002-15954</t>
  </si>
  <si>
    <t>F003-2074</t>
  </si>
  <si>
    <t>EMPRESA DE TRANSPORTES DE SERVICIO ESPECIAL SEÑOR DE SIPAN S.A.</t>
  </si>
  <si>
    <t>F001-8299</t>
  </si>
  <si>
    <t>2022-01-30</t>
  </si>
  <si>
    <t>F001-8298</t>
  </si>
  <si>
    <t>F002-3448</t>
  </si>
  <si>
    <t>F001-8297</t>
  </si>
  <si>
    <t>B003-12521</t>
  </si>
  <si>
    <t>B003-12520</t>
  </si>
  <si>
    <t>B002-15953</t>
  </si>
  <si>
    <t>B002-15952</t>
  </si>
  <si>
    <t>B002-15951</t>
  </si>
  <si>
    <t>B002-15950</t>
  </si>
  <si>
    <t>B001-16986</t>
  </si>
  <si>
    <t>B001-16985</t>
  </si>
  <si>
    <t>F001-8296</t>
  </si>
  <si>
    <t>F001-8295</t>
  </si>
  <si>
    <t>F001-8294</t>
  </si>
  <si>
    <t>B003-12519</t>
  </si>
  <si>
    <t>F004-438</t>
  </si>
  <si>
    <t>F004-437</t>
  </si>
  <si>
    <t>F004-436</t>
  </si>
  <si>
    <t>F004-435</t>
  </si>
  <si>
    <t>F004-434</t>
  </si>
  <si>
    <t>F004-433</t>
  </si>
  <si>
    <t>B003-12518</t>
  </si>
  <si>
    <t>F004-432</t>
  </si>
  <si>
    <t>F001-8293</t>
  </si>
  <si>
    <t>SIERRA CONTRATISTAS SAC</t>
  </si>
  <si>
    <t>B002-15949</t>
  </si>
  <si>
    <t>B002-15948</t>
  </si>
  <si>
    <t>OSCAR RODRIGUEZ MADERA</t>
  </si>
  <si>
    <t>B001-16984</t>
  </si>
  <si>
    <t>F001-8292</t>
  </si>
  <si>
    <t>F001-8291</t>
  </si>
  <si>
    <t>CORONEL RAMOS CLEBER</t>
  </si>
  <si>
    <t>F001-8290</t>
  </si>
  <si>
    <t>F001-8289</t>
  </si>
  <si>
    <t>LEIVA FERNANDEZ LUIS IVAN</t>
  </si>
  <si>
    <t>F001-8288</t>
  </si>
  <si>
    <t>B002-15947</t>
  </si>
  <si>
    <t>B002-15946</t>
  </si>
  <si>
    <t>B003-12517</t>
  </si>
  <si>
    <t>B003-12516</t>
  </si>
  <si>
    <t>B003-12515</t>
  </si>
  <si>
    <t>B003-12514</t>
  </si>
  <si>
    <t>B001-16983</t>
  </si>
  <si>
    <t>F001-8287</t>
  </si>
  <si>
    <t>RAMOS RIMARACHIN ELVER HERNAN</t>
  </si>
  <si>
    <t>B003-12513</t>
  </si>
  <si>
    <t>B001-16982</t>
  </si>
  <si>
    <t>2022-01-29</t>
  </si>
  <si>
    <t>F003-2073</t>
  </si>
  <si>
    <t>F003-2072</t>
  </si>
  <si>
    <t>F003-2071</t>
  </si>
  <si>
    <t>B003-12512</t>
  </si>
  <si>
    <t>F003-2070</t>
  </si>
  <si>
    <t>F001-8286</t>
  </si>
  <si>
    <t>F001-8285</t>
  </si>
  <si>
    <t>F001-8284</t>
  </si>
  <si>
    <t>RIMARACHIN SALAZAR SEGUNDO SANTOS</t>
  </si>
  <si>
    <t>F002-3447</t>
  </si>
  <si>
    <t>El Agustino</t>
  </si>
  <si>
    <t>CIA LLOCLLA S.A.C</t>
  </si>
  <si>
    <t>F001-8283</t>
  </si>
  <si>
    <t>F001-8282</t>
  </si>
  <si>
    <t>CADENET PERU</t>
  </si>
  <si>
    <t>B002-15945</t>
  </si>
  <si>
    <t>F002-3446</t>
  </si>
  <si>
    <t>TRANSPORTES ACUARIO S.A.C.</t>
  </si>
  <si>
    <t>B003-12511</t>
  </si>
  <si>
    <t>B003-12510</t>
  </si>
  <si>
    <t>B002-15944</t>
  </si>
  <si>
    <t>B002-15943</t>
  </si>
  <si>
    <t>B001-16981</t>
  </si>
  <si>
    <t>B001-16980</t>
  </si>
  <si>
    <t>F001-8281</t>
  </si>
  <si>
    <t>CONSTRUCTORA Y CONSULTORA J &amp; J CHAVEZ E.I.R.L.</t>
  </si>
  <si>
    <t>B002-15942</t>
  </si>
  <si>
    <t>B001-16979</t>
  </si>
  <si>
    <t>B001-16978</t>
  </si>
  <si>
    <t>F001-8280</t>
  </si>
  <si>
    <t>2022-01-28</t>
  </si>
  <si>
    <t>B001-16977</t>
  </si>
  <si>
    <t>B001-16976</t>
  </si>
  <si>
    <t>F003-2069</t>
  </si>
  <si>
    <t>JJ &amp; AYRA IMPORTACIONES E.I.R.L.</t>
  </si>
  <si>
    <t>F003-2068</t>
  </si>
  <si>
    <t>GAMERO GUERRERO NEYLEN JORGE MANUEL</t>
  </si>
  <si>
    <t>F001-8279</t>
  </si>
  <si>
    <t>F001-8278</t>
  </si>
  <si>
    <t>CONSTRUCTORA Y CONSULTORA J &amp; J HERMANOS S.A.C.</t>
  </si>
  <si>
    <t>F001-8277</t>
  </si>
  <si>
    <t>JUAN CARLOS VALDIVIA</t>
  </si>
  <si>
    <t>B001-16975</t>
  </si>
  <si>
    <t>B001-16974</t>
  </si>
  <si>
    <t>B002-15941</t>
  </si>
  <si>
    <t>B002-15940</t>
  </si>
  <si>
    <t>B002-15939</t>
  </si>
  <si>
    <t>B001-16973</t>
  </si>
  <si>
    <t>B003-12509</t>
  </si>
  <si>
    <t>B003-12508</t>
  </si>
  <si>
    <t>B002-15938</t>
  </si>
  <si>
    <t>B002-15937</t>
  </si>
  <si>
    <t>B002-15936</t>
  </si>
  <si>
    <t>B002-15935</t>
  </si>
  <si>
    <t>B002-15934</t>
  </si>
  <si>
    <t>B002-15933</t>
  </si>
  <si>
    <t>B002-15932</t>
  </si>
  <si>
    <t>B002-15931</t>
  </si>
  <si>
    <t>B002-15930</t>
  </si>
  <si>
    <t>F001-8276</t>
  </si>
  <si>
    <t>F001-8275</t>
  </si>
  <si>
    <t>B001-16972</t>
  </si>
  <si>
    <t>2022-01-27</t>
  </si>
  <si>
    <t>F001-8274</t>
  </si>
  <si>
    <t>B003-12507</t>
  </si>
  <si>
    <t>F001-8273</t>
  </si>
  <si>
    <t>B002-15929</t>
  </si>
  <si>
    <t>F001-8272</t>
  </si>
  <si>
    <t>F001-8271</t>
  </si>
  <si>
    <t>MULTISERVICIOS SAN LUIS SRL</t>
  </si>
  <si>
    <t>B003-12506</t>
  </si>
  <si>
    <t>B001-16971</t>
  </si>
  <si>
    <t>F001-8270</t>
  </si>
  <si>
    <t>B001-16970</t>
  </si>
  <si>
    <t>B001-16969</t>
  </si>
  <si>
    <t>F001-8269</t>
  </si>
  <si>
    <t>F001-8268</t>
  </si>
  <si>
    <t>PERFORACIONES Y SERVICIOS GENERALES JB Y G SAC</t>
  </si>
  <si>
    <t>F001-8267</t>
  </si>
  <si>
    <t>B003-12505</t>
  </si>
  <si>
    <t>MARIO YECKLE ZARATE</t>
  </si>
  <si>
    <t>B001-16968</t>
  </si>
  <si>
    <t>TAPIA CARRANZA, ABEL</t>
  </si>
  <si>
    <t>B001-16967</t>
  </si>
  <si>
    <t>F001-8266</t>
  </si>
  <si>
    <t>MONTENEGRO SAAVEDRA AUREA MARI</t>
  </si>
  <si>
    <t>B001-16966</t>
  </si>
  <si>
    <t>B001-16965</t>
  </si>
  <si>
    <t>B003-12504</t>
  </si>
  <si>
    <t>B003-12503</t>
  </si>
  <si>
    <t>B003-12502</t>
  </si>
  <si>
    <t>B002-15928</t>
  </si>
  <si>
    <t>B002-15927</t>
  </si>
  <si>
    <t>B002-15926</t>
  </si>
  <si>
    <t>B002-15925</t>
  </si>
  <si>
    <t>B002-15924</t>
  </si>
  <si>
    <t>B002-15923</t>
  </si>
  <si>
    <t>F001-8265</t>
  </si>
  <si>
    <t>F001-8264</t>
  </si>
  <si>
    <t>RONAL JHOEL E.I.R.L.</t>
  </si>
  <si>
    <t>F001-8263</t>
  </si>
  <si>
    <t>CIRO MORI INGENIEROS S.A.C</t>
  </si>
  <si>
    <t>F001-8262</t>
  </si>
  <si>
    <t>2022-01-26</t>
  </si>
  <si>
    <t>F001-8261</t>
  </si>
  <si>
    <t>F001-8260</t>
  </si>
  <si>
    <t>B001-16964</t>
  </si>
  <si>
    <t>F001-8259</t>
  </si>
  <si>
    <t>F003-2067</t>
  </si>
  <si>
    <t>Santiago de Surco</t>
  </si>
  <si>
    <t>ESTACION DE SERVICIOS SAMOA S.A.C</t>
  </si>
  <si>
    <t>F002-3445</t>
  </si>
  <si>
    <t>B002-15922</t>
  </si>
  <si>
    <t>B002-15921</t>
  </si>
  <si>
    <t>F001-8258</t>
  </si>
  <si>
    <t>B002-15920</t>
  </si>
  <si>
    <t>F001-8257</t>
  </si>
  <si>
    <t>B002-15919</t>
  </si>
  <si>
    <t>F001-8256</t>
  </si>
  <si>
    <t>Pomalca</t>
  </si>
  <si>
    <t>PEDRAZA CUBAS DORALISA</t>
  </si>
  <si>
    <t>B003-12501</t>
  </si>
  <si>
    <t>B003-12500</t>
  </si>
  <si>
    <t>B003-12499</t>
  </si>
  <si>
    <t>F001-8255</t>
  </si>
  <si>
    <t>F003-2066</t>
  </si>
  <si>
    <t>F001-8254</t>
  </si>
  <si>
    <t>F001-8253</t>
  </si>
  <si>
    <t>2022-01-25</t>
  </si>
  <si>
    <t>F001-8252</t>
  </si>
  <si>
    <t>F001-8251</t>
  </si>
  <si>
    <t>B001-16963</t>
  </si>
  <si>
    <t>B003-12498</t>
  </si>
  <si>
    <t>F001-8250</t>
  </si>
  <si>
    <t>B003-12497</t>
  </si>
  <si>
    <t>B001-16962</t>
  </si>
  <si>
    <t>F001-8249</t>
  </si>
  <si>
    <t>HE &amp; ROMERO CONTRATISTAS GENERALES E.I.R.L</t>
  </si>
  <si>
    <t>F001-8248</t>
  </si>
  <si>
    <t>F001-8247</t>
  </si>
  <si>
    <t>F001-8246</t>
  </si>
  <si>
    <t>F002-3444</t>
  </si>
  <si>
    <t>SEGUNDO CAMPOS CHAVEZ</t>
  </si>
  <si>
    <t>F001-8245</t>
  </si>
  <si>
    <t>SGA TELECOMUNICACIONES S.A.C</t>
  </si>
  <si>
    <t>F001-8244</t>
  </si>
  <si>
    <t>F001-8243</t>
  </si>
  <si>
    <t>F001-8242</t>
  </si>
  <si>
    <t>Catilluc</t>
  </si>
  <si>
    <t>San Miguel</t>
  </si>
  <si>
    <t>NACE CATILLUC SERVICIOS GENERALES S.A.C.</t>
  </si>
  <si>
    <t>B003-12496</t>
  </si>
  <si>
    <t>F002-3443</t>
  </si>
  <si>
    <t>NEVYGAS S.A.C.</t>
  </si>
  <si>
    <t>B003-12495</t>
  </si>
  <si>
    <t>F001-8241</t>
  </si>
  <si>
    <t>F001-8240</t>
  </si>
  <si>
    <t>B003-12494</t>
  </si>
  <si>
    <t>B003-12493</t>
  </si>
  <si>
    <t>B003-12492</t>
  </si>
  <si>
    <t>B003-12491</t>
  </si>
  <si>
    <t>B003-12490</t>
  </si>
  <si>
    <t>B002-15918</t>
  </si>
  <si>
    <t>B002-15917</t>
  </si>
  <si>
    <t>B002-15916</t>
  </si>
  <si>
    <t>B002-15915</t>
  </si>
  <si>
    <t>B001-16961</t>
  </si>
  <si>
    <t>B001-16960</t>
  </si>
  <si>
    <t>B001-16959</t>
  </si>
  <si>
    <t>B001-16958</t>
  </si>
  <si>
    <t>B001-16957</t>
  </si>
  <si>
    <t>B001-16956</t>
  </si>
  <si>
    <t>F001-8239</t>
  </si>
  <si>
    <t>F001-8238</t>
  </si>
  <si>
    <t>F001-8237</t>
  </si>
  <si>
    <t>B001-16955</t>
  </si>
  <si>
    <t>2022-01-24</t>
  </si>
  <si>
    <t>F001-8236</t>
  </si>
  <si>
    <t>IDROGO MEDINA ANIBAL</t>
  </si>
  <si>
    <t>B003-12489</t>
  </si>
  <si>
    <t>B001-16954</t>
  </si>
  <si>
    <t>F001-8235</t>
  </si>
  <si>
    <t>ESTACION DE SERVICIOS PRISMAX SAC</t>
  </si>
  <si>
    <t>F001-8234</t>
  </si>
  <si>
    <t>DISTRIBUIDORA VETERINARIA ZOOLVET SOCIEDAD ANONIMA CERRADA</t>
  </si>
  <si>
    <t>F003-2065</t>
  </si>
  <si>
    <t>AGUA DEL NORTE</t>
  </si>
  <si>
    <t>F001-8233</t>
  </si>
  <si>
    <t>F002-3442</t>
  </si>
  <si>
    <t>EL PEDREGAL PERU S.A.C.</t>
  </si>
  <si>
    <t>F001-8232</t>
  </si>
  <si>
    <t>F001-8231</t>
  </si>
  <si>
    <t>B001-16953</t>
  </si>
  <si>
    <t>B001-16952</t>
  </si>
  <si>
    <t>F003-2064</t>
  </si>
  <si>
    <t>F001-8230</t>
  </si>
  <si>
    <t>CONTRATISTAS Y SERVICIOS GENERALES TURELA E.I.R.L.</t>
  </si>
  <si>
    <t>B001-16951</t>
  </si>
  <si>
    <t>B001-16950</t>
  </si>
  <si>
    <t>B002-15914</t>
  </si>
  <si>
    <t>B002-15913</t>
  </si>
  <si>
    <t>B002-15912</t>
  </si>
  <si>
    <t>B002-15911</t>
  </si>
  <si>
    <t>B003-12488</t>
  </si>
  <si>
    <t>B003-12487</t>
  </si>
  <si>
    <t>B003-12486</t>
  </si>
  <si>
    <t>B003-12485</t>
  </si>
  <si>
    <t>B003-12484</t>
  </si>
  <si>
    <t>B003-12483</t>
  </si>
  <si>
    <t>B003-12482</t>
  </si>
  <si>
    <t>B003-12481</t>
  </si>
  <si>
    <t>B003-12480</t>
  </si>
  <si>
    <t>B003-12479</t>
  </si>
  <si>
    <t>B003-12478</t>
  </si>
  <si>
    <t>B003-12477</t>
  </si>
  <si>
    <t>B003-12476</t>
  </si>
  <si>
    <t>B003-12475</t>
  </si>
  <si>
    <t>B003-12474</t>
  </si>
  <si>
    <t>B003-12473</t>
  </si>
  <si>
    <t>B003-12472</t>
  </si>
  <si>
    <t>B003-12471</t>
  </si>
  <si>
    <t>B003-12470</t>
  </si>
  <si>
    <t>B003-12469</t>
  </si>
  <si>
    <t>B003-12468</t>
  </si>
  <si>
    <t>B003-12467</t>
  </si>
  <si>
    <t>B003-12466</t>
  </si>
  <si>
    <t>B003-12465</t>
  </si>
  <si>
    <t>B003-12464</t>
  </si>
  <si>
    <t>B003-12463</t>
  </si>
  <si>
    <t>B003-12462</t>
  </si>
  <si>
    <t>B003-12461</t>
  </si>
  <si>
    <t>B003-12460</t>
  </si>
  <si>
    <t>B003-12459</t>
  </si>
  <si>
    <t>B003-12458</t>
  </si>
  <si>
    <t>B003-12457</t>
  </si>
  <si>
    <t>B003-12456</t>
  </si>
  <si>
    <t>B003-12455</t>
  </si>
  <si>
    <t>B003-12454</t>
  </si>
  <si>
    <t>B001-16949</t>
  </si>
  <si>
    <t>F001-8229</t>
  </si>
  <si>
    <t>F002-3441</t>
  </si>
  <si>
    <t>F001-8228</t>
  </si>
  <si>
    <t>San Martín de Porres</t>
  </si>
  <si>
    <t>CORPORACION LA PERLA DEL PACIFICO S.A.C.</t>
  </si>
  <si>
    <t>F001-8227</t>
  </si>
  <si>
    <t>F001-8226</t>
  </si>
  <si>
    <t>F001-8225</t>
  </si>
  <si>
    <t>2022-01-23</t>
  </si>
  <si>
    <t>F001-8224</t>
  </si>
  <si>
    <t>B001-16948</t>
  </si>
  <si>
    <t>F003-2063</t>
  </si>
  <si>
    <t>GALVARINO S.A.C</t>
  </si>
  <si>
    <t>B001-16947</t>
  </si>
  <si>
    <t>F001-8223</t>
  </si>
  <si>
    <t>F001-8222</t>
  </si>
  <si>
    <t>TRANSPORTES JOSE Y MARCO SAC</t>
  </si>
  <si>
    <t>F003-2062</t>
  </si>
  <si>
    <t>WRC INGENIERIA Y GEOTECNIA S.A.C</t>
  </si>
  <si>
    <t>B001-16946</t>
  </si>
  <si>
    <t>B001-16945</t>
  </si>
  <si>
    <t>B001-16944</t>
  </si>
  <si>
    <t>F001-8221</t>
  </si>
  <si>
    <t>F001-8220</t>
  </si>
  <si>
    <t>B003-12453</t>
  </si>
  <si>
    <t>B003-12452</t>
  </si>
  <si>
    <t>B003-12451</t>
  </si>
  <si>
    <t>B003-12450</t>
  </si>
  <si>
    <t>B001-16943</t>
  </si>
  <si>
    <t>B003-12449</t>
  </si>
  <si>
    <t>B003-12448</t>
  </si>
  <si>
    <t>F001-8219</t>
  </si>
  <si>
    <t>B003-12447</t>
  </si>
  <si>
    <t>B001-16942</t>
  </si>
  <si>
    <t>B003-12446</t>
  </si>
  <si>
    <t>B001-16941</t>
  </si>
  <si>
    <t>B002-15910</t>
  </si>
  <si>
    <t>B002-15909</t>
  </si>
  <si>
    <t>B001-16940</t>
  </si>
  <si>
    <t>B001-16939</t>
  </si>
  <si>
    <t>B001-16938</t>
  </si>
  <si>
    <t>B001-16937</t>
  </si>
  <si>
    <t>F003-2061</t>
  </si>
  <si>
    <t>San Juan de Miraflores</t>
  </si>
  <si>
    <t>LINEAS GOURMET S.A.C.</t>
  </si>
  <si>
    <t>B002-15908</t>
  </si>
  <si>
    <t>B002-15907</t>
  </si>
  <si>
    <t>F001-8218</t>
  </si>
  <si>
    <t>F001-8217</t>
  </si>
  <si>
    <t>F001-8216</t>
  </si>
  <si>
    <t>B003-12445</t>
  </si>
  <si>
    <t>F001-8215</t>
  </si>
  <si>
    <t>F001-8214</t>
  </si>
  <si>
    <t>B001-16936</t>
  </si>
  <si>
    <t>F001-8213</t>
  </si>
  <si>
    <t>B001-16935</t>
  </si>
  <si>
    <t>B003-12444</t>
  </si>
  <si>
    <t>F001-8212</t>
  </si>
  <si>
    <t>"CCUBASDI INGENIERIA &amp; CONSTRUCCION E.I.R.L."</t>
  </si>
  <si>
    <t>F001-8211</t>
  </si>
  <si>
    <t>2022-01-22</t>
  </si>
  <si>
    <t>B001-16934</t>
  </si>
  <si>
    <t>F001-8210</t>
  </si>
  <si>
    <t>Westfalia Fruit Perú S.A.C.</t>
  </si>
  <si>
    <t>B002-15906</t>
  </si>
  <si>
    <t>B001-16933</t>
  </si>
  <si>
    <t>B003-12443</t>
  </si>
  <si>
    <t>B001-16932</t>
  </si>
  <si>
    <t>F001-8209</t>
  </si>
  <si>
    <t>F002-3440</t>
  </si>
  <si>
    <t>F003-2060</t>
  </si>
  <si>
    <t>Santa Anita</t>
  </si>
  <si>
    <t>M &amp; L CONSTRUCCIONES E.I.R.L.</t>
  </si>
  <si>
    <t>F002-3439</t>
  </si>
  <si>
    <t>ANTERO DIAZ CIEZA</t>
  </si>
  <si>
    <t>B002-15905</t>
  </si>
  <si>
    <t>F001-8208</t>
  </si>
  <si>
    <t>F003-2059</t>
  </si>
  <si>
    <t>HERRERA MENDOZA SEGUNDO DANDIEL</t>
  </si>
  <si>
    <t>F001-8207</t>
  </si>
  <si>
    <t>F003-2058</t>
  </si>
  <si>
    <t>EMPRESA DE TAXIS PATAPO S.A.C.</t>
  </si>
  <si>
    <t>F001-8206</t>
  </si>
  <si>
    <t>DAVILA BRAVO ARBEL DEMETRIO</t>
  </si>
  <si>
    <t>F001-8205</t>
  </si>
  <si>
    <t>F001-8204</t>
  </si>
  <si>
    <t>2022-01-21</t>
  </si>
  <si>
    <t>B001-16931</t>
  </si>
  <si>
    <t>B003-12442</t>
  </si>
  <si>
    <t>B001-16930</t>
  </si>
  <si>
    <t>F001-8203</t>
  </si>
  <si>
    <t>F001-8202</t>
  </si>
  <si>
    <t>B001-16929</t>
  </si>
  <si>
    <t>F001-8201</t>
  </si>
  <si>
    <t>W.JJ BUSTAMANTE E.I.R.L</t>
  </si>
  <si>
    <t>B001-16928</t>
  </si>
  <si>
    <t>F001-8200</t>
  </si>
  <si>
    <t>F001-8199</t>
  </si>
  <si>
    <t>ALEX FERNANDEZ GONZALEZ</t>
  </si>
  <si>
    <t>F001-8198</t>
  </si>
  <si>
    <t>FC04-58</t>
  </si>
  <si>
    <t>F001 - 8114</t>
  </si>
  <si>
    <t>B003-12441</t>
  </si>
  <si>
    <t>B001-16927</t>
  </si>
  <si>
    <t>F001-8197</t>
  </si>
  <si>
    <t>F001-8196</t>
  </si>
  <si>
    <t>F001-8195</t>
  </si>
  <si>
    <t>F001-8194</t>
  </si>
  <si>
    <t>B001-16926</t>
  </si>
  <si>
    <t>F001-8193</t>
  </si>
  <si>
    <t>F001-8192</t>
  </si>
  <si>
    <t>F001-8191</t>
  </si>
  <si>
    <t>F002-3438</t>
  </si>
  <si>
    <t>F001-8190</t>
  </si>
  <si>
    <t>B001-16925</t>
  </si>
  <si>
    <t>F001-8189</t>
  </si>
  <si>
    <t>B001-16924</t>
  </si>
  <si>
    <t>F002-3437</t>
  </si>
  <si>
    <t>JOMY CONTRATISTAS GENERALES S.R.L.</t>
  </si>
  <si>
    <t>B003-12440</t>
  </si>
  <si>
    <t>F001-8188</t>
  </si>
  <si>
    <t>B001-16923</t>
  </si>
  <si>
    <t>2022-01-20</t>
  </si>
  <si>
    <t>F003-2057</t>
  </si>
  <si>
    <t>F001-8187</t>
  </si>
  <si>
    <t>B001-16922</t>
  </si>
  <si>
    <t>B001-16921</t>
  </si>
  <si>
    <t>B001-16920</t>
  </si>
  <si>
    <t>B001-16919</t>
  </si>
  <si>
    <t>VERA INGA, LILIA ROSA</t>
  </si>
  <si>
    <t>B003-12439</t>
  </si>
  <si>
    <t>B001-16918</t>
  </si>
  <si>
    <t>B003-12438</t>
  </si>
  <si>
    <t>B001-16917</t>
  </si>
  <si>
    <t>B003-12437</t>
  </si>
  <si>
    <t>B001-16916</t>
  </si>
  <si>
    <t>F001-8186</t>
  </si>
  <si>
    <t>APMINCO S.R.L</t>
  </si>
  <si>
    <t>F001-8185</t>
  </si>
  <si>
    <t>F001-8184</t>
  </si>
  <si>
    <t>EMPRESA CONSTRUCTORA Y CONSULTORA SALDAÑA S.R.L</t>
  </si>
  <si>
    <t>F001-8183</t>
  </si>
  <si>
    <t>F001-8182</t>
  </si>
  <si>
    <t>CONSORCIO CCJEN S.A.C</t>
  </si>
  <si>
    <t>F001-8181</t>
  </si>
  <si>
    <t>F001-8180</t>
  </si>
  <si>
    <t>CONSULTOR Y EJECUTOR DE PROYECTOS DE INVERSION PEREZ T. S.A.C.</t>
  </si>
  <si>
    <t>F002-3436</t>
  </si>
  <si>
    <t>ESTACION DE SERVICIOS LOS PINOS DEL NORTE SRL</t>
  </si>
  <si>
    <t>F001-8179</t>
  </si>
  <si>
    <t>F003-2056</t>
  </si>
  <si>
    <t>Jesús María</t>
  </si>
  <si>
    <t>CRISMED E.I.R.L.</t>
  </si>
  <si>
    <t>B001-16915</t>
  </si>
  <si>
    <t>F001-8178</t>
  </si>
  <si>
    <t>B001-16914</t>
  </si>
  <si>
    <t>B001-16913</t>
  </si>
  <si>
    <t>2022-01-19</t>
  </si>
  <si>
    <t>F001-8177</t>
  </si>
  <si>
    <t>B001-16912</t>
  </si>
  <si>
    <t>B003-12436</t>
  </si>
  <si>
    <t>B003-12435</t>
  </si>
  <si>
    <t>B003-12434</t>
  </si>
  <si>
    <t>B003-12433</t>
  </si>
  <si>
    <t>F001-8176</t>
  </si>
  <si>
    <t>B001-16911</t>
  </si>
  <si>
    <t>B001-16910</t>
  </si>
  <si>
    <t>F001-8175</t>
  </si>
  <si>
    <t>B002-15904</t>
  </si>
  <si>
    <t>B002-15903</t>
  </si>
  <si>
    <t>B002-15902</t>
  </si>
  <si>
    <t>B002-15901</t>
  </si>
  <si>
    <t>F003-2055</t>
  </si>
  <si>
    <t>F001-8174</t>
  </si>
  <si>
    <t>F001-8173</t>
  </si>
  <si>
    <t>B001-16909</t>
  </si>
  <si>
    <t>B001-16908</t>
  </si>
  <si>
    <t>F003-2054</t>
  </si>
  <si>
    <t>F001-8172</t>
  </si>
  <si>
    <t>F003-2053</t>
  </si>
  <si>
    <t>2022-01-18</t>
  </si>
  <si>
    <t>F002-3435</t>
  </si>
  <si>
    <t>F001-8171</t>
  </si>
  <si>
    <t>F001-8170</t>
  </si>
  <si>
    <t>F003-2052</t>
  </si>
  <si>
    <t>F001-8169</t>
  </si>
  <si>
    <t>B001-16907</t>
  </si>
  <si>
    <t>B001-16906</t>
  </si>
  <si>
    <t>F001-8168</t>
  </si>
  <si>
    <t>F001-8167</t>
  </si>
  <si>
    <t>F001-8166</t>
  </si>
  <si>
    <t>B003-12432</t>
  </si>
  <si>
    <t>B003-12431</t>
  </si>
  <si>
    <t>B003-12430</t>
  </si>
  <si>
    <t>B003-12429</t>
  </si>
  <si>
    <t>B002-15900</t>
  </si>
  <si>
    <t>B002-15899</t>
  </si>
  <si>
    <t>B002-15898</t>
  </si>
  <si>
    <t>B002-15897</t>
  </si>
  <si>
    <t>B002-15896</t>
  </si>
  <si>
    <t>B001-16905</t>
  </si>
  <si>
    <t>B001-16904</t>
  </si>
  <si>
    <t>B001-16903</t>
  </si>
  <si>
    <t>B001-16902</t>
  </si>
  <si>
    <t>F002-3434</t>
  </si>
  <si>
    <t>GRUPO SANTA CRUZ INGENIERIA &amp; CONSTRUCCION S.A.C.</t>
  </si>
  <si>
    <t>F001-8165</t>
  </si>
  <si>
    <t>F001-8164</t>
  </si>
  <si>
    <t>B001-16901</t>
  </si>
  <si>
    <t>F001-8163</t>
  </si>
  <si>
    <t>MAQUINARIA Y CONSTRUCCION CONDOR ANDINO E.I.R.L.</t>
  </si>
  <si>
    <t>F001-8162</t>
  </si>
  <si>
    <t>F003-2051</t>
  </si>
  <si>
    <t>B002-15895</t>
  </si>
  <si>
    <t>B002-15894</t>
  </si>
  <si>
    <t>B002-15893</t>
  </si>
  <si>
    <t>B003-12428</t>
  </si>
  <si>
    <t>B003-12427</t>
  </si>
  <si>
    <t>B003-12426</t>
  </si>
  <si>
    <t>B003-12425</t>
  </si>
  <si>
    <t>B001-16900</t>
  </si>
  <si>
    <t>B001-16899</t>
  </si>
  <si>
    <t>B001-16898</t>
  </si>
  <si>
    <t>B001-16897</t>
  </si>
  <si>
    <t>F003-2050</t>
  </si>
  <si>
    <t>F001-8161</t>
  </si>
  <si>
    <t>B003-12424</t>
  </si>
  <si>
    <t>F001-8160</t>
  </si>
  <si>
    <t>Ventanilla</t>
  </si>
  <si>
    <t>J &amp; V PERME E.I.R.L.</t>
  </si>
  <si>
    <t>F001-8159</t>
  </si>
  <si>
    <t>2022-01-17</t>
  </si>
  <si>
    <t>F001-8158</t>
  </si>
  <si>
    <t>B001-16896</t>
  </si>
  <si>
    <t>F001-8157</t>
  </si>
  <si>
    <t>B001-16895</t>
  </si>
  <si>
    <t>B001-16894</t>
  </si>
  <si>
    <t>B001-16893</t>
  </si>
  <si>
    <t>B003-12423</t>
  </si>
  <si>
    <t>B001-16892</t>
  </si>
  <si>
    <t>F001-8156</t>
  </si>
  <si>
    <t>B001-16891</t>
  </si>
  <si>
    <t>B003-12422</t>
  </si>
  <si>
    <t>F001-8155</t>
  </si>
  <si>
    <t>F001-8154</t>
  </si>
  <si>
    <t>B002-15892</t>
  </si>
  <si>
    <t>B002-15891</t>
  </si>
  <si>
    <t>B002-15890</t>
  </si>
  <si>
    <t>B002-15889</t>
  </si>
  <si>
    <t>B002-15888</t>
  </si>
  <si>
    <t>B003-12421</t>
  </si>
  <si>
    <t>B003-12420</t>
  </si>
  <si>
    <t>B003-12419</t>
  </si>
  <si>
    <t>B003-12418</t>
  </si>
  <si>
    <t>B003-12417</t>
  </si>
  <si>
    <t>B003-12416</t>
  </si>
  <si>
    <t>B003-12415</t>
  </si>
  <si>
    <t>B003-12414</t>
  </si>
  <si>
    <t>F001-8153</t>
  </si>
  <si>
    <t>Comas</t>
  </si>
  <si>
    <t>EMPRESA DE TRANSPORTES TURISMO SANTA CRUZ S.A.C.</t>
  </si>
  <si>
    <t>B003-12413</t>
  </si>
  <si>
    <t>B003-12412</t>
  </si>
  <si>
    <t>B003-12411</t>
  </si>
  <si>
    <t>B003-12410</t>
  </si>
  <si>
    <t>B002-15887</t>
  </si>
  <si>
    <t>B002-15886</t>
  </si>
  <si>
    <t>B002-15885</t>
  </si>
  <si>
    <t>B002-15884</t>
  </si>
  <si>
    <t>B001-16890</t>
  </si>
  <si>
    <t>B001-16889</t>
  </si>
  <si>
    <t>B001-16888</t>
  </si>
  <si>
    <t>B001-16887</t>
  </si>
  <si>
    <t>B001-16886</t>
  </si>
  <si>
    <t>B001-16885</t>
  </si>
  <si>
    <t>B001-16884</t>
  </si>
  <si>
    <t>B001-16883</t>
  </si>
  <si>
    <t>2022-01-16</t>
  </si>
  <si>
    <t>F003-2049</t>
  </si>
  <si>
    <t>F001-8152</t>
  </si>
  <si>
    <t>B003-12409</t>
  </si>
  <si>
    <t>B001-16882</t>
  </si>
  <si>
    <t>B002-15883</t>
  </si>
  <si>
    <t>B002-15882</t>
  </si>
  <si>
    <t>F001-8151</t>
  </si>
  <si>
    <t>B001-16881</t>
  </si>
  <si>
    <t>B001-16880</t>
  </si>
  <si>
    <t>B003-12408</t>
  </si>
  <si>
    <t>B001-16879</t>
  </si>
  <si>
    <t>F001-8150</t>
  </si>
  <si>
    <t>VASMIL CONTRATISTAS GENERALES S.A.C.</t>
  </si>
  <si>
    <t>B001-16878</t>
  </si>
  <si>
    <t>F001-8149</t>
  </si>
  <si>
    <t>F003-2048</t>
  </si>
  <si>
    <t>INMOBILIARIA ROSALES DEL VALLE S.A.C.</t>
  </si>
  <si>
    <t>F002-3433</t>
  </si>
  <si>
    <t>2022-01-15</t>
  </si>
  <si>
    <t>F002-3432</t>
  </si>
  <si>
    <t>B001-16877</t>
  </si>
  <si>
    <t>B001-16876</t>
  </si>
  <si>
    <t>MEJIA NUÑEZ, JOSE WILMER</t>
  </si>
  <si>
    <t>B002-15881</t>
  </si>
  <si>
    <t>F002-3431</t>
  </si>
  <si>
    <t>B001-16875</t>
  </si>
  <si>
    <t>F001-8148</t>
  </si>
  <si>
    <t>B001-16874</t>
  </si>
  <si>
    <t>B003-12407</t>
  </si>
  <si>
    <t>B003-12406</t>
  </si>
  <si>
    <t>B003-12405</t>
  </si>
  <si>
    <t>B003-12404</t>
  </si>
  <si>
    <t>B001-16873</t>
  </si>
  <si>
    <t>B001-16872</t>
  </si>
  <si>
    <t>B003-12403</t>
  </si>
  <si>
    <t>B003-12402</t>
  </si>
  <si>
    <t>B003-12401</t>
  </si>
  <si>
    <t>B003-12400</t>
  </si>
  <si>
    <t>B003-12399</t>
  </si>
  <si>
    <t>B003-12398</t>
  </si>
  <si>
    <t>F003-2047</t>
  </si>
  <si>
    <t>B003-12397</t>
  </si>
  <si>
    <t>F001-8147</t>
  </si>
  <si>
    <t>CORPORACION ALIMENTARIA SUIZA S.A.C. - CORALIZA SAC</t>
  </si>
  <si>
    <t>B003-12396</t>
  </si>
  <si>
    <t>B003-12395</t>
  </si>
  <si>
    <t>B003-12394</t>
  </si>
  <si>
    <t>B003-12393</t>
  </si>
  <si>
    <t>B003-12392</t>
  </si>
  <si>
    <t>B001-16871</t>
  </si>
  <si>
    <t>DAVILA CAMPOS, EDWIN SEGUNDO</t>
  </si>
  <si>
    <t>F001-8146</t>
  </si>
  <si>
    <t>F001-8145</t>
  </si>
  <si>
    <t>B003-12391</t>
  </si>
  <si>
    <t>F003-2046</t>
  </si>
  <si>
    <t>B001-16870</t>
  </si>
  <si>
    <t>B001-16869</t>
  </si>
  <si>
    <t>B001-16868</t>
  </si>
  <si>
    <t>B001-16867</t>
  </si>
  <si>
    <t>B001-16866</t>
  </si>
  <si>
    <t>B001-16865</t>
  </si>
  <si>
    <t>F001-8144</t>
  </si>
  <si>
    <t>F001-8143</t>
  </si>
  <si>
    <t>B003-12390</t>
  </si>
  <si>
    <t>B003-12389</t>
  </si>
  <si>
    <t>B003-12388</t>
  </si>
  <si>
    <t>B003-12387</t>
  </si>
  <si>
    <t>B003-12386</t>
  </si>
  <si>
    <t>B003-12385</t>
  </si>
  <si>
    <t>B003-12384</t>
  </si>
  <si>
    <t>B001-16864</t>
  </si>
  <si>
    <t>B001-16863</t>
  </si>
  <si>
    <t>B001-16862</t>
  </si>
  <si>
    <t>B001-16861</t>
  </si>
  <si>
    <t>F001-8142</t>
  </si>
  <si>
    <t>F001-8141</t>
  </si>
  <si>
    <t>Villa El Salvador</t>
  </si>
  <si>
    <t>MANGRUP S.R.L.</t>
  </si>
  <si>
    <t>B001-16860</t>
  </si>
  <si>
    <t>2022-01-14</t>
  </si>
  <si>
    <t>F001-8140</t>
  </si>
  <si>
    <t>B001-16859</t>
  </si>
  <si>
    <t>B003-12383</t>
  </si>
  <si>
    <t>B003-12382</t>
  </si>
  <si>
    <t>B003-12381</t>
  </si>
  <si>
    <t>B003-12380</t>
  </si>
  <si>
    <t>B003-12379</t>
  </si>
  <si>
    <t>B003-12378</t>
  </si>
  <si>
    <t>F001-8139</t>
  </si>
  <si>
    <t>F001-8138</t>
  </si>
  <si>
    <t>B001-16858</t>
  </si>
  <si>
    <t>B001-16857</t>
  </si>
  <si>
    <t>B001-16856</t>
  </si>
  <si>
    <t>B001-16855</t>
  </si>
  <si>
    <t>B001-16854</t>
  </si>
  <si>
    <t>F001-8137</t>
  </si>
  <si>
    <t>F001-8136</t>
  </si>
  <si>
    <t>LAS PALMAS CONTRATISTAS GENERALES S.R.L.</t>
  </si>
  <si>
    <t>B003-12377</t>
  </si>
  <si>
    <t>F001-8135</t>
  </si>
  <si>
    <t>F002-3430</t>
  </si>
  <si>
    <t>F001-8134</t>
  </si>
  <si>
    <t>SANTAMARIA SANDOVAL PEDRO</t>
  </si>
  <si>
    <t>F001-8133</t>
  </si>
  <si>
    <t>B001-16853</t>
  </si>
  <si>
    <t>B001-16852</t>
  </si>
  <si>
    <t>B001-16851</t>
  </si>
  <si>
    <t>B001-16850</t>
  </si>
  <si>
    <t>B001-16849</t>
  </si>
  <si>
    <t>B001-16848</t>
  </si>
  <si>
    <t>B002-15880</t>
  </si>
  <si>
    <t>B002-15879</t>
  </si>
  <si>
    <t>B002-15878</t>
  </si>
  <si>
    <t>B003-12376</t>
  </si>
  <si>
    <t>B003-12375</t>
  </si>
  <si>
    <t>B003-12374</t>
  </si>
  <si>
    <t>B003-12373</t>
  </si>
  <si>
    <t>B003-12372</t>
  </si>
  <si>
    <t>B003-12371</t>
  </si>
  <si>
    <t>B003-12370</t>
  </si>
  <si>
    <t>B003-12369</t>
  </si>
  <si>
    <t>B003-12368</t>
  </si>
  <si>
    <t>B003-12367</t>
  </si>
  <si>
    <t>B003-12366</t>
  </si>
  <si>
    <t>B003-12365</t>
  </si>
  <si>
    <t>B003-12364</t>
  </si>
  <si>
    <t>B003-12363</t>
  </si>
  <si>
    <t>B003-12362</t>
  </si>
  <si>
    <t>B003-12361</t>
  </si>
  <si>
    <t>B003-12360</t>
  </si>
  <si>
    <t>B003-12359</t>
  </si>
  <si>
    <t>B003-12358</t>
  </si>
  <si>
    <t>B003-12357</t>
  </si>
  <si>
    <t>B003-12356</t>
  </si>
  <si>
    <t>B003-12355</t>
  </si>
  <si>
    <t>B003-12354</t>
  </si>
  <si>
    <t>B003-12353</t>
  </si>
  <si>
    <t>B003-12352</t>
  </si>
  <si>
    <t>B003-12351</t>
  </si>
  <si>
    <t>B003-12350</t>
  </si>
  <si>
    <t>B003-12349</t>
  </si>
  <si>
    <t>B003-12348</t>
  </si>
  <si>
    <t>B003-12347</t>
  </si>
  <si>
    <t>B003-12346</t>
  </si>
  <si>
    <t>B003-12345</t>
  </si>
  <si>
    <t>B003-12344</t>
  </si>
  <si>
    <t>B003-12343</t>
  </si>
  <si>
    <t>B003-12342</t>
  </si>
  <si>
    <t>B003-12341</t>
  </si>
  <si>
    <t>B003-12340</t>
  </si>
  <si>
    <t>B003-12339</t>
  </si>
  <si>
    <t>B003-12338</t>
  </si>
  <si>
    <t>B003-12337</t>
  </si>
  <si>
    <t>B003-12336</t>
  </si>
  <si>
    <t>B003-12335</t>
  </si>
  <si>
    <t>B003-12334</t>
  </si>
  <si>
    <t>B003-12333</t>
  </si>
  <si>
    <t>B003-12332</t>
  </si>
  <si>
    <t>B003-12331</t>
  </si>
  <si>
    <t>B003-12330</t>
  </si>
  <si>
    <t>B003-12329</t>
  </si>
  <si>
    <t>B003-12328</t>
  </si>
  <si>
    <t>B001-16847</t>
  </si>
  <si>
    <t>F001-8132</t>
  </si>
  <si>
    <t>F001-8131</t>
  </si>
  <si>
    <t>2022-01-13</t>
  </si>
  <si>
    <t>CERES PERU SOCIEDAD ANONIMA</t>
  </si>
  <si>
    <t>B001-16846</t>
  </si>
  <si>
    <t>F003-2045</t>
  </si>
  <si>
    <t>F001-8130</t>
  </si>
  <si>
    <t>B002-15877</t>
  </si>
  <si>
    <t>B003-12327</t>
  </si>
  <si>
    <t>B003-12326</t>
  </si>
  <si>
    <t>B003-12325</t>
  </si>
  <si>
    <t>B003-12324</t>
  </si>
  <si>
    <t>B003-12323</t>
  </si>
  <si>
    <t>B003-12322</t>
  </si>
  <si>
    <t>B003-12321</t>
  </si>
  <si>
    <t>B003-12320</t>
  </si>
  <si>
    <t>B003-12319</t>
  </si>
  <si>
    <t>B003-12318</t>
  </si>
  <si>
    <t>B003-12317</t>
  </si>
  <si>
    <t>B003-12316</t>
  </si>
  <si>
    <t>B003-12315</t>
  </si>
  <si>
    <t>B003-12314</t>
  </si>
  <si>
    <t>B003-12313</t>
  </si>
  <si>
    <t>B003-12312</t>
  </si>
  <si>
    <t>F001-8129</t>
  </si>
  <si>
    <t>INVERSIONES CUBAS E.I.R.L.</t>
  </si>
  <si>
    <t>F001-8128</t>
  </si>
  <si>
    <t>B001-16845</t>
  </si>
  <si>
    <t>F001-8127</t>
  </si>
  <si>
    <t>B003-12311</t>
  </si>
  <si>
    <t>F001-8126</t>
  </si>
  <si>
    <t>B001-16844</t>
  </si>
  <si>
    <t>F001-8125</t>
  </si>
  <si>
    <t>B001-16843</t>
  </si>
  <si>
    <t>B001-16842</t>
  </si>
  <si>
    <t>B002-15876</t>
  </si>
  <si>
    <t>B002-15875</t>
  </si>
  <si>
    <t>B003-12310</t>
  </si>
  <si>
    <t>F003-2044</t>
  </si>
  <si>
    <t>F003-2043</t>
  </si>
  <si>
    <t>B001-16841</t>
  </si>
  <si>
    <t>B001-16840</t>
  </si>
  <si>
    <t>2022-01-12</t>
  </si>
  <si>
    <t>F001-8124</t>
  </si>
  <si>
    <t>F001-8123</t>
  </si>
  <si>
    <t>B001-16839</t>
  </si>
  <si>
    <t>B003-12309</t>
  </si>
  <si>
    <t>F001-8122</t>
  </si>
  <si>
    <t>F001-8121</t>
  </si>
  <si>
    <t>B003-12308</t>
  </si>
  <si>
    <t>B001-16838</t>
  </si>
  <si>
    <t>F001-8120</t>
  </si>
  <si>
    <t>B003-12307</t>
  </si>
  <si>
    <t>F001-8119</t>
  </si>
  <si>
    <t>SINCHI PUCARA S.R.L.</t>
  </si>
  <si>
    <t>F001-8118</t>
  </si>
  <si>
    <t>F001-8117</t>
  </si>
  <si>
    <t>CONSTRUCTORA ALCAZAR S.A.C.</t>
  </si>
  <si>
    <t>F001-8116</t>
  </si>
  <si>
    <t>B001-16837</t>
  </si>
  <si>
    <t>F002-3429</t>
  </si>
  <si>
    <t>NEGOSERVICIOS AMANECER ANDINO S.R.L.</t>
  </si>
  <si>
    <t>F001-8115</t>
  </si>
  <si>
    <t>F001-8114</t>
  </si>
  <si>
    <t>F001-8113</t>
  </si>
  <si>
    <t>CHINA RAILWAY N? 10 ENGINEERING GROUP CO., LTD SUCURSAL DEL PERU</t>
  </si>
  <si>
    <t>F001-8112</t>
  </si>
  <si>
    <t>F003-2042</t>
  </si>
  <si>
    <t>Victor Larco Herrera</t>
  </si>
  <si>
    <t>AC TRACTOR SERVICE S.A.C.</t>
  </si>
  <si>
    <t>F001-8111</t>
  </si>
  <si>
    <t>F001-8110</t>
  </si>
  <si>
    <t>F001-8109</t>
  </si>
  <si>
    <t>F003-2041</t>
  </si>
  <si>
    <t>B003-12306</t>
  </si>
  <si>
    <t>F001-8108</t>
  </si>
  <si>
    <t>F004-431</t>
  </si>
  <si>
    <t>2022-01-11</t>
  </si>
  <si>
    <t>B001-16836</t>
  </si>
  <si>
    <t>F001-8107</t>
  </si>
  <si>
    <t>F001-8106</t>
  </si>
  <si>
    <t>F001-8105</t>
  </si>
  <si>
    <t>B002-15874</t>
  </si>
  <si>
    <t>B002-15873</t>
  </si>
  <si>
    <t>B002-15872</t>
  </si>
  <si>
    <t>B002-15871</t>
  </si>
  <si>
    <t>F001-8104</t>
  </si>
  <si>
    <t>F001-8103</t>
  </si>
  <si>
    <t>F001-8102</t>
  </si>
  <si>
    <t>F001-8101</t>
  </si>
  <si>
    <t>F001-8100</t>
  </si>
  <si>
    <t>F001-8099</t>
  </si>
  <si>
    <t>B001-16835</t>
  </si>
  <si>
    <t>B001-16834</t>
  </si>
  <si>
    <t>B001-16833</t>
  </si>
  <si>
    <t>B001-16832</t>
  </si>
  <si>
    <t>B003-12305</t>
  </si>
  <si>
    <t>B003-12304</t>
  </si>
  <si>
    <t>B003-12303</t>
  </si>
  <si>
    <t>B003-12302</t>
  </si>
  <si>
    <t>B003-12301</t>
  </si>
  <si>
    <t>B003-12300</t>
  </si>
  <si>
    <t>B002-15870</t>
  </si>
  <si>
    <t>F001-8098</t>
  </si>
  <si>
    <t>B003-12299</t>
  </si>
  <si>
    <t>B003-12298</t>
  </si>
  <si>
    <t>B003-12297</t>
  </si>
  <si>
    <t>B003-12296</t>
  </si>
  <si>
    <t>B003-12295</t>
  </si>
  <si>
    <t>B003-12294</t>
  </si>
  <si>
    <t>B003-12293</t>
  </si>
  <si>
    <t>B003-12292</t>
  </si>
  <si>
    <t>B003-12291</t>
  </si>
  <si>
    <t>B003-12290</t>
  </si>
  <si>
    <t>B002-15869</t>
  </si>
  <si>
    <t>B002-15868</t>
  </si>
  <si>
    <t>B002-15867</t>
  </si>
  <si>
    <t>B002-15866</t>
  </si>
  <si>
    <t>B002-15865</t>
  </si>
  <si>
    <t>B002-15864</t>
  </si>
  <si>
    <t>B002-15863</t>
  </si>
  <si>
    <t>B002-15862</t>
  </si>
  <si>
    <t>F001-8097</t>
  </si>
  <si>
    <t>F003-2040</t>
  </si>
  <si>
    <t>B003-12289</t>
  </si>
  <si>
    <t>2022-01-10</t>
  </si>
  <si>
    <t>B001-16831</t>
  </si>
  <si>
    <t>B001-16830</t>
  </si>
  <si>
    <t>B001-16829</t>
  </si>
  <si>
    <t>B003-12288</t>
  </si>
  <si>
    <t>ROSALES VILLARREAL, WILDOR</t>
  </si>
  <si>
    <t>F001-8096</t>
  </si>
  <si>
    <t>F001-8095</t>
  </si>
  <si>
    <t>F001-8094</t>
  </si>
  <si>
    <t>F001-8093</t>
  </si>
  <si>
    <t>F001-8092</t>
  </si>
  <si>
    <t>F001-8091</t>
  </si>
  <si>
    <t>F001-8090</t>
  </si>
  <si>
    <t>F001-8089</t>
  </si>
  <si>
    <t>F001-8088</t>
  </si>
  <si>
    <t>CHAVEZ ANGULO FROILAN EDMUNDO</t>
  </si>
  <si>
    <t>F001-8087</t>
  </si>
  <si>
    <t>F001-8086</t>
  </si>
  <si>
    <t>B001-16828</t>
  </si>
  <si>
    <t>F001-8085</t>
  </si>
  <si>
    <t>B001-16827</t>
  </si>
  <si>
    <t>B001-16826</t>
  </si>
  <si>
    <t>F001-8084</t>
  </si>
  <si>
    <t>B001-16825</t>
  </si>
  <si>
    <t>F001-8083</t>
  </si>
  <si>
    <t>B001-16824</t>
  </si>
  <si>
    <t>F003-2039</t>
  </si>
  <si>
    <t>CABANA YONG PATRICIA YASMIN</t>
  </si>
  <si>
    <t>B002-15861</t>
  </si>
  <si>
    <t>B002-15860</t>
  </si>
  <si>
    <t>B003-12287</t>
  </si>
  <si>
    <t>B003-12286</t>
  </si>
  <si>
    <t>B003-12285</t>
  </si>
  <si>
    <t>B003-12284</t>
  </si>
  <si>
    <t>B003-12283</t>
  </si>
  <si>
    <t>B003-12282</t>
  </si>
  <si>
    <t>F001-8082</t>
  </si>
  <si>
    <t>F001-8081</t>
  </si>
  <si>
    <t>F001-8080</t>
  </si>
  <si>
    <t>F001-8079</t>
  </si>
  <si>
    <t>F001-8078</t>
  </si>
  <si>
    <t>F001-8077</t>
  </si>
  <si>
    <t>B001-16823</t>
  </si>
  <si>
    <t>F001-8076</t>
  </si>
  <si>
    <t>B001-16822</t>
  </si>
  <si>
    <t>F001-8075</t>
  </si>
  <si>
    <t>F002-3428</t>
  </si>
  <si>
    <t>F001-8074</t>
  </si>
  <si>
    <t>2022-01-09</t>
  </si>
  <si>
    <t>B001-16821</t>
  </si>
  <si>
    <t>B001-16820</t>
  </si>
  <si>
    <t>F003-2038</t>
  </si>
  <si>
    <t>CARRASCO DELGADO JOSE OLFER</t>
  </si>
  <si>
    <t>F001-8073</t>
  </si>
  <si>
    <t>B002-15859</t>
  </si>
  <si>
    <t>F003-2037</t>
  </si>
  <si>
    <t>AGROVERI S A</t>
  </si>
  <si>
    <t>B002-15858</t>
  </si>
  <si>
    <t>B002-15857</t>
  </si>
  <si>
    <t>B002-15856</t>
  </si>
  <si>
    <t>B002-15855</t>
  </si>
  <si>
    <t>B002-15854</t>
  </si>
  <si>
    <t>B002-15853</t>
  </si>
  <si>
    <t>B002-15852</t>
  </si>
  <si>
    <t>B002-15851</t>
  </si>
  <si>
    <t>B002-15850</t>
  </si>
  <si>
    <t>B001-16819</t>
  </si>
  <si>
    <t>B001-16818</t>
  </si>
  <si>
    <t>B001-16817</t>
  </si>
  <si>
    <t>B001-16816</t>
  </si>
  <si>
    <t>F001-8072</t>
  </si>
  <si>
    <t>B001-16815</t>
  </si>
  <si>
    <t>B001-16814</t>
  </si>
  <si>
    <t>PAICO GUERRERO, ALADINO</t>
  </si>
  <si>
    <t>B002-15849</t>
  </si>
  <si>
    <t>B002-15848</t>
  </si>
  <si>
    <t>F003-2036</t>
  </si>
  <si>
    <t>F001-8071</t>
  </si>
  <si>
    <t>CONSULTORES &amp; CONSTRUCTORES RIBAB E.I.R.L.</t>
  </si>
  <si>
    <t>F001-8070</t>
  </si>
  <si>
    <t>B001-16813</t>
  </si>
  <si>
    <t>2022-01-08</t>
  </si>
  <si>
    <t>B001-16812</t>
  </si>
  <si>
    <t>F002-3427</t>
  </si>
  <si>
    <t>F002-3426</t>
  </si>
  <si>
    <t>B001-16811</t>
  </si>
  <si>
    <t>F001-8069</t>
  </si>
  <si>
    <t>FEDECO CONTRATISTAS GENERALES SOCIEDAD ANÓNIMA CERRADA</t>
  </si>
  <si>
    <t>B001-16810</t>
  </si>
  <si>
    <t>F001-8068</t>
  </si>
  <si>
    <t>DISTRIBUCIONES AYMAR S.A.C</t>
  </si>
  <si>
    <t>F001-8067</t>
  </si>
  <si>
    <t>F003-2035</t>
  </si>
  <si>
    <t>B001-16809</t>
  </si>
  <si>
    <t>F001-8066</t>
  </si>
  <si>
    <t>F002-3425</t>
  </si>
  <si>
    <t>F001-8065</t>
  </si>
  <si>
    <t>B001-16808</t>
  </si>
  <si>
    <t>F001-8064</t>
  </si>
  <si>
    <t>F001-8063</t>
  </si>
  <si>
    <t>F001-8062</t>
  </si>
  <si>
    <t>2022-01-07</t>
  </si>
  <si>
    <t>F001-8061</t>
  </si>
  <si>
    <t>PROYECTOS Y EJECUCIONES PERU S.A.C .</t>
  </si>
  <si>
    <t>B001-16807</t>
  </si>
  <si>
    <t>B003-12281</t>
  </si>
  <si>
    <t>F001-8060</t>
  </si>
  <si>
    <t>B001-16806</t>
  </si>
  <si>
    <t>B001-16805</t>
  </si>
  <si>
    <t>B001-16804</t>
  </si>
  <si>
    <t>B001-16803</t>
  </si>
  <si>
    <t>B001-16802</t>
  </si>
  <si>
    <t>B001-16801</t>
  </si>
  <si>
    <t>B002-15847</t>
  </si>
  <si>
    <t>B002-15846</t>
  </si>
  <si>
    <t>B002-15845</t>
  </si>
  <si>
    <t>B002-15844</t>
  </si>
  <si>
    <t>B002-15843</t>
  </si>
  <si>
    <t>B002-15842</t>
  </si>
  <si>
    <t>B002-15841</t>
  </si>
  <si>
    <t>B002-15840</t>
  </si>
  <si>
    <t>B003-12280</t>
  </si>
  <si>
    <t>B003-12279</t>
  </si>
  <si>
    <t>B003-12278</t>
  </si>
  <si>
    <t>B003-12277</t>
  </si>
  <si>
    <t>B003-12276</t>
  </si>
  <si>
    <t>B002-15839</t>
  </si>
  <si>
    <t>B002-15838</t>
  </si>
  <si>
    <t>B002-15837</t>
  </si>
  <si>
    <t>B002-15836</t>
  </si>
  <si>
    <t>F001-8059</t>
  </si>
  <si>
    <t>B001-16800</t>
  </si>
  <si>
    <t>F001-8058</t>
  </si>
  <si>
    <t>B002-15835</t>
  </si>
  <si>
    <t>B001-16799</t>
  </si>
  <si>
    <t>F001-8057</t>
  </si>
  <si>
    <t>NIMALEN S.A.C</t>
  </si>
  <si>
    <t>F001-8056</t>
  </si>
  <si>
    <t>B001-16798</t>
  </si>
  <si>
    <t>F002-3424</t>
  </si>
  <si>
    <t>F002-3423</t>
  </si>
  <si>
    <t>F001-8055</t>
  </si>
  <si>
    <t>Eten</t>
  </si>
  <si>
    <t>NECIOSUP FARRO?AY GRISELDA MARISOL</t>
  </si>
  <si>
    <t>B001-16797</t>
  </si>
  <si>
    <t>B003-12275</t>
  </si>
  <si>
    <t>F001-8054</t>
  </si>
  <si>
    <t>F001-8053</t>
  </si>
  <si>
    <t>F001-8052</t>
  </si>
  <si>
    <t>F001-8051</t>
  </si>
  <si>
    <t>F001-8050</t>
  </si>
  <si>
    <t>F001-8049</t>
  </si>
  <si>
    <t>F001-8048</t>
  </si>
  <si>
    <t>B001-16796</t>
  </si>
  <si>
    <t>B001-16795</t>
  </si>
  <si>
    <t>B001-16794</t>
  </si>
  <si>
    <t>B001-16793</t>
  </si>
  <si>
    <t>B001-16792</t>
  </si>
  <si>
    <t>B003-12274</t>
  </si>
  <si>
    <t>B001-16791</t>
  </si>
  <si>
    <t>B001-16790</t>
  </si>
  <si>
    <t>F001-8047</t>
  </si>
  <si>
    <t>CLEAN AMBIENTAL S.A.C.</t>
  </si>
  <si>
    <t>F001-8046</t>
  </si>
  <si>
    <t>F003-2034</t>
  </si>
  <si>
    <t>F003-2033</t>
  </si>
  <si>
    <t>B001-16789</t>
  </si>
  <si>
    <t>F001-8045</t>
  </si>
  <si>
    <t>F003-2032</t>
  </si>
  <si>
    <t>B003-12273</t>
  </si>
  <si>
    <t>2022-01-06</t>
  </si>
  <si>
    <t>F001-8044</t>
  </si>
  <si>
    <t>B001-16788</t>
  </si>
  <si>
    <t>B003-12272</t>
  </si>
  <si>
    <t>QUIROZ BARBOZA, CARLOS IVAN</t>
  </si>
  <si>
    <t>B003-12271</t>
  </si>
  <si>
    <t>B001-16787</t>
  </si>
  <si>
    <t>B001-16786</t>
  </si>
  <si>
    <t>F001-8043</t>
  </si>
  <si>
    <t>F001-8042</t>
  </si>
  <si>
    <t>F001-8041</t>
  </si>
  <si>
    <t>F001-8040</t>
  </si>
  <si>
    <t>F001-8039</t>
  </si>
  <si>
    <t>B001-16785</t>
  </si>
  <si>
    <t>F001-8038</t>
  </si>
  <si>
    <t>F001-8037</t>
  </si>
  <si>
    <t>F001-8036</t>
  </si>
  <si>
    <t>F001-8035</t>
  </si>
  <si>
    <t>F001-8034</t>
  </si>
  <si>
    <t>B001-16784</t>
  </si>
  <si>
    <t>F001-8033</t>
  </si>
  <si>
    <t>B003-12270</t>
  </si>
  <si>
    <t>B003-12269</t>
  </si>
  <si>
    <t>B003-12268</t>
  </si>
  <si>
    <t>B003-12267</t>
  </si>
  <si>
    <t>B003-12266</t>
  </si>
  <si>
    <t>B003-12265</t>
  </si>
  <si>
    <t>B003-12264</t>
  </si>
  <si>
    <t>B002-15834</t>
  </si>
  <si>
    <t>B002-15833</t>
  </si>
  <si>
    <t>B002-15832</t>
  </si>
  <si>
    <t>B002-15831</t>
  </si>
  <si>
    <t>B002-15830</t>
  </si>
  <si>
    <t>B002-15829</t>
  </si>
  <si>
    <t>B002-15828</t>
  </si>
  <si>
    <t>B002-15827</t>
  </si>
  <si>
    <t>B002-15826</t>
  </si>
  <si>
    <t>B002-15825</t>
  </si>
  <si>
    <t>B002-15824</t>
  </si>
  <si>
    <t>B002-15823</t>
  </si>
  <si>
    <t>F001-8032</t>
  </si>
  <si>
    <t>F003-2031</t>
  </si>
  <si>
    <t>FILMTRUCK PERU S.A.C.</t>
  </si>
  <si>
    <t>F001-8031</t>
  </si>
  <si>
    <t>RIMARACHIN SALAZAR MARIANO</t>
  </si>
  <si>
    <t>B001-16783</t>
  </si>
  <si>
    <t>B001-16782</t>
  </si>
  <si>
    <t>B001-16781</t>
  </si>
  <si>
    <t>B001-16780</t>
  </si>
  <si>
    <t>B001-16779</t>
  </si>
  <si>
    <t>B001-16778</t>
  </si>
  <si>
    <t>B002-15822</t>
  </si>
  <si>
    <t>B002-15821</t>
  </si>
  <si>
    <t>B002-15820</t>
  </si>
  <si>
    <t>B002-15819</t>
  </si>
  <si>
    <t>B002-15818</t>
  </si>
  <si>
    <t>B003-12263</t>
  </si>
  <si>
    <t>B003-12262</t>
  </si>
  <si>
    <t>B003-12261</t>
  </si>
  <si>
    <t>B003-12260</t>
  </si>
  <si>
    <t>B002-15817</t>
  </si>
  <si>
    <t>B002-15816</t>
  </si>
  <si>
    <t>B002-15815</t>
  </si>
  <si>
    <t>B002-15814</t>
  </si>
  <si>
    <t>B002-15813</t>
  </si>
  <si>
    <t>B002-15812</t>
  </si>
  <si>
    <t>B001-16777</t>
  </si>
  <si>
    <t>B001-16776</t>
  </si>
  <si>
    <t>B001-16775</t>
  </si>
  <si>
    <t>B001-16774</t>
  </si>
  <si>
    <t>B001-16773</t>
  </si>
  <si>
    <t>B001-16772</t>
  </si>
  <si>
    <t>B001-16771</t>
  </si>
  <si>
    <t>B001-16770</t>
  </si>
  <si>
    <t>B001-16769</t>
  </si>
  <si>
    <t>B001-16768</t>
  </si>
  <si>
    <t>B001-16767</t>
  </si>
  <si>
    <t>B001-16766</t>
  </si>
  <si>
    <t>B001-16765</t>
  </si>
  <si>
    <t>B001-16764</t>
  </si>
  <si>
    <t>B001-16763</t>
  </si>
  <si>
    <t>B001-16762</t>
  </si>
  <si>
    <t>B001-16761</t>
  </si>
  <si>
    <t>B001-16760</t>
  </si>
  <si>
    <t>2022-01-05</t>
  </si>
  <si>
    <t>F001-8030</t>
  </si>
  <si>
    <t>B001-16759</t>
  </si>
  <si>
    <t>F001-8029</t>
  </si>
  <si>
    <t>F003-2030</t>
  </si>
  <si>
    <t>B002-15811</t>
  </si>
  <si>
    <t>B002-15810</t>
  </si>
  <si>
    <t>B002-15809</t>
  </si>
  <si>
    <t>B002-15808</t>
  </si>
  <si>
    <t>B002-15807</t>
  </si>
  <si>
    <t>B003-12259</t>
  </si>
  <si>
    <t>B002-15806</t>
  </si>
  <si>
    <t>B002-15805</t>
  </si>
  <si>
    <t>B002-15804</t>
  </si>
  <si>
    <t>B002-15803</t>
  </si>
  <si>
    <t>B002-15802</t>
  </si>
  <si>
    <t>B002-15801</t>
  </si>
  <si>
    <t>B003-12258</t>
  </si>
  <si>
    <t>B003-12257</t>
  </si>
  <si>
    <t>F001-8028</t>
  </si>
  <si>
    <t>F001-8027</t>
  </si>
  <si>
    <t>B001-16758</t>
  </si>
  <si>
    <t>B001-16757</t>
  </si>
  <si>
    <t>B001-16756</t>
  </si>
  <si>
    <t>F001-8026</t>
  </si>
  <si>
    <t>F001-8025</t>
  </si>
  <si>
    <t>F001-8024</t>
  </si>
  <si>
    <t>F001-8023</t>
  </si>
  <si>
    <t>DAVILA RAMOS CARLOS ALBERTO</t>
  </si>
  <si>
    <t>B001-16755</t>
  </si>
  <si>
    <t>F001-8022</t>
  </si>
  <si>
    <t>F001-8021</t>
  </si>
  <si>
    <t>F001-8020</t>
  </si>
  <si>
    <t>F001-8019</t>
  </si>
  <si>
    <t>F001-8018</t>
  </si>
  <si>
    <t>F001-8017</t>
  </si>
  <si>
    <t>F001-8016</t>
  </si>
  <si>
    <t>B002-15800</t>
  </si>
  <si>
    <t>F001-8015</t>
  </si>
  <si>
    <t>F001-8014</t>
  </si>
  <si>
    <t>B003-12256</t>
  </si>
  <si>
    <t>B003-12255</t>
  </si>
  <si>
    <t>F001-8013</t>
  </si>
  <si>
    <t>B001-16754</t>
  </si>
  <si>
    <t>2022-01-04</t>
  </si>
  <si>
    <t>B001-16753</t>
  </si>
  <si>
    <t>F001-8012</t>
  </si>
  <si>
    <t>B001-16752</t>
  </si>
  <si>
    <t>B001-16751</t>
  </si>
  <si>
    <t>F001-8011</t>
  </si>
  <si>
    <t>F001-8010</t>
  </si>
  <si>
    <t>B002-15799</t>
  </si>
  <si>
    <t>B002-15798</t>
  </si>
  <si>
    <t>B002-15797</t>
  </si>
  <si>
    <t>B003-12254</t>
  </si>
  <si>
    <t>B003-12253</t>
  </si>
  <si>
    <t>B003-12252</t>
  </si>
  <si>
    <t>B002-15796</t>
  </si>
  <si>
    <t>B002-15795</t>
  </si>
  <si>
    <t>F001-8009</t>
  </si>
  <si>
    <t>B002-15794</t>
  </si>
  <si>
    <t>B002-15793</t>
  </si>
  <si>
    <t>B002-15792</t>
  </si>
  <si>
    <t>B002-15791</t>
  </si>
  <si>
    <t>B003-12251</t>
  </si>
  <si>
    <t>B003-12250</t>
  </si>
  <si>
    <t>B003-12249</t>
  </si>
  <si>
    <t>B002-15790</t>
  </si>
  <si>
    <t>B002-15789</t>
  </si>
  <si>
    <t>B002-15788</t>
  </si>
  <si>
    <t>B002-15787</t>
  </si>
  <si>
    <t>B003-12248</t>
  </si>
  <si>
    <t>B003-12247</t>
  </si>
  <si>
    <t>B003-12246</t>
  </si>
  <si>
    <t>B001-16750</t>
  </si>
  <si>
    <t>B001-16749</t>
  </si>
  <si>
    <t>B001-16748</t>
  </si>
  <si>
    <t>B003-12245</t>
  </si>
  <si>
    <t>B001-16747</t>
  </si>
  <si>
    <t>F002-3422</t>
  </si>
  <si>
    <t>HUAMAN AQUINO VICTOR</t>
  </si>
  <si>
    <t>B001-16746</t>
  </si>
  <si>
    <t>B001-16745</t>
  </si>
  <si>
    <t>2022-01-03</t>
  </si>
  <si>
    <t>B003-12244</t>
  </si>
  <si>
    <t>B001-16744</t>
  </si>
  <si>
    <t>F001-8008</t>
  </si>
  <si>
    <t>F002-3421</t>
  </si>
  <si>
    <t>F001-8007</t>
  </si>
  <si>
    <t>B001-16743</t>
  </si>
  <si>
    <t>B001-16742</t>
  </si>
  <si>
    <t>F001-8006</t>
  </si>
  <si>
    <t>F001-8005</t>
  </si>
  <si>
    <t>F001-8004</t>
  </si>
  <si>
    <t>F001-8003</t>
  </si>
  <si>
    <t>F001-8002</t>
  </si>
  <si>
    <t>F001-8001</t>
  </si>
  <si>
    <t>F003-2029</t>
  </si>
  <si>
    <t>B001-16741</t>
  </si>
  <si>
    <t>F001-8000</t>
  </si>
  <si>
    <t>F001-7999</t>
  </si>
  <si>
    <t>VILLALOBOS FLORES DORIS MARGARITA</t>
  </si>
  <si>
    <t>B003-12243</t>
  </si>
  <si>
    <t>F001-7998</t>
  </si>
  <si>
    <t>F001-7997</t>
  </si>
  <si>
    <t>B001-16740</t>
  </si>
  <si>
    <t>B001-16739</t>
  </si>
  <si>
    <t>B001-16738</t>
  </si>
  <si>
    <t>B001-16737</t>
  </si>
  <si>
    <t>B001-16736</t>
  </si>
  <si>
    <t>B001-16735</t>
  </si>
  <si>
    <t>B002-15786</t>
  </si>
  <si>
    <t>B002-15785</t>
  </si>
  <si>
    <t>B002-15784</t>
  </si>
  <si>
    <t>B002-15783</t>
  </si>
  <si>
    <t>B002-15782</t>
  </si>
  <si>
    <t>B002-15781</t>
  </si>
  <si>
    <t>B002-15780</t>
  </si>
  <si>
    <t>B003-12242</t>
  </si>
  <si>
    <t>B003-12241</t>
  </si>
  <si>
    <t>B003-12240</t>
  </si>
  <si>
    <t>B003-12239</t>
  </si>
  <si>
    <t>B003-12238</t>
  </si>
  <si>
    <t>F002-3420</t>
  </si>
  <si>
    <t>F003-2028</t>
  </si>
  <si>
    <t>GRUPO PETROCAÑA SAC</t>
  </si>
  <si>
    <t>B003-12237</t>
  </si>
  <si>
    <t>LORENZO ORTIZ, JONATHAN WALTER</t>
  </si>
  <si>
    <t>B001-16734</t>
  </si>
  <si>
    <t>CALDERON FLORES, JOSE DILMER</t>
  </si>
  <si>
    <t>F001-7996</t>
  </si>
  <si>
    <t>F001-7995</t>
  </si>
  <si>
    <t>GUTIERRES ALVARADO JOSE MANUEL</t>
  </si>
  <si>
    <t>B001-16733</t>
  </si>
  <si>
    <t>2022-01-02</t>
  </si>
  <si>
    <t>B001-16732</t>
  </si>
  <si>
    <t>F001-7994</t>
  </si>
  <si>
    <t>F001-7993</t>
  </si>
  <si>
    <t>F003-2027</t>
  </si>
  <si>
    <t>MATOS MEZA GEOFREY EMMANUEL</t>
  </si>
  <si>
    <t>B001-16731</t>
  </si>
  <si>
    <t>F001-7992</t>
  </si>
  <si>
    <t>SERVICIOS GENERALES ADJ EIRL</t>
  </si>
  <si>
    <t>F001-7991</t>
  </si>
  <si>
    <t>CIVELCON S.A.C.</t>
  </si>
  <si>
    <t>B001-16730</t>
  </si>
  <si>
    <t>F001-7990</t>
  </si>
  <si>
    <t>B003-12236</t>
  </si>
  <si>
    <t>F003-2026</t>
  </si>
  <si>
    <t>F001-7989</t>
  </si>
  <si>
    <t>RUIZ ESCOBEDO CAYETANO</t>
  </si>
  <si>
    <t>F001-7988</t>
  </si>
  <si>
    <t>F003-2025</t>
  </si>
  <si>
    <t>CORDOVA SANTILLAN WILFREDO</t>
  </si>
  <si>
    <t>B002-15779</t>
  </si>
  <si>
    <t>F001-7987</t>
  </si>
  <si>
    <t>B001-16729</t>
  </si>
  <si>
    <t>GONZALES CORNEJO, VICTOR ANTONIO</t>
  </si>
  <si>
    <t>B001-16728</t>
  </si>
  <si>
    <t>PEREZ VILLEGAS, CRISTIAN DAVID</t>
  </si>
  <si>
    <t>B002-15778</t>
  </si>
  <si>
    <t>B001-16727</t>
  </si>
  <si>
    <t>2022-01-01</t>
  </si>
  <si>
    <t>F003-2024</t>
  </si>
  <si>
    <t>B001-16726</t>
  </si>
  <si>
    <t>F001-7986</t>
  </si>
  <si>
    <t>CORDOVA CEVALLOS HILARION</t>
  </si>
  <si>
    <t>F001-7985</t>
  </si>
  <si>
    <t>F001-7984</t>
  </si>
  <si>
    <t>F003-2023</t>
  </si>
  <si>
    <t>YANCAPALLO YUCRA MARIA ELENA</t>
  </si>
  <si>
    <t>F001-7983</t>
  </si>
  <si>
    <t>F001-7982</t>
  </si>
  <si>
    <t>INVERSIONES APERLU S.A.C</t>
  </si>
  <si>
    <t>B001-16725</t>
  </si>
  <si>
    <t>F001-7981</t>
  </si>
  <si>
    <t>CABOS SUAREZ LUIS GERMAIN</t>
  </si>
  <si>
    <t>F001-7980</t>
  </si>
  <si>
    <t>GRUPO HERRERA IMPORTACIONES S.A.C.</t>
  </si>
  <si>
    <t>F001-7979</t>
  </si>
  <si>
    <t>GINSAC IMPORT S.A.C.</t>
  </si>
  <si>
    <t>F003-2022</t>
  </si>
  <si>
    <t>MANAYALLE MUNDACA ANTOLINO</t>
  </si>
  <si>
    <t>CADYM</t>
  </si>
  <si>
    <t>CHICLAYO</t>
  </si>
  <si>
    <t>Ahora= Fecha y Hora</t>
  </si>
  <si>
    <t>Hoy= Fecha</t>
  </si>
  <si>
    <t>Para todas las ventas, inserte una columna mes en donde solo muestre el numero del mes de la fecha de emision</t>
  </si>
  <si>
    <t>Mes</t>
  </si>
  <si>
    <t>Año</t>
  </si>
  <si>
    <t>Dia</t>
  </si>
  <si>
    <t>Hora</t>
  </si>
  <si>
    <t>Minuto</t>
  </si>
  <si>
    <t>Segundos</t>
  </si>
  <si>
    <t xml:space="preserve">Unir Año - mes y dia </t>
  </si>
  <si>
    <t>FEcha1</t>
  </si>
  <si>
    <t>Fecha2</t>
  </si>
  <si>
    <t>Serie de DocVenta</t>
  </si>
  <si>
    <t>Correlativo</t>
  </si>
  <si>
    <t>Extraer</t>
  </si>
  <si>
    <t>DNI</t>
  </si>
  <si>
    <t>Azul</t>
  </si>
  <si>
    <t>Amarillo</t>
  </si>
  <si>
    <t>&gt;=18</t>
  </si>
  <si>
    <t>Cliente Minuscula</t>
  </si>
  <si>
    <t>Mayuscula</t>
  </si>
  <si>
    <t>Nombre Propio</t>
  </si>
  <si>
    <t>Etiquetas de fila</t>
  </si>
  <si>
    <t>Total general</t>
  </si>
  <si>
    <t>Suma de Total</t>
  </si>
  <si>
    <t>Cuenta de Total</t>
  </si>
  <si>
    <t>(en blanco)</t>
  </si>
  <si>
    <t>Departamento</t>
  </si>
  <si>
    <t>Totalde ventas</t>
  </si>
  <si>
    <t>Ventas por de Partamento</t>
  </si>
  <si>
    <t xml:space="preserve">Tipo de documento / usuario </t>
  </si>
  <si>
    <t>Usuario</t>
  </si>
  <si>
    <t>Total de Ventas</t>
  </si>
  <si>
    <t xml:space="preserve">ventas por usuario </t>
  </si>
  <si>
    <t xml:space="preserve">Ventas por usuario y tipo de documento </t>
  </si>
  <si>
    <t>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</si>
</sst>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rgb="FF000000"/>
      <name val="Calibri"/>
    </font>
    <font>
      <b/>
      <sz val="13.5"/>
      <color rgb="FF000000"/>
      <name val="Calibri"/>
    </font>
    <font>
      <b/>
      <sz val="11"/>
      <color rgb="FF000000"/>
      <name val="Calibri"/>
    </font>
    <font>
      <sz val="11"/>
      <color theme="0"/>
      <name val="Calibri"/>
      <family val="2"/>
    </font>
    <font>
      <b/>
      <sz val="11"/>
      <color theme="0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/>
    <xf numFmtId="22" fontId="2" fillId="0" borderId="0" xfId="0" applyNumberFormat="1" applyFont="1" applyAlignment="1">
      <alignment horizontal="center" wrapText="1"/>
    </xf>
    <xf numFmtId="14" fontId="0" fillId="0" borderId="0" xfId="0" applyNumberFormat="1"/>
    <xf numFmtId="0" fontId="0" fillId="0" borderId="0" xfId="0" applyAlignment="1"/>
    <xf numFmtId="0" fontId="0" fillId="2" borderId="0" xfId="0" applyFill="1"/>
    <xf numFmtId="0" fontId="0" fillId="3" borderId="0" xfId="0" applyFill="1"/>
    <xf numFmtId="49" fontId="0" fillId="0" borderId="0" xfId="0" applyNumberFormat="1"/>
    <xf numFmtId="0" fontId="3" fillId="3" borderId="0" xfId="0" applyFont="1" applyFill="1"/>
    <xf numFmtId="0" fontId="4" fillId="3" borderId="1" xfId="0" applyFont="1" applyFill="1" applyBorder="1"/>
    <xf numFmtId="2" fontId="0" fillId="0" borderId="0" xfId="0" applyNumberFormat="1"/>
    <xf numFmtId="0" fontId="5" fillId="0" borderId="0" xfId="0" applyFont="1"/>
    <xf numFmtId="0" fontId="4" fillId="3" borderId="2" xfId="0" applyFont="1" applyFill="1" applyBorder="1"/>
    <xf numFmtId="0" fontId="5" fillId="0" borderId="0" xfId="0" applyFont="1" applyAlignment="1">
      <alignment horizontal="center"/>
    </xf>
    <xf numFmtId="0" fontId="4" fillId="3" borderId="0" xfId="0" applyFont="1" applyFill="1" applyBorder="1"/>
    <xf numFmtId="0" fontId="5" fillId="3" borderId="0" xfId="0" applyFont="1" applyFill="1"/>
    <xf numFmtId="0" fontId="3" fillId="3" borderId="1" xfId="0" applyFont="1" applyFill="1" applyBorder="1"/>
    <xf numFmtId="0" fontId="0" fillId="0" borderId="0" xfId="0" applyAlignment="1">
      <alignment horizontal="center"/>
    </xf>
    <xf numFmtId="0" fontId="0" fillId="0" borderId="3" xfId="0" pivotButton="1" applyBorder="1"/>
    <xf numFmtId="0" fontId="0" fillId="0" borderId="5" xfId="0" applyBorder="1"/>
    <xf numFmtId="0" fontId="0" fillId="0" borderId="3" xfId="0" applyBorder="1" applyAlignment="1">
      <alignment horizontal="left"/>
    </xf>
    <xf numFmtId="0" fontId="0" fillId="0" borderId="5" xfId="0" applyNumberFormat="1" applyBorder="1"/>
    <xf numFmtId="0" fontId="0" fillId="0" borderId="4" xfId="0" applyBorder="1" applyAlignment="1">
      <alignment horizontal="left"/>
    </xf>
    <xf numFmtId="0" fontId="0" fillId="0" borderId="6" xfId="0" applyNumberFormat="1" applyBorder="1"/>
    <xf numFmtId="0" fontId="0" fillId="0" borderId="8" xfId="0" applyBorder="1" applyAlignment="1">
      <alignment horizontal="left"/>
    </xf>
    <xf numFmtId="0" fontId="0" fillId="0" borderId="7" xfId="0" applyNumberFormat="1" applyBorder="1"/>
    <xf numFmtId="0" fontId="0" fillId="0" borderId="4" xfId="0" applyBorder="1" applyAlignment="1">
      <alignment horizontal="left" indent="1"/>
    </xf>
    <xf numFmtId="10" fontId="0" fillId="0" borderId="5" xfId="0" applyNumberFormat="1" applyBorder="1"/>
    <xf numFmtId="10" fontId="0" fillId="0" borderId="6" xfId="0" applyNumberFormat="1" applyBorder="1"/>
    <xf numFmtId="10" fontId="0" fillId="0" borderId="7" xfId="0" applyNumberFormat="1" applyBorder="1"/>
    <xf numFmtId="0" fontId="0" fillId="0" borderId="3" xfId="0" applyNumberFormat="1" applyBorder="1"/>
    <xf numFmtId="0" fontId="0" fillId="0" borderId="9" xfId="0" applyNumberFormat="1" applyBorder="1"/>
    <xf numFmtId="0" fontId="0" fillId="0" borderId="4" xfId="0" applyNumberFormat="1" applyBorder="1"/>
    <xf numFmtId="0" fontId="0" fillId="0" borderId="10" xfId="0" applyNumberFormat="1" applyBorder="1"/>
    <xf numFmtId="0" fontId="0" fillId="0" borderId="0" xfId="0" applyBorder="1"/>
    <xf numFmtId="0" fontId="0" fillId="0" borderId="10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1" xfId="0" applyBorder="1"/>
    <xf numFmtId="0" fontId="0" fillId="0" borderId="0" xfId="0" applyNumberFormat="1"/>
  </cellXfs>
  <cellStyles count="1">
    <cellStyle name="Normal" xfId="0" builtinId="0"/>
  </cellStyles>
  <dxfs count="13">
    <dxf>
      <font>
        <color theme="3"/>
      </font>
      <fill>
        <patternFill patternType="solid">
          <bgColor theme="8" tint="0.79998168889431442"/>
        </patternFill>
      </fill>
    </dxf>
    <dxf>
      <border outline="0">
        <left style="thin">
          <color rgb="FF999999"/>
        </left>
        <right style="thin">
          <color rgb="FF999999"/>
        </right>
        <top style="thin">
          <color rgb="FF999999"/>
        </top>
        <bottom style="thin">
          <color rgb="FF999999"/>
        </bottom>
      </border>
    </dxf>
    <dxf>
      <numFmt numFmtId="0" formatCode="General"/>
      <border diagonalUp="0" diagonalDown="0">
        <left style="thin">
          <color rgb="FF999999"/>
        </left>
        <right style="thin">
          <color rgb="FF999999"/>
        </right>
        <top style="thin">
          <color indexed="65"/>
        </top>
        <bottom/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rgb="FF999999"/>
        </left>
        <right/>
        <top style="thin">
          <color indexed="65"/>
        </top>
        <bottom/>
        <vertical/>
        <horizontal/>
      </border>
    </dxf>
    <dxf>
      <border outline="0">
        <left style="thin">
          <color rgb="FF999999"/>
        </left>
        <right style="thin">
          <color rgb="FF999999"/>
        </right>
        <top style="thin">
          <color rgb="FF999999"/>
        </top>
      </border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microsoft.com/office/2007/relationships/slicerCache" Target="slicerCaches/slicerCache1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microsoft.com/office/2007/relationships/slicerCache" Target="slicerCaches/slicerCache15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microsoft.com/office/2007/relationships/slicerCache" Target="slicerCaches/slicerCache14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[Reporte_Ventas - Con Segmentacion.xlsx]Hoja3!TablaDinámica1</c:name>
    <c:fmtId val="0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Hoja3!$A$4:$A$6</c:f>
              <c:strCache>
                <c:ptCount val="2"/>
                <c:pt idx="0">
                  <c:v>sur1</c:v>
                </c:pt>
                <c:pt idx="1">
                  <c:v>sur2</c:v>
                </c:pt>
              </c:strCache>
            </c:strRef>
          </c:cat>
          <c:val>
            <c:numRef>
              <c:f>Hoja3!$B$4:$B$6</c:f>
              <c:numCache>
                <c:formatCode>General</c:formatCode>
                <c:ptCount val="2"/>
                <c:pt idx="0">
                  <c:v>9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13-4667-9847-616F3D761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632832"/>
        <c:axId val="308633248"/>
      </c:barChart>
      <c:catAx>
        <c:axId val="30863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633248"/>
        <c:crosses val="autoZero"/>
        <c:auto val="1"/>
        <c:lblAlgn val="ctr"/>
        <c:lblOffset val="100"/>
        <c:noMultiLvlLbl val="0"/>
      </c:catAx>
      <c:valAx>
        <c:axId val="30863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632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[Reporte_Ventas - Con Segmentacion.xlsx]Tablas Dinamicas!TablaDinámica2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Ventas por Porcentaje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'Tablas Dinamicas'!$B$4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27B-4B44-B645-3BD00A8D10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27B-4B44-B645-3BD00A8D10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'Tablas Dinamicas'!$A$5:$A$7</c:f>
              <c:strCache>
                <c:ptCount val="2"/>
                <c:pt idx="0">
                  <c:v>1</c:v>
                </c:pt>
                <c:pt idx="1">
                  <c:v>2</c:v>
                </c:pt>
              </c:strCache>
            </c:strRef>
          </c:cat>
          <c:val>
            <c:numRef>
              <c:f>'Tablas Dinamicas'!$B$5:$B$7</c:f>
              <c:numCache>
                <c:formatCode>0.00%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B-4B44-B645-3BD00A8D103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[Reporte_Ventas - Con Segmentacion.xlsx]Tablas Dinamicas!TablaDinámica3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Ventas por Vendedor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'Tablas Dinamicas'!$B$12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Dinamicas'!$A$13:$A$17</c:f>
              <c:strCache>
                <c:ptCount val="4"/>
                <c:pt idx="0">
                  <c:v>grifoalexsac</c:v>
                </c:pt>
                <c:pt idx="1">
                  <c:v>sur1</c:v>
                </c:pt>
                <c:pt idx="2">
                  <c:v>sur2</c:v>
                </c:pt>
                <c:pt idx="3">
                  <c:v>sur3</c:v>
                </c:pt>
              </c:strCache>
            </c:strRef>
          </c:cat>
          <c:val>
            <c:numRef>
              <c:f>'Tablas Dinamicas'!$B$13:$B$17</c:f>
              <c:numCache>
                <c:formatCode>General</c:formatCode>
                <c:ptCount val="4"/>
                <c:pt idx="0">
                  <c:v>18290.5</c:v>
                </c:pt>
                <c:pt idx="1">
                  <c:v>605147.80000000005</c:v>
                </c:pt>
                <c:pt idx="2">
                  <c:v>142032.85000000003</c:v>
                </c:pt>
                <c:pt idx="3">
                  <c:v>305120.61000000004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6-4531-A448-DE37B4BA35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5316352"/>
        <c:axId val="312243136"/>
        <c:axId val="0"/>
      </c:bar3DChart>
      <c:catAx>
        <c:axId val="31531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243136"/>
        <c:crosses val="autoZero"/>
        <c:auto val="1"/>
        <c:lblAlgn val="ctr"/>
        <c:lblOffset val="100"/>
        <c:noMultiLvlLbl val="0"/>
      </c:catAx>
      <c:valAx>
        <c:axId val="31224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5316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'Hojade datos  (2)'!$C$5</c:f>
              <c:strCache>
                <c:ptCount val="1"/>
                <c:pt idx="0">
                  <c:v>Totalde ventas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'Hojade datos  (2)'!$B$6:$B$11</c:f>
              <c:strCache>
                <c:ptCount val="4"/>
                <c:pt idx="0">
                  <c:v>AMAZONAS</c:v>
                </c:pt>
                <c:pt idx="1">
                  <c:v>ÁNCASH</c:v>
                </c:pt>
                <c:pt idx="2">
                  <c:v>LA LIBERTAD</c:v>
                </c:pt>
                <c:pt idx="3">
                  <c:v>LAMBAYEQUE</c:v>
                </c:pt>
              </c:strCache>
            </c:strRef>
          </c:cat>
          <c:val>
            <c:numRef>
              <c:f>'Hojade datos  (2)'!$C$6:$C$11</c:f>
              <c:numCache>
                <c:formatCode>General</c:formatCode>
                <c:ptCount val="4"/>
                <c:pt idx="0">
                  <c:v>7008</c:v>
                </c:pt>
                <c:pt idx="1">
                  <c:v>296</c:v>
                </c:pt>
                <c:pt idx="2">
                  <c:v>593.20000000000005</c:v>
                </c:pt>
                <c:pt idx="3">
                  <c:v>361912.01999999996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456-A0D8-31087F52F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706512"/>
        <c:axId val="410707760"/>
      </c:barChart>
      <c:catAx>
        <c:axId val="41070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0707760"/>
        <c:crosses val="autoZero"/>
        <c:auto val="1"/>
        <c:lblAlgn val="ctr"/>
        <c:lblOffset val="100"/>
        <c:noMultiLvlLbl val="0"/>
      </c:catAx>
      <c:valAx>
        <c:axId val="41070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0706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'Hojade datos  (2)'!$F$5</c:f>
              <c:strCache>
                <c:ptCount val="1"/>
                <c:pt idx="0">
                  <c:v>Total de Ventas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'Hojade datos  (2)'!$E$6:$E$7</c:f>
              <c:strCache>
                <c:ptCount val="2"/>
                <c:pt idx="0">
                  <c:v>sur3</c:v>
                </c:pt>
                <c:pt idx="1">
                  <c:v>sur2</c:v>
                </c:pt>
              </c:strCache>
            </c:strRef>
          </c:cat>
          <c:val>
            <c:numRef>
              <c:f>'Hojade datos  (2)'!$F$6:$F$7</c:f>
              <c:numCache>
                <c:formatCode>General</c:formatCode>
                <c:ptCount val="2"/>
                <c:pt idx="0">
                  <c:v>305120.61000000004</c:v>
                </c:pt>
                <c:pt idx="1">
                  <c:v>142032.85000000003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A4-490D-8580-34BBED13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10707344"/>
        <c:axId val="435796432"/>
      </c:barChart>
      <c:catAx>
        <c:axId val="410707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5796432"/>
        <c:crosses val="autoZero"/>
        <c:auto val="1"/>
        <c:lblAlgn val="ctr"/>
        <c:lblOffset val="100"/>
        <c:noMultiLvlLbl val="0"/>
      </c:catAx>
      <c:valAx>
        <c:axId val="435796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0707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233362</xdr:colOff>
      <xdr:row>1</xdr:row>
      <xdr:rowOff>180975</xdr:rowOff>
    </xdr:from>
    <xdr:to>
      <xdr:col>9</xdr:col>
      <xdr:colOff>233362</xdr:colOff>
      <xdr:row>16</xdr:row>
      <xdr:rowOff>66675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342900</xdr:colOff>
      <xdr:row>12</xdr:row>
      <xdr:rowOff>47625</xdr:rowOff>
    </xdr:from>
    <xdr:to>
      <xdr:col>11</xdr:col>
      <xdr:colOff>647700</xdr:colOff>
      <xdr:row>18</xdr:row>
      <xdr:rowOff>85725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Tipo Doc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oc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39075" y="2333625"/>
              <a:ext cx="1828800" cy="1181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66675</xdr:colOff>
      <xdr:row>1</xdr:row>
      <xdr:rowOff>47627</xdr:rowOff>
    </xdr:from>
    <xdr:to>
      <xdr:col>14</xdr:col>
      <xdr:colOff>371475</xdr:colOff>
      <xdr:row>6</xdr:row>
      <xdr:rowOff>19051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Mes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48850" y="238127"/>
              <a:ext cx="1828800" cy="9239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380999</xdr:colOff>
      <xdr:row>1</xdr:row>
      <xdr:rowOff>76201</xdr:rowOff>
    </xdr:from>
    <xdr:to>
      <xdr:col>11</xdr:col>
      <xdr:colOff>619124</xdr:colOff>
      <xdr:row>11</xdr:row>
      <xdr:rowOff>38101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DPT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PTO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77174" y="266701"/>
              <a:ext cx="1762125" cy="1866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104776</xdr:colOff>
      <xdr:row>6</xdr:row>
      <xdr:rowOff>47625</xdr:rowOff>
    </xdr:from>
    <xdr:to>
      <xdr:col>7</xdr:col>
      <xdr:colOff>647700</xdr:colOff>
      <xdr:row>17</xdr:row>
      <xdr:rowOff>133350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676275</xdr:colOff>
      <xdr:row>17</xdr:row>
      <xdr:rowOff>171450</xdr:rowOff>
    </xdr:from>
    <xdr:to>
      <xdr:col>13</xdr:col>
      <xdr:colOff>457200</xdr:colOff>
      <xdr:row>32</xdr:row>
      <xdr:rowOff>171450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76199</xdr:colOff>
      <xdr:row>1</xdr:row>
      <xdr:rowOff>47625</xdr:rowOff>
    </xdr:from>
    <xdr:to>
      <xdr:col>2</xdr:col>
      <xdr:colOff>581024</xdr:colOff>
      <xdr:row>9</xdr:row>
      <xdr:rowOff>28575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Usuario/Vendedor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suario/Vendedor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199" y="238125"/>
              <a:ext cx="2028825" cy="1504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133349</xdr:colOff>
      <xdr:row>9</xdr:row>
      <xdr:rowOff>161926</xdr:rowOff>
    </xdr:from>
    <xdr:to>
      <xdr:col>2</xdr:col>
      <xdr:colOff>542924</xdr:colOff>
      <xdr:row>16</xdr:row>
      <xdr:rowOff>76200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Tipo Doc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oc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49" y="1876426"/>
              <a:ext cx="1933575" cy="12477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142874</xdr:colOff>
      <xdr:row>0</xdr:row>
      <xdr:rowOff>28576</xdr:rowOff>
    </xdr:from>
    <xdr:to>
      <xdr:col>4</xdr:col>
      <xdr:colOff>571499</xdr:colOff>
      <xdr:row>5</xdr:row>
      <xdr:rowOff>85726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6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28874" y="28576"/>
              <a:ext cx="1838325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142874</xdr:colOff>
      <xdr:row>17</xdr:row>
      <xdr:rowOff>85725</xdr:rowOff>
    </xdr:from>
    <xdr:to>
      <xdr:col>2</xdr:col>
      <xdr:colOff>514349</xdr:colOff>
      <xdr:row>30</xdr:row>
      <xdr:rowOff>133350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7" name="DPT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PTO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4" y="3324225"/>
              <a:ext cx="18954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23702</xdr:colOff>
      <xdr:row>0</xdr:row>
      <xdr:rowOff>55377</xdr:rowOff>
    </xdr:from>
    <xdr:to>
      <xdr:col>1</xdr:col>
      <xdr:colOff>11076</xdr:colOff>
      <xdr:row>16</xdr:row>
      <xdr:rowOff>88603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2" name="Departament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702" y="55377"/>
              <a:ext cx="1227839" cy="1916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 de tabla. La segmentación de datos de tabla se admite en Excel o versiones posteriores.
Si la forma se modificó en una versión anterior de Excel o si el libro se guardó en Excel 2007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6</xdr:col>
      <xdr:colOff>68002</xdr:colOff>
      <xdr:row>0</xdr:row>
      <xdr:rowOff>101010</xdr:rowOff>
    </xdr:from>
    <xdr:to>
      <xdr:col>6</xdr:col>
      <xdr:colOff>1794244</xdr:colOff>
      <xdr:row>10</xdr:row>
      <xdr:rowOff>55379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3" name="Usuari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suari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89921" y="101010"/>
              <a:ext cx="1726242" cy="146064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 de tabla. La segmentación de datos de tabla se admite en Excel o versiones posteriores.
Si la forma se modificó en una versión anterior de Excel o si el libro se guardó en Excel 2007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7</xdr:col>
      <xdr:colOff>112305</xdr:colOff>
      <xdr:row>15</xdr:row>
      <xdr:rowOff>112086</xdr:rowOff>
    </xdr:from>
    <xdr:to>
      <xdr:col>8</xdr:col>
      <xdr:colOff>409797</xdr:colOff>
      <xdr:row>25</xdr:row>
      <xdr:rowOff>0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4" name="Tipo de documento / usuario 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documento / usuario 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61695" y="1806650"/>
              <a:ext cx="2124962" cy="120590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 de tabla. La segmentación de datos de tabla se admite en Excel o versiones posteriores.
Si la forma se modificó en una versión anterior de Excel o si el libro se guardó en Excel 2007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239233</xdr:colOff>
      <xdr:row>26</xdr:row>
      <xdr:rowOff>134678</xdr:rowOff>
    </xdr:from>
    <xdr:to>
      <xdr:col>3</xdr:col>
      <xdr:colOff>199361</xdr:colOff>
      <xdr:row>41</xdr:row>
      <xdr:rowOff>110755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737634</xdr:colOff>
      <xdr:row>26</xdr:row>
      <xdr:rowOff>112529</xdr:rowOff>
    </xdr:from>
    <xdr:to>
      <xdr:col>7</xdr:col>
      <xdr:colOff>398720</xdr:colOff>
      <xdr:row>40</xdr:row>
      <xdr:rowOff>177210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733425</xdr:colOff>
      <xdr:row>2</xdr:row>
      <xdr:rowOff>47625</xdr:rowOff>
    </xdr:from>
    <xdr:to>
      <xdr:col>3</xdr:col>
      <xdr:colOff>273124</xdr:colOff>
      <xdr:row>8</xdr:row>
      <xdr:rowOff>81959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3" name="Tipo Doc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oc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3425" y="428625"/>
              <a:ext cx="1825699" cy="117733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 de tabla. La segmentación de datos de tabla se admite en Excel o versiones posteriores.
Si la forma se modificó en una versión anterior de Excel o si el libro se guardó en Excel 2007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733425</xdr:colOff>
      <xdr:row>9</xdr:row>
      <xdr:rowOff>42236</xdr:rowOff>
    </xdr:from>
    <xdr:to>
      <xdr:col>3</xdr:col>
      <xdr:colOff>273123</xdr:colOff>
      <xdr:row>14</xdr:row>
      <xdr:rowOff>139110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4" name="Mes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3425" y="1756736"/>
              <a:ext cx="1825698" cy="1049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 de tabla. La segmentación de datos de tabla se admite en Excel o versiones posteriores.
Si la forma se modificó en una versión anterior de Excel o si el libro se guardó en Excel 2007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7</xdr:col>
      <xdr:colOff>202535</xdr:colOff>
      <xdr:row>2</xdr:row>
      <xdr:rowOff>19051</xdr:rowOff>
    </xdr:from>
    <xdr:to>
      <xdr:col>9</xdr:col>
      <xdr:colOff>391706</xdr:colOff>
      <xdr:row>9</xdr:row>
      <xdr:rowOff>77530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5" name="DIST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36535" y="400051"/>
              <a:ext cx="1713171" cy="139197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 de tabla. La segmentación de datos de tabla se admite en Excel o versiones posteriores.
Si la forma se modificó en una versión anterior de Excel o si el libro se guardó en Excel 2007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481419</xdr:colOff>
      <xdr:row>2</xdr:row>
      <xdr:rowOff>28575</xdr:rowOff>
    </xdr:from>
    <xdr:to>
      <xdr:col>6</xdr:col>
      <xdr:colOff>740439</xdr:colOff>
      <xdr:row>9</xdr:row>
      <xdr:rowOff>106103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6" name="DPT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PT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67419" y="409575"/>
              <a:ext cx="2545020" cy="14110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 de tabla. La segmentación de datos de tabla se admite en Excel o versiones posteriores.
Si la forma se modificó en una versión anterior de Excel o si el libro se guardó en Excel 2007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432464</xdr:colOff>
      <xdr:row>9</xdr:row>
      <xdr:rowOff>171451</xdr:rowOff>
    </xdr:from>
    <xdr:to>
      <xdr:col>7</xdr:col>
      <xdr:colOff>28575</xdr:colOff>
      <xdr:row>17</xdr:row>
      <xdr:rowOff>14030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7" name="PROV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V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18464" y="1885951"/>
              <a:ext cx="2644111" cy="136657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 de tabla. La segmentación de datos de tabla se admite en Excel o versiones posteriores.
Si la forma se modificó en una versión anterior de Excel o si el libro se guardó en Excel 2007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INO PAUL" refreshedDate="44872.873422337965" createdVersion="6" refreshedVersion="6" minRefreshableVersion="3" recordCount="2265">
  <cacheSource type="worksheet">
    <worksheetSource name="Tabla1"/>
  </cacheSource>
  <cacheFields count="34">
    <cacheField name="#" numFmtId="0">
      <sharedItems containsSemiMixedTypes="0" containsString="0" containsNumber="1" containsInteger="1" minValue="1" maxValue="2265"/>
    </cacheField>
    <cacheField name="Usuario/Vendedor" numFmtId="0">
      <sharedItems count="4">
        <s v="sur1"/>
        <s v="sur3"/>
        <s v="sur2"/>
        <s v="grifoalexsac"/>
      </sharedItems>
    </cacheField>
    <cacheField name="Tipo Doc" numFmtId="0">
      <sharedItems count="3">
        <s v="03"/>
        <s v="01"/>
        <s v="07"/>
      </sharedItems>
    </cacheField>
    <cacheField name="Número" numFmtId="0">
      <sharedItems/>
    </cacheField>
    <cacheField name="Serie de DocVenta" numFmtId="0">
      <sharedItems/>
    </cacheField>
    <cacheField name="Correlativo" numFmtId="0">
      <sharedItems/>
    </cacheField>
    <cacheField name="Extraer" numFmtId="0">
      <sharedItems/>
    </cacheField>
    <cacheField name="Fecha emisión" numFmtId="0">
      <sharedItems containsDate="1" containsMixedTypes="1" minDate="2022-02-19T00:00:00" maxDate="2022-02-20T00:00:00"/>
    </cacheField>
    <cacheField name="Mes" numFmtId="0">
      <sharedItems containsSemiMixedTypes="0" containsString="0" containsNumber="1" containsInteger="1" minValue="1" maxValue="2" count="2">
        <n v="2"/>
        <n v="1"/>
      </sharedItems>
    </cacheField>
    <cacheField name="Año" numFmtId="0">
      <sharedItems containsSemiMixedTypes="0" containsString="0" containsNumber="1" containsInteger="1" minValue="2022" maxValue="2022"/>
    </cacheField>
    <cacheField name="Dia" numFmtId="0">
      <sharedItems containsSemiMixedTypes="0" containsString="0" containsNumber="1" containsInteger="1" minValue="1" maxValue="31"/>
    </cacheField>
    <cacheField name="Unir Año - mes y dia " numFmtId="14">
      <sharedItems containsSemiMixedTypes="0" containsNonDate="0" containsDate="1" containsString="0" minDate="2022-01-01T00:00:00" maxDate="2022-03-01T00:00:00"/>
    </cacheField>
    <cacheField name="Fecha Vencimiento" numFmtId="0">
      <sharedItems containsBlank="1"/>
    </cacheField>
    <cacheField name="Doc. Afectado" numFmtId="0">
      <sharedItems containsBlank="1"/>
    </cacheField>
    <cacheField name="# Guía" numFmtId="0">
      <sharedItems containsNonDate="0" containsString="0" containsBlank="1"/>
    </cacheField>
    <cacheField name="Cotización" numFmtId="0">
      <sharedItems containsNonDate="0" containsString="0" containsBlank="1"/>
    </cacheField>
    <cacheField name="Caso" numFmtId="0">
      <sharedItems containsNonDate="0" containsString="0" containsBlank="1"/>
    </cacheField>
    <cacheField name="DIST" numFmtId="0">
      <sharedItems containsBlank="1"/>
    </cacheField>
    <cacheField name="DPTO" numFmtId="0">
      <sharedItems containsBlank="1" count="11">
        <m/>
        <s v="LAMBAYEQUE"/>
        <s v="CAJAMARCA"/>
        <s v="SAN MARTIN"/>
        <s v="LIMA"/>
        <s v="CALLAO"/>
        <s v="PIURA"/>
        <s v="LORETO"/>
        <s v="LA LIBERTAD"/>
        <s v="AMAZONAS"/>
        <s v="ÁNCASH"/>
      </sharedItems>
    </cacheField>
    <cacheField name="PROV" numFmtId="0">
      <sharedItems containsBlank="1" count="21">
        <m/>
        <s v="Chiclayo"/>
        <s v="Chota"/>
        <s v="Moyobamba"/>
        <s v="Lima"/>
        <s v="Jaén"/>
        <s v="Cajamarca"/>
        <s v="Lambayeque"/>
        <s v="Prov. Const. del Callao"/>
        <s v="Sullana"/>
        <s v="Cutervo"/>
        <s v="Alto Amazonas"/>
        <s v="Santa Cruz"/>
        <s v="Hualgayoc"/>
        <s v="Trujillo"/>
        <s v="Bagua"/>
        <s v="Ferreñafe"/>
        <s v="Piura"/>
        <s v="Maynas"/>
        <s v="Huaraz"/>
        <s v="San Miguel"/>
      </sharedItems>
    </cacheField>
    <cacheField name="Cliente" numFmtId="0">
      <sharedItems/>
    </cacheField>
    <cacheField name="Cliente Minuscula" numFmtId="0">
      <sharedItems/>
    </cacheField>
    <cacheField name="Mayuscula" numFmtId="0">
      <sharedItems/>
    </cacheField>
    <cacheField name="Nombre Propio" numFmtId="0">
      <sharedItems/>
    </cacheField>
    <cacheField name="RUC" numFmtId="0">
      <sharedItems containsMixedTypes="1" containsNumber="1" containsInteger="1" minValue="11427080" maxValue="50539010931"/>
    </cacheField>
    <cacheField name="Estado" numFmtId="0">
      <sharedItems/>
    </cacheField>
    <cacheField name="Moneda" numFmtId="0">
      <sharedItems/>
    </cacheField>
    <cacheField name="Plataforma" numFmtId="0">
      <sharedItems containsNonDate="0" containsString="0" containsBlank="1"/>
    </cacheField>
    <cacheField name="Orden de compra" numFmtId="0">
      <sharedItems containsBlank="1"/>
    </cacheField>
    <cacheField name="Forma de pago" numFmtId="0">
      <sharedItems containsBlank="1"/>
    </cacheField>
    <cacheField name="Total Gravado" numFmtId="0">
      <sharedItems containsSemiMixedTypes="0" containsString="0" containsNumber="1" minValue="-377.97" maxValue="25756.69"/>
    </cacheField>
    <cacheField name="Descuento total" numFmtId="0">
      <sharedItems containsSemiMixedTypes="0" containsString="0" containsNumber="1" containsInteger="1" minValue="0" maxValue="0"/>
    </cacheField>
    <cacheField name="Total IGV" numFmtId="0">
      <sharedItems containsSemiMixedTypes="0" containsString="0" containsNumber="1" minValue="-68.03" maxValue="4636.21"/>
    </cacheField>
    <cacheField name="Total" numFmtId="0">
      <sharedItems containsSemiMixedTypes="0" containsString="0" containsNumber="1" minValue="-446" maxValue="30392.899999999998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65">
  <r>
    <n v="1"/>
    <x v="0"/>
    <x v="0"/>
    <s v="B001-17249"/>
    <s v="B001"/>
    <s v="17249"/>
    <s v="1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4.49"/>
    <n v="0"/>
    <n v="8.01"/>
    <n v="52.5"/>
  </r>
  <r>
    <n v="2"/>
    <x v="0"/>
    <x v="0"/>
    <s v="B001-17248"/>
    <s v="B001"/>
    <s v="17248"/>
    <s v="1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6.1"/>
    <n v="0"/>
    <n v="29.9"/>
    <n v="196"/>
  </r>
  <r>
    <n v="3"/>
    <x v="0"/>
    <x v="1"/>
    <s v="F001-8640"/>
    <s v="F001"/>
    <s v="8640"/>
    <s v="1-8"/>
    <s v="2022-02-28"/>
    <x v="0"/>
    <n v="2022"/>
    <n v="28"/>
    <d v="2022-02-28T00:00:00"/>
    <s v="2022-02-28"/>
    <m/>
    <m/>
    <m/>
    <m/>
    <m/>
    <x v="1"/>
    <x v="1"/>
    <s v="CUBAS TAPIA YON ELVIS"/>
    <s v="cubas tapia yon elvis"/>
    <s v="CUBAS TAPIA YON ELVIS"/>
    <s v="Cubas Tapia Yon Elvis"/>
    <n v="10707562914"/>
    <s v="Aceptado"/>
    <s v="PEN"/>
    <m/>
    <m/>
    <s v="Efectivo"/>
    <n v="483.05"/>
    <n v="0"/>
    <n v="86.95"/>
    <n v="570"/>
  </r>
  <r>
    <n v="4"/>
    <x v="0"/>
    <x v="0"/>
    <s v="B001-17247"/>
    <s v="B001"/>
    <s v="17247"/>
    <s v="1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.85"/>
    <n v="0"/>
    <n v="9.15"/>
    <n v="60"/>
  </r>
  <r>
    <n v="5"/>
    <x v="0"/>
    <x v="0"/>
    <s v="B001-17246"/>
    <s v="B001"/>
    <s v="17246"/>
    <s v="1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700000000000006"/>
    <n v="0"/>
    <n v="1.53"/>
    <n v="10"/>
  </r>
  <r>
    <n v="6"/>
    <x v="0"/>
    <x v="1"/>
    <s v="F001-8639"/>
    <s v="F001"/>
    <s v="8639"/>
    <s v="1-8"/>
    <s v="2022-02-28"/>
    <x v="0"/>
    <n v="2022"/>
    <n v="28"/>
    <d v="2022-02-28T00:00:00"/>
    <s v="2022-02-28"/>
    <m/>
    <m/>
    <m/>
    <m/>
    <s v="Chongoyape"/>
    <x v="1"/>
    <x v="1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n v="20603409168"/>
    <s v="Aceptado"/>
    <s v="PEN"/>
    <m/>
    <m/>
    <s v="Efectivo"/>
    <n v="127.12"/>
    <n v="0"/>
    <n v="22.88"/>
    <n v="150"/>
  </r>
  <r>
    <n v="7"/>
    <x v="0"/>
    <x v="0"/>
    <s v="B001-17245"/>
    <s v="B001"/>
    <s v="17245"/>
    <s v="1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.9"/>
    <n v="0"/>
    <n v="6.1"/>
    <n v="40"/>
  </r>
  <r>
    <n v="8"/>
    <x v="1"/>
    <x v="0"/>
    <s v="B003-12848"/>
    <s v="B003"/>
    <s v="12848"/>
    <s v="3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"/>
    <x v="1"/>
    <x v="0"/>
    <s v="B003-12847"/>
    <s v="B003"/>
    <s v="12847"/>
    <s v="3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0"/>
    <x v="1"/>
    <x v="0"/>
    <s v="B003-12846"/>
    <s v="B003"/>
    <s v="12846"/>
    <s v="3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"/>
    <x v="1"/>
    <x v="0"/>
    <s v="B003-12845"/>
    <s v="B003"/>
    <s v="12845"/>
    <s v="3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"/>
    <x v="1"/>
    <x v="0"/>
    <s v="B003-12844"/>
    <s v="B003"/>
    <s v="12844"/>
    <s v="3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"/>
    <x v="2"/>
    <x v="0"/>
    <s v="B002-16078"/>
    <s v="B002"/>
    <s v="16078"/>
    <s v="2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4"/>
    <x v="2"/>
    <x v="0"/>
    <s v="B002-16077"/>
    <s v="B002"/>
    <s v="16077"/>
    <s v="2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"/>
    <x v="0"/>
    <x v="0"/>
    <s v="B001-17244"/>
    <s v="B001"/>
    <s v="17244"/>
    <s v="1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"/>
    <x v="0"/>
    <x v="1"/>
    <s v="F001-8638"/>
    <s v="F001"/>
    <s v="8638"/>
    <s v="1-8"/>
    <s v="2022-02-28"/>
    <x v="0"/>
    <n v="2022"/>
    <n v="28"/>
    <d v="2022-02-28T00:00:00"/>
    <s v="2022-02-28"/>
    <m/>
    <m/>
    <m/>
    <m/>
    <s v="Chota"/>
    <x v="2"/>
    <x v="2"/>
    <s v="RAMFERS INGENIEROS E.I.R.L."/>
    <s v="ramfers ingenieros e.i.r.l."/>
    <s v="RAMFERS INGENIEROS E.I.R.L."/>
    <s v="Ramfers Ingenieros E.I.R.L."/>
    <n v="20608411306"/>
    <s v="Aceptado"/>
    <s v="PEN"/>
    <m/>
    <m/>
    <s v="Efectivo"/>
    <n v="677.97"/>
    <n v="0"/>
    <n v="122.03"/>
    <n v="800"/>
  </r>
  <r>
    <n v="17"/>
    <x v="0"/>
    <x v="0"/>
    <s v="B001-17243"/>
    <s v="B001"/>
    <s v="17243"/>
    <s v="1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7.71"/>
    <n v="0"/>
    <n v="19.39"/>
    <n v="127.1"/>
  </r>
  <r>
    <n v="18"/>
    <x v="0"/>
    <x v="0"/>
    <s v="B001-17242"/>
    <s v="B001"/>
    <s v="17242"/>
    <s v="1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9"/>
    <x v="0"/>
    <x v="1"/>
    <s v="F001-8637"/>
    <s v="F001"/>
    <s v="8637"/>
    <s v="1-8"/>
    <s v="2022-02-28"/>
    <x v="0"/>
    <n v="2022"/>
    <n v="28"/>
    <d v="2022-02-28T00:00:00"/>
    <s v="2022-02-28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0"/>
    <x v="0"/>
    <x v="1"/>
    <s v="F001-8636"/>
    <s v="F001"/>
    <s v="8636"/>
    <s v="1-8"/>
    <s v="2022-02-28"/>
    <x v="0"/>
    <n v="2022"/>
    <n v="28"/>
    <d v="2022-02-28T00:00:00"/>
    <s v="2022-02-28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1"/>
    <x v="0"/>
    <x v="1"/>
    <s v="F001-8635"/>
    <s v="F001"/>
    <s v="8635"/>
    <s v="1-8"/>
    <s v="2022-02-28"/>
    <x v="0"/>
    <n v="2022"/>
    <n v="28"/>
    <d v="2022-02-28T00:00:00"/>
    <s v="2022-02-28"/>
    <m/>
    <m/>
    <m/>
    <m/>
    <s v="Chota"/>
    <x v="2"/>
    <x v="2"/>
    <s v="CORPORACION LEMS S.A.C."/>
    <s v="corporacion lems s.a.c."/>
    <s v="CORPORACION LEMS S.A.C."/>
    <s v="Corporacion Lems S.A.C."/>
    <n v="20529359625"/>
    <s v="Aceptado"/>
    <s v="PEN"/>
    <m/>
    <m/>
    <s v="Efectivo"/>
    <n v="847.46"/>
    <n v="0"/>
    <n v="152.54"/>
    <n v="1000"/>
  </r>
  <r>
    <n v="22"/>
    <x v="0"/>
    <x v="0"/>
    <s v="B001-17241"/>
    <s v="B001"/>
    <s v="17241"/>
    <s v="1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23"/>
    <x v="0"/>
    <x v="1"/>
    <s v="F001-8634"/>
    <s v="F001"/>
    <s v="8634"/>
    <s v="1-8"/>
    <s v="2022-02-28"/>
    <x v="0"/>
    <n v="2022"/>
    <n v="28"/>
    <d v="2022-02-28T00:00:00"/>
    <s v="2022-02-28"/>
    <m/>
    <m/>
    <m/>
    <m/>
    <s v="Chota"/>
    <x v="2"/>
    <x v="2"/>
    <s v="LOS YAXES A&amp;B SAC"/>
    <s v="los yaxes a&amp;b sac"/>
    <s v="LOS YAXES A&amp;B SAC"/>
    <s v="Los Yaxes A&amp;B Sac"/>
    <n v="20602536107"/>
    <s v="Aceptado"/>
    <s v="PEN"/>
    <m/>
    <m/>
    <s v="Efectivo"/>
    <n v="205.08"/>
    <n v="0"/>
    <n v="36.92"/>
    <n v="242"/>
  </r>
  <r>
    <n v="24"/>
    <x v="0"/>
    <x v="1"/>
    <s v="F001-8633"/>
    <s v="F001"/>
    <s v="8633"/>
    <s v="1-8"/>
    <s v="2022-02-28"/>
    <x v="0"/>
    <n v="2022"/>
    <n v="28"/>
    <d v="2022-02-28T00:00:00"/>
    <s v="2022-02-28"/>
    <m/>
    <m/>
    <m/>
    <m/>
    <m/>
    <x v="0"/>
    <x v="0"/>
    <s v="ROJAS GUEVARA CLYDER NORBIL"/>
    <s v="rojas guevara clyder norbil"/>
    <s v="ROJAS GUEVARA CLYDER NORBIL"/>
    <s v="Rojas Guevara Clyder Norbil"/>
    <n v="10272874293"/>
    <s v="Aceptado"/>
    <s v="PEN"/>
    <m/>
    <m/>
    <s v="Efectivo"/>
    <n v="127.12"/>
    <n v="0"/>
    <n v="22.88"/>
    <n v="150"/>
  </r>
  <r>
    <n v="25"/>
    <x v="1"/>
    <x v="1"/>
    <s v="F003-2117"/>
    <s v="F003"/>
    <s v="2117"/>
    <s v="3-2"/>
    <s v="2022-02-28"/>
    <x v="0"/>
    <n v="2022"/>
    <n v="28"/>
    <d v="2022-02-28T00:00:00"/>
    <s v="2022-02-28"/>
    <m/>
    <m/>
    <m/>
    <m/>
    <m/>
    <x v="0"/>
    <x v="0"/>
    <s v="JVC TRANSPORT &amp; SERVICES S.A.C"/>
    <s v="jvc transport &amp; services s.a.c"/>
    <s v="JVC TRANSPORT &amp; SERVICES S.A.C"/>
    <s v="Jvc Transport &amp; Services S.A.C"/>
    <n v="20557418751"/>
    <s v="Aceptado"/>
    <s v="PEN"/>
    <m/>
    <m/>
    <s v="Efectivo"/>
    <n v="62.71"/>
    <n v="0"/>
    <n v="11.29"/>
    <n v="74"/>
  </r>
  <r>
    <n v="26"/>
    <x v="0"/>
    <x v="0"/>
    <s v="B001-17240"/>
    <s v="B001"/>
    <s v="17240"/>
    <s v="1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.9"/>
    <n v="0"/>
    <n v="6.1"/>
    <n v="40"/>
  </r>
  <r>
    <n v="27"/>
    <x v="0"/>
    <x v="0"/>
    <s v="B001-17239"/>
    <s v="B001"/>
    <s v="17239"/>
    <s v="1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7.540000000000006"/>
    <n v="0"/>
    <n v="13.96"/>
    <n v="91.5"/>
  </r>
  <r>
    <n v="28"/>
    <x v="1"/>
    <x v="0"/>
    <s v="B003-12843"/>
    <s v="B003"/>
    <s v="12843"/>
    <s v="3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9"/>
    <x v="0"/>
    <x v="0"/>
    <s v="B001-17238"/>
    <s v="B001"/>
    <s v="17238"/>
    <s v="1-1"/>
    <s v="2022-02-28"/>
    <x v="0"/>
    <n v="2022"/>
    <n v="28"/>
    <d v="2022-02-28T00:00:00"/>
    <s v="2022-02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30"/>
    <x v="0"/>
    <x v="1"/>
    <s v="F001-8632"/>
    <s v="F001"/>
    <s v="8632"/>
    <s v="1-8"/>
    <s v="2022-02-28"/>
    <x v="0"/>
    <n v="2022"/>
    <n v="28"/>
    <d v="2022-02-28T00:00:00"/>
    <s v="2022-02-28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266.10000000000002"/>
    <n v="0"/>
    <n v="47.9"/>
    <n v="314"/>
  </r>
  <r>
    <n v="31"/>
    <x v="0"/>
    <x v="0"/>
    <s v="B001-17237"/>
    <s v="B001"/>
    <s v="17237"/>
    <s v="1-1"/>
    <s v="2022-02-28"/>
    <x v="0"/>
    <n v="2022"/>
    <n v="28"/>
    <d v="2022-02-28T00:00:00"/>
    <s v="2022-02-28"/>
    <m/>
    <m/>
    <m/>
    <m/>
    <m/>
    <x v="0"/>
    <x v="0"/>
    <s v="PAZ GUEVARA, BELTHIER"/>
    <s v="paz guevara, belthier"/>
    <s v="PAZ GUEVARA, BELTHIER"/>
    <s v="Paz Guevara, Belthier"/>
    <n v="28105854"/>
    <s v="Aceptado"/>
    <s v="PEN"/>
    <m/>
    <m/>
    <s v="Efectivo"/>
    <n v="33.9"/>
    <n v="0"/>
    <n v="6.1"/>
    <n v="40"/>
  </r>
  <r>
    <n v="32"/>
    <x v="0"/>
    <x v="1"/>
    <s v="F001-8631"/>
    <s v="F001"/>
    <s v="8631"/>
    <s v="1-8"/>
    <s v="2022-02-28"/>
    <x v="0"/>
    <n v="2022"/>
    <n v="28"/>
    <d v="2022-02-28T00:00:00"/>
    <s v="2022-02-28"/>
    <m/>
    <m/>
    <m/>
    <m/>
    <s v="José Leonardo Ortiz"/>
    <x v="1"/>
    <x v="1"/>
    <s v="EMPRESA DE TRANSPORTES TURISMO LA ESPIGA E.I.R.L."/>
    <s v="empresa de transportes turismo la espiga e.i.r.l."/>
    <s v="EMPRESA DE TRANSPORTES TURISMO LA ESPIGA E.I.R.L."/>
    <s v="Empresa De Transportes Turismo La Espiga E.I.R.L."/>
    <n v="20488132912"/>
    <s v="Aceptado"/>
    <s v="PEN"/>
    <m/>
    <m/>
    <s v="Efectivo"/>
    <n v="171.02"/>
    <n v="0"/>
    <n v="30.78"/>
    <n v="201.8"/>
  </r>
  <r>
    <n v="33"/>
    <x v="1"/>
    <x v="0"/>
    <s v="B003-12842"/>
    <s v="B003"/>
    <s v="12842"/>
    <s v="3-1"/>
    <s v="2022-02-27"/>
    <x v="0"/>
    <n v="2022"/>
    <n v="27"/>
    <d v="2022-02-27T00:00:00"/>
    <s v="2022-02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34"/>
    <x v="0"/>
    <x v="1"/>
    <s v="F001-8630"/>
    <s v="F001"/>
    <s v="8630"/>
    <s v="1-8"/>
    <s v="2022-02-27"/>
    <x v="0"/>
    <n v="2022"/>
    <n v="27"/>
    <d v="2022-02-27T00:00:00"/>
    <s v="2022-02-27"/>
    <m/>
    <m/>
    <m/>
    <m/>
    <s v="Patapo"/>
    <x v="1"/>
    <x v="1"/>
    <s v="TRANSPORTE MI PODEROSO CAUTIVO JD &amp; A E.I.R.L."/>
    <s v="transporte mi poderoso cautivo jd &amp; a e.i.r.l."/>
    <s v="TRANSPORTE MI PODEROSO CAUTIVO JD &amp; A E.I.R.L."/>
    <s v="Transporte Mi Poderoso Cautivo Jd &amp; A E.I.R.L."/>
    <n v="20607139378"/>
    <s v="Aceptado"/>
    <s v="PEN"/>
    <m/>
    <m/>
    <s v="Efectivo"/>
    <n v="1186.44"/>
    <n v="0"/>
    <n v="213.56"/>
    <n v="1400"/>
  </r>
  <r>
    <n v="35"/>
    <x v="0"/>
    <x v="1"/>
    <s v="F001-8629"/>
    <s v="F001"/>
    <s v="8629"/>
    <s v="1-8"/>
    <s v="2022-02-27"/>
    <x v="0"/>
    <n v="2022"/>
    <n v="27"/>
    <d v="2022-02-27T00:00:00"/>
    <s v="2022-02-27"/>
    <m/>
    <m/>
    <m/>
    <m/>
    <s v="Chiclayo"/>
    <x v="1"/>
    <x v="1"/>
    <s v="DISTRIBUCIONES E.M.I. S.A.C."/>
    <s v="distribuciones e.m.i. s.a.c."/>
    <s v="DISTRIBUCIONES E.M.I. S.A.C."/>
    <s v="Distribuciones E.M.I. S.A.C."/>
    <n v="20352813711"/>
    <s v="Aceptado"/>
    <s v="PEN"/>
    <m/>
    <m/>
    <s v="Efectivo"/>
    <n v="50.85"/>
    <n v="0"/>
    <n v="9.15"/>
    <n v="60"/>
  </r>
  <r>
    <n v="36"/>
    <x v="0"/>
    <x v="1"/>
    <s v="F001-8628"/>
    <s v="F001"/>
    <s v="8628"/>
    <s v="1-8"/>
    <s v="2022-02-27"/>
    <x v="0"/>
    <n v="2022"/>
    <n v="27"/>
    <d v="2022-02-27T00:00:00"/>
    <s v="2022-02-27"/>
    <m/>
    <m/>
    <m/>
    <m/>
    <s v="Patapo"/>
    <x v="1"/>
    <x v="1"/>
    <s v="TRANSPORTE MI PODEROSO CAUTIVO JD &amp; A E.I.R.L."/>
    <s v="transporte mi poderoso cautivo jd &amp; a e.i.r.l."/>
    <s v="TRANSPORTE MI PODEROSO CAUTIVO JD &amp; A E.I.R.L."/>
    <s v="Transporte Mi Poderoso Cautivo Jd &amp; A E.I.R.L."/>
    <n v="20607139378"/>
    <s v="Aceptado"/>
    <s v="PEN"/>
    <m/>
    <m/>
    <s v="Efectivo"/>
    <n v="677.97"/>
    <n v="0"/>
    <n v="122.03"/>
    <n v="800"/>
  </r>
  <r>
    <n v="37"/>
    <x v="3"/>
    <x v="1"/>
    <s v="F004-443"/>
    <s v="F004"/>
    <s v="4-443"/>
    <s v="4-4"/>
    <s v="2022-02-27"/>
    <x v="0"/>
    <n v="2022"/>
    <n v="27"/>
    <d v="2022-02-27T00:00:00"/>
    <s v="2022-02-27"/>
    <m/>
    <m/>
    <m/>
    <m/>
    <m/>
    <x v="0"/>
    <x v="0"/>
    <s v="ESTACION DE SERVICIOS SORITOR E.I.R.L."/>
    <s v="estacion de servicios soritor e.i.r.l."/>
    <s v="ESTACION DE SERVICIOS SORITOR E.I.R.L."/>
    <s v="Estacion De Servicios Soritor E.I.R.L."/>
    <n v="20493942094"/>
    <s v="Aceptado"/>
    <s v="PEN"/>
    <m/>
    <m/>
    <s v="Efectivo"/>
    <n v="1165.25"/>
    <n v="0"/>
    <n v="209.75"/>
    <n v="1375"/>
  </r>
  <r>
    <n v="38"/>
    <x v="3"/>
    <x v="1"/>
    <s v="F004-442"/>
    <s v="F004"/>
    <s v="4-442"/>
    <s v="4-4"/>
    <s v="2022-02-27"/>
    <x v="0"/>
    <n v="2022"/>
    <n v="27"/>
    <d v="2022-02-27T00:00:00"/>
    <s v="2022-02-27"/>
    <m/>
    <m/>
    <m/>
    <m/>
    <m/>
    <x v="0"/>
    <x v="0"/>
    <s v="ESTACION DE SERVICIOS SORITOR E.I.R.L."/>
    <s v="estacion de servicios soritor e.i.r.l."/>
    <s v="ESTACION DE SERVICIOS SORITOR E.I.R.L."/>
    <s v="Estacion De Servicios Soritor E.I.R.L."/>
    <n v="20493942094"/>
    <s v="Aceptado"/>
    <s v="PEN"/>
    <m/>
    <m/>
    <s v="Efectivo"/>
    <n v="1883.05"/>
    <n v="0"/>
    <n v="338.95"/>
    <n v="2222"/>
  </r>
  <r>
    <n v="39"/>
    <x v="3"/>
    <x v="1"/>
    <s v="F004-441"/>
    <s v="F004"/>
    <s v="4-441"/>
    <s v="4-4"/>
    <s v="2022-02-27"/>
    <x v="0"/>
    <n v="2022"/>
    <n v="27"/>
    <d v="2022-02-27T00:00:00"/>
    <s v="2022-02-27"/>
    <m/>
    <m/>
    <m/>
    <m/>
    <s v="Soritor"/>
    <x v="3"/>
    <x v="3"/>
    <s v="ESTACION DE SERVICIOS SORITOR E.I.R.L."/>
    <s v="estacion de servicios soritor e.i.r.l."/>
    <s v="ESTACION DE SERVICIOS SORITOR E.I.R.L."/>
    <s v="Estacion De Servicios Soritor E.I.R.L."/>
    <n v="20493942094"/>
    <s v="Aceptado"/>
    <s v="PEN"/>
    <m/>
    <m/>
    <s v="Efectivo"/>
    <n v="1169.92"/>
    <n v="0"/>
    <n v="210.58"/>
    <n v="1380.5"/>
  </r>
  <r>
    <n v="40"/>
    <x v="1"/>
    <x v="1"/>
    <s v="F003-2116"/>
    <s v="F003"/>
    <s v="2116"/>
    <s v="3-2"/>
    <s v="2022-02-27"/>
    <x v="0"/>
    <n v="2022"/>
    <n v="27"/>
    <d v="2022-02-27T00:00:00"/>
    <s v="2022-02-27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59.32"/>
    <n v="0"/>
    <n v="10.68"/>
    <n v="70"/>
  </r>
  <r>
    <n v="41"/>
    <x v="0"/>
    <x v="1"/>
    <s v="F001-8627"/>
    <s v="F001"/>
    <s v="8627"/>
    <s v="1-8"/>
    <s v="2022-02-27"/>
    <x v="0"/>
    <n v="2022"/>
    <n v="27"/>
    <d v="2022-02-27T00:00:00"/>
    <s v="2022-02-27"/>
    <m/>
    <m/>
    <m/>
    <m/>
    <m/>
    <x v="0"/>
    <x v="0"/>
    <s v="EMPRESA CONSTRUCTORA Y SERVICIOS GENERALES AKUNTA S.R.L."/>
    <s v="empresa constructora y servicios generales akunta s.r.l."/>
    <s v="EMPRESA CONSTRUCTORA Y SERVICIOS GENERALES AKUNTA S.R.L."/>
    <s v="Empresa Constructora Y Servicios Generales Akunta S.R.L."/>
    <n v="20496149425"/>
    <s v="Aceptado"/>
    <s v="PEN"/>
    <m/>
    <m/>
    <s v="Efectivo"/>
    <n v="112.71"/>
    <n v="0"/>
    <n v="20.29"/>
    <n v="133"/>
  </r>
  <r>
    <n v="42"/>
    <x v="0"/>
    <x v="0"/>
    <s v="B001-17236"/>
    <s v="B001"/>
    <s v="17236"/>
    <s v="1-1"/>
    <s v="2022-02-27"/>
    <x v="0"/>
    <n v="2022"/>
    <n v="27"/>
    <d v="2022-02-27T00:00:00"/>
    <s v="2022-02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7.97"/>
    <n v="0"/>
    <n v="14.03"/>
    <n v="92"/>
  </r>
  <r>
    <n v="43"/>
    <x v="0"/>
    <x v="0"/>
    <s v="B001-17235"/>
    <s v="B001"/>
    <s v="17235"/>
    <s v="1-1"/>
    <s v="2022-02-27"/>
    <x v="0"/>
    <n v="2022"/>
    <n v="27"/>
    <d v="2022-02-27T00:00:00"/>
    <s v="2022-02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44"/>
    <x v="0"/>
    <x v="1"/>
    <s v="F001-8626"/>
    <s v="F001"/>
    <s v="8626"/>
    <s v="1-8"/>
    <s v="2022-02-27"/>
    <x v="0"/>
    <n v="2022"/>
    <n v="27"/>
    <d v="2022-02-27T00:00:00"/>
    <s v="2022-02-27"/>
    <m/>
    <m/>
    <m/>
    <m/>
    <s v="Patapo"/>
    <x v="1"/>
    <x v="1"/>
    <s v="TRANSPORTE MI PODEROSO CAUTIVO JD &amp; A E.I.R.L."/>
    <s v="transporte mi poderoso cautivo jd &amp; a e.i.r.l."/>
    <s v="TRANSPORTE MI PODEROSO CAUTIVO JD &amp; A E.I.R.L."/>
    <s v="Transporte Mi Poderoso Cautivo Jd &amp; A E.I.R.L."/>
    <n v="20607139378"/>
    <s v="Aceptado"/>
    <s v="PEN"/>
    <m/>
    <m/>
    <s v="Efectivo"/>
    <n v="677.97"/>
    <n v="0"/>
    <n v="122.03"/>
    <n v="800"/>
  </r>
  <r>
    <n v="45"/>
    <x v="2"/>
    <x v="0"/>
    <s v="B002-16076"/>
    <s v="B002"/>
    <s v="16076"/>
    <s v="2-1"/>
    <s v="2022-02-27"/>
    <x v="0"/>
    <n v="2022"/>
    <n v="27"/>
    <d v="2022-02-27T00:00:00"/>
    <s v="2022-02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46"/>
    <x v="0"/>
    <x v="0"/>
    <s v="B001-17234"/>
    <s v="B001"/>
    <s v="17234"/>
    <s v="1-1"/>
    <s v="2022-02-27"/>
    <x v="0"/>
    <n v="2022"/>
    <n v="27"/>
    <d v="2022-02-27T00:00:00"/>
    <s v="2022-02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47"/>
    <x v="0"/>
    <x v="1"/>
    <s v="F001-8625"/>
    <s v="F001"/>
    <s v="8625"/>
    <s v="1-8"/>
    <s v="2022-02-27"/>
    <x v="0"/>
    <n v="2022"/>
    <n v="27"/>
    <d v="2022-02-27T00:00:00"/>
    <s v="2022-02-27"/>
    <m/>
    <m/>
    <m/>
    <m/>
    <m/>
    <x v="0"/>
    <x v="0"/>
    <s v="MEDICAL EMGINEERING COMPANY"/>
    <s v="medical emgineering company"/>
    <s v="MEDICAL EMGINEERING COMPANY"/>
    <s v="Medical Emgineering Company"/>
    <n v="20600985672"/>
    <s v="Aceptado"/>
    <s v="PEN"/>
    <m/>
    <m/>
    <s v="Efectivo"/>
    <n v="127.8"/>
    <n v="0"/>
    <n v="23"/>
    <n v="150.80000000000001"/>
  </r>
  <r>
    <n v="48"/>
    <x v="0"/>
    <x v="1"/>
    <s v="F001-8624"/>
    <s v="F001"/>
    <s v="8624"/>
    <s v="1-8"/>
    <s v="2022-02-27"/>
    <x v="0"/>
    <n v="2022"/>
    <n v="27"/>
    <d v="2022-02-27T00:00:00"/>
    <s v="2022-02-27"/>
    <m/>
    <m/>
    <m/>
    <m/>
    <m/>
    <x v="0"/>
    <x v="0"/>
    <s v="MEDICAL EMGINEERING COMPANY"/>
    <s v="medical emgineering company"/>
    <s v="MEDICAL EMGINEERING COMPANY"/>
    <s v="Medical Emgineering Company"/>
    <n v="20600985672"/>
    <s v="Aceptado"/>
    <s v="PEN"/>
    <m/>
    <m/>
    <s v="Efectivo"/>
    <n v="127.88"/>
    <n v="0"/>
    <n v="23.02"/>
    <n v="150.9"/>
  </r>
  <r>
    <n v="49"/>
    <x v="0"/>
    <x v="1"/>
    <s v="F001-8623"/>
    <s v="F001"/>
    <s v="8623"/>
    <s v="1-8"/>
    <s v="2022-02-27"/>
    <x v="0"/>
    <n v="2022"/>
    <n v="27"/>
    <d v="2022-02-27T00:00:00"/>
    <s v="2022-02-27"/>
    <m/>
    <m/>
    <m/>
    <m/>
    <s v="Chiclayo"/>
    <x v="1"/>
    <x v="1"/>
    <s v="CONSORCIO SERVICIOS GENERALES EDIN'S E.I.R.L."/>
    <s v="consorcio servicios generales edin's e.i.r.l."/>
    <s v="CONSORCIO SERVICIOS GENERALES EDIN'S E.I.R.L."/>
    <s v="Consorcio Servicios Generales Edin'S E.I.R.L."/>
    <n v="20602462235"/>
    <s v="Aceptado"/>
    <s v="PEN"/>
    <m/>
    <m/>
    <s v="Efectivo"/>
    <n v="84.75"/>
    <n v="0"/>
    <n v="15.25"/>
    <n v="100"/>
  </r>
  <r>
    <n v="50"/>
    <x v="0"/>
    <x v="0"/>
    <s v="B001-17233"/>
    <s v="B001"/>
    <s v="17233"/>
    <s v="1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.42"/>
    <n v="0"/>
    <n v="4.58"/>
    <n v="30"/>
  </r>
  <r>
    <n v="51"/>
    <x v="0"/>
    <x v="0"/>
    <s v="B001-17232"/>
    <s v="B001"/>
    <s v="17232"/>
    <s v="1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.42"/>
    <n v="0"/>
    <n v="4.58"/>
    <n v="30"/>
  </r>
  <r>
    <n v="52"/>
    <x v="0"/>
    <x v="0"/>
    <s v="B001-17231"/>
    <s v="B001"/>
    <s v="17231"/>
    <s v="1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9.32"/>
    <n v="0"/>
    <n v="10.68"/>
    <n v="70"/>
  </r>
  <r>
    <n v="53"/>
    <x v="1"/>
    <x v="0"/>
    <s v="B003-12841"/>
    <s v="B003"/>
    <s v="12841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54"/>
    <x v="1"/>
    <x v="0"/>
    <s v="B003-12840"/>
    <s v="B003"/>
    <s v="12840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55"/>
    <x v="1"/>
    <x v="0"/>
    <s v="B003-12839"/>
    <s v="B003"/>
    <s v="12839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56"/>
    <x v="1"/>
    <x v="0"/>
    <s v="B003-12838"/>
    <s v="B003"/>
    <s v="12838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57"/>
    <x v="1"/>
    <x v="0"/>
    <s v="B003-12837"/>
    <s v="B003"/>
    <s v="12837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58"/>
    <x v="0"/>
    <x v="1"/>
    <s v="F001-8622"/>
    <s v="F001"/>
    <s v="8622"/>
    <s v="1-8"/>
    <s v="2022-02-26"/>
    <x v="0"/>
    <n v="2022"/>
    <n v="26"/>
    <d v="2022-02-26T00:00:00"/>
    <s v="2022-02-26"/>
    <m/>
    <m/>
    <m/>
    <m/>
    <s v="José Leonardo Ortiz"/>
    <x v="1"/>
    <x v="1"/>
    <s v="D?UNEYAJU S.A.C"/>
    <s v="d?uneyaju s.a.c"/>
    <s v="D?UNEYAJU S.A.C"/>
    <s v="D?Uneyaju S.A.C"/>
    <n v="20539025296"/>
    <s v="Aceptado"/>
    <s v="PEN"/>
    <m/>
    <m/>
    <s v="Efectivo"/>
    <n v="169.49"/>
    <n v="0"/>
    <n v="30.51"/>
    <n v="200"/>
  </r>
  <r>
    <n v="59"/>
    <x v="1"/>
    <x v="0"/>
    <s v="B003-12836"/>
    <s v="B003"/>
    <s v="12836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0"/>
    <x v="1"/>
    <x v="0"/>
    <s v="B003-12835"/>
    <s v="B003"/>
    <s v="12835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1"/>
    <x v="1"/>
    <x v="0"/>
    <s v="B003-12834"/>
    <s v="B003"/>
    <s v="12834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2"/>
    <x v="1"/>
    <x v="0"/>
    <s v="B003-12833"/>
    <s v="B003"/>
    <s v="12833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3"/>
    <x v="1"/>
    <x v="0"/>
    <s v="B003-12832"/>
    <s v="B003"/>
    <s v="12832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4"/>
    <x v="1"/>
    <x v="0"/>
    <s v="B003-12831"/>
    <s v="B003"/>
    <s v="12831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5"/>
    <x v="1"/>
    <x v="0"/>
    <s v="B003-12830"/>
    <s v="B003"/>
    <s v="12830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6"/>
    <x v="1"/>
    <x v="0"/>
    <s v="B003-12829"/>
    <s v="B003"/>
    <s v="12829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7"/>
    <x v="1"/>
    <x v="0"/>
    <s v="B003-12828"/>
    <s v="B003"/>
    <s v="12828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8"/>
    <x v="1"/>
    <x v="0"/>
    <s v="B003-12827"/>
    <s v="B003"/>
    <s v="12827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9"/>
    <x v="1"/>
    <x v="0"/>
    <s v="B003-12826"/>
    <s v="B003"/>
    <s v="12826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0"/>
    <x v="1"/>
    <x v="0"/>
    <s v="B003-12825"/>
    <s v="B003"/>
    <s v="12825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1"/>
    <x v="1"/>
    <x v="0"/>
    <s v="B003-12824"/>
    <s v="B003"/>
    <s v="12824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2"/>
    <x v="1"/>
    <x v="0"/>
    <s v="B003-12823"/>
    <s v="B003"/>
    <s v="12823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3"/>
    <x v="1"/>
    <x v="0"/>
    <s v="B003-12822"/>
    <s v="B003"/>
    <s v="12822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4"/>
    <x v="2"/>
    <x v="0"/>
    <s v="B002-16075"/>
    <s v="B002"/>
    <s v="16075"/>
    <s v="2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75"/>
    <x v="0"/>
    <x v="0"/>
    <s v="B001-17230"/>
    <s v="B001"/>
    <s v="17230"/>
    <s v="1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2.459999999999994"/>
    <n v="0"/>
    <n v="13.04"/>
    <n v="85.5"/>
  </r>
  <r>
    <n v="76"/>
    <x v="0"/>
    <x v="0"/>
    <s v="B001-17229"/>
    <s v="B001"/>
    <s v="17229"/>
    <s v="1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2.459999999999994"/>
    <n v="0"/>
    <n v="13.04"/>
    <n v="85.5"/>
  </r>
  <r>
    <n v="77"/>
    <x v="0"/>
    <x v="1"/>
    <s v="F001-8621"/>
    <s v="F001"/>
    <s v="8621"/>
    <s v="1-8"/>
    <s v="2022-02-26"/>
    <x v="0"/>
    <n v="2022"/>
    <n v="26"/>
    <d v="2022-02-26T00:00:00"/>
    <s v="2022-02-26"/>
    <m/>
    <m/>
    <m/>
    <m/>
    <s v="José Leonardo Ortiz"/>
    <x v="1"/>
    <x v="1"/>
    <s v="INVERSIONES MYKALYN SAC"/>
    <s v="inversiones mykalyn sac"/>
    <s v="INVERSIONES MYKALYN SAC"/>
    <s v="Inversiones Mykalyn Sac"/>
    <n v="20561207772"/>
    <s v="Aceptado"/>
    <s v="PEN"/>
    <m/>
    <m/>
    <s v="Efectivo"/>
    <n v="1016.95"/>
    <n v="0"/>
    <n v="183.05"/>
    <n v="1200"/>
  </r>
  <r>
    <n v="78"/>
    <x v="0"/>
    <x v="1"/>
    <s v="F001-8620"/>
    <s v="F001"/>
    <s v="8620"/>
    <s v="1-8"/>
    <s v="2022-02-26"/>
    <x v="0"/>
    <n v="2022"/>
    <n v="26"/>
    <d v="2022-02-26T00:00:00"/>
    <s v="2022-02-26"/>
    <m/>
    <m/>
    <m/>
    <m/>
    <s v="José Leonardo Ortiz"/>
    <x v="1"/>
    <x v="1"/>
    <s v="INVERSIONES MYKALYN SAC"/>
    <s v="inversiones mykalyn sac"/>
    <s v="INVERSIONES MYKALYN SAC"/>
    <s v="Inversiones Mykalyn Sac"/>
    <n v="20561207772"/>
    <s v="Aceptado"/>
    <s v="PEN"/>
    <m/>
    <m/>
    <s v="Efectivo"/>
    <n v="2457.63"/>
    <n v="0"/>
    <n v="442.37"/>
    <n v="2900"/>
  </r>
  <r>
    <n v="79"/>
    <x v="0"/>
    <x v="1"/>
    <s v="F001-8619"/>
    <s v="F001"/>
    <s v="8619"/>
    <s v="1-8"/>
    <s v="2022-02-26"/>
    <x v="0"/>
    <n v="2022"/>
    <n v="26"/>
    <d v="2022-02-26T00:00:00"/>
    <s v="2022-02-26"/>
    <m/>
    <m/>
    <m/>
    <m/>
    <s v="José Leonardo Ortiz"/>
    <x v="1"/>
    <x v="1"/>
    <s v="INVERSIONES MYKALYN SAC"/>
    <s v="inversiones mykalyn sac"/>
    <s v="INVERSIONES MYKALYN SAC"/>
    <s v="Inversiones Mykalyn Sac"/>
    <n v="20561207772"/>
    <s v="Aceptado"/>
    <s v="PEN"/>
    <m/>
    <m/>
    <s v="Efectivo"/>
    <n v="2457.63"/>
    <n v="0"/>
    <n v="442.37"/>
    <n v="2900"/>
  </r>
  <r>
    <n v="80"/>
    <x v="0"/>
    <x v="1"/>
    <s v="F001-8618"/>
    <s v="F001"/>
    <s v="8618"/>
    <s v="1-8"/>
    <s v="2022-02-26"/>
    <x v="0"/>
    <n v="2022"/>
    <n v="26"/>
    <d v="2022-02-26T00:00:00"/>
    <s v="2022-02-26"/>
    <m/>
    <m/>
    <m/>
    <m/>
    <m/>
    <x v="0"/>
    <x v="0"/>
    <s v="LLAMO DIAZ LUZ YULIANA"/>
    <s v="llamo diaz luz yuliana"/>
    <s v="LLAMO DIAZ LUZ YULIANA"/>
    <s v="Llamo Diaz Luz Yuliana"/>
    <n v="10767675084"/>
    <s v="Aceptado"/>
    <s v="PEN"/>
    <m/>
    <m/>
    <s v="Efectivo"/>
    <n v="423.73"/>
    <n v="0"/>
    <n v="76.27"/>
    <n v="500"/>
  </r>
  <r>
    <n v="81"/>
    <x v="1"/>
    <x v="0"/>
    <s v="B003-12821"/>
    <s v="B003"/>
    <s v="12821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.9"/>
    <n v="0"/>
    <n v="6.1"/>
    <n v="40"/>
  </r>
  <r>
    <n v="82"/>
    <x v="0"/>
    <x v="0"/>
    <s v="B001-17228"/>
    <s v="B001"/>
    <s v="17228"/>
    <s v="1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0.17"/>
    <n v="0"/>
    <n v="19.829999999999998"/>
    <n v="130"/>
  </r>
  <r>
    <n v="83"/>
    <x v="0"/>
    <x v="1"/>
    <s v="F001-8617"/>
    <s v="F001"/>
    <s v="8617"/>
    <s v="1-8"/>
    <s v="2022-02-26"/>
    <x v="0"/>
    <n v="2022"/>
    <n v="26"/>
    <d v="2022-02-26T00:00:00"/>
    <s v="2022-02-26"/>
    <m/>
    <m/>
    <m/>
    <m/>
    <m/>
    <x v="1"/>
    <x v="1"/>
    <s v="LA TORRE VALLEJOS FERNANDO CAMILO"/>
    <s v="la torre vallejos fernando camilo"/>
    <s v="LA TORRE VALLEJOS FERNANDO CAMILO"/>
    <s v="La Torre Vallejos Fernando Camilo"/>
    <n v="10167268094"/>
    <s v="Aceptado"/>
    <s v="PEN"/>
    <m/>
    <m/>
    <s v="Efectivo"/>
    <n v="40.68"/>
    <n v="0"/>
    <n v="7.32"/>
    <n v="48"/>
  </r>
  <r>
    <n v="84"/>
    <x v="0"/>
    <x v="1"/>
    <s v="F001-8616"/>
    <s v="F001"/>
    <s v="8616"/>
    <s v="1-8"/>
    <s v="2022-02-26"/>
    <x v="0"/>
    <n v="2022"/>
    <n v="26"/>
    <d v="2022-02-26T00:00:00"/>
    <s v="2022-02-26"/>
    <m/>
    <m/>
    <m/>
    <m/>
    <s v="José Leonardo Ortiz"/>
    <x v="1"/>
    <x v="1"/>
    <s v="CORPORACION SHEKINAH S.A.C."/>
    <s v="corporacion shekinah s.a.c."/>
    <s v="CORPORACION SHEKINAH S.A.C."/>
    <s v="Corporacion Shekinah S.A.C."/>
    <n v="20606378727"/>
    <s v="Aceptado"/>
    <s v="PEN"/>
    <m/>
    <m/>
    <s v="Efectivo"/>
    <n v="201.69"/>
    <n v="0"/>
    <n v="36.299999999999997"/>
    <n v="237.99"/>
  </r>
  <r>
    <n v="85"/>
    <x v="1"/>
    <x v="0"/>
    <s v="B003-12820"/>
    <s v="B003"/>
    <s v="12820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9.32"/>
    <n v="0"/>
    <n v="10.68"/>
    <n v="70"/>
  </r>
  <r>
    <n v="86"/>
    <x v="0"/>
    <x v="1"/>
    <s v="F001-8615"/>
    <s v="F001"/>
    <s v="8615"/>
    <s v="1-8"/>
    <s v="2022-02-26"/>
    <x v="0"/>
    <n v="2022"/>
    <n v="26"/>
    <d v="2022-02-26T00:00:00"/>
    <s v="2022-02-26"/>
    <m/>
    <m/>
    <m/>
    <m/>
    <m/>
    <x v="1"/>
    <x v="1"/>
    <s v="CUBAS MUNDACA JOSE SERGIO"/>
    <s v="cubas mundaca jose sergio"/>
    <s v="CUBAS MUNDACA JOSE SERGIO"/>
    <s v="Cubas Mundaca Jose Sergio"/>
    <n v="10442227557"/>
    <s v="Aceptado"/>
    <s v="PEN"/>
    <m/>
    <m/>
    <s v="Efectivo"/>
    <n v="169.49"/>
    <n v="0"/>
    <n v="30.51"/>
    <n v="200"/>
  </r>
  <r>
    <n v="87"/>
    <x v="0"/>
    <x v="0"/>
    <s v="B001-17227"/>
    <s v="B001"/>
    <s v="17227"/>
    <s v="1-1"/>
    <s v="2022-02-26"/>
    <x v="0"/>
    <n v="2022"/>
    <n v="26"/>
    <d v="2022-02-26T00:00:00"/>
    <s v="2022-02-26"/>
    <m/>
    <m/>
    <m/>
    <m/>
    <m/>
    <x v="0"/>
    <x v="0"/>
    <s v="CIRO AÑORGA"/>
    <s v="ciro añorga"/>
    <s v="CIRO AÑORGA"/>
    <s v="Ciro Añorga"/>
    <n v="72380208"/>
    <s v="Aceptado"/>
    <s v="PEN"/>
    <m/>
    <m/>
    <s v="Efectivo"/>
    <n v="200.85"/>
    <n v="0"/>
    <n v="36.15"/>
    <n v="237"/>
  </r>
  <r>
    <n v="88"/>
    <x v="1"/>
    <x v="0"/>
    <s v="B003-12819"/>
    <s v="B003"/>
    <s v="12819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2.71"/>
    <n v="0"/>
    <n v="11.29"/>
    <n v="74"/>
  </r>
  <r>
    <n v="89"/>
    <x v="0"/>
    <x v="1"/>
    <s v="F001-8614"/>
    <s v="F001"/>
    <s v="8614"/>
    <s v="1-8"/>
    <s v="2022-02-26"/>
    <x v="0"/>
    <n v="2022"/>
    <n v="26"/>
    <d v="2022-02-26T00:00:00"/>
    <s v="2022-02-26"/>
    <m/>
    <m/>
    <m/>
    <m/>
    <s v="Lince"/>
    <x v="4"/>
    <x v="4"/>
    <s v="FRUZZALI E.I.R.L."/>
    <s v="fruzzali e.i.r.l."/>
    <s v="FRUZZALI E.I.R.L."/>
    <s v="Fruzzali E.I.R.L."/>
    <n v="20550653738"/>
    <s v="Aceptado"/>
    <s v="PEN"/>
    <m/>
    <m/>
    <s v="Efectivo"/>
    <n v="127.12"/>
    <n v="0"/>
    <n v="22.88"/>
    <n v="150"/>
  </r>
  <r>
    <n v="90"/>
    <x v="0"/>
    <x v="0"/>
    <s v="B001-17226"/>
    <s v="B001"/>
    <s v="17226"/>
    <s v="1-1"/>
    <s v="2022-02-26"/>
    <x v="0"/>
    <n v="2022"/>
    <n v="26"/>
    <d v="2022-02-26T00:00:00"/>
    <s v="2022-02-26"/>
    <m/>
    <m/>
    <m/>
    <m/>
    <m/>
    <x v="0"/>
    <x v="0"/>
    <s v="CARLOS FERNANDO CAMPOS"/>
    <s v="carlos fernando campos"/>
    <s v="CARLOS FERNANDO CAMPOS"/>
    <s v="Carlos Fernando Campos"/>
    <n v="44938600"/>
    <s v="Aceptado"/>
    <s v="PEN"/>
    <m/>
    <m/>
    <s v="Efectivo"/>
    <n v="37.29"/>
    <n v="0"/>
    <n v="6.71"/>
    <n v="44"/>
  </r>
  <r>
    <n v="91"/>
    <x v="0"/>
    <x v="0"/>
    <s v="B001-17225"/>
    <s v="B001"/>
    <s v="17225"/>
    <s v="1-1"/>
    <s v="2022-02-26"/>
    <x v="0"/>
    <n v="2022"/>
    <n v="26"/>
    <d v="2022-02-26T00:00:00"/>
    <s v="2022-02-26"/>
    <m/>
    <m/>
    <m/>
    <m/>
    <s v="Patapo"/>
    <x v="1"/>
    <x v="1"/>
    <s v="TRANSPORTE MI PODEROSO CAUTIVO JD &amp; A E.I.R.L."/>
    <s v="transporte mi poderoso cautivo jd &amp; a e.i.r.l."/>
    <s v="TRANSPORTE MI PODEROSO CAUTIVO JD &amp; A E.I.R.L."/>
    <s v="Transporte Mi Poderoso Cautivo Jd &amp; A E.I.R.L."/>
    <n v="20607139378"/>
    <s v="Aceptado"/>
    <s v="PEN"/>
    <m/>
    <m/>
    <s v="Efectivo"/>
    <n v="847.46"/>
    <n v="0"/>
    <n v="152.54"/>
    <n v="1000"/>
  </r>
  <r>
    <n v="92"/>
    <x v="0"/>
    <x v="0"/>
    <s v="B001-17224"/>
    <s v="B001"/>
    <s v="17224"/>
    <s v="1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3"/>
    <x v="1"/>
    <x v="0"/>
    <s v="B003-12818"/>
    <s v="B003"/>
    <s v="12818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94"/>
    <x v="0"/>
    <x v="1"/>
    <s v="F001-8613"/>
    <s v="F001"/>
    <s v="8613"/>
    <s v="1-8"/>
    <s v="2022-02-26"/>
    <x v="0"/>
    <n v="2022"/>
    <n v="26"/>
    <d v="2022-02-26T00:00:00"/>
    <s v="2022-02-26"/>
    <m/>
    <m/>
    <m/>
    <m/>
    <s v="Chiclayo"/>
    <x v="1"/>
    <x v="1"/>
    <s v="CONSTRUCTORA SAN ANTONIO DE PADUA SERVICIOS GENERALES E.I.R.L."/>
    <s v="constructora san antonio de padua servicios generales e.i.r.l."/>
    <s v="CONSTRUCTORA SAN ANTONIO DE PADUA SERVICIOS GENERALES E.I.R.L."/>
    <s v="Constructora San Antonio De Padua Servicios Generales E.I.R.L."/>
    <n v="20487976521"/>
    <s v="Aceptado"/>
    <s v="PEN"/>
    <m/>
    <m/>
    <s v="Efectivo"/>
    <n v="508.48"/>
    <n v="0"/>
    <n v="91.53"/>
    <n v="600.01"/>
  </r>
  <r>
    <n v="95"/>
    <x v="1"/>
    <x v="0"/>
    <s v="B003-12817"/>
    <s v="B003"/>
    <s v="12817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6"/>
    <x v="1"/>
    <x v="0"/>
    <s v="B003-12816"/>
    <s v="B003"/>
    <s v="12816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7"/>
    <x v="1"/>
    <x v="0"/>
    <s v="B003-12815"/>
    <s v="B003"/>
    <s v="12815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8"/>
    <x v="1"/>
    <x v="0"/>
    <s v="B003-12814"/>
    <s v="B003"/>
    <s v="12814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9"/>
    <x v="2"/>
    <x v="0"/>
    <s v="B002-16074"/>
    <s v="B002"/>
    <s v="16074"/>
    <s v="2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00"/>
    <x v="2"/>
    <x v="0"/>
    <s v="B002-16073"/>
    <s v="B002"/>
    <s v="16073"/>
    <s v="2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01"/>
    <x v="2"/>
    <x v="0"/>
    <s v="B002-16072"/>
    <s v="B002"/>
    <s v="16072"/>
    <s v="2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02"/>
    <x v="2"/>
    <x v="0"/>
    <s v="B002-16071"/>
    <s v="B002"/>
    <s v="16071"/>
    <s v="2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03"/>
    <x v="0"/>
    <x v="0"/>
    <s v="B001-17223"/>
    <s v="B001"/>
    <s v="17223"/>
    <s v="1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4"/>
    <x v="0"/>
    <x v="0"/>
    <s v="B001-17222"/>
    <s v="B001"/>
    <s v="17222"/>
    <s v="1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05"/>
    <x v="0"/>
    <x v="0"/>
    <s v="B001-17221"/>
    <s v="B001"/>
    <s v="17221"/>
    <s v="1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06"/>
    <x v="0"/>
    <x v="1"/>
    <s v="F001-8612"/>
    <s v="F001"/>
    <s v="8612"/>
    <s v="1-8"/>
    <s v="2022-02-26"/>
    <x v="0"/>
    <n v="2022"/>
    <n v="26"/>
    <d v="2022-02-26T00:00:00"/>
    <s v="2022-02-26"/>
    <m/>
    <m/>
    <m/>
    <m/>
    <m/>
    <x v="0"/>
    <x v="0"/>
    <s v="DEPRISA LOGISTICA EIRL"/>
    <s v="deprisa logistica eirl"/>
    <s v="DEPRISA LOGISTICA EIRL"/>
    <s v="Deprisa Logistica Eirl"/>
    <n v="20604757836"/>
    <s v="Aceptado"/>
    <s v="PEN"/>
    <m/>
    <m/>
    <s v="Efectivo"/>
    <n v="254.24"/>
    <n v="0"/>
    <n v="45.76"/>
    <n v="300"/>
  </r>
  <r>
    <n v="107"/>
    <x v="1"/>
    <x v="0"/>
    <s v="B003-12813"/>
    <s v="B003"/>
    <s v="12813"/>
    <s v="3-1"/>
    <s v="2022-02-26"/>
    <x v="0"/>
    <n v="2022"/>
    <n v="26"/>
    <d v="2022-02-26T00:00:00"/>
    <s v="2022-02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.9"/>
    <n v="0"/>
    <n v="6.1"/>
    <n v="40"/>
  </r>
  <r>
    <n v="108"/>
    <x v="0"/>
    <x v="1"/>
    <s v="F001-8611"/>
    <s v="F001"/>
    <s v="8611"/>
    <s v="1-8"/>
    <s v="2022-02-26"/>
    <x v="0"/>
    <n v="2022"/>
    <n v="26"/>
    <d v="2022-02-26T00:00:00"/>
    <s v="2022-02-26"/>
    <m/>
    <m/>
    <m/>
    <m/>
    <m/>
    <x v="0"/>
    <x v="0"/>
    <s v="ROCIO JACKELINE MELENDEZ CASTILLO"/>
    <s v="rocio jackeline melendez castillo"/>
    <s v="ROCIO JACKELINE MELENDEZ CASTILLO"/>
    <s v="Rocio Jackeline Melendez Castillo"/>
    <n v="10429100289"/>
    <s v="Aceptado"/>
    <s v="PEN"/>
    <m/>
    <m/>
    <s v="Efectivo"/>
    <n v="237.29"/>
    <n v="0"/>
    <n v="42.71"/>
    <n v="280"/>
  </r>
  <r>
    <n v="109"/>
    <x v="1"/>
    <x v="1"/>
    <s v="F003-2115"/>
    <s v="F003"/>
    <s v="2115"/>
    <s v="3-2"/>
    <s v="2022-02-26"/>
    <x v="0"/>
    <n v="2022"/>
    <n v="26"/>
    <d v="2022-02-26T00:00:00"/>
    <s v="2022-02-26"/>
    <m/>
    <m/>
    <m/>
    <m/>
    <m/>
    <x v="1"/>
    <x v="1"/>
    <s v="LA TORRE VALLEJOS FERNANDO CAMILO"/>
    <s v="la torre vallejos fernando camilo"/>
    <s v="LA TORRE VALLEJOS FERNANDO CAMILO"/>
    <s v="La Torre Vallejos Fernando Camilo"/>
    <n v="10167268094"/>
    <s v="Aceptado"/>
    <s v="PEN"/>
    <m/>
    <m/>
    <s v="Efectivo"/>
    <n v="72.88"/>
    <n v="0"/>
    <n v="13.12"/>
    <n v="86"/>
  </r>
  <r>
    <n v="110"/>
    <x v="0"/>
    <x v="1"/>
    <s v="F001-8610"/>
    <s v="F001"/>
    <s v="8610"/>
    <s v="1-8"/>
    <s v="2022-02-25"/>
    <x v="0"/>
    <n v="2022"/>
    <n v="25"/>
    <d v="2022-02-25T00:00:00"/>
    <s v="2022-02-25"/>
    <m/>
    <m/>
    <m/>
    <m/>
    <m/>
    <x v="0"/>
    <x v="0"/>
    <s v="ROCIO JACKELINE MELENDEZ CASTILLO"/>
    <s v="rocio jackeline melendez castillo"/>
    <s v="ROCIO JACKELINE MELENDEZ CASTILLO"/>
    <s v="Rocio Jackeline Melendez Castillo"/>
    <n v="10429100289"/>
    <s v="Aceptado"/>
    <s v="PEN"/>
    <m/>
    <m/>
    <s v="Efectivo"/>
    <n v="322.02999999999997"/>
    <n v="0"/>
    <n v="57.97"/>
    <n v="380"/>
  </r>
  <r>
    <n v="111"/>
    <x v="0"/>
    <x v="1"/>
    <s v="F001-8609"/>
    <s v="F001"/>
    <s v="8609"/>
    <s v="1-8"/>
    <s v="2022-02-25"/>
    <x v="0"/>
    <n v="2022"/>
    <n v="25"/>
    <d v="2022-02-25T00:00:00"/>
    <s v="2022-02-25"/>
    <m/>
    <m/>
    <m/>
    <m/>
    <m/>
    <x v="0"/>
    <x v="0"/>
    <s v="FERTILIZANTES , ABONOS ORGANICOS Y SERVICIOS DE CARGA AHM E.I"/>
    <s v="fertilizantes , abonos organicos y servicios de carga ahm e.i"/>
    <s v="FERTILIZANTES , ABONOS ORGANICOS Y SERVICIOS DE CARGA AHM E.I"/>
    <s v="Fertilizantes , Abonos Organicos Y Servicios De Carga Ahm E.I"/>
    <n v="20604796629"/>
    <s v="Aceptado"/>
    <s v="PEN"/>
    <m/>
    <m/>
    <s v="Efectivo"/>
    <n v="127.12"/>
    <n v="0"/>
    <n v="22.88"/>
    <n v="150"/>
  </r>
  <r>
    <n v="112"/>
    <x v="0"/>
    <x v="1"/>
    <s v="F001-8608"/>
    <s v="F001"/>
    <s v="8608"/>
    <s v="1-8"/>
    <s v="2022-02-25"/>
    <x v="0"/>
    <n v="2022"/>
    <n v="25"/>
    <d v="2022-02-25T00:00:00"/>
    <s v="2022-02-25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22.88"/>
    <n v="0"/>
    <n v="22.12"/>
    <n v="145"/>
  </r>
  <r>
    <n v="113"/>
    <x v="0"/>
    <x v="1"/>
    <s v="F001-8607"/>
    <s v="F001"/>
    <s v="8607"/>
    <s v="1-8"/>
    <s v="2022-02-25"/>
    <x v="0"/>
    <n v="2022"/>
    <n v="25"/>
    <d v="2022-02-25T00:00:00"/>
    <s v="2022-02-25"/>
    <m/>
    <m/>
    <m/>
    <m/>
    <m/>
    <x v="0"/>
    <x v="0"/>
    <s v="SERVICIOS GENERALES DEL RIO LA GRANJA S.A.C"/>
    <s v="servicios generales del rio la granja s.a.c"/>
    <s v="SERVICIOS GENERALES DEL RIO LA GRANJA S.A.C"/>
    <s v="Servicios Generales Del Rio La Granja S.A.C"/>
    <n v="20529343460"/>
    <s v="Aceptado"/>
    <s v="PEN"/>
    <m/>
    <m/>
    <s v="Efectivo"/>
    <n v="423.73"/>
    <n v="0"/>
    <n v="76.27"/>
    <n v="500"/>
  </r>
  <r>
    <n v="114"/>
    <x v="0"/>
    <x v="0"/>
    <s v="B001-17220"/>
    <s v="B001"/>
    <s v="17220"/>
    <s v="1-1"/>
    <s v="2022-02-25"/>
    <x v="0"/>
    <n v="2022"/>
    <n v="25"/>
    <d v="2022-02-25T00:00:00"/>
    <s v="2022-02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0.17"/>
    <n v="0"/>
    <n v="19.829999999999998"/>
    <n v="130"/>
  </r>
  <r>
    <n v="115"/>
    <x v="1"/>
    <x v="0"/>
    <s v="B003-12812"/>
    <s v="B003"/>
    <s v="12812"/>
    <s v="3-1"/>
    <s v="2022-02-25"/>
    <x v="0"/>
    <n v="2022"/>
    <n v="25"/>
    <d v="2022-02-25T00:00:00"/>
    <s v="2022-02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.42"/>
    <n v="0"/>
    <n v="4.58"/>
    <n v="30"/>
  </r>
  <r>
    <n v="116"/>
    <x v="0"/>
    <x v="1"/>
    <s v="F001-8606"/>
    <s v="F001"/>
    <s v="8606"/>
    <s v="1-8"/>
    <s v="2022-02-25"/>
    <x v="0"/>
    <n v="2022"/>
    <n v="25"/>
    <d v="2022-02-25T00:00:00"/>
    <s v="2022-02-25"/>
    <m/>
    <m/>
    <m/>
    <m/>
    <s v="José Leonardo Ortiz"/>
    <x v="1"/>
    <x v="1"/>
    <s v="CONSTRUCCIONES,CONSULTORIAS,BIENES Y SERVICIOS GENERALES EL TRIUNFO S.A.C"/>
    <s v="construcciones,consultorias,bienes y servicios generales el triunfo s.a.c"/>
    <s v="CONSTRUCCIONES,CONSULTORIAS,BIENES Y SERVICIOS GENERALES EL TRIUNFO S.A.C"/>
    <s v="Construcciones,Consultorias,Bienes Y Servicios Generales El Triunfo S.A.C"/>
    <n v="20607325724"/>
    <s v="Aceptado"/>
    <s v="PEN"/>
    <m/>
    <m/>
    <s v="Efectivo"/>
    <n v="59.32"/>
    <n v="0"/>
    <n v="10.68"/>
    <n v="70"/>
  </r>
  <r>
    <n v="117"/>
    <x v="0"/>
    <x v="1"/>
    <s v="F001-8605"/>
    <s v="F001"/>
    <s v="8605"/>
    <s v="1-8"/>
    <s v="2022-02-25"/>
    <x v="0"/>
    <n v="2022"/>
    <n v="25"/>
    <d v="2022-02-25T00:00:00"/>
    <s v="2022-02-25"/>
    <m/>
    <m/>
    <m/>
    <m/>
    <m/>
    <x v="1"/>
    <x v="1"/>
    <s v="CUBAS TAPIA YON ELVIS"/>
    <s v="cubas tapia yon elvis"/>
    <s v="CUBAS TAPIA YON ELVIS"/>
    <s v="Cubas Tapia Yon Elvis"/>
    <n v="10707562914"/>
    <s v="Aceptado"/>
    <s v="PEN"/>
    <m/>
    <m/>
    <s v="Efectivo"/>
    <n v="838.31"/>
    <n v="0"/>
    <n v="150.88999999999999"/>
    <n v="989.19999999999993"/>
  </r>
  <r>
    <n v="118"/>
    <x v="0"/>
    <x v="1"/>
    <s v="F001-8604"/>
    <s v="F001"/>
    <s v="8604"/>
    <s v="1-8"/>
    <s v="2022-02-25"/>
    <x v="0"/>
    <n v="2022"/>
    <n v="25"/>
    <d v="2022-02-25T00:00:00"/>
    <s v="2022-02-25"/>
    <m/>
    <m/>
    <m/>
    <m/>
    <m/>
    <x v="0"/>
    <x v="0"/>
    <s v="CUBAS TORRES ALBERTO"/>
    <s v="cubas torres alberto"/>
    <s v="CUBAS TORRES ALBERTO"/>
    <s v="Cubas Torres Alberto"/>
    <n v="10164570555"/>
    <s v="Aceptado"/>
    <s v="PEN"/>
    <m/>
    <m/>
    <s v="Efectivo"/>
    <n v="135.59"/>
    <n v="0"/>
    <n v="24.41"/>
    <n v="160"/>
  </r>
  <r>
    <n v="119"/>
    <x v="0"/>
    <x v="1"/>
    <s v="F001-8603"/>
    <s v="F001"/>
    <s v="8603"/>
    <s v="1-8"/>
    <s v="2022-02-25"/>
    <x v="0"/>
    <n v="2022"/>
    <n v="25"/>
    <d v="2022-02-25T00:00:00"/>
    <s v="2022-02-25"/>
    <m/>
    <m/>
    <m/>
    <m/>
    <s v="Jaén"/>
    <x v="2"/>
    <x v="5"/>
    <s v="ENGINEER JL CONSTRUCTION E.I.R.L."/>
    <s v="engineer jl construction e.i.r.l."/>
    <s v="ENGINEER JL CONSTRUCTION E.I.R.L."/>
    <s v="Engineer Jl Construction E.I.R.L."/>
    <n v="20604959803"/>
    <s v="Aceptado"/>
    <s v="PEN"/>
    <m/>
    <m/>
    <s v="Efectivo"/>
    <n v="220.34"/>
    <n v="0"/>
    <n v="39.659999999999997"/>
    <n v="260"/>
  </r>
  <r>
    <n v="120"/>
    <x v="0"/>
    <x v="1"/>
    <s v="F001-8602"/>
    <s v="F001"/>
    <s v="8602"/>
    <s v="1-8"/>
    <s v="2022-02-25"/>
    <x v="0"/>
    <n v="2022"/>
    <n v="25"/>
    <d v="2022-02-25T00:00:00"/>
    <s v="2022-02-25"/>
    <m/>
    <m/>
    <m/>
    <m/>
    <m/>
    <x v="0"/>
    <x v="0"/>
    <s v="DEPRISA LOGISTICA EIRL"/>
    <s v="deprisa logistica eirl"/>
    <s v="DEPRISA LOGISTICA EIRL"/>
    <s v="Deprisa Logistica Eirl"/>
    <n v="20604757836"/>
    <s v="Aceptado"/>
    <s v="PEN"/>
    <m/>
    <m/>
    <s v="Efectivo"/>
    <n v="847.46"/>
    <n v="0"/>
    <n v="152.54"/>
    <n v="1000"/>
  </r>
  <r>
    <n v="121"/>
    <x v="1"/>
    <x v="1"/>
    <s v="F003-2114"/>
    <s v="F003"/>
    <s v="2114"/>
    <s v="3-2"/>
    <s v="2022-02-25"/>
    <x v="0"/>
    <n v="2022"/>
    <n v="25"/>
    <d v="2022-02-25T00:00:00"/>
    <s v="2022-02-25"/>
    <m/>
    <m/>
    <m/>
    <m/>
    <m/>
    <x v="1"/>
    <x v="1"/>
    <s v="LA TORRE VALLEJOS FERNANDO CAMILO"/>
    <s v="la torre vallejos fernando camilo"/>
    <s v="LA TORRE VALLEJOS FERNANDO CAMILO"/>
    <s v="La Torre Vallejos Fernando Camilo"/>
    <n v="10167268094"/>
    <s v="Aceptado"/>
    <s v="PEN"/>
    <m/>
    <m/>
    <s v="Efectivo"/>
    <n v="69.92"/>
    <n v="0"/>
    <n v="12.58"/>
    <n v="82.5"/>
  </r>
  <r>
    <n v="122"/>
    <x v="0"/>
    <x v="1"/>
    <s v="F001-8601"/>
    <s v="F001"/>
    <s v="8601"/>
    <s v="1-8"/>
    <s v="2022-02-25"/>
    <x v="0"/>
    <n v="2022"/>
    <n v="25"/>
    <d v="2022-02-25T00:00:00"/>
    <s v="2022-02-25"/>
    <m/>
    <m/>
    <m/>
    <m/>
    <m/>
    <x v="0"/>
    <x v="0"/>
    <s v="LLAMO DIAZ LUZ YULIANA"/>
    <s v="llamo diaz luz yuliana"/>
    <s v="LLAMO DIAZ LUZ YULIANA"/>
    <s v="Llamo Diaz Luz Yuliana"/>
    <n v="10767675084"/>
    <s v="Aceptado"/>
    <s v="PEN"/>
    <m/>
    <m/>
    <s v="Efectivo"/>
    <n v="423.73"/>
    <n v="0"/>
    <n v="76.27"/>
    <n v="500"/>
  </r>
  <r>
    <n v="123"/>
    <x v="0"/>
    <x v="1"/>
    <s v="F001-8600"/>
    <s v="F001"/>
    <s v="8600"/>
    <s v="1-8"/>
    <s v="2022-02-25"/>
    <x v="0"/>
    <n v="2022"/>
    <n v="25"/>
    <d v="2022-02-25T00:00:00"/>
    <s v="2022-02-25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24"/>
    <x v="0"/>
    <x v="1"/>
    <s v="F001-8599"/>
    <s v="F001"/>
    <s v="8599"/>
    <s v="1-8"/>
    <s v="2022-02-25"/>
    <x v="0"/>
    <n v="2022"/>
    <n v="25"/>
    <d v="2022-02-25T00:00:00"/>
    <s v="2022-02-25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25"/>
    <x v="0"/>
    <x v="1"/>
    <s v="F001-8598"/>
    <s v="F001"/>
    <s v="8598"/>
    <s v="1-8"/>
    <s v="2022-02-25"/>
    <x v="0"/>
    <n v="2022"/>
    <n v="25"/>
    <d v="2022-02-25T00:00:00"/>
    <s v="2022-02-25"/>
    <m/>
    <m/>
    <m/>
    <m/>
    <s v="Cajamarca"/>
    <x v="2"/>
    <x v="6"/>
    <s v="AGREGADOS MARGARITA Y SERVICIOS GENERALES SOCIEDAD COMERCIAL DE RESPONSABILIDAD LIMITADA"/>
    <s v="agregados margarita y servicios generales sociedad comercial de responsabilidad limitada"/>
    <s v="AGREGADOS MARGARITA Y SERVICIOS GENERALES SOCIEDAD COMERCIAL DE RESPONSABILIDAD LIMITADA"/>
    <s v="Agregados Margarita Y Servicios Generales Sociedad Comercial De Responsabilidad Limitada"/>
    <n v="20495880037"/>
    <s v="Aceptado"/>
    <s v="PEN"/>
    <m/>
    <m/>
    <s v="Efectivo"/>
    <n v="237.29"/>
    <n v="0"/>
    <n v="42.71"/>
    <n v="280"/>
  </r>
  <r>
    <n v="126"/>
    <x v="0"/>
    <x v="1"/>
    <s v="F001-8597"/>
    <s v="F001"/>
    <s v="8597"/>
    <s v="1-8"/>
    <s v="2022-02-25"/>
    <x v="0"/>
    <n v="2022"/>
    <n v="25"/>
    <d v="2022-02-25T00:00:00"/>
    <s v="2022-02-25"/>
    <m/>
    <m/>
    <m/>
    <m/>
    <s v="La Victoria"/>
    <x v="1"/>
    <x v="1"/>
    <s v="SERVICIOS GENERALES OASIS CAMP SRL"/>
    <s v="servicios generales oasis camp srl"/>
    <s v="SERVICIOS GENERALES OASIS CAMP SRL"/>
    <s v="Servicios Generales Oasis Camp Srl"/>
    <n v="20538972071"/>
    <s v="Aceptado"/>
    <s v="PEN"/>
    <m/>
    <m/>
    <s v="Efectivo"/>
    <n v="84.75"/>
    <n v="0"/>
    <n v="15.25"/>
    <n v="100"/>
  </r>
  <r>
    <n v="127"/>
    <x v="0"/>
    <x v="1"/>
    <s v="F001-8596"/>
    <s v="F001"/>
    <s v="8596"/>
    <s v="1-8"/>
    <s v="2022-02-25"/>
    <x v="0"/>
    <n v="2022"/>
    <n v="25"/>
    <d v="2022-02-25T00:00:00"/>
    <s v="2022-02-25"/>
    <m/>
    <m/>
    <m/>
    <m/>
    <s v="Chiclayo"/>
    <x v="1"/>
    <x v="1"/>
    <s v="CONSORCIO SERVICIOS GENERALES EDIN'S E.I.R.L."/>
    <s v="consorcio servicios generales edin's e.i.r.l."/>
    <s v="CONSORCIO SERVICIOS GENERALES EDIN'S E.I.R.L."/>
    <s v="Consorcio Servicios Generales Edin'S E.I.R.L."/>
    <n v="20602462235"/>
    <s v="Aceptado"/>
    <s v="PEN"/>
    <m/>
    <m/>
    <s v="Efectivo"/>
    <n v="127.12"/>
    <n v="0"/>
    <n v="22.88"/>
    <n v="150"/>
  </r>
  <r>
    <n v="128"/>
    <x v="0"/>
    <x v="0"/>
    <s v="B001-17219"/>
    <s v="B001"/>
    <s v="17219"/>
    <s v="1-1"/>
    <s v="2022-02-25"/>
    <x v="0"/>
    <n v="2022"/>
    <n v="25"/>
    <d v="2022-02-25T00:00:00"/>
    <s v="2022-02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9"/>
    <x v="0"/>
    <x v="1"/>
    <s v="F001-8595"/>
    <s v="F001"/>
    <s v="8595"/>
    <s v="1-8"/>
    <s v="2022-02-25"/>
    <x v="0"/>
    <n v="2022"/>
    <n v="25"/>
    <d v="2022-02-25T00:00:00"/>
    <s v="2022-02-25"/>
    <m/>
    <m/>
    <m/>
    <m/>
    <m/>
    <x v="0"/>
    <x v="0"/>
    <s v="ROCIO JACKELINE MELENDEZ CASTILLO"/>
    <s v="rocio jackeline melendez castillo"/>
    <s v="ROCIO JACKELINE MELENDEZ CASTILLO"/>
    <s v="Rocio Jackeline Melendez Castillo"/>
    <n v="10429100289"/>
    <s v="Aceptado"/>
    <s v="PEN"/>
    <m/>
    <m/>
    <s v="Efectivo"/>
    <n v="322.02999999999997"/>
    <n v="0"/>
    <n v="57.97"/>
    <n v="380"/>
  </r>
  <r>
    <n v="130"/>
    <x v="0"/>
    <x v="1"/>
    <s v="F001-8594"/>
    <s v="F001"/>
    <s v="8594"/>
    <s v="1-8"/>
    <s v="2022-02-25"/>
    <x v="0"/>
    <n v="2022"/>
    <n v="25"/>
    <d v="2022-02-25T00:00:00"/>
    <s v="2022-02-25"/>
    <m/>
    <m/>
    <m/>
    <m/>
    <s v="Chiclayo"/>
    <x v="1"/>
    <x v="1"/>
    <s v="CONSORCIO L&amp;H"/>
    <s v="consorcio l&amp;h"/>
    <s v="CONSORCIO L&amp;H"/>
    <s v="Consorcio L&amp;H"/>
    <n v="20608582127"/>
    <s v="Aceptado"/>
    <s v="PEN"/>
    <m/>
    <m/>
    <s v="Efectivo"/>
    <n v="127.12"/>
    <n v="0"/>
    <n v="22.88"/>
    <n v="150"/>
  </r>
  <r>
    <n v="131"/>
    <x v="0"/>
    <x v="1"/>
    <s v="F001-8593"/>
    <s v="F001"/>
    <s v="8593"/>
    <s v="1-8"/>
    <s v="2022-02-25"/>
    <x v="0"/>
    <n v="2022"/>
    <n v="25"/>
    <d v="2022-02-25T00:00:00"/>
    <s v="2022-02-25"/>
    <m/>
    <m/>
    <m/>
    <m/>
    <m/>
    <x v="0"/>
    <x v="0"/>
    <s v="MARCO ANTONIO TORRES RIVERA"/>
    <s v="marco antonio torres rivera"/>
    <s v="MARCO ANTONIO TORRES RIVERA"/>
    <s v="Marco Antonio Torres Rivera"/>
    <n v="10164975288"/>
    <s v="Aceptado"/>
    <s v="PEN"/>
    <m/>
    <m/>
    <s v="Efectivo"/>
    <n v="254.24"/>
    <n v="0"/>
    <n v="45.76"/>
    <n v="300"/>
  </r>
  <r>
    <n v="132"/>
    <x v="0"/>
    <x v="1"/>
    <s v="F001-8592"/>
    <s v="F001"/>
    <s v="8592"/>
    <s v="1-8"/>
    <s v="2022-02-24"/>
    <x v="0"/>
    <n v="2022"/>
    <n v="24"/>
    <d v="2022-02-24T00:00:00"/>
    <s v="2022-02-24"/>
    <m/>
    <m/>
    <m/>
    <m/>
    <m/>
    <x v="0"/>
    <x v="0"/>
    <s v="ELDER GONZALES FERNANDEZ"/>
    <s v="elder gonzales fernandez"/>
    <s v="ELDER GONZALES FERNANDEZ"/>
    <s v="Elder Gonzales Fernandez"/>
    <n v="10429165682"/>
    <s v="Aceptado"/>
    <s v="PEN"/>
    <m/>
    <m/>
    <s v="Efectivo"/>
    <n v="127.12"/>
    <n v="0"/>
    <n v="22.88"/>
    <n v="150"/>
  </r>
  <r>
    <n v="133"/>
    <x v="0"/>
    <x v="1"/>
    <s v="F001-8591"/>
    <s v="F001"/>
    <s v="8591"/>
    <s v="1-8"/>
    <s v="2022-02-24"/>
    <x v="0"/>
    <n v="2022"/>
    <n v="24"/>
    <d v="2022-02-24T00:00:00"/>
    <s v="2022-02-24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22.88"/>
    <n v="0"/>
    <n v="22.12"/>
    <n v="145"/>
  </r>
  <r>
    <n v="134"/>
    <x v="1"/>
    <x v="0"/>
    <s v="B003-12811"/>
    <s v="B003"/>
    <s v="12811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5"/>
    <x v="1"/>
    <x v="0"/>
    <s v="B003-12810"/>
    <s v="B003"/>
    <s v="12810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6"/>
    <x v="1"/>
    <x v="0"/>
    <s v="B003-12809"/>
    <s v="B003"/>
    <s v="12809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7"/>
    <x v="1"/>
    <x v="0"/>
    <s v="B003-12808"/>
    <s v="B003"/>
    <s v="12808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8"/>
    <x v="1"/>
    <x v="0"/>
    <s v="B003-12807"/>
    <s v="B003"/>
    <s v="12807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9"/>
    <x v="1"/>
    <x v="0"/>
    <s v="B003-12806"/>
    <s v="B003"/>
    <s v="12806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40"/>
    <x v="1"/>
    <x v="0"/>
    <s v="B003-12805"/>
    <s v="B003"/>
    <s v="12805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41"/>
    <x v="1"/>
    <x v="0"/>
    <s v="B003-12804"/>
    <s v="B003"/>
    <s v="12804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42"/>
    <x v="0"/>
    <x v="0"/>
    <s v="B001-17218"/>
    <s v="B001"/>
    <s v="17218"/>
    <s v="1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43"/>
    <x v="0"/>
    <x v="0"/>
    <s v="B001-17217"/>
    <s v="B001"/>
    <s v="17217"/>
    <s v="1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44"/>
    <x v="0"/>
    <x v="0"/>
    <s v="B001-17216"/>
    <s v="B001"/>
    <s v="17216"/>
    <s v="1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45"/>
    <x v="0"/>
    <x v="0"/>
    <s v="B001-17215"/>
    <s v="B001"/>
    <s v="17215"/>
    <s v="1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7.46"/>
    <n v="0"/>
    <n v="17.54"/>
    <n v="115"/>
  </r>
  <r>
    <n v="146"/>
    <x v="1"/>
    <x v="0"/>
    <s v="B003-12803"/>
    <s v="B003"/>
    <s v="12803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47"/>
    <x v="1"/>
    <x v="0"/>
    <s v="B003-12802"/>
    <s v="B003"/>
    <s v="12802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48"/>
    <x v="1"/>
    <x v="0"/>
    <s v="B003-12801"/>
    <s v="B003"/>
    <s v="12801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49"/>
    <x v="1"/>
    <x v="0"/>
    <s v="B003-12800"/>
    <s v="B003"/>
    <s v="12800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0"/>
    <x v="1"/>
    <x v="0"/>
    <s v="B003-12799"/>
    <s v="B003"/>
    <s v="12799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.049999999999997"/>
    <n v="0"/>
    <n v="5.95"/>
    <n v="39"/>
  </r>
  <r>
    <n v="151"/>
    <x v="2"/>
    <x v="1"/>
    <s v="F002-3472"/>
    <s v="F002"/>
    <s v="3472"/>
    <s v="2-3"/>
    <s v="2022-02-24"/>
    <x v="0"/>
    <n v="2022"/>
    <n v="24"/>
    <d v="2022-02-24T00:00:00"/>
    <s v="2022-02-24"/>
    <m/>
    <m/>
    <m/>
    <m/>
    <s v="Chiclayo"/>
    <x v="1"/>
    <x v="1"/>
    <s v="MANAYAY RODRIGUEZ LUCIO FRANKLIN"/>
    <s v="manayay rodriguez lucio franklin"/>
    <s v="MANAYAY RODRIGUEZ LUCIO FRANKLIN"/>
    <s v="Manayay Rodriguez Lucio Franklin"/>
    <n v="10167189437"/>
    <s v="Aceptado"/>
    <s v="PEN"/>
    <m/>
    <m/>
    <s v="Efectivo"/>
    <n v="84.75"/>
    <n v="0"/>
    <n v="15.25"/>
    <n v="100"/>
  </r>
  <r>
    <n v="152"/>
    <x v="1"/>
    <x v="0"/>
    <s v="B003-12798"/>
    <s v="B003"/>
    <s v="12798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3"/>
    <x v="1"/>
    <x v="0"/>
    <s v="B003-12797"/>
    <s v="B003"/>
    <s v="12797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4"/>
    <x v="2"/>
    <x v="0"/>
    <s v="B002-16070"/>
    <s v="B002"/>
    <s v="16070"/>
    <s v="2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5"/>
    <x v="2"/>
    <x v="0"/>
    <s v="B002-16069"/>
    <s v="B002"/>
    <s v="16069"/>
    <s v="2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6"/>
    <x v="2"/>
    <x v="0"/>
    <s v="B002-16068"/>
    <s v="B002"/>
    <s v="16068"/>
    <s v="2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7"/>
    <x v="0"/>
    <x v="0"/>
    <s v="B001-17214"/>
    <s v="B001"/>
    <s v="17214"/>
    <s v="1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8"/>
    <x v="0"/>
    <x v="0"/>
    <s v="B001-17213"/>
    <s v="B001"/>
    <s v="17213"/>
    <s v="1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9"/>
    <x v="0"/>
    <x v="0"/>
    <s v="B001-17212"/>
    <s v="B001"/>
    <s v="17212"/>
    <s v="1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.9"/>
    <n v="0"/>
    <n v="6.1"/>
    <n v="40"/>
  </r>
  <r>
    <n v="160"/>
    <x v="0"/>
    <x v="0"/>
    <s v="B001-17211"/>
    <s v="B001"/>
    <s v="17211"/>
    <s v="1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1"/>
    <x v="0"/>
    <x v="0"/>
    <s v="B001-17210"/>
    <s v="B001"/>
    <s v="17210"/>
    <s v="1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2"/>
    <x v="0"/>
    <x v="1"/>
    <s v="F001-8590"/>
    <s v="F001"/>
    <s v="8590"/>
    <s v="1-8"/>
    <s v="2022-02-24"/>
    <x v="0"/>
    <n v="2022"/>
    <n v="24"/>
    <d v="2022-02-24T00:00:00"/>
    <s v="2022-02-24"/>
    <m/>
    <m/>
    <m/>
    <m/>
    <s v="Chiclayo"/>
    <x v="1"/>
    <x v="1"/>
    <s v="EMPRESA DE TRANSPORTES CJ EMPERADOR E.I.R.L."/>
    <s v="empresa de transportes cj emperador e.i.r.l."/>
    <s v="EMPRESA DE TRANSPORTES CJ EMPERADOR E.I.R.L."/>
    <s v="Empresa De Transportes Cj Emperador E.I.R.L."/>
    <n v="20603639210"/>
    <s v="Aceptado"/>
    <s v="PEN"/>
    <m/>
    <m/>
    <s v="Efectivo"/>
    <n v="423.73"/>
    <n v="0"/>
    <n v="76.27"/>
    <n v="500"/>
  </r>
  <r>
    <n v="163"/>
    <x v="0"/>
    <x v="1"/>
    <s v="F001-8589"/>
    <s v="F001"/>
    <s v="8589"/>
    <s v="1-8"/>
    <s v="2022-02-24"/>
    <x v="0"/>
    <n v="2022"/>
    <n v="24"/>
    <d v="2022-02-24T00:00:00"/>
    <s v="2022-02-24"/>
    <m/>
    <m/>
    <m/>
    <m/>
    <s v="Chiclayo"/>
    <x v="1"/>
    <x v="1"/>
    <s v="CONSTRUCTORA MAGDALENA S.R.L."/>
    <s v="constructora magdalena s.r.l."/>
    <s v="CONSTRUCTORA MAGDALENA S.R.L."/>
    <s v="Constructora Magdalena S.R.L."/>
    <n v="20602002749"/>
    <s v="Aceptado"/>
    <s v="PEN"/>
    <m/>
    <m/>
    <s v="Efectivo"/>
    <n v="338.98"/>
    <n v="0"/>
    <n v="61.02"/>
    <n v="400"/>
  </r>
  <r>
    <n v="164"/>
    <x v="0"/>
    <x v="1"/>
    <s v="F001-8588"/>
    <s v="F001"/>
    <s v="8588"/>
    <s v="1-8"/>
    <s v="2022-02-24"/>
    <x v="0"/>
    <n v="2022"/>
    <n v="24"/>
    <d v="2022-02-24T00:00:00"/>
    <s v="2022-02-24"/>
    <m/>
    <m/>
    <m/>
    <m/>
    <m/>
    <x v="4"/>
    <x v="4"/>
    <s v="RIOS CORONEL MARIA MARCELINA"/>
    <s v="rios coronel maria marcelina"/>
    <s v="RIOS CORONEL MARIA MARCELINA"/>
    <s v="Rios Coronel Maria Marcelina"/>
    <n v="10451194114"/>
    <s v="Aceptado"/>
    <s v="PEN"/>
    <m/>
    <m/>
    <s v="Efectivo"/>
    <n v="466.1"/>
    <n v="0"/>
    <n v="83.9"/>
    <n v="550"/>
  </r>
  <r>
    <n v="165"/>
    <x v="0"/>
    <x v="1"/>
    <s v="F001-8587"/>
    <s v="F001"/>
    <s v="8587"/>
    <s v="1-8"/>
    <s v="2022-02-24"/>
    <x v="0"/>
    <n v="2022"/>
    <n v="24"/>
    <d v="2022-02-24T00:00:00"/>
    <s v="2022-02-24"/>
    <m/>
    <m/>
    <m/>
    <m/>
    <s v="San Isidro"/>
    <x v="4"/>
    <x v="4"/>
    <s v="FARMEX S A"/>
    <s v="farmex s a"/>
    <s v="FARMEX S A"/>
    <s v="Farmex S A"/>
    <n v="20100141583"/>
    <s v="Aceptado"/>
    <s v="PEN"/>
    <m/>
    <m/>
    <s v="Efectivo"/>
    <n v="158.47"/>
    <n v="0"/>
    <n v="28.53"/>
    <n v="187"/>
  </r>
  <r>
    <n v="166"/>
    <x v="0"/>
    <x v="0"/>
    <s v="B001-17209"/>
    <s v="B001"/>
    <s v="17209"/>
    <s v="1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67"/>
    <x v="0"/>
    <x v="1"/>
    <s v="F001-8586"/>
    <s v="F001"/>
    <s v="8586"/>
    <s v="1-8"/>
    <s v="2022-02-24"/>
    <x v="0"/>
    <n v="2022"/>
    <n v="24"/>
    <d v="2022-02-24T00:00:00"/>
    <s v="2022-02-24"/>
    <m/>
    <m/>
    <m/>
    <m/>
    <m/>
    <x v="0"/>
    <x v="0"/>
    <s v="CORPORACION VIMEG E.I.R.L"/>
    <s v="corporacion vimeg e.i.r.l"/>
    <s v="CORPORACION VIMEG E.I.R.L"/>
    <s v="Corporacion Vimeg E.I.R.L"/>
    <n v="20606225840"/>
    <s v="Aceptado"/>
    <s v="PEN"/>
    <m/>
    <m/>
    <s v="Efectivo"/>
    <n v="103.39"/>
    <n v="0"/>
    <n v="18.61"/>
    <n v="122"/>
  </r>
  <r>
    <n v="168"/>
    <x v="1"/>
    <x v="1"/>
    <s v="F003-2113"/>
    <s v="F003"/>
    <s v="2113"/>
    <s v="3-2"/>
    <s v="2022-02-24"/>
    <x v="0"/>
    <n v="2022"/>
    <n v="24"/>
    <d v="2022-02-24T00:00:00"/>
    <s v="2022-02-24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25.42"/>
    <n v="0"/>
    <n v="4.58"/>
    <n v="30"/>
  </r>
  <r>
    <n v="169"/>
    <x v="0"/>
    <x v="1"/>
    <s v="F001-8585"/>
    <s v="F001"/>
    <s v="8585"/>
    <s v="1-8"/>
    <s v="2022-02-24"/>
    <x v="0"/>
    <n v="2022"/>
    <n v="24"/>
    <d v="2022-02-24T00:00:00"/>
    <s v="2022-02-24"/>
    <m/>
    <m/>
    <m/>
    <m/>
    <m/>
    <x v="0"/>
    <x v="0"/>
    <s v="ROCIO JACKELINE MELENDEZ CASTILLO"/>
    <s v="rocio jackeline melendez castillo"/>
    <s v="ROCIO JACKELINE MELENDEZ CASTILLO"/>
    <s v="Rocio Jackeline Melendez Castillo"/>
    <n v="10429100289"/>
    <s v="Aceptado"/>
    <s v="PEN"/>
    <m/>
    <m/>
    <s v="Efectivo"/>
    <n v="322.02999999999997"/>
    <n v="0"/>
    <n v="57.97"/>
    <n v="380"/>
  </r>
  <r>
    <n v="170"/>
    <x v="0"/>
    <x v="1"/>
    <s v="F001-8584"/>
    <s v="F001"/>
    <s v="8584"/>
    <s v="1-8"/>
    <s v="2022-02-24"/>
    <x v="0"/>
    <n v="2022"/>
    <n v="24"/>
    <d v="2022-02-24T00:00:00"/>
    <s v="2022-02-24"/>
    <m/>
    <m/>
    <m/>
    <m/>
    <m/>
    <x v="1"/>
    <x v="1"/>
    <s v="CUBAS MUNDACA JOSE SERGIO"/>
    <s v="cubas mundaca jose sergio"/>
    <s v="CUBAS MUNDACA JOSE SERGIO"/>
    <s v="Cubas Mundaca Jose Sergio"/>
    <n v="10442227557"/>
    <s v="Aceptado"/>
    <s v="PEN"/>
    <m/>
    <m/>
    <s v="Efectivo"/>
    <n v="127.12"/>
    <n v="0"/>
    <n v="22.88"/>
    <n v="150"/>
  </r>
  <r>
    <n v="171"/>
    <x v="1"/>
    <x v="0"/>
    <s v="B003-12796"/>
    <s v="B003"/>
    <s v="12796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2"/>
    <x v="1"/>
    <x v="0"/>
    <s v="B003-12795"/>
    <s v="B003"/>
    <s v="12795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3"/>
    <x v="1"/>
    <x v="0"/>
    <s v="B003-12794"/>
    <s v="B003"/>
    <s v="12794"/>
    <s v="3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4"/>
    <x v="2"/>
    <x v="0"/>
    <s v="B002-16067"/>
    <s v="B002"/>
    <s v="16067"/>
    <s v="2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5"/>
    <x v="2"/>
    <x v="0"/>
    <s v="B002-16066"/>
    <s v="B002"/>
    <s v="16066"/>
    <s v="2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6"/>
    <x v="2"/>
    <x v="0"/>
    <s v="B002-16065"/>
    <s v="B002"/>
    <s v="16065"/>
    <s v="2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7"/>
    <x v="2"/>
    <x v="0"/>
    <s v="B002-16064"/>
    <s v="B002"/>
    <s v="16064"/>
    <s v="2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8"/>
    <x v="2"/>
    <x v="0"/>
    <s v="B002-16063"/>
    <s v="B002"/>
    <s v="16063"/>
    <s v="2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9"/>
    <x v="2"/>
    <x v="0"/>
    <s v="B002-16062"/>
    <s v="B002"/>
    <s v="16062"/>
    <s v="2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80"/>
    <x v="2"/>
    <x v="0"/>
    <s v="B002-16061"/>
    <s v="B002"/>
    <s v="16061"/>
    <s v="2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81"/>
    <x v="2"/>
    <x v="0"/>
    <s v="B002-16060"/>
    <s v="B002"/>
    <s v="16060"/>
    <s v="2-1"/>
    <s v="2022-02-24"/>
    <x v="0"/>
    <n v="2022"/>
    <n v="24"/>
    <d v="2022-02-24T00:00:00"/>
    <s v="2022-02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82"/>
    <x v="0"/>
    <x v="1"/>
    <s v="F001-8583"/>
    <s v="F001"/>
    <s v="8583"/>
    <s v="1-8"/>
    <s v="2022-02-23"/>
    <x v="0"/>
    <n v="2022"/>
    <n v="23"/>
    <d v="2022-02-23T00:00:00"/>
    <s v="2022-02-23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22.88"/>
    <n v="0"/>
    <n v="22.12"/>
    <n v="145"/>
  </r>
  <r>
    <n v="183"/>
    <x v="0"/>
    <x v="0"/>
    <s v="B001-17208"/>
    <s v="B001"/>
    <s v="17208"/>
    <s v="1-1"/>
    <s v="2022-02-23"/>
    <x v="0"/>
    <n v="2022"/>
    <n v="23"/>
    <d v="2022-02-23T00:00:00"/>
    <s v="2022-02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184"/>
    <x v="0"/>
    <x v="1"/>
    <s v="F001-8582"/>
    <s v="F001"/>
    <s v="8582"/>
    <s v="1-8"/>
    <s v="2022-02-23"/>
    <x v="0"/>
    <n v="2022"/>
    <n v="23"/>
    <d v="2022-02-23T00:00:00"/>
    <s v="2022-02-23"/>
    <m/>
    <m/>
    <m/>
    <m/>
    <m/>
    <x v="0"/>
    <x v="0"/>
    <s v="ROCIO JACKELINE MELENDEZ CASTILLO"/>
    <s v="rocio jackeline melendez castillo"/>
    <s v="ROCIO JACKELINE MELENDEZ CASTILLO"/>
    <s v="Rocio Jackeline Melendez Castillo"/>
    <n v="10429100289"/>
    <s v="Aceptado"/>
    <s v="PEN"/>
    <m/>
    <m/>
    <s v="Efectivo"/>
    <n v="322.02999999999997"/>
    <n v="0"/>
    <n v="57.97"/>
    <n v="380"/>
  </r>
  <r>
    <n v="185"/>
    <x v="0"/>
    <x v="1"/>
    <s v="F001-8581"/>
    <s v="F001"/>
    <s v="8581"/>
    <s v="1-8"/>
    <s v="2022-02-23"/>
    <x v="0"/>
    <n v="2022"/>
    <n v="23"/>
    <d v="2022-02-23T00:00:00"/>
    <s v="2022-02-23"/>
    <m/>
    <m/>
    <m/>
    <m/>
    <m/>
    <x v="1"/>
    <x v="1"/>
    <s v="GUERRA CHOROCO MILTON LUIS"/>
    <s v="guerra choroco milton luis"/>
    <s v="GUERRA CHOROCO MILTON LUIS"/>
    <s v="Guerra Choroco Milton Luis"/>
    <n v="10479220285"/>
    <s v="Aceptado"/>
    <s v="PEN"/>
    <m/>
    <m/>
    <s v="Efectivo"/>
    <n v="1016.95"/>
    <n v="0"/>
    <n v="183.05"/>
    <n v="1200"/>
  </r>
  <r>
    <n v="186"/>
    <x v="0"/>
    <x v="0"/>
    <s v="B001-17207"/>
    <s v="B001"/>
    <s v="17207"/>
    <s v="1-1"/>
    <s v="2022-02-23"/>
    <x v="0"/>
    <n v="2022"/>
    <n v="23"/>
    <d v="2022-02-23T00:00:00"/>
    <s v="2022-02-23"/>
    <m/>
    <m/>
    <m/>
    <m/>
    <m/>
    <x v="0"/>
    <x v="0"/>
    <s v="DINA MUJICA ALFARO"/>
    <s v="dina mujica alfaro"/>
    <s v="DINA MUJICA ALFARO"/>
    <s v="Dina Mujica Alfaro"/>
    <n v="26682799"/>
    <s v="Aceptado"/>
    <s v="PEN"/>
    <m/>
    <m/>
    <s v="Efectivo"/>
    <n v="25.42"/>
    <n v="0"/>
    <n v="4.58"/>
    <n v="30"/>
  </r>
  <r>
    <n v="187"/>
    <x v="0"/>
    <x v="1"/>
    <s v="F001-8580"/>
    <s v="F001"/>
    <s v="8580"/>
    <s v="1-8"/>
    <s v="2022-02-23"/>
    <x v="0"/>
    <n v="2022"/>
    <n v="23"/>
    <d v="2022-02-23T00:00:00"/>
    <s v="2022-02-23"/>
    <m/>
    <m/>
    <m/>
    <m/>
    <m/>
    <x v="1"/>
    <x v="1"/>
    <s v="PROYECTOS ELECTRICOS Y TRASFORMADORES SAC"/>
    <s v="proyectos electricos y trasformadores sac"/>
    <s v="PROYECTOS ELECTRICOS Y TRASFORMADORES SAC"/>
    <s v="Proyectos Electricos Y Trasformadores Sac"/>
    <n v="20554620974"/>
    <s v="Aceptado"/>
    <s v="PEN"/>
    <m/>
    <m/>
    <s v="Efectivo"/>
    <n v="227.97"/>
    <n v="0"/>
    <n v="41.03"/>
    <n v="269"/>
  </r>
  <r>
    <n v="188"/>
    <x v="0"/>
    <x v="0"/>
    <s v="B001-17206"/>
    <s v="B001"/>
    <s v="17206"/>
    <s v="1-1"/>
    <s v="2022-02-23"/>
    <x v="0"/>
    <n v="2022"/>
    <n v="23"/>
    <d v="2022-02-23T00:00:00"/>
    <s v="2022-02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9"/>
    <x v="0"/>
    <x v="0"/>
    <s v="B001-17205"/>
    <s v="B001"/>
    <s v="17205"/>
    <s v="1-1"/>
    <s v="2022-02-23"/>
    <x v="0"/>
    <n v="2022"/>
    <n v="23"/>
    <d v="2022-02-23T00:00:00"/>
    <s v="2022-02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8.73"/>
    <n v="0"/>
    <n v="10.57"/>
    <n v="69.3"/>
  </r>
  <r>
    <n v="190"/>
    <x v="0"/>
    <x v="1"/>
    <s v="F001-8579"/>
    <s v="F001"/>
    <s v="8579"/>
    <s v="1-8"/>
    <s v="2022-02-23"/>
    <x v="0"/>
    <n v="2022"/>
    <n v="23"/>
    <d v="2022-02-23T00:00:00"/>
    <s v="2022-02-23"/>
    <m/>
    <m/>
    <m/>
    <m/>
    <m/>
    <x v="4"/>
    <x v="4"/>
    <s v="RIOS CORONEL MARIA MARCELINA"/>
    <s v="rios coronel maria marcelina"/>
    <s v="RIOS CORONEL MARIA MARCELINA"/>
    <s v="Rios Coronel Maria Marcelina"/>
    <n v="10451194114"/>
    <s v="Aceptado"/>
    <s v="PEN"/>
    <m/>
    <m/>
    <s v="Efectivo"/>
    <n v="466.1"/>
    <n v="0"/>
    <n v="83.9"/>
    <n v="550"/>
  </r>
  <r>
    <n v="191"/>
    <x v="2"/>
    <x v="0"/>
    <s v="B002-16059"/>
    <s v="B002"/>
    <s v="16059"/>
    <s v="2-1"/>
    <s v="2022-02-23"/>
    <x v="0"/>
    <n v="2022"/>
    <n v="23"/>
    <d v="2022-02-23T00:00:00"/>
    <s v="2022-02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2"/>
    <x v="2"/>
    <x v="1"/>
    <s v="F002-3471"/>
    <s v="F002"/>
    <s v="3471"/>
    <s v="2-3"/>
    <s v="2022-02-23"/>
    <x v="0"/>
    <n v="2022"/>
    <n v="23"/>
    <d v="2022-02-23T00:00:00"/>
    <s v="2022-02-23"/>
    <m/>
    <m/>
    <m/>
    <m/>
    <s v="Salas"/>
    <x v="1"/>
    <x v="7"/>
    <s v="DE LA CRUZ TEJADA HEBERT"/>
    <s v="de la cruz tejada hebert"/>
    <s v="DE LA CRUZ TEJADA HEBERT"/>
    <s v="De La Cruz Tejada Hebert"/>
    <n v="10174264487"/>
    <s v="Aceptado"/>
    <s v="PEN"/>
    <m/>
    <m/>
    <s v="Efectivo"/>
    <n v="847.46"/>
    <n v="0"/>
    <n v="152.54"/>
    <n v="1000"/>
  </r>
  <r>
    <n v="193"/>
    <x v="0"/>
    <x v="1"/>
    <s v="F001-8578"/>
    <s v="F001"/>
    <s v="8578"/>
    <s v="1-8"/>
    <s v="2022-02-23"/>
    <x v="0"/>
    <n v="2022"/>
    <n v="23"/>
    <d v="2022-02-23T00:00:00"/>
    <s v="2022-02-23"/>
    <m/>
    <m/>
    <m/>
    <m/>
    <s v="Lajas"/>
    <x v="2"/>
    <x v="2"/>
    <s v="JEYWIC SAC"/>
    <s v="jeywic sac"/>
    <s v="JEYWIC SAC"/>
    <s v="Jeywic Sac"/>
    <n v="20529420804"/>
    <s v="Aceptado"/>
    <s v="PEN"/>
    <m/>
    <m/>
    <s v="Efectivo"/>
    <n v="42.37"/>
    <n v="0"/>
    <n v="7.63"/>
    <n v="50"/>
  </r>
  <r>
    <n v="194"/>
    <x v="0"/>
    <x v="1"/>
    <s v="F001-8577"/>
    <s v="F001"/>
    <s v="8577"/>
    <s v="1-8"/>
    <s v="2022-02-23"/>
    <x v="0"/>
    <n v="2022"/>
    <n v="23"/>
    <d v="2022-02-23T00:00:00"/>
    <s v="2022-02-23"/>
    <m/>
    <m/>
    <m/>
    <m/>
    <m/>
    <x v="0"/>
    <x v="0"/>
    <s v="INVERSIONES TANTALEAN CAYOTOPA"/>
    <s v="inversiones tantalean cayotopa"/>
    <s v="INVERSIONES TANTALEAN CAYOTOPA"/>
    <s v="Inversiones Tantalean Cayotopa"/>
    <n v="20608161296"/>
    <s v="Aceptado"/>
    <s v="PEN"/>
    <m/>
    <m/>
    <s v="Efectivo"/>
    <n v="16.95"/>
    <n v="0"/>
    <n v="3.05"/>
    <n v="20"/>
  </r>
  <r>
    <n v="195"/>
    <x v="0"/>
    <x v="0"/>
    <s v="B001-17204"/>
    <s v="B001"/>
    <s v="17204"/>
    <s v="1-1"/>
    <s v="2022-02-23"/>
    <x v="0"/>
    <n v="2022"/>
    <n v="23"/>
    <d v="2022-02-23T00:00:00"/>
    <s v="2022-02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96"/>
    <x v="0"/>
    <x v="1"/>
    <s v="F001-8576"/>
    <s v="F001"/>
    <s v="8576"/>
    <s v="1-8"/>
    <s v="2022-02-23"/>
    <x v="0"/>
    <n v="2022"/>
    <n v="23"/>
    <d v="2022-02-23T00:00:00"/>
    <s v="2022-02-23"/>
    <m/>
    <m/>
    <m/>
    <m/>
    <s v="Patapo"/>
    <x v="1"/>
    <x v="1"/>
    <s v="MULTISERVICIOS V &amp; G GUTTY E.I.R.L."/>
    <s v="multiservicios v &amp; g gutty e.i.r.l."/>
    <s v="MULTISERVICIOS V &amp; G GUTTY E.I.R.L."/>
    <s v="Multiservicios V &amp; G Gutty E.I.R.L."/>
    <n v="20604043779"/>
    <s v="Aceptado"/>
    <s v="PEN"/>
    <m/>
    <m/>
    <s v="Efectivo"/>
    <n v="84.75"/>
    <n v="0"/>
    <n v="15.25"/>
    <n v="100"/>
  </r>
  <r>
    <n v="197"/>
    <x v="0"/>
    <x v="0"/>
    <s v="B001-17203"/>
    <s v="B001"/>
    <s v="17203"/>
    <s v="1-1"/>
    <s v="2022-02-23"/>
    <x v="0"/>
    <n v="2022"/>
    <n v="23"/>
    <d v="2022-02-23T00:00:00"/>
    <s v="2022-02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8.98"/>
    <n v="0"/>
    <n v="61.02"/>
    <n v="400"/>
  </r>
  <r>
    <n v="198"/>
    <x v="0"/>
    <x v="1"/>
    <s v="F001-8575"/>
    <s v="F001"/>
    <s v="8575"/>
    <s v="1-8"/>
    <s v="2022-02-23"/>
    <x v="0"/>
    <n v="2022"/>
    <n v="23"/>
    <d v="2022-02-23T00:00:00"/>
    <s v="2022-02-23"/>
    <m/>
    <m/>
    <m/>
    <m/>
    <s v="Chiclayo"/>
    <x v="1"/>
    <x v="1"/>
    <s v="CONSORCIO SERVICIOS GENERALES EDIN'S E.I.R.L."/>
    <s v="consorcio servicios generales edin's e.i.r.l."/>
    <s v="CONSORCIO SERVICIOS GENERALES EDIN'S E.I.R.L."/>
    <s v="Consorcio Servicios Generales Edin'S E.I.R.L."/>
    <n v="20602462235"/>
    <s v="Aceptado"/>
    <s v="PEN"/>
    <m/>
    <m/>
    <s v="Efectivo"/>
    <n v="84.75"/>
    <n v="0"/>
    <n v="15.25"/>
    <n v="100"/>
  </r>
  <r>
    <n v="199"/>
    <x v="0"/>
    <x v="0"/>
    <s v="B001-17202"/>
    <s v="B001"/>
    <s v="17202"/>
    <s v="1-1"/>
    <s v="2022-02-23"/>
    <x v="0"/>
    <n v="2022"/>
    <n v="23"/>
    <d v="2022-02-23T00:00:00"/>
    <s v="2022-02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0"/>
    <x v="0"/>
    <x v="0"/>
    <s v="B001-17201"/>
    <s v="B001"/>
    <s v="17201"/>
    <s v="1-1"/>
    <s v="2022-02-23"/>
    <x v="0"/>
    <n v="2022"/>
    <n v="23"/>
    <d v="2022-02-23T00:00:00"/>
    <s v="2022-02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01"/>
    <x v="0"/>
    <x v="0"/>
    <s v="B001-17200"/>
    <s v="B001"/>
    <s v="17200"/>
    <s v="1-1"/>
    <s v="2022-02-23"/>
    <x v="0"/>
    <n v="2022"/>
    <n v="23"/>
    <d v="2022-02-23T00:00:00"/>
    <s v="2022-02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02"/>
    <x v="0"/>
    <x v="1"/>
    <s v="F001-8574"/>
    <s v="F001"/>
    <s v="8574"/>
    <s v="1-8"/>
    <s v="2022-02-23"/>
    <x v="0"/>
    <n v="2022"/>
    <n v="23"/>
    <d v="2022-02-23T00:00:00"/>
    <s v="2022-02-23"/>
    <m/>
    <m/>
    <m/>
    <m/>
    <m/>
    <x v="0"/>
    <x v="0"/>
    <s v="BANCO DE LA NACION"/>
    <s v="banco de la nacion"/>
    <s v="BANCO DE LA NACION"/>
    <s v="Banco De La Nacion"/>
    <n v="20100030595"/>
    <s v="Aceptado"/>
    <s v="PEN"/>
    <m/>
    <m/>
    <s v="Efectivo"/>
    <n v="102.97"/>
    <n v="0"/>
    <n v="18.53"/>
    <n v="121.5"/>
  </r>
  <r>
    <n v="203"/>
    <x v="0"/>
    <x v="1"/>
    <s v="F001-8573"/>
    <s v="F001"/>
    <s v="8573"/>
    <s v="1-8"/>
    <s v="2022-02-23"/>
    <x v="0"/>
    <n v="2022"/>
    <n v="23"/>
    <d v="2022-02-23T00:00:00"/>
    <s v="2022-02-23"/>
    <m/>
    <m/>
    <m/>
    <m/>
    <m/>
    <x v="0"/>
    <x v="0"/>
    <s v="ABC FIRE SEGURITY S.R.L"/>
    <s v="abc fire segurity s.r.l"/>
    <s v="ABC FIRE SEGURITY S.R.L"/>
    <s v="Abc Fire Segurity S.R.L"/>
    <n v="20540005291"/>
    <s v="Aceptado"/>
    <s v="PEN"/>
    <m/>
    <m/>
    <s v="Efectivo"/>
    <n v="92.37"/>
    <n v="0"/>
    <n v="16.63"/>
    <n v="109"/>
  </r>
  <r>
    <n v="204"/>
    <x v="2"/>
    <x v="1"/>
    <s v="F002-3470"/>
    <s v="F002"/>
    <s v="3470"/>
    <s v="2-3"/>
    <s v="2022-02-23"/>
    <x v="0"/>
    <n v="2022"/>
    <n v="23"/>
    <d v="2022-02-23T00:00:00"/>
    <s v="2022-02-23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67.8"/>
    <n v="0"/>
    <n v="12.2"/>
    <n v="80"/>
  </r>
  <r>
    <n v="205"/>
    <x v="0"/>
    <x v="1"/>
    <s v="F001-8572"/>
    <s v="F001"/>
    <s v="8572"/>
    <s v="1-8"/>
    <s v="2022-02-22"/>
    <x v="0"/>
    <n v="2022"/>
    <n v="22"/>
    <d v="2022-02-22T00:00:00"/>
    <s v="2022-02-22"/>
    <m/>
    <m/>
    <m/>
    <m/>
    <s v="Lima"/>
    <x v="4"/>
    <x v="4"/>
    <s v="EMPRESA DE TRANSPORTE DELGADO RODRIGUEZ SOCIEDAD ANONIMA CERRADA"/>
    <s v="empresa de transporte delgado rodriguez sociedad anonima cerrada"/>
    <s v="EMPRESA DE TRANSPORTE DELGADO RODRIGUEZ SOCIEDAD ANONIMA CERRADA"/>
    <s v="Empresa De Transporte Delgado Rodriguez Sociedad Anonima Cerrada"/>
    <n v="20524458501"/>
    <s v="Aceptado"/>
    <s v="PEN"/>
    <m/>
    <m/>
    <s v="Efectivo"/>
    <n v="847.46"/>
    <n v="0"/>
    <n v="152.54"/>
    <n v="1000"/>
  </r>
  <r>
    <n v="206"/>
    <x v="0"/>
    <x v="0"/>
    <s v="B001-17199"/>
    <s v="B001"/>
    <s v="17199"/>
    <s v="1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207"/>
    <x v="0"/>
    <x v="0"/>
    <s v="B001-17198"/>
    <s v="B001"/>
    <s v="17198"/>
    <s v="1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700000000000006"/>
    <n v="0"/>
    <n v="1.53"/>
    <n v="10"/>
  </r>
  <r>
    <n v="208"/>
    <x v="0"/>
    <x v="0"/>
    <s v="B001-17197"/>
    <s v="B001"/>
    <s v="17197"/>
    <s v="1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9.32"/>
    <n v="0"/>
    <n v="10.68"/>
    <n v="70"/>
  </r>
  <r>
    <n v="209"/>
    <x v="0"/>
    <x v="1"/>
    <s v="F001-8571"/>
    <s v="F001"/>
    <s v="8571"/>
    <s v="1-8"/>
    <s v="2022-02-22"/>
    <x v="0"/>
    <n v="2022"/>
    <n v="22"/>
    <d v="2022-02-22T00:00:00"/>
    <s v="2022-02-22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27.12"/>
    <n v="0"/>
    <n v="22.88"/>
    <n v="150"/>
  </r>
  <r>
    <n v="210"/>
    <x v="0"/>
    <x v="0"/>
    <s v="B001-17196"/>
    <s v="B001"/>
    <s v="17196"/>
    <s v="1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211"/>
    <x v="1"/>
    <x v="1"/>
    <s v="F003-2112"/>
    <s v="F003"/>
    <s v="2112"/>
    <s v="3-2"/>
    <s v="2022-02-22"/>
    <x v="0"/>
    <n v="2022"/>
    <n v="22"/>
    <d v="2022-02-22T00:00:00"/>
    <s v="2022-02-22"/>
    <m/>
    <m/>
    <m/>
    <m/>
    <s v="Chota"/>
    <x v="2"/>
    <x v="2"/>
    <s v="FUSTAMANTE BENAVIDEZ ALADINO"/>
    <s v="fustamante benavidez aladino"/>
    <s v="FUSTAMANTE BENAVIDEZ ALADINO"/>
    <s v="Fustamante Benavidez Aladino"/>
    <n v="10273605962"/>
    <s v="Aceptado"/>
    <s v="PEN"/>
    <m/>
    <m/>
    <s v="Efectivo"/>
    <n v="423.73"/>
    <n v="0"/>
    <n v="76.27"/>
    <n v="500"/>
  </r>
  <r>
    <n v="212"/>
    <x v="1"/>
    <x v="1"/>
    <s v="F003-2111"/>
    <s v="F003"/>
    <s v="2111"/>
    <s v="3-2"/>
    <s v="2022-02-22"/>
    <x v="0"/>
    <n v="2022"/>
    <n v="22"/>
    <d v="2022-02-22T00:00:00"/>
    <s v="2022-02-22"/>
    <m/>
    <m/>
    <m/>
    <m/>
    <m/>
    <x v="1"/>
    <x v="1"/>
    <s v="LA TORRE VALLEJOS FERNANDO CAMILO"/>
    <s v="la torre vallejos fernando camilo"/>
    <s v="LA TORRE VALLEJOS FERNANDO CAMILO"/>
    <s v="La Torre Vallejos Fernando Camilo"/>
    <n v="10167268094"/>
    <s v="Aceptado"/>
    <s v="PEN"/>
    <m/>
    <m/>
    <s v="Efectivo"/>
    <n v="38.14"/>
    <n v="0"/>
    <n v="6.86"/>
    <n v="45"/>
  </r>
  <r>
    <n v="213"/>
    <x v="0"/>
    <x v="0"/>
    <s v="B001-17195"/>
    <s v="B001"/>
    <s v="17195"/>
    <s v="1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214"/>
    <x v="0"/>
    <x v="0"/>
    <s v="B001-17194"/>
    <s v="B001"/>
    <s v="17194"/>
    <s v="1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9.66"/>
    <n v="0"/>
    <n v="5.34"/>
    <n v="35"/>
  </r>
  <r>
    <n v="215"/>
    <x v="0"/>
    <x v="0"/>
    <s v="B001-17193"/>
    <s v="B001"/>
    <s v="17193"/>
    <s v="1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16"/>
    <x v="1"/>
    <x v="0"/>
    <s v="B003-12793"/>
    <s v="B003"/>
    <s v="12793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17"/>
    <x v="1"/>
    <x v="0"/>
    <s v="B003-12792"/>
    <s v="B003"/>
    <s v="12792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18"/>
    <x v="1"/>
    <x v="0"/>
    <s v="B003-12791"/>
    <s v="B003"/>
    <s v="12791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19"/>
    <x v="1"/>
    <x v="0"/>
    <s v="B003-12790"/>
    <s v="B003"/>
    <s v="12790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20"/>
    <x v="1"/>
    <x v="0"/>
    <s v="B003-12789"/>
    <s v="B003"/>
    <s v="12789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21"/>
    <x v="1"/>
    <x v="0"/>
    <s v="B003-12788"/>
    <s v="B003"/>
    <s v="12788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22"/>
    <x v="1"/>
    <x v="0"/>
    <s v="B003-12787"/>
    <s v="B003"/>
    <s v="12787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23"/>
    <x v="1"/>
    <x v="0"/>
    <s v="B003-12786"/>
    <s v="B003"/>
    <s v="12786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24"/>
    <x v="1"/>
    <x v="0"/>
    <s v="B003-12785"/>
    <s v="B003"/>
    <s v="12785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25"/>
    <x v="1"/>
    <x v="0"/>
    <s v="B003-12784"/>
    <s v="B003"/>
    <s v="12784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26"/>
    <x v="1"/>
    <x v="0"/>
    <s v="B003-12783"/>
    <s v="B003"/>
    <s v="12783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27"/>
    <x v="1"/>
    <x v="0"/>
    <s v="B003-12782"/>
    <s v="B003"/>
    <s v="12782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28"/>
    <x v="1"/>
    <x v="0"/>
    <s v="B003-12781"/>
    <s v="B003"/>
    <s v="12781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29"/>
    <x v="1"/>
    <x v="0"/>
    <s v="B003-12780"/>
    <s v="B003"/>
    <s v="12780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30"/>
    <x v="1"/>
    <x v="0"/>
    <s v="B003-12779"/>
    <s v="B003"/>
    <s v="12779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31"/>
    <x v="1"/>
    <x v="0"/>
    <s v="B003-12778"/>
    <s v="B003"/>
    <s v="12778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32"/>
    <x v="1"/>
    <x v="0"/>
    <s v="B003-12777"/>
    <s v="B003"/>
    <s v="12777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33"/>
    <x v="1"/>
    <x v="0"/>
    <s v="B003-12776"/>
    <s v="B003"/>
    <s v="12776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34"/>
    <x v="1"/>
    <x v="0"/>
    <s v="B003-12775"/>
    <s v="B003"/>
    <s v="12775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35"/>
    <x v="1"/>
    <x v="0"/>
    <s v="B003-12774"/>
    <s v="B003"/>
    <s v="12774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36"/>
    <x v="1"/>
    <x v="0"/>
    <s v="B003-12773"/>
    <s v="B003"/>
    <s v="12773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37"/>
    <x v="1"/>
    <x v="0"/>
    <s v="B003-12772"/>
    <s v="B003"/>
    <s v="12772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38"/>
    <x v="1"/>
    <x v="0"/>
    <s v="B003-12771"/>
    <s v="B003"/>
    <s v="12771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39"/>
    <x v="1"/>
    <x v="0"/>
    <s v="B003-12770"/>
    <s v="B003"/>
    <s v="12770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240"/>
    <x v="1"/>
    <x v="0"/>
    <s v="B003-12769"/>
    <s v="B003"/>
    <s v="12769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41"/>
    <x v="1"/>
    <x v="0"/>
    <s v="B003-12768"/>
    <s v="B003"/>
    <s v="12768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42"/>
    <x v="1"/>
    <x v="0"/>
    <s v="B003-12767"/>
    <s v="B003"/>
    <s v="12767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43"/>
    <x v="1"/>
    <x v="0"/>
    <s v="B003-12766"/>
    <s v="B003"/>
    <s v="12766"/>
    <s v="3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44"/>
    <x v="2"/>
    <x v="0"/>
    <s v="B002-16058"/>
    <s v="B002"/>
    <s v="16058"/>
    <s v="2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45"/>
    <x v="2"/>
    <x v="0"/>
    <s v="B002-16057"/>
    <s v="B002"/>
    <s v="16057"/>
    <s v="2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46"/>
    <x v="2"/>
    <x v="0"/>
    <s v="B002-16056"/>
    <s v="B002"/>
    <s v="16056"/>
    <s v="2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47"/>
    <x v="2"/>
    <x v="0"/>
    <s v="B002-16055"/>
    <s v="B002"/>
    <s v="16055"/>
    <s v="2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48"/>
    <x v="2"/>
    <x v="1"/>
    <s v="F002-3469"/>
    <s v="F002"/>
    <s v="3469"/>
    <s v="2-3"/>
    <s v="2022-02-22"/>
    <x v="0"/>
    <n v="2022"/>
    <n v="22"/>
    <d v="2022-02-22T00:00:00"/>
    <s v="2022-02-22"/>
    <m/>
    <m/>
    <m/>
    <m/>
    <m/>
    <x v="0"/>
    <x v="0"/>
    <s v="GREENAGRO S.A.C"/>
    <s v="greenagro s.a.c"/>
    <s v="GREENAGRO S.A.C"/>
    <s v="Greenagro S.A.C"/>
    <n v="20609113457"/>
    <s v="Aceptado"/>
    <s v="PEN"/>
    <m/>
    <m/>
    <s v="Efectivo"/>
    <n v="33.9"/>
    <n v="0"/>
    <n v="6.1"/>
    <n v="40"/>
  </r>
  <r>
    <n v="249"/>
    <x v="0"/>
    <x v="0"/>
    <s v="B001-17192"/>
    <s v="B001"/>
    <s v="17192"/>
    <s v="1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.95"/>
    <n v="0"/>
    <n v="3.05"/>
    <n v="20"/>
  </r>
  <r>
    <n v="250"/>
    <x v="0"/>
    <x v="1"/>
    <s v="F001-8570"/>
    <s v="F001"/>
    <s v="8570"/>
    <s v="1-8"/>
    <s v="2022-02-22"/>
    <x v="0"/>
    <n v="2022"/>
    <n v="22"/>
    <d v="2022-02-22T00:00:00"/>
    <s v="2022-02-22"/>
    <m/>
    <m/>
    <m/>
    <m/>
    <m/>
    <x v="1"/>
    <x v="1"/>
    <s v="CUBAS TAPIA YON ELVIS"/>
    <s v="cubas tapia yon elvis"/>
    <s v="CUBAS TAPIA YON ELVIS"/>
    <s v="Cubas Tapia Yon Elvis"/>
    <n v="10707562914"/>
    <s v="Aceptado"/>
    <s v="PEN"/>
    <m/>
    <m/>
    <s v="Efectivo"/>
    <n v="487.71"/>
    <n v="0"/>
    <n v="87.79"/>
    <n v="575.5"/>
  </r>
  <r>
    <n v="251"/>
    <x v="0"/>
    <x v="0"/>
    <s v="B001-17191"/>
    <s v="B001"/>
    <s v="17191"/>
    <s v="1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252"/>
    <x v="0"/>
    <x v="1"/>
    <s v="F001-8569"/>
    <s v="F001"/>
    <s v="8569"/>
    <s v="1-8"/>
    <s v="2022-02-22"/>
    <x v="0"/>
    <n v="2022"/>
    <n v="22"/>
    <d v="2022-02-22T00:00:00"/>
    <s v="2022-02-22"/>
    <m/>
    <m/>
    <m/>
    <m/>
    <s v="Callao"/>
    <x v="5"/>
    <x v="8"/>
    <s v="SOCIEDAD ANONIMA FAUSTO PIAGGIO"/>
    <s v="sociedad anonima fausto piaggio"/>
    <s v="SOCIEDAD ANONIMA FAUSTO PIAGGIO"/>
    <s v="Sociedad Anonima Fausto Piaggio"/>
    <n v="20100244471"/>
    <s v="Aceptado"/>
    <s v="PEN"/>
    <m/>
    <m/>
    <s v="Efectivo"/>
    <n v="127.12"/>
    <n v="0"/>
    <n v="22.88"/>
    <n v="150"/>
  </r>
  <r>
    <n v="253"/>
    <x v="0"/>
    <x v="1"/>
    <s v="F001-8568"/>
    <s v="F001"/>
    <s v="8568"/>
    <s v="1-8"/>
    <s v="2022-02-22"/>
    <x v="0"/>
    <n v="2022"/>
    <n v="22"/>
    <d v="2022-02-22T00:00:00"/>
    <s v="2022-02-22"/>
    <m/>
    <m/>
    <m/>
    <m/>
    <s v="José Leonardo Ortiz"/>
    <x v="1"/>
    <x v="1"/>
    <s v="&quot;GRIFOS GRAN PRIX S.A.C.&quot;"/>
    <s v="&quot;grifos gran prix s.a.c.&quot;"/>
    <s v="&quot;GRIFOS GRAN PRIX S.A.C.&quot;"/>
    <s v="&quot;Grifos Gran Prix S.A.C.&quot;"/>
    <n v="20487832287"/>
    <s v="Anulado"/>
    <s v="PEN"/>
    <m/>
    <m/>
    <s v="Efectivo"/>
    <n v="0"/>
    <n v="0"/>
    <n v="0"/>
    <n v="0"/>
  </r>
  <r>
    <n v="254"/>
    <x v="0"/>
    <x v="1"/>
    <s v="F001-8567"/>
    <s v="F001"/>
    <s v="8567"/>
    <s v="1-8"/>
    <s v="2022-02-22"/>
    <x v="0"/>
    <n v="2022"/>
    <n v="22"/>
    <d v="2022-02-22T00:00:00"/>
    <s v="2022-02-22"/>
    <m/>
    <m/>
    <m/>
    <m/>
    <s v="Callao"/>
    <x v="5"/>
    <x v="8"/>
    <s v="SOCIEDAD ANONIMA FAUSTO PIAGGIO"/>
    <s v="sociedad anonima fausto piaggio"/>
    <s v="SOCIEDAD ANONIMA FAUSTO PIAGGIO"/>
    <s v="Sociedad Anonima Fausto Piaggio"/>
    <n v="20100244471"/>
    <s v="Anulado"/>
    <s v="PEN"/>
    <m/>
    <m/>
    <s v="Efectivo"/>
    <n v="0"/>
    <n v="0"/>
    <n v="0"/>
    <n v="0"/>
  </r>
  <r>
    <n v="255"/>
    <x v="0"/>
    <x v="0"/>
    <s v="B001-17190"/>
    <s v="B001"/>
    <s v="17190"/>
    <s v="1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9.66"/>
    <n v="0"/>
    <n v="5.34"/>
    <n v="35"/>
  </r>
  <r>
    <n v="256"/>
    <x v="0"/>
    <x v="1"/>
    <s v="F001-8566"/>
    <s v="F001"/>
    <s v="8566"/>
    <s v="1-8"/>
    <s v="2022-02-22"/>
    <x v="0"/>
    <n v="2022"/>
    <n v="22"/>
    <d v="2022-02-22T00:00:00"/>
    <s v="2022-02-22"/>
    <m/>
    <m/>
    <m/>
    <m/>
    <s v="Marcavelica"/>
    <x v="6"/>
    <x v="9"/>
    <s v="TELEVEZ E.I.R.L."/>
    <s v="televez e.i.r.l."/>
    <s v="TELEVEZ E.I.R.L."/>
    <s v="Televez E.I.R.L."/>
    <n v="20602744125"/>
    <s v="Aceptado"/>
    <s v="PEN"/>
    <m/>
    <m/>
    <s v="Efectivo"/>
    <n v="84.75"/>
    <n v="0"/>
    <n v="15.25"/>
    <n v="100"/>
  </r>
  <r>
    <n v="257"/>
    <x v="0"/>
    <x v="0"/>
    <s v="B001-17189"/>
    <s v="B001"/>
    <s v="17189"/>
    <s v="1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258"/>
    <x v="0"/>
    <x v="0"/>
    <s v="B001-17188"/>
    <s v="B001"/>
    <s v="17188"/>
    <s v="1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259"/>
    <x v="0"/>
    <x v="1"/>
    <s v="F001-8565"/>
    <s v="F001"/>
    <s v="8565"/>
    <s v="1-8"/>
    <s v="2022-02-22"/>
    <x v="0"/>
    <n v="2022"/>
    <n v="22"/>
    <d v="2022-02-22T00:00:00"/>
    <s v="2022-02-22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40.68"/>
    <n v="0"/>
    <n v="25.32"/>
    <n v="166"/>
  </r>
  <r>
    <n v="260"/>
    <x v="0"/>
    <x v="0"/>
    <s v="B001-17187"/>
    <s v="B001"/>
    <s v="17187"/>
    <s v="1-1"/>
    <s v="2022-02-22"/>
    <x v="0"/>
    <n v="2022"/>
    <n v="22"/>
    <d v="2022-02-22T00:00:00"/>
    <s v="2022-02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.9"/>
    <n v="0"/>
    <n v="6.1"/>
    <n v="40"/>
  </r>
  <r>
    <n v="261"/>
    <x v="0"/>
    <x v="1"/>
    <s v="F001-8564"/>
    <s v="F001"/>
    <s v="8564"/>
    <s v="1-8"/>
    <s v="2022-02-22"/>
    <x v="0"/>
    <n v="2022"/>
    <n v="22"/>
    <d v="2022-02-22T00:00:00"/>
    <s v="2022-02-22"/>
    <m/>
    <m/>
    <m/>
    <m/>
    <s v="Chiclayo"/>
    <x v="1"/>
    <x v="1"/>
    <s v="INVERSIONES CONSTRUCCIONES Y SERVICIOS SAN FRANCISCO SAC"/>
    <s v="inversiones construcciones y servicios san francisco sac"/>
    <s v="INVERSIONES CONSTRUCCIONES Y SERVICIOS SAN FRANCISCO SAC"/>
    <s v="Inversiones Construcciones Y Servicios San Francisco Sac"/>
    <n v="20539158334"/>
    <s v="Aceptado"/>
    <s v="PEN"/>
    <m/>
    <m/>
    <s v="Efectivo"/>
    <n v="127.12"/>
    <n v="0"/>
    <n v="22.88"/>
    <n v="150"/>
  </r>
  <r>
    <n v="262"/>
    <x v="0"/>
    <x v="1"/>
    <s v="F001-8563"/>
    <s v="F001"/>
    <s v="8563"/>
    <s v="1-8"/>
    <s v="2022-02-21"/>
    <x v="0"/>
    <n v="2022"/>
    <n v="21"/>
    <d v="2022-02-21T00:00:00"/>
    <s v="2022-02-21"/>
    <m/>
    <m/>
    <m/>
    <m/>
    <s v="Chota"/>
    <x v="2"/>
    <x v="2"/>
    <s v="RAMFERS INGENIEROS E.I.R.L."/>
    <s v="ramfers ingenieros e.i.r.l."/>
    <s v="RAMFERS INGENIEROS E.I.R.L."/>
    <s v="Ramfers Ingenieros E.I.R.L."/>
    <n v="20608411306"/>
    <s v="Aceptado"/>
    <s v="PEN"/>
    <m/>
    <m/>
    <s v="Efectivo"/>
    <n v="593.22"/>
    <n v="0"/>
    <n v="106.78"/>
    <n v="700"/>
  </r>
  <r>
    <n v="263"/>
    <x v="0"/>
    <x v="1"/>
    <s v="F001-8562"/>
    <s v="F001"/>
    <s v="8562"/>
    <s v="1-8"/>
    <s v="2022-02-21"/>
    <x v="0"/>
    <n v="2022"/>
    <n v="21"/>
    <d v="2022-02-21T00:00:00"/>
    <s v="2022-02-21"/>
    <m/>
    <m/>
    <m/>
    <m/>
    <s v="Ate"/>
    <x v="4"/>
    <x v="4"/>
    <s v="GRUPO R Y R RENTACAR E.I.R.L."/>
    <s v="grupo r y r rentacar e.i.r.l."/>
    <s v="GRUPO R Y R RENTACAR E.I.R.L."/>
    <s v="Grupo R Y R Rentacar E.I.R.L."/>
    <n v="20602266088"/>
    <s v="Aceptado"/>
    <s v="PEN"/>
    <m/>
    <m/>
    <s v="Efectivo"/>
    <n v="127.12"/>
    <n v="0"/>
    <n v="22.88"/>
    <n v="150"/>
  </r>
  <r>
    <n v="264"/>
    <x v="0"/>
    <x v="1"/>
    <s v="F001-8561"/>
    <s v="F001"/>
    <s v="8561"/>
    <s v="1-8"/>
    <s v="2022-02-21"/>
    <x v="0"/>
    <n v="2022"/>
    <n v="21"/>
    <d v="2022-02-21T00:00:00"/>
    <s v="2022-02-21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31.36000000000001"/>
    <n v="0"/>
    <n v="23.64"/>
    <n v="155"/>
  </r>
  <r>
    <n v="265"/>
    <x v="1"/>
    <x v="1"/>
    <s v="F003-2110"/>
    <s v="F003"/>
    <s v="2110"/>
    <s v="3-2"/>
    <s v="2022-02-21"/>
    <x v="0"/>
    <n v="2022"/>
    <n v="21"/>
    <d v="2022-02-21T00:00:00"/>
    <s v="2022-02-21"/>
    <m/>
    <m/>
    <m/>
    <m/>
    <m/>
    <x v="1"/>
    <x v="1"/>
    <s v="LA TORRE VALLEJOS FERNANDO CAMILO"/>
    <s v="la torre vallejos fernando camilo"/>
    <s v="LA TORRE VALLEJOS FERNANDO CAMILO"/>
    <s v="La Torre Vallejos Fernando Camilo"/>
    <n v="10167268094"/>
    <s v="Aceptado"/>
    <s v="PEN"/>
    <m/>
    <m/>
    <s v="Efectivo"/>
    <n v="38.979999999999997"/>
    <n v="0"/>
    <n v="7.02"/>
    <n v="46"/>
  </r>
  <r>
    <n v="266"/>
    <x v="1"/>
    <x v="0"/>
    <s v="B003-12765"/>
    <s v="B003"/>
    <s v="12765"/>
    <s v="3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9.66"/>
    <n v="0"/>
    <n v="5.34"/>
    <n v="35"/>
  </r>
  <r>
    <n v="267"/>
    <x v="0"/>
    <x v="0"/>
    <s v="B001-17186"/>
    <s v="B001"/>
    <s v="17186"/>
    <s v="1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68"/>
    <x v="2"/>
    <x v="0"/>
    <s v="B002-16054"/>
    <s v="B002"/>
    <s v="16054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69"/>
    <x v="2"/>
    <x v="0"/>
    <s v="B002-16053"/>
    <s v="B002"/>
    <s v="16053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70"/>
    <x v="2"/>
    <x v="0"/>
    <s v="B002-16052"/>
    <s v="B002"/>
    <s v="16052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71"/>
    <x v="2"/>
    <x v="0"/>
    <s v="B002-16051"/>
    <s v="B002"/>
    <s v="16051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72"/>
    <x v="2"/>
    <x v="0"/>
    <s v="B002-16050"/>
    <s v="B002"/>
    <s v="16050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73"/>
    <x v="2"/>
    <x v="0"/>
    <s v="B002-16049"/>
    <s v="B002"/>
    <s v="16049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74"/>
    <x v="2"/>
    <x v="0"/>
    <s v="B002-16048"/>
    <s v="B002"/>
    <s v="16048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75"/>
    <x v="2"/>
    <x v="0"/>
    <s v="B002-16047"/>
    <s v="B002"/>
    <s v="16047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76"/>
    <x v="2"/>
    <x v="0"/>
    <s v="B002-16046"/>
    <s v="B002"/>
    <s v="16046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77"/>
    <x v="2"/>
    <x v="0"/>
    <s v="B002-16045"/>
    <s v="B002"/>
    <s v="16045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78"/>
    <x v="2"/>
    <x v="0"/>
    <s v="B002-16044"/>
    <s v="B002"/>
    <s v="16044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79"/>
    <x v="2"/>
    <x v="0"/>
    <s v="B002-16043"/>
    <s v="B002"/>
    <s v="16043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80"/>
    <x v="2"/>
    <x v="0"/>
    <s v="B002-16042"/>
    <s v="B002"/>
    <s v="16042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81"/>
    <x v="2"/>
    <x v="0"/>
    <s v="B002-16041"/>
    <s v="B002"/>
    <s v="16041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82"/>
    <x v="2"/>
    <x v="0"/>
    <s v="B002-16040"/>
    <s v="B002"/>
    <s v="16040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83"/>
    <x v="2"/>
    <x v="0"/>
    <s v="B002-16039"/>
    <s v="B002"/>
    <s v="16039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84"/>
    <x v="2"/>
    <x v="0"/>
    <s v="B002-16038"/>
    <s v="B002"/>
    <s v="16038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85"/>
    <x v="2"/>
    <x v="0"/>
    <s v="B002-16037"/>
    <s v="B002"/>
    <s v="16037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86"/>
    <x v="1"/>
    <x v="0"/>
    <s v="B003-12764"/>
    <s v="B003"/>
    <s v="12764"/>
    <s v="3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87"/>
    <x v="1"/>
    <x v="0"/>
    <s v="B003-12763"/>
    <s v="B003"/>
    <s v="12763"/>
    <s v="3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88"/>
    <x v="1"/>
    <x v="0"/>
    <s v="B003-12762"/>
    <s v="B003"/>
    <s v="12762"/>
    <s v="3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289"/>
    <x v="1"/>
    <x v="1"/>
    <s v="F003-2109"/>
    <s v="F003"/>
    <s v="2109"/>
    <s v="3-2"/>
    <s v="2022-02-21"/>
    <x v="0"/>
    <n v="2022"/>
    <n v="21"/>
    <d v="2022-02-21T00:00:00"/>
    <s v="2022-02-21"/>
    <m/>
    <m/>
    <m/>
    <m/>
    <m/>
    <x v="0"/>
    <x v="0"/>
    <s v="SAUL FRANCISCO ALARCON GUERRERO"/>
    <s v="saul francisco alarcon guerrero"/>
    <s v="SAUL FRANCISCO ALARCON GUERRERO"/>
    <s v="Saul Francisco Alarcon Guerrero"/>
    <n v="10465756638"/>
    <s v="Aceptado"/>
    <s v="PEN"/>
    <m/>
    <m/>
    <s v="Efectivo"/>
    <n v="70.849999999999994"/>
    <n v="0"/>
    <n v="12.75"/>
    <n v="83.6"/>
  </r>
  <r>
    <n v="290"/>
    <x v="0"/>
    <x v="1"/>
    <s v="F001-8560"/>
    <s v="F001"/>
    <s v="8560"/>
    <s v="1-8"/>
    <s v="2022-02-21"/>
    <x v="0"/>
    <n v="2022"/>
    <n v="21"/>
    <d v="2022-02-21T00:00:00"/>
    <s v="2022-02-21"/>
    <m/>
    <m/>
    <m/>
    <m/>
    <s v="Los Olivos"/>
    <x v="4"/>
    <x v="4"/>
    <s v="T &amp; R DISTRIBUCIONES VIRGEN DEL CARMEN E.I.R.L."/>
    <s v="t &amp; r distribuciones virgen del carmen e.i.r.l."/>
    <s v="T &amp; R DISTRIBUCIONES VIRGEN DEL CARMEN E.I.R.L."/>
    <s v="T &amp; R Distribuciones Virgen Del Carmen E.I.R.L."/>
    <n v="20605728384"/>
    <s v="Aceptado"/>
    <s v="PEN"/>
    <m/>
    <m/>
    <s v="Efectivo"/>
    <n v="227.12"/>
    <n v="0"/>
    <n v="40.880000000000003"/>
    <n v="268"/>
  </r>
  <r>
    <n v="291"/>
    <x v="0"/>
    <x v="0"/>
    <s v="B001-17185"/>
    <s v="B001"/>
    <s v="17185"/>
    <s v="1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292"/>
    <x v="0"/>
    <x v="1"/>
    <s v="F001-8559"/>
    <s v="F001"/>
    <s v="8559"/>
    <s v="1-8"/>
    <s v="2022-02-21"/>
    <x v="0"/>
    <n v="2022"/>
    <n v="21"/>
    <d v="2022-02-21T00:00:00"/>
    <s v="2022-02-21"/>
    <m/>
    <m/>
    <m/>
    <m/>
    <m/>
    <x v="0"/>
    <x v="0"/>
    <s v="LLAMO DIAZ LUZ YULIANA"/>
    <s v="llamo diaz luz yuliana"/>
    <s v="LLAMO DIAZ LUZ YULIANA"/>
    <s v="Llamo Diaz Luz Yuliana"/>
    <n v="10767675084"/>
    <s v="Aceptado"/>
    <s v="PEN"/>
    <m/>
    <m/>
    <s v="Efectivo"/>
    <n v="254.24"/>
    <n v="0"/>
    <n v="45.76"/>
    <n v="300"/>
  </r>
  <r>
    <n v="293"/>
    <x v="0"/>
    <x v="1"/>
    <s v="F001-8558"/>
    <s v="F001"/>
    <s v="8558"/>
    <s v="1-8"/>
    <s v="2022-02-21"/>
    <x v="0"/>
    <n v="2022"/>
    <n v="21"/>
    <d v="2022-02-21T00:00:00"/>
    <s v="2022-02-21"/>
    <m/>
    <m/>
    <m/>
    <m/>
    <s v="Patapo"/>
    <x v="1"/>
    <x v="1"/>
    <s v="CONSORCIO YAUYUCAN"/>
    <s v="consorcio yauyucan"/>
    <s v="CONSORCIO YAUYUCAN"/>
    <s v="Consorcio Yauyucan"/>
    <n v="20608692721"/>
    <s v="Aceptado"/>
    <s v="PEN"/>
    <m/>
    <m/>
    <s v="Efectivo"/>
    <n v="93.22"/>
    <n v="0"/>
    <n v="16.78"/>
    <n v="110"/>
  </r>
  <r>
    <n v="294"/>
    <x v="0"/>
    <x v="1"/>
    <s v="F001-8557"/>
    <s v="F001"/>
    <s v="8557"/>
    <s v="1-8"/>
    <s v="2022-02-21"/>
    <x v="0"/>
    <n v="2022"/>
    <n v="21"/>
    <d v="2022-02-21T00:00:00"/>
    <s v="2022-02-21"/>
    <m/>
    <m/>
    <m/>
    <m/>
    <s v="José Leonardo Ortiz"/>
    <x v="1"/>
    <x v="1"/>
    <s v="TRANSPORTES JHOLER E.I.R.L."/>
    <s v="transportes jholer e.i.r.l."/>
    <s v="TRANSPORTES JHOLER E.I.R.L."/>
    <s v="Transportes Jholer E.I.R.L."/>
    <n v="20602720684"/>
    <s v="Aceptado"/>
    <s v="PEN"/>
    <m/>
    <m/>
    <s v="Efectivo"/>
    <n v="433.9"/>
    <n v="0"/>
    <n v="78.099999999999994"/>
    <n v="512"/>
  </r>
  <r>
    <n v="295"/>
    <x v="0"/>
    <x v="1"/>
    <s v="F001-8556"/>
    <s v="F001"/>
    <s v="8556"/>
    <s v="1-8"/>
    <s v="2022-02-21"/>
    <x v="0"/>
    <n v="2022"/>
    <n v="21"/>
    <d v="2022-02-21T00:00:00"/>
    <s v="2022-02-21"/>
    <m/>
    <m/>
    <m/>
    <m/>
    <s v="La Victoria"/>
    <x v="1"/>
    <x v="1"/>
    <s v="DISTRIBUIDORA VELA MOTOR?S S.R.L."/>
    <s v="distribuidora vela motor?s s.r.l."/>
    <s v="DISTRIBUIDORA VELA MOTOR?S S.R.L."/>
    <s v="Distribuidora Vela Motor?S S.R.L."/>
    <n v="20479970468"/>
    <s v="Aceptado"/>
    <s v="PEN"/>
    <m/>
    <m/>
    <s v="Efectivo"/>
    <n v="169.49"/>
    <n v="0"/>
    <n v="30.51"/>
    <n v="200"/>
  </r>
  <r>
    <n v="296"/>
    <x v="1"/>
    <x v="1"/>
    <s v="F003-2108"/>
    <s v="F003"/>
    <s v="2108"/>
    <s v="3-2"/>
    <s v="2022-02-21"/>
    <x v="0"/>
    <n v="2022"/>
    <n v="21"/>
    <d v="2022-02-21T00:00:00"/>
    <s v="2022-02-21"/>
    <m/>
    <m/>
    <m/>
    <m/>
    <s v="Cajamarca"/>
    <x v="2"/>
    <x v="6"/>
    <s v="NORCAVA PERU E.I.R.L."/>
    <s v="norcava peru e.i.r.l."/>
    <s v="NORCAVA PERU E.I.R.L."/>
    <s v="Norcava Peru E.I.R.L."/>
    <n v="20453667074"/>
    <s v="Aceptado"/>
    <s v="PEN"/>
    <m/>
    <m/>
    <s v="Efectivo"/>
    <n v="106.78"/>
    <n v="0"/>
    <n v="19.22"/>
    <n v="126"/>
  </r>
  <r>
    <n v="297"/>
    <x v="0"/>
    <x v="1"/>
    <s v="F001-8555"/>
    <s v="F001"/>
    <s v="8555"/>
    <s v="1-8"/>
    <s v="2022-02-21"/>
    <x v="0"/>
    <n v="2022"/>
    <n v="21"/>
    <d v="2022-02-21T00:00:00"/>
    <s v="2022-02-21"/>
    <m/>
    <m/>
    <m/>
    <m/>
    <m/>
    <x v="0"/>
    <x v="0"/>
    <s v="NUÑEZ GALVEZ JOHNNY FRANZ"/>
    <s v="nuñez galvez johnny franz"/>
    <s v="NUÑEZ GALVEZ JOHNNY FRANZ"/>
    <s v="Nuñez Galvez Johnny Franz"/>
    <n v="10406675233"/>
    <s v="Aceptado"/>
    <s v="PEN"/>
    <m/>
    <m/>
    <s v="Efectivo"/>
    <n v="169.49"/>
    <n v="0"/>
    <n v="30.51"/>
    <n v="200"/>
  </r>
  <r>
    <n v="298"/>
    <x v="0"/>
    <x v="0"/>
    <s v="B001-17184"/>
    <s v="B001"/>
    <s v="17184"/>
    <s v="1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299"/>
    <x v="0"/>
    <x v="0"/>
    <s v="B001-17183"/>
    <s v="B001"/>
    <s v="17183"/>
    <s v="1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300"/>
    <x v="2"/>
    <x v="1"/>
    <s v="F002-3468"/>
    <s v="F002"/>
    <s v="3468"/>
    <s v="2-3"/>
    <s v="2022-02-21"/>
    <x v="0"/>
    <n v="2022"/>
    <n v="21"/>
    <d v="2022-02-21T00:00:00"/>
    <s v="2022-02-21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44.07"/>
    <n v="0"/>
    <n v="25.93"/>
    <n v="170"/>
  </r>
  <r>
    <n v="301"/>
    <x v="1"/>
    <x v="0"/>
    <s v="B003-12761"/>
    <s v="B003"/>
    <s v="12761"/>
    <s v="3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02"/>
    <x v="1"/>
    <x v="0"/>
    <s v="B003-12760"/>
    <s v="B003"/>
    <s v="12760"/>
    <s v="3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03"/>
    <x v="1"/>
    <x v="0"/>
    <s v="B003-12759"/>
    <s v="B003"/>
    <s v="12759"/>
    <s v="3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04"/>
    <x v="1"/>
    <x v="0"/>
    <s v="B003-12758"/>
    <s v="B003"/>
    <s v="12758"/>
    <s v="3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05"/>
    <x v="0"/>
    <x v="1"/>
    <s v="F001-8554"/>
    <s v="F001"/>
    <s v="8554"/>
    <s v="1-8"/>
    <s v="2022-02-21"/>
    <x v="0"/>
    <n v="2022"/>
    <n v="21"/>
    <d v="2022-02-21T00:00:00"/>
    <s v="2022-02-21"/>
    <m/>
    <m/>
    <m/>
    <m/>
    <s v="Chiclayo"/>
    <x v="1"/>
    <x v="1"/>
    <s v="CESAR LEONEL SAAVEDRA BERRIOS"/>
    <s v="cesar leonel saavedra berrios"/>
    <s v="CESAR LEONEL SAAVEDRA BERRIOS"/>
    <s v="Cesar Leonel Saavedra Berrios"/>
    <n v="10723273426"/>
    <s v="Aceptado"/>
    <s v="PEN"/>
    <m/>
    <m/>
    <s v="Efectivo"/>
    <n v="903.9"/>
    <n v="0"/>
    <n v="162.69999999999999"/>
    <n v="1066.5999999999999"/>
  </r>
  <r>
    <n v="306"/>
    <x v="0"/>
    <x v="0"/>
    <s v="B001-17182"/>
    <s v="B001"/>
    <s v="17182"/>
    <s v="1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.63"/>
    <n v="0"/>
    <n v="1.37"/>
    <n v="9"/>
  </r>
  <r>
    <n v="307"/>
    <x v="0"/>
    <x v="0"/>
    <s v="B001-17181"/>
    <s v="B001"/>
    <s v="17181"/>
    <s v="1-1"/>
    <s v="2022-02-21"/>
    <x v="0"/>
    <n v="2022"/>
    <n v="21"/>
    <d v="2022-02-21T00:00:00"/>
    <s v="2022-02-21"/>
    <m/>
    <m/>
    <m/>
    <m/>
    <m/>
    <x v="0"/>
    <x v="0"/>
    <s v="PAZ GUEVARA, BELTHIER"/>
    <s v="paz guevara, belthier"/>
    <s v="PAZ GUEVARA, BELTHIER"/>
    <s v="Paz Guevara, Belthier"/>
    <n v="28105854"/>
    <s v="Aceptado"/>
    <s v="PEN"/>
    <m/>
    <m/>
    <s v="Efectivo"/>
    <n v="33.9"/>
    <n v="0"/>
    <n v="6.1"/>
    <n v="40"/>
  </r>
  <r>
    <n v="308"/>
    <x v="2"/>
    <x v="0"/>
    <s v="B002-16036"/>
    <s v="B002"/>
    <s v="16036"/>
    <s v="2-1"/>
    <s v="2022-02-21"/>
    <x v="0"/>
    <n v="2022"/>
    <n v="21"/>
    <d v="2022-02-21T00:00:00"/>
    <s v="2022-02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700000000000006"/>
    <n v="0"/>
    <n v="1.53"/>
    <n v="10"/>
  </r>
  <r>
    <n v="309"/>
    <x v="1"/>
    <x v="1"/>
    <s v="F003-2107"/>
    <s v="F003"/>
    <s v="2107"/>
    <s v="3-2"/>
    <s v="2022-02-20"/>
    <x v="0"/>
    <n v="2022"/>
    <n v="20"/>
    <d v="2022-02-20T00:00:00"/>
    <s v="2022-02-20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67.8"/>
    <n v="0"/>
    <n v="12.2"/>
    <n v="80"/>
  </r>
  <r>
    <n v="310"/>
    <x v="0"/>
    <x v="1"/>
    <s v="F001-8553"/>
    <s v="F001"/>
    <s v="8553"/>
    <s v="1-8"/>
    <s v="2022-02-20"/>
    <x v="0"/>
    <n v="2022"/>
    <n v="20"/>
    <d v="2022-02-20T00:00:00"/>
    <s v="2022-02-20"/>
    <m/>
    <m/>
    <m/>
    <m/>
    <m/>
    <x v="1"/>
    <x v="1"/>
    <s v="LA TORRE VALLEJOS FERNANDO CAMILO"/>
    <s v="la torre vallejos fernando camilo"/>
    <s v="LA TORRE VALLEJOS FERNANDO CAMILO"/>
    <s v="La Torre Vallejos Fernando Camilo"/>
    <n v="10167268094"/>
    <s v="Aceptado"/>
    <s v="PEN"/>
    <m/>
    <m/>
    <s v="Efectivo"/>
    <n v="105.93"/>
    <n v="0"/>
    <n v="19.07"/>
    <n v="125"/>
  </r>
  <r>
    <n v="311"/>
    <x v="0"/>
    <x v="0"/>
    <s v="B001-17180"/>
    <s v="B001"/>
    <s v="17180"/>
    <s v="1-1"/>
    <s v="2022-02-20"/>
    <x v="0"/>
    <n v="2022"/>
    <n v="20"/>
    <d v="2022-02-20T00:00:00"/>
    <s v="2022-02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312"/>
    <x v="0"/>
    <x v="0"/>
    <s v="B001-17179"/>
    <s v="B001"/>
    <s v="17179"/>
    <s v="1-1"/>
    <s v="2022-02-20"/>
    <x v="0"/>
    <n v="2022"/>
    <n v="20"/>
    <d v="2022-02-20T00:00:00"/>
    <s v="2022-02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313"/>
    <x v="0"/>
    <x v="0"/>
    <s v="B001-17178"/>
    <s v="B001"/>
    <s v="17178"/>
    <s v="1-1"/>
    <s v="2022-02-20"/>
    <x v="0"/>
    <n v="2022"/>
    <n v="20"/>
    <d v="2022-02-20T00:00:00"/>
    <s v="2022-02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14"/>
    <x v="0"/>
    <x v="0"/>
    <s v="B001-17177"/>
    <s v="B001"/>
    <s v="17177"/>
    <s v="1-1"/>
    <s v="2022-02-20"/>
    <x v="0"/>
    <n v="2022"/>
    <n v="20"/>
    <d v="2022-02-20T00:00:00"/>
    <s v="2022-02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15"/>
    <x v="0"/>
    <x v="1"/>
    <s v="F001-8552"/>
    <s v="F001"/>
    <s v="8552"/>
    <s v="1-8"/>
    <s v="2022-02-20"/>
    <x v="0"/>
    <n v="2022"/>
    <n v="20"/>
    <d v="2022-02-20T00:00:00"/>
    <s v="2022-02-20"/>
    <m/>
    <m/>
    <m/>
    <m/>
    <m/>
    <x v="0"/>
    <x v="0"/>
    <s v="EMPRESA CONSTRUCTORA Y SERVICIOS GENERALES AKUNTA S.R.L."/>
    <s v="empresa constructora y servicios generales akunta s.r.l."/>
    <s v="EMPRESA CONSTRUCTORA Y SERVICIOS GENERALES AKUNTA S.R.L."/>
    <s v="Empresa Constructora Y Servicios Generales Akunta S.R.L."/>
    <n v="20496149425"/>
    <s v="Aceptado"/>
    <s v="PEN"/>
    <m/>
    <m/>
    <s v="Efectivo"/>
    <n v="74.58"/>
    <n v="0"/>
    <n v="13.42"/>
    <n v="88"/>
  </r>
  <r>
    <n v="316"/>
    <x v="0"/>
    <x v="0"/>
    <s v="B001-17176"/>
    <s v="B001"/>
    <s v="17176"/>
    <s v="1-1"/>
    <s v="2022-02-20"/>
    <x v="0"/>
    <n v="2022"/>
    <n v="20"/>
    <d v="2022-02-20T00:00:00"/>
    <s v="2022-02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317"/>
    <x v="0"/>
    <x v="1"/>
    <s v="F001-8551"/>
    <s v="F001"/>
    <s v="8551"/>
    <s v="1-8"/>
    <s v="2022-02-20"/>
    <x v="0"/>
    <n v="2022"/>
    <n v="20"/>
    <d v="2022-02-20T00:00:00"/>
    <s v="2022-02-20"/>
    <m/>
    <m/>
    <m/>
    <m/>
    <s v="Cutervo"/>
    <x v="2"/>
    <x v="10"/>
    <s v="E.Y.N.C.CONTRATISTAS GENERALES E.I.R.L."/>
    <s v="e.y.n.c.contratistas generales e.i.r.l."/>
    <s v="E.Y.N.C.CONTRATISTAS GENERALES E.I.R.L."/>
    <s v="E.Y.N.C.Contratistas Generales E.I.R.L."/>
    <n v="20491842122"/>
    <s v="Aceptado"/>
    <s v="PEN"/>
    <m/>
    <m/>
    <s v="Efectivo"/>
    <n v="169.49"/>
    <n v="0"/>
    <n v="30.51"/>
    <n v="200"/>
  </r>
  <r>
    <n v="318"/>
    <x v="0"/>
    <x v="1"/>
    <s v="F001-8550"/>
    <s v="F001"/>
    <s v="8550"/>
    <s v="1-8"/>
    <s v="2022-02-20"/>
    <x v="0"/>
    <n v="2022"/>
    <n v="20"/>
    <d v="2022-02-20T00:00:00"/>
    <s v="2022-02-20"/>
    <m/>
    <m/>
    <m/>
    <m/>
    <s v="Chota"/>
    <x v="2"/>
    <x v="2"/>
    <s v="MEGA NEGOCIOS EL OFERTON SOCIEDAD ANONIMA CERRADA"/>
    <s v="mega negocios el oferton sociedad anonima cerrada"/>
    <s v="MEGA NEGOCIOS EL OFERTON SOCIEDAD ANONIMA CERRADA"/>
    <s v="Mega Negocios El Oferton Sociedad Anonima Cerrada"/>
    <n v="20495882595"/>
    <s v="Aceptado"/>
    <s v="PEN"/>
    <m/>
    <m/>
    <s v="Efectivo"/>
    <n v="1101.69"/>
    <n v="0"/>
    <n v="198.3"/>
    <n v="1299.99"/>
  </r>
  <r>
    <n v="319"/>
    <x v="0"/>
    <x v="1"/>
    <s v="F001-8549"/>
    <s v="F001"/>
    <s v="8549"/>
    <s v="1-8"/>
    <s v="2022-02-20"/>
    <x v="0"/>
    <n v="2022"/>
    <n v="20"/>
    <d v="2022-02-20T00:00:00"/>
    <s v="2022-02-20"/>
    <m/>
    <m/>
    <m/>
    <m/>
    <s v="Chongoyape"/>
    <x v="1"/>
    <x v="1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n v="20603409168"/>
    <s v="Aceptado"/>
    <s v="PEN"/>
    <m/>
    <m/>
    <s v="Efectivo"/>
    <n v="84.75"/>
    <n v="0"/>
    <n v="15.25"/>
    <n v="100"/>
  </r>
  <r>
    <n v="320"/>
    <x v="0"/>
    <x v="1"/>
    <s v="F001-8548"/>
    <s v="F001"/>
    <s v="8548"/>
    <s v="1-8"/>
    <s v="2022-02-20"/>
    <x v="0"/>
    <n v="2022"/>
    <n v="20"/>
    <d v="2022-02-20T00:00:00"/>
    <s v="2022-02-20"/>
    <m/>
    <m/>
    <m/>
    <m/>
    <m/>
    <x v="1"/>
    <x v="1"/>
    <s v="TELLO CRUZ ANITA MARIBEL"/>
    <s v="tello cruz anita maribel"/>
    <s v="TELLO CRUZ ANITA MARIBEL"/>
    <s v="Tello Cruz Anita Maribel"/>
    <n v="10424557400"/>
    <s v="Aceptado"/>
    <s v="PEN"/>
    <m/>
    <m/>
    <s v="Efectivo"/>
    <n v="84.75"/>
    <n v="0"/>
    <n v="15.25"/>
    <n v="100"/>
  </r>
  <r>
    <n v="321"/>
    <x v="0"/>
    <x v="1"/>
    <s v="F001-8547"/>
    <s v="F001"/>
    <s v="8547"/>
    <s v="1-8"/>
    <s v="2022-02-20"/>
    <x v="0"/>
    <n v="2022"/>
    <n v="20"/>
    <d v="2022-02-20T00:00:00"/>
    <s v="2022-02-20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451.69"/>
    <n v="0"/>
    <n v="81.3"/>
    <n v="532.99"/>
  </r>
  <r>
    <n v="322"/>
    <x v="2"/>
    <x v="0"/>
    <s v="B002-16035"/>
    <s v="B002"/>
    <s v="16035"/>
    <s v="2-1"/>
    <s v="2022-02-20"/>
    <x v="0"/>
    <n v="2022"/>
    <n v="20"/>
    <d v="2022-02-20T00:00:00"/>
    <s v="2022-02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.95"/>
    <n v="0"/>
    <n v="3.05"/>
    <n v="20"/>
  </r>
  <r>
    <n v="323"/>
    <x v="0"/>
    <x v="1"/>
    <s v="F001-8546"/>
    <s v="F001"/>
    <s v="8546"/>
    <s v="1-8"/>
    <s v="2022-02-19"/>
    <x v="0"/>
    <n v="2022"/>
    <n v="19"/>
    <d v="2022-02-19T00:00:00"/>
    <s v="2022-02-19"/>
    <m/>
    <m/>
    <m/>
    <m/>
    <s v="Chiclayo"/>
    <x v="1"/>
    <x v="1"/>
    <s v="VIETTEL PERU S.A.C"/>
    <s v="viettel peru s.a.c"/>
    <s v="VIETTEL PERU S.A.C"/>
    <s v="Viettel Peru S.A.C"/>
    <n v="20543254798"/>
    <s v="Aceptado"/>
    <s v="PEN"/>
    <m/>
    <m/>
    <s v="Efectivo"/>
    <n v="42.37"/>
    <n v="0"/>
    <n v="7.63"/>
    <n v="50"/>
  </r>
  <r>
    <n v="324"/>
    <x v="3"/>
    <x v="1"/>
    <s v="F004-440"/>
    <s v="F004"/>
    <s v="4-440"/>
    <s v="4-4"/>
    <s v="2022-02-19"/>
    <x v="0"/>
    <n v="2022"/>
    <n v="19"/>
    <d v="2022-02-19T00:00:00"/>
    <s v="2022-02-19"/>
    <m/>
    <m/>
    <m/>
    <m/>
    <s v="Yurimaguas"/>
    <x v="7"/>
    <x v="11"/>
    <s v="ESTACION DE SERVICIOS LORETO S.A.C."/>
    <s v="estacion de servicios loreto s.a.c."/>
    <s v="ESTACION DE SERVICIOS LORETO S.A.C."/>
    <s v="Estacion De Servicios Loreto S.A.C."/>
    <n v="20605162429"/>
    <s v="Aceptado"/>
    <s v="PEN"/>
    <m/>
    <m/>
    <s v="Efectivo"/>
    <n v="339.83"/>
    <n v="0"/>
    <n v="61.17"/>
    <n v="401"/>
  </r>
  <r>
    <n v="325"/>
    <x v="2"/>
    <x v="0"/>
    <s v="B002-16034"/>
    <s v="B002"/>
    <s v="16034"/>
    <s v="2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26"/>
    <x v="2"/>
    <x v="0"/>
    <s v="B002-16033"/>
    <s v="B002"/>
    <s v="16033"/>
    <s v="2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27"/>
    <x v="2"/>
    <x v="0"/>
    <s v="B002-16032"/>
    <s v="B002"/>
    <s v="16032"/>
    <s v="2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28"/>
    <x v="2"/>
    <x v="0"/>
    <s v="B002-16031"/>
    <s v="B002"/>
    <s v="16031"/>
    <s v="2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29"/>
    <x v="2"/>
    <x v="0"/>
    <s v="B002-16030"/>
    <s v="B002"/>
    <s v="16030"/>
    <s v="2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30"/>
    <x v="2"/>
    <x v="0"/>
    <s v="B002-16029"/>
    <s v="B002"/>
    <s v="16029"/>
    <s v="2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31"/>
    <x v="2"/>
    <x v="0"/>
    <s v="B002-16028"/>
    <s v="B002"/>
    <s v="16028"/>
    <s v="2-1"/>
    <d v="2022-02-19T00:00:00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32"/>
    <x v="2"/>
    <x v="0"/>
    <s v="B002-16027"/>
    <s v="B002"/>
    <s v="16027"/>
    <s v="2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33"/>
    <x v="2"/>
    <x v="0"/>
    <s v="B002-16026"/>
    <s v="B002"/>
    <s v="16026"/>
    <s v="2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34"/>
    <x v="2"/>
    <x v="0"/>
    <s v="B002-16025"/>
    <s v="B002"/>
    <s v="16025"/>
    <s v="2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35"/>
    <x v="2"/>
    <x v="0"/>
    <s v="B002-16024"/>
    <s v="B002"/>
    <s v="16024"/>
    <s v="2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36"/>
    <x v="2"/>
    <x v="0"/>
    <s v="B002-16023"/>
    <s v="B002"/>
    <s v="16023"/>
    <s v="2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37"/>
    <x v="2"/>
    <x v="0"/>
    <s v="B002-16022"/>
    <s v="B002"/>
    <s v="16022"/>
    <s v="2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38"/>
    <x v="2"/>
    <x v="0"/>
    <s v="B002-16021"/>
    <s v="B002"/>
    <s v="16021"/>
    <s v="2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39"/>
    <x v="0"/>
    <x v="0"/>
    <s v="B001-17175"/>
    <s v="B001"/>
    <s v="17175"/>
    <s v="1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40"/>
    <x v="0"/>
    <x v="0"/>
    <s v="B001-17174"/>
    <s v="B001"/>
    <s v="17174"/>
    <s v="1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41"/>
    <x v="0"/>
    <x v="0"/>
    <s v="B001-17173"/>
    <s v="B001"/>
    <s v="17173"/>
    <s v="1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42"/>
    <x v="0"/>
    <x v="0"/>
    <s v="B001-17172"/>
    <s v="B001"/>
    <s v="17172"/>
    <s v="1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43"/>
    <x v="0"/>
    <x v="0"/>
    <s v="B001-17171"/>
    <s v="B001"/>
    <s v="17171"/>
    <s v="1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44"/>
    <x v="0"/>
    <x v="0"/>
    <s v="B001-17170"/>
    <s v="B001"/>
    <s v="17170"/>
    <s v="1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45"/>
    <x v="0"/>
    <x v="0"/>
    <s v="B001-17169"/>
    <s v="B001"/>
    <s v="17169"/>
    <s v="1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46"/>
    <x v="0"/>
    <x v="0"/>
    <s v="B001-17168"/>
    <s v="B001"/>
    <s v="17168"/>
    <s v="1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47"/>
    <x v="0"/>
    <x v="0"/>
    <s v="B001-17167"/>
    <s v="B001"/>
    <s v="17167"/>
    <s v="1-1"/>
    <s v="2022-02-19"/>
    <x v="0"/>
    <n v="2022"/>
    <n v="19"/>
    <d v="2022-02-19T00:00:00"/>
    <s v="2022-02-19"/>
    <m/>
    <m/>
    <m/>
    <m/>
    <m/>
    <x v="0"/>
    <x v="0"/>
    <s v="RODRIGUEZ SILVA, SUSANA DEL PILAR"/>
    <s v="rodriguez silva, susana del pilar"/>
    <s v="RODRIGUEZ SILVA, SUSANA DEL PILAR"/>
    <s v="Rodriguez Silva, Susana Del Pilar"/>
    <n v="74060638"/>
    <s v="Aceptado"/>
    <s v="PEN"/>
    <m/>
    <m/>
    <s v="Efectivo"/>
    <n v="508.47"/>
    <n v="0"/>
    <n v="91.53"/>
    <n v="600"/>
  </r>
  <r>
    <n v="348"/>
    <x v="1"/>
    <x v="0"/>
    <s v="B003-12757"/>
    <s v="B003"/>
    <s v="12757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49"/>
    <x v="1"/>
    <x v="0"/>
    <s v="B003-12756"/>
    <s v="B003"/>
    <s v="12756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50"/>
    <x v="1"/>
    <x v="0"/>
    <s v="B003-12755"/>
    <s v="B003"/>
    <s v="12755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51"/>
    <x v="1"/>
    <x v="0"/>
    <s v="B003-12754"/>
    <s v="B003"/>
    <s v="12754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52"/>
    <x v="1"/>
    <x v="0"/>
    <s v="B003-12753"/>
    <s v="B003"/>
    <s v="12753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.85"/>
    <n v="0"/>
    <n v="9.15"/>
    <n v="60"/>
  </r>
  <r>
    <n v="353"/>
    <x v="1"/>
    <x v="0"/>
    <s v="B003-12752"/>
    <s v="B003"/>
    <s v="12752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54"/>
    <x v="1"/>
    <x v="0"/>
    <s v="B003-12751"/>
    <s v="B003"/>
    <s v="12751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55"/>
    <x v="1"/>
    <x v="0"/>
    <s v="B003-12750"/>
    <s v="B003"/>
    <s v="12750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56"/>
    <x v="1"/>
    <x v="0"/>
    <s v="B003-12749"/>
    <s v="B003"/>
    <s v="12749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57"/>
    <x v="1"/>
    <x v="0"/>
    <s v="B003-12748"/>
    <s v="B003"/>
    <s v="12748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58"/>
    <x v="1"/>
    <x v="0"/>
    <s v="B003-12747"/>
    <s v="B003"/>
    <s v="12747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59"/>
    <x v="1"/>
    <x v="0"/>
    <s v="B003-12746"/>
    <s v="B003"/>
    <s v="12746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60"/>
    <x v="1"/>
    <x v="0"/>
    <s v="B003-12745"/>
    <s v="B003"/>
    <s v="12745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61"/>
    <x v="1"/>
    <x v="0"/>
    <s v="B003-12744"/>
    <s v="B003"/>
    <s v="12744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62"/>
    <x v="1"/>
    <x v="0"/>
    <s v="B003-12743"/>
    <s v="B003"/>
    <s v="12743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63"/>
    <x v="1"/>
    <x v="0"/>
    <s v="B003-12742"/>
    <s v="B003"/>
    <s v="12742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64"/>
    <x v="1"/>
    <x v="0"/>
    <s v="B003-12741"/>
    <s v="B003"/>
    <s v="12741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65"/>
    <x v="1"/>
    <x v="0"/>
    <s v="B003-12740"/>
    <s v="B003"/>
    <s v="12740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66"/>
    <x v="1"/>
    <x v="0"/>
    <s v="B003-12739"/>
    <s v="B003"/>
    <s v="12739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67"/>
    <x v="1"/>
    <x v="0"/>
    <s v="B003-12738"/>
    <s v="B003"/>
    <s v="12738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68"/>
    <x v="1"/>
    <x v="0"/>
    <s v="B003-12737"/>
    <s v="B003"/>
    <s v="12737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69"/>
    <x v="1"/>
    <x v="0"/>
    <s v="B003-12736"/>
    <s v="B003"/>
    <s v="12736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70"/>
    <x v="1"/>
    <x v="0"/>
    <s v="B003-12735"/>
    <s v="B003"/>
    <s v="12735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71"/>
    <x v="1"/>
    <x v="0"/>
    <s v="B003-12734"/>
    <s v="B003"/>
    <s v="12734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72"/>
    <x v="1"/>
    <x v="0"/>
    <s v="B003-12733"/>
    <s v="B003"/>
    <s v="12733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73"/>
    <x v="1"/>
    <x v="0"/>
    <s v="B003-12732"/>
    <s v="B003"/>
    <s v="12732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74"/>
    <x v="1"/>
    <x v="0"/>
    <s v="B003-12731"/>
    <s v="B003"/>
    <s v="12731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75"/>
    <x v="1"/>
    <x v="0"/>
    <s v="B003-12730"/>
    <s v="B003"/>
    <s v="12730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76"/>
    <x v="1"/>
    <x v="0"/>
    <s v="B003-12729"/>
    <s v="B003"/>
    <s v="12729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77"/>
    <x v="1"/>
    <x v="0"/>
    <s v="B003-12728"/>
    <s v="B003"/>
    <s v="12728"/>
    <s v="3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78"/>
    <x v="0"/>
    <x v="0"/>
    <s v="B001-17166"/>
    <s v="B001"/>
    <s v="17166"/>
    <s v="1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7.97"/>
    <n v="0"/>
    <n v="14.03"/>
    <n v="92"/>
  </r>
  <r>
    <n v="379"/>
    <x v="0"/>
    <x v="0"/>
    <s v="B001-17165"/>
    <s v="B001"/>
    <s v="17165"/>
    <s v="1-1"/>
    <s v="2022-02-19"/>
    <x v="0"/>
    <n v="2022"/>
    <n v="19"/>
    <d v="2022-02-19T00:00:00"/>
    <s v="2022-02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2.88"/>
    <n v="0"/>
    <n v="22.12"/>
    <n v="145"/>
  </r>
  <r>
    <n v="380"/>
    <x v="0"/>
    <x v="1"/>
    <s v="F001-8545"/>
    <s v="F001"/>
    <s v="8545"/>
    <s v="1-8"/>
    <s v="2022-02-19"/>
    <x v="0"/>
    <n v="2022"/>
    <n v="19"/>
    <d v="2022-02-19T00:00:00"/>
    <s v="2022-02-19"/>
    <m/>
    <m/>
    <m/>
    <m/>
    <m/>
    <x v="0"/>
    <x v="0"/>
    <s v="SOLDADURAS &amp; PERFILES S.A.C"/>
    <s v="soldaduras &amp; perfiles s.a.c"/>
    <s v="SOLDADURAS &amp; PERFILES S.A.C"/>
    <s v="Soldaduras &amp; Perfiles S.A.C"/>
    <n v="20602893490"/>
    <s v="Aceptado"/>
    <s v="PEN"/>
    <m/>
    <m/>
    <s v="Efectivo"/>
    <n v="42.37"/>
    <n v="0"/>
    <n v="7.63"/>
    <n v="50"/>
  </r>
  <r>
    <n v="381"/>
    <x v="0"/>
    <x v="1"/>
    <s v="F001-8544"/>
    <s v="F001"/>
    <s v="8544"/>
    <s v="1-8"/>
    <s v="2022-02-19"/>
    <x v="0"/>
    <n v="2022"/>
    <n v="19"/>
    <d v="2022-02-19T00:00:00"/>
    <s v="2022-02-19"/>
    <m/>
    <m/>
    <m/>
    <m/>
    <m/>
    <x v="1"/>
    <x v="1"/>
    <s v="CUBAS TAPIA YON ELVIS"/>
    <s v="cubas tapia yon elvis"/>
    <s v="CUBAS TAPIA YON ELVIS"/>
    <s v="Cubas Tapia Yon Elvis"/>
    <n v="10707562914"/>
    <s v="Aceptado"/>
    <s v="PEN"/>
    <m/>
    <m/>
    <s v="Efectivo"/>
    <n v="457.63"/>
    <n v="0"/>
    <n v="82.37"/>
    <n v="540"/>
  </r>
  <r>
    <n v="382"/>
    <x v="0"/>
    <x v="1"/>
    <s v="F001-8543"/>
    <s v="F001"/>
    <s v="8543"/>
    <s v="1-8"/>
    <s v="2022-02-19"/>
    <x v="0"/>
    <n v="2022"/>
    <n v="19"/>
    <d v="2022-02-19T00:00:00"/>
    <s v="2022-02-19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9.32"/>
    <n v="0"/>
    <n v="28.68"/>
    <n v="188"/>
  </r>
  <r>
    <n v="383"/>
    <x v="0"/>
    <x v="1"/>
    <s v="F001-8542"/>
    <s v="F001"/>
    <s v="8542"/>
    <s v="1-8"/>
    <s v="2022-02-18"/>
    <x v="0"/>
    <n v="2022"/>
    <n v="18"/>
    <d v="2022-02-18T00:00:00"/>
    <s v="2022-02-18"/>
    <m/>
    <m/>
    <m/>
    <m/>
    <m/>
    <x v="4"/>
    <x v="4"/>
    <s v="RIOS CORONEL MARIA MARCELINA"/>
    <s v="rios coronel maria marcelina"/>
    <s v="RIOS CORONEL MARIA MARCELINA"/>
    <s v="Rios Coronel Maria Marcelina"/>
    <n v="10451194114"/>
    <s v="Aceptado"/>
    <s v="PEN"/>
    <m/>
    <m/>
    <s v="Efectivo"/>
    <n v="424.15"/>
    <n v="0"/>
    <n v="76.349999999999994"/>
    <n v="500.5"/>
  </r>
  <r>
    <n v="384"/>
    <x v="0"/>
    <x v="1"/>
    <s v="F001-8541"/>
    <s v="F001"/>
    <s v="8541"/>
    <s v="1-8"/>
    <s v="2022-02-18"/>
    <x v="0"/>
    <n v="2022"/>
    <n v="18"/>
    <d v="2022-02-18T00:00:00"/>
    <s v="2022-02-18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19.49"/>
    <n v="0"/>
    <n v="21.51"/>
    <n v="141"/>
  </r>
  <r>
    <n v="385"/>
    <x v="2"/>
    <x v="1"/>
    <s v="F002-3467"/>
    <s v="F002"/>
    <s v="3467"/>
    <s v="2-3"/>
    <s v="2022-02-18"/>
    <x v="0"/>
    <n v="2022"/>
    <n v="18"/>
    <d v="2022-02-18T00:00:00"/>
    <s v="2022-02-18"/>
    <m/>
    <m/>
    <m/>
    <m/>
    <s v="Chiclayo"/>
    <x v="1"/>
    <x v="1"/>
    <s v="DISTRIBUCIONES E.M.I. S.A.C."/>
    <s v="distribuciones e.m.i. s.a.c."/>
    <s v="DISTRIBUCIONES E.M.I. S.A.C."/>
    <s v="Distribuciones E.M.I. S.A.C."/>
    <n v="20352813711"/>
    <s v="Aceptado"/>
    <s v="PEN"/>
    <m/>
    <m/>
    <s v="Efectivo"/>
    <n v="59.32"/>
    <n v="0"/>
    <n v="10.68"/>
    <n v="70"/>
  </r>
  <r>
    <n v="386"/>
    <x v="1"/>
    <x v="1"/>
    <s v="F003-2106"/>
    <s v="F003"/>
    <s v="2106"/>
    <s v="3-2"/>
    <s v="2022-02-18"/>
    <x v="0"/>
    <n v="2022"/>
    <n v="18"/>
    <d v="2022-02-18T00:00:00"/>
    <s v="2022-02-18"/>
    <m/>
    <m/>
    <m/>
    <m/>
    <m/>
    <x v="1"/>
    <x v="1"/>
    <s v="LA TORRE VALLEJOS FERNANDO CAMILO"/>
    <s v="la torre vallejos fernando camilo"/>
    <s v="LA TORRE VALLEJOS FERNANDO CAMILO"/>
    <s v="La Torre Vallejos Fernando Camilo"/>
    <n v="10167268094"/>
    <s v="Aceptado"/>
    <s v="PEN"/>
    <m/>
    <m/>
    <s v="Efectivo"/>
    <n v="52.54"/>
    <n v="0"/>
    <n v="9.4600000000000009"/>
    <n v="62"/>
  </r>
  <r>
    <n v="387"/>
    <x v="1"/>
    <x v="0"/>
    <s v="B003-12727"/>
    <s v="B003"/>
    <s v="12727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88"/>
    <x v="1"/>
    <x v="0"/>
    <s v="B003-12726"/>
    <s v="B003"/>
    <s v="12726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89"/>
    <x v="1"/>
    <x v="0"/>
    <s v="B003-12725"/>
    <s v="B003"/>
    <s v="12725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90"/>
    <x v="1"/>
    <x v="0"/>
    <s v="B003-12724"/>
    <s v="B003"/>
    <s v="12724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6.61"/>
    <n v="0"/>
    <n v="8.39"/>
    <n v="55"/>
  </r>
  <r>
    <n v="391"/>
    <x v="0"/>
    <x v="1"/>
    <s v="F001-8540"/>
    <s v="F001"/>
    <s v="8540"/>
    <s v="1-8"/>
    <s v="2022-02-18"/>
    <x v="0"/>
    <n v="2022"/>
    <n v="18"/>
    <d v="2022-02-18T00:00:00"/>
    <s v="2022-02-18"/>
    <m/>
    <m/>
    <m/>
    <m/>
    <m/>
    <x v="0"/>
    <x v="0"/>
    <s v="BENAVIDES GAVIDIA EDWAR"/>
    <s v="benavides gavidia edwar"/>
    <s v="BENAVIDES GAVIDIA EDWAR"/>
    <s v="Benavides Gavidia Edwar"/>
    <n v="10462272125"/>
    <s v="Aceptado"/>
    <s v="PEN"/>
    <m/>
    <m/>
    <s v="Efectivo"/>
    <n v="734.75"/>
    <n v="0"/>
    <n v="132.25"/>
    <n v="867"/>
  </r>
  <r>
    <n v="392"/>
    <x v="1"/>
    <x v="0"/>
    <s v="B003-12723"/>
    <s v="B003"/>
    <s v="12723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93"/>
    <x v="1"/>
    <x v="0"/>
    <s v="B003-12722"/>
    <s v="B003"/>
    <s v="12722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94"/>
    <x v="1"/>
    <x v="0"/>
    <s v="B003-12721"/>
    <s v="B003"/>
    <s v="12721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95"/>
    <x v="1"/>
    <x v="0"/>
    <s v="B003-12720"/>
    <s v="B003"/>
    <s v="12720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96"/>
    <x v="1"/>
    <x v="0"/>
    <s v="B003-12719"/>
    <s v="B003"/>
    <s v="12719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97"/>
    <x v="1"/>
    <x v="0"/>
    <s v="B003-12718"/>
    <s v="B003"/>
    <s v="12718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98"/>
    <x v="1"/>
    <x v="0"/>
    <s v="B003-12717"/>
    <s v="B003"/>
    <s v="12717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399"/>
    <x v="1"/>
    <x v="0"/>
    <s v="B003-12716"/>
    <s v="B003"/>
    <s v="12716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00"/>
    <x v="1"/>
    <x v="0"/>
    <s v="B003-12715"/>
    <s v="B003"/>
    <s v="12715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01"/>
    <x v="1"/>
    <x v="0"/>
    <s v="B003-12714"/>
    <s v="B003"/>
    <s v="12714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02"/>
    <x v="1"/>
    <x v="0"/>
    <s v="B003-12713"/>
    <s v="B003"/>
    <s v="12713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03"/>
    <x v="1"/>
    <x v="0"/>
    <s v="B003-12712"/>
    <s v="B003"/>
    <s v="12712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04"/>
    <x v="1"/>
    <x v="0"/>
    <s v="B003-12711"/>
    <s v="B003"/>
    <s v="12711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05"/>
    <x v="1"/>
    <x v="0"/>
    <s v="B003-12710"/>
    <s v="B003"/>
    <s v="12710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06"/>
    <x v="1"/>
    <x v="0"/>
    <s v="B003-12709"/>
    <s v="B003"/>
    <s v="12709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07"/>
    <x v="1"/>
    <x v="0"/>
    <s v="B003-12708"/>
    <s v="B003"/>
    <s v="12708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08"/>
    <x v="1"/>
    <x v="0"/>
    <s v="B003-12707"/>
    <s v="B003"/>
    <s v="12707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09"/>
    <x v="1"/>
    <x v="0"/>
    <s v="B003-12706"/>
    <s v="B003"/>
    <s v="12706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10"/>
    <x v="0"/>
    <x v="0"/>
    <s v="B001-17164"/>
    <s v="B001"/>
    <s v="17164"/>
    <s v="1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11"/>
    <x v="0"/>
    <x v="0"/>
    <s v="B001-17163"/>
    <s v="B001"/>
    <s v="17163"/>
    <s v="1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12"/>
    <x v="0"/>
    <x v="0"/>
    <s v="B001-17162"/>
    <s v="B001"/>
    <s v="17162"/>
    <s v="1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13"/>
    <x v="0"/>
    <x v="0"/>
    <s v="B001-17161"/>
    <s v="B001"/>
    <s v="17161"/>
    <s v="1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14"/>
    <x v="0"/>
    <x v="1"/>
    <s v="F001-8539"/>
    <s v="F001"/>
    <s v="8539"/>
    <s v="1-8"/>
    <s v="2022-02-18"/>
    <x v="0"/>
    <n v="2022"/>
    <n v="18"/>
    <d v="2022-02-18T00:00:00"/>
    <s v="2022-02-18"/>
    <m/>
    <m/>
    <m/>
    <m/>
    <m/>
    <x v="4"/>
    <x v="4"/>
    <s v="DANIEL AGUSTIN ZAVALA SORIANO"/>
    <s v="daniel agustin zavala soriano"/>
    <s v="DANIEL AGUSTIN ZAVALA SORIANO"/>
    <s v="Daniel Agustin Zavala Soriano"/>
    <n v="10256416196"/>
    <s v="Aceptado"/>
    <s v="PEN"/>
    <m/>
    <m/>
    <s v="Efectivo"/>
    <n v="585.25"/>
    <n v="0"/>
    <n v="105.35"/>
    <n v="690.6"/>
  </r>
  <r>
    <n v="415"/>
    <x v="0"/>
    <x v="1"/>
    <s v="F001-8538"/>
    <s v="F001"/>
    <s v="8538"/>
    <s v="1-8"/>
    <s v="2022-02-18"/>
    <x v="0"/>
    <n v="2022"/>
    <n v="18"/>
    <d v="2022-02-18T00:00:00"/>
    <s v="2022-02-18"/>
    <m/>
    <m/>
    <m/>
    <m/>
    <s v="José Leonardo Ortiz"/>
    <x v="1"/>
    <x v="1"/>
    <s v="TRANSPORTES DANIEL LA GRANJA SRL"/>
    <s v="transportes daniel la granja srl"/>
    <s v="TRANSPORTES DANIEL LA GRANJA SRL"/>
    <s v="Transportes Daniel La Granja Srl"/>
    <n v="20480442122"/>
    <s v="Aceptado"/>
    <s v="PEN"/>
    <m/>
    <m/>
    <s v="Efectivo"/>
    <n v="67.8"/>
    <n v="0"/>
    <n v="12.2"/>
    <n v="80"/>
  </r>
  <r>
    <n v="416"/>
    <x v="0"/>
    <x v="1"/>
    <s v="F001-8537"/>
    <s v="F001"/>
    <s v="8537"/>
    <s v="1-8"/>
    <s v="2022-02-18"/>
    <x v="0"/>
    <n v="2022"/>
    <n v="18"/>
    <d v="2022-02-18T00:00:00"/>
    <s v="2022-02-18"/>
    <m/>
    <m/>
    <m/>
    <m/>
    <s v="José Leonardo Ortiz"/>
    <x v="1"/>
    <x v="1"/>
    <s v="EMP DE TRANSPORTES TURISMO ALVARADO EIRL"/>
    <s v="emp de transportes turismo alvarado eirl"/>
    <s v="EMP DE TRANSPORTES TURISMO ALVARADO EIRL"/>
    <s v="Emp De Transportes Turismo Alvarado Eirl"/>
    <n v="20395748701"/>
    <s v="Aceptado"/>
    <s v="PEN"/>
    <m/>
    <m/>
    <s v="Efectivo"/>
    <n v="228.81"/>
    <n v="0"/>
    <n v="41.19"/>
    <n v="270"/>
  </r>
  <r>
    <n v="417"/>
    <x v="0"/>
    <x v="1"/>
    <s v="F001-8536"/>
    <s v="F001"/>
    <s v="8536"/>
    <s v="1-8"/>
    <s v="2022-02-18"/>
    <x v="0"/>
    <n v="2022"/>
    <n v="18"/>
    <d v="2022-02-18T00:00:00"/>
    <s v="2022-02-18"/>
    <m/>
    <m/>
    <m/>
    <m/>
    <s v="José Leonardo Ortiz"/>
    <x v="1"/>
    <x v="1"/>
    <s v="EMP DE TRANSPORTES TURISMO ALVARADO EIRL"/>
    <s v="emp de transportes turismo alvarado eirl"/>
    <s v="EMP DE TRANSPORTES TURISMO ALVARADO EIRL"/>
    <s v="Emp De Transportes Turismo Alvarado Eirl"/>
    <n v="20395748701"/>
    <s v="Aceptado"/>
    <s v="PEN"/>
    <m/>
    <m/>
    <s v="Efectivo"/>
    <n v="384.75"/>
    <n v="0"/>
    <n v="69.25"/>
    <n v="454"/>
  </r>
  <r>
    <n v="418"/>
    <x v="1"/>
    <x v="1"/>
    <s v="F003-2105"/>
    <s v="F003"/>
    <s v="2105"/>
    <s v="3-2"/>
    <s v="2022-02-18"/>
    <x v="0"/>
    <n v="2022"/>
    <n v="18"/>
    <d v="2022-02-18T00:00:00"/>
    <s v="2022-02-18"/>
    <m/>
    <m/>
    <m/>
    <m/>
    <s v="Cajamarca"/>
    <x v="2"/>
    <x v="6"/>
    <s v="NORCAVA PERU E.I.R.L."/>
    <s v="norcava peru e.i.r.l."/>
    <s v="NORCAVA PERU E.I.R.L."/>
    <s v="Norcava Peru E.I.R.L."/>
    <n v="20453667074"/>
    <s v="Aceptado"/>
    <s v="PEN"/>
    <m/>
    <m/>
    <s v="Efectivo"/>
    <n v="108.47"/>
    <n v="0"/>
    <n v="19.53"/>
    <n v="128"/>
  </r>
  <r>
    <n v="419"/>
    <x v="0"/>
    <x v="1"/>
    <s v="F001-8535"/>
    <s v="F001"/>
    <s v="8535"/>
    <s v="1-8"/>
    <s v="2022-02-18"/>
    <x v="0"/>
    <n v="2022"/>
    <n v="18"/>
    <d v="2022-02-18T00:00:00"/>
    <s v="2022-02-18"/>
    <m/>
    <m/>
    <m/>
    <m/>
    <m/>
    <x v="0"/>
    <x v="0"/>
    <s v="DEPRISA LOGISTICA EIRL"/>
    <s v="deprisa logistica eirl"/>
    <s v="DEPRISA LOGISTICA EIRL"/>
    <s v="Deprisa Logistica Eirl"/>
    <n v="20604757836"/>
    <s v="Aceptado"/>
    <s v="PEN"/>
    <m/>
    <m/>
    <s v="Efectivo"/>
    <n v="847.46"/>
    <n v="0"/>
    <n v="152.54"/>
    <n v="1000"/>
  </r>
  <r>
    <n v="420"/>
    <x v="1"/>
    <x v="1"/>
    <s v="F003-2104"/>
    <s v="F003"/>
    <s v="2104"/>
    <s v="3-2"/>
    <s v="2022-02-18"/>
    <x v="0"/>
    <n v="2022"/>
    <n v="18"/>
    <d v="2022-02-18T00:00:00"/>
    <s v="2022-02-18"/>
    <m/>
    <m/>
    <m/>
    <m/>
    <s v="Chiclayo"/>
    <x v="1"/>
    <x v="1"/>
    <s v="ROJAS HERRERA ROGER"/>
    <s v="rojas herrera roger"/>
    <s v="ROJAS HERRERA ROGER"/>
    <s v="Rojas Herrera Roger"/>
    <n v="10424590555"/>
    <s v="Aceptado"/>
    <s v="PEN"/>
    <m/>
    <m/>
    <s v="Efectivo"/>
    <n v="38.14"/>
    <n v="0"/>
    <n v="6.86"/>
    <n v="45"/>
  </r>
  <r>
    <n v="421"/>
    <x v="1"/>
    <x v="0"/>
    <s v="B003-12705"/>
    <s v="B003"/>
    <s v="12705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22"/>
    <x v="1"/>
    <x v="0"/>
    <s v="B003-12704"/>
    <s v="B003"/>
    <s v="12704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23"/>
    <x v="1"/>
    <x v="0"/>
    <s v="B003-12703"/>
    <s v="B003"/>
    <s v="12703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24"/>
    <x v="1"/>
    <x v="0"/>
    <s v="B003-12702"/>
    <s v="B003"/>
    <s v="12702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25"/>
    <x v="0"/>
    <x v="1"/>
    <s v="F001-8534"/>
    <s v="F001"/>
    <s v="8534"/>
    <s v="1-8"/>
    <s v="2022-02-18"/>
    <x v="0"/>
    <n v="2022"/>
    <n v="18"/>
    <d v="2022-02-18T00:00:00"/>
    <s v="2022-02-18"/>
    <m/>
    <m/>
    <m/>
    <m/>
    <s v="Chota"/>
    <x v="2"/>
    <x v="2"/>
    <s v="TORRES ASOCIADOS SRL"/>
    <s v="torres asociados srl"/>
    <s v="TORRES ASOCIADOS SRL"/>
    <s v="Torres Asociados Srl"/>
    <n v="20480150857"/>
    <s v="Aceptado"/>
    <s v="PEN"/>
    <m/>
    <m/>
    <s v="Efectivo"/>
    <n v="254.24"/>
    <n v="0"/>
    <n v="45.76"/>
    <n v="300"/>
  </r>
  <r>
    <n v="426"/>
    <x v="2"/>
    <x v="0"/>
    <s v="B002-16020"/>
    <s v="B002"/>
    <s v="16020"/>
    <s v="2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27"/>
    <x v="2"/>
    <x v="0"/>
    <s v="B002-16019"/>
    <s v="B002"/>
    <s v="16019"/>
    <s v="2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28"/>
    <x v="0"/>
    <x v="0"/>
    <s v="B001-17160"/>
    <s v="B001"/>
    <s v="17160"/>
    <s v="1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29"/>
    <x v="0"/>
    <x v="0"/>
    <s v="B001-17159"/>
    <s v="B001"/>
    <s v="17159"/>
    <s v="1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30"/>
    <x v="0"/>
    <x v="0"/>
    <s v="B001-17158"/>
    <s v="B001"/>
    <s v="17158"/>
    <s v="1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31"/>
    <x v="0"/>
    <x v="0"/>
    <s v="B001-17157"/>
    <s v="B001"/>
    <s v="17157"/>
    <s v="1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2.71"/>
    <n v="0"/>
    <n v="29.29"/>
    <n v="192"/>
  </r>
  <r>
    <n v="432"/>
    <x v="0"/>
    <x v="0"/>
    <s v="B001-17156"/>
    <s v="B001"/>
    <s v="17156"/>
    <s v="1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33"/>
    <x v="0"/>
    <x v="0"/>
    <s v="B001-17155"/>
    <s v="B001"/>
    <s v="17155"/>
    <s v="1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34"/>
    <x v="0"/>
    <x v="0"/>
    <s v="B001-17154"/>
    <s v="B001"/>
    <s v="17154"/>
    <s v="1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35"/>
    <x v="0"/>
    <x v="1"/>
    <s v="F001-8533"/>
    <s v="F001"/>
    <s v="8533"/>
    <s v="1-8"/>
    <s v="2022-02-18"/>
    <x v="0"/>
    <n v="2022"/>
    <n v="18"/>
    <d v="2022-02-18T00:00:00"/>
    <s v="2022-02-18"/>
    <m/>
    <m/>
    <m/>
    <m/>
    <s v="José Leonardo Ortiz"/>
    <x v="1"/>
    <x v="1"/>
    <s v="CONSTRUCTORA CHAMAYA S.A.C."/>
    <s v="constructora chamaya s.a.c."/>
    <s v="CONSTRUCTORA CHAMAYA S.A.C."/>
    <s v="Constructora Chamaya S.A.C."/>
    <n v="20607176516"/>
    <s v="Aceptado"/>
    <s v="PEN"/>
    <m/>
    <m/>
    <s v="Efectivo"/>
    <n v="60.17"/>
    <n v="0"/>
    <n v="10.83"/>
    <n v="71"/>
  </r>
  <r>
    <n v="436"/>
    <x v="1"/>
    <x v="0"/>
    <s v="B003-12701"/>
    <s v="B003"/>
    <s v="12701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37"/>
    <x v="1"/>
    <x v="0"/>
    <s v="B003-12700"/>
    <s v="B003"/>
    <s v="12700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38"/>
    <x v="1"/>
    <x v="0"/>
    <s v="B003-12699"/>
    <s v="B003"/>
    <s v="12699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39"/>
    <x v="1"/>
    <x v="0"/>
    <s v="B003-12698"/>
    <s v="B003"/>
    <s v="12698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40"/>
    <x v="1"/>
    <x v="0"/>
    <s v="B003-12697"/>
    <s v="B003"/>
    <s v="12697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41"/>
    <x v="1"/>
    <x v="0"/>
    <s v="B003-12696"/>
    <s v="B003"/>
    <s v="12696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42"/>
    <x v="1"/>
    <x v="0"/>
    <s v="B003-12695"/>
    <s v="B003"/>
    <s v="12695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43"/>
    <x v="0"/>
    <x v="0"/>
    <s v="B001-17153"/>
    <s v="B001"/>
    <s v="17153"/>
    <s v="1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9.66"/>
    <n v="0"/>
    <n v="5.34"/>
    <n v="35"/>
  </r>
  <r>
    <n v="444"/>
    <x v="2"/>
    <x v="1"/>
    <s v="F002-3466"/>
    <s v="F002"/>
    <s v="3466"/>
    <s v="2-3"/>
    <s v="2022-02-18"/>
    <x v="0"/>
    <n v="2022"/>
    <n v="18"/>
    <d v="2022-02-18T00:00:00"/>
    <s v="2022-02-18"/>
    <m/>
    <m/>
    <m/>
    <m/>
    <s v="San Isidro"/>
    <x v="4"/>
    <x v="4"/>
    <s v="BANCO AGROPECUARIO"/>
    <s v="banco agropecuario"/>
    <s v="BANCO AGROPECUARIO"/>
    <s v="Banco Agropecuario"/>
    <n v="20504565794"/>
    <s v="Aceptado"/>
    <s v="PEN"/>
    <m/>
    <m/>
    <s v="Efectivo"/>
    <n v="8.4700000000000006"/>
    <n v="0"/>
    <n v="1.53"/>
    <n v="10"/>
  </r>
  <r>
    <n v="445"/>
    <x v="2"/>
    <x v="1"/>
    <s v="F002-3465"/>
    <s v="F002"/>
    <s v="3465"/>
    <s v="2-3"/>
    <s v="2022-02-18"/>
    <x v="0"/>
    <n v="2022"/>
    <n v="18"/>
    <d v="2022-02-18T00:00:00"/>
    <s v="2022-02-18"/>
    <m/>
    <m/>
    <m/>
    <m/>
    <s v="San Isidro"/>
    <x v="4"/>
    <x v="4"/>
    <s v="BANCO AGROPECUARIO"/>
    <s v="banco agropecuario"/>
    <s v="BANCO AGROPECUARIO"/>
    <s v="Banco Agropecuario"/>
    <n v="20504565794"/>
    <s v="Anulado"/>
    <s v="PEN"/>
    <m/>
    <m/>
    <s v="Efectivo"/>
    <n v="0"/>
    <n v="0"/>
    <n v="0"/>
    <n v="0"/>
  </r>
  <r>
    <n v="446"/>
    <x v="1"/>
    <x v="0"/>
    <s v="B003-12694"/>
    <s v="B003"/>
    <s v="12694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47"/>
    <x v="1"/>
    <x v="0"/>
    <s v="B003-12693"/>
    <s v="B003"/>
    <s v="12693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48"/>
    <x v="1"/>
    <x v="0"/>
    <s v="B003-12692"/>
    <s v="B003"/>
    <s v="12692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49"/>
    <x v="1"/>
    <x v="0"/>
    <s v="B003-12691"/>
    <s v="B003"/>
    <s v="12691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50"/>
    <x v="1"/>
    <x v="0"/>
    <s v="B003-12690"/>
    <s v="B003"/>
    <s v="12690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51"/>
    <x v="0"/>
    <x v="0"/>
    <s v="B001-17152"/>
    <s v="B001"/>
    <s v="17152"/>
    <s v="1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52"/>
    <x v="0"/>
    <x v="0"/>
    <s v="B001-17151"/>
    <s v="B001"/>
    <s v="17151"/>
    <s v="1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453"/>
    <x v="0"/>
    <x v="1"/>
    <s v="F001-8532"/>
    <s v="F001"/>
    <s v="8532"/>
    <s v="1-8"/>
    <s v="2022-02-18"/>
    <x v="0"/>
    <n v="2022"/>
    <n v="18"/>
    <d v="2022-02-18T00:00:00"/>
    <s v="2022-02-18"/>
    <m/>
    <m/>
    <m/>
    <m/>
    <s v="Chiclayo"/>
    <x v="1"/>
    <x v="1"/>
    <s v="AGYT SERVICIOS GENERALES S.A.C."/>
    <s v="agyt servicios generales s.a.c."/>
    <s v="AGYT SERVICIOS GENERALES S.A.C."/>
    <s v="Agyt Servicios Generales S.A.C."/>
    <n v="20608314238"/>
    <s v="Aceptado"/>
    <s v="PEN"/>
    <m/>
    <m/>
    <s v="Efectivo"/>
    <n v="186.44"/>
    <n v="0"/>
    <n v="33.56"/>
    <n v="220"/>
  </r>
  <r>
    <n v="454"/>
    <x v="0"/>
    <x v="1"/>
    <s v="F001-8531"/>
    <s v="F001"/>
    <s v="8531"/>
    <s v="1-8"/>
    <s v="2022-02-18"/>
    <x v="0"/>
    <n v="2022"/>
    <n v="18"/>
    <d v="2022-02-18T00:00:00"/>
    <s v="2022-02-18"/>
    <m/>
    <m/>
    <m/>
    <m/>
    <s v="Chiclayo"/>
    <x v="1"/>
    <x v="1"/>
    <s v="AGYT SERVICIOS GENERALES S.A.C."/>
    <s v="agyt servicios generales s.a.c."/>
    <s v="AGYT SERVICIOS GENERALES S.A.C."/>
    <s v="Agyt Servicios Generales S.A.C."/>
    <n v="20608314238"/>
    <s v="Aceptado"/>
    <s v="PEN"/>
    <m/>
    <m/>
    <s v="Efectivo"/>
    <n v="186.44"/>
    <n v="0"/>
    <n v="33.56"/>
    <n v="220"/>
  </r>
  <r>
    <n v="455"/>
    <x v="1"/>
    <x v="0"/>
    <s v="B003-12689"/>
    <s v="B003"/>
    <s v="12689"/>
    <s v="3-1"/>
    <s v="2022-02-18"/>
    <x v="0"/>
    <n v="2022"/>
    <n v="18"/>
    <d v="2022-02-18T00:00:00"/>
    <s v="2022-02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700000000000006"/>
    <n v="0"/>
    <n v="1.53"/>
    <n v="10"/>
  </r>
  <r>
    <n v="456"/>
    <x v="2"/>
    <x v="1"/>
    <s v="F002-3464"/>
    <s v="F002"/>
    <s v="3464"/>
    <s v="2-3"/>
    <s v="2022-02-18"/>
    <x v="0"/>
    <n v="2022"/>
    <n v="18"/>
    <d v="2022-02-18T00:00:00"/>
    <s v="2022-02-18"/>
    <m/>
    <m/>
    <m/>
    <m/>
    <s v="Patapo"/>
    <x v="1"/>
    <x v="1"/>
    <s v="CONSORCIO YAUYUCAN"/>
    <s v="consorcio yauyucan"/>
    <s v="CONSORCIO YAUYUCAN"/>
    <s v="Consorcio Yauyucan"/>
    <n v="20608692721"/>
    <s v="Aceptado"/>
    <s v="PEN"/>
    <m/>
    <m/>
    <s v="Efectivo"/>
    <n v="50.85"/>
    <n v="0"/>
    <n v="9.15"/>
    <n v="60"/>
  </r>
  <r>
    <n v="457"/>
    <x v="1"/>
    <x v="1"/>
    <s v="F003-2103"/>
    <s v="F003"/>
    <s v="2103"/>
    <s v="3-2"/>
    <s v="2022-02-17"/>
    <x v="0"/>
    <n v="2022"/>
    <n v="17"/>
    <d v="2022-02-17T00:00:00"/>
    <s v="2022-02-17"/>
    <m/>
    <m/>
    <m/>
    <m/>
    <m/>
    <x v="1"/>
    <x v="1"/>
    <s v="LA TORRE VALLEJOS FERNANDO CAMILO"/>
    <s v="la torre vallejos fernando camilo"/>
    <s v="LA TORRE VALLEJOS FERNANDO CAMILO"/>
    <s v="La Torre Vallejos Fernando Camilo"/>
    <n v="10167268094"/>
    <s v="Aceptado"/>
    <s v="PEN"/>
    <m/>
    <m/>
    <s v="Efectivo"/>
    <n v="66.099999999999994"/>
    <n v="0"/>
    <n v="11.9"/>
    <n v="78"/>
  </r>
  <r>
    <n v="458"/>
    <x v="0"/>
    <x v="1"/>
    <s v="F001-8530"/>
    <s v="F001"/>
    <s v="8530"/>
    <s v="1-8"/>
    <s v="2022-02-17"/>
    <x v="0"/>
    <n v="2022"/>
    <n v="17"/>
    <d v="2022-02-17T00:00:00"/>
    <s v="2022-02-17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18.64"/>
    <n v="0"/>
    <n v="21.36"/>
    <n v="140"/>
  </r>
  <r>
    <n v="459"/>
    <x v="1"/>
    <x v="1"/>
    <s v="F003-2102"/>
    <s v="F003"/>
    <s v="2102"/>
    <s v="3-2"/>
    <s v="2022-02-17"/>
    <x v="0"/>
    <n v="2022"/>
    <n v="17"/>
    <d v="2022-02-17T00:00:00"/>
    <s v="2022-02-17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42.37"/>
    <n v="0"/>
    <n v="7.63"/>
    <n v="50"/>
  </r>
  <r>
    <n v="460"/>
    <x v="0"/>
    <x v="0"/>
    <s v="B001-17150"/>
    <s v="B001"/>
    <s v="17150"/>
    <s v="1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9.66"/>
    <n v="0"/>
    <n v="5.34"/>
    <n v="35"/>
  </r>
  <r>
    <n v="461"/>
    <x v="0"/>
    <x v="1"/>
    <s v="F001-8529"/>
    <s v="F001"/>
    <s v="8529"/>
    <s v="1-8"/>
    <s v="2022-02-17"/>
    <x v="0"/>
    <n v="2022"/>
    <n v="17"/>
    <d v="2022-02-17T00:00:00"/>
    <s v="2022-02-17"/>
    <m/>
    <m/>
    <m/>
    <m/>
    <m/>
    <x v="0"/>
    <x v="0"/>
    <s v="NEGO TRANSP TAHIRA SRL"/>
    <s v="nego transp tahira srl"/>
    <s v="NEGO TRANSP TAHIRA SRL"/>
    <s v="Nego Transp Tahira Srl"/>
    <n v="20561329703"/>
    <s v="Aceptado"/>
    <s v="PEN"/>
    <m/>
    <m/>
    <s v="Efectivo"/>
    <n v="169.49"/>
    <n v="0"/>
    <n v="30.51"/>
    <n v="200"/>
  </r>
  <r>
    <n v="462"/>
    <x v="0"/>
    <x v="0"/>
    <s v="B001-17149"/>
    <s v="B001"/>
    <s v="17149"/>
    <s v="1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463"/>
    <x v="0"/>
    <x v="1"/>
    <s v="F001-8528"/>
    <s v="F001"/>
    <s v="8528"/>
    <s v="1-8"/>
    <s v="2022-02-17"/>
    <x v="0"/>
    <n v="2022"/>
    <n v="17"/>
    <d v="2022-02-17T00:00:00"/>
    <s v="2022-02-17"/>
    <m/>
    <m/>
    <m/>
    <m/>
    <m/>
    <x v="1"/>
    <x v="1"/>
    <s v="CUBAS TAPIA YON ELVIS"/>
    <s v="cubas tapia yon elvis"/>
    <s v="CUBAS TAPIA YON ELVIS"/>
    <s v="Cubas Tapia Yon Elvis"/>
    <n v="10707562914"/>
    <s v="Aceptado"/>
    <s v="PEN"/>
    <m/>
    <m/>
    <s v="Efectivo"/>
    <n v="432.2"/>
    <n v="0"/>
    <n v="77.8"/>
    <n v="510"/>
  </r>
  <r>
    <n v="464"/>
    <x v="0"/>
    <x v="1"/>
    <s v="F001-8527"/>
    <s v="F001"/>
    <s v="8527"/>
    <s v="1-8"/>
    <s v="2022-02-17"/>
    <x v="0"/>
    <n v="2022"/>
    <n v="17"/>
    <d v="2022-02-17T00:00:00"/>
    <s v="2022-02-17"/>
    <m/>
    <m/>
    <m/>
    <m/>
    <m/>
    <x v="0"/>
    <x v="0"/>
    <s v="COSULTORA Y CONSTRUCTORA FERNANDEZ EIRL"/>
    <s v="cosultora y constructora fernandez eirl"/>
    <s v="COSULTORA Y CONSTRUCTORA FERNANDEZ EIRL"/>
    <s v="Cosultora Y Constructora Fernandez Eirl"/>
    <n v="20539252781"/>
    <s v="Aceptado"/>
    <s v="PEN"/>
    <m/>
    <m/>
    <s v="Efectivo"/>
    <n v="127.12"/>
    <n v="0"/>
    <n v="22.88"/>
    <n v="150"/>
  </r>
  <r>
    <n v="465"/>
    <x v="0"/>
    <x v="1"/>
    <s v="F001-8526"/>
    <s v="F001"/>
    <s v="8526"/>
    <s v="1-8"/>
    <s v="2022-02-17"/>
    <x v="0"/>
    <n v="2022"/>
    <n v="17"/>
    <d v="2022-02-17T00:00:00"/>
    <s v="2022-02-17"/>
    <m/>
    <m/>
    <m/>
    <m/>
    <s v="Patapo"/>
    <x v="1"/>
    <x v="1"/>
    <s v="TRANSPORTE MI PODEROSO CAUTIVO JD &amp; A E.I.R.L."/>
    <s v="transporte mi poderoso cautivo jd &amp; a e.i.r.l."/>
    <s v="TRANSPORTE MI PODEROSO CAUTIVO JD &amp; A E.I.R.L."/>
    <s v="Transporte Mi Poderoso Cautivo Jd &amp; A E.I.R.L."/>
    <n v="20607139378"/>
    <s v="Aceptado"/>
    <s v="PEN"/>
    <m/>
    <m/>
    <s v="Efectivo"/>
    <n v="1110.3399999999999"/>
    <n v="0"/>
    <n v="199.86"/>
    <n v="1310.1999999999998"/>
  </r>
  <r>
    <n v="466"/>
    <x v="1"/>
    <x v="1"/>
    <s v="F003-2101"/>
    <s v="F003"/>
    <s v="2101"/>
    <s v="3-2"/>
    <s v="2022-02-17"/>
    <x v="0"/>
    <n v="2022"/>
    <n v="17"/>
    <d v="2022-02-17T00:00:00"/>
    <s v="2022-02-17"/>
    <m/>
    <m/>
    <m/>
    <m/>
    <m/>
    <x v="1"/>
    <x v="1"/>
    <s v="GOMEZ SANCHEZ LUCILA DEL MILAGRO"/>
    <s v="gomez sanchez lucila del milagro"/>
    <s v="GOMEZ SANCHEZ LUCILA DEL MILAGRO"/>
    <s v="Gomez Sanchez Lucila Del Milagro"/>
    <n v="10415687732"/>
    <s v="Aceptado"/>
    <s v="PEN"/>
    <m/>
    <m/>
    <s v="Efectivo"/>
    <n v="42.37"/>
    <n v="0"/>
    <n v="7.63"/>
    <n v="50"/>
  </r>
  <r>
    <n v="467"/>
    <x v="1"/>
    <x v="1"/>
    <s v="F003-2100"/>
    <s v="F003"/>
    <s v="2100"/>
    <s v="3-2"/>
    <s v="2022-02-17"/>
    <x v="0"/>
    <n v="2022"/>
    <n v="17"/>
    <d v="2022-02-17T00:00:00"/>
    <s v="2022-02-17"/>
    <m/>
    <m/>
    <m/>
    <m/>
    <s v="Cajamarca"/>
    <x v="2"/>
    <x v="6"/>
    <s v="NORCAVA PERU E.I.R.L."/>
    <s v="norcava peru e.i.r.l."/>
    <s v="NORCAVA PERU E.I.R.L."/>
    <s v="Norcava Peru E.I.R.L."/>
    <n v="20453667074"/>
    <s v="Aceptado"/>
    <s v="PEN"/>
    <m/>
    <m/>
    <s v="Efectivo"/>
    <n v="52.54"/>
    <n v="0"/>
    <n v="9.4600000000000009"/>
    <n v="62"/>
  </r>
  <r>
    <n v="468"/>
    <x v="0"/>
    <x v="1"/>
    <s v="F001-8525"/>
    <s v="F001"/>
    <s v="8525"/>
    <s v="1-8"/>
    <s v="2022-02-17"/>
    <x v="0"/>
    <n v="2022"/>
    <n v="17"/>
    <d v="2022-02-17T00:00:00"/>
    <s v="2022-02-17"/>
    <m/>
    <m/>
    <m/>
    <m/>
    <s v="José Leonardo Ortiz"/>
    <x v="1"/>
    <x v="1"/>
    <s v="TRANSPORTES JHOLER E.I.R.L."/>
    <s v="transportes jholer e.i.r.l."/>
    <s v="TRANSPORTES JHOLER E.I.R.L."/>
    <s v="Transportes Jholer E.I.R.L."/>
    <n v="20602720684"/>
    <s v="Aceptado"/>
    <s v="PEN"/>
    <m/>
    <m/>
    <s v="Efectivo"/>
    <n v="460.17"/>
    <n v="0"/>
    <n v="82.83"/>
    <n v="543"/>
  </r>
  <r>
    <n v="469"/>
    <x v="0"/>
    <x v="1"/>
    <s v="F001-8524"/>
    <s v="F001"/>
    <s v="8524"/>
    <s v="1-8"/>
    <s v="2022-02-17"/>
    <x v="0"/>
    <n v="2022"/>
    <n v="17"/>
    <d v="2022-02-17T00:00:00"/>
    <s v="2022-02-17"/>
    <m/>
    <m/>
    <m/>
    <m/>
    <m/>
    <x v="0"/>
    <x v="0"/>
    <s v="CONSTUCTORA ZAMORA JARA S.A.C"/>
    <s v="constuctora zamora jara s.a.c"/>
    <s v="CONSTUCTORA ZAMORA JARA S.A.C"/>
    <s v="Constuctora Zamora Jara S.A.C"/>
    <n v="20529400790"/>
    <s v="Aceptado"/>
    <s v="PEN"/>
    <m/>
    <m/>
    <s v="Efectivo"/>
    <n v="233.9"/>
    <n v="0"/>
    <n v="42.1"/>
    <n v="276"/>
  </r>
  <r>
    <n v="470"/>
    <x v="0"/>
    <x v="1"/>
    <s v="F001-8523"/>
    <s v="F001"/>
    <s v="8523"/>
    <s v="1-8"/>
    <s v="2022-02-17"/>
    <x v="0"/>
    <n v="2022"/>
    <n v="17"/>
    <d v="2022-02-17T00:00:00"/>
    <s v="2022-02-17"/>
    <m/>
    <m/>
    <m/>
    <m/>
    <s v="La Victoria"/>
    <x v="1"/>
    <x v="1"/>
    <s v="SIPAN DISTRIBUCIONES SOCIEDAD ANONIMA CERRADA"/>
    <s v="sipan distribuciones sociedad anonima cerrada"/>
    <s v="SIPAN DISTRIBUCIONES SOCIEDAD ANONIMA CERRADA"/>
    <s v="Sipan Distribuciones Sociedad Anonima Cerrada"/>
    <n v="20479504068"/>
    <s v="Aceptado"/>
    <s v="PEN"/>
    <m/>
    <m/>
    <s v="Efectivo"/>
    <n v="296.61"/>
    <n v="0"/>
    <n v="53.39"/>
    <n v="350"/>
  </r>
  <r>
    <n v="471"/>
    <x v="0"/>
    <x v="1"/>
    <s v="F001-8522"/>
    <s v="F001"/>
    <s v="8522"/>
    <s v="1-8"/>
    <s v="2022-02-17"/>
    <x v="0"/>
    <n v="2022"/>
    <n v="17"/>
    <d v="2022-02-17T00:00:00"/>
    <s v="2022-02-17"/>
    <m/>
    <m/>
    <m/>
    <m/>
    <s v="José Leonardo Ortiz"/>
    <x v="1"/>
    <x v="1"/>
    <s v="CORPORACION SHEKINAH S.A.C."/>
    <s v="corporacion shekinah s.a.c."/>
    <s v="CORPORACION SHEKINAH S.A.C."/>
    <s v="Corporacion Shekinah S.A.C."/>
    <n v="20606378727"/>
    <s v="Aceptado"/>
    <s v="PEN"/>
    <m/>
    <m/>
    <s v="Efectivo"/>
    <n v="180.51"/>
    <n v="0"/>
    <n v="32.49"/>
    <n v="213"/>
  </r>
  <r>
    <n v="472"/>
    <x v="0"/>
    <x v="0"/>
    <s v="B001-17148"/>
    <s v="B001"/>
    <s v="17148"/>
    <s v="1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73"/>
    <x v="0"/>
    <x v="0"/>
    <s v="B001-17147"/>
    <s v="B001"/>
    <s v="17147"/>
    <s v="1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74"/>
    <x v="0"/>
    <x v="0"/>
    <s v="B001-17146"/>
    <s v="B001"/>
    <s v="17146"/>
    <s v="1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75"/>
    <x v="0"/>
    <x v="0"/>
    <s v="B001-17145"/>
    <s v="B001"/>
    <s v="17145"/>
    <s v="1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76"/>
    <x v="0"/>
    <x v="0"/>
    <s v="B001-17144"/>
    <s v="B001"/>
    <s v="17144"/>
    <s v="1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77"/>
    <x v="0"/>
    <x v="0"/>
    <s v="B001-17143"/>
    <s v="B001"/>
    <s v="17143"/>
    <s v="1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78"/>
    <x v="0"/>
    <x v="0"/>
    <s v="B001-17142"/>
    <s v="B001"/>
    <s v="17142"/>
    <s v="1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79"/>
    <x v="0"/>
    <x v="1"/>
    <s v="F001-8521"/>
    <s v="F001"/>
    <s v="8521"/>
    <s v="1-8"/>
    <s v="2022-02-17"/>
    <x v="0"/>
    <n v="2022"/>
    <n v="17"/>
    <d v="2022-02-17T00:00:00"/>
    <s v="2022-02-17"/>
    <m/>
    <m/>
    <m/>
    <m/>
    <s v="Chiclayo"/>
    <x v="1"/>
    <x v="1"/>
    <s v="CONSORCIO SERVICIOS GENERALES EDIN'S E.I.R.L."/>
    <s v="consorcio servicios generales edin's e.i.r.l."/>
    <s v="CONSORCIO SERVICIOS GENERALES EDIN'S E.I.R.L."/>
    <s v="Consorcio Servicios Generales Edin'S E.I.R.L."/>
    <n v="20602462235"/>
    <s v="Aceptado"/>
    <s v="PEN"/>
    <m/>
    <m/>
    <s v="Efectivo"/>
    <n v="84.75"/>
    <n v="0"/>
    <n v="15.25"/>
    <n v="100"/>
  </r>
  <r>
    <n v="480"/>
    <x v="1"/>
    <x v="0"/>
    <s v="B003-12688"/>
    <s v="B003"/>
    <s v="12688"/>
    <s v="3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81"/>
    <x v="1"/>
    <x v="0"/>
    <s v="B003-12687"/>
    <s v="B003"/>
    <s v="12687"/>
    <s v="3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82"/>
    <x v="1"/>
    <x v="0"/>
    <s v="B003-12686"/>
    <s v="B003"/>
    <s v="12686"/>
    <s v="3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83"/>
    <x v="1"/>
    <x v="0"/>
    <s v="B003-12685"/>
    <s v="B003"/>
    <s v="12685"/>
    <s v="3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84"/>
    <x v="1"/>
    <x v="0"/>
    <s v="B003-12684"/>
    <s v="B003"/>
    <s v="12684"/>
    <s v="3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85"/>
    <x v="1"/>
    <x v="0"/>
    <s v="B003-12683"/>
    <s v="B003"/>
    <s v="12683"/>
    <s v="3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86"/>
    <x v="1"/>
    <x v="0"/>
    <s v="B003-12682"/>
    <s v="B003"/>
    <s v="12682"/>
    <s v="3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87"/>
    <x v="1"/>
    <x v="0"/>
    <s v="B003-12681"/>
    <s v="B003"/>
    <s v="12681"/>
    <s v="3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88"/>
    <x v="1"/>
    <x v="0"/>
    <s v="B003-12680"/>
    <s v="B003"/>
    <s v="12680"/>
    <s v="3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89"/>
    <x v="1"/>
    <x v="0"/>
    <s v="B003-12679"/>
    <s v="B003"/>
    <s v="12679"/>
    <s v="3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90"/>
    <x v="1"/>
    <x v="0"/>
    <s v="B003-12678"/>
    <s v="B003"/>
    <s v="12678"/>
    <s v="3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91"/>
    <x v="1"/>
    <x v="0"/>
    <s v="B003-12677"/>
    <s v="B003"/>
    <s v="12677"/>
    <s v="3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92"/>
    <x v="1"/>
    <x v="0"/>
    <s v="B003-12676"/>
    <s v="B003"/>
    <s v="12676"/>
    <s v="3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93"/>
    <x v="1"/>
    <x v="0"/>
    <s v="B003-12675"/>
    <s v="B003"/>
    <s v="12675"/>
    <s v="3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94"/>
    <x v="1"/>
    <x v="0"/>
    <s v="B003-12674"/>
    <s v="B003"/>
    <s v="12674"/>
    <s v="3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95"/>
    <x v="1"/>
    <x v="0"/>
    <s v="B003-12673"/>
    <s v="B003"/>
    <s v="12673"/>
    <s v="3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496"/>
    <x v="2"/>
    <x v="1"/>
    <s v="F002-3463"/>
    <s v="F002"/>
    <s v="3463"/>
    <s v="2-3"/>
    <s v="2022-02-17"/>
    <x v="0"/>
    <n v="2022"/>
    <n v="17"/>
    <d v="2022-02-17T00:00:00"/>
    <s v="2022-02-17"/>
    <m/>
    <m/>
    <m/>
    <m/>
    <s v="San Isidro"/>
    <x v="4"/>
    <x v="4"/>
    <s v="BENICORP S.A.C."/>
    <s v="benicorp s.a.c."/>
    <s v="BENICORP S.A.C."/>
    <s v="Benicorp S.A.C."/>
    <n v="20601152291"/>
    <s v="Aceptado"/>
    <s v="PEN"/>
    <m/>
    <m/>
    <s v="Efectivo"/>
    <n v="148.31"/>
    <n v="0"/>
    <n v="26.69"/>
    <n v="175"/>
  </r>
  <r>
    <n v="497"/>
    <x v="0"/>
    <x v="0"/>
    <s v="B001-17141"/>
    <s v="B001"/>
    <s v="17141"/>
    <s v="1-1"/>
    <s v="2022-02-17"/>
    <x v="0"/>
    <n v="2022"/>
    <n v="17"/>
    <d v="2022-02-17T00:00:00"/>
    <s v="2022-02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498"/>
    <x v="0"/>
    <x v="1"/>
    <s v="F001-8520"/>
    <s v="F001"/>
    <s v="8520"/>
    <s v="1-8"/>
    <s v="2022-02-16"/>
    <x v="0"/>
    <n v="2022"/>
    <n v="16"/>
    <d v="2022-02-16T00:00:00"/>
    <s v="2022-02-16"/>
    <m/>
    <m/>
    <m/>
    <m/>
    <s v="Pucala"/>
    <x v="1"/>
    <x v="1"/>
    <s v="INDUSTRIAL PUCALA S.A.C."/>
    <s v="industrial pucala s.a.c."/>
    <s v="INDUSTRIAL PUCALA S.A.C."/>
    <s v="Industrial Pucala S.A.C."/>
    <n v="20437281646"/>
    <s v="Aceptado"/>
    <s v="PEN"/>
    <m/>
    <m/>
    <s v="Efectivo"/>
    <n v="127.12"/>
    <n v="0"/>
    <n v="22.88"/>
    <n v="150"/>
  </r>
  <r>
    <n v="499"/>
    <x v="0"/>
    <x v="1"/>
    <s v="F001-8519"/>
    <s v="F001"/>
    <s v="8519"/>
    <s v="1-8"/>
    <s v="2022-02-16"/>
    <x v="0"/>
    <n v="2022"/>
    <n v="16"/>
    <d v="2022-02-16T00:00:00"/>
    <s v="2022-02-16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19.49"/>
    <n v="0"/>
    <n v="21.51"/>
    <n v="141"/>
  </r>
  <r>
    <n v="500"/>
    <x v="0"/>
    <x v="1"/>
    <s v="F001-8518"/>
    <s v="F001"/>
    <s v="8518"/>
    <s v="1-8"/>
    <s v="2022-02-16"/>
    <x v="0"/>
    <n v="2022"/>
    <n v="16"/>
    <d v="2022-02-16T00:00:00"/>
    <s v="2022-02-16"/>
    <m/>
    <m/>
    <m/>
    <m/>
    <s v="Cochabamba"/>
    <x v="2"/>
    <x v="2"/>
    <s v="HERMANOS TAYDELMARC SOCIEDAD ANONIMA CERRADA"/>
    <s v="hermanos taydelmarc sociedad anonima cerrada"/>
    <s v="HERMANOS TAYDELMARC SOCIEDAD ANONIMA CERRADA"/>
    <s v="Hermanos Taydelmarc Sociedad Anonima Cerrada"/>
    <n v="20601932424"/>
    <s v="Aceptado"/>
    <s v="PEN"/>
    <m/>
    <m/>
    <s v="Efectivo"/>
    <n v="161.02000000000001"/>
    <n v="0"/>
    <n v="28.98"/>
    <n v="190"/>
  </r>
  <r>
    <n v="501"/>
    <x v="1"/>
    <x v="1"/>
    <s v="F003-2099"/>
    <s v="F003"/>
    <s v="2099"/>
    <s v="3-2"/>
    <s v="2022-02-16"/>
    <x v="0"/>
    <n v="2022"/>
    <n v="16"/>
    <d v="2022-02-16T00:00:00"/>
    <s v="2022-02-16"/>
    <m/>
    <m/>
    <m/>
    <m/>
    <m/>
    <x v="1"/>
    <x v="1"/>
    <s v="LA TORRE VALLEJOS FERNANDO CAMILO"/>
    <s v="la torre vallejos fernando camilo"/>
    <s v="LA TORRE VALLEJOS FERNANDO CAMILO"/>
    <s v="La Torre Vallejos Fernando Camilo"/>
    <n v="10167268094"/>
    <s v="Aceptado"/>
    <s v="PEN"/>
    <m/>
    <m/>
    <s v="Efectivo"/>
    <n v="55.09"/>
    <n v="0"/>
    <n v="9.92"/>
    <n v="65.010000000000005"/>
  </r>
  <r>
    <n v="502"/>
    <x v="0"/>
    <x v="1"/>
    <s v="F001-8517"/>
    <s v="F001"/>
    <s v="8517"/>
    <s v="1-8"/>
    <s v="2022-02-16"/>
    <x v="0"/>
    <n v="2022"/>
    <n v="16"/>
    <d v="2022-02-16T00:00:00"/>
    <s v="2022-02-16"/>
    <m/>
    <m/>
    <m/>
    <m/>
    <s v="Cutervo"/>
    <x v="2"/>
    <x v="10"/>
    <s v="E.Y.N.C.CONTRATISTAS GENERALES E.I.R.L."/>
    <s v="e.y.n.c.contratistas generales e.i.r.l."/>
    <s v="E.Y.N.C.CONTRATISTAS GENERALES E.I.R.L."/>
    <s v="E.Y.N.C.Contratistas Generales E.I.R.L."/>
    <n v="20491842122"/>
    <s v="Aceptado"/>
    <s v="PEN"/>
    <m/>
    <m/>
    <s v="Efectivo"/>
    <n v="84.75"/>
    <n v="0"/>
    <n v="15.25"/>
    <n v="100"/>
  </r>
  <r>
    <n v="503"/>
    <x v="1"/>
    <x v="0"/>
    <s v="B003-12672"/>
    <s v="B003"/>
    <s v="12672"/>
    <s v="3-1"/>
    <s v="2022-02-16"/>
    <x v="0"/>
    <n v="2022"/>
    <n v="16"/>
    <d v="2022-02-16T00:00:00"/>
    <s v="2022-02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504"/>
    <x v="1"/>
    <x v="0"/>
    <s v="B003-12671"/>
    <s v="B003"/>
    <s v="12671"/>
    <s v="3-1"/>
    <s v="2022-02-16"/>
    <x v="0"/>
    <n v="2022"/>
    <n v="16"/>
    <d v="2022-02-16T00:00:00"/>
    <s v="2022-02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505"/>
    <x v="1"/>
    <x v="0"/>
    <s v="B003-12670"/>
    <s v="B003"/>
    <s v="12670"/>
    <s v="3-1"/>
    <s v="2022-02-16"/>
    <x v="0"/>
    <n v="2022"/>
    <n v="16"/>
    <d v="2022-02-16T00:00:00"/>
    <s v="2022-02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506"/>
    <x v="1"/>
    <x v="0"/>
    <s v="B003-12669"/>
    <s v="B003"/>
    <s v="12669"/>
    <s v="3-1"/>
    <s v="2022-02-16"/>
    <x v="0"/>
    <n v="2022"/>
    <n v="16"/>
    <d v="2022-02-16T00:00:00"/>
    <s v="2022-02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507"/>
    <x v="1"/>
    <x v="0"/>
    <s v="B003-12668"/>
    <s v="B003"/>
    <s v="12668"/>
    <s v="3-1"/>
    <s v="2022-02-16"/>
    <x v="0"/>
    <n v="2022"/>
    <n v="16"/>
    <d v="2022-02-16T00:00:00"/>
    <s v="2022-02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508"/>
    <x v="1"/>
    <x v="0"/>
    <s v="B003-12667"/>
    <s v="B003"/>
    <s v="12667"/>
    <s v="3-1"/>
    <s v="2022-02-16"/>
    <x v="0"/>
    <n v="2022"/>
    <n v="16"/>
    <d v="2022-02-16T00:00:00"/>
    <s v="2022-02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509"/>
    <x v="0"/>
    <x v="1"/>
    <s v="F001-8516"/>
    <s v="F001"/>
    <s v="8516"/>
    <s v="1-8"/>
    <s v="2022-02-16"/>
    <x v="0"/>
    <n v="2022"/>
    <n v="16"/>
    <d v="2022-02-16T00:00:00"/>
    <s v="2022-02-16"/>
    <m/>
    <m/>
    <m/>
    <m/>
    <m/>
    <x v="0"/>
    <x v="0"/>
    <s v="INVERSIONES TANTALEAN CAYOTOPA"/>
    <s v="inversiones tantalean cayotopa"/>
    <s v="INVERSIONES TANTALEAN CAYOTOPA"/>
    <s v="Inversiones Tantalean Cayotopa"/>
    <n v="20608161296"/>
    <s v="Aceptado"/>
    <s v="PEN"/>
    <m/>
    <m/>
    <s v="Efectivo"/>
    <n v="16.95"/>
    <n v="0"/>
    <n v="3.05"/>
    <n v="20"/>
  </r>
  <r>
    <n v="510"/>
    <x v="0"/>
    <x v="1"/>
    <s v="F001-8515"/>
    <s v="F001"/>
    <s v="8515"/>
    <s v="1-8"/>
    <s v="2022-02-16"/>
    <x v="0"/>
    <n v="2022"/>
    <n v="16"/>
    <d v="2022-02-16T00:00:00"/>
    <s v="2022-02-16"/>
    <m/>
    <m/>
    <m/>
    <m/>
    <s v="Santa Cruz"/>
    <x v="2"/>
    <x v="12"/>
    <s v="EMPRESA DE TRANSPORTES TURISTICO &amp; SERVICIOS SEÑOR DEL COSTADO S.A.C."/>
    <s v="empresa de transportes turistico &amp; servicios señor del costado s.a.c."/>
    <s v="EMPRESA DE TRANSPORTES TURISTICO &amp; SERVICIOS SEÑOR DEL COSTADO S.A.C."/>
    <s v="Empresa De Transportes Turistico &amp; Servicios Señor Del Costado S.A.C."/>
    <n v="20606636394"/>
    <s v="Aceptado"/>
    <s v="PEN"/>
    <m/>
    <m/>
    <s v="Efectivo"/>
    <n v="127.12"/>
    <n v="0"/>
    <n v="22.88"/>
    <n v="150"/>
  </r>
  <r>
    <n v="511"/>
    <x v="0"/>
    <x v="1"/>
    <s v="F001-8514"/>
    <s v="F001"/>
    <s v="8514"/>
    <s v="1-8"/>
    <s v="2022-02-16"/>
    <x v="0"/>
    <n v="2022"/>
    <n v="16"/>
    <d v="2022-02-16T00:00:00"/>
    <s v="2022-02-16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127.12"/>
    <n v="0"/>
    <n v="22.88"/>
    <n v="150"/>
  </r>
  <r>
    <n v="512"/>
    <x v="0"/>
    <x v="0"/>
    <s v="B001-17140"/>
    <s v="B001"/>
    <s v="17140"/>
    <s v="1-1"/>
    <s v="2022-02-16"/>
    <x v="0"/>
    <n v="2022"/>
    <n v="16"/>
    <d v="2022-02-16T00:00:00"/>
    <s v="2022-02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.9"/>
    <n v="0"/>
    <n v="6.1"/>
    <n v="40"/>
  </r>
  <r>
    <n v="513"/>
    <x v="0"/>
    <x v="1"/>
    <s v="F001-8513"/>
    <s v="F001"/>
    <s v="8513"/>
    <s v="1-8"/>
    <s v="2022-02-16"/>
    <x v="0"/>
    <n v="2022"/>
    <n v="16"/>
    <d v="2022-02-16T00:00:00"/>
    <s v="2022-02-16"/>
    <m/>
    <m/>
    <m/>
    <m/>
    <s v="José Leonardo Ortiz"/>
    <x v="1"/>
    <x v="1"/>
    <s v="CONSTRUCCIONES,CONSULTORIAS,BIENES Y SERVICIOS GENERALES EL TRIUNFO S.A.C"/>
    <s v="construcciones,consultorias,bienes y servicios generales el triunfo s.a.c"/>
    <s v="CONSTRUCCIONES,CONSULTORIAS,BIENES Y SERVICIOS GENERALES EL TRIUNFO S.A.C"/>
    <s v="Construcciones,Consultorias,Bienes Y Servicios Generales El Triunfo S.A.C"/>
    <n v="20607325724"/>
    <s v="Aceptado"/>
    <s v="PEN"/>
    <m/>
    <m/>
    <s v="Efectivo"/>
    <n v="224.58"/>
    <n v="0"/>
    <n v="40.42"/>
    <n v="265"/>
  </r>
  <r>
    <n v="514"/>
    <x v="2"/>
    <x v="0"/>
    <s v="B002-16018"/>
    <s v="B002"/>
    <s v="16018"/>
    <s v="2-1"/>
    <s v="2022-02-16"/>
    <x v="0"/>
    <n v="2022"/>
    <n v="16"/>
    <d v="2022-02-16T00:00:00"/>
    <s v="2022-02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.71"/>
    <n v="0"/>
    <n v="2.29"/>
    <n v="15"/>
  </r>
  <r>
    <n v="515"/>
    <x v="0"/>
    <x v="1"/>
    <s v="F001-8512"/>
    <s v="F001"/>
    <s v="8512"/>
    <s v="1-8"/>
    <s v="2022-02-16"/>
    <x v="0"/>
    <n v="2022"/>
    <n v="16"/>
    <d v="2022-02-16T00:00:00"/>
    <s v="2022-02-16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169.49"/>
    <n v="0"/>
    <n v="30.51"/>
    <n v="200"/>
  </r>
  <r>
    <n v="516"/>
    <x v="0"/>
    <x v="1"/>
    <s v="F001-8511"/>
    <s v="F001"/>
    <s v="8511"/>
    <s v="1-8"/>
    <s v="2022-02-15"/>
    <x v="0"/>
    <n v="2022"/>
    <n v="15"/>
    <d v="2022-02-15T00:00:00"/>
    <s v="2022-02-15"/>
    <m/>
    <m/>
    <m/>
    <m/>
    <m/>
    <x v="0"/>
    <x v="0"/>
    <s v="ALMAREDI EIRL"/>
    <s v="almaredi eirl"/>
    <s v="ALMAREDI EIRL"/>
    <s v="Almaredi Eirl"/>
    <n v="20606920696"/>
    <s v="Aceptado"/>
    <s v="PEN"/>
    <m/>
    <m/>
    <s v="Efectivo"/>
    <n v="289.83"/>
    <n v="0"/>
    <n v="52.17"/>
    <n v="342"/>
  </r>
  <r>
    <n v="517"/>
    <x v="0"/>
    <x v="1"/>
    <s v="F001-8510"/>
    <s v="F001"/>
    <s v="8510"/>
    <s v="1-8"/>
    <s v="2022-02-15"/>
    <x v="0"/>
    <n v="2022"/>
    <n v="15"/>
    <d v="2022-02-15T00:00:00"/>
    <s v="2022-02-15"/>
    <m/>
    <m/>
    <m/>
    <m/>
    <m/>
    <x v="0"/>
    <x v="0"/>
    <s v="DEPRISA LOGISTICA EIRL"/>
    <s v="deprisa logistica eirl"/>
    <s v="DEPRISA LOGISTICA EIRL"/>
    <s v="Deprisa Logistica Eirl"/>
    <n v="20604757836"/>
    <s v="Aceptado"/>
    <s v="PEN"/>
    <m/>
    <m/>
    <s v="Efectivo"/>
    <n v="254.24"/>
    <n v="0"/>
    <n v="45.76"/>
    <n v="300"/>
  </r>
  <r>
    <n v="518"/>
    <x v="0"/>
    <x v="0"/>
    <s v="B001-17139"/>
    <s v="B001"/>
    <s v="17139"/>
    <s v="1-1"/>
    <s v="2022-02-15"/>
    <x v="0"/>
    <n v="2022"/>
    <n v="15"/>
    <d v="2022-02-15T00:00:00"/>
    <s v="2022-02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.85"/>
    <n v="0"/>
    <n v="9.15"/>
    <n v="60"/>
  </r>
  <r>
    <n v="519"/>
    <x v="0"/>
    <x v="1"/>
    <s v="F001-8509"/>
    <s v="F001"/>
    <s v="8509"/>
    <s v="1-8"/>
    <s v="2022-02-15"/>
    <x v="0"/>
    <n v="2022"/>
    <n v="15"/>
    <d v="2022-02-15T00:00:00"/>
    <s v="2022-02-15"/>
    <m/>
    <m/>
    <m/>
    <m/>
    <m/>
    <x v="0"/>
    <x v="0"/>
    <s v="EMPRESA PUERTA DEL SEÑOR DE SIPAN"/>
    <s v="empresa puerta del señor de sipan"/>
    <s v="EMPRESA PUERTA DEL SEÑOR DE SIPAN"/>
    <s v="Empresa Puerta Del Señor De Sipan"/>
    <n v="20226289683"/>
    <s v="Aceptado"/>
    <s v="PEN"/>
    <m/>
    <m/>
    <s v="Efectivo"/>
    <n v="423.73"/>
    <n v="0"/>
    <n v="76.27"/>
    <n v="500"/>
  </r>
  <r>
    <n v="520"/>
    <x v="0"/>
    <x v="1"/>
    <s v="F001-8508"/>
    <s v="F001"/>
    <s v="8508"/>
    <s v="1-8"/>
    <s v="2022-02-15"/>
    <x v="0"/>
    <n v="2022"/>
    <n v="15"/>
    <d v="2022-02-15T00:00:00"/>
    <s v="2022-02-15"/>
    <m/>
    <m/>
    <m/>
    <m/>
    <s v="Cutervo"/>
    <x v="2"/>
    <x v="10"/>
    <s v="E.Y.N.C.CONTRATISTAS GENERALES E.I.R.L."/>
    <s v="e.y.n.c.contratistas generales e.i.r.l."/>
    <s v="E.Y.N.C.CONTRATISTAS GENERALES E.I.R.L."/>
    <s v="E.Y.N.C.Contratistas Generales E.I.R.L."/>
    <n v="20491842122"/>
    <s v="Aceptado"/>
    <s v="PEN"/>
    <m/>
    <m/>
    <s v="Efectivo"/>
    <n v="84.75"/>
    <n v="0"/>
    <n v="15.25"/>
    <n v="100"/>
  </r>
  <r>
    <n v="521"/>
    <x v="0"/>
    <x v="1"/>
    <s v="F001-8507"/>
    <s v="F001"/>
    <s v="8507"/>
    <s v="1-8"/>
    <s v="2022-02-15"/>
    <x v="0"/>
    <n v="2022"/>
    <n v="15"/>
    <d v="2022-02-15T00:00:00"/>
    <s v="2022-02-15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22.88"/>
    <n v="0"/>
    <n v="22.12"/>
    <n v="145"/>
  </r>
  <r>
    <n v="522"/>
    <x v="0"/>
    <x v="1"/>
    <s v="F001-8506"/>
    <s v="F001"/>
    <s v="8506"/>
    <s v="1-8"/>
    <s v="2022-02-15"/>
    <x v="0"/>
    <n v="2022"/>
    <n v="15"/>
    <d v="2022-02-15T00:00:00"/>
    <s v="2022-02-15"/>
    <m/>
    <m/>
    <m/>
    <m/>
    <s v="Bambamarca"/>
    <x v="2"/>
    <x v="13"/>
    <s v="LEIVA SALINAS JOSE LUIS"/>
    <s v="leiva salinas jose luis"/>
    <s v="LEIVA SALINAS JOSE LUIS"/>
    <s v="Leiva Salinas Jose Luis"/>
    <n v="10275415915"/>
    <s v="Aceptado"/>
    <s v="PEN"/>
    <m/>
    <m/>
    <s v="Efectivo"/>
    <n v="661.02"/>
    <n v="0"/>
    <n v="118.98"/>
    <n v="780"/>
  </r>
  <r>
    <n v="523"/>
    <x v="0"/>
    <x v="1"/>
    <s v="F001-8505"/>
    <s v="F001"/>
    <s v="8505"/>
    <s v="1-8"/>
    <s v="2022-02-15"/>
    <x v="0"/>
    <n v="2022"/>
    <n v="15"/>
    <d v="2022-02-15T00:00:00"/>
    <s v="2022-02-15"/>
    <m/>
    <m/>
    <m/>
    <m/>
    <s v="Chota"/>
    <x v="2"/>
    <x v="2"/>
    <s v="FUSTAMANTE BENAVIDEZ ALADINO"/>
    <s v="fustamante benavidez aladino"/>
    <s v="FUSTAMANTE BENAVIDEZ ALADINO"/>
    <s v="Fustamante Benavidez Aladino"/>
    <n v="10273605962"/>
    <s v="Aceptado"/>
    <s v="PEN"/>
    <m/>
    <m/>
    <s v="Efectivo"/>
    <n v="216.1"/>
    <n v="0"/>
    <n v="38.9"/>
    <n v="255"/>
  </r>
  <r>
    <n v="524"/>
    <x v="1"/>
    <x v="0"/>
    <s v="B003-12666"/>
    <s v="B003"/>
    <s v="12666"/>
    <s v="3-1"/>
    <s v="2022-02-15"/>
    <x v="0"/>
    <n v="2022"/>
    <n v="15"/>
    <d v="2022-02-15T00:00:00"/>
    <s v="2022-02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525"/>
    <x v="1"/>
    <x v="0"/>
    <s v="B003-12665"/>
    <s v="B003"/>
    <s v="12665"/>
    <s v="3-1"/>
    <s v="2022-02-15"/>
    <x v="0"/>
    <n v="2022"/>
    <n v="15"/>
    <d v="2022-02-15T00:00:00"/>
    <s v="2022-02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526"/>
    <x v="1"/>
    <x v="0"/>
    <s v="B003-12664"/>
    <s v="B003"/>
    <s v="12664"/>
    <s v="3-1"/>
    <s v="2022-02-15"/>
    <x v="0"/>
    <n v="2022"/>
    <n v="15"/>
    <d v="2022-02-15T00:00:00"/>
    <s v="2022-02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527"/>
    <x v="1"/>
    <x v="0"/>
    <s v="B003-12663"/>
    <s v="B003"/>
    <s v="12663"/>
    <s v="3-1"/>
    <s v="2022-02-15"/>
    <x v="0"/>
    <n v="2022"/>
    <n v="15"/>
    <d v="2022-02-15T00:00:00"/>
    <s v="2022-02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528"/>
    <x v="1"/>
    <x v="0"/>
    <s v="B003-12662"/>
    <s v="B003"/>
    <s v="12662"/>
    <s v="3-1"/>
    <s v="2022-02-15"/>
    <x v="0"/>
    <n v="2022"/>
    <n v="15"/>
    <d v="2022-02-15T00:00:00"/>
    <s v="2022-02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529"/>
    <x v="1"/>
    <x v="0"/>
    <s v="B003-12661"/>
    <s v="B003"/>
    <s v="12661"/>
    <s v="3-1"/>
    <s v="2022-02-15"/>
    <x v="0"/>
    <n v="2022"/>
    <n v="15"/>
    <d v="2022-02-15T00:00:00"/>
    <s v="2022-02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530"/>
    <x v="2"/>
    <x v="0"/>
    <s v="B002-16017"/>
    <s v="B002"/>
    <s v="16017"/>
    <s v="2-1"/>
    <s v="2022-02-15"/>
    <x v="0"/>
    <n v="2022"/>
    <n v="15"/>
    <d v="2022-02-15T00:00:00"/>
    <s v="2022-02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9.32"/>
    <n v="0"/>
    <n v="10.68"/>
    <n v="70"/>
  </r>
  <r>
    <n v="531"/>
    <x v="2"/>
    <x v="0"/>
    <s v="B002-16016"/>
    <s v="B002"/>
    <s v="16016"/>
    <s v="2-1"/>
    <s v="2022-02-15"/>
    <x v="0"/>
    <n v="2022"/>
    <n v="15"/>
    <d v="2022-02-15T00:00:00"/>
    <s v="2022-02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532"/>
    <x v="2"/>
    <x v="0"/>
    <s v="B002-16015"/>
    <s v="B002"/>
    <s v="16015"/>
    <s v="2-1"/>
    <s v="2022-02-15"/>
    <x v="0"/>
    <n v="2022"/>
    <n v="15"/>
    <d v="2022-02-15T00:00:00"/>
    <s v="2022-02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533"/>
    <x v="2"/>
    <x v="0"/>
    <s v="B002-16014"/>
    <s v="B002"/>
    <s v="16014"/>
    <s v="2-1"/>
    <s v="2022-02-15"/>
    <x v="0"/>
    <n v="2022"/>
    <n v="15"/>
    <d v="2022-02-15T00:00:00"/>
    <s v="2022-02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534"/>
    <x v="2"/>
    <x v="0"/>
    <s v="B002-16013"/>
    <s v="B002"/>
    <s v="16013"/>
    <s v="2-1"/>
    <s v="2022-02-15"/>
    <x v="0"/>
    <n v="2022"/>
    <n v="15"/>
    <d v="2022-02-15T00:00:00"/>
    <s v="2022-02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535"/>
    <x v="0"/>
    <x v="0"/>
    <s v="B001-17138"/>
    <s v="B001"/>
    <s v="17138"/>
    <s v="1-1"/>
    <s v="2022-02-15"/>
    <x v="0"/>
    <n v="2022"/>
    <n v="15"/>
    <d v="2022-02-15T00:00:00"/>
    <s v="2022-02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536"/>
    <x v="0"/>
    <x v="0"/>
    <s v="B001-17137"/>
    <s v="B001"/>
    <s v="17137"/>
    <s v="1-1"/>
    <s v="2022-02-15"/>
    <x v="0"/>
    <n v="2022"/>
    <n v="15"/>
    <d v="2022-02-15T00:00:00"/>
    <s v="2022-02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537"/>
    <x v="0"/>
    <x v="0"/>
    <s v="B001-17136"/>
    <s v="B001"/>
    <s v="17136"/>
    <s v="1-1"/>
    <s v="2022-02-15"/>
    <x v="0"/>
    <n v="2022"/>
    <n v="15"/>
    <d v="2022-02-15T00:00:00"/>
    <s v="2022-02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538"/>
    <x v="0"/>
    <x v="1"/>
    <s v="F001-8504"/>
    <s v="F001"/>
    <s v="8504"/>
    <s v="1-8"/>
    <s v="2022-02-15"/>
    <x v="0"/>
    <n v="2022"/>
    <n v="15"/>
    <d v="2022-02-15T00:00:00"/>
    <s v="2022-02-15"/>
    <m/>
    <m/>
    <m/>
    <m/>
    <s v="Chiclayo"/>
    <x v="1"/>
    <x v="1"/>
    <s v="EMPRESA DE TRANSPORTES CJ EMPERADOR E.I.R.L."/>
    <s v="empresa de transportes cj emperador e.i.r.l."/>
    <s v="EMPRESA DE TRANSPORTES CJ EMPERADOR E.I.R.L."/>
    <s v="Empresa De Transportes Cj Emperador E.I.R.L."/>
    <n v="20603639210"/>
    <s v="Aceptado"/>
    <s v="PEN"/>
    <m/>
    <m/>
    <s v="Efectivo"/>
    <n v="508.48"/>
    <n v="0"/>
    <n v="91.53"/>
    <n v="600.01"/>
  </r>
  <r>
    <n v="539"/>
    <x v="1"/>
    <x v="1"/>
    <s v="F003-2098"/>
    <s v="F003"/>
    <s v="2098"/>
    <s v="3-2"/>
    <s v="2022-02-15"/>
    <x v="0"/>
    <n v="2022"/>
    <n v="15"/>
    <d v="2022-02-15T00:00:00"/>
    <s v="2022-02-15"/>
    <m/>
    <m/>
    <m/>
    <m/>
    <m/>
    <x v="1"/>
    <x v="1"/>
    <s v="LA TORRE VALLEJOS FERNANDO CAMILO"/>
    <s v="la torre vallejos fernando camilo"/>
    <s v="LA TORRE VALLEJOS FERNANDO CAMILO"/>
    <s v="La Torre Vallejos Fernando Camilo"/>
    <n v="10167268094"/>
    <s v="Aceptado"/>
    <s v="PEN"/>
    <m/>
    <m/>
    <s v="Efectivo"/>
    <n v="79.66"/>
    <n v="0"/>
    <n v="14.34"/>
    <n v="94"/>
  </r>
  <r>
    <n v="540"/>
    <x v="0"/>
    <x v="0"/>
    <s v="B001-17135"/>
    <s v="B001"/>
    <s v="17135"/>
    <s v="1-1"/>
    <s v="2022-02-15"/>
    <x v="0"/>
    <n v="2022"/>
    <n v="15"/>
    <d v="2022-02-15T00:00:00"/>
    <s v="2022-02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94.92"/>
    <n v="0"/>
    <n v="35.08"/>
    <n v="230"/>
  </r>
  <r>
    <n v="541"/>
    <x v="0"/>
    <x v="1"/>
    <s v="F001-8503"/>
    <s v="F001"/>
    <s v="8503"/>
    <s v="1-8"/>
    <s v="2022-02-15"/>
    <x v="0"/>
    <n v="2022"/>
    <n v="15"/>
    <d v="2022-02-15T00:00:00"/>
    <s v="2022-02-15"/>
    <m/>
    <m/>
    <m/>
    <m/>
    <s v="Chota"/>
    <x v="2"/>
    <x v="2"/>
    <s v="MEGA NEGOCIOS EL OFERTON SOCIEDAD ANONIMA CERRADA"/>
    <s v="mega negocios el oferton sociedad anonima cerrada"/>
    <s v="MEGA NEGOCIOS EL OFERTON SOCIEDAD ANONIMA CERRADA"/>
    <s v="Mega Negocios El Oferton Sociedad Anonima Cerrada"/>
    <n v="20495882595"/>
    <s v="Aceptado"/>
    <s v="PEN"/>
    <m/>
    <m/>
    <s v="Efectivo"/>
    <n v="932.2"/>
    <n v="0"/>
    <n v="167.8"/>
    <n v="1100"/>
  </r>
  <r>
    <n v="542"/>
    <x v="0"/>
    <x v="1"/>
    <s v="F001-8502"/>
    <s v="F001"/>
    <s v="8502"/>
    <s v="1-8"/>
    <s v="2022-02-15"/>
    <x v="0"/>
    <n v="2022"/>
    <n v="15"/>
    <d v="2022-02-15T00:00:00"/>
    <s v="2022-02-15"/>
    <m/>
    <m/>
    <m/>
    <m/>
    <m/>
    <x v="1"/>
    <x v="1"/>
    <s v="CUBAS TAPIA YON ELVIS"/>
    <s v="cubas tapia yon elvis"/>
    <s v="CUBAS TAPIA YON ELVIS"/>
    <s v="Cubas Tapia Yon Elvis"/>
    <n v="10707562914"/>
    <s v="Aceptado"/>
    <s v="PEN"/>
    <m/>
    <m/>
    <s v="Efectivo"/>
    <n v="500"/>
    <n v="0"/>
    <n v="90"/>
    <n v="590"/>
  </r>
  <r>
    <n v="543"/>
    <x v="1"/>
    <x v="1"/>
    <s v="F003-2097"/>
    <s v="F003"/>
    <s v="2097"/>
    <s v="3-2"/>
    <s v="2022-02-15"/>
    <x v="0"/>
    <n v="2022"/>
    <n v="15"/>
    <d v="2022-02-15T00:00:00"/>
    <s v="2022-02-15"/>
    <m/>
    <m/>
    <m/>
    <m/>
    <s v="Trujillo"/>
    <x v="8"/>
    <x v="14"/>
    <s v="SERVICIOS GRUPOS ELECTROGENOS TELECOMUNICACIONES ENERGIA S.R.L"/>
    <s v="servicios grupos electrogenos telecomunicaciones energia s.r.l"/>
    <s v="SERVICIOS GRUPOS ELECTROGENOS TELECOMUNICACIONES ENERGIA S.R.L"/>
    <s v="Servicios Grupos Electrogenos Telecomunicaciones Energia S.R.L"/>
    <n v="20601373981"/>
    <s v="Aceptado"/>
    <s v="PEN"/>
    <m/>
    <m/>
    <s v="Efectivo"/>
    <n v="42.37"/>
    <n v="0"/>
    <n v="7.63"/>
    <n v="50"/>
  </r>
  <r>
    <n v="544"/>
    <x v="0"/>
    <x v="1"/>
    <s v="F001-8501"/>
    <s v="F001"/>
    <s v="8501"/>
    <s v="1-8"/>
    <s v="2022-02-15"/>
    <x v="0"/>
    <n v="2022"/>
    <n v="15"/>
    <d v="2022-02-15T00:00:00"/>
    <s v="2022-02-15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78.81"/>
    <n v="0"/>
    <n v="32.19"/>
    <n v="211"/>
  </r>
  <r>
    <n v="545"/>
    <x v="0"/>
    <x v="1"/>
    <s v="F001-8500"/>
    <s v="F001"/>
    <s v="8500"/>
    <s v="1-8"/>
    <s v="2022-02-15"/>
    <x v="0"/>
    <n v="2022"/>
    <n v="15"/>
    <d v="2022-02-15T00:00:00"/>
    <s v="2022-02-15"/>
    <m/>
    <m/>
    <m/>
    <m/>
    <s v="José Leonardo Ortiz"/>
    <x v="1"/>
    <x v="1"/>
    <s v="TRANSPORTES JHOLER E.I.R.L."/>
    <s v="transportes jholer e.i.r.l."/>
    <s v="TRANSPORTES JHOLER E.I.R.L."/>
    <s v="Transportes Jholer E.I.R.L."/>
    <n v="20602720684"/>
    <s v="Aceptado"/>
    <s v="PEN"/>
    <m/>
    <m/>
    <s v="Efectivo"/>
    <n v="415.25"/>
    <n v="0"/>
    <n v="74.75"/>
    <n v="490"/>
  </r>
  <r>
    <n v="546"/>
    <x v="0"/>
    <x v="1"/>
    <s v="F001-8499"/>
    <s v="F001"/>
    <s v="8499"/>
    <s v="1-8"/>
    <s v="2022-02-15"/>
    <x v="0"/>
    <n v="2022"/>
    <n v="15"/>
    <d v="2022-02-15T00:00:00"/>
    <s v="2022-02-15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254.24"/>
    <n v="0"/>
    <n v="45.76"/>
    <n v="300"/>
  </r>
  <r>
    <n v="547"/>
    <x v="0"/>
    <x v="1"/>
    <s v="F001-8498"/>
    <s v="F001"/>
    <s v="8498"/>
    <s v="1-8"/>
    <s v="2022-02-15"/>
    <x v="0"/>
    <n v="2022"/>
    <n v="15"/>
    <d v="2022-02-15T00:00:00"/>
    <s v="2022-02-15"/>
    <m/>
    <m/>
    <m/>
    <m/>
    <m/>
    <x v="4"/>
    <x v="4"/>
    <s v="RIOS CORONEL MARIA MARCELINA"/>
    <s v="rios coronel maria marcelina"/>
    <s v="RIOS CORONEL MARIA MARCELINA"/>
    <s v="Rios Coronel Maria Marcelina"/>
    <n v="10451194114"/>
    <s v="Aceptado"/>
    <s v="PEN"/>
    <m/>
    <m/>
    <s v="Efectivo"/>
    <n v="508.48"/>
    <n v="0"/>
    <n v="91.53"/>
    <n v="600.01"/>
  </r>
  <r>
    <n v="548"/>
    <x v="0"/>
    <x v="1"/>
    <s v="F001-8497"/>
    <s v="F001"/>
    <s v="8497"/>
    <s v="1-8"/>
    <s v="2022-02-15"/>
    <x v="0"/>
    <n v="2022"/>
    <n v="15"/>
    <d v="2022-02-15T00:00:00"/>
    <s v="2022-02-15"/>
    <m/>
    <m/>
    <m/>
    <m/>
    <s v="Jaén"/>
    <x v="2"/>
    <x v="5"/>
    <s v="GRUPO CONSTRUCTOR BERRIOS S.A.C"/>
    <s v="grupo constructor berrios s.a.c"/>
    <s v="GRUPO CONSTRUCTOR BERRIOS S.A.C"/>
    <s v="Grupo Constructor Berrios S.A.C"/>
    <n v="20493988329"/>
    <s v="Aceptado"/>
    <s v="PEN"/>
    <m/>
    <m/>
    <s v="Efectivo"/>
    <n v="754.24"/>
    <n v="0"/>
    <n v="135.76"/>
    <n v="890"/>
  </r>
  <r>
    <n v="549"/>
    <x v="0"/>
    <x v="1"/>
    <s v="F001-8496"/>
    <s v="F001"/>
    <s v="8496"/>
    <s v="1-8"/>
    <s v="2022-02-15"/>
    <x v="0"/>
    <n v="2022"/>
    <n v="15"/>
    <d v="2022-02-15T00:00:00"/>
    <s v="2022-02-15"/>
    <m/>
    <m/>
    <m/>
    <m/>
    <s v="Chota"/>
    <x v="2"/>
    <x v="2"/>
    <s v="CORPORACION LEMS S.A.C."/>
    <s v="corporacion lems s.a.c."/>
    <s v="CORPORACION LEMS S.A.C."/>
    <s v="Corporacion Lems S.A.C."/>
    <n v="20529359625"/>
    <s v="Aceptado"/>
    <s v="PEN"/>
    <m/>
    <m/>
    <s v="Efectivo"/>
    <n v="1071.3599999999999"/>
    <n v="0"/>
    <n v="192.84"/>
    <n v="1264.1999999999998"/>
  </r>
  <r>
    <n v="550"/>
    <x v="0"/>
    <x v="1"/>
    <s v="F001-8495"/>
    <s v="F001"/>
    <s v="8495"/>
    <s v="1-8"/>
    <s v="2022-02-15"/>
    <x v="0"/>
    <n v="2022"/>
    <n v="15"/>
    <d v="2022-02-15T00:00:00"/>
    <s v="2022-02-15"/>
    <m/>
    <m/>
    <m/>
    <m/>
    <s v="Chota"/>
    <x v="2"/>
    <x v="2"/>
    <s v="CORPORACION LEMS S.A.C."/>
    <s v="corporacion lems s.a.c."/>
    <s v="CORPORACION LEMS S.A.C."/>
    <s v="Corporacion Lems S.A.C."/>
    <n v="20529359625"/>
    <s v="Aceptado"/>
    <s v="PEN"/>
    <m/>
    <m/>
    <s v="Efectivo"/>
    <n v="747.46"/>
    <n v="0"/>
    <n v="134.54"/>
    <n v="882"/>
  </r>
  <r>
    <n v="551"/>
    <x v="0"/>
    <x v="1"/>
    <s v="F001-8494"/>
    <s v="F001"/>
    <s v="8494"/>
    <s v="1-8"/>
    <s v="2022-02-15"/>
    <x v="0"/>
    <n v="2022"/>
    <n v="15"/>
    <d v="2022-02-15T00:00:00"/>
    <s v="2022-02-15"/>
    <m/>
    <m/>
    <m/>
    <m/>
    <s v="Lince"/>
    <x v="4"/>
    <x v="4"/>
    <s v="FRUZZALI E.I.R.L."/>
    <s v="fruzzali e.i.r.l."/>
    <s v="FRUZZALI E.I.R.L."/>
    <s v="Fruzzali E.I.R.L."/>
    <n v="20550653738"/>
    <s v="Aceptado"/>
    <s v="PEN"/>
    <m/>
    <m/>
    <s v="Efectivo"/>
    <n v="84.75"/>
    <n v="0"/>
    <n v="15.25"/>
    <n v="100"/>
  </r>
  <r>
    <n v="552"/>
    <x v="1"/>
    <x v="1"/>
    <s v="F003-2096"/>
    <s v="F003"/>
    <s v="2096"/>
    <s v="3-2"/>
    <s v="2022-02-15"/>
    <x v="0"/>
    <n v="2022"/>
    <n v="15"/>
    <d v="2022-02-15T00:00:00"/>
    <s v="2022-02-15"/>
    <m/>
    <m/>
    <m/>
    <m/>
    <m/>
    <x v="1"/>
    <x v="1"/>
    <s v="TELLO CRUZ ANITA MARIBEL"/>
    <s v="tello cruz anita maribel"/>
    <s v="TELLO CRUZ ANITA MARIBEL"/>
    <s v="Tello Cruz Anita Maribel"/>
    <n v="10424557400"/>
    <s v="Aceptado"/>
    <s v="PEN"/>
    <m/>
    <m/>
    <s v="Efectivo"/>
    <n v="45.76"/>
    <n v="0"/>
    <n v="8.24"/>
    <n v="54"/>
  </r>
  <r>
    <n v="553"/>
    <x v="0"/>
    <x v="1"/>
    <s v="F001-8493"/>
    <s v="F001"/>
    <s v="8493"/>
    <s v="1-8"/>
    <s v="2022-02-15"/>
    <x v="0"/>
    <n v="2022"/>
    <n v="15"/>
    <d v="2022-02-15T00:00:00"/>
    <s v="2022-02-15"/>
    <m/>
    <m/>
    <m/>
    <m/>
    <m/>
    <x v="0"/>
    <x v="0"/>
    <s v="DEPRISA LOGISTICA EIRL"/>
    <s v="deprisa logistica eirl"/>
    <s v="DEPRISA LOGISTICA EIRL"/>
    <s v="Deprisa Logistica Eirl"/>
    <n v="20604757836"/>
    <s v="Aceptado"/>
    <s v="PEN"/>
    <m/>
    <m/>
    <s v="Efectivo"/>
    <n v="847.46"/>
    <n v="0"/>
    <n v="152.54"/>
    <n v="1000"/>
  </r>
  <r>
    <n v="554"/>
    <x v="0"/>
    <x v="1"/>
    <s v="F001-8492"/>
    <s v="F001"/>
    <s v="8492"/>
    <s v="1-8"/>
    <s v="2022-02-14"/>
    <x v="0"/>
    <n v="2022"/>
    <n v="14"/>
    <d v="2022-02-14T00:00:00"/>
    <s v="2022-02-14"/>
    <m/>
    <m/>
    <m/>
    <m/>
    <m/>
    <x v="0"/>
    <x v="0"/>
    <s v="LLAMO DIAZ LUZ YULIANA"/>
    <s v="llamo diaz luz yuliana"/>
    <s v="LLAMO DIAZ LUZ YULIANA"/>
    <s v="Llamo Diaz Luz Yuliana"/>
    <n v="10767675084"/>
    <s v="Aceptado"/>
    <s v="PEN"/>
    <m/>
    <m/>
    <s v="Efectivo"/>
    <n v="254.24"/>
    <n v="0"/>
    <n v="45.76"/>
    <n v="300"/>
  </r>
  <r>
    <n v="555"/>
    <x v="0"/>
    <x v="1"/>
    <s v="F001-8491"/>
    <s v="F001"/>
    <s v="8491"/>
    <s v="1-8"/>
    <s v="2022-02-14"/>
    <x v="0"/>
    <n v="2022"/>
    <n v="14"/>
    <d v="2022-02-14T00:00:00"/>
    <s v="2022-02-14"/>
    <m/>
    <m/>
    <m/>
    <m/>
    <s v="Chota"/>
    <x v="2"/>
    <x v="2"/>
    <s v="RAMFERS INGENIEROS E.I.R.L."/>
    <s v="ramfers ingenieros e.i.r.l."/>
    <s v="RAMFERS INGENIEROS E.I.R.L."/>
    <s v="Ramfers Ingenieros E.I.R.L."/>
    <n v="20608411306"/>
    <s v="Aceptado"/>
    <s v="PEN"/>
    <m/>
    <m/>
    <s v="Efectivo"/>
    <n v="593.22"/>
    <n v="0"/>
    <n v="106.78"/>
    <n v="700"/>
  </r>
  <r>
    <n v="556"/>
    <x v="0"/>
    <x v="0"/>
    <s v="B001-17134"/>
    <s v="B001"/>
    <s v="17134"/>
    <s v="1-1"/>
    <s v="2022-02-14"/>
    <x v="0"/>
    <n v="2022"/>
    <n v="14"/>
    <d v="2022-02-14T00:00:00"/>
    <s v="2022-02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52.54"/>
    <n v="0"/>
    <n v="27.46"/>
    <n v="180"/>
  </r>
  <r>
    <n v="557"/>
    <x v="0"/>
    <x v="0"/>
    <s v="B001-17133"/>
    <s v="B001"/>
    <s v="17133"/>
    <s v="1-1"/>
    <s v="2022-02-14"/>
    <x v="0"/>
    <n v="2022"/>
    <n v="14"/>
    <d v="2022-02-14T00:00:00"/>
    <s v="2022-02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1.69"/>
    <n v="0"/>
    <n v="18.309999999999999"/>
    <n v="120"/>
  </r>
  <r>
    <n v="558"/>
    <x v="0"/>
    <x v="1"/>
    <s v="F001-8490"/>
    <s v="F001"/>
    <s v="8490"/>
    <s v="1-8"/>
    <s v="2022-02-14"/>
    <x v="0"/>
    <n v="2022"/>
    <n v="14"/>
    <d v="2022-02-14T00:00:00"/>
    <s v="2022-02-14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19.07"/>
    <n v="0"/>
    <n v="21.43"/>
    <n v="140.5"/>
  </r>
  <r>
    <n v="559"/>
    <x v="2"/>
    <x v="1"/>
    <s v="F002-3462"/>
    <s v="F002"/>
    <s v="3462"/>
    <s v="2-3"/>
    <s v="2022-02-14"/>
    <x v="0"/>
    <n v="2022"/>
    <n v="14"/>
    <d v="2022-02-14T00:00:00"/>
    <s v="2022-02-14"/>
    <m/>
    <m/>
    <m/>
    <m/>
    <m/>
    <x v="0"/>
    <x v="0"/>
    <s v="TERMOEQUIPAMIENTOSINDUSTRIALESSAC"/>
    <s v="termoequipamientosindustrialessac"/>
    <s v="TERMOEQUIPAMIENTOSINDUSTRIALESSAC"/>
    <s v="Termoequipamientosindustrialessac"/>
    <n v="20602235069"/>
    <s v="Aceptado"/>
    <s v="PEN"/>
    <m/>
    <m/>
    <s v="Efectivo"/>
    <n v="16.95"/>
    <n v="0"/>
    <n v="3.05"/>
    <n v="20"/>
  </r>
  <r>
    <n v="560"/>
    <x v="1"/>
    <x v="0"/>
    <s v="B003-12660"/>
    <s v="B003"/>
    <s v="12660"/>
    <s v="3-1"/>
    <s v="2022-02-14"/>
    <x v="0"/>
    <n v="2022"/>
    <n v="14"/>
    <d v="2022-02-14T00:00:00"/>
    <s v="2022-02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1.19"/>
    <n v="0"/>
    <n v="12.81"/>
    <n v="84"/>
  </r>
  <r>
    <n v="561"/>
    <x v="0"/>
    <x v="0"/>
    <s v="B001-17132"/>
    <s v="B001"/>
    <s v="17132"/>
    <s v="1-1"/>
    <s v="2022-02-14"/>
    <x v="0"/>
    <n v="2022"/>
    <n v="14"/>
    <d v="2022-02-14T00:00:00"/>
    <s v="2022-02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562"/>
    <x v="0"/>
    <x v="0"/>
    <s v="B001-17131"/>
    <s v="B001"/>
    <s v="17131"/>
    <s v="1-1"/>
    <s v="2022-02-14"/>
    <x v="0"/>
    <n v="2022"/>
    <n v="14"/>
    <d v="2022-02-14T00:00:00"/>
    <s v="2022-02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563"/>
    <x v="0"/>
    <x v="0"/>
    <s v="B001-17130"/>
    <s v="B001"/>
    <s v="17130"/>
    <s v="1-1"/>
    <s v="2022-02-14"/>
    <x v="0"/>
    <n v="2022"/>
    <n v="14"/>
    <d v="2022-02-14T00:00:00"/>
    <s v="2022-02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564"/>
    <x v="0"/>
    <x v="1"/>
    <s v="F001-8489"/>
    <s v="F001"/>
    <s v="8489"/>
    <s v="1-8"/>
    <s v="2022-02-14"/>
    <x v="0"/>
    <n v="2022"/>
    <n v="14"/>
    <d v="2022-02-14T00:00:00"/>
    <s v="2022-02-14"/>
    <m/>
    <m/>
    <m/>
    <m/>
    <s v="Bagua"/>
    <x v="9"/>
    <x v="15"/>
    <s v="SERVICIOS GENERALES CONSULTORIAS Y CONSTRUCCIONES D&amp;V SAC"/>
    <s v="servicios generales consultorias y construcciones d&amp;v sac"/>
    <s v="SERVICIOS GENERALES CONSULTORIAS Y CONSTRUCCIONES D&amp;V SAC"/>
    <s v="Servicios Generales Consultorias Y Construcciones D&amp;V Sac"/>
    <n v="20606975202"/>
    <s v="Aceptado"/>
    <s v="PEN"/>
    <m/>
    <m/>
    <s v="Efectivo"/>
    <n v="2457.63"/>
    <n v="0"/>
    <n v="442.37"/>
    <n v="2900"/>
  </r>
  <r>
    <n v="565"/>
    <x v="0"/>
    <x v="0"/>
    <s v="B001-17129"/>
    <s v="B001"/>
    <s v="17129"/>
    <s v="1-1"/>
    <s v="2022-02-14"/>
    <x v="0"/>
    <n v="2022"/>
    <n v="14"/>
    <d v="2022-02-14T00:00:00"/>
    <s v="2022-02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8.48"/>
    <n v="0"/>
    <n v="46.53"/>
    <n v="305.01"/>
  </r>
  <r>
    <n v="566"/>
    <x v="0"/>
    <x v="1"/>
    <s v="F001-8488"/>
    <s v="F001"/>
    <s v="8488"/>
    <s v="1-8"/>
    <s v="2022-02-14"/>
    <x v="0"/>
    <n v="2022"/>
    <n v="14"/>
    <d v="2022-02-14T00:00:00"/>
    <s v="2022-02-14"/>
    <m/>
    <m/>
    <m/>
    <m/>
    <s v="La Victoria"/>
    <x v="1"/>
    <x v="1"/>
    <s v="SIPAN DISTRIBUCIONES SOCIEDAD ANONIMA CERRADA"/>
    <s v="sipan distribuciones sociedad anonima cerrada"/>
    <s v="SIPAN DISTRIBUCIONES SOCIEDAD ANONIMA CERRADA"/>
    <s v="Sipan Distribuciones Sociedad Anonima Cerrada"/>
    <n v="20479504068"/>
    <s v="Aceptado"/>
    <s v="PEN"/>
    <m/>
    <m/>
    <s v="Efectivo"/>
    <n v="296.61"/>
    <n v="0"/>
    <n v="53.39"/>
    <n v="350"/>
  </r>
  <r>
    <n v="567"/>
    <x v="0"/>
    <x v="1"/>
    <s v="F001-8487"/>
    <s v="F001"/>
    <s v="8487"/>
    <s v="1-8"/>
    <s v="2022-02-14"/>
    <x v="0"/>
    <n v="2022"/>
    <n v="14"/>
    <d v="2022-02-14T00:00:00"/>
    <s v="2022-02-14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49.15"/>
    <n v="0"/>
    <n v="26.85"/>
    <n v="176"/>
  </r>
  <r>
    <n v="568"/>
    <x v="0"/>
    <x v="1"/>
    <s v="F001-8486"/>
    <s v="F001"/>
    <s v="8486"/>
    <s v="1-8"/>
    <s v="2022-02-14"/>
    <x v="0"/>
    <n v="2022"/>
    <n v="14"/>
    <d v="2022-02-14T00:00:00"/>
    <s v="2022-02-14"/>
    <m/>
    <m/>
    <m/>
    <m/>
    <s v="La Victoria"/>
    <x v="1"/>
    <x v="1"/>
    <s v="DISTRIBUIDORA VELA MOTOR?S S.R.L."/>
    <s v="distribuidora vela motor?s s.r.l."/>
    <s v="DISTRIBUIDORA VELA MOTOR?S S.R.L."/>
    <s v="Distribuidora Vela Motor?S S.R.L."/>
    <n v="20479970468"/>
    <s v="Aceptado"/>
    <s v="PEN"/>
    <m/>
    <m/>
    <s v="Efectivo"/>
    <n v="169.49"/>
    <n v="0"/>
    <n v="30.51"/>
    <n v="200"/>
  </r>
  <r>
    <n v="569"/>
    <x v="0"/>
    <x v="0"/>
    <s v="B001-17128"/>
    <s v="B001"/>
    <s v="17128"/>
    <s v="1-1"/>
    <s v="2022-02-14"/>
    <x v="0"/>
    <n v="2022"/>
    <n v="14"/>
    <d v="2022-02-14T00:00:00"/>
    <s v="2022-02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570"/>
    <x v="0"/>
    <x v="0"/>
    <s v="B001-17127"/>
    <s v="B001"/>
    <s v="17127"/>
    <s v="1-1"/>
    <s v="2022-02-14"/>
    <x v="0"/>
    <n v="2022"/>
    <n v="14"/>
    <d v="2022-02-14T00:00:00"/>
    <s v="2022-02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20.33999999999997"/>
    <n v="0"/>
    <n v="57.66"/>
    <n v="378"/>
  </r>
  <r>
    <n v="571"/>
    <x v="2"/>
    <x v="1"/>
    <s v="F002-3461"/>
    <s v="F002"/>
    <s v="3461"/>
    <s v="2-3"/>
    <s v="2022-02-14"/>
    <x v="0"/>
    <n v="2022"/>
    <n v="14"/>
    <d v="2022-02-14T00:00:00"/>
    <s v="2022-02-14"/>
    <m/>
    <m/>
    <m/>
    <m/>
    <s v="Chiclayo"/>
    <x v="1"/>
    <x v="1"/>
    <s v="DISTRIBUCIONES E.M.I. S.A.C."/>
    <s v="distribuciones e.m.i. s.a.c."/>
    <s v="DISTRIBUCIONES E.M.I. S.A.C."/>
    <s v="Distribuciones E.M.I. S.A.C."/>
    <n v="20352813711"/>
    <s v="Aceptado"/>
    <s v="PEN"/>
    <m/>
    <m/>
    <s v="Efectivo"/>
    <n v="50.85"/>
    <n v="0"/>
    <n v="9.15"/>
    <n v="60"/>
  </r>
  <r>
    <n v="572"/>
    <x v="0"/>
    <x v="0"/>
    <s v="B001-17126"/>
    <s v="B001"/>
    <s v="17126"/>
    <s v="1-1"/>
    <s v="2022-02-14"/>
    <x v="0"/>
    <n v="2022"/>
    <n v="14"/>
    <d v="2022-02-14T00:00:00"/>
    <s v="2022-02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573"/>
    <x v="0"/>
    <x v="0"/>
    <s v="B001-17125"/>
    <s v="B001"/>
    <s v="17125"/>
    <s v="1-1"/>
    <s v="2022-02-14"/>
    <x v="0"/>
    <n v="2022"/>
    <n v="14"/>
    <d v="2022-02-14T00:00:00"/>
    <s v="2022-02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574"/>
    <x v="0"/>
    <x v="1"/>
    <s v="F001-8485"/>
    <s v="F001"/>
    <s v="8485"/>
    <s v="1-8"/>
    <s v="2022-02-13"/>
    <x v="0"/>
    <n v="2022"/>
    <n v="13"/>
    <d v="2022-02-13T00:00:00"/>
    <s v="2022-02-13"/>
    <m/>
    <m/>
    <m/>
    <m/>
    <s v="Patapo"/>
    <x v="1"/>
    <x v="1"/>
    <s v="MULTISERVICIOS V &amp; G GUTTY E.I.R.L."/>
    <s v="multiservicios v &amp; g gutty e.i.r.l."/>
    <s v="MULTISERVICIOS V &amp; G GUTTY E.I.R.L."/>
    <s v="Multiservicios V &amp; G Gutty E.I.R.L."/>
    <n v="20604043779"/>
    <s v="Aceptado"/>
    <s v="PEN"/>
    <m/>
    <m/>
    <s v="Efectivo"/>
    <n v="84.75"/>
    <n v="0"/>
    <n v="15.25"/>
    <n v="100"/>
  </r>
  <r>
    <n v="575"/>
    <x v="0"/>
    <x v="1"/>
    <s v="F001-8484"/>
    <s v="F001"/>
    <s v="8484"/>
    <s v="1-8"/>
    <s v="2022-02-13"/>
    <x v="0"/>
    <n v="2022"/>
    <n v="13"/>
    <d v="2022-02-13T00:00:00"/>
    <s v="2022-02-13"/>
    <m/>
    <m/>
    <m/>
    <m/>
    <m/>
    <x v="0"/>
    <x v="0"/>
    <s v="CASTILLO VDA DE ATOCHE IRIS AMELIA"/>
    <s v="castillo vda de atoche iris amelia"/>
    <s v="CASTILLO VDA DE ATOCHE IRIS AMELIA"/>
    <s v="Castillo Vda De Atoche Iris Amelia"/>
    <n v="10165849286"/>
    <s v="Aceptado"/>
    <s v="PEN"/>
    <m/>
    <m/>
    <s v="Efectivo"/>
    <n v="50.85"/>
    <n v="0"/>
    <n v="9.15"/>
    <n v="60"/>
  </r>
  <r>
    <n v="576"/>
    <x v="0"/>
    <x v="0"/>
    <s v="B001-17124"/>
    <s v="B001"/>
    <s v="17124"/>
    <s v="1-1"/>
    <s v="2022-02-13"/>
    <x v="0"/>
    <n v="2022"/>
    <n v="13"/>
    <d v="2022-02-13T00:00:00"/>
    <s v="2022-02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1.69"/>
    <n v="0"/>
    <n v="18.309999999999999"/>
    <n v="120"/>
  </r>
  <r>
    <n v="577"/>
    <x v="0"/>
    <x v="1"/>
    <s v="F001-8483"/>
    <s v="F001"/>
    <s v="8483"/>
    <s v="1-8"/>
    <s v="2022-02-13"/>
    <x v="0"/>
    <n v="2022"/>
    <n v="13"/>
    <d v="2022-02-13T00:00:00"/>
    <s v="2022-02-13"/>
    <m/>
    <m/>
    <m/>
    <m/>
    <s v="Cayalti"/>
    <x v="1"/>
    <x v="1"/>
    <s v="JAMBO TAFUR JULVER FRANK"/>
    <s v="jambo tafur julver frank"/>
    <s v="JAMBO TAFUR JULVER FRANK"/>
    <s v="Jambo Tafur Julver Frank"/>
    <n v="10469092882"/>
    <s v="Aceptado"/>
    <s v="PEN"/>
    <m/>
    <m/>
    <s v="Efectivo"/>
    <n v="736.44"/>
    <n v="0"/>
    <n v="132.56"/>
    <n v="869"/>
  </r>
  <r>
    <n v="578"/>
    <x v="2"/>
    <x v="1"/>
    <s v="F002-3460"/>
    <s v="F002"/>
    <s v="3460"/>
    <s v="2-3"/>
    <s v="2022-02-13"/>
    <x v="0"/>
    <n v="2022"/>
    <n v="13"/>
    <d v="2022-02-13T00:00:00"/>
    <s v="2022-02-13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118.64"/>
    <n v="0"/>
    <n v="21.36"/>
    <n v="140"/>
  </r>
  <r>
    <n v="579"/>
    <x v="1"/>
    <x v="0"/>
    <s v="B003-12659"/>
    <s v="B003"/>
    <s v="12659"/>
    <s v="3-1"/>
    <s v="2022-02-13"/>
    <x v="0"/>
    <n v="2022"/>
    <n v="13"/>
    <d v="2022-02-13T00:00:00"/>
    <s v="2022-02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9.32"/>
    <n v="0"/>
    <n v="10.68"/>
    <n v="70"/>
  </r>
  <r>
    <n v="580"/>
    <x v="0"/>
    <x v="0"/>
    <s v="B001-17123"/>
    <s v="B001"/>
    <s v="17123"/>
    <s v="1-1"/>
    <s v="2022-02-13"/>
    <x v="0"/>
    <n v="2022"/>
    <n v="13"/>
    <d v="2022-02-13T00:00:00"/>
    <s v="2022-02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700000000000006"/>
    <n v="0"/>
    <n v="1.53"/>
    <n v="10"/>
  </r>
  <r>
    <n v="581"/>
    <x v="0"/>
    <x v="1"/>
    <s v="F001-8482"/>
    <s v="F001"/>
    <s v="8482"/>
    <s v="1-8"/>
    <s v="2022-02-13"/>
    <x v="0"/>
    <n v="2022"/>
    <n v="13"/>
    <d v="2022-02-13T00:00:00"/>
    <s v="2022-02-13"/>
    <m/>
    <m/>
    <m/>
    <m/>
    <m/>
    <x v="0"/>
    <x v="0"/>
    <s v="EDILBERTO FUSTAMANTE HEREDIA"/>
    <s v="edilberto fustamante heredia"/>
    <s v="EDILBERTO FUSTAMANTE HEREDIA"/>
    <s v="Edilberto Fustamante Heredia"/>
    <n v="10433109495"/>
    <s v="Aceptado"/>
    <s v="PEN"/>
    <m/>
    <m/>
    <s v="Efectivo"/>
    <n v="84.75"/>
    <n v="0"/>
    <n v="15.25"/>
    <n v="100"/>
  </r>
  <r>
    <n v="582"/>
    <x v="0"/>
    <x v="0"/>
    <s v="B001-17122"/>
    <s v="B001"/>
    <s v="17122"/>
    <s v="1-1"/>
    <s v="2022-02-13"/>
    <x v="0"/>
    <n v="2022"/>
    <n v="13"/>
    <d v="2022-02-13T00:00:00"/>
    <s v="2022-02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6.27"/>
    <n v="0"/>
    <n v="13.73"/>
    <n v="90"/>
  </r>
  <r>
    <n v="583"/>
    <x v="0"/>
    <x v="0"/>
    <s v="B001-17121"/>
    <s v="B001"/>
    <s v="17121"/>
    <s v="1-1"/>
    <s v="2022-02-13"/>
    <x v="0"/>
    <n v="2022"/>
    <n v="13"/>
    <d v="2022-02-13T00:00:00"/>
    <s v="2022-02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584"/>
    <x v="0"/>
    <x v="1"/>
    <s v="F001-8481"/>
    <s v="F001"/>
    <s v="8481"/>
    <s v="1-8"/>
    <s v="2022-02-13"/>
    <x v="0"/>
    <n v="2022"/>
    <n v="13"/>
    <d v="2022-02-13T00:00:00"/>
    <s v="2022-02-13"/>
    <m/>
    <m/>
    <m/>
    <m/>
    <s v="Pitipo"/>
    <x v="1"/>
    <x v="16"/>
    <s v="VIVIRAS EN MI RECUERDO E.I.R.L."/>
    <s v="viviras en mi recuerdo e.i.r.l."/>
    <s v="VIVIRAS EN MI RECUERDO E.I.R.L."/>
    <s v="Viviras En Mi Recuerdo E.I.R.L."/>
    <n v="20602415679"/>
    <s v="Aceptado"/>
    <s v="PEN"/>
    <m/>
    <m/>
    <s v="Efectivo"/>
    <n v="67.8"/>
    <n v="0"/>
    <n v="12.2"/>
    <n v="80"/>
  </r>
  <r>
    <n v="585"/>
    <x v="0"/>
    <x v="1"/>
    <s v="F001-8480"/>
    <s v="F001"/>
    <s v="8480"/>
    <s v="1-8"/>
    <s v="2022-02-13"/>
    <x v="0"/>
    <n v="2022"/>
    <n v="13"/>
    <d v="2022-02-13T00:00:00"/>
    <s v="2022-02-13"/>
    <m/>
    <m/>
    <m/>
    <m/>
    <m/>
    <x v="0"/>
    <x v="0"/>
    <s v="EMPRESA CONSTRUCTORA Y SERVICIOS GENERALES AKUNTA S.R.L."/>
    <s v="empresa constructora y servicios generales akunta s.r.l."/>
    <s v="EMPRESA CONSTRUCTORA Y SERVICIOS GENERALES AKUNTA S.R.L."/>
    <s v="Empresa Constructora Y Servicios Generales Akunta S.R.L."/>
    <n v="20496149425"/>
    <s v="Aceptado"/>
    <s v="PEN"/>
    <m/>
    <m/>
    <s v="Efectivo"/>
    <n v="118.64"/>
    <n v="0"/>
    <n v="21.36"/>
    <n v="140"/>
  </r>
  <r>
    <n v="586"/>
    <x v="1"/>
    <x v="1"/>
    <s v="F003-2095"/>
    <s v="F003"/>
    <s v="2095"/>
    <s v="3-2"/>
    <s v="2022-02-13"/>
    <x v="0"/>
    <n v="2022"/>
    <n v="13"/>
    <d v="2022-02-13T00:00:00"/>
    <s v="2022-02-13"/>
    <m/>
    <m/>
    <m/>
    <m/>
    <m/>
    <x v="1"/>
    <x v="1"/>
    <s v="GUERRERO CHILON NEYLE"/>
    <s v="guerrero chilon neyle"/>
    <s v="GUERRERO CHILON NEYLE"/>
    <s v="Guerrero Chilon Neyle"/>
    <n v="10165130231"/>
    <s v="Aceptado"/>
    <s v="PEN"/>
    <m/>
    <m/>
    <s v="Efectivo"/>
    <n v="25.42"/>
    <n v="0"/>
    <n v="4.58"/>
    <n v="30"/>
  </r>
  <r>
    <n v="587"/>
    <x v="1"/>
    <x v="1"/>
    <s v="F003-2094"/>
    <s v="F003"/>
    <s v="2094"/>
    <s v="3-2"/>
    <s v="2022-02-13"/>
    <x v="0"/>
    <n v="2022"/>
    <n v="13"/>
    <d v="2022-02-13T00:00:00"/>
    <s v="2022-02-13"/>
    <m/>
    <m/>
    <m/>
    <m/>
    <m/>
    <x v="1"/>
    <x v="1"/>
    <s v="LA TORRE VALLEJOS FERNANDO CAMILO"/>
    <s v="la torre vallejos fernando camilo"/>
    <s v="LA TORRE VALLEJOS FERNANDO CAMILO"/>
    <s v="La Torre Vallejos Fernando Camilo"/>
    <n v="10167268094"/>
    <s v="Aceptado"/>
    <s v="PEN"/>
    <m/>
    <m/>
    <s v="Efectivo"/>
    <n v="79.239999999999995"/>
    <n v="0"/>
    <n v="14.26"/>
    <n v="93.5"/>
  </r>
  <r>
    <n v="588"/>
    <x v="0"/>
    <x v="0"/>
    <s v="B001-17120"/>
    <s v="B001"/>
    <s v="17120"/>
    <s v="1-1"/>
    <s v="2022-02-13"/>
    <x v="0"/>
    <n v="2022"/>
    <n v="13"/>
    <d v="2022-02-13T00:00:00"/>
    <s v="2022-02-13"/>
    <m/>
    <m/>
    <m/>
    <m/>
    <m/>
    <x v="0"/>
    <x v="0"/>
    <s v="DORIS RUIZ JULCA"/>
    <s v="doris ruiz julca"/>
    <s v="DORIS RUIZ JULCA"/>
    <s v="Doris Ruiz Julca"/>
    <n v="71093766"/>
    <s v="Aceptado"/>
    <s v="PEN"/>
    <m/>
    <m/>
    <s v="Efectivo"/>
    <n v="16.95"/>
    <n v="0"/>
    <n v="3.05"/>
    <n v="20"/>
  </r>
  <r>
    <n v="589"/>
    <x v="0"/>
    <x v="0"/>
    <s v="B001-17119"/>
    <s v="B001"/>
    <s v="17119"/>
    <s v="1-1"/>
    <s v="2022-02-13"/>
    <x v="0"/>
    <n v="2022"/>
    <n v="13"/>
    <d v="2022-02-13T00:00:00"/>
    <s v="2022-02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590"/>
    <x v="0"/>
    <x v="0"/>
    <s v="B001-17118"/>
    <s v="B001"/>
    <s v="17118"/>
    <s v="1-1"/>
    <s v="2022-02-13"/>
    <x v="0"/>
    <n v="2022"/>
    <n v="13"/>
    <d v="2022-02-13T00:00:00"/>
    <s v="2022-02-13"/>
    <m/>
    <m/>
    <m/>
    <m/>
    <s v="Pucala"/>
    <x v="1"/>
    <x v="1"/>
    <s v="AGROPUCALA S.A.A."/>
    <s v="agropucala s.a.a."/>
    <s v="AGROPUCALA S.A.A."/>
    <s v="Agropucala S.A.A."/>
    <n v="20113657872"/>
    <s v="Aceptado"/>
    <s v="PEN"/>
    <m/>
    <m/>
    <s v="Efectivo"/>
    <n v="25.42"/>
    <n v="0"/>
    <n v="4.58"/>
    <n v="30"/>
  </r>
  <r>
    <n v="591"/>
    <x v="0"/>
    <x v="0"/>
    <s v="B001-17117"/>
    <s v="B001"/>
    <s v="17117"/>
    <s v="1-1"/>
    <s v="2022-02-13"/>
    <x v="0"/>
    <n v="2022"/>
    <n v="13"/>
    <d v="2022-02-13T00:00:00"/>
    <s v="2022-02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.9"/>
    <n v="0"/>
    <n v="6.1"/>
    <n v="40"/>
  </r>
  <r>
    <n v="592"/>
    <x v="0"/>
    <x v="0"/>
    <s v="B001-17116"/>
    <s v="B001"/>
    <s v="17116"/>
    <s v="1-1"/>
    <s v="2022-02-13"/>
    <x v="0"/>
    <n v="2022"/>
    <n v="13"/>
    <d v="2022-02-13T00:00:00"/>
    <s v="2022-02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700000000000006"/>
    <n v="0"/>
    <n v="1.53"/>
    <n v="10"/>
  </r>
  <r>
    <n v="593"/>
    <x v="1"/>
    <x v="1"/>
    <s v="F003-2093"/>
    <s v="F003"/>
    <s v="2093"/>
    <s v="3-2"/>
    <s v="2022-02-13"/>
    <x v="0"/>
    <n v="2022"/>
    <n v="13"/>
    <d v="2022-02-13T00:00:00"/>
    <s v="2022-02-13"/>
    <m/>
    <m/>
    <m/>
    <m/>
    <s v="Chorrillos"/>
    <x v="4"/>
    <x v="4"/>
    <s v="YUSUF S.A.C."/>
    <s v="yusuf s.a.c."/>
    <s v="YUSUF S.A.C."/>
    <s v="Yusuf S.A.C."/>
    <n v="20601302056"/>
    <s v="Aceptado"/>
    <s v="PEN"/>
    <m/>
    <m/>
    <s v="Efectivo"/>
    <n v="38.14"/>
    <n v="0"/>
    <n v="6.86"/>
    <n v="45"/>
  </r>
  <r>
    <n v="594"/>
    <x v="0"/>
    <x v="1"/>
    <s v="F001-8479"/>
    <s v="F001"/>
    <s v="8479"/>
    <s v="1-8"/>
    <s v="2022-02-13"/>
    <x v="0"/>
    <n v="2022"/>
    <n v="13"/>
    <d v="2022-02-13T00:00:00"/>
    <s v="2022-02-13"/>
    <m/>
    <m/>
    <m/>
    <m/>
    <m/>
    <x v="0"/>
    <x v="0"/>
    <s v="MARCO FERNANDO CANALES YPANAQUE"/>
    <s v="marco fernando canales ypanaque"/>
    <s v="MARCO FERNANDO CANALES YPANAQUE"/>
    <s v="Marco Fernando Canales Ypanaque"/>
    <n v="10273741106"/>
    <s v="Aceptado"/>
    <s v="PEN"/>
    <m/>
    <m/>
    <s v="Efectivo"/>
    <n v="42.37"/>
    <n v="0"/>
    <n v="7.63"/>
    <n v="50"/>
  </r>
  <r>
    <n v="595"/>
    <x v="0"/>
    <x v="1"/>
    <s v="F001-8478"/>
    <s v="F001"/>
    <s v="8478"/>
    <s v="1-8"/>
    <s v="2022-02-13"/>
    <x v="0"/>
    <n v="2022"/>
    <n v="13"/>
    <d v="2022-02-13T00:00:00"/>
    <s v="2022-02-13"/>
    <m/>
    <m/>
    <m/>
    <m/>
    <m/>
    <x v="0"/>
    <x v="0"/>
    <s v="ROJAS GUEVARA CLYDER NORBIL"/>
    <s v="rojas guevara clyder norbil"/>
    <s v="ROJAS GUEVARA CLYDER NORBIL"/>
    <s v="Rojas Guevara Clyder Norbil"/>
    <n v="10272874293"/>
    <s v="Aceptado"/>
    <s v="PEN"/>
    <m/>
    <m/>
    <s v="Efectivo"/>
    <n v="127.12"/>
    <n v="0"/>
    <n v="22.88"/>
    <n v="150"/>
  </r>
  <r>
    <n v="596"/>
    <x v="0"/>
    <x v="0"/>
    <s v="B001-17115"/>
    <s v="B001"/>
    <s v="17115"/>
    <s v="1-1"/>
    <s v="2022-02-13"/>
    <x v="0"/>
    <n v="2022"/>
    <n v="13"/>
    <d v="2022-02-13T00:00:00"/>
    <s v="2022-02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3.22"/>
    <n v="0"/>
    <n v="16.78"/>
    <n v="110"/>
  </r>
  <r>
    <n v="597"/>
    <x v="0"/>
    <x v="1"/>
    <s v="F001-8477"/>
    <s v="F001"/>
    <s v="8477"/>
    <s v="1-8"/>
    <s v="2022-02-13"/>
    <x v="0"/>
    <n v="2022"/>
    <n v="13"/>
    <d v="2022-02-13T00:00:00"/>
    <s v="2022-02-13"/>
    <m/>
    <m/>
    <m/>
    <m/>
    <s v="Pueblo Libre"/>
    <x v="4"/>
    <x v="4"/>
    <s v="CONSORCIO IZAVAR &amp; ADS"/>
    <s v="consorcio izavar &amp; ads"/>
    <s v="CONSORCIO IZAVAR &amp; ADS"/>
    <s v="Consorcio Izavar &amp; Ads"/>
    <n v="20608395696"/>
    <s v="Aceptado"/>
    <s v="PEN"/>
    <m/>
    <m/>
    <s v="Efectivo"/>
    <n v="169.49"/>
    <n v="0"/>
    <n v="30.51"/>
    <n v="200"/>
  </r>
  <r>
    <n v="598"/>
    <x v="0"/>
    <x v="0"/>
    <s v="B001-17114"/>
    <s v="B001"/>
    <s v="17114"/>
    <s v="1-1"/>
    <s v="2022-02-13"/>
    <x v="0"/>
    <n v="2022"/>
    <n v="13"/>
    <d v="2022-02-13T00:00:00"/>
    <s v="2022-02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6.61"/>
    <n v="0"/>
    <n v="8.39"/>
    <n v="55"/>
  </r>
  <r>
    <n v="599"/>
    <x v="0"/>
    <x v="0"/>
    <s v="B001-17113"/>
    <s v="B001"/>
    <s v="17113"/>
    <s v="1-1"/>
    <s v="2022-02-13"/>
    <x v="0"/>
    <n v="2022"/>
    <n v="13"/>
    <d v="2022-02-13T00:00:00"/>
    <s v="2022-02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600"/>
    <x v="0"/>
    <x v="0"/>
    <s v="B001-17112"/>
    <s v="B001"/>
    <s v="17112"/>
    <s v="1-1"/>
    <s v="2022-02-12"/>
    <x v="0"/>
    <n v="2022"/>
    <n v="12"/>
    <d v="2022-02-12T00:00:00"/>
    <s v="2022-02-1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601"/>
    <x v="0"/>
    <x v="1"/>
    <s v="F001-8476"/>
    <s v="F001"/>
    <s v="8476"/>
    <s v="1-8"/>
    <s v="2022-02-12"/>
    <x v="0"/>
    <n v="2022"/>
    <n v="12"/>
    <d v="2022-02-12T00:00:00"/>
    <s v="2022-02-12"/>
    <m/>
    <m/>
    <m/>
    <m/>
    <m/>
    <x v="0"/>
    <x v="0"/>
    <s v="LLAMO DIAZ LUZ YULIANA"/>
    <s v="llamo diaz luz yuliana"/>
    <s v="LLAMO DIAZ LUZ YULIANA"/>
    <s v="Llamo Diaz Luz Yuliana"/>
    <n v="10767675084"/>
    <s v="Aceptado"/>
    <s v="PEN"/>
    <m/>
    <m/>
    <s v="Efectivo"/>
    <n v="254.24"/>
    <n v="0"/>
    <n v="45.76"/>
    <n v="300"/>
  </r>
  <r>
    <n v="602"/>
    <x v="2"/>
    <x v="0"/>
    <s v="B002-16012"/>
    <s v="B002"/>
    <s v="16012"/>
    <s v="2-1"/>
    <s v="2022-02-12"/>
    <x v="0"/>
    <n v="2022"/>
    <n v="12"/>
    <d v="2022-02-12T00:00:00"/>
    <s v="2022-02-1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.95"/>
    <n v="0"/>
    <n v="3.05"/>
    <n v="20"/>
  </r>
  <r>
    <n v="603"/>
    <x v="0"/>
    <x v="1"/>
    <s v="F001-8475"/>
    <s v="F001"/>
    <s v="8475"/>
    <s v="1-8"/>
    <s v="2022-02-12"/>
    <x v="0"/>
    <n v="2022"/>
    <n v="12"/>
    <d v="2022-02-12T00:00:00"/>
    <s v="2022-02-12"/>
    <m/>
    <m/>
    <m/>
    <m/>
    <s v="Salas"/>
    <x v="1"/>
    <x v="7"/>
    <s v="DE LA CRUZ TEJADA HEBERT"/>
    <s v="de la cruz tejada hebert"/>
    <s v="DE LA CRUZ TEJADA HEBERT"/>
    <s v="De La Cruz Tejada Hebert"/>
    <n v="10174264487"/>
    <s v="Aceptado"/>
    <s v="PEN"/>
    <m/>
    <m/>
    <s v="Efectivo"/>
    <n v="847.46"/>
    <n v="0"/>
    <n v="152.54"/>
    <n v="1000"/>
  </r>
  <r>
    <n v="604"/>
    <x v="2"/>
    <x v="1"/>
    <s v="F002-3459"/>
    <s v="F002"/>
    <s v="3459"/>
    <s v="2-3"/>
    <s v="2022-02-12"/>
    <x v="0"/>
    <n v="2022"/>
    <n v="12"/>
    <d v="2022-02-12T00:00:00"/>
    <s v="2022-02-12"/>
    <m/>
    <m/>
    <m/>
    <m/>
    <s v="Salas"/>
    <x v="1"/>
    <x v="7"/>
    <s v="DE LA CRUZ TEJADA HEBERT"/>
    <s v="de la cruz tejada hebert"/>
    <s v="DE LA CRUZ TEJADA HEBERT"/>
    <s v="De La Cruz Tejada Hebert"/>
    <n v="10174264487"/>
    <s v="Aceptado"/>
    <s v="PEN"/>
    <m/>
    <m/>
    <s v="Efectivo"/>
    <n v="847.46"/>
    <n v="0"/>
    <n v="152.54"/>
    <n v="1000"/>
  </r>
  <r>
    <n v="605"/>
    <x v="1"/>
    <x v="1"/>
    <s v="F003-2092"/>
    <s v="F003"/>
    <s v="2092"/>
    <s v="3-2"/>
    <s v="2022-02-12"/>
    <x v="0"/>
    <n v="2022"/>
    <n v="12"/>
    <d v="2022-02-12T00:00:00"/>
    <s v="2022-02-12"/>
    <m/>
    <m/>
    <m/>
    <m/>
    <m/>
    <x v="0"/>
    <x v="0"/>
    <s v="PIERREND BERNAL DANIEL ADRIAN"/>
    <s v="pierrend bernal daniel adrian"/>
    <s v="PIERREND BERNAL DANIEL ADRIAN"/>
    <s v="Pierrend Bernal Daniel Adrian"/>
    <n v="10074856336"/>
    <s v="Aceptado"/>
    <s v="PEN"/>
    <m/>
    <m/>
    <s v="Efectivo"/>
    <n v="113.56"/>
    <n v="0"/>
    <n v="20.440000000000001"/>
    <n v="134"/>
  </r>
  <r>
    <n v="606"/>
    <x v="2"/>
    <x v="1"/>
    <s v="F002-3458"/>
    <s v="F002"/>
    <s v="3458"/>
    <s v="2-3"/>
    <s v="2022-02-12"/>
    <x v="0"/>
    <n v="2022"/>
    <n v="12"/>
    <d v="2022-02-12T00:00:00"/>
    <s v="2022-02-12"/>
    <m/>
    <m/>
    <m/>
    <m/>
    <m/>
    <x v="1"/>
    <x v="1"/>
    <s v="GAMARRA CHAPOÑAN RAMON EDGARDO"/>
    <s v="gamarra chapoñan ramon edgardo"/>
    <s v="GAMARRA CHAPOÑAN RAMON EDGARDO"/>
    <s v="Gamarra Chapoñan Ramon Edgardo"/>
    <n v="10437678516"/>
    <s v="Aceptado"/>
    <s v="PEN"/>
    <m/>
    <m/>
    <s v="Efectivo"/>
    <n v="42.37"/>
    <n v="0"/>
    <n v="7.63"/>
    <n v="50"/>
  </r>
  <r>
    <n v="607"/>
    <x v="1"/>
    <x v="1"/>
    <s v="F003-2091"/>
    <s v="F003"/>
    <s v="2091"/>
    <s v="3-2"/>
    <s v="2022-02-12"/>
    <x v="0"/>
    <n v="2022"/>
    <n v="12"/>
    <d v="2022-02-12T00:00:00"/>
    <s v="2022-02-12"/>
    <m/>
    <m/>
    <m/>
    <m/>
    <m/>
    <x v="0"/>
    <x v="0"/>
    <s v="CASTILLO VDA DE ATOCHE IRIS AMELIA"/>
    <s v="castillo vda de atoche iris amelia"/>
    <s v="CASTILLO VDA DE ATOCHE IRIS AMELIA"/>
    <s v="Castillo Vda De Atoche Iris Amelia"/>
    <n v="10165849286"/>
    <s v="Aceptado"/>
    <s v="PEN"/>
    <m/>
    <m/>
    <s v="Efectivo"/>
    <n v="52.54"/>
    <n v="0"/>
    <n v="9.4600000000000009"/>
    <n v="62"/>
  </r>
  <r>
    <n v="608"/>
    <x v="2"/>
    <x v="0"/>
    <s v="B002-16011"/>
    <s v="B002"/>
    <s v="16011"/>
    <s v="2-1"/>
    <s v="2022-02-12"/>
    <x v="0"/>
    <n v="2022"/>
    <n v="12"/>
    <d v="2022-02-12T00:00:00"/>
    <s v="2022-02-1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9.32"/>
    <n v="0"/>
    <n v="10.68"/>
    <n v="70"/>
  </r>
  <r>
    <n v="609"/>
    <x v="0"/>
    <x v="1"/>
    <s v="F001-8474"/>
    <s v="F001"/>
    <s v="8474"/>
    <s v="1-8"/>
    <s v="2022-02-12"/>
    <x v="0"/>
    <n v="2022"/>
    <n v="12"/>
    <d v="2022-02-12T00:00:00"/>
    <s v="2022-02-12"/>
    <m/>
    <m/>
    <m/>
    <m/>
    <s v="José Leonardo Ortiz"/>
    <x v="1"/>
    <x v="1"/>
    <s v="MERA ALVARADO WILSON"/>
    <s v="mera alvarado wilson"/>
    <s v="MERA ALVARADO WILSON"/>
    <s v="Mera Alvarado Wilson"/>
    <n v="10469857790"/>
    <s v="Aceptado"/>
    <s v="PEN"/>
    <m/>
    <m/>
    <s v="Efectivo"/>
    <n v="423.73"/>
    <n v="0"/>
    <n v="76.27"/>
    <n v="500"/>
  </r>
  <r>
    <n v="610"/>
    <x v="1"/>
    <x v="1"/>
    <s v="F003-2090"/>
    <s v="F003"/>
    <s v="2090"/>
    <s v="3-2"/>
    <s v="2022-02-12"/>
    <x v="0"/>
    <n v="2022"/>
    <n v="12"/>
    <d v="2022-02-12T00:00:00"/>
    <s v="2022-02-12"/>
    <m/>
    <m/>
    <m/>
    <m/>
    <s v="Chiclayo"/>
    <x v="1"/>
    <x v="1"/>
    <s v="INMOBILIARIA Y CONSTRUCTORA VILLA ASTON S.A.C."/>
    <s v="inmobiliaria y constructora villa aston s.a.c."/>
    <s v="INMOBILIARIA Y CONSTRUCTORA VILLA ASTON S.A.C."/>
    <s v="Inmobiliaria Y Constructora Villa Aston S.A.C."/>
    <n v="20607692042"/>
    <s v="Aceptado"/>
    <s v="PEN"/>
    <m/>
    <m/>
    <s v="Efectivo"/>
    <n v="84.75"/>
    <n v="0"/>
    <n v="15.25"/>
    <n v="100"/>
  </r>
  <r>
    <n v="611"/>
    <x v="0"/>
    <x v="1"/>
    <s v="F001-8473"/>
    <s v="F001"/>
    <s v="8473"/>
    <s v="1-8"/>
    <s v="2022-02-12"/>
    <x v="0"/>
    <n v="2022"/>
    <n v="12"/>
    <d v="2022-02-12T00:00:00"/>
    <s v="2022-02-12"/>
    <m/>
    <m/>
    <m/>
    <m/>
    <m/>
    <x v="0"/>
    <x v="0"/>
    <s v="VILLARREAL SILVA GEINER"/>
    <s v="villarreal silva geiner"/>
    <s v="VILLARREAL SILVA GEINER"/>
    <s v="Villarreal Silva Geiner"/>
    <n v="10166164988"/>
    <s v="Aceptado"/>
    <s v="PEN"/>
    <m/>
    <m/>
    <s v="Efectivo"/>
    <n v="33.9"/>
    <n v="0"/>
    <n v="6.1"/>
    <n v="40"/>
  </r>
  <r>
    <n v="612"/>
    <x v="0"/>
    <x v="1"/>
    <s v="F001-8472"/>
    <s v="F001"/>
    <s v="8472"/>
    <s v="1-8"/>
    <s v="2022-02-12"/>
    <x v="0"/>
    <n v="2022"/>
    <n v="12"/>
    <d v="2022-02-12T00:00:00"/>
    <s v="2022-02-12"/>
    <m/>
    <m/>
    <m/>
    <m/>
    <m/>
    <x v="0"/>
    <x v="0"/>
    <s v="DE LA CRUZ TEJADA HEBERT"/>
    <s v="de la cruz tejada hebert"/>
    <s v="DE LA CRUZ TEJADA HEBERT"/>
    <s v="De La Cruz Tejada Hebert"/>
    <n v="10174264487"/>
    <s v="Aceptado"/>
    <s v="PEN"/>
    <m/>
    <m/>
    <s v="Efectivo"/>
    <n v="13.31"/>
    <n v="0"/>
    <n v="2.39"/>
    <n v="15.700000000000001"/>
  </r>
  <r>
    <n v="613"/>
    <x v="0"/>
    <x v="1"/>
    <s v="F001-8471"/>
    <s v="F001"/>
    <s v="8471"/>
    <s v="1-8"/>
    <s v="2022-02-12"/>
    <x v="0"/>
    <n v="2022"/>
    <n v="12"/>
    <d v="2022-02-12T00:00:00"/>
    <s v="2022-02-12"/>
    <m/>
    <m/>
    <m/>
    <m/>
    <s v="José Leonardo Ortiz"/>
    <x v="1"/>
    <x v="1"/>
    <s v="CORPORACION SHEKINAH S.A.C."/>
    <s v="corporacion shekinah s.a.c."/>
    <s v="CORPORACION SHEKINAH S.A.C."/>
    <s v="Corporacion Shekinah S.A.C."/>
    <n v="20606378727"/>
    <s v="Aceptado"/>
    <s v="PEN"/>
    <m/>
    <m/>
    <s v="Efectivo"/>
    <n v="229.66"/>
    <n v="0"/>
    <n v="41.34"/>
    <n v="271"/>
  </r>
  <r>
    <n v="614"/>
    <x v="0"/>
    <x v="1"/>
    <s v="F001-8470"/>
    <s v="F001"/>
    <s v="8470"/>
    <s v="1-8"/>
    <s v="2022-02-12"/>
    <x v="0"/>
    <n v="2022"/>
    <n v="12"/>
    <d v="2022-02-12T00:00:00"/>
    <s v="2022-02-12"/>
    <m/>
    <m/>
    <m/>
    <m/>
    <s v="Chota"/>
    <x v="2"/>
    <x v="2"/>
    <s v="CONSTRUCTORA Y NEGOCIOS MULTIPLES LA TORRECILLA SAC"/>
    <s v="constructora y negocios multiples la torrecilla sac"/>
    <s v="CONSTRUCTORA Y NEGOCIOS MULTIPLES LA TORRECILLA SAC"/>
    <s v="Constructora Y Negocios Multiples La Torrecilla Sac"/>
    <n v="20570891724"/>
    <s v="Aceptado"/>
    <s v="PEN"/>
    <m/>
    <m/>
    <s v="Efectivo"/>
    <n v="202.54"/>
    <n v="0"/>
    <n v="36.46"/>
    <n v="239"/>
  </r>
  <r>
    <n v="615"/>
    <x v="2"/>
    <x v="1"/>
    <s v="F002-3457"/>
    <s v="F002"/>
    <s v="3457"/>
    <s v="2-3"/>
    <s v="2022-02-12"/>
    <x v="0"/>
    <n v="2022"/>
    <n v="12"/>
    <d v="2022-02-12T00:00:00"/>
    <s v="2022-02-12"/>
    <m/>
    <m/>
    <m/>
    <m/>
    <s v="Chiclayo"/>
    <x v="1"/>
    <x v="1"/>
    <s v="CORPORACION DE LIMPIEZA PERULIMP S.A.C."/>
    <s v="corporacion de limpieza perulimp s.a.c."/>
    <s v="CORPORACION DE LIMPIEZA PERULIMP S.A.C."/>
    <s v="Corporacion De Limpieza Perulimp S.A.C."/>
    <n v="20601561981"/>
    <s v="Aceptado"/>
    <s v="PEN"/>
    <m/>
    <m/>
    <s v="Efectivo"/>
    <n v="84.75"/>
    <n v="0"/>
    <n v="15.25"/>
    <n v="100"/>
  </r>
  <r>
    <n v="616"/>
    <x v="0"/>
    <x v="1"/>
    <s v="F001-8469"/>
    <s v="F001"/>
    <s v="8469"/>
    <s v="1-8"/>
    <s v="2022-02-12"/>
    <x v="0"/>
    <n v="2022"/>
    <n v="12"/>
    <d v="2022-02-12T00:00:00"/>
    <s v="2022-02-12"/>
    <m/>
    <m/>
    <m/>
    <m/>
    <m/>
    <x v="0"/>
    <x v="0"/>
    <s v="VILLARREAL SILVA GEINER"/>
    <s v="villarreal silva geiner"/>
    <s v="VILLARREAL SILVA GEINER"/>
    <s v="Villarreal Silva Geiner"/>
    <n v="10166164988"/>
    <s v="Aceptado"/>
    <s v="PEN"/>
    <m/>
    <m/>
    <s v="Efectivo"/>
    <n v="33.9"/>
    <n v="0"/>
    <n v="6.1"/>
    <n v="40"/>
  </r>
  <r>
    <n v="617"/>
    <x v="0"/>
    <x v="1"/>
    <s v="F001-8468"/>
    <s v="F001"/>
    <s v="8468"/>
    <s v="1-8"/>
    <s v="2022-02-12"/>
    <x v="0"/>
    <n v="2022"/>
    <n v="12"/>
    <d v="2022-02-12T00:00:00"/>
    <s v="2022-02-12"/>
    <m/>
    <m/>
    <m/>
    <m/>
    <s v="Chiclayo"/>
    <x v="1"/>
    <x v="1"/>
    <s v="BUSTAMANTE ABOGADOS ASOCIADOS E.I.R.L."/>
    <s v="bustamante abogados asociados e.i.r.l."/>
    <s v="BUSTAMANTE ABOGADOS ASOCIADOS E.I.R.L."/>
    <s v="Bustamante Abogados Asociados E.I.R.L."/>
    <n v="20607154351"/>
    <s v="Aceptado"/>
    <s v="PEN"/>
    <m/>
    <m/>
    <s v="Efectivo"/>
    <n v="42.37"/>
    <n v="0"/>
    <n v="7.63"/>
    <n v="50"/>
  </r>
  <r>
    <n v="618"/>
    <x v="2"/>
    <x v="0"/>
    <s v="B002-16010"/>
    <s v="B002"/>
    <s v="16010"/>
    <s v="2-1"/>
    <s v="2022-02-12"/>
    <x v="0"/>
    <n v="2022"/>
    <n v="12"/>
    <d v="2022-02-12T00:00:00"/>
    <s v="2022-02-1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619"/>
    <x v="2"/>
    <x v="1"/>
    <s v="F002-3456"/>
    <s v="F002"/>
    <s v="3456"/>
    <s v="2-3"/>
    <s v="2022-02-12"/>
    <x v="0"/>
    <n v="2022"/>
    <n v="12"/>
    <d v="2022-02-12T00:00:00"/>
    <s v="2022-02-12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194.92"/>
    <n v="0"/>
    <n v="35.08"/>
    <n v="230"/>
  </r>
  <r>
    <n v="620"/>
    <x v="2"/>
    <x v="1"/>
    <s v="F002-3455"/>
    <s v="F002"/>
    <s v="3455"/>
    <s v="2-3"/>
    <s v="2022-02-12"/>
    <x v="0"/>
    <n v="2022"/>
    <n v="12"/>
    <d v="2022-02-12T00:00:00"/>
    <s v="2022-02-12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194.92"/>
    <n v="0"/>
    <n v="35.08"/>
    <n v="230"/>
  </r>
  <r>
    <n v="621"/>
    <x v="2"/>
    <x v="0"/>
    <s v="B002-16009"/>
    <s v="B002"/>
    <s v="16009"/>
    <s v="2-1"/>
    <s v="2022-02-12"/>
    <x v="0"/>
    <n v="2022"/>
    <n v="12"/>
    <d v="2022-02-12T00:00:00"/>
    <s v="2022-02-1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9.66"/>
    <n v="0"/>
    <n v="5.34"/>
    <n v="35"/>
  </r>
  <r>
    <n v="622"/>
    <x v="0"/>
    <x v="1"/>
    <s v="F001-8467"/>
    <s v="F001"/>
    <s v="8467"/>
    <s v="1-8"/>
    <s v="2022-02-12"/>
    <x v="0"/>
    <n v="2022"/>
    <n v="12"/>
    <d v="2022-02-12T00:00:00"/>
    <s v="2022-02-12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6.78"/>
    <n v="0"/>
    <n v="28.22"/>
    <n v="185"/>
  </r>
  <r>
    <n v="623"/>
    <x v="0"/>
    <x v="1"/>
    <s v="F001-8466"/>
    <s v="F001"/>
    <s v="8466"/>
    <s v="1-8"/>
    <s v="2022-02-12"/>
    <x v="0"/>
    <n v="2022"/>
    <n v="12"/>
    <d v="2022-02-12T00:00:00"/>
    <s v="2022-02-12"/>
    <m/>
    <m/>
    <m/>
    <m/>
    <s v="San Isidro"/>
    <x v="4"/>
    <x v="4"/>
    <s v="CHINA RAILWAY N° 10 ENGINEERING GROUP CO., LTD SUCURSAL DEL PERU"/>
    <s v="china railway n° 10 engineering group co., ltd sucursal del peru"/>
    <s v="CHINA RAILWAY N° 10 ENGINEERING GROUP CO., LTD SUCURSAL DEL PERU"/>
    <s v="China Railway N° 10 Engineering Group Co., Ltd Sucursal Del Peru"/>
    <n v="20601116082"/>
    <s v="Aceptado"/>
    <s v="PEN"/>
    <m/>
    <m/>
    <s v="Efectivo"/>
    <n v="195.76"/>
    <n v="0"/>
    <n v="35.24"/>
    <n v="231"/>
  </r>
  <r>
    <n v="624"/>
    <x v="2"/>
    <x v="0"/>
    <s v="B002-16008"/>
    <s v="B002"/>
    <s v="16008"/>
    <s v="2-1"/>
    <s v="2022-02-12"/>
    <x v="0"/>
    <n v="2022"/>
    <n v="12"/>
    <d v="2022-02-12T00:00:00"/>
    <s v="2022-02-12"/>
    <m/>
    <m/>
    <m/>
    <m/>
    <m/>
    <x v="0"/>
    <x v="0"/>
    <s v="WILTON QUINTANA SEGURA"/>
    <s v="wilton quintana segura"/>
    <s v="WILTON QUINTANA SEGURA"/>
    <s v="Wilton Quintana Segura"/>
    <n v="45603991"/>
    <s v="Aceptado"/>
    <s v="PEN"/>
    <m/>
    <m/>
    <s v="Efectivo"/>
    <n v="16.95"/>
    <n v="0"/>
    <n v="3.05"/>
    <n v="20"/>
  </r>
  <r>
    <n v="625"/>
    <x v="1"/>
    <x v="1"/>
    <s v="F003-2089"/>
    <s v="F003"/>
    <s v="2089"/>
    <s v="3-2"/>
    <s v="2022-02-12"/>
    <x v="0"/>
    <n v="2022"/>
    <n v="12"/>
    <d v="2022-02-12T00:00:00"/>
    <s v="2022-02-12"/>
    <m/>
    <m/>
    <m/>
    <m/>
    <s v="Chorrillos"/>
    <x v="4"/>
    <x v="4"/>
    <s v="YUSUF S.A.C."/>
    <s v="yusuf s.a.c."/>
    <s v="YUSUF S.A.C."/>
    <s v="Yusuf S.A.C."/>
    <n v="20601302056"/>
    <s v="Aceptado"/>
    <s v="PEN"/>
    <m/>
    <m/>
    <s v="Efectivo"/>
    <n v="65.25"/>
    <n v="0"/>
    <n v="11.75"/>
    <n v="77"/>
  </r>
  <r>
    <n v="626"/>
    <x v="0"/>
    <x v="1"/>
    <s v="F001-8465"/>
    <s v="F001"/>
    <s v="8465"/>
    <s v="1-8"/>
    <s v="2022-02-12"/>
    <x v="0"/>
    <n v="2022"/>
    <n v="12"/>
    <d v="2022-02-12T00:00:00"/>
    <s v="2022-02-12"/>
    <m/>
    <m/>
    <m/>
    <m/>
    <s v="Chiclayo"/>
    <x v="1"/>
    <x v="1"/>
    <s v="VILLEGAS HERNANDEZ BELLA NORA"/>
    <s v="villegas hernandez bella nora"/>
    <s v="VILLEGAS HERNANDEZ BELLA NORA"/>
    <s v="Villegas Hernandez Bella Nora"/>
    <n v="10281106444"/>
    <s v="Aceptado"/>
    <s v="PEN"/>
    <m/>
    <m/>
    <s v="Efectivo"/>
    <n v="169.49"/>
    <n v="0"/>
    <n v="30.51"/>
    <n v="200"/>
  </r>
  <r>
    <n v="627"/>
    <x v="0"/>
    <x v="0"/>
    <s v="B001-17111"/>
    <s v="B001"/>
    <s v="17111"/>
    <s v="1-1"/>
    <s v="2022-02-12"/>
    <x v="0"/>
    <n v="2022"/>
    <n v="12"/>
    <d v="2022-02-12T00:00:00"/>
    <s v="2022-02-1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8.98"/>
    <n v="0"/>
    <n v="61.02"/>
    <n v="400"/>
  </r>
  <r>
    <n v="628"/>
    <x v="0"/>
    <x v="1"/>
    <s v="F001-8464"/>
    <s v="F001"/>
    <s v="8464"/>
    <s v="1-8"/>
    <s v="2022-02-12"/>
    <x v="0"/>
    <n v="2022"/>
    <n v="12"/>
    <d v="2022-02-12T00:00:00"/>
    <s v="2022-02-12"/>
    <m/>
    <m/>
    <m/>
    <m/>
    <s v="Cutervo"/>
    <x v="2"/>
    <x v="10"/>
    <s v="2B &amp; C INGENIEROS S.A.C."/>
    <s v="2b &amp; c ingenieros s.a.c."/>
    <s v="2B &amp; C INGENIEROS S.A.C."/>
    <s v="2B &amp; C Ingenieros S.A.C."/>
    <n v="20487782590"/>
    <s v="Aceptado"/>
    <s v="PEN"/>
    <m/>
    <m/>
    <s v="Efectivo"/>
    <n v="152.54"/>
    <n v="0"/>
    <n v="27.46"/>
    <n v="180"/>
  </r>
  <r>
    <n v="629"/>
    <x v="0"/>
    <x v="0"/>
    <s v="B001-17110"/>
    <s v="B001"/>
    <s v="17110"/>
    <s v="1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630"/>
    <x v="1"/>
    <x v="0"/>
    <s v="B003-12658"/>
    <s v="B003"/>
    <s v="12658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0.51"/>
    <n v="0"/>
    <n v="5.49"/>
    <n v="36"/>
  </r>
  <r>
    <n v="631"/>
    <x v="0"/>
    <x v="1"/>
    <s v="F001-8463"/>
    <s v="F001"/>
    <s v="8463"/>
    <s v="1-8"/>
    <s v="2022-02-11"/>
    <x v="0"/>
    <n v="2022"/>
    <n v="11"/>
    <d v="2022-02-11T00:00:00"/>
    <s v="2022-02-11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18.64"/>
    <n v="0"/>
    <n v="21.36"/>
    <n v="140"/>
  </r>
  <r>
    <n v="632"/>
    <x v="1"/>
    <x v="0"/>
    <s v="B003-12657"/>
    <s v="B003"/>
    <s v="12657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7.29"/>
    <n v="0"/>
    <n v="15.71"/>
    <n v="103"/>
  </r>
  <r>
    <n v="633"/>
    <x v="0"/>
    <x v="1"/>
    <s v="F001-8462"/>
    <s v="F001"/>
    <s v="8462"/>
    <s v="1-8"/>
    <s v="2022-02-11"/>
    <x v="0"/>
    <n v="2022"/>
    <n v="11"/>
    <d v="2022-02-11T00:00:00"/>
    <s v="2022-02-11"/>
    <m/>
    <m/>
    <m/>
    <m/>
    <s v="Piura"/>
    <x v="6"/>
    <x v="17"/>
    <s v="MARIAOLINDA SAC"/>
    <s v="mariaolinda sac"/>
    <s v="MARIAOLINDA SAC"/>
    <s v="Mariaolinda Sac"/>
    <n v="20604302260"/>
    <s v="Aceptado"/>
    <s v="PEN"/>
    <m/>
    <m/>
    <s v="Efectivo"/>
    <n v="69.83"/>
    <n v="0"/>
    <n v="12.57"/>
    <n v="82.4"/>
  </r>
  <r>
    <n v="634"/>
    <x v="0"/>
    <x v="1"/>
    <s v="F001-8461"/>
    <s v="F001"/>
    <s v="8461"/>
    <s v="1-8"/>
    <s v="2022-02-11"/>
    <x v="0"/>
    <n v="2022"/>
    <n v="11"/>
    <d v="2022-02-11T00:00:00"/>
    <s v="2022-02-11"/>
    <m/>
    <m/>
    <m/>
    <m/>
    <m/>
    <x v="0"/>
    <x v="0"/>
    <s v="BENAVIDES GAVIDIA EDWAR"/>
    <s v="benavides gavidia edwar"/>
    <s v="BENAVIDES GAVIDIA EDWAR"/>
    <s v="Benavides Gavidia Edwar"/>
    <n v="10462272125"/>
    <s v="Aceptado"/>
    <s v="PEN"/>
    <m/>
    <m/>
    <s v="Efectivo"/>
    <n v="726.1"/>
    <n v="0"/>
    <n v="130.69999999999999"/>
    <n v="856.8"/>
  </r>
  <r>
    <n v="635"/>
    <x v="1"/>
    <x v="0"/>
    <s v="B003-12656"/>
    <s v="B003"/>
    <s v="12656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13.55999999999995"/>
    <n v="0"/>
    <n v="92.44"/>
    <n v="606"/>
  </r>
  <r>
    <n v="636"/>
    <x v="1"/>
    <x v="0"/>
    <s v="B003-12655"/>
    <s v="B003"/>
    <s v="12655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37"/>
    <x v="1"/>
    <x v="0"/>
    <s v="B003-12654"/>
    <s v="B003"/>
    <s v="12654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38"/>
    <x v="1"/>
    <x v="0"/>
    <s v="B003-12653"/>
    <s v="B003"/>
    <s v="12653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39"/>
    <x v="1"/>
    <x v="0"/>
    <s v="B003-12652"/>
    <s v="B003"/>
    <s v="12652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40"/>
    <x v="1"/>
    <x v="0"/>
    <s v="B003-12651"/>
    <s v="B003"/>
    <s v="12651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41"/>
    <x v="1"/>
    <x v="0"/>
    <s v="B003-12650"/>
    <s v="B003"/>
    <s v="12650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42"/>
    <x v="1"/>
    <x v="0"/>
    <s v="B003-12649"/>
    <s v="B003"/>
    <s v="12649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43"/>
    <x v="1"/>
    <x v="0"/>
    <s v="B003-12648"/>
    <s v="B003"/>
    <s v="12648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44"/>
    <x v="1"/>
    <x v="0"/>
    <s v="B003-12647"/>
    <s v="B003"/>
    <s v="12647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45"/>
    <x v="1"/>
    <x v="0"/>
    <s v="B003-12646"/>
    <s v="B003"/>
    <s v="12646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46"/>
    <x v="1"/>
    <x v="0"/>
    <s v="B003-12645"/>
    <s v="B003"/>
    <s v="12645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47"/>
    <x v="1"/>
    <x v="0"/>
    <s v="B003-12644"/>
    <s v="B003"/>
    <s v="12644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48"/>
    <x v="1"/>
    <x v="0"/>
    <s v="B003-12643"/>
    <s v="B003"/>
    <s v="12643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49"/>
    <x v="1"/>
    <x v="0"/>
    <s v="B003-12642"/>
    <s v="B003"/>
    <s v="12642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50"/>
    <x v="1"/>
    <x v="0"/>
    <s v="B003-12641"/>
    <s v="B003"/>
    <s v="12641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51"/>
    <x v="1"/>
    <x v="0"/>
    <s v="B003-12640"/>
    <s v="B003"/>
    <s v="12640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52"/>
    <x v="1"/>
    <x v="0"/>
    <s v="B003-12639"/>
    <s v="B003"/>
    <s v="12639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53"/>
    <x v="1"/>
    <x v="0"/>
    <s v="B003-12638"/>
    <s v="B003"/>
    <s v="12638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54"/>
    <x v="1"/>
    <x v="0"/>
    <s v="B003-12637"/>
    <s v="B003"/>
    <s v="12637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55"/>
    <x v="1"/>
    <x v="0"/>
    <s v="B003-12636"/>
    <s v="B003"/>
    <s v="12636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56"/>
    <x v="1"/>
    <x v="0"/>
    <s v="B003-12635"/>
    <s v="B003"/>
    <s v="12635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57"/>
    <x v="1"/>
    <x v="0"/>
    <s v="B003-12634"/>
    <s v="B003"/>
    <s v="12634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58"/>
    <x v="1"/>
    <x v="0"/>
    <s v="B003-12633"/>
    <s v="B003"/>
    <s v="12633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59"/>
    <x v="1"/>
    <x v="0"/>
    <s v="B003-12632"/>
    <s v="B003"/>
    <s v="12632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60"/>
    <x v="1"/>
    <x v="0"/>
    <s v="B003-12631"/>
    <s v="B003"/>
    <s v="12631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61"/>
    <x v="1"/>
    <x v="0"/>
    <s v="B003-12630"/>
    <s v="B003"/>
    <s v="12630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62"/>
    <x v="1"/>
    <x v="0"/>
    <s v="B003-12629"/>
    <s v="B003"/>
    <s v="12629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63"/>
    <x v="1"/>
    <x v="0"/>
    <s v="B003-12628"/>
    <s v="B003"/>
    <s v="12628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64"/>
    <x v="1"/>
    <x v="0"/>
    <s v="B003-12627"/>
    <s v="B003"/>
    <s v="12627"/>
    <s v="3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65"/>
    <x v="0"/>
    <x v="0"/>
    <s v="B001-17109"/>
    <s v="B001"/>
    <s v="17109"/>
    <s v="1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66"/>
    <x v="0"/>
    <x v="0"/>
    <s v="B001-17108"/>
    <s v="B001"/>
    <s v="17108"/>
    <s v="1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67"/>
    <x v="0"/>
    <x v="0"/>
    <s v="B001-17107"/>
    <s v="B001"/>
    <s v="17107"/>
    <s v="1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68"/>
    <x v="0"/>
    <x v="0"/>
    <s v="B001-17106"/>
    <s v="B001"/>
    <s v="17106"/>
    <s v="1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69"/>
    <x v="0"/>
    <x v="0"/>
    <s v="B001-17105"/>
    <s v="B001"/>
    <s v="17105"/>
    <s v="1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70"/>
    <x v="0"/>
    <x v="0"/>
    <s v="B001-17104"/>
    <s v="B001"/>
    <s v="17104"/>
    <s v="1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71"/>
    <x v="0"/>
    <x v="1"/>
    <s v="F001-8460"/>
    <s v="F001"/>
    <s v="8460"/>
    <s v="1-8"/>
    <s v="2022-02-11"/>
    <x v="0"/>
    <n v="2022"/>
    <n v="11"/>
    <d v="2022-02-11T00:00:00"/>
    <s v="2022-02-1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672"/>
    <x v="0"/>
    <x v="1"/>
    <s v="F001-8459"/>
    <s v="F001"/>
    <s v="8459"/>
    <s v="1-8"/>
    <s v="2022-02-11"/>
    <x v="0"/>
    <n v="2022"/>
    <n v="11"/>
    <d v="2022-02-11T00:00:00"/>
    <s v="2022-02-1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673"/>
    <x v="0"/>
    <x v="1"/>
    <s v="F001-8458"/>
    <s v="F001"/>
    <s v="8458"/>
    <s v="1-8"/>
    <s v="2022-02-11"/>
    <x v="0"/>
    <n v="2022"/>
    <n v="11"/>
    <d v="2022-02-11T00:00:00"/>
    <s v="2022-02-1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674"/>
    <x v="0"/>
    <x v="1"/>
    <s v="F001-8457"/>
    <s v="F001"/>
    <s v="8457"/>
    <s v="1-8"/>
    <s v="2022-02-11"/>
    <x v="0"/>
    <n v="2022"/>
    <n v="11"/>
    <d v="2022-02-11T00:00:00"/>
    <s v="2022-02-1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675"/>
    <x v="0"/>
    <x v="1"/>
    <s v="F001-8456"/>
    <s v="F001"/>
    <s v="8456"/>
    <s v="1-8"/>
    <s v="2022-02-11"/>
    <x v="0"/>
    <n v="2022"/>
    <n v="11"/>
    <d v="2022-02-11T00:00:00"/>
    <s v="2022-02-11"/>
    <m/>
    <m/>
    <m/>
    <m/>
    <s v="Chiclayo"/>
    <x v="1"/>
    <x v="1"/>
    <s v="VIGIL TORO CAROL ISABEL"/>
    <s v="vigil toro carol isabel"/>
    <s v="VIGIL TORO CAROL ISABEL"/>
    <s v="Vigil Toro Carol Isabel"/>
    <n v="10037005024"/>
    <s v="Aceptado"/>
    <s v="PEN"/>
    <m/>
    <m/>
    <s v="Efectivo"/>
    <n v="169.49"/>
    <n v="0"/>
    <n v="30.51"/>
    <n v="200"/>
  </r>
  <r>
    <n v="676"/>
    <x v="0"/>
    <x v="1"/>
    <s v="F001-8455"/>
    <s v="F001"/>
    <s v="8455"/>
    <s v="1-8"/>
    <s v="2022-02-11"/>
    <x v="0"/>
    <n v="2022"/>
    <n v="11"/>
    <d v="2022-02-11T00:00:00"/>
    <s v="2022-02-11"/>
    <m/>
    <m/>
    <m/>
    <m/>
    <s v="Cutervo"/>
    <x v="2"/>
    <x v="10"/>
    <s v="EMPRESA DE TRANSPORTES CAJAMARCA EXPRESS SOCIEDAD ANONIMA CERRADA - CAJAMARCA EXPRESS SAC"/>
    <s v="empresa de transportes cajamarca express sociedad anonima cerrada - cajamarca express sac"/>
    <s v="EMPRESA DE TRANSPORTES CAJAMARCA EXPRESS SOCIEDAD ANONIMA CERRADA - CAJAMARCA EXPRESS SAC"/>
    <s v="Empresa De Transportes Cajamarca Express Sociedad Anonima Cerrada - Cajamarca Express Sac"/>
    <n v="20570511247"/>
    <s v="Aceptado"/>
    <s v="PEN"/>
    <m/>
    <m/>
    <s v="Efectivo"/>
    <n v="169.49"/>
    <n v="0"/>
    <n v="30.51"/>
    <n v="200"/>
  </r>
  <r>
    <n v="677"/>
    <x v="0"/>
    <x v="1"/>
    <s v="F001-8454"/>
    <s v="F001"/>
    <s v="8454"/>
    <s v="1-8"/>
    <s v="2022-02-11"/>
    <x v="0"/>
    <n v="2022"/>
    <n v="11"/>
    <d v="2022-02-11T00:00:00"/>
    <s v="2022-02-11"/>
    <m/>
    <m/>
    <m/>
    <m/>
    <s v="Callao"/>
    <x v="5"/>
    <x v="8"/>
    <s v="SOCIEDAD ANONIMA FAUSTO PIAGGIO"/>
    <s v="sociedad anonima fausto piaggio"/>
    <s v="SOCIEDAD ANONIMA FAUSTO PIAGGIO"/>
    <s v="Sociedad Anonima Fausto Piaggio"/>
    <n v="20100244471"/>
    <s v="Aceptado"/>
    <s v="PEN"/>
    <m/>
    <m/>
    <s v="Efectivo"/>
    <n v="169.49"/>
    <n v="0"/>
    <n v="30.51"/>
    <n v="200"/>
  </r>
  <r>
    <n v="678"/>
    <x v="0"/>
    <x v="0"/>
    <s v="B001-17103"/>
    <s v="B001"/>
    <s v="17103"/>
    <s v="1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35.59"/>
    <n v="0"/>
    <n v="24.41"/>
    <n v="160"/>
  </r>
  <r>
    <n v="679"/>
    <x v="0"/>
    <x v="0"/>
    <s v="B001-17102"/>
    <s v="B001"/>
    <s v="17102"/>
    <s v="1-1"/>
    <s v="2022-02-11"/>
    <x v="0"/>
    <n v="2022"/>
    <n v="11"/>
    <d v="2022-02-11T00:00:00"/>
    <s v="2022-02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.17"/>
    <n v="0"/>
    <n v="1.83"/>
    <n v="12"/>
  </r>
  <r>
    <n v="680"/>
    <x v="0"/>
    <x v="0"/>
    <s v="B001-17101"/>
    <s v="B001"/>
    <s v="17101"/>
    <s v="1-1"/>
    <s v="2022-02-11"/>
    <x v="0"/>
    <n v="2022"/>
    <n v="11"/>
    <d v="2022-02-11T00:00:00"/>
    <s v="2022-02-11"/>
    <m/>
    <m/>
    <m/>
    <m/>
    <s v="Chota"/>
    <x v="2"/>
    <x v="2"/>
    <s v="TRANSPORTE BURGA CARGO S.A.C."/>
    <s v="transporte burga cargo s.a.c."/>
    <s v="TRANSPORTE BURGA CARGO S.A.C."/>
    <s v="Transporte Burga Cargo S.A.C."/>
    <n v="20606494921"/>
    <s v="Aceptado"/>
    <s v="PEN"/>
    <m/>
    <m/>
    <s v="Efectivo"/>
    <n v="84.75"/>
    <n v="0"/>
    <n v="15.25"/>
    <n v="100"/>
  </r>
  <r>
    <n v="681"/>
    <x v="0"/>
    <x v="1"/>
    <s v="F001-8453"/>
    <s v="F001"/>
    <s v="8453"/>
    <s v="1-8"/>
    <s v="2022-02-10"/>
    <x v="0"/>
    <n v="2022"/>
    <n v="10"/>
    <d v="2022-02-10T00:00:00"/>
    <s v="2022-02-10"/>
    <m/>
    <m/>
    <m/>
    <m/>
    <m/>
    <x v="0"/>
    <x v="0"/>
    <s v="DELGADO OLIVERA BERNARDINO"/>
    <s v="delgado olivera bernardino"/>
    <s v="DELGADO OLIVERA BERNARDINO"/>
    <s v="Delgado Olivera Bernardino"/>
    <n v="10272967526"/>
    <s v="Aceptado"/>
    <s v="PEN"/>
    <m/>
    <m/>
    <s v="Efectivo"/>
    <n v="338.98"/>
    <n v="0"/>
    <n v="61.02"/>
    <n v="400"/>
  </r>
  <r>
    <n v="682"/>
    <x v="0"/>
    <x v="0"/>
    <s v="B001-17100"/>
    <s v="B001"/>
    <s v="17100"/>
    <s v="1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683"/>
    <x v="0"/>
    <x v="1"/>
    <s v="F001-8452"/>
    <s v="F001"/>
    <s v="8452"/>
    <s v="1-8"/>
    <s v="2022-02-10"/>
    <x v="0"/>
    <n v="2022"/>
    <n v="10"/>
    <d v="2022-02-10T00:00:00"/>
    <s v="2022-02-10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18.22"/>
    <n v="0"/>
    <n v="21.28"/>
    <n v="139.5"/>
  </r>
  <r>
    <n v="684"/>
    <x v="1"/>
    <x v="0"/>
    <s v="B003-12626"/>
    <s v="B003"/>
    <s v="12626"/>
    <s v="3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5"/>
    <n v="0"/>
    <n v="15.3"/>
    <n v="100.3"/>
  </r>
  <r>
    <n v="685"/>
    <x v="0"/>
    <x v="1"/>
    <s v="F001-8451"/>
    <s v="F001"/>
    <s v="8451"/>
    <s v="1-8"/>
    <s v="2022-02-10"/>
    <x v="0"/>
    <n v="2022"/>
    <n v="10"/>
    <d v="2022-02-10T00:00:00"/>
    <s v="2022-02-10"/>
    <m/>
    <m/>
    <m/>
    <m/>
    <s v="Punchana"/>
    <x v="7"/>
    <x v="18"/>
    <s v="CORPORACION FRIO HIELOS DEL PERU E.I.R.L."/>
    <s v="corporacion frio hielos del peru e.i.r.l."/>
    <s v="CORPORACION FRIO HIELOS DEL PERU E.I.R.L."/>
    <s v="Corporacion Frio Hielos Del Peru E.I.R.L."/>
    <n v="20551652972"/>
    <s v="Aceptado"/>
    <s v="PEN"/>
    <m/>
    <m/>
    <s v="Efectivo"/>
    <n v="84.75"/>
    <n v="0"/>
    <n v="15.25"/>
    <n v="100"/>
  </r>
  <r>
    <n v="686"/>
    <x v="2"/>
    <x v="0"/>
    <s v="B002-16007"/>
    <s v="B002"/>
    <s v="16007"/>
    <s v="2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87"/>
    <x v="2"/>
    <x v="0"/>
    <s v="B002-16006"/>
    <s v="B002"/>
    <s v="16006"/>
    <s v="2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88"/>
    <x v="1"/>
    <x v="0"/>
    <s v="B003-12625"/>
    <s v="B003"/>
    <s v="12625"/>
    <s v="3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89"/>
    <x v="1"/>
    <x v="0"/>
    <s v="B003-12624"/>
    <s v="B003"/>
    <s v="12624"/>
    <s v="3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90"/>
    <x v="1"/>
    <x v="0"/>
    <s v="B003-12623"/>
    <s v="B003"/>
    <s v="12623"/>
    <s v="3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91"/>
    <x v="1"/>
    <x v="0"/>
    <s v="B003-12622"/>
    <s v="B003"/>
    <s v="12622"/>
    <s v="3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92"/>
    <x v="0"/>
    <x v="0"/>
    <s v="B001-17099"/>
    <s v="B001"/>
    <s v="17099"/>
    <s v="1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93"/>
    <x v="0"/>
    <x v="0"/>
    <s v="B001-17098"/>
    <s v="B001"/>
    <s v="17098"/>
    <s v="1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694"/>
    <x v="0"/>
    <x v="1"/>
    <s v="F001-8450"/>
    <s v="F001"/>
    <s v="8450"/>
    <s v="1-8"/>
    <s v="2022-02-10"/>
    <x v="0"/>
    <n v="2022"/>
    <n v="10"/>
    <d v="2022-02-10T00:00:00"/>
    <s v="2022-02-10"/>
    <m/>
    <m/>
    <m/>
    <m/>
    <s v="Lima"/>
    <x v="4"/>
    <x v="4"/>
    <s v="JALCA DE ORO E.I.R.L."/>
    <s v="jalca de oro e.i.r.l."/>
    <s v="JALCA DE ORO E.I.R.L."/>
    <s v="Jalca De Oro E.I.R.L."/>
    <n v="20601202710"/>
    <s v="Aceptado"/>
    <s v="PEN"/>
    <m/>
    <m/>
    <s v="Efectivo"/>
    <n v="250.85"/>
    <n v="0"/>
    <n v="45.15"/>
    <n v="296"/>
  </r>
  <r>
    <n v="695"/>
    <x v="0"/>
    <x v="0"/>
    <s v="B001-17097"/>
    <s v="B001"/>
    <s v="17097"/>
    <s v="1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8.98"/>
    <n v="0"/>
    <n v="16.02"/>
    <n v="105"/>
  </r>
  <r>
    <n v="696"/>
    <x v="0"/>
    <x v="1"/>
    <s v="F001-8449"/>
    <s v="F001"/>
    <s v="8449"/>
    <s v="1-8"/>
    <s v="2022-02-10"/>
    <x v="0"/>
    <n v="2022"/>
    <n v="10"/>
    <d v="2022-02-10T00:00:00"/>
    <s v="2022-02-10"/>
    <m/>
    <m/>
    <m/>
    <m/>
    <m/>
    <x v="1"/>
    <x v="1"/>
    <s v="CUBAS TAPIA YON ELVIS"/>
    <s v="cubas tapia yon elvis"/>
    <s v="CUBAS TAPIA YON ELVIS"/>
    <s v="Cubas Tapia Yon Elvis"/>
    <n v="10707562914"/>
    <s v="Aceptado"/>
    <s v="PEN"/>
    <m/>
    <m/>
    <s v="Efectivo"/>
    <n v="530.51"/>
    <n v="0"/>
    <n v="95.49"/>
    <n v="626"/>
  </r>
  <r>
    <n v="697"/>
    <x v="0"/>
    <x v="1"/>
    <s v="F001-8448"/>
    <s v="F001"/>
    <s v="8448"/>
    <s v="1-8"/>
    <s v="2022-02-10"/>
    <x v="0"/>
    <n v="2022"/>
    <n v="10"/>
    <d v="2022-02-10T00:00:00"/>
    <s v="2022-02-10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254.24"/>
    <n v="0"/>
    <n v="45.76"/>
    <n v="300"/>
  </r>
  <r>
    <n v="698"/>
    <x v="1"/>
    <x v="1"/>
    <s v="F003-2088"/>
    <s v="F003"/>
    <s v="2088"/>
    <s v="3-2"/>
    <s v="2022-02-10"/>
    <x v="0"/>
    <n v="2022"/>
    <n v="10"/>
    <d v="2022-02-10T00:00:00"/>
    <s v="2022-02-10"/>
    <m/>
    <m/>
    <m/>
    <m/>
    <m/>
    <x v="0"/>
    <x v="0"/>
    <s v="VASQUEZ ASIPALI ENITH LIZETH"/>
    <s v="vasquez asipali enith lizeth"/>
    <s v="VASQUEZ ASIPALI ENITH LIZETH"/>
    <s v="Vasquez Asipali Enith Lizeth"/>
    <n v="10054127605"/>
    <s v="Aceptado"/>
    <s v="PEN"/>
    <m/>
    <m/>
    <s v="Efectivo"/>
    <n v="16.95"/>
    <n v="0"/>
    <n v="3.05"/>
    <n v="20"/>
  </r>
  <r>
    <n v="699"/>
    <x v="0"/>
    <x v="1"/>
    <s v="F001-8447"/>
    <s v="F001"/>
    <s v="8447"/>
    <s v="1-8"/>
    <s v="2022-02-10"/>
    <x v="0"/>
    <n v="2022"/>
    <n v="10"/>
    <d v="2022-02-10T00:00:00"/>
    <s v="2022-02-10"/>
    <m/>
    <m/>
    <m/>
    <m/>
    <m/>
    <x v="4"/>
    <x v="4"/>
    <s v="RIOS CORONEL MARIA MARCELINA"/>
    <s v="rios coronel maria marcelina"/>
    <s v="RIOS CORONEL MARIA MARCELINA"/>
    <s v="Rios Coronel Maria Marcelina"/>
    <n v="10451194114"/>
    <s v="Aceptado"/>
    <s v="PEN"/>
    <m/>
    <m/>
    <s v="Efectivo"/>
    <n v="423.73"/>
    <n v="0"/>
    <n v="76.27"/>
    <n v="500"/>
  </r>
  <r>
    <n v="700"/>
    <x v="0"/>
    <x v="0"/>
    <s v="B001-17096"/>
    <s v="B001"/>
    <s v="17096"/>
    <s v="1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.95"/>
    <n v="0"/>
    <n v="3.05"/>
    <n v="20"/>
  </r>
  <r>
    <n v="701"/>
    <x v="0"/>
    <x v="0"/>
    <s v="B001-17095"/>
    <s v="B001"/>
    <s v="17095"/>
    <s v="1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02"/>
    <x v="0"/>
    <x v="0"/>
    <s v="B001-17094"/>
    <s v="B001"/>
    <s v="17094"/>
    <s v="1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03"/>
    <x v="0"/>
    <x v="0"/>
    <s v="B001-17093"/>
    <s v="B001"/>
    <s v="17093"/>
    <s v="1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04"/>
    <x v="0"/>
    <x v="0"/>
    <s v="B001-17092"/>
    <s v="B001"/>
    <s v="17092"/>
    <s v="1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.9"/>
    <n v="0"/>
    <n v="6.1"/>
    <n v="40"/>
  </r>
  <r>
    <n v="705"/>
    <x v="0"/>
    <x v="1"/>
    <s v="F001-8446"/>
    <s v="F001"/>
    <s v="8446"/>
    <s v="1-8"/>
    <s v="2022-02-10"/>
    <x v="0"/>
    <n v="2022"/>
    <n v="10"/>
    <d v="2022-02-10T00:00:00"/>
    <s v="2022-02-10"/>
    <m/>
    <m/>
    <m/>
    <m/>
    <s v="Chiclayo"/>
    <x v="1"/>
    <x v="1"/>
    <s v="PROTEGE PERU MULTISERVICIOS S.R.L."/>
    <s v="protege peru multiservicios s.r.l."/>
    <s v="PROTEGE PERU MULTISERVICIOS S.R.L."/>
    <s v="Protege Peru Multiservicios S.R.L."/>
    <n v="20539144201"/>
    <s v="Aceptado"/>
    <s v="PEN"/>
    <m/>
    <m/>
    <s v="Efectivo"/>
    <n v="84.75"/>
    <n v="0"/>
    <n v="15.25"/>
    <n v="100"/>
  </r>
  <r>
    <n v="706"/>
    <x v="0"/>
    <x v="1"/>
    <s v="F001-8445"/>
    <s v="F001"/>
    <s v="8445"/>
    <s v="1-8"/>
    <s v="2022-02-10"/>
    <x v="0"/>
    <n v="2022"/>
    <n v="10"/>
    <d v="2022-02-10T00:00:00"/>
    <s v="2022-02-10"/>
    <m/>
    <m/>
    <m/>
    <m/>
    <s v="Cieneguilla"/>
    <x v="4"/>
    <x v="4"/>
    <s v="DECOR NABU S.A.C."/>
    <s v="decor nabu s.a.c."/>
    <s v="DECOR NABU S.A.C."/>
    <s v="Decor Nabu S.A.C."/>
    <n v="20600706978"/>
    <s v="Aceptado"/>
    <s v="PEN"/>
    <m/>
    <m/>
    <s v="Efectivo"/>
    <n v="55.09"/>
    <n v="0"/>
    <n v="9.92"/>
    <n v="65.010000000000005"/>
  </r>
  <r>
    <n v="707"/>
    <x v="0"/>
    <x v="1"/>
    <s v="F001-8444"/>
    <s v="F001"/>
    <s v="8444"/>
    <s v="1-8"/>
    <s v="2022-02-10"/>
    <x v="0"/>
    <n v="2022"/>
    <n v="10"/>
    <d v="2022-02-10T00:00:00"/>
    <s v="2022-02-10"/>
    <m/>
    <m/>
    <m/>
    <m/>
    <s v="La Victoria"/>
    <x v="1"/>
    <x v="1"/>
    <s v="SIPAN DISTRIBUCIONES SOCIEDAD ANONIMA CERRADA"/>
    <s v="sipan distribuciones sociedad anonima cerrada"/>
    <s v="SIPAN DISTRIBUCIONES SOCIEDAD ANONIMA CERRADA"/>
    <s v="Sipan Distribuciones Sociedad Anonima Cerrada"/>
    <n v="20479504068"/>
    <s v="Aceptado"/>
    <s v="PEN"/>
    <m/>
    <m/>
    <s v="Efectivo"/>
    <n v="296.61"/>
    <n v="0"/>
    <n v="53.39"/>
    <n v="350"/>
  </r>
  <r>
    <n v="708"/>
    <x v="0"/>
    <x v="1"/>
    <s v="F001-8443"/>
    <s v="F001"/>
    <s v="8443"/>
    <s v="1-8"/>
    <s v="2022-02-10"/>
    <x v="0"/>
    <n v="2022"/>
    <n v="10"/>
    <d v="2022-02-10T00:00:00"/>
    <s v="2022-02-10"/>
    <m/>
    <m/>
    <m/>
    <m/>
    <s v="Miraflores"/>
    <x v="4"/>
    <x v="4"/>
    <s v="COMPARTAMOS FINANCIERA S.A."/>
    <s v="compartamos financiera s.a."/>
    <s v="COMPARTAMOS FINANCIERA S.A."/>
    <s v="Compartamos Financiera S.A."/>
    <n v="20369155360"/>
    <s v="Aceptado"/>
    <s v="PEN"/>
    <m/>
    <m/>
    <s v="Efectivo"/>
    <n v="16.95"/>
    <n v="0"/>
    <n v="3.05"/>
    <n v="20"/>
  </r>
  <r>
    <n v="709"/>
    <x v="0"/>
    <x v="1"/>
    <s v="F001-8442"/>
    <s v="F001"/>
    <s v="8442"/>
    <s v="1-8"/>
    <s v="2022-02-10"/>
    <x v="0"/>
    <n v="2022"/>
    <n v="10"/>
    <d v="2022-02-10T00:00:00"/>
    <s v="2022-02-10"/>
    <m/>
    <m/>
    <m/>
    <m/>
    <s v="Chiclayo"/>
    <x v="1"/>
    <x v="1"/>
    <s v="EMPRESA DE TRANSPORTES TURISMO BATANGRANDE SRL"/>
    <s v="empresa de transportes turismo batangrande srl"/>
    <s v="EMPRESA DE TRANSPORTES TURISMO BATANGRANDE SRL"/>
    <s v="Empresa De Transportes Turismo Batangrande Srl"/>
    <n v="20212390624"/>
    <s v="Aceptado"/>
    <s v="PEN"/>
    <m/>
    <m/>
    <s v="Efectivo"/>
    <n v="508.47"/>
    <n v="0"/>
    <n v="91.53"/>
    <n v="600"/>
  </r>
  <r>
    <n v="710"/>
    <x v="0"/>
    <x v="0"/>
    <s v="B001-17091"/>
    <s v="B001"/>
    <s v="17091"/>
    <s v="1-1"/>
    <s v="2022-02-10"/>
    <x v="0"/>
    <n v="2022"/>
    <n v="10"/>
    <d v="2022-02-10T00:00:00"/>
    <s v="2022-02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8"/>
    <n v="0"/>
    <n v="1.53"/>
    <n v="10.01"/>
  </r>
  <r>
    <n v="711"/>
    <x v="0"/>
    <x v="1"/>
    <s v="F001-8441"/>
    <s v="F001"/>
    <s v="8441"/>
    <s v="1-8"/>
    <s v="2022-02-10"/>
    <x v="0"/>
    <n v="2022"/>
    <n v="10"/>
    <d v="2022-02-10T00:00:00"/>
    <s v="2022-02-10"/>
    <m/>
    <m/>
    <m/>
    <m/>
    <s v="San Juan de Lurigancho"/>
    <x v="4"/>
    <x v="4"/>
    <s v="TRANSPORTES HITEC S.A.C."/>
    <s v="transportes hitec s.a.c."/>
    <s v="TRANSPORTES HITEC S.A.C."/>
    <s v="Transportes Hitec S.A.C."/>
    <n v="20562626795"/>
    <s v="Aceptado"/>
    <s v="PEN"/>
    <m/>
    <m/>
    <s v="Efectivo"/>
    <n v="42.37"/>
    <n v="0"/>
    <n v="7.63"/>
    <n v="50"/>
  </r>
  <r>
    <n v="712"/>
    <x v="0"/>
    <x v="1"/>
    <s v="F001-8440"/>
    <s v="F001"/>
    <s v="8440"/>
    <s v="1-8"/>
    <s v="2022-02-09"/>
    <x v="0"/>
    <n v="2022"/>
    <n v="9"/>
    <d v="2022-02-09T00:00:00"/>
    <s v="2022-02-09"/>
    <m/>
    <m/>
    <m/>
    <m/>
    <m/>
    <x v="0"/>
    <x v="0"/>
    <s v="ICMV INVERSIONES"/>
    <s v="icmv inversiones"/>
    <s v="ICMV INVERSIONES"/>
    <s v="Icmv Inversiones"/>
    <n v="10457954226"/>
    <s v="Aceptado"/>
    <s v="PEN"/>
    <m/>
    <m/>
    <s v="Efectivo"/>
    <n v="131.36000000000001"/>
    <n v="0"/>
    <n v="23.64"/>
    <n v="155"/>
  </r>
  <r>
    <n v="713"/>
    <x v="0"/>
    <x v="1"/>
    <s v="F001-8439"/>
    <s v="F001"/>
    <s v="8439"/>
    <s v="1-8"/>
    <s v="2022-02-09"/>
    <x v="0"/>
    <n v="2022"/>
    <n v="9"/>
    <d v="2022-02-09T00:00:00"/>
    <s v="2022-02-09"/>
    <m/>
    <m/>
    <m/>
    <m/>
    <s v="Lima"/>
    <x v="4"/>
    <x v="4"/>
    <s v="EMPRESA DE TRANSPORTE DELGADO RODRIGUEZ SOCIEDAD ANONIMA CERRADA"/>
    <s v="empresa de transporte delgado rodriguez sociedad anonima cerrada"/>
    <s v="EMPRESA DE TRANSPORTE DELGADO RODRIGUEZ SOCIEDAD ANONIMA CERRADA"/>
    <s v="Empresa De Transporte Delgado Rodriguez Sociedad Anonima Cerrada"/>
    <n v="20524458501"/>
    <s v="Aceptado"/>
    <s v="PEN"/>
    <m/>
    <m/>
    <s v="Efectivo"/>
    <n v="1044.9100000000001"/>
    <n v="0"/>
    <n v="188.08"/>
    <n v="1232.99"/>
  </r>
  <r>
    <n v="714"/>
    <x v="0"/>
    <x v="1"/>
    <s v="F001-8438"/>
    <s v="F001"/>
    <s v="8438"/>
    <s v="1-8"/>
    <s v="2022-02-09"/>
    <x v="0"/>
    <n v="2022"/>
    <n v="9"/>
    <d v="2022-02-09T00:00:00"/>
    <s v="2022-02-09"/>
    <m/>
    <m/>
    <m/>
    <m/>
    <s v="Bagua"/>
    <x v="9"/>
    <x v="15"/>
    <s v="VARGAS TARRILLO ARSENIO"/>
    <s v="vargas tarrillo arsenio"/>
    <s v="VARGAS TARRILLO ARSENIO"/>
    <s v="Vargas Tarrillo Arsenio"/>
    <n v="10414778106"/>
    <s v="Aceptado"/>
    <s v="PEN"/>
    <m/>
    <m/>
    <s v="Efectivo"/>
    <n v="211.86"/>
    <n v="0"/>
    <n v="38.14"/>
    <n v="250"/>
  </r>
  <r>
    <n v="715"/>
    <x v="0"/>
    <x v="1"/>
    <s v="F001-8437"/>
    <s v="F001"/>
    <s v="8437"/>
    <s v="1-8"/>
    <s v="2022-02-09"/>
    <x v="0"/>
    <n v="2022"/>
    <n v="9"/>
    <d v="2022-02-09T00:00:00"/>
    <s v="2022-02-09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27.12"/>
    <n v="0"/>
    <n v="22.88"/>
    <n v="150"/>
  </r>
  <r>
    <n v="716"/>
    <x v="0"/>
    <x v="0"/>
    <s v="B001-17090"/>
    <s v="B001"/>
    <s v="17090"/>
    <s v="1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717"/>
    <x v="0"/>
    <x v="1"/>
    <s v="F001-8436"/>
    <s v="F001"/>
    <s v="8436"/>
    <s v="1-8"/>
    <s v="2022-02-09"/>
    <x v="0"/>
    <n v="2022"/>
    <n v="9"/>
    <d v="2022-02-09T00:00:00"/>
    <s v="2022-02-09"/>
    <m/>
    <m/>
    <m/>
    <m/>
    <s v="Cutervo"/>
    <x v="2"/>
    <x v="10"/>
    <s v="GRUPO DE INVERSIONES OLARTE S.A.C."/>
    <s v="grupo de inversiones olarte s.a.c."/>
    <s v="GRUPO DE INVERSIONES OLARTE S.A.C."/>
    <s v="Grupo De Inversiones Olarte S.A.C."/>
    <n v="20574782768"/>
    <s v="Aceptado"/>
    <s v="PEN"/>
    <m/>
    <m/>
    <s v="Efectivo"/>
    <n v="122.88"/>
    <n v="0"/>
    <n v="22.12"/>
    <n v="145"/>
  </r>
  <r>
    <n v="718"/>
    <x v="2"/>
    <x v="0"/>
    <s v="B002-16005"/>
    <s v="B002"/>
    <s v="16005"/>
    <s v="2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719"/>
    <x v="1"/>
    <x v="0"/>
    <s v="B003-12621"/>
    <s v="B003"/>
    <s v="12621"/>
    <s v="3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20"/>
    <x v="1"/>
    <x v="0"/>
    <s v="B003-12620"/>
    <s v="B003"/>
    <s v="12620"/>
    <s v="3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21"/>
    <x v="1"/>
    <x v="0"/>
    <s v="B003-12619"/>
    <s v="B003"/>
    <s v="12619"/>
    <s v="3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22"/>
    <x v="1"/>
    <x v="0"/>
    <s v="B003-12618"/>
    <s v="B003"/>
    <s v="12618"/>
    <s v="3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23"/>
    <x v="1"/>
    <x v="0"/>
    <s v="B003-12617"/>
    <s v="B003"/>
    <s v="12617"/>
    <s v="3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24"/>
    <x v="0"/>
    <x v="0"/>
    <s v="B001-17089"/>
    <s v="B001"/>
    <s v="17089"/>
    <s v="1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725"/>
    <x v="0"/>
    <x v="0"/>
    <s v="B001-17088"/>
    <s v="B001"/>
    <s v="17088"/>
    <s v="1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26"/>
    <x v="0"/>
    <x v="0"/>
    <s v="B001-17087"/>
    <s v="B001"/>
    <s v="17087"/>
    <s v="1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27"/>
    <x v="0"/>
    <x v="0"/>
    <s v="B001-17086"/>
    <s v="B001"/>
    <s v="17086"/>
    <s v="1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28"/>
    <x v="0"/>
    <x v="1"/>
    <s v="F001-8435"/>
    <s v="F001"/>
    <s v="8435"/>
    <s v="1-8"/>
    <s v="2022-02-09"/>
    <x v="0"/>
    <n v="2022"/>
    <n v="9"/>
    <d v="2022-02-09T00:00:00"/>
    <s v="2022-02-09"/>
    <m/>
    <m/>
    <m/>
    <m/>
    <m/>
    <x v="1"/>
    <x v="1"/>
    <s v="GUERRA CHOROCO MILTON LUIS"/>
    <s v="guerra choroco milton luis"/>
    <s v="GUERRA CHOROCO MILTON LUIS"/>
    <s v="Guerra Choroco Milton Luis"/>
    <n v="10479220285"/>
    <s v="Aceptado"/>
    <s v="PEN"/>
    <m/>
    <m/>
    <s v="Efectivo"/>
    <n v="847.46"/>
    <n v="0"/>
    <n v="152.54"/>
    <n v="1000"/>
  </r>
  <r>
    <n v="729"/>
    <x v="0"/>
    <x v="1"/>
    <s v="F001-8434"/>
    <s v="F001"/>
    <s v="8434"/>
    <s v="1-8"/>
    <s v="2022-02-09"/>
    <x v="0"/>
    <n v="2022"/>
    <n v="9"/>
    <d v="2022-02-09T00:00:00"/>
    <s v="2022-02-09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730"/>
    <x v="0"/>
    <x v="1"/>
    <s v="F001-8433"/>
    <s v="F001"/>
    <s v="8433"/>
    <s v="1-8"/>
    <s v="2022-02-09"/>
    <x v="0"/>
    <n v="2022"/>
    <n v="9"/>
    <d v="2022-02-09T00:00:00"/>
    <s v="2022-02-09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731"/>
    <x v="0"/>
    <x v="0"/>
    <s v="B001-17085"/>
    <s v="B001"/>
    <s v="17085"/>
    <s v="1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732"/>
    <x v="2"/>
    <x v="1"/>
    <s v="F002-3454"/>
    <s v="F002"/>
    <s v="3454"/>
    <s v="2-3"/>
    <s v="2022-02-09"/>
    <x v="0"/>
    <n v="2022"/>
    <n v="9"/>
    <d v="2022-02-09T00:00:00"/>
    <s v="2022-02-09"/>
    <m/>
    <m/>
    <m/>
    <m/>
    <s v="SULLANA"/>
    <x v="6"/>
    <x v="9"/>
    <s v="CAJA MUNICIP.AHORRO Y CREDITO SULLANA S. A."/>
    <s v="caja municip.ahorro y credito sullana s. a."/>
    <s v="CAJA MUNICIP.AHORRO Y CREDITO SULLANA S. A."/>
    <s v="Caja Municip.Ahorro Y Credito Sullana S. A."/>
    <n v="20102881347"/>
    <s v="Aceptado"/>
    <s v="PEN"/>
    <m/>
    <m/>
    <s v="Efectivo"/>
    <n v="203.39"/>
    <n v="0"/>
    <n v="36.61"/>
    <n v="240"/>
  </r>
  <r>
    <n v="733"/>
    <x v="0"/>
    <x v="1"/>
    <s v="F001-8432"/>
    <s v="F001"/>
    <s v="8432"/>
    <s v="1-8"/>
    <s v="2022-02-09"/>
    <x v="0"/>
    <n v="2022"/>
    <n v="9"/>
    <d v="2022-02-09T00:00:00"/>
    <s v="2022-02-09"/>
    <m/>
    <m/>
    <m/>
    <m/>
    <s v="San Luis"/>
    <x v="4"/>
    <x v="4"/>
    <s v="TRANSPORTES E INVERSIONES BUSTAMANTE ESTELA S.A.C."/>
    <s v="transportes e inversiones bustamante estela s.a.c."/>
    <s v="TRANSPORTES E INVERSIONES BUSTAMANTE ESTELA S.A.C."/>
    <s v="Transportes E Inversiones Bustamante Estela S.A.C."/>
    <n v="20606562978"/>
    <s v="Aceptado"/>
    <s v="PEN"/>
    <m/>
    <m/>
    <s v="Efectivo"/>
    <n v="172.03"/>
    <n v="0"/>
    <n v="30.97"/>
    <n v="203"/>
  </r>
  <r>
    <n v="734"/>
    <x v="0"/>
    <x v="1"/>
    <s v="F001-8431"/>
    <s v="F001"/>
    <s v="8431"/>
    <s v="1-8"/>
    <s v="2022-02-09"/>
    <x v="0"/>
    <n v="2022"/>
    <n v="9"/>
    <d v="2022-02-09T00:00:00"/>
    <s v="2022-02-09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158.47999999999999"/>
    <n v="0"/>
    <n v="28.53"/>
    <n v="187.01"/>
  </r>
  <r>
    <n v="735"/>
    <x v="0"/>
    <x v="1"/>
    <s v="F001-8430"/>
    <s v="F001"/>
    <s v="8430"/>
    <s v="1-8"/>
    <s v="2022-02-09"/>
    <x v="0"/>
    <n v="2022"/>
    <n v="9"/>
    <d v="2022-02-09T00:00:00"/>
    <s v="2022-02-09"/>
    <m/>
    <m/>
    <m/>
    <m/>
    <m/>
    <x v="0"/>
    <x v="0"/>
    <s v="LLAMO DIAZ LUZ YULIANA"/>
    <s v="llamo diaz luz yuliana"/>
    <s v="LLAMO DIAZ LUZ YULIANA"/>
    <s v="Llamo Diaz Luz Yuliana"/>
    <n v="10767675084"/>
    <s v="Aceptado"/>
    <s v="PEN"/>
    <m/>
    <m/>
    <s v="Efectivo"/>
    <n v="423.73"/>
    <n v="0"/>
    <n v="76.27"/>
    <n v="500"/>
  </r>
  <r>
    <n v="736"/>
    <x v="0"/>
    <x v="1"/>
    <s v="F001-8429"/>
    <s v="F001"/>
    <s v="8429"/>
    <s v="1-8"/>
    <s v="2022-02-09"/>
    <x v="0"/>
    <n v="2022"/>
    <n v="9"/>
    <d v="2022-02-09T00:00:00"/>
    <s v="2022-02-09"/>
    <m/>
    <m/>
    <m/>
    <m/>
    <s v="Chiclayo"/>
    <x v="1"/>
    <x v="1"/>
    <s v="ADRIANO LABAN JORGE EDILBERTO"/>
    <s v="adriano laban jorge edilberto"/>
    <s v="ADRIANO LABAN JORGE EDILBERTO"/>
    <s v="Adriano Laban Jorge Edilberto"/>
    <n v="10174501161"/>
    <s v="Aceptado"/>
    <s v="PEN"/>
    <m/>
    <m/>
    <s v="Efectivo"/>
    <n v="84.75"/>
    <n v="0"/>
    <n v="15.25"/>
    <n v="100"/>
  </r>
  <r>
    <n v="737"/>
    <x v="0"/>
    <x v="1"/>
    <s v="F001-8428"/>
    <s v="F001"/>
    <s v="8428"/>
    <s v="1-8"/>
    <s v="2022-02-09"/>
    <x v="0"/>
    <n v="2022"/>
    <n v="9"/>
    <d v="2022-02-09T00:00:00"/>
    <s v="2022-02-09"/>
    <m/>
    <m/>
    <m/>
    <m/>
    <m/>
    <x v="0"/>
    <x v="0"/>
    <s v="INVERSIONES TANTALEAN CAYOTOPA"/>
    <s v="inversiones tantalean cayotopa"/>
    <s v="INVERSIONES TANTALEAN CAYOTOPA"/>
    <s v="Inversiones Tantalean Cayotopa"/>
    <n v="20608161296"/>
    <s v="Aceptado"/>
    <s v="PEN"/>
    <m/>
    <m/>
    <s v="Efectivo"/>
    <n v="16.95"/>
    <n v="0"/>
    <n v="3.05"/>
    <n v="20"/>
  </r>
  <r>
    <n v="738"/>
    <x v="0"/>
    <x v="1"/>
    <s v="F001-8427"/>
    <s v="F001"/>
    <s v="8427"/>
    <s v="1-8"/>
    <s v="2022-02-09"/>
    <x v="0"/>
    <n v="2022"/>
    <n v="9"/>
    <d v="2022-02-09T00:00:00"/>
    <s v="2022-02-09"/>
    <m/>
    <m/>
    <m/>
    <m/>
    <m/>
    <x v="0"/>
    <x v="0"/>
    <s v="INVERSIONES TANTALEAN CAYOTOPA"/>
    <s v="inversiones tantalean cayotopa"/>
    <s v="INVERSIONES TANTALEAN CAYOTOPA"/>
    <s v="Inversiones Tantalean Cayotopa"/>
    <n v="20608161296"/>
    <s v="Aceptado"/>
    <s v="PEN"/>
    <m/>
    <m/>
    <s v="Efectivo"/>
    <n v="16.95"/>
    <n v="0"/>
    <n v="3.05"/>
    <n v="20"/>
  </r>
  <r>
    <n v="739"/>
    <x v="0"/>
    <x v="1"/>
    <s v="F001-8426"/>
    <s v="F001"/>
    <s v="8426"/>
    <s v="1-8"/>
    <s v="2022-02-09"/>
    <x v="0"/>
    <n v="2022"/>
    <n v="9"/>
    <d v="2022-02-09T00:00:00"/>
    <s v="2022-02-09"/>
    <m/>
    <m/>
    <m/>
    <m/>
    <m/>
    <x v="4"/>
    <x v="4"/>
    <s v="RIOS CORONEL MARIA MARCELINA"/>
    <s v="rios coronel maria marcelina"/>
    <s v="RIOS CORONEL MARIA MARCELINA"/>
    <s v="Rios Coronel Maria Marcelina"/>
    <n v="10451194114"/>
    <s v="Aceptado"/>
    <s v="PEN"/>
    <m/>
    <m/>
    <s v="Efectivo"/>
    <n v="423.73"/>
    <n v="0"/>
    <n v="76.27"/>
    <n v="500"/>
  </r>
  <r>
    <n v="740"/>
    <x v="0"/>
    <x v="1"/>
    <s v="F001-8425"/>
    <s v="F001"/>
    <s v="8425"/>
    <s v="1-8"/>
    <s v="2022-02-09"/>
    <x v="0"/>
    <n v="2022"/>
    <n v="9"/>
    <d v="2022-02-09T00:00:00"/>
    <s v="2022-02-09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741"/>
    <x v="0"/>
    <x v="1"/>
    <s v="F001-8424"/>
    <s v="F001"/>
    <s v="8424"/>
    <s v="1-8"/>
    <s v="2022-02-09"/>
    <x v="0"/>
    <n v="2022"/>
    <n v="9"/>
    <d v="2022-02-09T00:00:00"/>
    <s v="2022-02-09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742"/>
    <x v="0"/>
    <x v="1"/>
    <s v="F001-8423"/>
    <s v="F001"/>
    <s v="8423"/>
    <s v="1-8"/>
    <s v="2022-02-09"/>
    <x v="0"/>
    <n v="2022"/>
    <n v="9"/>
    <d v="2022-02-09T00:00:00"/>
    <s v="2022-02-09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743"/>
    <x v="0"/>
    <x v="1"/>
    <s v="F001-8422"/>
    <s v="F001"/>
    <s v="8422"/>
    <s v="1-8"/>
    <s v="2022-02-09"/>
    <x v="0"/>
    <n v="2022"/>
    <n v="9"/>
    <d v="2022-02-09T00:00:00"/>
    <s v="2022-02-09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95.76"/>
    <n v="0"/>
    <n v="17.239999999999998"/>
    <n v="113"/>
  </r>
  <r>
    <n v="744"/>
    <x v="0"/>
    <x v="1"/>
    <s v="F001-8421"/>
    <s v="F001"/>
    <s v="8421"/>
    <s v="1-8"/>
    <s v="2022-02-09"/>
    <x v="0"/>
    <n v="2022"/>
    <n v="9"/>
    <d v="2022-02-09T00:00:00"/>
    <s v="2022-02-09"/>
    <m/>
    <m/>
    <m/>
    <m/>
    <s v="Lambayeque"/>
    <x v="1"/>
    <x v="7"/>
    <s v="CONSORCIO CHANGOMARCA"/>
    <s v="consorcio changomarca"/>
    <s v="CONSORCIO CHANGOMARCA"/>
    <s v="Consorcio Changomarca"/>
    <n v="20608592289"/>
    <s v="Aceptado"/>
    <s v="PEN"/>
    <m/>
    <m/>
    <s v="Efectivo"/>
    <n v="1285.5899999999999"/>
    <n v="0"/>
    <n v="231.41"/>
    <n v="1517"/>
  </r>
  <r>
    <n v="745"/>
    <x v="2"/>
    <x v="0"/>
    <s v="B002-16004"/>
    <s v="B002"/>
    <s v="16004"/>
    <s v="2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46"/>
    <x v="2"/>
    <x v="0"/>
    <s v="B002-16003"/>
    <s v="B002"/>
    <s v="16003"/>
    <s v="2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47"/>
    <x v="1"/>
    <x v="0"/>
    <s v="B003-12616"/>
    <s v="B003"/>
    <s v="12616"/>
    <s v="3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48"/>
    <x v="1"/>
    <x v="0"/>
    <s v="B003-12615"/>
    <s v="B003"/>
    <s v="12615"/>
    <s v="3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49"/>
    <x v="1"/>
    <x v="0"/>
    <s v="B003-12614"/>
    <s v="B003"/>
    <s v="12614"/>
    <s v="3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50"/>
    <x v="1"/>
    <x v="0"/>
    <s v="B003-12613"/>
    <s v="B003"/>
    <s v="12613"/>
    <s v="3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51"/>
    <x v="1"/>
    <x v="0"/>
    <s v="B003-12612"/>
    <s v="B003"/>
    <s v="12612"/>
    <s v="3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52"/>
    <x v="1"/>
    <x v="0"/>
    <s v="B003-12611"/>
    <s v="B003"/>
    <s v="12611"/>
    <s v="3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53"/>
    <x v="1"/>
    <x v="0"/>
    <s v="B003-12610"/>
    <s v="B003"/>
    <s v="12610"/>
    <s v="3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54"/>
    <x v="1"/>
    <x v="0"/>
    <s v="B003-12609"/>
    <s v="B003"/>
    <s v="12609"/>
    <s v="3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55"/>
    <x v="0"/>
    <x v="0"/>
    <s v="B001-17084"/>
    <s v="B001"/>
    <s v="17084"/>
    <s v="1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756"/>
    <x v="0"/>
    <x v="0"/>
    <s v="B001-17083"/>
    <s v="B001"/>
    <s v="17083"/>
    <s v="1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57"/>
    <x v="0"/>
    <x v="0"/>
    <s v="B001-17082"/>
    <s v="B001"/>
    <s v="17082"/>
    <s v="1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758"/>
    <x v="0"/>
    <x v="0"/>
    <s v="B001-17081"/>
    <s v="B001"/>
    <s v="17081"/>
    <s v="1-1"/>
    <s v="2022-02-09"/>
    <x v="0"/>
    <n v="2022"/>
    <n v="9"/>
    <d v="2022-02-09T00:00:00"/>
    <s v="2022-02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22.03"/>
    <n v="0"/>
    <n v="93.97"/>
    <n v="616"/>
  </r>
  <r>
    <n v="759"/>
    <x v="0"/>
    <x v="1"/>
    <s v="F001-8420"/>
    <s v="F001"/>
    <s v="8420"/>
    <s v="1-8"/>
    <s v="2022-02-09"/>
    <x v="0"/>
    <n v="2022"/>
    <n v="9"/>
    <d v="2022-02-09T00:00:00"/>
    <s v="2022-02-09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2.54"/>
    <n v="0"/>
    <n v="27.46"/>
    <n v="180"/>
  </r>
  <r>
    <n v="760"/>
    <x v="1"/>
    <x v="1"/>
    <s v="F003-2087"/>
    <s v="F003"/>
    <s v="2087"/>
    <s v="3-2"/>
    <s v="2022-02-09"/>
    <x v="0"/>
    <n v="2022"/>
    <n v="9"/>
    <d v="2022-02-09T00:00:00"/>
    <s v="2022-02-09"/>
    <m/>
    <m/>
    <m/>
    <m/>
    <s v="Chorrillos"/>
    <x v="4"/>
    <x v="4"/>
    <s v="YUSUF S.A.C."/>
    <s v="yusuf s.a.c."/>
    <s v="YUSUF S.A.C."/>
    <s v="Yusuf S.A.C."/>
    <n v="20601302056"/>
    <s v="Aceptado"/>
    <s v="PEN"/>
    <m/>
    <m/>
    <s v="Efectivo"/>
    <n v="42.37"/>
    <n v="0"/>
    <n v="7.63"/>
    <n v="50"/>
  </r>
  <r>
    <n v="761"/>
    <x v="1"/>
    <x v="1"/>
    <s v="F003-2086"/>
    <s v="F003"/>
    <s v="2086"/>
    <s v="3-2"/>
    <s v="2022-02-09"/>
    <x v="0"/>
    <n v="2022"/>
    <n v="9"/>
    <d v="2022-02-09T00:00:00"/>
    <s v="2022-02-09"/>
    <m/>
    <m/>
    <m/>
    <m/>
    <s v="San Juan de Lurigancho"/>
    <x v="4"/>
    <x v="4"/>
    <s v="DISTRIBUIDORA RICARDO C &amp; A S.R.L."/>
    <s v="distribuidora ricardo c &amp; a s.r.l."/>
    <s v="DISTRIBUIDORA RICARDO C &amp; A S.R.L."/>
    <s v="Distribuidora Ricardo C &amp; A S.R.L."/>
    <n v="20600318030"/>
    <s v="Aceptado"/>
    <s v="PEN"/>
    <m/>
    <m/>
    <s v="Efectivo"/>
    <n v="60.17"/>
    <n v="0"/>
    <n v="10.83"/>
    <n v="71"/>
  </r>
  <r>
    <n v="762"/>
    <x v="0"/>
    <x v="1"/>
    <s v="F001-8419"/>
    <s v="F001"/>
    <s v="8419"/>
    <s v="1-8"/>
    <s v="2022-02-08"/>
    <x v="0"/>
    <n v="2022"/>
    <n v="8"/>
    <d v="2022-02-08T00:00:00"/>
    <s v="2022-02-08"/>
    <m/>
    <m/>
    <m/>
    <m/>
    <s v="Bagua"/>
    <x v="9"/>
    <x v="15"/>
    <s v="VARGAS TARRILLO ARSENIO"/>
    <s v="vargas tarrillo arsenio"/>
    <s v="VARGAS TARRILLO ARSENIO"/>
    <s v="Vargas Tarrillo Arsenio"/>
    <n v="10414778106"/>
    <s v="Aceptado"/>
    <s v="PEN"/>
    <m/>
    <m/>
    <s v="Efectivo"/>
    <n v="423.73"/>
    <n v="0"/>
    <n v="76.27"/>
    <n v="500"/>
  </r>
  <r>
    <n v="763"/>
    <x v="1"/>
    <x v="0"/>
    <s v="B003-12608"/>
    <s v="B003"/>
    <s v="12608"/>
    <s v="3-1"/>
    <s v="2022-02-08"/>
    <x v="0"/>
    <n v="2022"/>
    <n v="8"/>
    <d v="2022-02-08T00:00:00"/>
    <s v="2022-02-0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3.05"/>
    <n v="0"/>
    <n v="11.35"/>
    <n v="74.399999999999991"/>
  </r>
  <r>
    <n v="764"/>
    <x v="0"/>
    <x v="1"/>
    <s v="F001-8418"/>
    <s v="F001"/>
    <s v="8418"/>
    <s v="1-8"/>
    <s v="2022-02-08"/>
    <x v="0"/>
    <n v="2022"/>
    <n v="8"/>
    <d v="2022-02-08T00:00:00"/>
    <s v="2022-02-08"/>
    <m/>
    <m/>
    <m/>
    <m/>
    <s v="Chota"/>
    <x v="2"/>
    <x v="2"/>
    <s v="COMERCIALIZADORA Y DISTRIBUIDORA AÑOMAYO E.I.R.L."/>
    <s v="comercializadora y distribuidora añomayo e.i.r.l."/>
    <s v="COMERCIALIZADORA Y DISTRIBUIDORA AÑOMAYO E.I.R.L."/>
    <s v="Comercializadora Y Distribuidora Añomayo E.I.R.L."/>
    <n v="20607510190"/>
    <s v="Aceptado"/>
    <s v="PEN"/>
    <m/>
    <m/>
    <s v="Efectivo"/>
    <n v="93.22"/>
    <n v="0"/>
    <n v="16.78"/>
    <n v="110"/>
  </r>
  <r>
    <n v="765"/>
    <x v="0"/>
    <x v="1"/>
    <s v="F001-8417"/>
    <s v="F001"/>
    <s v="8417"/>
    <s v="1-8"/>
    <s v="2022-02-08"/>
    <x v="0"/>
    <n v="2022"/>
    <n v="8"/>
    <d v="2022-02-08T00:00:00"/>
    <s v="2022-02-08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22.88"/>
    <n v="0"/>
    <n v="22.12"/>
    <n v="145"/>
  </r>
  <r>
    <n v="766"/>
    <x v="1"/>
    <x v="0"/>
    <s v="B003-12607"/>
    <s v="B003"/>
    <s v="12607"/>
    <s v="3-1"/>
    <s v="2022-02-08"/>
    <x v="0"/>
    <n v="2022"/>
    <n v="8"/>
    <d v="2022-02-08T00:00:00"/>
    <s v="2022-02-0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.42"/>
    <n v="0"/>
    <n v="4.58"/>
    <n v="30"/>
  </r>
  <r>
    <n v="767"/>
    <x v="0"/>
    <x v="1"/>
    <s v="F001-8416"/>
    <s v="F001"/>
    <s v="8416"/>
    <s v="1-8"/>
    <s v="2022-02-08"/>
    <x v="0"/>
    <n v="2022"/>
    <n v="8"/>
    <d v="2022-02-08T00:00:00"/>
    <s v="2022-02-08"/>
    <m/>
    <m/>
    <m/>
    <m/>
    <s v="Lajas"/>
    <x v="2"/>
    <x v="2"/>
    <s v="JEYWIC SAC"/>
    <s v="jeywic sac"/>
    <s v="JEYWIC SAC"/>
    <s v="Jeywic Sac"/>
    <n v="20529420804"/>
    <s v="Aceptado"/>
    <s v="PEN"/>
    <m/>
    <m/>
    <s v="Efectivo"/>
    <n v="84.75"/>
    <n v="0"/>
    <n v="15.25"/>
    <n v="100"/>
  </r>
  <r>
    <n v="768"/>
    <x v="0"/>
    <x v="1"/>
    <s v="F001-8415"/>
    <s v="F001"/>
    <s v="8415"/>
    <s v="1-8"/>
    <s v="2022-02-08"/>
    <x v="0"/>
    <n v="2022"/>
    <n v="8"/>
    <d v="2022-02-08T00:00:00"/>
    <s v="2022-02-08"/>
    <m/>
    <m/>
    <m/>
    <m/>
    <s v="Chiclayo"/>
    <x v="1"/>
    <x v="1"/>
    <s v="EMPRESA DE TRANSPORTES CJ EMPERADOR E.I.R.L."/>
    <s v="empresa de transportes cj emperador e.i.r.l."/>
    <s v="EMPRESA DE TRANSPORTES CJ EMPERADOR E.I.R.L."/>
    <s v="Empresa De Transportes Cj Emperador E.I.R.L."/>
    <n v="20603639210"/>
    <s v="Aceptado"/>
    <s v="PEN"/>
    <m/>
    <m/>
    <s v="Efectivo"/>
    <n v="550.85"/>
    <n v="0"/>
    <n v="99.15"/>
    <n v="650"/>
  </r>
  <r>
    <n v="769"/>
    <x v="0"/>
    <x v="1"/>
    <s v="F001-8414"/>
    <s v="F001"/>
    <s v="8414"/>
    <s v="1-8"/>
    <s v="2022-02-08"/>
    <x v="0"/>
    <n v="2022"/>
    <n v="8"/>
    <d v="2022-02-08T00:00:00"/>
    <s v="2022-02-08"/>
    <m/>
    <m/>
    <m/>
    <m/>
    <s v="Chiclayo"/>
    <x v="1"/>
    <x v="1"/>
    <s v="EMPRESA DE TRANSPORTES CJ EMPERADOR E.I.R.L."/>
    <s v="empresa de transportes cj emperador e.i.r.l."/>
    <s v="EMPRESA DE TRANSPORTES CJ EMPERADOR E.I.R.L."/>
    <s v="Empresa De Transportes Cj Emperador E.I.R.L."/>
    <n v="20603639210"/>
    <s v="Aceptado"/>
    <s v="PEN"/>
    <m/>
    <m/>
    <s v="Efectivo"/>
    <n v="550.85"/>
    <n v="0"/>
    <n v="99.15"/>
    <n v="650"/>
  </r>
  <r>
    <n v="770"/>
    <x v="0"/>
    <x v="1"/>
    <s v="F001-8413"/>
    <s v="F001"/>
    <s v="8413"/>
    <s v="1-8"/>
    <s v="2022-02-08"/>
    <x v="0"/>
    <n v="2022"/>
    <n v="8"/>
    <d v="2022-02-08T00:00:00"/>
    <s v="2022-02-08"/>
    <m/>
    <m/>
    <m/>
    <m/>
    <s v="José Leonardo Ortiz"/>
    <x v="1"/>
    <x v="1"/>
    <s v="TRANSPORTES DANIEL LA GRANJA SRL"/>
    <s v="transportes daniel la granja srl"/>
    <s v="TRANSPORTES DANIEL LA GRANJA SRL"/>
    <s v="Transportes Daniel La Granja Srl"/>
    <n v="20480442122"/>
    <s v="Aceptado"/>
    <s v="PEN"/>
    <m/>
    <m/>
    <s v="Efectivo"/>
    <n v="220.34"/>
    <n v="0"/>
    <n v="39.659999999999997"/>
    <n v="260"/>
  </r>
  <r>
    <n v="771"/>
    <x v="0"/>
    <x v="0"/>
    <s v="B001-17080"/>
    <s v="B001"/>
    <s v="17080"/>
    <s v="1-1"/>
    <s v="2022-02-08"/>
    <x v="0"/>
    <n v="2022"/>
    <n v="8"/>
    <d v="2022-02-08T00:00:00"/>
    <s v="2022-02-0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772"/>
    <x v="0"/>
    <x v="1"/>
    <s v="F001-8412"/>
    <s v="F001"/>
    <s v="8412"/>
    <s v="1-8"/>
    <s v="2022-02-08"/>
    <x v="0"/>
    <n v="2022"/>
    <n v="8"/>
    <d v="2022-02-08T00:00:00"/>
    <s v="2022-02-08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773"/>
    <x v="0"/>
    <x v="1"/>
    <s v="F001-8411"/>
    <s v="F001"/>
    <s v="8411"/>
    <s v="1-8"/>
    <s v="2022-02-08"/>
    <x v="0"/>
    <n v="2022"/>
    <n v="8"/>
    <d v="2022-02-08T00:00:00"/>
    <s v="2022-02-08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774"/>
    <x v="0"/>
    <x v="1"/>
    <s v="F001-8410"/>
    <s v="F001"/>
    <s v="8410"/>
    <s v="1-8"/>
    <s v="2022-02-08"/>
    <x v="0"/>
    <n v="2022"/>
    <n v="8"/>
    <d v="2022-02-08T00:00:00"/>
    <s v="2022-02-08"/>
    <m/>
    <m/>
    <m/>
    <m/>
    <m/>
    <x v="0"/>
    <x v="0"/>
    <s v="DE LA CRUZ PRAVIA PEDRO"/>
    <s v="de la cruz pravia pedro"/>
    <s v="DE LA CRUZ PRAVIA PEDRO"/>
    <s v="De La Cruz Pravia Pedro"/>
    <n v="10167437406"/>
    <s v="Aceptado"/>
    <s v="PEN"/>
    <m/>
    <m/>
    <s v="Efectivo"/>
    <n v="169.49"/>
    <n v="0"/>
    <n v="30.51"/>
    <n v="200"/>
  </r>
  <r>
    <n v="775"/>
    <x v="0"/>
    <x v="1"/>
    <s v="F001-8409"/>
    <s v="F001"/>
    <s v="8409"/>
    <s v="1-8"/>
    <s v="2022-02-08"/>
    <x v="0"/>
    <n v="2022"/>
    <n v="8"/>
    <d v="2022-02-08T00:00:00"/>
    <s v="2022-02-08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305.08"/>
    <n v="0"/>
    <n v="54.92"/>
    <n v="360"/>
  </r>
  <r>
    <n v="776"/>
    <x v="0"/>
    <x v="1"/>
    <s v="F001-8408"/>
    <s v="F001"/>
    <s v="8408"/>
    <s v="1-8"/>
    <s v="2022-02-08"/>
    <x v="0"/>
    <n v="2022"/>
    <n v="8"/>
    <d v="2022-02-08T00:00:00"/>
    <s v="2022-02-08"/>
    <m/>
    <m/>
    <m/>
    <m/>
    <s v="Chiclayo"/>
    <x v="1"/>
    <x v="1"/>
    <s v="VIGIL TORO CAROL ISABEL"/>
    <s v="vigil toro carol isabel"/>
    <s v="VIGIL TORO CAROL ISABEL"/>
    <s v="Vigil Toro Carol Isabel"/>
    <n v="10037005024"/>
    <s v="Aceptado"/>
    <s v="PEN"/>
    <m/>
    <m/>
    <s v="Efectivo"/>
    <n v="127.12"/>
    <n v="0"/>
    <n v="22.88"/>
    <n v="150"/>
  </r>
  <r>
    <n v="777"/>
    <x v="1"/>
    <x v="0"/>
    <s v="B003-12606"/>
    <s v="B003"/>
    <s v="12606"/>
    <s v="3-1"/>
    <s v="2022-02-08"/>
    <x v="0"/>
    <n v="2022"/>
    <n v="8"/>
    <d v="2022-02-08T00:00:00"/>
    <s v="2022-02-0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6.27"/>
    <n v="0"/>
    <n v="13.73"/>
    <n v="90"/>
  </r>
  <r>
    <n v="778"/>
    <x v="2"/>
    <x v="0"/>
    <s v="B002-16002"/>
    <s v="B002"/>
    <s v="16002"/>
    <s v="2-1"/>
    <s v="2022-02-08"/>
    <x v="0"/>
    <n v="2022"/>
    <n v="8"/>
    <d v="2022-02-08T00:00:00"/>
    <s v="2022-02-0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9.32"/>
    <n v="0"/>
    <n v="10.68"/>
    <n v="70"/>
  </r>
  <r>
    <n v="779"/>
    <x v="0"/>
    <x v="1"/>
    <s v="F001-8407"/>
    <s v="F001"/>
    <s v="8407"/>
    <s v="1-8"/>
    <s v="2022-02-08"/>
    <x v="0"/>
    <n v="2022"/>
    <n v="8"/>
    <d v="2022-02-08T00:00:00"/>
    <s v="2022-02-08"/>
    <m/>
    <m/>
    <m/>
    <m/>
    <s v="Bagua"/>
    <x v="9"/>
    <x v="15"/>
    <s v="VARGAS TARRILLO ARSENIO"/>
    <s v="vargas tarrillo arsenio"/>
    <s v="VARGAS TARRILLO ARSENIO"/>
    <s v="Vargas Tarrillo Arsenio"/>
    <n v="10414778106"/>
    <s v="Aceptado"/>
    <s v="PEN"/>
    <m/>
    <m/>
    <s v="Efectivo"/>
    <n v="423.73"/>
    <n v="0"/>
    <n v="76.27"/>
    <n v="500"/>
  </r>
  <r>
    <n v="780"/>
    <x v="0"/>
    <x v="0"/>
    <s v="B001-17079"/>
    <s v="B001"/>
    <s v="17079"/>
    <s v="1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781"/>
    <x v="0"/>
    <x v="1"/>
    <s v="F001-8406"/>
    <s v="F001"/>
    <s v="8406"/>
    <s v="1-8"/>
    <s v="2022-02-07"/>
    <x v="0"/>
    <n v="2022"/>
    <n v="7"/>
    <d v="2022-02-07T00:00:00"/>
    <s v="2022-02-07"/>
    <m/>
    <m/>
    <m/>
    <m/>
    <m/>
    <x v="0"/>
    <x v="0"/>
    <s v="ICMV INVERSIONES"/>
    <s v="icmv inversiones"/>
    <s v="ICMV INVERSIONES"/>
    <s v="Icmv Inversiones"/>
    <n v="10457954226"/>
    <s v="Aceptado"/>
    <s v="PEN"/>
    <m/>
    <m/>
    <s v="Efectivo"/>
    <n v="175.34"/>
    <n v="0"/>
    <n v="31.56"/>
    <n v="206.9"/>
  </r>
  <r>
    <n v="782"/>
    <x v="0"/>
    <x v="0"/>
    <s v="B001-17078"/>
    <s v="B001"/>
    <s v="17078"/>
    <s v="1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7.29"/>
    <n v="0"/>
    <n v="15.71"/>
    <n v="103"/>
  </r>
  <r>
    <n v="783"/>
    <x v="0"/>
    <x v="1"/>
    <s v="F001-8405"/>
    <s v="F001"/>
    <s v="8405"/>
    <s v="1-8"/>
    <s v="2022-02-07"/>
    <x v="0"/>
    <n v="2022"/>
    <n v="7"/>
    <d v="2022-02-07T00:00:00"/>
    <s v="2022-02-07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18.64"/>
    <n v="0"/>
    <n v="21.36"/>
    <n v="140"/>
  </r>
  <r>
    <n v="784"/>
    <x v="0"/>
    <x v="1"/>
    <s v="F001-8404"/>
    <s v="F001"/>
    <s v="8404"/>
    <s v="1-8"/>
    <s v="2022-02-07"/>
    <x v="0"/>
    <n v="2022"/>
    <n v="7"/>
    <d v="2022-02-07T00:00:00"/>
    <s v="2022-02-07"/>
    <m/>
    <m/>
    <m/>
    <m/>
    <m/>
    <x v="0"/>
    <x v="0"/>
    <s v="SUYON MORALES SEGUNDO PORFIRIO"/>
    <s v="suyon morales segundo porfirio"/>
    <s v="SUYON MORALES SEGUNDO PORFIRIO"/>
    <s v="Suyon Morales Segundo Porfirio"/>
    <n v="10166890565"/>
    <s v="Aceptado"/>
    <s v="PEN"/>
    <m/>
    <m/>
    <s v="Efectivo"/>
    <n v="127.12"/>
    <n v="0"/>
    <n v="22.88"/>
    <n v="150"/>
  </r>
  <r>
    <n v="785"/>
    <x v="0"/>
    <x v="1"/>
    <s v="F001-8403"/>
    <s v="F001"/>
    <s v="8403"/>
    <s v="1-8"/>
    <s v="2022-02-07"/>
    <x v="0"/>
    <n v="2022"/>
    <n v="7"/>
    <d v="2022-02-07T00:00:00"/>
    <s v="2022-02-07"/>
    <m/>
    <m/>
    <m/>
    <m/>
    <s v="Chota"/>
    <x v="2"/>
    <x v="2"/>
    <s v="RAMFERS INGENIEROS E.I.R.L."/>
    <s v="ramfers ingenieros e.i.r.l."/>
    <s v="RAMFERS INGENIEROS E.I.R.L."/>
    <s v="Ramfers Ingenieros E.I.R.L."/>
    <n v="20608411306"/>
    <s v="Aceptado"/>
    <s v="PEN"/>
    <m/>
    <m/>
    <s v="Efectivo"/>
    <n v="593.22"/>
    <n v="0"/>
    <n v="106.78"/>
    <n v="700"/>
  </r>
  <r>
    <n v="786"/>
    <x v="0"/>
    <x v="1"/>
    <s v="F001-8402"/>
    <s v="F001"/>
    <s v="8402"/>
    <s v="1-8"/>
    <s v="2022-02-07"/>
    <x v="0"/>
    <n v="2022"/>
    <n v="7"/>
    <d v="2022-02-07T00:00:00"/>
    <s v="2022-02-07"/>
    <m/>
    <m/>
    <m/>
    <m/>
    <s v="Eten Puerto"/>
    <x v="1"/>
    <x v="1"/>
    <s v="?IQUEN MILLONES LUIS EDWIN"/>
    <s v="?iquen millones luis edwin"/>
    <s v="?IQUEN MILLONES LUIS EDWIN"/>
    <s v="?Iquen Millones Luis Edwin"/>
    <n v="10452564004"/>
    <s v="Aceptado"/>
    <s v="PEN"/>
    <m/>
    <m/>
    <s v="Efectivo"/>
    <n v="389.83"/>
    <n v="0"/>
    <n v="70.17"/>
    <n v="460"/>
  </r>
  <r>
    <n v="787"/>
    <x v="0"/>
    <x v="1"/>
    <s v="F001-8401"/>
    <s v="F001"/>
    <s v="8401"/>
    <s v="1-8"/>
    <s v="2022-02-07"/>
    <x v="0"/>
    <n v="2022"/>
    <n v="7"/>
    <d v="2022-02-07T00:00:00"/>
    <s v="2022-02-07"/>
    <m/>
    <m/>
    <m/>
    <m/>
    <s v="Patapo"/>
    <x v="1"/>
    <x v="1"/>
    <s v="TRANSPORTE MI PODEROSO CAUTIVO JD &amp; A E.I.R.L."/>
    <s v="transporte mi poderoso cautivo jd &amp; a e.i.r.l."/>
    <s v="TRANSPORTE MI PODEROSO CAUTIVO JD &amp; A E.I.R.L."/>
    <s v="Transporte Mi Poderoso Cautivo Jd &amp; A E.I.R.L."/>
    <n v="20607139378"/>
    <s v="Aceptado"/>
    <s v="PEN"/>
    <m/>
    <m/>
    <s v="Efectivo"/>
    <n v="1194.9100000000001"/>
    <n v="0"/>
    <n v="215.08"/>
    <n v="1409.99"/>
  </r>
  <r>
    <n v="788"/>
    <x v="0"/>
    <x v="1"/>
    <s v="F001-8400"/>
    <s v="F001"/>
    <s v="8400"/>
    <s v="1-8"/>
    <s v="2022-02-07"/>
    <x v="0"/>
    <n v="2022"/>
    <n v="7"/>
    <d v="2022-02-07T00:00:00"/>
    <s v="2022-02-07"/>
    <m/>
    <m/>
    <m/>
    <m/>
    <s v="Patapo"/>
    <x v="1"/>
    <x v="1"/>
    <s v="TRANSPORTE MI PODEROSO CAUTIVO JD &amp; A E.I.R.L."/>
    <s v="transporte mi poderoso cautivo jd &amp; a e.i.r.l."/>
    <s v="TRANSPORTE MI PODEROSO CAUTIVO JD &amp; A E.I.R.L."/>
    <s v="Transporte Mi Poderoso Cautivo Jd &amp; A E.I.R.L."/>
    <n v="20607139378"/>
    <s v="Aceptado"/>
    <s v="PEN"/>
    <m/>
    <m/>
    <s v="Efectivo"/>
    <n v="1194.9100000000001"/>
    <n v="0"/>
    <n v="215.08"/>
    <n v="1409.99"/>
  </r>
  <r>
    <n v="789"/>
    <x v="2"/>
    <x v="0"/>
    <s v="B002-16001"/>
    <s v="B002"/>
    <s v="16001"/>
    <s v="2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790"/>
    <x v="2"/>
    <x v="0"/>
    <s v="B002-16000"/>
    <s v="B002"/>
    <s v="16000"/>
    <s v="2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791"/>
    <x v="2"/>
    <x v="0"/>
    <s v="B002-15999"/>
    <s v="B002"/>
    <s v="15999"/>
    <s v="2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792"/>
    <x v="2"/>
    <x v="0"/>
    <s v="B002-15998"/>
    <s v="B002"/>
    <s v="15998"/>
    <s v="2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793"/>
    <x v="0"/>
    <x v="0"/>
    <s v="B001-17077"/>
    <s v="B001"/>
    <s v="17077"/>
    <s v="1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.85"/>
    <n v="0"/>
    <n v="9.15"/>
    <n v="60"/>
  </r>
  <r>
    <n v="794"/>
    <x v="0"/>
    <x v="0"/>
    <s v="B001-17076"/>
    <s v="B001"/>
    <s v="17076"/>
    <s v="1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795"/>
    <x v="0"/>
    <x v="0"/>
    <s v="B001-17075"/>
    <s v="B001"/>
    <s v="17075"/>
    <s v="1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796"/>
    <x v="0"/>
    <x v="0"/>
    <s v="B001-17074"/>
    <s v="B001"/>
    <s v="17074"/>
    <s v="1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797"/>
    <x v="1"/>
    <x v="0"/>
    <s v="B003-12605"/>
    <s v="B003"/>
    <s v="12605"/>
    <s v="3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798"/>
    <x v="1"/>
    <x v="0"/>
    <s v="B003-12604"/>
    <s v="B003"/>
    <s v="12604"/>
    <s v="3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799"/>
    <x v="1"/>
    <x v="0"/>
    <s v="B003-12603"/>
    <s v="B003"/>
    <s v="12603"/>
    <s v="3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800"/>
    <x v="1"/>
    <x v="0"/>
    <s v="B003-12602"/>
    <s v="B003"/>
    <s v="12602"/>
    <s v="3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801"/>
    <x v="1"/>
    <x v="1"/>
    <s v="F003-2085"/>
    <s v="F003"/>
    <s v="2085"/>
    <s v="3-2"/>
    <s v="2022-02-07"/>
    <x v="0"/>
    <n v="2022"/>
    <n v="7"/>
    <d v="2022-02-07T00:00:00"/>
    <s v="2022-02-07"/>
    <m/>
    <m/>
    <m/>
    <m/>
    <s v="Trujillo"/>
    <x v="8"/>
    <x v="14"/>
    <s v="SERVICIOS GRUPOS ELECTROGENOS TELECOMUNICACIONES ENERGIA S.R.L"/>
    <s v="servicios grupos electrogenos telecomunicaciones energia s.r.l"/>
    <s v="SERVICIOS GRUPOS ELECTROGENOS TELECOMUNICACIONES ENERGIA S.R.L"/>
    <s v="Servicios Grupos Electrogenos Telecomunicaciones Energia S.R.L"/>
    <n v="20601373981"/>
    <s v="Aceptado"/>
    <s v="PEN"/>
    <m/>
    <m/>
    <s v="Efectivo"/>
    <n v="42.37"/>
    <n v="0"/>
    <n v="7.63"/>
    <n v="50"/>
  </r>
  <r>
    <n v="802"/>
    <x v="0"/>
    <x v="0"/>
    <s v="B001-17073"/>
    <s v="B001"/>
    <s v="17073"/>
    <s v="1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20.34"/>
    <n v="0"/>
    <n v="39.659999999999997"/>
    <n v="260"/>
  </r>
  <r>
    <n v="803"/>
    <x v="0"/>
    <x v="1"/>
    <s v="F001-8399"/>
    <s v="F001"/>
    <s v="8399"/>
    <s v="1-8"/>
    <s v="2022-02-07"/>
    <x v="0"/>
    <n v="2022"/>
    <n v="7"/>
    <d v="2022-02-07T00:00:00"/>
    <s v="2022-02-07"/>
    <m/>
    <m/>
    <m/>
    <m/>
    <m/>
    <x v="0"/>
    <x v="0"/>
    <s v="SUYON MORALES SEGUNDO PORFIRIO"/>
    <s v="suyon morales segundo porfirio"/>
    <s v="SUYON MORALES SEGUNDO PORFIRIO"/>
    <s v="Suyon Morales Segundo Porfirio"/>
    <n v="10166890565"/>
    <s v="Aceptado"/>
    <s v="PEN"/>
    <m/>
    <m/>
    <s v="Efectivo"/>
    <n v="127.12"/>
    <n v="0"/>
    <n v="22.88"/>
    <n v="150"/>
  </r>
  <r>
    <n v="804"/>
    <x v="0"/>
    <x v="1"/>
    <s v="F001-8398"/>
    <s v="F001"/>
    <s v="8398"/>
    <s v="1-8"/>
    <s v="2022-02-07"/>
    <x v="0"/>
    <n v="2022"/>
    <n v="7"/>
    <d v="2022-02-07T00:00:00"/>
    <s v="2022-02-07"/>
    <m/>
    <m/>
    <m/>
    <m/>
    <s v="Chiclayo"/>
    <x v="1"/>
    <x v="1"/>
    <s v="EMPRESA DE TRANSPORTES TURISMO BATANGRANDE SRL"/>
    <s v="empresa de transportes turismo batangrande srl"/>
    <s v="EMPRESA DE TRANSPORTES TURISMO BATANGRANDE SRL"/>
    <s v="Empresa De Transportes Turismo Batangrande Srl"/>
    <n v="20212390624"/>
    <s v="Aceptado"/>
    <s v="PEN"/>
    <m/>
    <m/>
    <s v="Efectivo"/>
    <n v="211.86"/>
    <n v="0"/>
    <n v="38.14"/>
    <n v="250"/>
  </r>
  <r>
    <n v="805"/>
    <x v="0"/>
    <x v="1"/>
    <s v="F001-8397"/>
    <s v="F001"/>
    <s v="8397"/>
    <s v="1-8"/>
    <s v="2022-02-07"/>
    <x v="0"/>
    <n v="2022"/>
    <n v="7"/>
    <d v="2022-02-07T00:00:00"/>
    <s v="2022-02-07"/>
    <m/>
    <m/>
    <m/>
    <m/>
    <s v="José Leonardo Ortiz"/>
    <x v="1"/>
    <x v="1"/>
    <s v="TRANSPORTES JHOLER E.I.R.L."/>
    <s v="transportes jholer e.i.r.l."/>
    <s v="TRANSPORTES JHOLER E.I.R.L."/>
    <s v="Transportes Jholer E.I.R.L."/>
    <n v="20602720684"/>
    <s v="Aceptado"/>
    <s v="PEN"/>
    <m/>
    <m/>
    <s v="Efectivo"/>
    <n v="481.86"/>
    <n v="0"/>
    <n v="86.74"/>
    <n v="568.6"/>
  </r>
  <r>
    <n v="806"/>
    <x v="0"/>
    <x v="1"/>
    <s v="F001-8396"/>
    <s v="F001"/>
    <s v="8396"/>
    <s v="1-8"/>
    <s v="2022-02-07"/>
    <x v="0"/>
    <n v="2022"/>
    <n v="7"/>
    <d v="2022-02-07T00:00:00"/>
    <s v="2022-02-07"/>
    <m/>
    <m/>
    <m/>
    <m/>
    <s v="La Victoria"/>
    <x v="1"/>
    <x v="1"/>
    <s v="DISTRIBUIDORA VELA MOTOR?S S.R.L."/>
    <s v="distribuidora vela motor?s s.r.l."/>
    <s v="DISTRIBUIDORA VELA MOTOR?S S.R.L."/>
    <s v="Distribuidora Vela Motor?S S.R.L."/>
    <n v="20479970468"/>
    <s v="Aceptado"/>
    <s v="PEN"/>
    <m/>
    <m/>
    <s v="Efectivo"/>
    <n v="169.49"/>
    <n v="0"/>
    <n v="30.51"/>
    <n v="200"/>
  </r>
  <r>
    <n v="807"/>
    <x v="0"/>
    <x v="1"/>
    <s v="F001-8395"/>
    <s v="F001"/>
    <s v="8395"/>
    <s v="1-8"/>
    <s v="2022-02-07"/>
    <x v="0"/>
    <n v="2022"/>
    <n v="7"/>
    <d v="2022-02-07T00:00:00"/>
    <s v="2022-02-07"/>
    <m/>
    <m/>
    <m/>
    <m/>
    <s v="La Victoria"/>
    <x v="1"/>
    <x v="1"/>
    <s v="DISTRIBUCIONES CALLAYUC S.A.C."/>
    <s v="distribuciones callayuc s.a.c."/>
    <s v="DISTRIBUCIONES CALLAYUC S.A.C."/>
    <s v="Distribuciones Callayuc S.A.C."/>
    <n v="20480719299"/>
    <s v="Aceptado"/>
    <s v="PEN"/>
    <m/>
    <m/>
    <s v="Efectivo"/>
    <n v="296.61"/>
    <n v="0"/>
    <n v="53.39"/>
    <n v="350"/>
  </r>
  <r>
    <n v="808"/>
    <x v="0"/>
    <x v="1"/>
    <s v="F001-8394"/>
    <s v="F001"/>
    <s v="8394"/>
    <s v="1-8"/>
    <s v="2022-02-07"/>
    <x v="0"/>
    <n v="2022"/>
    <n v="7"/>
    <d v="2022-02-07T00:00:00"/>
    <s v="2022-02-07"/>
    <m/>
    <m/>
    <m/>
    <m/>
    <s v="Chiclayo"/>
    <x v="1"/>
    <x v="1"/>
    <s v="TRANSPORTE DE CARGA Y MUDANZAS CORDOVA SAC"/>
    <s v="transporte de carga y mudanzas cordova sac"/>
    <s v="TRANSPORTE DE CARGA Y MUDANZAS CORDOVA SAC"/>
    <s v="Transporte De Carga Y Mudanzas Cordova Sac"/>
    <n v="20605796541"/>
    <s v="Aceptado"/>
    <s v="PEN"/>
    <m/>
    <m/>
    <s v="Efectivo"/>
    <n v="68.14"/>
    <n v="0"/>
    <n v="12.26"/>
    <n v="80.400000000000006"/>
  </r>
  <r>
    <n v="809"/>
    <x v="0"/>
    <x v="0"/>
    <s v="B001-17072"/>
    <s v="B001"/>
    <s v="17072"/>
    <s v="1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74.58"/>
    <n v="0"/>
    <n v="31.42"/>
    <n v="206"/>
  </r>
  <r>
    <n v="810"/>
    <x v="0"/>
    <x v="1"/>
    <s v="F001-8393"/>
    <s v="F001"/>
    <s v="8393"/>
    <s v="1-8"/>
    <s v="2022-02-07"/>
    <x v="0"/>
    <n v="2022"/>
    <n v="7"/>
    <d v="2022-02-07T00:00:00"/>
    <s v="2022-02-07"/>
    <m/>
    <m/>
    <m/>
    <m/>
    <s v="José Leonardo Ortiz"/>
    <x v="1"/>
    <x v="1"/>
    <s v="EMBOTELLADORA JADY S.A.C."/>
    <s v="embotelladora jady s.a.c."/>
    <s v="EMBOTELLADORA JADY S.A.C."/>
    <s v="Embotelladora Jady S.A.C."/>
    <n v="20606146150"/>
    <s v="Aceptado"/>
    <s v="PEN"/>
    <m/>
    <m/>
    <s v="Efectivo"/>
    <n v="169.49"/>
    <n v="0"/>
    <n v="30.51"/>
    <n v="200"/>
  </r>
  <r>
    <n v="811"/>
    <x v="0"/>
    <x v="1"/>
    <s v="F001-8392"/>
    <s v="F001"/>
    <s v="8392"/>
    <s v="1-8"/>
    <s v="2022-02-07"/>
    <x v="0"/>
    <n v="2022"/>
    <n v="7"/>
    <d v="2022-02-07T00:00:00"/>
    <s v="2022-02-07"/>
    <m/>
    <m/>
    <m/>
    <m/>
    <s v="Callao"/>
    <x v="5"/>
    <x v="8"/>
    <s v="SOCIEDAD ANONIMA FAUSTO PIAGGIO"/>
    <s v="sociedad anonima fausto piaggio"/>
    <s v="SOCIEDAD ANONIMA FAUSTO PIAGGIO"/>
    <s v="Sociedad Anonima Fausto Piaggio"/>
    <n v="20100244471"/>
    <s v="Aceptado"/>
    <s v="PEN"/>
    <m/>
    <m/>
    <s v="Efectivo"/>
    <n v="127.12"/>
    <n v="0"/>
    <n v="22.88"/>
    <n v="150"/>
  </r>
  <r>
    <n v="812"/>
    <x v="0"/>
    <x v="1"/>
    <s v="F001-8391"/>
    <s v="F001"/>
    <s v="8391"/>
    <s v="1-8"/>
    <s v="2022-02-07"/>
    <x v="0"/>
    <n v="2022"/>
    <n v="7"/>
    <d v="2022-02-07T00:00:00"/>
    <s v="2022-02-07"/>
    <m/>
    <m/>
    <m/>
    <m/>
    <s v="Punta Hermosa"/>
    <x v="4"/>
    <x v="4"/>
    <s v="NAANDAN JAIN PERU S.A.C."/>
    <s v="naandan jain peru s.a.c."/>
    <s v="NAANDAN JAIN PERU S.A.C."/>
    <s v="Naandan Jain Peru S.A.C."/>
    <n v="20518695160"/>
    <s v="Aceptado"/>
    <s v="PEN"/>
    <m/>
    <m/>
    <s v="Efectivo"/>
    <n v="101.69"/>
    <n v="0"/>
    <n v="18.309999999999999"/>
    <n v="120"/>
  </r>
  <r>
    <n v="813"/>
    <x v="3"/>
    <x v="2"/>
    <s v="FC04-59"/>
    <s v="FC04"/>
    <s v="04-59"/>
    <s v="4-5"/>
    <s v="2022-02-07"/>
    <x v="0"/>
    <n v="2022"/>
    <n v="7"/>
    <d v="2022-02-07T00:00:00"/>
    <m/>
    <s v="F001 - 8363"/>
    <m/>
    <m/>
    <m/>
    <s v="Punta Hermosa"/>
    <x v="4"/>
    <x v="4"/>
    <s v="NAANDAN JAIN PERU S.A.C."/>
    <s v="naandan jain peru s.a.c."/>
    <s v="NAANDAN JAIN PERU S.A.C."/>
    <s v="Naandan Jain Peru S.A.C."/>
    <n v="20518695160"/>
    <s v="Aceptado"/>
    <s v="PEN"/>
    <m/>
    <m/>
    <m/>
    <n v="-101.69"/>
    <n v="0"/>
    <n v="-18.309999999999999"/>
    <n v="-120"/>
  </r>
  <r>
    <n v="814"/>
    <x v="2"/>
    <x v="0"/>
    <s v="B002-15997"/>
    <s v="B002"/>
    <s v="15997"/>
    <s v="2-1"/>
    <s v="2022-02-07"/>
    <x v="0"/>
    <n v="2022"/>
    <n v="7"/>
    <d v="2022-02-07T00:00:00"/>
    <s v="2022-02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700000000000006"/>
    <n v="0"/>
    <n v="1.53"/>
    <n v="10"/>
  </r>
  <r>
    <n v="815"/>
    <x v="0"/>
    <x v="1"/>
    <s v="F001-8390"/>
    <s v="F001"/>
    <s v="8390"/>
    <s v="1-8"/>
    <s v="2022-02-07"/>
    <x v="0"/>
    <n v="2022"/>
    <n v="7"/>
    <d v="2022-02-07T00:00:00"/>
    <s v="2022-02-07"/>
    <m/>
    <m/>
    <m/>
    <m/>
    <s v="Bagua"/>
    <x v="9"/>
    <x v="15"/>
    <s v="VARGAS TARRILLO ARSENIO"/>
    <s v="vargas tarrillo arsenio"/>
    <s v="VARGAS TARRILLO ARSENIO"/>
    <s v="Vargas Tarrillo Arsenio"/>
    <n v="10414778106"/>
    <s v="Aceptado"/>
    <s v="PEN"/>
    <m/>
    <m/>
    <s v="Efectivo"/>
    <n v="423.73"/>
    <n v="0"/>
    <n v="76.27"/>
    <n v="500"/>
  </r>
  <r>
    <n v="816"/>
    <x v="0"/>
    <x v="0"/>
    <s v="B001-17071"/>
    <s v="B001"/>
    <s v="17071"/>
    <s v="1-1"/>
    <s v="2022-02-07"/>
    <x v="0"/>
    <n v="2022"/>
    <n v="7"/>
    <d v="2022-02-07T00:00:00"/>
    <s v="2022-02-07"/>
    <m/>
    <m/>
    <m/>
    <m/>
    <m/>
    <x v="0"/>
    <x v="0"/>
    <s v="PAZ GUEVARA, BELTHIER"/>
    <s v="paz guevara, belthier"/>
    <s v="PAZ GUEVARA, BELTHIER"/>
    <s v="Paz Guevara, Belthier"/>
    <n v="28105854"/>
    <s v="Aceptado"/>
    <s v="PEN"/>
    <m/>
    <m/>
    <s v="Efectivo"/>
    <n v="33.9"/>
    <n v="0"/>
    <n v="6.1"/>
    <n v="40"/>
  </r>
  <r>
    <n v="817"/>
    <x v="0"/>
    <x v="1"/>
    <s v="F001-8389"/>
    <s v="F001"/>
    <s v="8389"/>
    <s v="1-8"/>
    <s v="2022-02-07"/>
    <x v="0"/>
    <n v="2022"/>
    <n v="7"/>
    <d v="2022-02-07T00:00:00"/>
    <s v="2022-02-07"/>
    <m/>
    <m/>
    <m/>
    <m/>
    <s v="Chiclayo"/>
    <x v="1"/>
    <x v="1"/>
    <s v="FERROCONSTRUCTORA JH SERVICIOS GENERALES E.I.R.L."/>
    <s v="ferroconstructora jh servicios generales e.i.r.l."/>
    <s v="FERROCONSTRUCTORA JH SERVICIOS GENERALES E.I.R.L."/>
    <s v="Ferroconstructora Jh Servicios Generales E.I.R.L."/>
    <n v="20604078238"/>
    <s v="Aceptado"/>
    <s v="PEN"/>
    <m/>
    <m/>
    <s v="Efectivo"/>
    <n v="169.49"/>
    <n v="0"/>
    <n v="30.51"/>
    <n v="200"/>
  </r>
  <r>
    <n v="818"/>
    <x v="1"/>
    <x v="1"/>
    <s v="F003-2084"/>
    <s v="F003"/>
    <s v="2084"/>
    <s v="3-2"/>
    <s v="2022-02-07"/>
    <x v="0"/>
    <n v="2022"/>
    <n v="7"/>
    <d v="2022-02-07T00:00:00"/>
    <s v="2022-02-07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33.9"/>
    <n v="0"/>
    <n v="6.1"/>
    <n v="40"/>
  </r>
  <r>
    <n v="819"/>
    <x v="0"/>
    <x v="1"/>
    <s v="F001-8388"/>
    <s v="F001"/>
    <s v="8388"/>
    <s v="1-8"/>
    <s v="2022-02-07"/>
    <x v="0"/>
    <n v="2022"/>
    <n v="7"/>
    <d v="2022-02-07T00:00:00"/>
    <s v="2022-02-07"/>
    <m/>
    <m/>
    <m/>
    <m/>
    <s v="José Leonardo Ortiz"/>
    <x v="1"/>
    <x v="1"/>
    <s v="EMPRESA DE TRANSPORTES TURISMO LA ESPIGA E.I.R.L."/>
    <s v="empresa de transportes turismo la espiga e.i.r.l."/>
    <s v="EMPRESA DE TRANSPORTES TURISMO LA ESPIGA E.I.R.L."/>
    <s v="Empresa De Transportes Turismo La Espiga E.I.R.L."/>
    <n v="20488132912"/>
    <s v="Aceptado"/>
    <s v="PEN"/>
    <m/>
    <m/>
    <s v="Efectivo"/>
    <n v="135.59"/>
    <n v="0"/>
    <n v="24.41"/>
    <n v="160"/>
  </r>
  <r>
    <n v="820"/>
    <x v="0"/>
    <x v="1"/>
    <s v="F001-8387"/>
    <s v="F001"/>
    <s v="8387"/>
    <s v="1-8"/>
    <s v="2022-02-06"/>
    <x v="0"/>
    <n v="2022"/>
    <n v="6"/>
    <d v="2022-02-06T00:00:00"/>
    <s v="2022-02-06"/>
    <m/>
    <m/>
    <m/>
    <m/>
    <s v="Cayalti"/>
    <x v="1"/>
    <x v="1"/>
    <s v="JAMBO TAFUR JULVER FRANK"/>
    <s v="jambo tafur julver frank"/>
    <s v="JAMBO TAFUR JULVER FRANK"/>
    <s v="Jambo Tafur Julver Frank"/>
    <n v="10469092882"/>
    <s v="Aceptado"/>
    <s v="PEN"/>
    <m/>
    <m/>
    <s v="Efectivo"/>
    <n v="1333.9"/>
    <n v="0"/>
    <n v="240.1"/>
    <n v="1574"/>
  </r>
  <r>
    <n v="821"/>
    <x v="0"/>
    <x v="1"/>
    <s v="F001-8386"/>
    <s v="F001"/>
    <s v="8386"/>
    <s v="1-8"/>
    <s v="2022-02-06"/>
    <x v="0"/>
    <n v="2022"/>
    <n v="6"/>
    <d v="2022-02-06T00:00:00"/>
    <s v="2022-02-06"/>
    <m/>
    <m/>
    <m/>
    <m/>
    <m/>
    <x v="0"/>
    <x v="0"/>
    <s v="EMPRESA CONSTRUCTORA Y SERVICIOS GENERALES AKUNTA S.R.L."/>
    <s v="empresa constructora y servicios generales akunta s.r.l."/>
    <s v="EMPRESA CONSTRUCTORA Y SERVICIOS GENERALES AKUNTA S.R.L."/>
    <s v="Empresa Constructora Y Servicios Generales Akunta S.R.L."/>
    <n v="20496149425"/>
    <s v="Aceptado"/>
    <s v="PEN"/>
    <m/>
    <m/>
    <s v="Efectivo"/>
    <n v="81.61"/>
    <n v="0"/>
    <n v="14.69"/>
    <n v="96.3"/>
  </r>
  <r>
    <n v="822"/>
    <x v="0"/>
    <x v="1"/>
    <s v="F001-8385"/>
    <s v="F001"/>
    <s v="8385"/>
    <s v="1-8"/>
    <s v="2022-02-06"/>
    <x v="0"/>
    <n v="2022"/>
    <n v="6"/>
    <d v="2022-02-06T00:00:00"/>
    <s v="2022-02-06"/>
    <m/>
    <m/>
    <m/>
    <m/>
    <s v="Chota"/>
    <x v="2"/>
    <x v="2"/>
    <s v="CONSTRUCTORA MULTISERVICIOS SAGRADO JESUS H &amp; B S.A.C"/>
    <s v="constructora multiservicios sagrado jesus h &amp; b s.a.c"/>
    <s v="CONSTRUCTORA MULTISERVICIOS SAGRADO JESUS H &amp; B S.A.C"/>
    <s v="Constructora Multiservicios Sagrado Jesus H &amp; B S.A.C"/>
    <n v="20600419383"/>
    <s v="Aceptado"/>
    <s v="PEN"/>
    <m/>
    <m/>
    <s v="Efectivo"/>
    <n v="84.75"/>
    <n v="0"/>
    <n v="15.25"/>
    <n v="100"/>
  </r>
  <r>
    <n v="823"/>
    <x v="0"/>
    <x v="0"/>
    <s v="B001-17070"/>
    <s v="B001"/>
    <s v="17070"/>
    <s v="1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.85"/>
    <n v="0"/>
    <n v="9.15"/>
    <n v="60"/>
  </r>
  <r>
    <n v="824"/>
    <x v="1"/>
    <x v="0"/>
    <s v="B003-12601"/>
    <s v="B003"/>
    <s v="12601"/>
    <s v="3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700000000000006"/>
    <n v="0"/>
    <n v="1.53"/>
    <n v="10"/>
  </r>
  <r>
    <n v="825"/>
    <x v="0"/>
    <x v="1"/>
    <s v="F001-8384"/>
    <s v="F001"/>
    <s v="8384"/>
    <s v="1-8"/>
    <s v="2022-02-06"/>
    <x v="0"/>
    <n v="2022"/>
    <n v="6"/>
    <d v="2022-02-06T00:00:00"/>
    <s v="2022-02-06"/>
    <m/>
    <m/>
    <m/>
    <m/>
    <s v="Chiclayo"/>
    <x v="1"/>
    <x v="1"/>
    <s v="MERCADOS ASESORIA SERVICIOS &amp; TEKNOLOGIA E.I.R.L."/>
    <s v="mercados asesoria servicios &amp; teknologia e.i.r.l."/>
    <s v="MERCADOS ASESORIA SERVICIOS &amp; TEKNOLOGIA E.I.R.L."/>
    <s v="Mercados Asesoria Servicios &amp; Teknologia E.I.R.L."/>
    <n v="20606394013"/>
    <s v="Aceptado"/>
    <s v="PEN"/>
    <m/>
    <m/>
    <s v="Efectivo"/>
    <n v="42.37"/>
    <n v="0"/>
    <n v="7.63"/>
    <n v="50"/>
  </r>
  <r>
    <n v="826"/>
    <x v="2"/>
    <x v="0"/>
    <s v="B002-15996"/>
    <s v="B002"/>
    <s v="15996"/>
    <s v="2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.95"/>
    <n v="0"/>
    <n v="3.05"/>
    <n v="20"/>
  </r>
  <r>
    <n v="827"/>
    <x v="1"/>
    <x v="0"/>
    <s v="B003-12600"/>
    <s v="B003"/>
    <s v="12600"/>
    <s v="3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28"/>
    <x v="1"/>
    <x v="0"/>
    <s v="B003-12599"/>
    <s v="B003"/>
    <s v="12599"/>
    <s v="3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29"/>
    <x v="1"/>
    <x v="0"/>
    <s v="B003-12598"/>
    <s v="B003"/>
    <s v="12598"/>
    <s v="3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30"/>
    <x v="1"/>
    <x v="0"/>
    <s v="B003-12597"/>
    <s v="B003"/>
    <s v="12597"/>
    <s v="3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31"/>
    <x v="1"/>
    <x v="0"/>
    <s v="B003-12596"/>
    <s v="B003"/>
    <s v="12596"/>
    <s v="3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32"/>
    <x v="1"/>
    <x v="0"/>
    <s v="B003-12595"/>
    <s v="B003"/>
    <s v="12595"/>
    <s v="3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33"/>
    <x v="2"/>
    <x v="0"/>
    <s v="B002-15995"/>
    <s v="B002"/>
    <s v="15995"/>
    <s v="2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34"/>
    <x v="2"/>
    <x v="0"/>
    <s v="B002-15994"/>
    <s v="B002"/>
    <s v="15994"/>
    <s v="2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835"/>
    <x v="2"/>
    <x v="0"/>
    <s v="B002-15993"/>
    <s v="B002"/>
    <s v="15993"/>
    <s v="2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36"/>
    <x v="0"/>
    <x v="0"/>
    <s v="B001-17069"/>
    <s v="B001"/>
    <s v="17069"/>
    <s v="1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837"/>
    <x v="0"/>
    <x v="0"/>
    <s v="B001-17068"/>
    <s v="B001"/>
    <s v="17068"/>
    <s v="1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38"/>
    <x v="0"/>
    <x v="0"/>
    <s v="B001-17067"/>
    <s v="B001"/>
    <s v="17067"/>
    <s v="1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839"/>
    <x v="0"/>
    <x v="0"/>
    <s v="B001-17066"/>
    <s v="B001"/>
    <s v="17066"/>
    <s v="1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40"/>
    <x v="1"/>
    <x v="1"/>
    <s v="F003-2083"/>
    <s v="F003"/>
    <s v="2083"/>
    <s v="3-2"/>
    <s v="2022-02-06"/>
    <x v="0"/>
    <n v="2022"/>
    <n v="6"/>
    <d v="2022-02-06T00:00:00"/>
    <s v="2022-02-06"/>
    <m/>
    <m/>
    <m/>
    <m/>
    <s v="Chiclayo"/>
    <x v="1"/>
    <x v="1"/>
    <s v="J &amp; K SONA'C ASOCIADOS S.A.C."/>
    <s v="j &amp; k sona'c asociados s.a.c."/>
    <s v="J &amp; K SONA'C ASOCIADOS S.A.C."/>
    <s v="J &amp; K Sona'C Asociados S.A.C."/>
    <n v="20561298476"/>
    <s v="Aceptado"/>
    <s v="PEN"/>
    <m/>
    <m/>
    <s v="Efectivo"/>
    <n v="25.42"/>
    <n v="0"/>
    <n v="4.58"/>
    <n v="30"/>
  </r>
  <r>
    <n v="841"/>
    <x v="1"/>
    <x v="0"/>
    <s v="B003-12594"/>
    <s v="B003"/>
    <s v="12594"/>
    <s v="3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.95"/>
    <n v="0"/>
    <n v="3.05"/>
    <n v="20"/>
  </r>
  <r>
    <n v="842"/>
    <x v="2"/>
    <x v="1"/>
    <s v="F002-3453"/>
    <s v="F002"/>
    <s v="3453"/>
    <s v="2-3"/>
    <s v="2022-02-06"/>
    <x v="0"/>
    <n v="2022"/>
    <n v="6"/>
    <d v="2022-02-06T00:00:00"/>
    <s v="2022-02-06"/>
    <m/>
    <m/>
    <m/>
    <m/>
    <s v="Chiclayo"/>
    <x v="1"/>
    <x v="1"/>
    <s v="DISTRIBUCIONES E.M.I. S.A.C."/>
    <s v="distribuciones e.m.i. s.a.c."/>
    <s v="DISTRIBUCIONES E.M.I. S.A.C."/>
    <s v="Distribuciones E.M.I. S.A.C."/>
    <n v="20352813711"/>
    <s v="Aceptado"/>
    <s v="PEN"/>
    <m/>
    <m/>
    <s v="Efectivo"/>
    <n v="50.85"/>
    <n v="0"/>
    <n v="9.15"/>
    <n v="60"/>
  </r>
  <r>
    <n v="843"/>
    <x v="0"/>
    <x v="0"/>
    <s v="B001-17065"/>
    <s v="B001"/>
    <s v="17065"/>
    <s v="1-1"/>
    <s v="2022-02-06"/>
    <x v="0"/>
    <n v="2022"/>
    <n v="6"/>
    <d v="2022-02-06T00:00:00"/>
    <s v="2022-02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55.93"/>
    <n v="0"/>
    <n v="28.07"/>
    <n v="184"/>
  </r>
  <r>
    <n v="844"/>
    <x v="0"/>
    <x v="1"/>
    <s v="F001-8383"/>
    <s v="F001"/>
    <s v="8383"/>
    <s v="1-8"/>
    <s v="2022-02-06"/>
    <x v="0"/>
    <n v="2022"/>
    <n v="6"/>
    <d v="2022-02-06T00:00:00"/>
    <s v="2022-02-06"/>
    <m/>
    <m/>
    <m/>
    <m/>
    <s v="José Leonardo Ortiz"/>
    <x v="1"/>
    <x v="1"/>
    <s v="TRANSPORTES JJ BUSTAMANTE S.R.L."/>
    <s v="transportes jj bustamante s.r.l."/>
    <s v="TRANSPORTES JJ BUSTAMANTE S.R.L."/>
    <s v="Transportes Jj Bustamante S.R.L."/>
    <n v="20603488173"/>
    <s v="Aceptado"/>
    <s v="PEN"/>
    <m/>
    <m/>
    <s v="Efectivo"/>
    <n v="127.12"/>
    <n v="0"/>
    <n v="22.88"/>
    <n v="150"/>
  </r>
  <r>
    <n v="845"/>
    <x v="0"/>
    <x v="1"/>
    <s v="F001-8382"/>
    <s v="F001"/>
    <s v="8382"/>
    <s v="1-8"/>
    <s v="2022-02-06"/>
    <x v="0"/>
    <n v="2022"/>
    <n v="6"/>
    <d v="2022-02-06T00:00:00"/>
    <s v="2022-02-06"/>
    <m/>
    <m/>
    <m/>
    <m/>
    <s v="Chiclayo"/>
    <x v="1"/>
    <x v="1"/>
    <s v="KAIROS KIDS PALACIO DEL BEBE S.A.C."/>
    <s v="kairos kids palacio del bebe s.a.c."/>
    <s v="KAIROS KIDS PALACIO DEL BEBE S.A.C."/>
    <s v="Kairos Kids Palacio Del Bebe S.A.C."/>
    <n v="20606153555"/>
    <s v="Aceptado"/>
    <s v="PEN"/>
    <m/>
    <m/>
    <s v="Efectivo"/>
    <n v="127.12"/>
    <n v="0"/>
    <n v="22.88"/>
    <n v="150"/>
  </r>
  <r>
    <n v="846"/>
    <x v="0"/>
    <x v="0"/>
    <s v="B001-17064"/>
    <s v="B001"/>
    <s v="17064"/>
    <s v="1-1"/>
    <s v="2022-02-06"/>
    <x v="0"/>
    <n v="2022"/>
    <n v="6"/>
    <d v="2022-02-06T00:00:00"/>
    <s v="2022-02-06"/>
    <m/>
    <m/>
    <m/>
    <m/>
    <m/>
    <x v="0"/>
    <x v="0"/>
    <s v="SALDAÑA REGALADO, ORLANDO"/>
    <s v="saldaña regalado, orlando"/>
    <s v="SALDAÑA REGALADO, ORLANDO"/>
    <s v="Saldaña Regalado, Orlando"/>
    <n v="41432684"/>
    <s v="Aceptado"/>
    <s v="PEN"/>
    <m/>
    <m/>
    <s v="Efectivo"/>
    <n v="110.17"/>
    <n v="0"/>
    <n v="19.829999999999998"/>
    <n v="130"/>
  </r>
  <r>
    <n v="847"/>
    <x v="0"/>
    <x v="1"/>
    <s v="F001-8381"/>
    <s v="F001"/>
    <s v="8381"/>
    <s v="1-8"/>
    <s v="2022-02-06"/>
    <x v="0"/>
    <n v="2022"/>
    <n v="6"/>
    <d v="2022-02-06T00:00:00"/>
    <s v="2022-02-06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45.76"/>
    <n v="0"/>
    <n v="26.24"/>
    <n v="172"/>
  </r>
  <r>
    <n v="848"/>
    <x v="1"/>
    <x v="1"/>
    <s v="F003-2082"/>
    <s v="F003"/>
    <s v="2082"/>
    <s v="3-2"/>
    <s v="2022-02-06"/>
    <x v="0"/>
    <n v="2022"/>
    <n v="6"/>
    <d v="2022-02-06T00:00:00"/>
    <s v="2022-02-06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33.9"/>
    <n v="0"/>
    <n v="6.1"/>
    <n v="40"/>
  </r>
  <r>
    <n v="849"/>
    <x v="0"/>
    <x v="1"/>
    <s v="F001-8380"/>
    <s v="F001"/>
    <s v="8380"/>
    <s v="1-8"/>
    <s v="2022-02-06"/>
    <x v="0"/>
    <n v="2022"/>
    <n v="6"/>
    <d v="2022-02-06T00:00:00"/>
    <s v="2022-02-06"/>
    <m/>
    <m/>
    <m/>
    <m/>
    <s v="Bambamarca"/>
    <x v="2"/>
    <x v="13"/>
    <s v="CIA MINERA CLEOFE S.R.L"/>
    <s v="cia minera cleofe s.r.l"/>
    <s v="CIA MINERA CLEOFE S.R.L"/>
    <s v="Cia Minera Cleofe S.R.L"/>
    <n v="20491609177"/>
    <s v="Aceptado"/>
    <s v="PEN"/>
    <m/>
    <m/>
    <s v="Efectivo"/>
    <n v="42.37"/>
    <n v="0"/>
    <n v="7.63"/>
    <n v="50"/>
  </r>
  <r>
    <n v="850"/>
    <x v="0"/>
    <x v="0"/>
    <s v="B001-17063"/>
    <s v="B001"/>
    <s v="17063"/>
    <s v="1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7.97"/>
    <n v="0"/>
    <n v="14.03"/>
    <n v="92"/>
  </r>
  <r>
    <n v="851"/>
    <x v="0"/>
    <x v="0"/>
    <s v="B001-17062"/>
    <s v="B001"/>
    <s v="17062"/>
    <s v="1-1"/>
    <s v="2022-02-05"/>
    <x v="0"/>
    <n v="2022"/>
    <n v="5"/>
    <d v="2022-02-05T00:00:00"/>
    <s v="2022-02-05"/>
    <m/>
    <m/>
    <m/>
    <m/>
    <m/>
    <x v="0"/>
    <x v="0"/>
    <s v="PEÑA ZURITA, SANTOS JUAN"/>
    <s v="peña zurita, santos juan"/>
    <s v="PEÑA ZURITA, SANTOS JUAN"/>
    <s v="Peña Zurita, Santos Juan"/>
    <s v="00245215"/>
    <s v="Aceptado"/>
    <s v="PEN"/>
    <m/>
    <m/>
    <s v="Efectivo"/>
    <n v="16.95"/>
    <n v="0"/>
    <n v="3.05"/>
    <n v="20"/>
  </r>
  <r>
    <n v="852"/>
    <x v="0"/>
    <x v="0"/>
    <s v="B001-17061"/>
    <s v="B001"/>
    <s v="17061"/>
    <s v="1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53"/>
    <x v="0"/>
    <x v="0"/>
    <s v="B001-17060"/>
    <s v="B001"/>
    <s v="17060"/>
    <s v="1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54"/>
    <x v="0"/>
    <x v="0"/>
    <s v="B001-17059"/>
    <s v="B001"/>
    <s v="17059"/>
    <s v="1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55"/>
    <x v="0"/>
    <x v="0"/>
    <s v="B001-17058"/>
    <s v="B001"/>
    <s v="17058"/>
    <s v="1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56"/>
    <x v="0"/>
    <x v="0"/>
    <s v="B001-17057"/>
    <s v="B001"/>
    <s v="17057"/>
    <s v="1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57"/>
    <x v="0"/>
    <x v="0"/>
    <s v="B001-17056"/>
    <s v="B001"/>
    <s v="17056"/>
    <s v="1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58"/>
    <x v="0"/>
    <x v="0"/>
    <s v="B001-17055"/>
    <s v="B001"/>
    <s v="17055"/>
    <s v="1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59"/>
    <x v="0"/>
    <x v="0"/>
    <s v="B001-17054"/>
    <s v="B001"/>
    <s v="17054"/>
    <s v="1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60"/>
    <x v="0"/>
    <x v="0"/>
    <s v="B001-17053"/>
    <s v="B001"/>
    <s v="17053"/>
    <s v="1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61"/>
    <x v="2"/>
    <x v="0"/>
    <s v="B002-15992"/>
    <s v="B002"/>
    <s v="15992"/>
    <s v="2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62"/>
    <x v="2"/>
    <x v="0"/>
    <s v="B002-15991"/>
    <s v="B002"/>
    <s v="15991"/>
    <s v="2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63"/>
    <x v="2"/>
    <x v="0"/>
    <s v="B002-15990"/>
    <s v="B002"/>
    <s v="15990"/>
    <s v="2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64"/>
    <x v="2"/>
    <x v="0"/>
    <s v="B002-15989"/>
    <s v="B002"/>
    <s v="15989"/>
    <s v="2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65"/>
    <x v="2"/>
    <x v="0"/>
    <s v="B002-15988"/>
    <s v="B002"/>
    <s v="15988"/>
    <s v="2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66"/>
    <x v="2"/>
    <x v="0"/>
    <s v="B002-15987"/>
    <s v="B002"/>
    <s v="15987"/>
    <s v="2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67"/>
    <x v="2"/>
    <x v="0"/>
    <s v="B002-15986"/>
    <s v="B002"/>
    <s v="15986"/>
    <s v="2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68"/>
    <x v="2"/>
    <x v="0"/>
    <s v="B002-15985"/>
    <s v="B002"/>
    <s v="15985"/>
    <s v="2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69"/>
    <x v="2"/>
    <x v="0"/>
    <s v="B002-15984"/>
    <s v="B002"/>
    <s v="15984"/>
    <s v="2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70"/>
    <x v="2"/>
    <x v="0"/>
    <s v="B002-15983"/>
    <s v="B002"/>
    <s v="15983"/>
    <s v="2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71"/>
    <x v="2"/>
    <x v="0"/>
    <s v="B002-15982"/>
    <s v="B002"/>
    <s v="15982"/>
    <s v="2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72"/>
    <x v="2"/>
    <x v="0"/>
    <s v="B002-15981"/>
    <s v="B002"/>
    <s v="15981"/>
    <s v="2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73"/>
    <x v="2"/>
    <x v="0"/>
    <s v="B002-15980"/>
    <s v="B002"/>
    <s v="15980"/>
    <s v="2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74"/>
    <x v="2"/>
    <x v="0"/>
    <s v="B002-15979"/>
    <s v="B002"/>
    <s v="15979"/>
    <s v="2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75"/>
    <x v="1"/>
    <x v="0"/>
    <s v="B003-12593"/>
    <s v="B003"/>
    <s v="12593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76"/>
    <x v="1"/>
    <x v="0"/>
    <s v="B003-12592"/>
    <s v="B003"/>
    <s v="12592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77"/>
    <x v="1"/>
    <x v="0"/>
    <s v="B003-12591"/>
    <s v="B003"/>
    <s v="12591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78"/>
    <x v="1"/>
    <x v="0"/>
    <s v="B003-12590"/>
    <s v="B003"/>
    <s v="12590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79"/>
    <x v="1"/>
    <x v="0"/>
    <s v="B003-12589"/>
    <s v="B003"/>
    <s v="12589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80"/>
    <x v="1"/>
    <x v="0"/>
    <s v="B003-12588"/>
    <s v="B003"/>
    <s v="12588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81"/>
    <x v="1"/>
    <x v="0"/>
    <s v="B003-12587"/>
    <s v="B003"/>
    <s v="12587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82"/>
    <x v="1"/>
    <x v="0"/>
    <s v="B003-12586"/>
    <s v="B003"/>
    <s v="12586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83"/>
    <x v="1"/>
    <x v="0"/>
    <s v="B003-12585"/>
    <s v="B003"/>
    <s v="12585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84"/>
    <x v="1"/>
    <x v="0"/>
    <s v="B003-12584"/>
    <s v="B003"/>
    <s v="12584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85"/>
    <x v="1"/>
    <x v="0"/>
    <s v="B003-12583"/>
    <s v="B003"/>
    <s v="12583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86"/>
    <x v="1"/>
    <x v="0"/>
    <s v="B003-12582"/>
    <s v="B003"/>
    <s v="12582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87"/>
    <x v="1"/>
    <x v="0"/>
    <s v="B003-12581"/>
    <s v="B003"/>
    <s v="12581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88"/>
    <x v="1"/>
    <x v="0"/>
    <s v="B003-12580"/>
    <s v="B003"/>
    <s v="12580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89"/>
    <x v="1"/>
    <x v="0"/>
    <s v="B003-12579"/>
    <s v="B003"/>
    <s v="12579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90"/>
    <x v="1"/>
    <x v="0"/>
    <s v="B003-12578"/>
    <s v="B003"/>
    <s v="12578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91"/>
    <x v="1"/>
    <x v="0"/>
    <s v="B003-12577"/>
    <s v="B003"/>
    <s v="12577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92"/>
    <x v="1"/>
    <x v="0"/>
    <s v="B003-12576"/>
    <s v="B003"/>
    <s v="12576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93"/>
    <x v="1"/>
    <x v="0"/>
    <s v="B003-12575"/>
    <s v="B003"/>
    <s v="12575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94"/>
    <x v="1"/>
    <x v="0"/>
    <s v="B003-12574"/>
    <s v="B003"/>
    <s v="12574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95"/>
    <x v="1"/>
    <x v="0"/>
    <s v="B003-12573"/>
    <s v="B003"/>
    <s v="12573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96"/>
    <x v="1"/>
    <x v="0"/>
    <s v="B003-12572"/>
    <s v="B003"/>
    <s v="12572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97"/>
    <x v="1"/>
    <x v="0"/>
    <s v="B003-12571"/>
    <s v="B003"/>
    <s v="12571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98"/>
    <x v="1"/>
    <x v="0"/>
    <s v="B003-12570"/>
    <s v="B003"/>
    <s v="12570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899"/>
    <x v="1"/>
    <x v="0"/>
    <s v="B003-12569"/>
    <s v="B003"/>
    <s v="12569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00"/>
    <x v="1"/>
    <x v="0"/>
    <s v="B003-12568"/>
    <s v="B003"/>
    <s v="12568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01"/>
    <x v="1"/>
    <x v="0"/>
    <s v="B003-12567"/>
    <s v="B003"/>
    <s v="12567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02"/>
    <x v="1"/>
    <x v="0"/>
    <s v="B003-12566"/>
    <s v="B003"/>
    <s v="12566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03"/>
    <x v="1"/>
    <x v="0"/>
    <s v="B003-12565"/>
    <s v="B003"/>
    <s v="12565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04"/>
    <x v="1"/>
    <x v="0"/>
    <s v="B003-12564"/>
    <s v="B003"/>
    <s v="12564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05"/>
    <x v="1"/>
    <x v="0"/>
    <s v="B003-12563"/>
    <s v="B003"/>
    <s v="12563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06"/>
    <x v="1"/>
    <x v="0"/>
    <s v="B003-12562"/>
    <s v="B003"/>
    <s v="12562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07"/>
    <x v="1"/>
    <x v="0"/>
    <s v="B003-12561"/>
    <s v="B003"/>
    <s v="12561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08"/>
    <x v="1"/>
    <x v="0"/>
    <s v="B003-12560"/>
    <s v="B003"/>
    <s v="12560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09"/>
    <x v="1"/>
    <x v="0"/>
    <s v="B003-12559"/>
    <s v="B003"/>
    <s v="12559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10"/>
    <x v="1"/>
    <x v="0"/>
    <s v="B003-12558"/>
    <s v="B003"/>
    <s v="12558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11"/>
    <x v="1"/>
    <x v="0"/>
    <s v="B003-12557"/>
    <s v="B003"/>
    <s v="12557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12"/>
    <x v="1"/>
    <x v="0"/>
    <s v="B003-12556"/>
    <s v="B003"/>
    <s v="12556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13"/>
    <x v="1"/>
    <x v="0"/>
    <s v="B003-12555"/>
    <s v="B003"/>
    <s v="12555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14"/>
    <x v="1"/>
    <x v="0"/>
    <s v="B003-12554"/>
    <s v="B003"/>
    <s v="12554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15"/>
    <x v="1"/>
    <x v="0"/>
    <s v="B003-12553"/>
    <s v="B003"/>
    <s v="12553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16"/>
    <x v="1"/>
    <x v="0"/>
    <s v="B003-12552"/>
    <s v="B003"/>
    <s v="12552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17"/>
    <x v="1"/>
    <x v="0"/>
    <s v="B003-12551"/>
    <s v="B003"/>
    <s v="12551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918"/>
    <x v="1"/>
    <x v="0"/>
    <s v="B003-12550"/>
    <s v="B003"/>
    <s v="12550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919"/>
    <x v="1"/>
    <x v="0"/>
    <s v="B003-12549"/>
    <s v="B003"/>
    <s v="12549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920"/>
    <x v="1"/>
    <x v="0"/>
    <s v="B003-12548"/>
    <s v="B003"/>
    <s v="12548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921"/>
    <x v="1"/>
    <x v="0"/>
    <s v="B003-12547"/>
    <s v="B003"/>
    <s v="12547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922"/>
    <x v="1"/>
    <x v="0"/>
    <s v="B003-12546"/>
    <s v="B003"/>
    <s v="12546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923"/>
    <x v="1"/>
    <x v="1"/>
    <s v="F003-2081"/>
    <s v="F003"/>
    <s v="2081"/>
    <s v="3-2"/>
    <s v="2022-02-05"/>
    <x v="0"/>
    <n v="2022"/>
    <n v="5"/>
    <d v="2022-02-05T00:00:00"/>
    <s v="2022-02-05"/>
    <m/>
    <m/>
    <m/>
    <m/>
    <s v="Chiclayo"/>
    <x v="1"/>
    <x v="1"/>
    <s v="MONTALVO TORRES FELIPE JESUS"/>
    <s v="montalvo torres felipe jesus"/>
    <s v="MONTALVO TORRES FELIPE JESUS"/>
    <s v="Montalvo Torres Felipe Jesus"/>
    <n v="10164132736"/>
    <s v="Aceptado"/>
    <s v="PEN"/>
    <m/>
    <m/>
    <s v="Efectivo"/>
    <n v="33.9"/>
    <n v="0"/>
    <n v="6.1"/>
    <n v="40"/>
  </r>
  <r>
    <n v="924"/>
    <x v="0"/>
    <x v="0"/>
    <s v="B001-17052"/>
    <s v="B001"/>
    <s v="17052"/>
    <s v="1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3.22"/>
    <n v="0"/>
    <n v="16.78"/>
    <n v="110"/>
  </r>
  <r>
    <n v="925"/>
    <x v="0"/>
    <x v="0"/>
    <s v="B001-17051"/>
    <s v="B001"/>
    <s v="17051"/>
    <s v="1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926"/>
    <x v="1"/>
    <x v="0"/>
    <s v="B003-12545"/>
    <s v="B003"/>
    <s v="12545"/>
    <s v="3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.42"/>
    <n v="0"/>
    <n v="4.58"/>
    <n v="30"/>
  </r>
  <r>
    <n v="927"/>
    <x v="0"/>
    <x v="1"/>
    <s v="F001-8379"/>
    <s v="F001"/>
    <s v="8379"/>
    <s v="1-8"/>
    <s v="2022-02-05"/>
    <x v="0"/>
    <n v="2022"/>
    <n v="5"/>
    <d v="2022-02-05T00:00:00"/>
    <s v="2022-02-05"/>
    <m/>
    <m/>
    <m/>
    <m/>
    <s v="Lambayeque"/>
    <x v="1"/>
    <x v="7"/>
    <s v="CONSTRUCTORA CERILAM S.A.C."/>
    <s v="constructora cerilam s.a.c."/>
    <s v="CONSTRUCTORA CERILAM S.A.C."/>
    <s v="Constructora Cerilam S.A.C."/>
    <n v="20487527131"/>
    <s v="Aceptado"/>
    <s v="PEN"/>
    <m/>
    <m/>
    <s v="Efectivo"/>
    <n v="101.69"/>
    <n v="0"/>
    <n v="18.309999999999999"/>
    <n v="120"/>
  </r>
  <r>
    <n v="928"/>
    <x v="0"/>
    <x v="1"/>
    <s v="F001-8378"/>
    <s v="F001"/>
    <s v="8378"/>
    <s v="1-8"/>
    <s v="2022-02-05"/>
    <x v="0"/>
    <n v="2022"/>
    <n v="5"/>
    <d v="2022-02-05T00:00:00"/>
    <s v="2022-02-05"/>
    <m/>
    <m/>
    <m/>
    <m/>
    <m/>
    <x v="0"/>
    <x v="0"/>
    <s v="EMPRESA CONSTRUCTORA Y SERVICIOS GENERALES AKUNTA S.R.L."/>
    <s v="empresa constructora y servicios generales akunta s.r.l."/>
    <s v="EMPRESA CONSTRUCTORA Y SERVICIOS GENERALES AKUNTA S.R.L."/>
    <s v="Empresa Constructora Y Servicios Generales Akunta S.R.L."/>
    <n v="20496149425"/>
    <s v="Aceptado"/>
    <s v="PEN"/>
    <m/>
    <m/>
    <s v="Efectivo"/>
    <n v="76.27"/>
    <n v="0"/>
    <n v="13.73"/>
    <n v="90"/>
  </r>
  <r>
    <n v="929"/>
    <x v="0"/>
    <x v="0"/>
    <s v="B001-17050"/>
    <s v="B001"/>
    <s v="17050"/>
    <s v="1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.42"/>
    <n v="0"/>
    <n v="4.58"/>
    <n v="30"/>
  </r>
  <r>
    <n v="930"/>
    <x v="0"/>
    <x v="0"/>
    <s v="B001-17049"/>
    <s v="B001"/>
    <s v="17049"/>
    <s v="1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0"/>
    <n v="0"/>
    <n v="90"/>
    <n v="590"/>
  </r>
  <r>
    <n v="931"/>
    <x v="0"/>
    <x v="1"/>
    <s v="F001-8377"/>
    <s v="F001"/>
    <s v="8377"/>
    <s v="1-8"/>
    <s v="2022-02-05"/>
    <x v="0"/>
    <n v="2022"/>
    <n v="5"/>
    <d v="2022-02-05T00:00:00"/>
    <s v="2022-02-05"/>
    <m/>
    <m/>
    <m/>
    <m/>
    <s v="Huanchaco"/>
    <x v="8"/>
    <x v="14"/>
    <s v="SALEM CONTRATISTAS GENERALES SAC"/>
    <s v="salem contratistas generales sac"/>
    <s v="SALEM CONTRATISTAS GENERALES SAC"/>
    <s v="Salem Contratistas Generales Sac"/>
    <n v="20481764026"/>
    <s v="Aceptado"/>
    <s v="PEN"/>
    <m/>
    <m/>
    <s v="Efectivo"/>
    <n v="45.42"/>
    <n v="0"/>
    <n v="8.18"/>
    <n v="53.6"/>
  </r>
  <r>
    <n v="932"/>
    <x v="3"/>
    <x v="1"/>
    <s v="F004-439"/>
    <s v="F004"/>
    <s v="4-439"/>
    <s v="4-4"/>
    <s v="2022-02-05"/>
    <x v="0"/>
    <n v="2022"/>
    <n v="5"/>
    <d v="2022-02-05T00:00:00"/>
    <s v="2022-02-05"/>
    <m/>
    <m/>
    <m/>
    <m/>
    <s v="Patapo"/>
    <x v="1"/>
    <x v="1"/>
    <s v="PETRO EDELMIRA E.I.R.L."/>
    <s v="petro edelmira e.i.r.l."/>
    <s v="PETRO EDELMIRA E.I.R.L."/>
    <s v="Petro Edelmira E.I.R.L."/>
    <n v="20604920249"/>
    <s v="Aceptado"/>
    <s v="PEN"/>
    <m/>
    <m/>
    <s v="Efectivo"/>
    <n v="338.98"/>
    <n v="0"/>
    <n v="61.02"/>
    <n v="400"/>
  </r>
  <r>
    <n v="933"/>
    <x v="0"/>
    <x v="0"/>
    <s v="B001-17048"/>
    <s v="B001"/>
    <s v="17048"/>
    <s v="1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4.41"/>
    <n v="0"/>
    <n v="18.79"/>
    <n v="123.19999999999999"/>
  </r>
  <r>
    <n v="934"/>
    <x v="0"/>
    <x v="1"/>
    <s v="F001-8376"/>
    <s v="F001"/>
    <s v="8376"/>
    <s v="1-8"/>
    <s v="2022-02-05"/>
    <x v="0"/>
    <n v="2022"/>
    <n v="5"/>
    <d v="2022-02-05T00:00:00"/>
    <s v="2022-02-05"/>
    <m/>
    <m/>
    <m/>
    <m/>
    <s v="Ate"/>
    <x v="4"/>
    <x v="4"/>
    <s v="TRANSPORTES DE CARGA YAVEL S.A.C."/>
    <s v="transportes de carga yavel s.a.c."/>
    <s v="TRANSPORTES DE CARGA YAVEL S.A.C."/>
    <s v="Transportes De Carga Yavel S.A.C."/>
    <n v="20519104271"/>
    <s v="Aceptado"/>
    <s v="PEN"/>
    <m/>
    <m/>
    <s v="Efectivo"/>
    <n v="536.44000000000005"/>
    <n v="0"/>
    <n v="96.56"/>
    <n v="633"/>
  </r>
  <r>
    <n v="935"/>
    <x v="2"/>
    <x v="1"/>
    <s v="F002-3452"/>
    <s v="F002"/>
    <s v="3452"/>
    <s v="2-3"/>
    <s v="2022-02-05"/>
    <x v="0"/>
    <n v="2022"/>
    <n v="5"/>
    <d v="2022-02-05T00:00:00"/>
    <s v="2022-02-05"/>
    <m/>
    <m/>
    <m/>
    <m/>
    <m/>
    <x v="0"/>
    <x v="0"/>
    <s v="INVERSIONES TANTALEAN CAYOTOPA"/>
    <s v="inversiones tantalean cayotopa"/>
    <s v="INVERSIONES TANTALEAN CAYOTOPA"/>
    <s v="Inversiones Tantalean Cayotopa"/>
    <n v="20608161296"/>
    <s v="Aceptado"/>
    <s v="PEN"/>
    <m/>
    <m/>
    <s v="Efectivo"/>
    <n v="16.95"/>
    <n v="0"/>
    <n v="3.05"/>
    <n v="20"/>
  </r>
  <r>
    <n v="936"/>
    <x v="0"/>
    <x v="0"/>
    <s v="B001-17047"/>
    <s v="B001"/>
    <s v="17047"/>
    <s v="1-1"/>
    <s v="2022-02-05"/>
    <x v="0"/>
    <n v="2022"/>
    <n v="5"/>
    <d v="2022-02-05T00:00:00"/>
    <s v="2022-02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937"/>
    <x v="0"/>
    <x v="1"/>
    <s v="F001-8375"/>
    <s v="F001"/>
    <s v="8375"/>
    <s v="1-8"/>
    <s v="2022-02-05"/>
    <x v="0"/>
    <n v="2022"/>
    <n v="5"/>
    <d v="2022-02-05T00:00:00"/>
    <s v="2022-02-05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2.54"/>
    <n v="0"/>
    <n v="27.46"/>
    <n v="180"/>
  </r>
  <r>
    <n v="938"/>
    <x v="0"/>
    <x v="1"/>
    <s v="F001-8374"/>
    <s v="F001"/>
    <s v="8374"/>
    <s v="1-8"/>
    <s v="2022-02-05"/>
    <x v="0"/>
    <n v="2022"/>
    <n v="5"/>
    <d v="2022-02-05T00:00:00"/>
    <s v="2022-02-05"/>
    <m/>
    <m/>
    <m/>
    <m/>
    <m/>
    <x v="0"/>
    <x v="0"/>
    <s v="CARLOS DE LA CRUZ JUAN LUIS"/>
    <s v="carlos de la cruz juan luis"/>
    <s v="CARLOS DE LA CRUZ JUAN LUIS"/>
    <s v="Carlos De La Cruz Juan Luis"/>
    <n v="10457763471"/>
    <s v="Aceptado"/>
    <s v="PEN"/>
    <m/>
    <m/>
    <s v="Efectivo"/>
    <n v="84.75"/>
    <n v="0"/>
    <n v="15.25"/>
    <n v="100"/>
  </r>
  <r>
    <n v="939"/>
    <x v="0"/>
    <x v="1"/>
    <s v="F001-8373"/>
    <s v="F001"/>
    <s v="8373"/>
    <s v="1-8"/>
    <s v="2022-02-05"/>
    <x v="0"/>
    <n v="2022"/>
    <n v="5"/>
    <d v="2022-02-05T00:00:00"/>
    <s v="2022-02-05"/>
    <m/>
    <m/>
    <m/>
    <m/>
    <m/>
    <x v="1"/>
    <x v="1"/>
    <s v="CUBAS MUNDACA JOSE SERGIO"/>
    <s v="cubas mundaca jose sergio"/>
    <s v="CUBAS MUNDACA JOSE SERGIO"/>
    <s v="Cubas Mundaca Jose Sergio"/>
    <n v="10442227557"/>
    <s v="Aceptado"/>
    <s v="PEN"/>
    <m/>
    <m/>
    <s v="Efectivo"/>
    <n v="84.75"/>
    <n v="0"/>
    <n v="15.25"/>
    <n v="100"/>
  </r>
  <r>
    <n v="940"/>
    <x v="0"/>
    <x v="1"/>
    <s v="F001-8372"/>
    <s v="F001"/>
    <s v="8372"/>
    <s v="1-8"/>
    <s v="2022-02-05"/>
    <x v="0"/>
    <n v="2022"/>
    <n v="5"/>
    <d v="2022-02-05T00:00:00"/>
    <s v="2022-02-05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254.24"/>
    <n v="0"/>
    <n v="45.76"/>
    <n v="300"/>
  </r>
  <r>
    <n v="941"/>
    <x v="0"/>
    <x v="1"/>
    <s v="F001-8371"/>
    <s v="F001"/>
    <s v="8371"/>
    <s v="1-8"/>
    <s v="2022-02-05"/>
    <x v="0"/>
    <n v="2022"/>
    <n v="5"/>
    <d v="2022-02-05T00:00:00"/>
    <s v="2022-02-05"/>
    <m/>
    <m/>
    <m/>
    <m/>
    <m/>
    <x v="0"/>
    <x v="0"/>
    <s v="TRANSPORTE Y TURISMO VIRGEN DE LA SOLEDAD"/>
    <s v="transporte y turismo virgen de la soledad"/>
    <s v="TRANSPORTE Y TURISMO VIRGEN DE LA SOLEDAD"/>
    <s v="Transporte Y Turismo Virgen De La Soledad"/>
    <n v="20607976296"/>
    <s v="Aceptado"/>
    <s v="PEN"/>
    <m/>
    <m/>
    <s v="Efectivo"/>
    <n v="463.56"/>
    <n v="0"/>
    <n v="83.44"/>
    <n v="547"/>
  </r>
  <r>
    <n v="942"/>
    <x v="0"/>
    <x v="1"/>
    <s v="F001-8370"/>
    <s v="F001"/>
    <s v="8370"/>
    <s v="1-8"/>
    <s v="2022-02-05"/>
    <x v="0"/>
    <n v="2022"/>
    <n v="5"/>
    <d v="2022-02-05T00:00:00"/>
    <s v="2022-02-05"/>
    <m/>
    <m/>
    <m/>
    <m/>
    <s v="Illimo"/>
    <x v="1"/>
    <x v="7"/>
    <s v="CHAPOÑAN CAJUSOL NORBERTO"/>
    <s v="chapoñan cajusol norberto"/>
    <s v="CHAPOÑAN CAJUSOL NORBERTO"/>
    <s v="Chapoñan Cajusol Norberto"/>
    <n v="10175491274"/>
    <s v="Aceptado"/>
    <s v="PEN"/>
    <m/>
    <s v="esta factura esta hecha por 50 galones de petroleo"/>
    <s v="Efectivo"/>
    <n v="652.54"/>
    <n v="0"/>
    <n v="117.46"/>
    <n v="770"/>
  </r>
  <r>
    <n v="943"/>
    <x v="0"/>
    <x v="1"/>
    <s v="F001-8369"/>
    <s v="F001"/>
    <s v="8369"/>
    <s v="1-8"/>
    <s v="2022-02-04"/>
    <x v="0"/>
    <n v="2022"/>
    <n v="4"/>
    <d v="2022-02-04T00:00:00"/>
    <s v="2022-02-04"/>
    <m/>
    <m/>
    <m/>
    <m/>
    <s v="Bagua"/>
    <x v="9"/>
    <x v="15"/>
    <s v="SERVICIOS GENERALES CONSULTORIAS Y CONSTRUCCIONES D&amp;V SAC"/>
    <s v="servicios generales consultorias y construcciones d&amp;v sac"/>
    <s v="SERVICIOS GENERALES CONSULTORIAS Y CONSTRUCCIONES D&amp;V SAC"/>
    <s v="Servicios Generales Consultorias Y Construcciones D&amp;V Sac"/>
    <n v="20606975202"/>
    <s v="Aceptado"/>
    <s v="PEN"/>
    <m/>
    <m/>
    <s v="Efectivo"/>
    <n v="130.51"/>
    <n v="0"/>
    <n v="23.49"/>
    <n v="154"/>
  </r>
  <r>
    <n v="944"/>
    <x v="0"/>
    <x v="0"/>
    <s v="B001-17046"/>
    <s v="B001"/>
    <s v="17046"/>
    <s v="1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945"/>
    <x v="0"/>
    <x v="1"/>
    <s v="F001-8368"/>
    <s v="F001"/>
    <s v="8368"/>
    <s v="1-8"/>
    <s v="2022-02-04"/>
    <x v="0"/>
    <n v="2022"/>
    <n v="4"/>
    <d v="2022-02-04T00:00:00"/>
    <s v="2022-02-04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18.64"/>
    <n v="0"/>
    <n v="21.36"/>
    <n v="140"/>
  </r>
  <r>
    <n v="946"/>
    <x v="0"/>
    <x v="1"/>
    <s v="F001-8367"/>
    <s v="F001"/>
    <s v="8367"/>
    <s v="1-8"/>
    <s v="2022-02-04"/>
    <x v="0"/>
    <n v="2022"/>
    <n v="4"/>
    <d v="2022-02-04T00:00:00"/>
    <s v="2022-02-04"/>
    <m/>
    <m/>
    <m/>
    <m/>
    <m/>
    <x v="0"/>
    <x v="0"/>
    <s v="SUYON MORALES SEGUNDO PORFIRIO"/>
    <s v="suyon morales segundo porfirio"/>
    <s v="SUYON MORALES SEGUNDO PORFIRIO"/>
    <s v="Suyon Morales Segundo Porfirio"/>
    <n v="10166890565"/>
    <s v="Aceptado"/>
    <s v="PEN"/>
    <m/>
    <m/>
    <s v="Efectivo"/>
    <n v="127.12"/>
    <n v="0"/>
    <n v="22.88"/>
    <n v="150"/>
  </r>
  <r>
    <n v="947"/>
    <x v="1"/>
    <x v="0"/>
    <s v="B003-12544"/>
    <s v="B003"/>
    <s v="12544"/>
    <s v="3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9.66"/>
    <n v="0"/>
    <n v="5.34"/>
    <n v="35"/>
  </r>
  <r>
    <n v="948"/>
    <x v="0"/>
    <x v="0"/>
    <s v="B001-17045"/>
    <s v="B001"/>
    <s v="17045"/>
    <s v="1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949"/>
    <x v="0"/>
    <x v="1"/>
    <s v="F001-8366"/>
    <s v="F001"/>
    <s v="8366"/>
    <s v="1-8"/>
    <s v="2022-02-04"/>
    <x v="0"/>
    <n v="2022"/>
    <n v="4"/>
    <d v="2022-02-04T00:00:00"/>
    <s v="2022-02-04"/>
    <m/>
    <m/>
    <m/>
    <m/>
    <s v="Bagua"/>
    <x v="9"/>
    <x v="15"/>
    <s v="VARGAS TARRILLO ARSENIO"/>
    <s v="vargas tarrillo arsenio"/>
    <s v="VARGAS TARRILLO ARSENIO"/>
    <s v="Vargas Tarrillo Arsenio"/>
    <n v="10414778106"/>
    <s v="Aceptado"/>
    <s v="PEN"/>
    <m/>
    <m/>
    <s v="Efectivo"/>
    <n v="423.73"/>
    <n v="0"/>
    <n v="76.27"/>
    <n v="500"/>
  </r>
  <r>
    <n v="950"/>
    <x v="0"/>
    <x v="1"/>
    <s v="F001-8365"/>
    <s v="F001"/>
    <s v="8365"/>
    <s v="1-8"/>
    <s v="2022-02-04"/>
    <x v="0"/>
    <n v="2022"/>
    <n v="4"/>
    <d v="2022-02-04T00:00:00"/>
    <s v="2022-02-04"/>
    <m/>
    <m/>
    <m/>
    <m/>
    <s v="Huaraz"/>
    <x v="10"/>
    <x v="19"/>
    <s v="CADELEC PERU"/>
    <s v="cadelec peru"/>
    <s v="CADELEC PERU"/>
    <s v="Cadelec Peru"/>
    <n v="20606828269"/>
    <s v="Aceptado"/>
    <s v="PEN"/>
    <m/>
    <m/>
    <s v="Efectivo"/>
    <n v="127.12"/>
    <n v="0"/>
    <n v="22.88"/>
    <n v="150"/>
  </r>
  <r>
    <n v="951"/>
    <x v="0"/>
    <x v="1"/>
    <s v="F001-8364"/>
    <s v="F001"/>
    <s v="8364"/>
    <s v="1-8"/>
    <s v="2022-02-04"/>
    <x v="0"/>
    <n v="2022"/>
    <n v="4"/>
    <d v="2022-02-04T00:00:00"/>
    <s v="2022-02-04"/>
    <m/>
    <m/>
    <m/>
    <m/>
    <s v="Huaraz"/>
    <x v="10"/>
    <x v="19"/>
    <s v="CADELEC PERU"/>
    <s v="cadelec peru"/>
    <s v="CADELEC PERU"/>
    <s v="Cadelec Peru"/>
    <n v="20606828269"/>
    <s v="Aceptado"/>
    <s v="PEN"/>
    <m/>
    <m/>
    <s v="Efectivo"/>
    <n v="123.73"/>
    <n v="0"/>
    <n v="22.27"/>
    <n v="146"/>
  </r>
  <r>
    <n v="952"/>
    <x v="1"/>
    <x v="0"/>
    <s v="B003-12543"/>
    <s v="B003"/>
    <s v="12543"/>
    <s v="3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5.25"/>
    <n v="0"/>
    <n v="11.75"/>
    <n v="77"/>
  </r>
  <r>
    <n v="953"/>
    <x v="0"/>
    <x v="1"/>
    <s v="F001-8363"/>
    <s v="F001"/>
    <s v="8363"/>
    <s v="1-8"/>
    <s v="2022-02-04"/>
    <x v="0"/>
    <n v="2022"/>
    <n v="4"/>
    <d v="2022-02-04T00:00:00"/>
    <s v="2022-02-04"/>
    <m/>
    <m/>
    <m/>
    <m/>
    <s v="Punta Hermosa"/>
    <x v="4"/>
    <x v="4"/>
    <s v="NAANDAN JAIN PERU S.A.C."/>
    <s v="naandan jain peru s.a.c."/>
    <s v="NAANDAN JAIN PERU S.A.C."/>
    <s v="Naandan Jain Peru S.A.C."/>
    <n v="20518695160"/>
    <s v="Aceptado"/>
    <s v="PEN"/>
    <m/>
    <m/>
    <s v="Efectivo"/>
    <n v="101.69"/>
    <n v="0"/>
    <n v="18.309999999999999"/>
    <n v="120"/>
  </r>
  <r>
    <n v="954"/>
    <x v="0"/>
    <x v="1"/>
    <s v="F001-8362"/>
    <s v="F001"/>
    <s v="8362"/>
    <s v="1-8"/>
    <s v="2022-02-04"/>
    <x v="0"/>
    <n v="2022"/>
    <n v="4"/>
    <d v="2022-02-04T00:00:00"/>
    <s v="2022-02-04"/>
    <m/>
    <m/>
    <m/>
    <m/>
    <s v="Bagua"/>
    <x v="9"/>
    <x v="15"/>
    <s v="VARGAS TARRILLO ARSENIO"/>
    <s v="vargas tarrillo arsenio"/>
    <s v="VARGAS TARRILLO ARSENIO"/>
    <s v="Vargas Tarrillo Arsenio"/>
    <n v="10414778106"/>
    <s v="Aceptado"/>
    <s v="PEN"/>
    <m/>
    <m/>
    <s v="Efectivo"/>
    <n v="423.73"/>
    <n v="0"/>
    <n v="76.27"/>
    <n v="500"/>
  </r>
  <r>
    <n v="955"/>
    <x v="0"/>
    <x v="0"/>
    <s v="B001-17044"/>
    <s v="B001"/>
    <s v="17044"/>
    <s v="1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956"/>
    <x v="0"/>
    <x v="0"/>
    <s v="B001-17043"/>
    <s v="B001"/>
    <s v="17043"/>
    <s v="1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957"/>
    <x v="1"/>
    <x v="1"/>
    <s v="F003-2080"/>
    <s v="F003"/>
    <s v="2080"/>
    <s v="3-2"/>
    <s v="2022-02-04"/>
    <x v="0"/>
    <n v="2022"/>
    <n v="4"/>
    <d v="2022-02-04T00:00:00"/>
    <s v="2022-02-04"/>
    <m/>
    <m/>
    <m/>
    <m/>
    <s v="San Juan de Lurigancho"/>
    <x v="4"/>
    <x v="4"/>
    <s v="DISTRIBUIDORA RICARDO C &amp; A S.R.L."/>
    <s v="distribuidora ricardo c &amp; a s.r.l."/>
    <s v="DISTRIBUIDORA RICARDO C &amp; A S.R.L."/>
    <s v="Distribuidora Ricardo C &amp; A S.R.L."/>
    <n v="20600318030"/>
    <s v="Aceptado"/>
    <s v="PEN"/>
    <m/>
    <m/>
    <s v="Efectivo"/>
    <n v="37.630000000000003"/>
    <n v="0"/>
    <n v="6.77"/>
    <n v="44.400000000000006"/>
  </r>
  <r>
    <n v="958"/>
    <x v="2"/>
    <x v="0"/>
    <s v="B002-15978"/>
    <s v="B002"/>
    <s v="15978"/>
    <s v="2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959"/>
    <x v="2"/>
    <x v="0"/>
    <s v="B002-15977"/>
    <s v="B002"/>
    <s v="15977"/>
    <s v="2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960"/>
    <x v="2"/>
    <x v="0"/>
    <s v="B002-15976"/>
    <s v="B002"/>
    <s v="15976"/>
    <s v="2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61"/>
    <x v="0"/>
    <x v="0"/>
    <s v="B001-17042"/>
    <s v="B001"/>
    <s v="17042"/>
    <s v="1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8.98"/>
    <n v="0"/>
    <n v="61.02"/>
    <n v="400"/>
  </r>
  <r>
    <n v="962"/>
    <x v="0"/>
    <x v="0"/>
    <s v="B001-17041"/>
    <s v="B001"/>
    <s v="17041"/>
    <s v="1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963"/>
    <x v="0"/>
    <x v="0"/>
    <s v="B001-17040"/>
    <s v="B001"/>
    <s v="17040"/>
    <s v="1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964"/>
    <x v="0"/>
    <x v="0"/>
    <s v="B001-17039"/>
    <s v="B001"/>
    <s v="17039"/>
    <s v="1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965"/>
    <x v="0"/>
    <x v="0"/>
    <s v="B001-17038"/>
    <s v="B001"/>
    <s v="17038"/>
    <s v="1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966"/>
    <x v="0"/>
    <x v="0"/>
    <s v="B001-17037"/>
    <s v="B001"/>
    <s v="17037"/>
    <s v="1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967"/>
    <x v="1"/>
    <x v="0"/>
    <s v="B003-12542"/>
    <s v="B003"/>
    <s v="12542"/>
    <s v="3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68"/>
    <x v="1"/>
    <x v="0"/>
    <s v="B003-12541"/>
    <s v="B003"/>
    <s v="12541"/>
    <s v="3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969"/>
    <x v="1"/>
    <x v="0"/>
    <s v="B003-12540"/>
    <s v="B003"/>
    <s v="12540"/>
    <s v="3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970"/>
    <x v="1"/>
    <x v="0"/>
    <s v="B003-12539"/>
    <s v="B003"/>
    <s v="12539"/>
    <s v="3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971"/>
    <x v="1"/>
    <x v="0"/>
    <s v="B003-12538"/>
    <s v="B003"/>
    <s v="12538"/>
    <s v="3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5.93"/>
    <n v="0"/>
    <n v="19.07"/>
    <n v="125"/>
  </r>
  <r>
    <n v="972"/>
    <x v="0"/>
    <x v="1"/>
    <s v="F001-8361"/>
    <s v="F001"/>
    <s v="8361"/>
    <s v="1-8"/>
    <s v="2022-02-04"/>
    <x v="0"/>
    <n v="2022"/>
    <n v="4"/>
    <d v="2022-02-04T00:00:00"/>
    <s v="2022-02-04"/>
    <m/>
    <m/>
    <m/>
    <m/>
    <s v="Bagua"/>
    <x v="9"/>
    <x v="15"/>
    <s v="VARGAS TARRILLO ARSENIO"/>
    <s v="vargas tarrillo arsenio"/>
    <s v="VARGAS TARRILLO ARSENIO"/>
    <s v="Vargas Tarrillo Arsenio"/>
    <n v="10414778106"/>
    <s v="Aceptado"/>
    <s v="PEN"/>
    <m/>
    <m/>
    <s v="Efectivo"/>
    <n v="211.86"/>
    <n v="0"/>
    <n v="38.14"/>
    <n v="250"/>
  </r>
  <r>
    <n v="973"/>
    <x v="1"/>
    <x v="1"/>
    <s v="F003-2079"/>
    <s v="F003"/>
    <s v="2079"/>
    <s v="3-2"/>
    <s v="2022-02-04"/>
    <x v="0"/>
    <n v="2022"/>
    <n v="4"/>
    <d v="2022-02-04T00:00:00"/>
    <s v="2022-02-04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29.66"/>
    <n v="0"/>
    <n v="5.34"/>
    <n v="35"/>
  </r>
  <r>
    <n v="974"/>
    <x v="0"/>
    <x v="0"/>
    <s v="B001-17036"/>
    <s v="B001"/>
    <s v="17036"/>
    <s v="1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2.71"/>
    <n v="0"/>
    <n v="38.29"/>
    <n v="251"/>
  </r>
  <r>
    <n v="975"/>
    <x v="0"/>
    <x v="1"/>
    <s v="F001-8360"/>
    <s v="F001"/>
    <s v="8360"/>
    <s v="1-8"/>
    <s v="2022-02-04"/>
    <x v="0"/>
    <n v="2022"/>
    <n v="4"/>
    <d v="2022-02-04T00:00:00"/>
    <s v="2022-02-04"/>
    <m/>
    <m/>
    <m/>
    <m/>
    <s v="Manuel Antonio Mesones Muro"/>
    <x v="1"/>
    <x v="16"/>
    <s v="CORPORACION J Y L PERU S.A.C."/>
    <s v="corporacion j y l peru s.a.c."/>
    <s v="CORPORACION J Y L PERU S.A.C."/>
    <s v="Corporacion J Y L Peru S.A.C."/>
    <n v="20604625034"/>
    <s v="Aceptado"/>
    <s v="PEN"/>
    <m/>
    <m/>
    <s v="Efectivo"/>
    <n v="127.97"/>
    <n v="0"/>
    <n v="23.03"/>
    <n v="151"/>
  </r>
  <r>
    <n v="976"/>
    <x v="0"/>
    <x v="1"/>
    <s v="F001-8359"/>
    <s v="F001"/>
    <s v="8359"/>
    <s v="1-8"/>
    <s v="2022-02-04"/>
    <x v="0"/>
    <n v="2022"/>
    <n v="4"/>
    <d v="2022-02-04T00:00:00"/>
    <s v="2022-02-04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37.03"/>
    <n v="0"/>
    <n v="24.67"/>
    <n v="161.69999999999999"/>
  </r>
  <r>
    <n v="977"/>
    <x v="0"/>
    <x v="1"/>
    <s v="F001-8358"/>
    <s v="F001"/>
    <s v="8358"/>
    <s v="1-8"/>
    <s v="2022-02-04"/>
    <x v="0"/>
    <n v="2022"/>
    <n v="4"/>
    <d v="2022-02-04T00:00:00"/>
    <s v="2022-02-04"/>
    <m/>
    <m/>
    <m/>
    <m/>
    <s v="El Porvenir"/>
    <x v="8"/>
    <x v="14"/>
    <s v="NUTRI HEALTH VET E.I.R.L."/>
    <s v="nutri health vet e.i.r.l."/>
    <s v="NUTRI HEALTH VET E.I.R.L."/>
    <s v="Nutri Health Vet E.I.R.L."/>
    <n v="20601365686"/>
    <s v="Aceptado"/>
    <s v="PEN"/>
    <m/>
    <m/>
    <s v="Efectivo"/>
    <n v="103.9"/>
    <n v="0"/>
    <n v="18.7"/>
    <n v="122.60000000000001"/>
  </r>
  <r>
    <n v="978"/>
    <x v="0"/>
    <x v="1"/>
    <s v="F001-8357"/>
    <s v="F001"/>
    <s v="8357"/>
    <s v="1-8"/>
    <s v="2022-02-04"/>
    <x v="0"/>
    <n v="2022"/>
    <n v="4"/>
    <d v="2022-02-04T00:00:00"/>
    <s v="2022-02-04"/>
    <m/>
    <m/>
    <m/>
    <m/>
    <m/>
    <x v="0"/>
    <x v="0"/>
    <s v="TRANSPORTE Y TURISMO VIRGEN DE LA SOLEDAD"/>
    <s v="transporte y turismo virgen de la soledad"/>
    <s v="TRANSPORTE Y TURISMO VIRGEN DE LA SOLEDAD"/>
    <s v="Transporte Y Turismo Virgen De La Soledad"/>
    <n v="20607976296"/>
    <s v="Aceptado"/>
    <s v="PEN"/>
    <m/>
    <m/>
    <s v="Efectivo"/>
    <n v="383.9"/>
    <n v="0"/>
    <n v="69.099999999999994"/>
    <n v="453"/>
  </r>
  <r>
    <n v="979"/>
    <x v="0"/>
    <x v="0"/>
    <s v="B001-17035"/>
    <s v="B001"/>
    <s v="17035"/>
    <s v="1-1"/>
    <s v="2022-02-04"/>
    <x v="0"/>
    <n v="2022"/>
    <n v="4"/>
    <d v="2022-02-04T00:00:00"/>
    <s v="2022-02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980"/>
    <x v="1"/>
    <x v="1"/>
    <s v="F003-2078"/>
    <s v="F003"/>
    <s v="2078"/>
    <s v="3-2"/>
    <s v="2022-02-04"/>
    <x v="0"/>
    <n v="2022"/>
    <n v="4"/>
    <d v="2022-02-04T00:00:00"/>
    <s v="2022-02-04"/>
    <m/>
    <m/>
    <m/>
    <m/>
    <s v="San Juan de Lurigancho"/>
    <x v="4"/>
    <x v="4"/>
    <s v="DISTRIBUIDORA RICARDO C &amp; A S.R.L."/>
    <s v="distribuidora ricardo c &amp; a s.r.l."/>
    <s v="DISTRIBUIDORA RICARDO C &amp; A S.R.L."/>
    <s v="Distribuidora Ricardo C &amp; A S.R.L."/>
    <n v="20600318030"/>
    <s v="Aceptado"/>
    <s v="PEN"/>
    <m/>
    <m/>
    <s v="Efectivo"/>
    <n v="61.02"/>
    <n v="0"/>
    <n v="10.98"/>
    <n v="72"/>
  </r>
  <r>
    <n v="981"/>
    <x v="1"/>
    <x v="0"/>
    <s v="B003-12537"/>
    <s v="B003"/>
    <s v="12537"/>
    <s v="3-1"/>
    <s v="2022-02-03"/>
    <x v="0"/>
    <n v="2022"/>
    <n v="3"/>
    <d v="2022-02-03T00:00:00"/>
    <s v="2022-02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982"/>
    <x v="0"/>
    <x v="1"/>
    <s v="F001-8356"/>
    <s v="F001"/>
    <s v="8356"/>
    <s v="1-8"/>
    <s v="2022-02-03"/>
    <x v="0"/>
    <n v="2022"/>
    <n v="3"/>
    <d v="2022-02-03T00:00:00"/>
    <s v="2022-02-03"/>
    <m/>
    <m/>
    <m/>
    <m/>
    <m/>
    <x v="1"/>
    <x v="1"/>
    <s v="CUBAS TAPIA YON ELVIS"/>
    <s v="cubas tapia yon elvis"/>
    <s v="CUBAS TAPIA YON ELVIS"/>
    <s v="Cubas Tapia Yon Elvis"/>
    <n v="10707562914"/>
    <s v="Aceptado"/>
    <s v="PEN"/>
    <m/>
    <m/>
    <s v="Efectivo"/>
    <n v="504.24"/>
    <n v="0"/>
    <n v="90.76"/>
    <n v="595"/>
  </r>
  <r>
    <n v="983"/>
    <x v="0"/>
    <x v="1"/>
    <s v="F001-8355"/>
    <s v="F001"/>
    <s v="8355"/>
    <s v="1-8"/>
    <s v="2022-02-03"/>
    <x v="0"/>
    <n v="2022"/>
    <n v="3"/>
    <d v="2022-02-03T00:00:00"/>
    <s v="2022-02-03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18.64"/>
    <n v="0"/>
    <n v="21.36"/>
    <n v="140"/>
  </r>
  <r>
    <n v="984"/>
    <x v="0"/>
    <x v="1"/>
    <s v="F001-8354"/>
    <s v="F001"/>
    <s v="8354"/>
    <s v="1-8"/>
    <s v="2022-02-03"/>
    <x v="0"/>
    <n v="2022"/>
    <n v="3"/>
    <d v="2022-02-03T00:00:00"/>
    <s v="2022-02-03"/>
    <m/>
    <m/>
    <m/>
    <m/>
    <m/>
    <x v="0"/>
    <x v="0"/>
    <s v="SUYON MORALES SEGUNDO PORFIRIO"/>
    <s v="suyon morales segundo porfirio"/>
    <s v="SUYON MORALES SEGUNDO PORFIRIO"/>
    <s v="Suyon Morales Segundo Porfirio"/>
    <n v="10166890565"/>
    <s v="Aceptado"/>
    <s v="PEN"/>
    <m/>
    <m/>
    <s v="Efectivo"/>
    <n v="127.12"/>
    <n v="0"/>
    <n v="22.88"/>
    <n v="150"/>
  </r>
  <r>
    <n v="985"/>
    <x v="0"/>
    <x v="0"/>
    <s v="B001-17034"/>
    <s v="B001"/>
    <s v="17034"/>
    <s v="1-1"/>
    <s v="2022-02-03"/>
    <x v="0"/>
    <n v="2022"/>
    <n v="3"/>
    <d v="2022-02-03T00:00:00"/>
    <s v="2022-02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986"/>
    <x v="0"/>
    <x v="1"/>
    <s v="F001-8353"/>
    <s v="F001"/>
    <s v="8353"/>
    <s v="1-8"/>
    <s v="2022-02-03"/>
    <x v="0"/>
    <n v="2022"/>
    <n v="3"/>
    <d v="2022-02-03T00:00:00"/>
    <s v="2022-02-03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67.8"/>
    <n v="0"/>
    <n v="12.2"/>
    <n v="80"/>
  </r>
  <r>
    <n v="987"/>
    <x v="0"/>
    <x v="1"/>
    <s v="F001-8352"/>
    <s v="F001"/>
    <s v="8352"/>
    <s v="1-8"/>
    <s v="2022-02-03"/>
    <x v="0"/>
    <n v="2022"/>
    <n v="3"/>
    <d v="2022-02-03T00:00:00"/>
    <s v="2022-02-03"/>
    <m/>
    <m/>
    <m/>
    <m/>
    <s v="Callao"/>
    <x v="5"/>
    <x v="8"/>
    <s v="SOCIEDAD ANONIMA FAUSTO PIAGGIO"/>
    <s v="sociedad anonima fausto piaggio"/>
    <s v="SOCIEDAD ANONIMA FAUSTO PIAGGIO"/>
    <s v="Sociedad Anonima Fausto Piaggio"/>
    <n v="20100244471"/>
    <s v="Aceptado"/>
    <s v="PEN"/>
    <m/>
    <m/>
    <s v="Efectivo"/>
    <n v="169.49"/>
    <n v="0"/>
    <n v="30.51"/>
    <n v="200"/>
  </r>
  <r>
    <n v="988"/>
    <x v="0"/>
    <x v="1"/>
    <s v="F001-8351"/>
    <s v="F001"/>
    <s v="8351"/>
    <s v="1-8"/>
    <s v="2022-02-03"/>
    <x v="0"/>
    <n v="2022"/>
    <n v="3"/>
    <d v="2022-02-03T00:00:00"/>
    <s v="2022-02-03"/>
    <m/>
    <m/>
    <m/>
    <m/>
    <m/>
    <x v="0"/>
    <x v="0"/>
    <s v="PIEDRA PEREZ SALVADOR WALLENSTEIN"/>
    <s v="piedra perez salvador wallenstein"/>
    <s v="PIEDRA PEREZ SALVADOR WALLENSTEIN"/>
    <s v="Piedra Perez Salvador Wallenstein"/>
    <n v="10747530462"/>
    <s v="Aceptado"/>
    <s v="PEN"/>
    <m/>
    <m/>
    <s v="Efectivo"/>
    <n v="135.59"/>
    <n v="0"/>
    <n v="24.41"/>
    <n v="160"/>
  </r>
  <r>
    <n v="989"/>
    <x v="0"/>
    <x v="0"/>
    <s v="B001-17033"/>
    <s v="B001"/>
    <s v="17033"/>
    <s v="1-1"/>
    <s v="2022-02-03"/>
    <x v="0"/>
    <n v="2022"/>
    <n v="3"/>
    <d v="2022-02-03T00:00:00"/>
    <s v="2022-02-03"/>
    <m/>
    <m/>
    <m/>
    <m/>
    <m/>
    <x v="0"/>
    <x v="0"/>
    <s v="CALDERON VEGA, JOSE WILLIAN"/>
    <s v="calderon vega, jose willian"/>
    <s v="CALDERON VEGA, JOSE WILLIAN"/>
    <s v="Calderon Vega, Jose Willian"/>
    <n v="16506559"/>
    <s v="Aceptado"/>
    <s v="PEN"/>
    <m/>
    <m/>
    <s v="Efectivo"/>
    <n v="180.17"/>
    <n v="0"/>
    <n v="32.43"/>
    <n v="212.6"/>
  </r>
  <r>
    <n v="990"/>
    <x v="0"/>
    <x v="1"/>
    <s v="F001-8350"/>
    <s v="F001"/>
    <s v="8350"/>
    <s v="1-8"/>
    <s v="2022-02-03"/>
    <x v="0"/>
    <n v="2022"/>
    <n v="3"/>
    <d v="2022-02-03T00:00:00"/>
    <s v="2022-02-03"/>
    <m/>
    <m/>
    <m/>
    <m/>
    <m/>
    <x v="0"/>
    <x v="0"/>
    <s v="CODARSI PERU S.A.C"/>
    <s v="codarsi peru s.a.c"/>
    <s v="CODARSI PERU S.A.C"/>
    <s v="Codarsi Peru S.A.C"/>
    <n v="20601302536"/>
    <s v="Aceptado"/>
    <s v="PEN"/>
    <m/>
    <m/>
    <s v="Efectivo"/>
    <n v="84.75"/>
    <n v="0"/>
    <n v="15.25"/>
    <n v="100"/>
  </r>
  <r>
    <n v="991"/>
    <x v="1"/>
    <x v="1"/>
    <s v="F003-2077"/>
    <s v="F003"/>
    <s v="2077"/>
    <s v="3-2"/>
    <s v="2022-02-03"/>
    <x v="0"/>
    <n v="2022"/>
    <n v="3"/>
    <d v="2022-02-03T00:00:00"/>
    <s v="2022-02-03"/>
    <m/>
    <m/>
    <m/>
    <m/>
    <s v="Trujillo"/>
    <x v="8"/>
    <x v="14"/>
    <s v="CONSTRUCTORA LOS CASTAÑOS DE FERREÑAFE S.A.C."/>
    <s v="constructora los castaños de ferreñafe s.a.c."/>
    <s v="CONSTRUCTORA LOS CASTAÑOS DE FERREÑAFE S.A.C."/>
    <s v="Constructora Los Castaños De Ferreñafe S.A.C."/>
    <n v="20606862653"/>
    <s v="Aceptado"/>
    <s v="PEN"/>
    <m/>
    <m/>
    <s v="Efectivo"/>
    <n v="42.37"/>
    <n v="0"/>
    <n v="7.63"/>
    <n v="50"/>
  </r>
  <r>
    <n v="992"/>
    <x v="0"/>
    <x v="1"/>
    <s v="F001-8349"/>
    <s v="F001"/>
    <s v="8349"/>
    <s v="1-8"/>
    <s v="2022-02-03"/>
    <x v="0"/>
    <n v="2022"/>
    <n v="3"/>
    <d v="2022-02-03T00:00:00"/>
    <s v="2022-02-03"/>
    <m/>
    <m/>
    <m/>
    <m/>
    <s v="Chiclayo"/>
    <x v="1"/>
    <x v="1"/>
    <s v="CONSTRUCTORA SAN ANTONIO DE PADUA SERVICIOS GENERALES E.I.R.L."/>
    <s v="constructora san antonio de padua servicios generales e.i.r.l."/>
    <s v="CONSTRUCTORA SAN ANTONIO DE PADUA SERVICIOS GENERALES E.I.R.L."/>
    <s v="Constructora San Antonio De Padua Servicios Generales E.I.R.L."/>
    <n v="20487976521"/>
    <s v="Aceptado"/>
    <s v="PEN"/>
    <m/>
    <m/>
    <s v="Efectivo"/>
    <n v="177.97"/>
    <n v="0"/>
    <n v="32.03"/>
    <n v="210"/>
  </r>
  <r>
    <n v="993"/>
    <x v="0"/>
    <x v="1"/>
    <s v="F001-8348"/>
    <s v="F001"/>
    <s v="8348"/>
    <s v="1-8"/>
    <s v="2022-02-03"/>
    <x v="0"/>
    <n v="2022"/>
    <n v="3"/>
    <d v="2022-02-03T00:00:00"/>
    <s v="2022-02-03"/>
    <m/>
    <m/>
    <m/>
    <m/>
    <m/>
    <x v="0"/>
    <x v="0"/>
    <s v="NUÑEZ GALVEZ JOHNNY FRANZ"/>
    <s v="nuñez galvez johnny franz"/>
    <s v="NUÑEZ GALVEZ JOHNNY FRANZ"/>
    <s v="Nuñez Galvez Johnny Franz"/>
    <n v="10406675233"/>
    <s v="Aceptado"/>
    <s v="PEN"/>
    <m/>
    <m/>
    <s v="Efectivo"/>
    <n v="42.37"/>
    <n v="0"/>
    <n v="7.63"/>
    <n v="50"/>
  </r>
  <r>
    <n v="994"/>
    <x v="1"/>
    <x v="1"/>
    <s v="F003-2076"/>
    <s v="F003"/>
    <s v="2076"/>
    <s v="3-2"/>
    <s v="2022-02-03"/>
    <x v="0"/>
    <n v="2022"/>
    <n v="3"/>
    <d v="2022-02-03T00:00:00"/>
    <s v="2022-02-03"/>
    <m/>
    <m/>
    <m/>
    <m/>
    <s v="Chiclayo"/>
    <x v="1"/>
    <x v="1"/>
    <s v="BLACKPARK E.I.R.L."/>
    <s v="blackpark e.i.r.l."/>
    <s v="BLACKPARK E.I.R.L."/>
    <s v="Blackpark E.I.R.L."/>
    <n v="20606507012"/>
    <s v="Aceptado"/>
    <s v="PEN"/>
    <m/>
    <m/>
    <s v="Efectivo"/>
    <n v="33.9"/>
    <n v="0"/>
    <n v="6.1"/>
    <n v="40"/>
  </r>
  <r>
    <n v="995"/>
    <x v="0"/>
    <x v="1"/>
    <s v="F001-8347"/>
    <s v="F001"/>
    <s v="8347"/>
    <s v="1-8"/>
    <s v="2022-02-03"/>
    <x v="0"/>
    <n v="2022"/>
    <n v="3"/>
    <d v="2022-02-03T00:00:00"/>
    <s v="2022-02-03"/>
    <m/>
    <m/>
    <m/>
    <m/>
    <m/>
    <x v="0"/>
    <x v="0"/>
    <s v="ROJAS GUEVARA CLYDER NORBIL"/>
    <s v="rojas guevara clyder norbil"/>
    <s v="ROJAS GUEVARA CLYDER NORBIL"/>
    <s v="Rojas Guevara Clyder Norbil"/>
    <n v="10272874293"/>
    <s v="Aceptado"/>
    <s v="PEN"/>
    <m/>
    <m/>
    <s v="Efectivo"/>
    <n v="127.12"/>
    <n v="0"/>
    <n v="22.88"/>
    <n v="150"/>
  </r>
  <r>
    <n v="996"/>
    <x v="0"/>
    <x v="0"/>
    <s v="B001-17032"/>
    <s v="B001"/>
    <s v="17032"/>
    <s v="1-1"/>
    <s v="2022-02-03"/>
    <x v="0"/>
    <n v="2022"/>
    <n v="3"/>
    <d v="2022-02-03T00:00:00"/>
    <s v="2022-02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997"/>
    <x v="0"/>
    <x v="1"/>
    <s v="F001-8346"/>
    <s v="F001"/>
    <s v="8346"/>
    <s v="1-8"/>
    <s v="2022-02-03"/>
    <x v="0"/>
    <n v="2022"/>
    <n v="3"/>
    <d v="2022-02-03T00:00:00"/>
    <s v="2022-02-03"/>
    <m/>
    <m/>
    <m/>
    <m/>
    <s v="La Victoria"/>
    <x v="1"/>
    <x v="1"/>
    <s v="SIPAN DISTRIBUCIONES SOCIEDAD ANONIMA CERRADA"/>
    <s v="sipan distribuciones sociedad anonima cerrada"/>
    <s v="SIPAN DISTRIBUCIONES SOCIEDAD ANONIMA CERRADA"/>
    <s v="Sipan Distribuciones Sociedad Anonima Cerrada"/>
    <n v="20479504068"/>
    <s v="Aceptado"/>
    <s v="PEN"/>
    <m/>
    <m/>
    <s v="Efectivo"/>
    <n v="296.61"/>
    <n v="0"/>
    <n v="53.39"/>
    <n v="350"/>
  </r>
  <r>
    <n v="998"/>
    <x v="0"/>
    <x v="0"/>
    <s v="B001-17031"/>
    <s v="B001"/>
    <s v="17031"/>
    <s v="1-1"/>
    <s v="2022-02-03"/>
    <x v="0"/>
    <n v="2022"/>
    <n v="3"/>
    <d v="2022-02-03T00:00:00"/>
    <s v="2022-02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.42"/>
    <n v="0"/>
    <n v="4.58"/>
    <n v="30"/>
  </r>
  <r>
    <n v="999"/>
    <x v="0"/>
    <x v="0"/>
    <s v="B001-17030"/>
    <s v="B001"/>
    <s v="17030"/>
    <s v="1-1"/>
    <s v="2022-02-03"/>
    <x v="0"/>
    <n v="2022"/>
    <n v="3"/>
    <d v="2022-02-03T00:00:00"/>
    <s v="2022-02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7.8"/>
    <n v="0"/>
    <n v="12.2"/>
    <n v="80"/>
  </r>
  <r>
    <n v="1000"/>
    <x v="2"/>
    <x v="0"/>
    <s v="B002-15975"/>
    <s v="B002"/>
    <s v="15975"/>
    <s v="2-1"/>
    <s v="2022-02-03"/>
    <x v="0"/>
    <n v="2022"/>
    <n v="3"/>
    <d v="2022-02-03T00:00:00"/>
    <s v="2022-02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001"/>
    <x v="0"/>
    <x v="1"/>
    <s v="F001-8345"/>
    <s v="F001"/>
    <s v="8345"/>
    <s v="1-8"/>
    <s v="2022-02-03"/>
    <x v="0"/>
    <n v="2022"/>
    <n v="3"/>
    <d v="2022-02-03T00:00:00"/>
    <s v="2022-02-03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254.24"/>
    <n v="0"/>
    <n v="45.76"/>
    <n v="300"/>
  </r>
  <r>
    <n v="1002"/>
    <x v="2"/>
    <x v="0"/>
    <s v="B002-15974"/>
    <s v="B002"/>
    <s v="15974"/>
    <s v="2-1"/>
    <s v="2022-02-03"/>
    <x v="0"/>
    <n v="2022"/>
    <n v="3"/>
    <d v="2022-02-03T00:00:00"/>
    <s v="2022-02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003"/>
    <x v="2"/>
    <x v="0"/>
    <s v="B002-15973"/>
    <s v="B002"/>
    <s v="15973"/>
    <s v="2-1"/>
    <s v="2022-02-03"/>
    <x v="0"/>
    <n v="2022"/>
    <n v="3"/>
    <d v="2022-02-03T00:00:00"/>
    <s v="2022-02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004"/>
    <x v="2"/>
    <x v="0"/>
    <s v="B002-15972"/>
    <s v="B002"/>
    <s v="15972"/>
    <s v="2-1"/>
    <s v="2022-02-03"/>
    <x v="0"/>
    <n v="2022"/>
    <n v="3"/>
    <d v="2022-02-03T00:00:00"/>
    <s v="2022-02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005"/>
    <x v="2"/>
    <x v="0"/>
    <s v="B002-15971"/>
    <s v="B002"/>
    <s v="15971"/>
    <s v="2-1"/>
    <s v="2022-02-03"/>
    <x v="0"/>
    <n v="2022"/>
    <n v="3"/>
    <d v="2022-02-03T00:00:00"/>
    <s v="2022-02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006"/>
    <x v="2"/>
    <x v="0"/>
    <s v="B002-15970"/>
    <s v="B002"/>
    <s v="15970"/>
    <s v="2-1"/>
    <s v="2022-02-03"/>
    <x v="0"/>
    <n v="2022"/>
    <n v="3"/>
    <d v="2022-02-03T00:00:00"/>
    <s v="2022-02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007"/>
    <x v="2"/>
    <x v="0"/>
    <s v="B002-15969"/>
    <s v="B002"/>
    <s v="15969"/>
    <s v="2-1"/>
    <s v="2022-02-03"/>
    <x v="0"/>
    <n v="2022"/>
    <n v="3"/>
    <d v="2022-02-03T00:00:00"/>
    <s v="2022-02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008"/>
    <x v="2"/>
    <x v="0"/>
    <s v="B002-15968"/>
    <s v="B002"/>
    <s v="15968"/>
    <s v="2-1"/>
    <s v="2022-02-03"/>
    <x v="0"/>
    <n v="2022"/>
    <n v="3"/>
    <d v="2022-02-03T00:00:00"/>
    <s v="2022-02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09"/>
    <x v="2"/>
    <x v="0"/>
    <s v="B002-15967"/>
    <s v="B002"/>
    <s v="15967"/>
    <s v="2-1"/>
    <s v="2022-02-03"/>
    <x v="0"/>
    <n v="2022"/>
    <n v="3"/>
    <d v="2022-02-03T00:00:00"/>
    <s v="2022-02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10"/>
    <x v="2"/>
    <x v="0"/>
    <s v="B002-15966"/>
    <s v="B002"/>
    <s v="15966"/>
    <s v="2-1"/>
    <s v="2022-02-03"/>
    <x v="0"/>
    <n v="2022"/>
    <n v="3"/>
    <d v="2022-02-03T00:00:00"/>
    <s v="2022-02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11"/>
    <x v="2"/>
    <x v="1"/>
    <s v="F002-3451"/>
    <s v="F002"/>
    <s v="3451"/>
    <s v="2-3"/>
    <s v="2022-02-03"/>
    <x v="0"/>
    <n v="2022"/>
    <n v="3"/>
    <d v="2022-02-03T00:00:00"/>
    <s v="2022-02-03"/>
    <m/>
    <m/>
    <m/>
    <m/>
    <s v="San Isidro"/>
    <x v="4"/>
    <x v="4"/>
    <s v="BENICORP S.A.C."/>
    <s v="benicorp s.a.c."/>
    <s v="BENICORP S.A.C."/>
    <s v="Benicorp S.A.C."/>
    <n v="20601152291"/>
    <s v="Aceptado"/>
    <s v="PEN"/>
    <m/>
    <m/>
    <s v="Efectivo"/>
    <n v="144.91999999999999"/>
    <n v="0"/>
    <n v="26.08"/>
    <n v="171"/>
  </r>
  <r>
    <n v="1012"/>
    <x v="0"/>
    <x v="1"/>
    <s v="F001-8344"/>
    <s v="F001"/>
    <s v="8344"/>
    <s v="1-8"/>
    <s v="2022-02-03"/>
    <x v="0"/>
    <n v="2022"/>
    <n v="3"/>
    <d v="2022-02-03T00:00:00"/>
    <s v="2022-02-03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0.85"/>
    <n v="0"/>
    <n v="27.15"/>
    <n v="178"/>
  </r>
  <r>
    <n v="1013"/>
    <x v="0"/>
    <x v="1"/>
    <s v="F001-8343"/>
    <s v="F001"/>
    <s v="8343"/>
    <s v="1-8"/>
    <s v="2022-02-03"/>
    <x v="0"/>
    <n v="2022"/>
    <n v="3"/>
    <d v="2022-02-03T00:00:00"/>
    <s v="2022-02-03"/>
    <m/>
    <m/>
    <m/>
    <m/>
    <m/>
    <x v="0"/>
    <x v="0"/>
    <s v="TECNISERVICIOS ASCATE EIRL"/>
    <s v="tecniservicios ascate eirl"/>
    <s v="TECNISERVICIOS ASCATE EIRL"/>
    <s v="Tecniservicios Ascate Eirl"/>
    <n v="20608391232"/>
    <s v="Aceptado"/>
    <s v="PEN"/>
    <m/>
    <m/>
    <s v="Efectivo"/>
    <n v="847.46"/>
    <n v="0"/>
    <n v="152.54"/>
    <n v="1000"/>
  </r>
  <r>
    <n v="1014"/>
    <x v="0"/>
    <x v="1"/>
    <s v="F001-8342"/>
    <s v="F001"/>
    <s v="8342"/>
    <s v="1-8"/>
    <s v="2022-02-03"/>
    <x v="0"/>
    <n v="2022"/>
    <n v="3"/>
    <d v="2022-02-03T00:00:00"/>
    <s v="2022-02-03"/>
    <m/>
    <m/>
    <m/>
    <m/>
    <m/>
    <x v="0"/>
    <x v="0"/>
    <s v="ICMV INVERSIONES"/>
    <s v="icmv inversiones"/>
    <s v="ICMV INVERSIONES"/>
    <s v="Icmv Inversiones"/>
    <n v="10457954226"/>
    <s v="Aceptado"/>
    <s v="PEN"/>
    <m/>
    <m/>
    <s v="Efectivo"/>
    <n v="203.39"/>
    <n v="0"/>
    <n v="36.61"/>
    <n v="240"/>
  </r>
  <r>
    <n v="1015"/>
    <x v="0"/>
    <x v="1"/>
    <s v="F001-8341"/>
    <s v="F001"/>
    <s v="8341"/>
    <s v="1-8"/>
    <s v="2022-02-02"/>
    <x v="0"/>
    <n v="2022"/>
    <n v="2"/>
    <d v="2022-02-02T00:00:00"/>
    <s v="2022-02-02"/>
    <m/>
    <m/>
    <m/>
    <m/>
    <s v="Piura"/>
    <x v="6"/>
    <x v="17"/>
    <s v="MARIAOLINDA SAC"/>
    <s v="mariaolinda sac"/>
    <s v="MARIAOLINDA SAC"/>
    <s v="Mariaolinda Sac"/>
    <n v="20604302260"/>
    <s v="Aceptado"/>
    <s v="PEN"/>
    <m/>
    <m/>
    <s v="Efectivo"/>
    <n v="91.53"/>
    <n v="0"/>
    <n v="16.47"/>
    <n v="108"/>
  </r>
  <r>
    <n v="1016"/>
    <x v="0"/>
    <x v="0"/>
    <s v="B001-17029"/>
    <s v="B001"/>
    <s v="17029"/>
    <s v="1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.42"/>
    <n v="0"/>
    <n v="4.58"/>
    <n v="30"/>
  </r>
  <r>
    <n v="1017"/>
    <x v="0"/>
    <x v="0"/>
    <s v="B001-17028"/>
    <s v="B001"/>
    <s v="17028"/>
    <s v="1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1018"/>
    <x v="0"/>
    <x v="1"/>
    <s v="F001-8340"/>
    <s v="F001"/>
    <s v="8340"/>
    <s v="1-8"/>
    <s v="2022-02-02"/>
    <x v="0"/>
    <n v="2022"/>
    <n v="2"/>
    <d v="2022-02-02T00:00:00"/>
    <s v="2022-02-02"/>
    <m/>
    <m/>
    <m/>
    <m/>
    <m/>
    <x v="0"/>
    <x v="0"/>
    <s v="YARANGO SOSA OLIVER HARRIS"/>
    <s v="yarango sosa oliver harris"/>
    <s v="YARANGO SOSA OLIVER HARRIS"/>
    <s v="Yarango Sosa Oliver Harris"/>
    <n v="10768280024"/>
    <s v="Aceptado"/>
    <s v="PEN"/>
    <m/>
    <m/>
    <s v="Efectivo"/>
    <n v="169.49"/>
    <n v="0"/>
    <n v="30.51"/>
    <n v="200"/>
  </r>
  <r>
    <n v="1019"/>
    <x v="0"/>
    <x v="1"/>
    <s v="F001-8339"/>
    <s v="F001"/>
    <s v="8339"/>
    <s v="1-8"/>
    <s v="2022-02-02"/>
    <x v="0"/>
    <n v="2022"/>
    <n v="2"/>
    <d v="2022-02-02T00:00:00"/>
    <s v="2022-02-02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18.64"/>
    <n v="0"/>
    <n v="21.36"/>
    <n v="140"/>
  </r>
  <r>
    <n v="1020"/>
    <x v="0"/>
    <x v="0"/>
    <s v="B001-17027"/>
    <s v="B001"/>
    <s v="17027"/>
    <s v="1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0.17"/>
    <n v="0"/>
    <n v="19.829999999999998"/>
    <n v="130"/>
  </r>
  <r>
    <n v="1021"/>
    <x v="0"/>
    <x v="1"/>
    <s v="F001-8338"/>
    <s v="F001"/>
    <s v="8338"/>
    <s v="1-8"/>
    <s v="2022-02-02"/>
    <x v="0"/>
    <n v="2022"/>
    <n v="2"/>
    <d v="2022-02-02T00:00:00"/>
    <s v="2022-02-02"/>
    <m/>
    <m/>
    <m/>
    <m/>
    <s v="Chiclayo"/>
    <x v="1"/>
    <x v="1"/>
    <s v="DISTRIBUCIONES E.M.I. S.A.C."/>
    <s v="distribuciones e.m.i. s.a.c."/>
    <s v="DISTRIBUCIONES E.M.I. S.A.C."/>
    <s v="Distribuciones E.M.I. S.A.C."/>
    <n v="20352813711"/>
    <s v="Aceptado"/>
    <s v="PEN"/>
    <m/>
    <m/>
    <s v="Efectivo"/>
    <n v="50.85"/>
    <n v="0"/>
    <n v="9.15"/>
    <n v="60"/>
  </r>
  <r>
    <n v="1022"/>
    <x v="0"/>
    <x v="1"/>
    <s v="F001-8337"/>
    <s v="F001"/>
    <s v="8337"/>
    <s v="1-8"/>
    <s v="2022-02-02"/>
    <x v="0"/>
    <n v="2022"/>
    <n v="2"/>
    <d v="2022-02-02T00:00:00"/>
    <s v="2022-02-02"/>
    <m/>
    <m/>
    <m/>
    <m/>
    <m/>
    <x v="0"/>
    <x v="0"/>
    <s v="SUYON MORALES SEGUNDO PORFIRIO"/>
    <s v="suyon morales segundo porfirio"/>
    <s v="SUYON MORALES SEGUNDO PORFIRIO"/>
    <s v="Suyon Morales Segundo Porfirio"/>
    <n v="10166890565"/>
    <s v="Aceptado"/>
    <s v="PEN"/>
    <m/>
    <m/>
    <s v="Efectivo"/>
    <n v="254.24"/>
    <n v="0"/>
    <n v="45.76"/>
    <n v="300"/>
  </r>
  <r>
    <n v="1023"/>
    <x v="0"/>
    <x v="1"/>
    <s v="F001-8336"/>
    <s v="F001"/>
    <s v="8336"/>
    <s v="1-8"/>
    <s v="2022-02-02"/>
    <x v="0"/>
    <n v="2022"/>
    <n v="2"/>
    <d v="2022-02-02T00:00:00"/>
    <s v="2022-02-02"/>
    <m/>
    <m/>
    <m/>
    <m/>
    <m/>
    <x v="1"/>
    <x v="1"/>
    <s v="GUERRA CHOROCO MILTON LUIS"/>
    <s v="guerra choroco milton luis"/>
    <s v="GUERRA CHOROCO MILTON LUIS"/>
    <s v="Guerra Choroco Milton Luis"/>
    <n v="10479220285"/>
    <s v="Aceptado"/>
    <s v="PEN"/>
    <m/>
    <m/>
    <s v="Efectivo"/>
    <n v="1016.95"/>
    <n v="0"/>
    <n v="183.05"/>
    <n v="1200"/>
  </r>
  <r>
    <n v="1024"/>
    <x v="0"/>
    <x v="1"/>
    <s v="F001-8335"/>
    <s v="F001"/>
    <s v="8335"/>
    <s v="1-8"/>
    <s v="2022-02-02"/>
    <x v="0"/>
    <n v="2022"/>
    <n v="2"/>
    <d v="2022-02-02T00:00:00"/>
    <s v="2022-02-02"/>
    <m/>
    <m/>
    <m/>
    <m/>
    <m/>
    <x v="0"/>
    <x v="0"/>
    <s v="NEGOCIOS IZA SRL."/>
    <s v="negocios iza srl."/>
    <s v="NEGOCIOS IZA SRL."/>
    <s v="Negocios Iza Srl."/>
    <n v="20479703427"/>
    <s v="Aceptado"/>
    <s v="PEN"/>
    <m/>
    <m/>
    <s v="Efectivo"/>
    <n v="84.75"/>
    <n v="0"/>
    <n v="15.25"/>
    <n v="100"/>
  </r>
  <r>
    <n v="1025"/>
    <x v="0"/>
    <x v="1"/>
    <s v="F001-8334"/>
    <s v="F001"/>
    <s v="8334"/>
    <s v="1-8"/>
    <s v="2022-02-02"/>
    <x v="0"/>
    <n v="2022"/>
    <n v="2"/>
    <d v="2022-02-02T00:00:00"/>
    <s v="2022-02-02"/>
    <m/>
    <m/>
    <m/>
    <m/>
    <m/>
    <x v="2"/>
    <x v="13"/>
    <s v="BURGA BLANCO JOEL"/>
    <s v="burga blanco joel"/>
    <s v="BURGA BLANCO JOEL"/>
    <s v="Burga Blanco Joel"/>
    <n v="10275762488"/>
    <s v="Aceptado"/>
    <s v="PEN"/>
    <m/>
    <m/>
    <s v="Efectivo"/>
    <n v="305.08"/>
    <n v="0"/>
    <n v="54.92"/>
    <n v="360"/>
  </r>
  <r>
    <n v="1026"/>
    <x v="2"/>
    <x v="0"/>
    <s v="B002-15965"/>
    <s v="B002"/>
    <s v="15965"/>
    <s v="2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27"/>
    <x v="2"/>
    <x v="0"/>
    <s v="B002-15964"/>
    <s v="B002"/>
    <s v="15964"/>
    <s v="2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28"/>
    <x v="1"/>
    <x v="0"/>
    <s v="B003-12536"/>
    <s v="B003"/>
    <s v="12536"/>
    <s v="3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29"/>
    <x v="1"/>
    <x v="0"/>
    <s v="B003-12535"/>
    <s v="B003"/>
    <s v="12535"/>
    <s v="3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30"/>
    <x v="1"/>
    <x v="0"/>
    <s v="B003-12534"/>
    <s v="B003"/>
    <s v="12534"/>
    <s v="3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31"/>
    <x v="1"/>
    <x v="0"/>
    <s v="B003-12533"/>
    <s v="B003"/>
    <s v="12533"/>
    <s v="3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32"/>
    <x v="0"/>
    <x v="0"/>
    <s v="B001-17026"/>
    <s v="B001"/>
    <s v="17026"/>
    <s v="1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33"/>
    <x v="0"/>
    <x v="0"/>
    <s v="B001-17025"/>
    <s v="B001"/>
    <s v="17025"/>
    <s v="1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34"/>
    <x v="0"/>
    <x v="0"/>
    <s v="B001-17024"/>
    <s v="B001"/>
    <s v="17024"/>
    <s v="1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35"/>
    <x v="0"/>
    <x v="0"/>
    <s v="B001-17023"/>
    <s v="B001"/>
    <s v="17023"/>
    <s v="1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36"/>
    <x v="0"/>
    <x v="0"/>
    <s v="B001-17022"/>
    <s v="B001"/>
    <s v="17022"/>
    <s v="1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37"/>
    <x v="0"/>
    <x v="0"/>
    <s v="B001-17021"/>
    <s v="B001"/>
    <s v="17021"/>
    <s v="1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38"/>
    <x v="0"/>
    <x v="0"/>
    <s v="B001-17020"/>
    <s v="B001"/>
    <s v="17020"/>
    <s v="1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039"/>
    <x v="0"/>
    <x v="0"/>
    <s v="B001-17019"/>
    <s v="B001"/>
    <s v="17019"/>
    <s v="1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40"/>
    <x v="0"/>
    <x v="1"/>
    <s v="F001-8333"/>
    <s v="F001"/>
    <s v="8333"/>
    <s v="1-8"/>
    <s v="2022-02-02"/>
    <x v="0"/>
    <n v="2022"/>
    <n v="2"/>
    <d v="2022-02-02T00:00:00"/>
    <s v="2022-02-02"/>
    <m/>
    <m/>
    <m/>
    <m/>
    <s v="Chiclayo"/>
    <x v="1"/>
    <x v="1"/>
    <s v="CONSTRUCTORA SAN ANTONIO DE PADUA SERVICIOS GENERALES E.I.R.L."/>
    <s v="constructora san antonio de padua servicios generales e.i.r.l."/>
    <s v="CONSTRUCTORA SAN ANTONIO DE PADUA SERVICIOS GENERALES E.I.R.L."/>
    <s v="Constructora San Antonio De Padua Servicios Generales E.I.R.L."/>
    <n v="20487976521"/>
    <s v="Aceptado"/>
    <s v="PEN"/>
    <m/>
    <m/>
    <s v="Efectivo"/>
    <n v="177.97"/>
    <n v="0"/>
    <n v="32.03"/>
    <n v="210"/>
  </r>
  <r>
    <n v="1041"/>
    <x v="1"/>
    <x v="0"/>
    <s v="B003-12532"/>
    <s v="B003"/>
    <s v="12532"/>
    <s v="3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.9"/>
    <n v="0"/>
    <n v="6.1"/>
    <n v="40"/>
  </r>
  <r>
    <n v="1042"/>
    <x v="0"/>
    <x v="0"/>
    <s v="B001-17018"/>
    <s v="B001"/>
    <s v="17018"/>
    <s v="1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700000000000006"/>
    <n v="0"/>
    <n v="1.53"/>
    <n v="10"/>
  </r>
  <r>
    <n v="1043"/>
    <x v="1"/>
    <x v="1"/>
    <s v="F003-2075"/>
    <s v="F003"/>
    <s v="2075"/>
    <s v="3-2"/>
    <s v="2022-02-02"/>
    <x v="0"/>
    <n v="2022"/>
    <n v="2"/>
    <d v="2022-02-02T00:00:00"/>
    <s v="2022-02-02"/>
    <m/>
    <m/>
    <m/>
    <m/>
    <s v="Cajamarca"/>
    <x v="2"/>
    <x v="6"/>
    <s v="NORCAVA PERU E.I.R.L."/>
    <s v="norcava peru e.i.r.l."/>
    <s v="NORCAVA PERU E.I.R.L."/>
    <s v="Norcava Peru E.I.R.L."/>
    <n v="20453667074"/>
    <s v="Aceptado"/>
    <s v="PEN"/>
    <m/>
    <m/>
    <s v="Efectivo"/>
    <n v="110.17"/>
    <n v="0"/>
    <n v="19.829999999999998"/>
    <n v="130"/>
  </r>
  <r>
    <n v="1044"/>
    <x v="0"/>
    <x v="1"/>
    <s v="F001-8332"/>
    <s v="F001"/>
    <s v="8332"/>
    <s v="1-8"/>
    <s v="2022-02-02"/>
    <x v="0"/>
    <n v="2022"/>
    <n v="2"/>
    <d v="2022-02-02T00:00:00"/>
    <s v="2022-02-02"/>
    <m/>
    <m/>
    <m/>
    <m/>
    <s v="San Isidro"/>
    <x v="4"/>
    <x v="4"/>
    <s v="CHINA RAILWAY N° 10 ENGINEERING GROUP CO., LTD SUCURSAL DEL PERU"/>
    <s v="china railway n° 10 engineering group co., ltd sucursal del peru"/>
    <s v="CHINA RAILWAY N° 10 ENGINEERING GROUP CO., LTD SUCURSAL DEL PERU"/>
    <s v="China Railway N° 10 Engineering Group Co., Ltd Sucursal Del Peru"/>
    <n v="20601116082"/>
    <s v="Aceptado"/>
    <s v="PEN"/>
    <m/>
    <m/>
    <s v="Efectivo"/>
    <n v="211.86"/>
    <n v="0"/>
    <n v="38.14"/>
    <n v="250"/>
  </r>
  <r>
    <n v="1045"/>
    <x v="0"/>
    <x v="1"/>
    <s v="F001-8331"/>
    <s v="F001"/>
    <s v="8331"/>
    <s v="1-8"/>
    <s v="2022-02-02"/>
    <x v="0"/>
    <n v="2022"/>
    <n v="2"/>
    <d v="2022-02-02T00:00:00"/>
    <s v="2022-02-02"/>
    <m/>
    <m/>
    <m/>
    <m/>
    <s v="Chota"/>
    <x v="2"/>
    <x v="2"/>
    <s v="COMPANY 3D INGENIERIA Y CONSTRUCCION SAC"/>
    <s v="company 3d ingenieria y construccion sac"/>
    <s v="COMPANY 3D INGENIERIA Y CONSTRUCCION SAC"/>
    <s v="Company 3D Ingenieria Y Construccion Sac"/>
    <n v="20529513993"/>
    <s v="Aceptado"/>
    <s v="PEN"/>
    <m/>
    <m/>
    <s v="Efectivo"/>
    <n v="169.49"/>
    <n v="0"/>
    <n v="30.51"/>
    <n v="200"/>
  </r>
  <r>
    <n v="1046"/>
    <x v="0"/>
    <x v="0"/>
    <s v="B001-17017"/>
    <s v="B001"/>
    <s v="17017"/>
    <s v="1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047"/>
    <x v="0"/>
    <x v="0"/>
    <s v="B001-17016"/>
    <s v="B001"/>
    <s v="17016"/>
    <s v="1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52.12"/>
    <n v="0"/>
    <n v="27.38"/>
    <n v="179.5"/>
  </r>
  <r>
    <n v="1048"/>
    <x v="0"/>
    <x v="1"/>
    <s v="F001-8330"/>
    <s v="F001"/>
    <s v="8330"/>
    <s v="1-8"/>
    <s v="2022-02-02"/>
    <x v="0"/>
    <n v="2022"/>
    <n v="2"/>
    <d v="2022-02-02T00:00:00"/>
    <s v="2022-02-02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6.78"/>
    <n v="0"/>
    <n v="28.22"/>
    <n v="185"/>
  </r>
  <r>
    <n v="1049"/>
    <x v="0"/>
    <x v="0"/>
    <s v="B001-17015"/>
    <s v="B001"/>
    <s v="17015"/>
    <s v="1-1"/>
    <s v="2022-02-02"/>
    <x v="0"/>
    <n v="2022"/>
    <n v="2"/>
    <d v="2022-02-02T00:00:00"/>
    <s v="2022-02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1050"/>
    <x v="0"/>
    <x v="1"/>
    <s v="F001-8329"/>
    <s v="F001"/>
    <s v="8329"/>
    <s v="1-8"/>
    <s v="2022-02-02"/>
    <x v="0"/>
    <n v="2022"/>
    <n v="2"/>
    <d v="2022-02-02T00:00:00"/>
    <s v="2022-02-02"/>
    <m/>
    <m/>
    <m/>
    <m/>
    <s v="La Victoria"/>
    <x v="4"/>
    <x v="4"/>
    <s v="GINELLA JEANS S.A.C."/>
    <s v="ginella jeans s.a.c."/>
    <s v="GINELLA JEANS S.A.C."/>
    <s v="Ginella Jeans S.A.C."/>
    <n v="20607023639"/>
    <s v="Aceptado"/>
    <s v="PEN"/>
    <m/>
    <m/>
    <s v="Efectivo"/>
    <n v="84.75"/>
    <n v="0"/>
    <n v="15.25"/>
    <n v="100"/>
  </r>
  <r>
    <n v="1051"/>
    <x v="0"/>
    <x v="0"/>
    <s v="B001-17014"/>
    <s v="B001"/>
    <s v="17014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3.22"/>
    <n v="0"/>
    <n v="16.78"/>
    <n v="110"/>
  </r>
  <r>
    <n v="1052"/>
    <x v="0"/>
    <x v="1"/>
    <s v="F001-8328"/>
    <s v="F001"/>
    <s v="8328"/>
    <s v="1-8"/>
    <s v="2022-02-01"/>
    <x v="0"/>
    <n v="2022"/>
    <n v="1"/>
    <d v="2022-02-01T00:00:00"/>
    <s v="2022-02-01"/>
    <m/>
    <m/>
    <m/>
    <m/>
    <s v="Cayalti"/>
    <x v="1"/>
    <x v="1"/>
    <s v="JAMBO TAFUR JULVER FRANK"/>
    <s v="jambo tafur julver frank"/>
    <s v="JAMBO TAFUR JULVER FRANK"/>
    <s v="Jambo Tafur Julver Frank"/>
    <n v="10469092882"/>
    <s v="Aceptado"/>
    <s v="PEN"/>
    <m/>
    <m/>
    <s v="Efectivo"/>
    <n v="444.41"/>
    <n v="0"/>
    <n v="79.989999999999995"/>
    <n v="524.4"/>
  </r>
  <r>
    <n v="1053"/>
    <x v="0"/>
    <x v="0"/>
    <s v="B001-17013"/>
    <s v="B001"/>
    <s v="17013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1.69"/>
    <n v="0"/>
    <n v="18.3"/>
    <n v="119.99"/>
  </r>
  <r>
    <n v="1054"/>
    <x v="0"/>
    <x v="1"/>
    <s v="F001-8327"/>
    <s v="F001"/>
    <s v="8327"/>
    <s v="1-8"/>
    <s v="2022-02-01"/>
    <x v="0"/>
    <n v="2022"/>
    <n v="1"/>
    <d v="2022-02-01T00:00:00"/>
    <s v="2022-02-01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18.64"/>
    <n v="0"/>
    <n v="21.36"/>
    <n v="140"/>
  </r>
  <r>
    <n v="1055"/>
    <x v="0"/>
    <x v="1"/>
    <s v="F001-8326"/>
    <s v="F001"/>
    <s v="8326"/>
    <s v="1-8"/>
    <s v="2022-02-01"/>
    <x v="0"/>
    <n v="2022"/>
    <n v="1"/>
    <d v="2022-02-01T00:00:00"/>
    <s v="2022-02-01"/>
    <m/>
    <m/>
    <m/>
    <m/>
    <s v="José Leonardo Ortiz"/>
    <x v="1"/>
    <x v="1"/>
    <s v="TRANSPORTES DANIEL LA GRANJA SRL"/>
    <s v="transportes daniel la granja srl"/>
    <s v="TRANSPORTES DANIEL LA GRANJA SRL"/>
    <s v="Transportes Daniel La Granja Srl"/>
    <n v="20480442122"/>
    <s v="Aceptado"/>
    <s v="PEN"/>
    <m/>
    <m/>
    <s v="Efectivo"/>
    <n v="398.05"/>
    <n v="0"/>
    <n v="71.650000000000006"/>
    <n v="469.70000000000005"/>
  </r>
  <r>
    <n v="1056"/>
    <x v="2"/>
    <x v="0"/>
    <s v="B002-15963"/>
    <s v="B002"/>
    <s v="15963"/>
    <s v="2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57"/>
    <x v="2"/>
    <x v="0"/>
    <s v="B002-15962"/>
    <s v="B002"/>
    <s v="15962"/>
    <s v="2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58"/>
    <x v="2"/>
    <x v="0"/>
    <s v="B002-15961"/>
    <s v="B002"/>
    <s v="15961"/>
    <s v="2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59"/>
    <x v="2"/>
    <x v="0"/>
    <s v="B002-15960"/>
    <s v="B002"/>
    <s v="15960"/>
    <s v="2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60"/>
    <x v="2"/>
    <x v="1"/>
    <s v="F002-3450"/>
    <s v="F002"/>
    <s v="3450"/>
    <s v="2-3"/>
    <s v="2022-02-01"/>
    <x v="0"/>
    <n v="2022"/>
    <n v="1"/>
    <d v="2022-02-01T00:00:00"/>
    <s v="2022-02-01"/>
    <m/>
    <m/>
    <m/>
    <m/>
    <s v="Pimentel"/>
    <x v="1"/>
    <x v="1"/>
    <s v="RIZJUN S.A.C."/>
    <s v="rizjun s.a.c."/>
    <s v="RIZJUN S.A.C."/>
    <s v="Rizjun S.A.C."/>
    <n v="20600252101"/>
    <s v="Aceptado"/>
    <s v="PEN"/>
    <m/>
    <m/>
    <s v="Efectivo"/>
    <n v="84.75"/>
    <n v="0"/>
    <n v="15.25"/>
    <n v="100"/>
  </r>
  <r>
    <n v="1061"/>
    <x v="2"/>
    <x v="0"/>
    <s v="B002-15959"/>
    <s v="B002"/>
    <s v="15959"/>
    <s v="2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62"/>
    <x v="2"/>
    <x v="0"/>
    <s v="B002-15958"/>
    <s v="B002"/>
    <s v="15958"/>
    <s v="2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63"/>
    <x v="0"/>
    <x v="0"/>
    <s v="B001-17012"/>
    <s v="B001"/>
    <s v="17012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064"/>
    <x v="2"/>
    <x v="1"/>
    <s v="F002-3449"/>
    <s v="F002"/>
    <s v="3449"/>
    <s v="2-3"/>
    <s v="2022-02-01"/>
    <x v="0"/>
    <n v="2022"/>
    <n v="1"/>
    <d v="2022-02-01T00:00:00"/>
    <s v="2022-02-01"/>
    <m/>
    <m/>
    <m/>
    <m/>
    <s v="Tuman"/>
    <x v="1"/>
    <x v="1"/>
    <s v="EMPRESA AGROINDUSTRIAL TUMAN S.A.A."/>
    <s v="empresa agroindustrial tuman s.a.a."/>
    <s v="EMPRESA AGROINDUSTRIAL TUMAN S.A.A."/>
    <s v="Empresa Agroindustrial Tuman S.A.A."/>
    <n v="20136009614"/>
    <s v="Aceptado"/>
    <s v="PEN"/>
    <m/>
    <m/>
    <s v="Efectivo"/>
    <n v="50.85"/>
    <n v="0"/>
    <n v="9.15"/>
    <n v="60"/>
  </r>
  <r>
    <n v="1065"/>
    <x v="0"/>
    <x v="0"/>
    <s v="B001-17011"/>
    <s v="B001"/>
    <s v="17011"/>
    <s v="1-1"/>
    <s v="2022-02-01"/>
    <x v="0"/>
    <n v="2022"/>
    <n v="1"/>
    <d v="2022-02-01T00:00:00"/>
    <s v="2022-02-01"/>
    <m/>
    <m/>
    <m/>
    <m/>
    <m/>
    <x v="0"/>
    <x v="0"/>
    <s v="BENAVIDES SANTUR, JUAN DIEGO"/>
    <s v="benavides santur, juan diego"/>
    <s v="BENAVIDES SANTUR, JUAN DIEGO"/>
    <s v="Benavides Santur, Juan Diego"/>
    <n v="72814482"/>
    <s v="Aceptado"/>
    <s v="PEN"/>
    <m/>
    <m/>
    <s v="Efectivo"/>
    <n v="224.58"/>
    <n v="0"/>
    <n v="40.42"/>
    <n v="265"/>
  </r>
  <r>
    <n v="1066"/>
    <x v="1"/>
    <x v="0"/>
    <s v="B003-12531"/>
    <s v="B003"/>
    <s v="12531"/>
    <s v="3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67"/>
    <x v="1"/>
    <x v="0"/>
    <s v="B003-12530"/>
    <s v="B003"/>
    <s v="12530"/>
    <s v="3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68"/>
    <x v="0"/>
    <x v="1"/>
    <s v="F001-8325"/>
    <s v="F001"/>
    <s v="8325"/>
    <s v="1-8"/>
    <s v="2022-02-01"/>
    <x v="0"/>
    <n v="2022"/>
    <n v="1"/>
    <d v="2022-02-01T00:00:00"/>
    <s v="2022-02-01"/>
    <m/>
    <m/>
    <m/>
    <m/>
    <m/>
    <x v="0"/>
    <x v="0"/>
    <s v="NORTH STAR GRANGINO"/>
    <s v="north star grangino"/>
    <s v="NORTH STAR GRANGINO"/>
    <s v="North Star Grangino"/>
    <n v="20480762461"/>
    <s v="Aceptado"/>
    <s v="PEN"/>
    <m/>
    <m/>
    <s v="Efectivo"/>
    <n v="346.02"/>
    <n v="0"/>
    <n v="62.28"/>
    <n v="408.29999999999995"/>
  </r>
  <r>
    <n v="1069"/>
    <x v="0"/>
    <x v="0"/>
    <s v="B001-17010"/>
    <s v="B001"/>
    <s v="17010"/>
    <s v="1-1"/>
    <s v="2022-02-01"/>
    <x v="0"/>
    <n v="2022"/>
    <n v="1"/>
    <d v="2022-02-01T00:00:00"/>
    <s v="2022-02-01"/>
    <m/>
    <m/>
    <m/>
    <m/>
    <m/>
    <x v="0"/>
    <x v="0"/>
    <s v="VASQUEZ RUIZ, JAIME"/>
    <s v="vasquez ruiz, jaime"/>
    <s v="VASQUEZ RUIZ, JAIME"/>
    <s v="Vasquez Ruiz, Jaime"/>
    <n v="43673603"/>
    <s v="Aceptado"/>
    <s v="PEN"/>
    <m/>
    <m/>
    <s v="Efectivo"/>
    <n v="135.59"/>
    <n v="0"/>
    <n v="24.41"/>
    <n v="160"/>
  </r>
  <r>
    <n v="1070"/>
    <x v="0"/>
    <x v="1"/>
    <s v="F001-8324"/>
    <s v="F001"/>
    <s v="8324"/>
    <s v="1-8"/>
    <s v="2022-02-01"/>
    <x v="0"/>
    <n v="2022"/>
    <n v="1"/>
    <d v="2022-02-01T00:00:00"/>
    <s v="2022-02-01"/>
    <m/>
    <m/>
    <m/>
    <m/>
    <s v="Chota"/>
    <x v="2"/>
    <x v="2"/>
    <s v="TOURS SAN ANTONIO DE PADUA SAC"/>
    <s v="tours san antonio de padua sac"/>
    <s v="TOURS SAN ANTONIO DE PADUA SAC"/>
    <s v="Tours San Antonio De Padua Sac"/>
    <n v="20529522801"/>
    <s v="Aceptado"/>
    <s v="PEN"/>
    <m/>
    <m/>
    <s v="Efectivo"/>
    <n v="59.32"/>
    <n v="0"/>
    <n v="10.68"/>
    <n v="70"/>
  </r>
  <r>
    <n v="1071"/>
    <x v="0"/>
    <x v="1"/>
    <s v="F001-8323"/>
    <s v="F001"/>
    <s v="8323"/>
    <s v="1-8"/>
    <s v="2022-02-01"/>
    <x v="0"/>
    <n v="2022"/>
    <n v="1"/>
    <d v="2022-02-01T00:00:00"/>
    <s v="2022-02-01"/>
    <m/>
    <m/>
    <m/>
    <m/>
    <m/>
    <x v="0"/>
    <x v="0"/>
    <s v="EMPRESA CONSTRUCTORA Y SERVICIOS GENERALES AKUNTA S.R.L."/>
    <s v="empresa constructora y servicios generales akunta s.r.l."/>
    <s v="EMPRESA CONSTRUCTORA Y SERVICIOS GENERALES AKUNTA S.R.L."/>
    <s v="Empresa Constructora Y Servicios Generales Akunta S.R.L."/>
    <n v="20496149425"/>
    <s v="Aceptado"/>
    <s v="PEN"/>
    <m/>
    <m/>
    <s v="Efectivo"/>
    <n v="169.49"/>
    <n v="0"/>
    <n v="30.51"/>
    <n v="200"/>
  </r>
  <r>
    <n v="1072"/>
    <x v="1"/>
    <x v="0"/>
    <s v="B003-12529"/>
    <s v="B003"/>
    <s v="12529"/>
    <s v="3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73"/>
    <x v="0"/>
    <x v="0"/>
    <s v="B001-17009"/>
    <s v="B001"/>
    <s v="17009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.42"/>
    <n v="0"/>
    <n v="4.58"/>
    <n v="30"/>
  </r>
  <r>
    <n v="1074"/>
    <x v="1"/>
    <x v="0"/>
    <s v="B003-12528"/>
    <s v="B003"/>
    <s v="12528"/>
    <s v="3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75"/>
    <x v="1"/>
    <x v="0"/>
    <s v="B003-12527"/>
    <s v="B003"/>
    <s v="12527"/>
    <s v="3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76"/>
    <x v="0"/>
    <x v="0"/>
    <s v="B001-17008"/>
    <s v="B001"/>
    <s v="17008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077"/>
    <x v="0"/>
    <x v="0"/>
    <s v="B001-17007"/>
    <s v="B001"/>
    <s v="17007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78"/>
    <x v="0"/>
    <x v="0"/>
    <s v="B001-17006"/>
    <s v="B001"/>
    <s v="17006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1079"/>
    <x v="0"/>
    <x v="0"/>
    <s v="B001-17005"/>
    <s v="B001"/>
    <s v="17005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7"/>
    <n v="0"/>
    <n v="38.14"/>
    <n v="250.01"/>
  </r>
  <r>
    <n v="1080"/>
    <x v="0"/>
    <x v="0"/>
    <s v="B001-17004"/>
    <s v="B001"/>
    <s v="17004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81"/>
    <x v="1"/>
    <x v="0"/>
    <s v="B003-12526"/>
    <s v="B003"/>
    <s v="12526"/>
    <s v="3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82"/>
    <x v="1"/>
    <x v="0"/>
    <s v="B003-12525"/>
    <s v="B003"/>
    <s v="12525"/>
    <s v="3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83"/>
    <x v="1"/>
    <x v="0"/>
    <s v="B003-12524"/>
    <s v="B003"/>
    <s v="12524"/>
    <s v="3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7.97"/>
    <n v="0"/>
    <n v="14.03"/>
    <n v="92"/>
  </r>
  <r>
    <n v="1084"/>
    <x v="0"/>
    <x v="0"/>
    <s v="B001-17003"/>
    <s v="B001"/>
    <s v="17003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7"/>
    <n v="0"/>
    <n v="38.14"/>
    <n v="250.01"/>
  </r>
  <r>
    <n v="1085"/>
    <x v="0"/>
    <x v="1"/>
    <s v="F001-8322"/>
    <s v="F001"/>
    <s v="8322"/>
    <s v="1-8"/>
    <s v="2022-02-01"/>
    <x v="0"/>
    <n v="2022"/>
    <n v="1"/>
    <d v="2022-02-01T00:00:00"/>
    <s v="2022-02-01"/>
    <m/>
    <m/>
    <m/>
    <m/>
    <s v="San Juan de Lurigancho"/>
    <x v="4"/>
    <x v="4"/>
    <s v="ENERCONST E.I.R.L."/>
    <s v="enerconst e.i.r.l."/>
    <s v="ENERCONST E.I.R.L."/>
    <s v="Enerconst E.I.R.L."/>
    <n v="20603400551"/>
    <s v="Aceptado"/>
    <s v="PEN"/>
    <m/>
    <m/>
    <s v="Efectivo"/>
    <n v="205.93"/>
    <n v="0"/>
    <n v="37.07"/>
    <n v="243"/>
  </r>
  <r>
    <n v="1086"/>
    <x v="0"/>
    <x v="0"/>
    <s v="B001-17002"/>
    <s v="B001"/>
    <s v="17002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7"/>
    <n v="0"/>
    <n v="38.14"/>
    <n v="250.01"/>
  </r>
  <r>
    <n v="1087"/>
    <x v="0"/>
    <x v="0"/>
    <s v="B001-17001"/>
    <s v="B001"/>
    <s v="17001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88"/>
    <x v="0"/>
    <x v="0"/>
    <s v="B001-17000"/>
    <s v="B001"/>
    <s v="17000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089"/>
    <x v="0"/>
    <x v="0"/>
    <s v="B001-16999"/>
    <s v="B001"/>
    <s v="16999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1090"/>
    <x v="0"/>
    <x v="0"/>
    <s v="B001-16998"/>
    <s v="B001"/>
    <s v="16998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1091"/>
    <x v="0"/>
    <x v="0"/>
    <s v="B001-16997"/>
    <s v="B001"/>
    <s v="16997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1092"/>
    <x v="0"/>
    <x v="0"/>
    <s v="B001-16996"/>
    <s v="B001"/>
    <s v="16996"/>
    <s v="1-1"/>
    <s v="2022-02-01"/>
    <x v="0"/>
    <n v="2022"/>
    <n v="1"/>
    <d v="2022-02-01T00:00:00"/>
    <s v="2022-02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1093"/>
    <x v="0"/>
    <x v="1"/>
    <s v="F001-8321"/>
    <s v="F001"/>
    <s v="8321"/>
    <s v="1-8"/>
    <s v="2022-02-01"/>
    <x v="0"/>
    <n v="2022"/>
    <n v="1"/>
    <d v="2022-02-01T00:00:00"/>
    <s v="2022-02-0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094"/>
    <x v="0"/>
    <x v="1"/>
    <s v="F001-8320"/>
    <s v="F001"/>
    <s v="8320"/>
    <s v="1-8"/>
    <s v="2022-02-01"/>
    <x v="0"/>
    <n v="2022"/>
    <n v="1"/>
    <d v="2022-02-01T00:00:00"/>
    <s v="2022-02-0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095"/>
    <x v="0"/>
    <x v="1"/>
    <s v="F001-8319"/>
    <s v="F001"/>
    <s v="8319"/>
    <s v="1-8"/>
    <s v="2022-02-01"/>
    <x v="0"/>
    <n v="2022"/>
    <n v="1"/>
    <d v="2022-02-01T00:00:00"/>
    <s v="2022-02-0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096"/>
    <x v="0"/>
    <x v="1"/>
    <s v="F001-8318"/>
    <s v="F001"/>
    <s v="8318"/>
    <s v="1-8"/>
    <s v="2022-02-01"/>
    <x v="0"/>
    <n v="2022"/>
    <n v="1"/>
    <d v="2022-02-01T00:00:00"/>
    <s v="2022-02-01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2.54"/>
    <n v="0"/>
    <n v="27.46"/>
    <n v="180"/>
  </r>
  <r>
    <n v="1097"/>
    <x v="0"/>
    <x v="1"/>
    <s v="F001-8317"/>
    <s v="F001"/>
    <s v="8317"/>
    <s v="1-8"/>
    <s v="2022-02-01"/>
    <x v="0"/>
    <n v="2022"/>
    <n v="1"/>
    <d v="2022-02-01T00:00:00"/>
    <s v="2022-02-01"/>
    <m/>
    <m/>
    <m/>
    <m/>
    <s v="Chota"/>
    <x v="2"/>
    <x v="2"/>
    <s v="TOURS SAN ANTONIO DE PADUA SAC"/>
    <s v="tours san antonio de padua sac"/>
    <s v="TOURS SAN ANTONIO DE PADUA SAC"/>
    <s v="Tours San Antonio De Padua Sac"/>
    <n v="20529522801"/>
    <s v="Aceptado"/>
    <s v="PEN"/>
    <m/>
    <m/>
    <s v="Efectivo"/>
    <n v="84.75"/>
    <n v="0"/>
    <n v="15.25"/>
    <n v="100"/>
  </r>
  <r>
    <n v="1098"/>
    <x v="0"/>
    <x v="1"/>
    <s v="F001-8316"/>
    <s v="F001"/>
    <s v="8316"/>
    <s v="1-8"/>
    <s v="2022-02-01"/>
    <x v="0"/>
    <n v="2022"/>
    <n v="1"/>
    <d v="2022-02-01T00:00:00"/>
    <s v="2022-02-01"/>
    <m/>
    <m/>
    <m/>
    <m/>
    <s v="Bagua"/>
    <x v="9"/>
    <x v="15"/>
    <s v="VARGAS TARRILLO ARSENIO"/>
    <s v="vargas tarrillo arsenio"/>
    <s v="VARGAS TARRILLO ARSENIO"/>
    <s v="Vargas Tarrillo Arsenio"/>
    <n v="10414778106"/>
    <s v="Aceptado"/>
    <s v="PEN"/>
    <m/>
    <m/>
    <s v="Efectivo"/>
    <n v="254.24"/>
    <n v="0"/>
    <n v="45.76"/>
    <n v="300"/>
  </r>
  <r>
    <n v="1099"/>
    <x v="0"/>
    <x v="1"/>
    <s v="F001-8315"/>
    <s v="F001"/>
    <s v="8315"/>
    <s v="1-8"/>
    <s v="2022-02-01"/>
    <x v="0"/>
    <n v="2022"/>
    <n v="1"/>
    <d v="2022-02-01T00:00:00"/>
    <s v="2022-02-01"/>
    <m/>
    <m/>
    <m/>
    <m/>
    <s v="Cajamarca"/>
    <x v="2"/>
    <x v="6"/>
    <s v="MADERERA Y REPRESENTACIONES SAN LORENZO S.A.C."/>
    <s v="maderera y representaciones san lorenzo s.a.c."/>
    <s v="MADERERA Y REPRESENTACIONES SAN LORENZO S.A.C."/>
    <s v="Maderera Y Representaciones San Lorenzo S.A.C."/>
    <n v="20605551832"/>
    <s v="Aceptado"/>
    <s v="PEN"/>
    <m/>
    <m/>
    <s v="Efectivo"/>
    <n v="593.22"/>
    <n v="0"/>
    <n v="106.78"/>
    <n v="700"/>
  </r>
  <r>
    <n v="1100"/>
    <x v="0"/>
    <x v="1"/>
    <s v="F001-8314"/>
    <s v="F001"/>
    <s v="8314"/>
    <s v="1-8"/>
    <s v="2022-02-01"/>
    <x v="0"/>
    <n v="2022"/>
    <n v="1"/>
    <d v="2022-02-01T00:00:00"/>
    <s v="2022-02-01"/>
    <m/>
    <m/>
    <m/>
    <m/>
    <m/>
    <x v="0"/>
    <x v="0"/>
    <s v="ICMV INVERSIONES"/>
    <s v="icmv inversiones"/>
    <s v="ICMV INVERSIONES"/>
    <s v="Icmv Inversiones"/>
    <n v="10457954226"/>
    <s v="Aceptado"/>
    <s v="PEN"/>
    <m/>
    <m/>
    <s v="Efectivo"/>
    <n v="84.75"/>
    <n v="0"/>
    <n v="15.25"/>
    <n v="100"/>
  </r>
  <r>
    <n v="1101"/>
    <x v="0"/>
    <x v="1"/>
    <s v="F001-8313"/>
    <s v="F001"/>
    <s v="8313"/>
    <s v="1-8"/>
    <s v="2022-01-31"/>
    <x v="1"/>
    <n v="2022"/>
    <n v="31"/>
    <d v="2022-01-31T00:00:00"/>
    <s v="2022-01-31"/>
    <m/>
    <m/>
    <m/>
    <m/>
    <m/>
    <x v="1"/>
    <x v="1"/>
    <s v="CUBAS TAPIA YON ELVIS"/>
    <s v="cubas tapia yon elvis"/>
    <s v="CUBAS TAPIA YON ELVIS"/>
    <s v="Cubas Tapia Yon Elvis"/>
    <n v="10707562914"/>
    <s v="Aceptado"/>
    <s v="PEN"/>
    <m/>
    <m/>
    <s v="Efectivo"/>
    <n v="667.8"/>
    <n v="0"/>
    <n v="120.2"/>
    <n v="788"/>
  </r>
  <r>
    <n v="1102"/>
    <x v="0"/>
    <x v="0"/>
    <s v="B001-16995"/>
    <s v="B001"/>
    <s v="16995"/>
    <s v="1-1"/>
    <s v="2022-01-31"/>
    <x v="1"/>
    <n v="2022"/>
    <n v="31"/>
    <d v="2022-01-31T00:00:00"/>
    <s v="2022-01-3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1103"/>
    <x v="0"/>
    <x v="1"/>
    <s v="F001-8312"/>
    <s v="F001"/>
    <s v="8312"/>
    <s v="1-8"/>
    <s v="2022-01-31"/>
    <x v="1"/>
    <n v="2022"/>
    <n v="31"/>
    <d v="2022-01-31T00:00:00"/>
    <s v="2022-01-31"/>
    <m/>
    <m/>
    <m/>
    <m/>
    <s v="Chota"/>
    <x v="2"/>
    <x v="2"/>
    <s v="RAMFERS INGENIEROS E.I.R.L."/>
    <s v="ramfers ingenieros e.i.r.l."/>
    <s v="RAMFERS INGENIEROS E.I.R.L."/>
    <s v="Ramfers Ingenieros E.I.R.L."/>
    <n v="20608411306"/>
    <s v="Aceptado"/>
    <s v="PEN"/>
    <m/>
    <m/>
    <s v="Efectivo"/>
    <n v="847.46"/>
    <n v="0"/>
    <n v="152.54"/>
    <n v="1000"/>
  </r>
  <r>
    <n v="1104"/>
    <x v="0"/>
    <x v="1"/>
    <s v="F001-8311"/>
    <s v="F001"/>
    <s v="8311"/>
    <s v="1-8"/>
    <s v="2022-01-31"/>
    <x v="1"/>
    <n v="2022"/>
    <n v="31"/>
    <d v="2022-01-31T00:00:00"/>
    <s v="2022-01-31"/>
    <m/>
    <m/>
    <m/>
    <m/>
    <s v="Chota"/>
    <x v="2"/>
    <x v="2"/>
    <s v="RAMFERS INGENIEROS E.I.R.L."/>
    <s v="ramfers ingenieros e.i.r.l."/>
    <s v="RAMFERS INGENIEROS E.I.R.L."/>
    <s v="Ramfers Ingenieros E.I.R.L."/>
    <n v="20608411306"/>
    <s v="Aceptado"/>
    <s v="PEN"/>
    <m/>
    <m/>
    <s v="Efectivo"/>
    <n v="762.71"/>
    <n v="0"/>
    <n v="137.29"/>
    <n v="900"/>
  </r>
  <r>
    <n v="1105"/>
    <x v="0"/>
    <x v="1"/>
    <s v="F001-8310"/>
    <s v="F001"/>
    <s v="8310"/>
    <s v="1-8"/>
    <s v="2022-01-31"/>
    <x v="1"/>
    <n v="2022"/>
    <n v="31"/>
    <d v="2022-01-31T00:00:00"/>
    <s v="2022-01-31"/>
    <m/>
    <m/>
    <m/>
    <m/>
    <s v="Chiclayo"/>
    <x v="1"/>
    <x v="1"/>
    <s v="ALVARADO SILVA WALTER CRUZ"/>
    <s v="alvarado silva walter cruz"/>
    <s v="ALVARADO SILVA WALTER CRUZ"/>
    <s v="Alvarado Silva Walter Cruz"/>
    <n v="10176364764"/>
    <s v="Aceptado"/>
    <s v="PEN"/>
    <m/>
    <m/>
    <s v="Efectivo"/>
    <n v="33.9"/>
    <n v="0"/>
    <n v="6.1"/>
    <n v="40"/>
  </r>
  <r>
    <n v="1106"/>
    <x v="0"/>
    <x v="0"/>
    <s v="B001-16994"/>
    <s v="B001"/>
    <s v="16994"/>
    <s v="1-1"/>
    <s v="2022-01-31"/>
    <x v="1"/>
    <n v="2022"/>
    <n v="31"/>
    <d v="2022-01-31T00:00:00"/>
    <s v="2022-01-3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1107"/>
    <x v="0"/>
    <x v="1"/>
    <s v="F001-8309"/>
    <s v="F001"/>
    <s v="8309"/>
    <s v="1-8"/>
    <s v="2022-01-31"/>
    <x v="1"/>
    <n v="2022"/>
    <n v="31"/>
    <d v="2022-01-31T00:00:00"/>
    <s v="2022-01-31"/>
    <m/>
    <m/>
    <m/>
    <m/>
    <m/>
    <x v="0"/>
    <x v="0"/>
    <s v="JUAN RAMIREZ HEREDIA"/>
    <s v="juan ramirez heredia"/>
    <s v="JUAN RAMIREZ HEREDIA"/>
    <s v="Juan Ramirez Heredia"/>
    <n v="10440066380"/>
    <s v="Rechazado"/>
    <s v="PEN"/>
    <m/>
    <m/>
    <s v="Efectivo"/>
    <n v="0"/>
    <n v="0"/>
    <n v="0"/>
    <n v="0"/>
  </r>
  <r>
    <n v="1108"/>
    <x v="2"/>
    <x v="0"/>
    <s v="B002-15957"/>
    <s v="B002"/>
    <s v="15957"/>
    <s v="2-1"/>
    <s v="2022-01-31"/>
    <x v="1"/>
    <n v="2022"/>
    <n v="31"/>
    <d v="2022-01-31T00:00:00"/>
    <s v="2022-01-3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09"/>
    <x v="2"/>
    <x v="0"/>
    <s v="B002-15956"/>
    <s v="B002"/>
    <s v="15956"/>
    <s v="2-1"/>
    <s v="2022-01-31"/>
    <x v="1"/>
    <n v="2022"/>
    <n v="31"/>
    <d v="2022-01-31T00:00:00"/>
    <s v="2022-01-3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10"/>
    <x v="2"/>
    <x v="0"/>
    <s v="B002-15955"/>
    <s v="B002"/>
    <s v="15955"/>
    <s v="2-1"/>
    <s v="2022-01-31"/>
    <x v="1"/>
    <n v="2022"/>
    <n v="31"/>
    <d v="2022-01-31T00:00:00"/>
    <s v="2022-01-3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11"/>
    <x v="1"/>
    <x v="0"/>
    <s v="B003-12523"/>
    <s v="B003"/>
    <s v="12523"/>
    <s v="3-1"/>
    <s v="2022-01-31"/>
    <x v="1"/>
    <n v="2022"/>
    <n v="31"/>
    <d v="2022-01-31T00:00:00"/>
    <s v="2022-01-3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12"/>
    <x v="1"/>
    <x v="0"/>
    <s v="B003-12522"/>
    <s v="B003"/>
    <s v="12522"/>
    <s v="3-1"/>
    <s v="2022-01-31"/>
    <x v="1"/>
    <n v="2022"/>
    <n v="31"/>
    <d v="2022-01-31T00:00:00"/>
    <s v="2022-01-3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13"/>
    <x v="0"/>
    <x v="0"/>
    <s v="B001-16993"/>
    <s v="B001"/>
    <s v="16993"/>
    <s v="1-1"/>
    <s v="2022-01-31"/>
    <x v="1"/>
    <n v="2022"/>
    <n v="31"/>
    <d v="2022-01-31T00:00:00"/>
    <s v="2022-01-3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3.22"/>
    <n v="0"/>
    <n v="38.380000000000003"/>
    <n v="251.6"/>
  </r>
  <r>
    <n v="1114"/>
    <x v="0"/>
    <x v="1"/>
    <s v="F001-8308"/>
    <s v="F001"/>
    <s v="8308"/>
    <s v="1-8"/>
    <s v="2022-01-31"/>
    <x v="1"/>
    <n v="2022"/>
    <n v="31"/>
    <d v="2022-01-31T00:00:00"/>
    <s v="2022-01-3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115"/>
    <x v="0"/>
    <x v="0"/>
    <s v="B001-16992"/>
    <s v="B001"/>
    <s v="16992"/>
    <s v="1-1"/>
    <s v="2022-01-31"/>
    <x v="1"/>
    <n v="2022"/>
    <n v="31"/>
    <d v="2022-01-31T00:00:00"/>
    <s v="2022-01-3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6.1"/>
    <n v="0"/>
    <n v="29.9"/>
    <n v="196"/>
  </r>
  <r>
    <n v="1116"/>
    <x v="0"/>
    <x v="1"/>
    <s v="F001-8307"/>
    <s v="F001"/>
    <s v="8307"/>
    <s v="1-8"/>
    <s v="2022-01-31"/>
    <x v="1"/>
    <n v="2022"/>
    <n v="31"/>
    <d v="2022-01-31T00:00:00"/>
    <s v="2022-01-3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117"/>
    <x v="0"/>
    <x v="1"/>
    <s v="F001-8306"/>
    <s v="F001"/>
    <s v="8306"/>
    <s v="1-8"/>
    <s v="2022-01-31"/>
    <x v="1"/>
    <n v="2022"/>
    <n v="31"/>
    <d v="2022-01-31T00:00:00"/>
    <s v="2022-01-3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118"/>
    <x v="0"/>
    <x v="1"/>
    <s v="F001-8305"/>
    <s v="F001"/>
    <s v="8305"/>
    <s v="1-8"/>
    <s v="2022-01-31"/>
    <x v="1"/>
    <n v="2022"/>
    <n v="31"/>
    <d v="2022-01-31T00:00:00"/>
    <s v="2022-01-3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119"/>
    <x v="0"/>
    <x v="0"/>
    <s v="B001-16991"/>
    <s v="B001"/>
    <s v="16991"/>
    <s v="1-1"/>
    <s v="2022-01-31"/>
    <x v="1"/>
    <n v="2022"/>
    <n v="31"/>
    <d v="2022-01-31T00:00:00"/>
    <s v="2022-01-3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120"/>
    <x v="0"/>
    <x v="0"/>
    <s v="B001-16990"/>
    <s v="B001"/>
    <s v="16990"/>
    <s v="1-1"/>
    <s v="2022-01-31"/>
    <x v="1"/>
    <n v="2022"/>
    <n v="31"/>
    <d v="2022-01-31T00:00:00"/>
    <s v="2022-01-3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121"/>
    <x v="0"/>
    <x v="0"/>
    <s v="B001-16989"/>
    <s v="B001"/>
    <s v="16989"/>
    <s v="1-1"/>
    <s v="2022-01-31"/>
    <x v="1"/>
    <n v="2022"/>
    <n v="31"/>
    <d v="2022-01-31T00:00:00"/>
    <s v="2022-01-3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122"/>
    <x v="0"/>
    <x v="1"/>
    <s v="F001-8304"/>
    <s v="F001"/>
    <s v="8304"/>
    <s v="1-8"/>
    <s v="2022-01-31"/>
    <x v="1"/>
    <n v="2022"/>
    <n v="31"/>
    <d v="2022-01-31T00:00:00"/>
    <s v="2022-01-31"/>
    <m/>
    <m/>
    <m/>
    <m/>
    <m/>
    <x v="0"/>
    <x v="0"/>
    <s v="SUYON MORALES SEGUNDO PORFIRIO"/>
    <s v="suyon morales segundo porfirio"/>
    <s v="SUYON MORALES SEGUNDO PORFIRIO"/>
    <s v="Suyon Morales Segundo Porfirio"/>
    <n v="10166890565"/>
    <s v="Aceptado"/>
    <s v="PEN"/>
    <m/>
    <m/>
    <s v="Efectivo"/>
    <n v="127.12"/>
    <n v="0"/>
    <n v="22.88"/>
    <n v="150"/>
  </r>
  <r>
    <n v="1123"/>
    <x v="0"/>
    <x v="0"/>
    <s v="B001-16988"/>
    <s v="B001"/>
    <s v="16988"/>
    <s v="1-1"/>
    <s v="2022-01-31"/>
    <x v="1"/>
    <n v="2022"/>
    <n v="31"/>
    <d v="2022-01-31T00:00:00"/>
    <s v="2022-01-3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124"/>
    <x v="0"/>
    <x v="1"/>
    <s v="F001-8303"/>
    <s v="F001"/>
    <s v="8303"/>
    <s v="1-8"/>
    <s v="2022-01-31"/>
    <x v="1"/>
    <n v="2022"/>
    <n v="31"/>
    <d v="2022-01-31T00:00:00"/>
    <s v="2022-01-31"/>
    <m/>
    <m/>
    <m/>
    <m/>
    <m/>
    <x v="1"/>
    <x v="1"/>
    <s v="CUBAS MUNDACA JOSE SERGIO"/>
    <s v="cubas mundaca jose sergio"/>
    <s v="CUBAS MUNDACA JOSE SERGIO"/>
    <s v="Cubas Mundaca Jose Sergio"/>
    <n v="10442227557"/>
    <s v="Aceptado"/>
    <s v="PEN"/>
    <m/>
    <m/>
    <s v="Efectivo"/>
    <n v="127.12"/>
    <n v="0"/>
    <n v="22.88"/>
    <n v="150"/>
  </r>
  <r>
    <n v="1125"/>
    <x v="0"/>
    <x v="1"/>
    <s v="F001-8302"/>
    <s v="F001"/>
    <s v="8302"/>
    <s v="1-8"/>
    <s v="2022-01-31"/>
    <x v="1"/>
    <n v="2022"/>
    <n v="31"/>
    <d v="2022-01-31T00:00:00"/>
    <s v="2022-01-31"/>
    <m/>
    <m/>
    <m/>
    <m/>
    <s v="Chiclayo"/>
    <x v="1"/>
    <x v="1"/>
    <s v="CONSTRUCTORA MAGDALENA S.R.L."/>
    <s v="constructora magdalena s.r.l."/>
    <s v="CONSTRUCTORA MAGDALENA S.R.L."/>
    <s v="Constructora Magdalena S.R.L."/>
    <n v="20602002749"/>
    <s v="Aceptado"/>
    <s v="PEN"/>
    <m/>
    <m/>
    <s v="Efectivo"/>
    <n v="254.24"/>
    <n v="0"/>
    <n v="45.76"/>
    <n v="300"/>
  </r>
  <r>
    <n v="1126"/>
    <x v="0"/>
    <x v="0"/>
    <s v="B001-16987"/>
    <s v="B001"/>
    <s v="16987"/>
    <s v="1-1"/>
    <s v="2022-01-31"/>
    <x v="1"/>
    <n v="2022"/>
    <n v="31"/>
    <d v="2022-01-31T00:00:00"/>
    <s v="2022-01-3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127"/>
    <x v="0"/>
    <x v="1"/>
    <s v="F001-8301"/>
    <s v="F001"/>
    <s v="8301"/>
    <s v="1-8"/>
    <s v="2022-01-31"/>
    <x v="1"/>
    <n v="2022"/>
    <n v="31"/>
    <d v="2022-01-31T00:00:00"/>
    <s v="2022-01-31"/>
    <m/>
    <m/>
    <m/>
    <m/>
    <s v="José Leonardo Ortiz"/>
    <x v="1"/>
    <x v="1"/>
    <s v="CORPORACION SHEKINAH S.A.C."/>
    <s v="corporacion shekinah s.a.c."/>
    <s v="CORPORACION SHEKINAH S.A.C."/>
    <s v="Corporacion Shekinah S.A.C."/>
    <n v="20606378727"/>
    <s v="Aceptado"/>
    <s v="PEN"/>
    <m/>
    <m/>
    <s v="Efectivo"/>
    <n v="165.25"/>
    <n v="0"/>
    <n v="29.75"/>
    <n v="195"/>
  </r>
  <r>
    <n v="1128"/>
    <x v="0"/>
    <x v="1"/>
    <s v="F001-8300"/>
    <s v="F001"/>
    <s v="8300"/>
    <s v="1-8"/>
    <s v="2022-01-31"/>
    <x v="1"/>
    <n v="2022"/>
    <n v="31"/>
    <d v="2022-01-31T00:00:00"/>
    <s v="2022-01-31"/>
    <m/>
    <m/>
    <m/>
    <m/>
    <s v="La Victoria"/>
    <x v="1"/>
    <x v="1"/>
    <s v="SIPAN DISTRIBUCIONES SOCIEDAD ANONIMA CERRADA"/>
    <s v="sipan distribuciones sociedad anonima cerrada"/>
    <s v="SIPAN DISTRIBUCIONES SOCIEDAD ANONIMA CERRADA"/>
    <s v="Sipan Distribuciones Sociedad Anonima Cerrada"/>
    <n v="20479504068"/>
    <s v="Aceptado"/>
    <s v="PEN"/>
    <m/>
    <m/>
    <s v="Efectivo"/>
    <n v="296.61"/>
    <n v="0"/>
    <n v="53.39"/>
    <n v="350"/>
  </r>
  <r>
    <n v="1129"/>
    <x v="2"/>
    <x v="0"/>
    <s v="B002-15954"/>
    <s v="B002"/>
    <s v="15954"/>
    <s v="2-1"/>
    <s v="2022-01-31"/>
    <x v="1"/>
    <n v="2022"/>
    <n v="31"/>
    <d v="2022-01-31T00:00:00"/>
    <s v="2022-01-3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700000000000006"/>
    <n v="0"/>
    <n v="1.53"/>
    <n v="10"/>
  </r>
  <r>
    <n v="1130"/>
    <x v="1"/>
    <x v="1"/>
    <s v="F003-2074"/>
    <s v="F003"/>
    <s v="2074"/>
    <s v="3-2"/>
    <s v="2022-01-31"/>
    <x v="1"/>
    <n v="2022"/>
    <n v="31"/>
    <d v="2022-01-31T00:00:00"/>
    <s v="2022-01-31"/>
    <m/>
    <m/>
    <m/>
    <m/>
    <s v="Chiclayo"/>
    <x v="1"/>
    <x v="1"/>
    <s v="EMPRESA DE TRANSPORTES DE SERVICIO ESPECIAL SEÑOR DE SIPAN S.A."/>
    <s v="empresa de transportes de servicio especial señor de sipan s.a."/>
    <s v="EMPRESA DE TRANSPORTES DE SERVICIO ESPECIAL SEÑOR DE SIPAN S.A."/>
    <s v="Empresa De Transportes De Servicio Especial Señor De Sipan S.A."/>
    <n v="20480829639"/>
    <s v="Aceptado"/>
    <s v="PEN"/>
    <m/>
    <m/>
    <s v="Efectivo"/>
    <n v="84.75"/>
    <n v="0"/>
    <n v="15.25"/>
    <n v="100"/>
  </r>
  <r>
    <n v="1131"/>
    <x v="0"/>
    <x v="1"/>
    <s v="F001-8299"/>
    <s v="F001"/>
    <s v="8299"/>
    <s v="1-8"/>
    <s v="2022-01-30"/>
    <x v="1"/>
    <n v="2022"/>
    <n v="30"/>
    <d v="2022-01-30T00:00:00"/>
    <s v="2022-01-30"/>
    <m/>
    <m/>
    <m/>
    <m/>
    <s v="Cayalti"/>
    <x v="1"/>
    <x v="1"/>
    <s v="JAMBO TAFUR JULVER FRANK"/>
    <s v="jambo tafur julver frank"/>
    <s v="JAMBO TAFUR JULVER FRANK"/>
    <s v="Jambo Tafur Julver Frank"/>
    <n v="10469092882"/>
    <s v="Aceptado"/>
    <s v="PEN"/>
    <m/>
    <m/>
    <s v="Efectivo"/>
    <n v="1391.78"/>
    <n v="0"/>
    <n v="250.52"/>
    <n v="1642.3"/>
  </r>
  <r>
    <n v="1132"/>
    <x v="0"/>
    <x v="1"/>
    <s v="F001-8298"/>
    <s v="F001"/>
    <s v="8298"/>
    <s v="1-8"/>
    <s v="2022-01-30"/>
    <x v="1"/>
    <n v="2022"/>
    <n v="30"/>
    <d v="2022-01-30T00:00:00"/>
    <s v="2022-01-30"/>
    <m/>
    <m/>
    <m/>
    <m/>
    <m/>
    <x v="0"/>
    <x v="0"/>
    <s v="ICMV INVERSIONES"/>
    <s v="icmv inversiones"/>
    <s v="ICMV INVERSIONES"/>
    <s v="Icmv Inversiones"/>
    <n v="10457954226"/>
    <s v="Aceptado"/>
    <s v="PEN"/>
    <m/>
    <m/>
    <s v="Efectivo"/>
    <n v="199.15"/>
    <n v="0"/>
    <n v="35.85"/>
    <n v="235"/>
  </r>
  <r>
    <n v="1133"/>
    <x v="2"/>
    <x v="1"/>
    <s v="F002-3448"/>
    <s v="F002"/>
    <s v="3448"/>
    <s v="2-3"/>
    <s v="2022-01-30"/>
    <x v="1"/>
    <n v="2022"/>
    <n v="30"/>
    <d v="2022-01-30T00:00:00"/>
    <s v="2022-01-30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16.95"/>
    <n v="0"/>
    <n v="3.05"/>
    <n v="20"/>
  </r>
  <r>
    <n v="1134"/>
    <x v="0"/>
    <x v="1"/>
    <s v="F001-8297"/>
    <s v="F001"/>
    <s v="8297"/>
    <s v="1-8"/>
    <s v="2022-01-30"/>
    <x v="1"/>
    <n v="2022"/>
    <n v="30"/>
    <d v="2022-01-30T00:00:00"/>
    <s v="2022-01-30"/>
    <m/>
    <m/>
    <m/>
    <m/>
    <s v="Chiclayo"/>
    <x v="1"/>
    <x v="1"/>
    <s v="KAIROS KIDS PALACIO DEL BEBE S.A.C."/>
    <s v="kairos kids palacio del bebe s.a.c."/>
    <s v="KAIROS KIDS PALACIO DEL BEBE S.A.C."/>
    <s v="Kairos Kids Palacio Del Bebe S.A.C."/>
    <n v="20606153555"/>
    <s v="Aceptado"/>
    <s v="PEN"/>
    <m/>
    <m/>
    <s v="Efectivo"/>
    <n v="127.12"/>
    <n v="0"/>
    <n v="22.88"/>
    <n v="150"/>
  </r>
  <r>
    <n v="1135"/>
    <x v="1"/>
    <x v="0"/>
    <s v="B003-12521"/>
    <s v="B003"/>
    <s v="12521"/>
    <s v="3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36"/>
    <x v="1"/>
    <x v="0"/>
    <s v="B003-12520"/>
    <s v="B003"/>
    <s v="12520"/>
    <s v="3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37"/>
    <x v="2"/>
    <x v="0"/>
    <s v="B002-15953"/>
    <s v="B002"/>
    <s v="15953"/>
    <s v="2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38"/>
    <x v="2"/>
    <x v="0"/>
    <s v="B002-15952"/>
    <s v="B002"/>
    <s v="15952"/>
    <s v="2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39"/>
    <x v="2"/>
    <x v="0"/>
    <s v="B002-15951"/>
    <s v="B002"/>
    <s v="15951"/>
    <s v="2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40"/>
    <x v="2"/>
    <x v="0"/>
    <s v="B002-15950"/>
    <s v="B002"/>
    <s v="15950"/>
    <s v="2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41"/>
    <x v="0"/>
    <x v="0"/>
    <s v="B001-16986"/>
    <s v="B001"/>
    <s v="16986"/>
    <s v="1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1142"/>
    <x v="0"/>
    <x v="0"/>
    <s v="B001-16985"/>
    <s v="B001"/>
    <s v="16985"/>
    <s v="1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143"/>
    <x v="0"/>
    <x v="1"/>
    <s v="F001-8296"/>
    <s v="F001"/>
    <s v="8296"/>
    <s v="1-8"/>
    <s v="2022-01-30"/>
    <x v="1"/>
    <n v="2022"/>
    <n v="30"/>
    <d v="2022-01-30T00:00:00"/>
    <s v="2022-01-30"/>
    <m/>
    <m/>
    <m/>
    <m/>
    <s v="José Leonardo Ortiz"/>
    <x v="1"/>
    <x v="1"/>
    <s v="INVERSIONES MYKALYN SAC"/>
    <s v="inversiones mykalyn sac"/>
    <s v="INVERSIONES MYKALYN SAC"/>
    <s v="Inversiones Mykalyn Sac"/>
    <n v="20561207772"/>
    <s v="Aceptado"/>
    <s v="PEN"/>
    <m/>
    <m/>
    <s v="Efectivo"/>
    <n v="1016.95"/>
    <n v="0"/>
    <n v="183.05"/>
    <n v="1200"/>
  </r>
  <r>
    <n v="1144"/>
    <x v="0"/>
    <x v="1"/>
    <s v="F001-8295"/>
    <s v="F001"/>
    <s v="8295"/>
    <s v="1-8"/>
    <s v="2022-01-30"/>
    <x v="1"/>
    <n v="2022"/>
    <n v="30"/>
    <d v="2022-01-30T00:00:00"/>
    <s v="2022-01-30"/>
    <m/>
    <m/>
    <m/>
    <m/>
    <s v="José Leonardo Ortiz"/>
    <x v="1"/>
    <x v="1"/>
    <s v="INVERSIONES MYKALYN SAC"/>
    <s v="inversiones mykalyn sac"/>
    <s v="INVERSIONES MYKALYN SAC"/>
    <s v="Inversiones Mykalyn Sac"/>
    <n v="20561207772"/>
    <s v="Aceptado"/>
    <s v="PEN"/>
    <m/>
    <m/>
    <s v="Efectivo"/>
    <n v="2457.63"/>
    <n v="0"/>
    <n v="442.37"/>
    <n v="2900"/>
  </r>
  <r>
    <n v="1145"/>
    <x v="0"/>
    <x v="1"/>
    <s v="F001-8294"/>
    <s v="F001"/>
    <s v="8294"/>
    <s v="1-8"/>
    <s v="2022-01-30"/>
    <x v="1"/>
    <n v="2022"/>
    <n v="30"/>
    <d v="2022-01-30T00:00:00"/>
    <s v="2022-01-30"/>
    <m/>
    <m/>
    <m/>
    <m/>
    <s v="José Leonardo Ortiz"/>
    <x v="1"/>
    <x v="1"/>
    <s v="INVERSIONES MYKALYN SAC"/>
    <s v="inversiones mykalyn sac"/>
    <s v="INVERSIONES MYKALYN SAC"/>
    <s v="Inversiones Mykalyn Sac"/>
    <n v="20561207772"/>
    <s v="Aceptado"/>
    <s v="PEN"/>
    <m/>
    <m/>
    <s v="Efectivo"/>
    <n v="2457.63"/>
    <n v="0"/>
    <n v="442.37"/>
    <n v="2900"/>
  </r>
  <r>
    <n v="1146"/>
    <x v="1"/>
    <x v="0"/>
    <s v="B003-12519"/>
    <s v="B003"/>
    <s v="12519"/>
    <s v="3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147"/>
    <x v="3"/>
    <x v="1"/>
    <s v="F004-438"/>
    <s v="F004"/>
    <s v="4-438"/>
    <s v="4-4"/>
    <s v="2022-01-30"/>
    <x v="1"/>
    <n v="2022"/>
    <n v="30"/>
    <d v="2022-01-30T00:00:00"/>
    <s v="2022-01-30"/>
    <m/>
    <m/>
    <m/>
    <m/>
    <s v="Yurimaguas"/>
    <x v="7"/>
    <x v="11"/>
    <s v="ESTACION DE SERVICIOS LORETO S.A.C."/>
    <s v="estacion de servicios loreto s.a.c."/>
    <s v="ESTACION DE SERVICIOS LORETO S.A.C."/>
    <s v="Estacion De Servicios Loreto S.A.C."/>
    <n v="20605162429"/>
    <s v="Aceptado"/>
    <s v="PEN"/>
    <m/>
    <m/>
    <s v="Efectivo"/>
    <n v="852.54"/>
    <n v="0"/>
    <n v="153.46"/>
    <n v="1006"/>
  </r>
  <r>
    <n v="1148"/>
    <x v="3"/>
    <x v="1"/>
    <s v="F004-437"/>
    <s v="F004"/>
    <s v="4-437"/>
    <s v="4-4"/>
    <s v="2022-01-30"/>
    <x v="1"/>
    <n v="2022"/>
    <n v="30"/>
    <d v="2022-01-30T00:00:00"/>
    <s v="2022-01-30"/>
    <m/>
    <m/>
    <m/>
    <m/>
    <m/>
    <x v="0"/>
    <x v="0"/>
    <s v="ESTACION DE SERVICIOS SORITOR E.I.R.L."/>
    <s v="estacion de servicios soritor e.i.r.l."/>
    <s v="ESTACION DE SERVICIOS SORITOR E.I.R.L."/>
    <s v="Estacion De Servicios Soritor E.I.R.L."/>
    <n v="20493942094"/>
    <s v="Aceptado"/>
    <s v="PEN"/>
    <m/>
    <m/>
    <s v="Efectivo"/>
    <n v="699.15"/>
    <n v="0"/>
    <n v="125.85"/>
    <n v="825"/>
  </r>
  <r>
    <n v="1149"/>
    <x v="3"/>
    <x v="1"/>
    <s v="F004-436"/>
    <s v="F004"/>
    <s v="4-436"/>
    <s v="4-4"/>
    <s v="2022-01-30"/>
    <x v="1"/>
    <n v="2022"/>
    <n v="30"/>
    <d v="2022-01-30T00:00:00"/>
    <s v="2022-01-30"/>
    <m/>
    <m/>
    <m/>
    <m/>
    <m/>
    <x v="0"/>
    <x v="0"/>
    <s v="ESTACION DE SERVICIOS SORITOR E.I.R.L."/>
    <s v="estacion de servicios soritor e.i.r.l."/>
    <s v="ESTACION DE SERVICIOS SORITOR E.I.R.L."/>
    <s v="Estacion De Servicios Soritor E.I.R.L."/>
    <n v="20493942094"/>
    <s v="Aceptado"/>
    <s v="PEN"/>
    <m/>
    <m/>
    <s v="Efectivo"/>
    <n v="2819.92"/>
    <n v="0"/>
    <n v="507.58"/>
    <n v="3327.5"/>
  </r>
  <r>
    <n v="1150"/>
    <x v="3"/>
    <x v="1"/>
    <s v="F004-435"/>
    <s v="F004"/>
    <s v="4-435"/>
    <s v="4-4"/>
    <s v="2022-01-30"/>
    <x v="1"/>
    <n v="2022"/>
    <n v="30"/>
    <d v="2022-01-30T00:00:00"/>
    <s v="2022-01-30"/>
    <m/>
    <m/>
    <m/>
    <m/>
    <s v="Soritor"/>
    <x v="3"/>
    <x v="3"/>
    <s v="ESTACION DE SERVICIOS SORITOR E.I.R.L."/>
    <s v="estacion de servicios soritor e.i.r.l."/>
    <s v="ESTACION DE SERVICIOS SORITOR E.I.R.L."/>
    <s v="Estacion De Servicios Soritor E.I.R.L."/>
    <n v="20493942094"/>
    <s v="Aceptado"/>
    <s v="PEN"/>
    <m/>
    <m/>
    <s v="Efectivo"/>
    <n v="1169.92"/>
    <n v="0"/>
    <n v="210.58"/>
    <n v="1380.5"/>
  </r>
  <r>
    <n v="1151"/>
    <x v="3"/>
    <x v="1"/>
    <s v="F004-434"/>
    <s v="F004"/>
    <s v="4-434"/>
    <s v="4-4"/>
    <s v="2022-01-30"/>
    <x v="1"/>
    <n v="2022"/>
    <n v="30"/>
    <d v="2022-01-30T00:00:00"/>
    <s v="2022-01-30"/>
    <m/>
    <m/>
    <m/>
    <m/>
    <m/>
    <x v="0"/>
    <x v="0"/>
    <s v="ESTACION DE SERVICIOS SORITOR E.I.R.L."/>
    <s v="estacion de servicios soritor e.i.r.l."/>
    <s v="ESTACION DE SERVICIOS SORITOR E.I.R.L."/>
    <s v="Estacion De Servicios Soritor E.I.R.L."/>
    <n v="20493942094"/>
    <s v="Aceptado"/>
    <s v="PEN"/>
    <m/>
    <m/>
    <s v="Efectivo"/>
    <n v="1165.25"/>
    <n v="0"/>
    <n v="209.75"/>
    <n v="1375"/>
  </r>
  <r>
    <n v="1152"/>
    <x v="3"/>
    <x v="1"/>
    <s v="F004-433"/>
    <s v="F004"/>
    <s v="4-433"/>
    <s v="4-4"/>
    <s v="2022-01-30"/>
    <x v="1"/>
    <n v="2022"/>
    <n v="30"/>
    <d v="2022-01-30T00:00:00"/>
    <s v="2022-01-30"/>
    <m/>
    <m/>
    <m/>
    <m/>
    <m/>
    <x v="0"/>
    <x v="0"/>
    <s v="ESTACION DE SERVICIOS SORITOR E.I.R.L."/>
    <s v="estacion de servicios soritor e.i.r.l."/>
    <s v="ESTACION DE SERVICIOS SORITOR E.I.R.L."/>
    <s v="Estacion De Servicios Soritor E.I.R.L."/>
    <n v="20493942094"/>
    <s v="Aceptado"/>
    <s v="PEN"/>
    <m/>
    <m/>
    <s v="Efectivo"/>
    <n v="1883.05"/>
    <n v="0"/>
    <n v="338.95"/>
    <n v="2222"/>
  </r>
  <r>
    <n v="1153"/>
    <x v="1"/>
    <x v="0"/>
    <s v="B003-12518"/>
    <s v="B003"/>
    <s v="12518"/>
    <s v="3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.95"/>
    <n v="0"/>
    <n v="3.05"/>
    <n v="20"/>
  </r>
  <r>
    <n v="1154"/>
    <x v="3"/>
    <x v="1"/>
    <s v="F004-432"/>
    <s v="F004"/>
    <s v="4-432"/>
    <s v="4-4"/>
    <s v="2022-01-30"/>
    <x v="1"/>
    <n v="2022"/>
    <n v="30"/>
    <d v="2022-01-30T00:00:00"/>
    <s v="2022-01-30"/>
    <m/>
    <m/>
    <m/>
    <m/>
    <s v="Soritor"/>
    <x v="3"/>
    <x v="3"/>
    <s v="ESTACION DE SERVICIOS SORITOR E.I.R.L."/>
    <s v="estacion de servicios soritor e.i.r.l."/>
    <s v="ESTACION DE SERVICIOS SORITOR E.I.R.L."/>
    <s v="Estacion De Servicios Soritor E.I.R.L."/>
    <n v="20493942094"/>
    <s v="Aceptado"/>
    <s v="PEN"/>
    <m/>
    <m/>
    <s v="Efectivo"/>
    <n v="1640.68"/>
    <n v="0"/>
    <n v="295.32"/>
    <n v="1936"/>
  </r>
  <r>
    <n v="1155"/>
    <x v="0"/>
    <x v="1"/>
    <s v="F001-8293"/>
    <s v="F001"/>
    <s v="8293"/>
    <s v="1-8"/>
    <s v="2022-01-30"/>
    <x v="1"/>
    <n v="2022"/>
    <n v="30"/>
    <d v="2022-01-30T00:00:00"/>
    <s v="2022-01-30"/>
    <m/>
    <m/>
    <m/>
    <m/>
    <s v="Chota"/>
    <x v="2"/>
    <x v="2"/>
    <s v="SIERRA CONTRATISTAS SAC"/>
    <s v="sierra contratistas sac"/>
    <s v="SIERRA CONTRATISTAS SAC"/>
    <s v="Sierra Contratistas Sac"/>
    <n v="20529651873"/>
    <s v="Aceptado"/>
    <s v="PEN"/>
    <m/>
    <m/>
    <s v="Efectivo"/>
    <n v="145.76"/>
    <n v="0"/>
    <n v="26.24"/>
    <n v="172"/>
  </r>
  <r>
    <n v="1156"/>
    <x v="2"/>
    <x v="0"/>
    <s v="B002-15949"/>
    <s v="B002"/>
    <s v="15949"/>
    <s v="2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157"/>
    <x v="2"/>
    <x v="0"/>
    <s v="B002-15948"/>
    <s v="B002"/>
    <s v="15948"/>
    <s v="2-1"/>
    <s v="2022-01-30"/>
    <x v="1"/>
    <n v="2022"/>
    <n v="30"/>
    <d v="2022-01-30T00:00:00"/>
    <s v="2022-01-30"/>
    <m/>
    <m/>
    <m/>
    <m/>
    <m/>
    <x v="0"/>
    <x v="0"/>
    <s v="OSCAR RODRIGUEZ MADERA"/>
    <s v="oscar rodriguez madera"/>
    <s v="OSCAR RODRIGUEZ MADERA"/>
    <s v="Oscar Rodriguez Madera"/>
    <n v="11427080"/>
    <s v="Aceptado"/>
    <s v="PEN"/>
    <m/>
    <m/>
    <s v="Efectivo"/>
    <n v="4.24"/>
    <n v="0"/>
    <n v="0.76"/>
    <n v="5"/>
  </r>
  <r>
    <n v="1158"/>
    <x v="0"/>
    <x v="0"/>
    <s v="B001-16984"/>
    <s v="B001"/>
    <s v="16984"/>
    <s v="1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4.91"/>
    <n v="0"/>
    <n v="17.079999999999998"/>
    <n v="111.99"/>
  </r>
  <r>
    <n v="1159"/>
    <x v="0"/>
    <x v="1"/>
    <s v="F001-8292"/>
    <s v="F001"/>
    <s v="8292"/>
    <s v="1-8"/>
    <s v="2022-01-30"/>
    <x v="1"/>
    <n v="2022"/>
    <n v="30"/>
    <d v="2022-01-30T00:00:00"/>
    <s v="2022-01-30"/>
    <m/>
    <m/>
    <m/>
    <m/>
    <s v="José Leonardo Ortiz"/>
    <x v="1"/>
    <x v="1"/>
    <s v="TRANSPORTES JHOLER E.I.R.L."/>
    <s v="transportes jholer e.i.r.l."/>
    <s v="TRANSPORTES JHOLER E.I.R.L."/>
    <s v="Transportes Jholer E.I.R.L."/>
    <n v="20602720684"/>
    <s v="Aceptado"/>
    <s v="PEN"/>
    <m/>
    <m/>
    <s v="Efectivo"/>
    <n v="421.86"/>
    <n v="0"/>
    <n v="75.94"/>
    <n v="497.8"/>
  </r>
  <r>
    <n v="1160"/>
    <x v="0"/>
    <x v="1"/>
    <s v="F001-8291"/>
    <s v="F001"/>
    <s v="8291"/>
    <s v="1-8"/>
    <s v="2022-01-30"/>
    <x v="1"/>
    <n v="2022"/>
    <n v="30"/>
    <d v="2022-01-30T00:00:00"/>
    <s v="2022-01-30"/>
    <m/>
    <m/>
    <m/>
    <m/>
    <s v="Chiclayo"/>
    <x v="1"/>
    <x v="1"/>
    <s v="CORONEL RAMOS CLEBER"/>
    <s v="coronel ramos cleber"/>
    <s v="CORONEL RAMOS CLEBER"/>
    <s v="Coronel Ramos Cleber"/>
    <n v="10400491530"/>
    <s v="Aceptado"/>
    <s v="PEN"/>
    <m/>
    <m/>
    <s v="Efectivo"/>
    <n v="169.49"/>
    <n v="0"/>
    <n v="30.51"/>
    <n v="200"/>
  </r>
  <r>
    <n v="1161"/>
    <x v="0"/>
    <x v="1"/>
    <s v="F001-8290"/>
    <s v="F001"/>
    <s v="8290"/>
    <s v="1-8"/>
    <s v="2022-01-30"/>
    <x v="1"/>
    <n v="2022"/>
    <n v="30"/>
    <d v="2022-01-30T00:00:00"/>
    <s v="2022-01-30"/>
    <m/>
    <m/>
    <m/>
    <m/>
    <m/>
    <x v="0"/>
    <x v="0"/>
    <s v="ROJAS GUEVARA CLYDER NORBIL"/>
    <s v="rojas guevara clyder norbil"/>
    <s v="ROJAS GUEVARA CLYDER NORBIL"/>
    <s v="Rojas Guevara Clyder Norbil"/>
    <n v="10272874293"/>
    <s v="Aceptado"/>
    <s v="PEN"/>
    <m/>
    <m/>
    <s v="Efectivo"/>
    <n v="169.49"/>
    <n v="0"/>
    <n v="30.51"/>
    <n v="200"/>
  </r>
  <r>
    <n v="1162"/>
    <x v="0"/>
    <x v="1"/>
    <s v="F001-8289"/>
    <s v="F001"/>
    <s v="8289"/>
    <s v="1-8"/>
    <s v="2022-01-30"/>
    <x v="1"/>
    <n v="2022"/>
    <n v="30"/>
    <d v="2022-01-30T00:00:00"/>
    <s v="2022-01-30"/>
    <m/>
    <m/>
    <m/>
    <m/>
    <m/>
    <x v="1"/>
    <x v="1"/>
    <s v="LEIVA FERNANDEZ LUIS IVAN"/>
    <s v="leiva fernandez luis ivan"/>
    <s v="LEIVA FERNANDEZ LUIS IVAN"/>
    <s v="Leiva Fernandez Luis Ivan"/>
    <n v="10456006570"/>
    <s v="Aceptado"/>
    <s v="PEN"/>
    <m/>
    <m/>
    <s v="Efectivo"/>
    <n v="2457.63"/>
    <n v="0"/>
    <n v="442.37"/>
    <n v="2900"/>
  </r>
  <r>
    <n v="1163"/>
    <x v="0"/>
    <x v="1"/>
    <s v="F001-8288"/>
    <s v="F001"/>
    <s v="8288"/>
    <s v="1-8"/>
    <s v="2022-01-30"/>
    <x v="1"/>
    <n v="2022"/>
    <n v="30"/>
    <d v="2022-01-30T00:00:00"/>
    <s v="2022-01-30"/>
    <m/>
    <m/>
    <m/>
    <m/>
    <m/>
    <x v="1"/>
    <x v="1"/>
    <s v="LEIVA FERNANDEZ LUIS IVAN"/>
    <s v="leiva fernandez luis ivan"/>
    <s v="LEIVA FERNANDEZ LUIS IVAN"/>
    <s v="Leiva Fernandez Luis Ivan"/>
    <n v="10456006570"/>
    <s v="Aceptado"/>
    <s v="PEN"/>
    <m/>
    <m/>
    <s v="Efectivo"/>
    <n v="2457.63"/>
    <n v="0"/>
    <n v="442.37"/>
    <n v="2900"/>
  </r>
  <r>
    <n v="1164"/>
    <x v="2"/>
    <x v="0"/>
    <s v="B002-15947"/>
    <s v="B002"/>
    <s v="15947"/>
    <s v="2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65"/>
    <x v="2"/>
    <x v="0"/>
    <s v="B002-15946"/>
    <s v="B002"/>
    <s v="15946"/>
    <s v="2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66"/>
    <x v="1"/>
    <x v="0"/>
    <s v="B003-12517"/>
    <s v="B003"/>
    <s v="12517"/>
    <s v="3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67"/>
    <x v="1"/>
    <x v="0"/>
    <s v="B003-12516"/>
    <s v="B003"/>
    <s v="12516"/>
    <s v="3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68"/>
    <x v="1"/>
    <x v="0"/>
    <s v="B003-12515"/>
    <s v="B003"/>
    <s v="12515"/>
    <s v="3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69"/>
    <x v="1"/>
    <x v="0"/>
    <s v="B003-12514"/>
    <s v="B003"/>
    <s v="12514"/>
    <s v="3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70"/>
    <x v="0"/>
    <x v="0"/>
    <s v="B001-16983"/>
    <s v="B001"/>
    <s v="16983"/>
    <s v="1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1171"/>
    <x v="0"/>
    <x v="1"/>
    <s v="F001-8287"/>
    <s v="F001"/>
    <s v="8287"/>
    <s v="1-8"/>
    <s v="2022-01-30"/>
    <x v="1"/>
    <n v="2022"/>
    <n v="30"/>
    <d v="2022-01-30T00:00:00"/>
    <s v="2022-01-30"/>
    <m/>
    <m/>
    <m/>
    <m/>
    <s v="Patapo"/>
    <x v="1"/>
    <x v="1"/>
    <s v="RAMOS RIMARACHIN ELVER HERNAN"/>
    <s v="ramos rimarachin elver hernan"/>
    <s v="RAMOS RIMARACHIN ELVER HERNAN"/>
    <s v="Ramos Rimarachin Elver Hernan"/>
    <n v="10436706559"/>
    <s v="Aceptado"/>
    <s v="PEN"/>
    <m/>
    <m/>
    <s v="Efectivo"/>
    <n v="245.76"/>
    <n v="0"/>
    <n v="44.24"/>
    <n v="290"/>
  </r>
  <r>
    <n v="1172"/>
    <x v="1"/>
    <x v="0"/>
    <s v="B003-12513"/>
    <s v="B003"/>
    <s v="12513"/>
    <s v="3-1"/>
    <s v="2022-01-30"/>
    <x v="1"/>
    <n v="2022"/>
    <n v="30"/>
    <d v="2022-01-30T00:00:00"/>
    <s v="2022-01-3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173"/>
    <x v="0"/>
    <x v="0"/>
    <s v="B001-16982"/>
    <s v="B001"/>
    <s v="16982"/>
    <s v="1-1"/>
    <s v="2022-01-29"/>
    <x v="1"/>
    <n v="2022"/>
    <n v="29"/>
    <d v="2022-01-29T00:00:00"/>
    <s v="2022-01-2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7.46"/>
    <n v="0"/>
    <n v="17.54"/>
    <n v="115"/>
  </r>
  <r>
    <n v="1174"/>
    <x v="1"/>
    <x v="1"/>
    <s v="F003-2073"/>
    <s v="F003"/>
    <s v="2073"/>
    <s v="3-2"/>
    <s v="2022-01-29"/>
    <x v="1"/>
    <n v="2022"/>
    <n v="29"/>
    <d v="2022-01-29T00:00:00"/>
    <s v="2022-01-29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16.95"/>
    <n v="0"/>
    <n v="3.05"/>
    <n v="20"/>
  </r>
  <r>
    <n v="1175"/>
    <x v="1"/>
    <x v="1"/>
    <s v="F003-2072"/>
    <s v="F003"/>
    <s v="2072"/>
    <s v="3-2"/>
    <s v="2022-01-29"/>
    <x v="1"/>
    <n v="2022"/>
    <n v="29"/>
    <d v="2022-01-29T00:00:00"/>
    <s v="2022-01-29"/>
    <m/>
    <m/>
    <m/>
    <m/>
    <s v="San Juan de Lurigancho"/>
    <x v="4"/>
    <x v="4"/>
    <s v="DISTRIBUIDORA RICARDO C &amp; A S.R.L."/>
    <s v="distribuidora ricardo c &amp; a s.r.l."/>
    <s v="DISTRIBUIDORA RICARDO C &amp; A S.R.L."/>
    <s v="Distribuidora Ricardo C &amp; A S.R.L."/>
    <n v="20600318030"/>
    <s v="Aceptado"/>
    <s v="PEN"/>
    <m/>
    <m/>
    <s v="Efectivo"/>
    <n v="55.25"/>
    <n v="0"/>
    <n v="9.9499999999999993"/>
    <n v="65.2"/>
  </r>
  <r>
    <n v="1176"/>
    <x v="1"/>
    <x v="1"/>
    <s v="F003-2071"/>
    <s v="F003"/>
    <s v="2071"/>
    <s v="3-2"/>
    <s v="2022-01-29"/>
    <x v="1"/>
    <n v="2022"/>
    <n v="29"/>
    <d v="2022-01-29T00:00:00"/>
    <s v="2022-01-29"/>
    <m/>
    <m/>
    <m/>
    <m/>
    <s v="San Juan de Lurigancho"/>
    <x v="4"/>
    <x v="4"/>
    <s v="DISTRIBUIDORA RICARDO C &amp; A S.R.L."/>
    <s v="distribuidora ricardo c &amp; a s.r.l."/>
    <s v="DISTRIBUIDORA RICARDO C &amp; A S.R.L."/>
    <s v="Distribuidora Ricardo C &amp; A S.R.L."/>
    <n v="20600318030"/>
    <s v="Aceptado"/>
    <s v="PEN"/>
    <m/>
    <m/>
    <s v="Efectivo"/>
    <n v="55.25"/>
    <n v="0"/>
    <n v="9.9499999999999993"/>
    <n v="65.2"/>
  </r>
  <r>
    <n v="1177"/>
    <x v="1"/>
    <x v="0"/>
    <s v="B003-12512"/>
    <s v="B003"/>
    <s v="12512"/>
    <s v="3-1"/>
    <s v="2022-01-29"/>
    <x v="1"/>
    <n v="2022"/>
    <n v="29"/>
    <d v="2022-01-29T00:00:00"/>
    <s v="2022-01-2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.42"/>
    <n v="0"/>
    <n v="4.58"/>
    <n v="30"/>
  </r>
  <r>
    <n v="1178"/>
    <x v="1"/>
    <x v="1"/>
    <s v="F003-2070"/>
    <s v="F003"/>
    <s v="2070"/>
    <s v="3-2"/>
    <s v="2022-01-29"/>
    <x v="1"/>
    <n v="2022"/>
    <n v="29"/>
    <d v="2022-01-29T00:00:00"/>
    <s v="2022-01-29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25.42"/>
    <n v="0"/>
    <n v="4.58"/>
    <n v="30"/>
  </r>
  <r>
    <n v="1179"/>
    <x v="0"/>
    <x v="1"/>
    <s v="F001-8286"/>
    <s v="F001"/>
    <s v="8286"/>
    <s v="1-8"/>
    <s v="2022-01-29"/>
    <x v="1"/>
    <n v="2022"/>
    <n v="29"/>
    <d v="2022-01-29T00:00:00"/>
    <s v="2022-01-29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2.54"/>
    <n v="0"/>
    <n v="27.46"/>
    <n v="180"/>
  </r>
  <r>
    <n v="1180"/>
    <x v="0"/>
    <x v="1"/>
    <s v="F001-8285"/>
    <s v="F001"/>
    <s v="8285"/>
    <s v="1-8"/>
    <s v="2022-01-29"/>
    <x v="1"/>
    <n v="2022"/>
    <n v="29"/>
    <d v="2022-01-29T00:00:00"/>
    <s v="2022-01-29"/>
    <m/>
    <m/>
    <m/>
    <m/>
    <m/>
    <x v="0"/>
    <x v="0"/>
    <s v="NORTH STAR GRANGINO"/>
    <s v="north star grangino"/>
    <s v="NORTH STAR GRANGINO"/>
    <s v="North Star Grangino"/>
    <n v="20480762461"/>
    <s v="Aceptado"/>
    <s v="PEN"/>
    <m/>
    <m/>
    <s v="Efectivo"/>
    <n v="450.34"/>
    <n v="0"/>
    <n v="81.06"/>
    <n v="531.4"/>
  </r>
  <r>
    <n v="1181"/>
    <x v="0"/>
    <x v="1"/>
    <s v="F001-8284"/>
    <s v="F001"/>
    <s v="8284"/>
    <s v="1-8"/>
    <s v="2022-01-29"/>
    <x v="1"/>
    <n v="2022"/>
    <n v="29"/>
    <d v="2022-01-29T00:00:00"/>
    <s v="2022-01-29"/>
    <m/>
    <m/>
    <m/>
    <m/>
    <s v="Chiclayo"/>
    <x v="1"/>
    <x v="1"/>
    <s v="RIMARACHIN SALAZAR SEGUNDO SANTOS"/>
    <s v="rimarachin salazar segundo santos"/>
    <s v="RIMARACHIN SALAZAR SEGUNDO SANTOS"/>
    <s v="Rimarachin Salazar Segundo Santos"/>
    <n v="10806402236"/>
    <s v="Aceptado"/>
    <s v="PEN"/>
    <m/>
    <m/>
    <s v="Efectivo"/>
    <n v="128.81"/>
    <n v="0"/>
    <n v="23.19"/>
    <n v="152"/>
  </r>
  <r>
    <n v="1182"/>
    <x v="2"/>
    <x v="1"/>
    <s v="F002-3447"/>
    <s v="F002"/>
    <s v="3447"/>
    <s v="2-3"/>
    <s v="2022-01-29"/>
    <x v="1"/>
    <n v="2022"/>
    <n v="29"/>
    <d v="2022-01-29T00:00:00"/>
    <s v="2022-01-29"/>
    <m/>
    <m/>
    <m/>
    <m/>
    <s v="El Agustino"/>
    <x v="4"/>
    <x v="4"/>
    <s v="CIA LLOCLLA S.A.C"/>
    <s v="cia lloclla s.a.c"/>
    <s v="CIA LLOCLLA S.A.C"/>
    <s v="Cia Lloclla S.A.C"/>
    <n v="20606495081"/>
    <s v="Aceptado"/>
    <s v="PEN"/>
    <m/>
    <m/>
    <s v="Efectivo"/>
    <n v="101.69"/>
    <n v="0"/>
    <n v="18.3"/>
    <n v="119.99"/>
  </r>
  <r>
    <n v="1183"/>
    <x v="0"/>
    <x v="1"/>
    <s v="F001-8283"/>
    <s v="F001"/>
    <s v="8283"/>
    <s v="1-8"/>
    <s v="2022-01-29"/>
    <x v="1"/>
    <n v="2022"/>
    <n v="29"/>
    <d v="2022-01-29T00:00:00"/>
    <s v="2022-01-29"/>
    <m/>
    <m/>
    <m/>
    <m/>
    <m/>
    <x v="0"/>
    <x v="0"/>
    <s v="CODARSI PERU S.A.C"/>
    <s v="codarsi peru s.a.c"/>
    <s v="CODARSI PERU S.A.C"/>
    <s v="Codarsi Peru S.A.C"/>
    <n v="20601302536"/>
    <s v="Aceptado"/>
    <s v="PEN"/>
    <m/>
    <m/>
    <s v="Efectivo"/>
    <n v="84.75"/>
    <n v="0"/>
    <n v="15.25"/>
    <n v="100"/>
  </r>
  <r>
    <n v="1184"/>
    <x v="0"/>
    <x v="1"/>
    <s v="F001-8282"/>
    <s v="F001"/>
    <s v="8282"/>
    <s v="1-8"/>
    <s v="2022-01-29"/>
    <x v="1"/>
    <n v="2022"/>
    <n v="29"/>
    <d v="2022-01-29T00:00:00"/>
    <s v="2022-01-29"/>
    <m/>
    <m/>
    <m/>
    <m/>
    <m/>
    <x v="0"/>
    <x v="0"/>
    <s v="CADENET PERU"/>
    <s v="cadenet peru"/>
    <s v="CADENET PERU"/>
    <s v="Cadenet Peru"/>
    <n v="20606828269"/>
    <s v="Aceptado"/>
    <s v="PEN"/>
    <m/>
    <m/>
    <s v="Efectivo"/>
    <n v="12.88"/>
    <n v="0"/>
    <n v="2.3199999999999998"/>
    <n v="15.200000000000001"/>
  </r>
  <r>
    <n v="1185"/>
    <x v="2"/>
    <x v="0"/>
    <s v="B002-15945"/>
    <s v="B002"/>
    <s v="15945"/>
    <s v="2-1"/>
    <s v="2022-01-29"/>
    <x v="1"/>
    <n v="2022"/>
    <n v="29"/>
    <d v="2022-01-29T00:00:00"/>
    <s v="2022-01-2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9.66"/>
    <n v="0"/>
    <n v="5.34"/>
    <n v="35"/>
  </r>
  <r>
    <n v="1186"/>
    <x v="2"/>
    <x v="1"/>
    <s v="F002-3446"/>
    <s v="F002"/>
    <s v="3446"/>
    <s v="2-3"/>
    <s v="2022-01-29"/>
    <x v="1"/>
    <n v="2022"/>
    <n v="29"/>
    <d v="2022-01-29T00:00:00"/>
    <s v="2022-01-29"/>
    <m/>
    <m/>
    <m/>
    <m/>
    <s v="Cajamarca"/>
    <x v="2"/>
    <x v="6"/>
    <s v="TRANSPORTES ACUARIO S.A.C."/>
    <s v="transportes acuario s.a.c."/>
    <s v="TRANSPORTES ACUARIO S.A.C."/>
    <s v="Transportes Acuario S.A.C."/>
    <n v="20453556086"/>
    <s v="Aceptado"/>
    <s v="PEN"/>
    <m/>
    <m/>
    <s v="Efectivo"/>
    <n v="14.49"/>
    <n v="0"/>
    <n v="2.61"/>
    <n v="17.100000000000001"/>
  </r>
  <r>
    <n v="1187"/>
    <x v="1"/>
    <x v="0"/>
    <s v="B003-12511"/>
    <s v="B003"/>
    <s v="12511"/>
    <s v="3-1"/>
    <s v="2022-01-29"/>
    <x v="1"/>
    <n v="2022"/>
    <n v="29"/>
    <d v="2022-01-29T00:00:00"/>
    <s v="2022-01-2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88"/>
    <x v="1"/>
    <x v="0"/>
    <s v="B003-12510"/>
    <s v="B003"/>
    <s v="12510"/>
    <s v="3-1"/>
    <s v="2022-01-29"/>
    <x v="1"/>
    <n v="2022"/>
    <n v="29"/>
    <d v="2022-01-29T00:00:00"/>
    <s v="2022-01-2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89"/>
    <x v="2"/>
    <x v="0"/>
    <s v="B002-15944"/>
    <s v="B002"/>
    <s v="15944"/>
    <s v="2-1"/>
    <s v="2022-01-29"/>
    <x v="1"/>
    <n v="2022"/>
    <n v="29"/>
    <d v="2022-01-29T00:00:00"/>
    <s v="2022-01-2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90"/>
    <x v="2"/>
    <x v="0"/>
    <s v="B002-15943"/>
    <s v="B002"/>
    <s v="15943"/>
    <s v="2-1"/>
    <s v="2022-01-29"/>
    <x v="1"/>
    <n v="2022"/>
    <n v="29"/>
    <d v="2022-01-29T00:00:00"/>
    <s v="2022-01-2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91"/>
    <x v="0"/>
    <x v="0"/>
    <s v="B001-16981"/>
    <s v="B001"/>
    <s v="16981"/>
    <s v="1-1"/>
    <s v="2022-01-29"/>
    <x v="1"/>
    <n v="2022"/>
    <n v="29"/>
    <d v="2022-01-29T00:00:00"/>
    <s v="2022-01-2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92"/>
    <x v="0"/>
    <x v="0"/>
    <s v="B001-16980"/>
    <s v="B001"/>
    <s v="16980"/>
    <s v="1-1"/>
    <s v="2022-01-29"/>
    <x v="1"/>
    <n v="2022"/>
    <n v="29"/>
    <d v="2022-01-29T00:00:00"/>
    <s v="2022-01-2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193"/>
    <x v="0"/>
    <x v="1"/>
    <s v="F001-8281"/>
    <s v="F001"/>
    <s v="8281"/>
    <s v="1-8"/>
    <s v="2022-01-29"/>
    <x v="1"/>
    <n v="2022"/>
    <n v="29"/>
    <d v="2022-01-29T00:00:00"/>
    <s v="2022-01-29"/>
    <m/>
    <m/>
    <m/>
    <m/>
    <s v="Santa Cruz"/>
    <x v="2"/>
    <x v="12"/>
    <s v="CONSTRUCTORA Y CONSULTORA J &amp; J CHAVEZ E.I.R.L."/>
    <s v="constructora y consultora j &amp; j chavez e.i.r.l."/>
    <s v="CONSTRUCTORA Y CONSULTORA J &amp; J CHAVEZ E.I.R.L."/>
    <s v="Constructora Y Consultora J &amp; J Chavez E.I.R.L."/>
    <n v="20570575130"/>
    <s v="Aceptado"/>
    <s v="PEN"/>
    <m/>
    <m/>
    <s v="Efectivo"/>
    <n v="847.46"/>
    <n v="0"/>
    <n v="152.54"/>
    <n v="1000"/>
  </r>
  <r>
    <n v="1194"/>
    <x v="2"/>
    <x v="0"/>
    <s v="B002-15942"/>
    <s v="B002"/>
    <s v="15942"/>
    <s v="2-1"/>
    <s v="2022-01-29"/>
    <x v="1"/>
    <n v="2022"/>
    <n v="29"/>
    <d v="2022-01-29T00:00:00"/>
    <s v="2022-01-2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700000000000006"/>
    <n v="0"/>
    <n v="1.53"/>
    <n v="10"/>
  </r>
  <r>
    <n v="1195"/>
    <x v="0"/>
    <x v="0"/>
    <s v="B001-16979"/>
    <s v="B001"/>
    <s v="16979"/>
    <s v="1-1"/>
    <s v="2022-01-29"/>
    <x v="1"/>
    <n v="2022"/>
    <n v="29"/>
    <d v="2022-01-29T00:00:00"/>
    <s v="2022-01-2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.02"/>
    <n v="0"/>
    <n v="1.98"/>
    <n v="13"/>
  </r>
  <r>
    <n v="1196"/>
    <x v="0"/>
    <x v="0"/>
    <s v="B001-16978"/>
    <s v="B001"/>
    <s v="16978"/>
    <s v="1-1"/>
    <s v="2022-01-29"/>
    <x v="1"/>
    <n v="2022"/>
    <n v="29"/>
    <d v="2022-01-29T00:00:00"/>
    <s v="2022-01-2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7.8"/>
    <n v="0"/>
    <n v="12.2"/>
    <n v="80"/>
  </r>
  <r>
    <n v="1197"/>
    <x v="0"/>
    <x v="1"/>
    <s v="F001-8280"/>
    <s v="F001"/>
    <s v="8280"/>
    <s v="1-8"/>
    <s v="2022-01-28"/>
    <x v="1"/>
    <n v="2022"/>
    <n v="28"/>
    <d v="2022-01-28T00:00:00"/>
    <s v="2022-01-28"/>
    <m/>
    <m/>
    <m/>
    <m/>
    <s v="José Leonardo Ortiz"/>
    <x v="1"/>
    <x v="1"/>
    <s v="TRANSPORTES DANIEL LA GRANJA SRL"/>
    <s v="transportes daniel la granja srl"/>
    <s v="TRANSPORTES DANIEL LA GRANJA SRL"/>
    <s v="Transportes Daniel La Granja Srl"/>
    <n v="20480442122"/>
    <s v="Aceptado"/>
    <s v="PEN"/>
    <m/>
    <m/>
    <s v="Efectivo"/>
    <n v="815.25"/>
    <n v="0"/>
    <n v="146.75"/>
    <n v="962"/>
  </r>
  <r>
    <n v="1198"/>
    <x v="0"/>
    <x v="0"/>
    <s v="B001-16977"/>
    <s v="B001"/>
    <s v="16977"/>
    <s v="1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1199"/>
    <x v="0"/>
    <x v="0"/>
    <s v="B001-16976"/>
    <s v="B001"/>
    <s v="16976"/>
    <s v="1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1200"/>
    <x v="1"/>
    <x v="1"/>
    <s v="F003-2069"/>
    <s v="F003"/>
    <s v="2069"/>
    <s v="3-2"/>
    <s v="2022-01-28"/>
    <x v="1"/>
    <n v="2022"/>
    <n v="28"/>
    <d v="2022-01-28T00:00:00"/>
    <s v="2022-01-28"/>
    <m/>
    <m/>
    <m/>
    <m/>
    <m/>
    <x v="0"/>
    <x v="0"/>
    <s v="JJ &amp; AYRA IMPORTACIONES E.I.R.L."/>
    <s v="jj &amp; ayra importaciones e.i.r.l."/>
    <s v="JJ &amp; AYRA IMPORTACIONES E.I.R.L."/>
    <s v="Jj &amp; Ayra Importaciones E.I.R.L."/>
    <n v="20602198341"/>
    <s v="Aceptado"/>
    <s v="PEN"/>
    <m/>
    <m/>
    <s v="Efectivo"/>
    <n v="84.07"/>
    <n v="0"/>
    <n v="15.13"/>
    <n v="99.199999999999989"/>
  </r>
  <r>
    <n v="1201"/>
    <x v="1"/>
    <x v="1"/>
    <s v="F003-2068"/>
    <s v="F003"/>
    <s v="2068"/>
    <s v="3-2"/>
    <s v="2022-01-28"/>
    <x v="1"/>
    <n v="2022"/>
    <n v="28"/>
    <d v="2022-01-28T00:00:00"/>
    <s v="2022-01-28"/>
    <m/>
    <m/>
    <m/>
    <m/>
    <m/>
    <x v="1"/>
    <x v="1"/>
    <s v="GAMERO GUERRERO NEYLEN JORGE MANUEL"/>
    <s v="gamero guerrero neylen jorge manuel"/>
    <s v="GAMERO GUERRERO NEYLEN JORGE MANUEL"/>
    <s v="Gamero Guerrero Neylen Jorge Manuel"/>
    <n v="10435272415"/>
    <s v="Aceptado"/>
    <s v="PEN"/>
    <m/>
    <m/>
    <s v="Efectivo"/>
    <n v="25.85"/>
    <n v="0"/>
    <n v="4.6500000000000004"/>
    <n v="30.5"/>
  </r>
  <r>
    <n v="1202"/>
    <x v="0"/>
    <x v="1"/>
    <s v="F001-8279"/>
    <s v="F001"/>
    <s v="8279"/>
    <s v="1-8"/>
    <s v="2022-01-28"/>
    <x v="1"/>
    <n v="2022"/>
    <n v="28"/>
    <d v="2022-01-28T00:00:00"/>
    <s v="2022-01-28"/>
    <m/>
    <m/>
    <m/>
    <m/>
    <s v="Pueblo Libre"/>
    <x v="4"/>
    <x v="4"/>
    <s v="CONSORCIO IZAVAR &amp; ADS"/>
    <s v="consorcio izavar &amp; ads"/>
    <s v="CONSORCIO IZAVAR &amp; ADS"/>
    <s v="Consorcio Izavar &amp; Ads"/>
    <n v="20608395696"/>
    <s v="Aceptado"/>
    <s v="PEN"/>
    <m/>
    <m/>
    <s v="Efectivo"/>
    <n v="84.75"/>
    <n v="0"/>
    <n v="15.25"/>
    <n v="100"/>
  </r>
  <r>
    <n v="1203"/>
    <x v="0"/>
    <x v="1"/>
    <s v="F001-8278"/>
    <s v="F001"/>
    <s v="8278"/>
    <s v="1-8"/>
    <s v="2022-01-28"/>
    <x v="1"/>
    <n v="2022"/>
    <n v="28"/>
    <d v="2022-01-28T00:00:00"/>
    <s v="2022-01-28"/>
    <m/>
    <m/>
    <m/>
    <m/>
    <s v="Chiclayo"/>
    <x v="1"/>
    <x v="1"/>
    <s v="CONSTRUCTORA Y CONSULTORA J &amp; J HERMANOS S.A.C."/>
    <s v="constructora y consultora j &amp; j hermanos s.a.c."/>
    <s v="CONSTRUCTORA Y CONSULTORA J &amp; J HERMANOS S.A.C."/>
    <s v="Constructora Y Consultora J &amp; J Hermanos S.A.C."/>
    <n v="20603508654"/>
    <s v="Aceptado"/>
    <s v="PEN"/>
    <m/>
    <m/>
    <s v="Efectivo"/>
    <n v="174.24"/>
    <n v="0"/>
    <n v="31.36"/>
    <n v="205.60000000000002"/>
  </r>
  <r>
    <n v="1204"/>
    <x v="0"/>
    <x v="1"/>
    <s v="F001-8277"/>
    <s v="F001"/>
    <s v="8277"/>
    <s v="1-8"/>
    <s v="2022-01-28"/>
    <x v="1"/>
    <n v="2022"/>
    <n v="28"/>
    <d v="2022-01-28T00:00:00"/>
    <s v="2022-01-28"/>
    <m/>
    <m/>
    <m/>
    <m/>
    <m/>
    <x v="0"/>
    <x v="0"/>
    <s v="JUAN CARLOS VALDIVIA"/>
    <s v="juan carlos valdivia"/>
    <s v="JUAN CARLOS VALDIVIA"/>
    <s v="Juan Carlos Valdivia"/>
    <n v="10167863090"/>
    <s v="Aceptado"/>
    <s v="PEN"/>
    <m/>
    <m/>
    <s v="Efectivo"/>
    <n v="11.86"/>
    <n v="0"/>
    <n v="2.14"/>
    <n v="14"/>
  </r>
  <r>
    <n v="1205"/>
    <x v="0"/>
    <x v="0"/>
    <s v="B001-16975"/>
    <s v="B001"/>
    <s v="16975"/>
    <s v="1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206"/>
    <x v="0"/>
    <x v="0"/>
    <s v="B001-16974"/>
    <s v="B001"/>
    <s v="16974"/>
    <s v="1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207"/>
    <x v="2"/>
    <x v="0"/>
    <s v="B002-15941"/>
    <s v="B002"/>
    <s v="15941"/>
    <s v="2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08"/>
    <x v="2"/>
    <x v="0"/>
    <s v="B002-15940"/>
    <s v="B002"/>
    <s v="15940"/>
    <s v="2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09"/>
    <x v="2"/>
    <x v="0"/>
    <s v="B002-15939"/>
    <s v="B002"/>
    <s v="15939"/>
    <s v="2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10"/>
    <x v="0"/>
    <x v="0"/>
    <s v="B001-16973"/>
    <s v="B001"/>
    <s v="16973"/>
    <s v="1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83"/>
    <n v="0"/>
    <n v="15.27"/>
    <n v="100.1"/>
  </r>
  <r>
    <n v="1211"/>
    <x v="1"/>
    <x v="0"/>
    <s v="B003-12509"/>
    <s v="B003"/>
    <s v="12509"/>
    <s v="3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12"/>
    <x v="1"/>
    <x v="0"/>
    <s v="B003-12508"/>
    <s v="B003"/>
    <s v="12508"/>
    <s v="3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13"/>
    <x v="2"/>
    <x v="0"/>
    <s v="B002-15938"/>
    <s v="B002"/>
    <s v="15938"/>
    <s v="2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14"/>
    <x v="2"/>
    <x v="0"/>
    <s v="B002-15937"/>
    <s v="B002"/>
    <s v="15937"/>
    <s v="2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15"/>
    <x v="2"/>
    <x v="0"/>
    <s v="B002-15936"/>
    <s v="B002"/>
    <s v="15936"/>
    <s v="2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16"/>
    <x v="2"/>
    <x v="0"/>
    <s v="B002-15935"/>
    <s v="B002"/>
    <s v="15935"/>
    <s v="2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17"/>
    <x v="2"/>
    <x v="0"/>
    <s v="B002-15934"/>
    <s v="B002"/>
    <s v="15934"/>
    <s v="2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18"/>
    <x v="2"/>
    <x v="0"/>
    <s v="B002-15933"/>
    <s v="B002"/>
    <s v="15933"/>
    <s v="2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19"/>
    <x v="2"/>
    <x v="0"/>
    <s v="B002-15932"/>
    <s v="B002"/>
    <s v="15932"/>
    <s v="2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20"/>
    <x v="2"/>
    <x v="0"/>
    <s v="B002-15931"/>
    <s v="B002"/>
    <s v="15931"/>
    <s v="2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21"/>
    <x v="2"/>
    <x v="0"/>
    <s v="B002-15930"/>
    <s v="B002"/>
    <s v="15930"/>
    <s v="2-1"/>
    <s v="2022-01-28"/>
    <x v="1"/>
    <n v="2022"/>
    <n v="28"/>
    <d v="2022-01-28T00:00:00"/>
    <s v="2022-01-2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22"/>
    <x v="0"/>
    <x v="1"/>
    <s v="F001-8276"/>
    <s v="F001"/>
    <s v="8276"/>
    <s v="1-8"/>
    <s v="2022-01-28"/>
    <x v="1"/>
    <n v="2022"/>
    <n v="28"/>
    <d v="2022-01-28T00:00:00"/>
    <s v="2022-01-28"/>
    <m/>
    <m/>
    <m/>
    <m/>
    <m/>
    <x v="0"/>
    <x v="0"/>
    <s v="CODARSI PERU S.A.C"/>
    <s v="codarsi peru s.a.c"/>
    <s v="CODARSI PERU S.A.C"/>
    <s v="Codarsi Peru S.A.C"/>
    <n v="20601302536"/>
    <s v="Aceptado"/>
    <s v="PEN"/>
    <m/>
    <m/>
    <s v="Efectivo"/>
    <n v="84.75"/>
    <n v="0"/>
    <n v="15.25"/>
    <n v="100"/>
  </r>
  <r>
    <n v="1223"/>
    <x v="0"/>
    <x v="1"/>
    <s v="F001-8275"/>
    <s v="F001"/>
    <s v="8275"/>
    <s v="1-8"/>
    <s v="2022-01-28"/>
    <x v="1"/>
    <n v="2022"/>
    <n v="28"/>
    <d v="2022-01-28T00:00:00"/>
    <s v="2022-01-28"/>
    <m/>
    <m/>
    <m/>
    <m/>
    <s v="Cajamarca"/>
    <x v="2"/>
    <x v="6"/>
    <s v="MADERERA Y REPRESENTACIONES SAN LORENZO S.A.C."/>
    <s v="maderera y representaciones san lorenzo s.a.c."/>
    <s v="MADERERA Y REPRESENTACIONES SAN LORENZO S.A.C."/>
    <s v="Maderera Y Representaciones San Lorenzo S.A.C."/>
    <n v="20605551832"/>
    <s v="Aceptado"/>
    <s v="PEN"/>
    <m/>
    <m/>
    <s v="Efectivo"/>
    <n v="932.2"/>
    <n v="0"/>
    <n v="167.8"/>
    <n v="1100"/>
  </r>
  <r>
    <n v="1224"/>
    <x v="0"/>
    <x v="0"/>
    <s v="B001-16972"/>
    <s v="B001"/>
    <s v="16972"/>
    <s v="1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44.07"/>
    <n v="0"/>
    <n v="25.93"/>
    <n v="170"/>
  </r>
  <r>
    <n v="1225"/>
    <x v="0"/>
    <x v="1"/>
    <s v="F001-8274"/>
    <s v="F001"/>
    <s v="8274"/>
    <s v="1-8"/>
    <s v="2022-01-27"/>
    <x v="1"/>
    <n v="2022"/>
    <n v="27"/>
    <d v="2022-01-27T00:00:00"/>
    <s v="2022-01-27"/>
    <m/>
    <m/>
    <m/>
    <m/>
    <s v="Chiclayo"/>
    <x v="1"/>
    <x v="1"/>
    <s v="RIMARACHIN SALAZAR SEGUNDO SANTOS"/>
    <s v="rimarachin salazar segundo santos"/>
    <s v="RIMARACHIN SALAZAR SEGUNDO SANTOS"/>
    <s v="Rimarachin Salazar Segundo Santos"/>
    <n v="10806402236"/>
    <s v="Aceptado"/>
    <s v="PEN"/>
    <m/>
    <m/>
    <s v="Efectivo"/>
    <n v="268.81"/>
    <n v="0"/>
    <n v="48.39"/>
    <n v="317.2"/>
  </r>
  <r>
    <n v="1226"/>
    <x v="1"/>
    <x v="0"/>
    <s v="B003-12507"/>
    <s v="B003"/>
    <s v="12507"/>
    <s v="3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.95"/>
    <n v="0"/>
    <n v="3.05"/>
    <n v="20"/>
  </r>
  <r>
    <n v="1227"/>
    <x v="0"/>
    <x v="1"/>
    <s v="F001-8273"/>
    <s v="F001"/>
    <s v="8273"/>
    <s v="1-8"/>
    <s v="2022-01-27"/>
    <x v="1"/>
    <n v="2022"/>
    <n v="27"/>
    <d v="2022-01-27T00:00:00"/>
    <s v="2022-01-27"/>
    <m/>
    <m/>
    <m/>
    <m/>
    <m/>
    <x v="0"/>
    <x v="0"/>
    <s v="ICMV INVERSIONES"/>
    <s v="icmv inversiones"/>
    <s v="ICMV INVERSIONES"/>
    <s v="Icmv Inversiones"/>
    <n v="10457954226"/>
    <s v="Aceptado"/>
    <s v="PEN"/>
    <m/>
    <m/>
    <s v="Efectivo"/>
    <n v="85.59"/>
    <n v="0"/>
    <n v="15.41"/>
    <n v="101"/>
  </r>
  <r>
    <n v="1228"/>
    <x v="2"/>
    <x v="0"/>
    <s v="B002-15929"/>
    <s v="B002"/>
    <s v="15929"/>
    <s v="2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700000000000006"/>
    <n v="0"/>
    <n v="1.53"/>
    <n v="10"/>
  </r>
  <r>
    <n v="1229"/>
    <x v="0"/>
    <x v="1"/>
    <s v="F001-8272"/>
    <s v="F001"/>
    <s v="8272"/>
    <s v="1-8"/>
    <s v="2022-01-27"/>
    <x v="1"/>
    <n v="2022"/>
    <n v="27"/>
    <d v="2022-01-27T00:00:00"/>
    <s v="2022-01-27"/>
    <m/>
    <m/>
    <m/>
    <m/>
    <m/>
    <x v="0"/>
    <x v="0"/>
    <s v="PIEDRA PEREZ SALVADOR WALLENSTEIN"/>
    <s v="piedra perez salvador wallenstein"/>
    <s v="PIEDRA PEREZ SALVADOR WALLENSTEIN"/>
    <s v="Piedra Perez Salvador Wallenstein"/>
    <n v="10747530462"/>
    <s v="Aceptado"/>
    <s v="PEN"/>
    <m/>
    <m/>
    <s v="Efectivo"/>
    <n v="296.61"/>
    <n v="0"/>
    <n v="53.39"/>
    <n v="350"/>
  </r>
  <r>
    <n v="1230"/>
    <x v="0"/>
    <x v="1"/>
    <s v="F001-8271"/>
    <s v="F001"/>
    <s v="8271"/>
    <s v="1-8"/>
    <s v="2022-01-27"/>
    <x v="1"/>
    <n v="2022"/>
    <n v="27"/>
    <d v="2022-01-27T00:00:00"/>
    <s v="2022-01-27"/>
    <m/>
    <m/>
    <m/>
    <m/>
    <s v="Chongoyape"/>
    <x v="1"/>
    <x v="1"/>
    <s v="MULTISERVICIOS SAN LUIS SRL"/>
    <s v="multiservicios san luis srl"/>
    <s v="MULTISERVICIOS SAN LUIS SRL"/>
    <s v="Multiservicios San Luis Srl"/>
    <n v="20487845184"/>
    <s v="Aceptado"/>
    <s v="PEN"/>
    <m/>
    <m/>
    <s v="Efectivo"/>
    <n v="1271.19"/>
    <n v="0"/>
    <n v="228.81"/>
    <n v="1500"/>
  </r>
  <r>
    <n v="1231"/>
    <x v="1"/>
    <x v="0"/>
    <s v="B003-12506"/>
    <s v="B003"/>
    <s v="12506"/>
    <s v="3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.95"/>
    <n v="0"/>
    <n v="3.05"/>
    <n v="20"/>
  </r>
  <r>
    <n v="1232"/>
    <x v="0"/>
    <x v="0"/>
    <s v="B001-16971"/>
    <s v="B001"/>
    <s v="16971"/>
    <s v="1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1233"/>
    <x v="0"/>
    <x v="1"/>
    <s v="F001-8270"/>
    <s v="F001"/>
    <s v="8270"/>
    <s v="1-8"/>
    <s v="2022-01-27"/>
    <x v="1"/>
    <n v="2022"/>
    <n v="27"/>
    <d v="2022-01-27T00:00:00"/>
    <s v="2022-01-27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45.76"/>
    <n v="0"/>
    <n v="26.24"/>
    <n v="172"/>
  </r>
  <r>
    <n v="1234"/>
    <x v="0"/>
    <x v="0"/>
    <s v="B001-16970"/>
    <s v="B001"/>
    <s v="16970"/>
    <s v="1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.85"/>
    <n v="0"/>
    <n v="9.15"/>
    <n v="60"/>
  </r>
  <r>
    <n v="1235"/>
    <x v="0"/>
    <x v="0"/>
    <s v="B001-16969"/>
    <s v="B001"/>
    <s v="16969"/>
    <s v="1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236"/>
    <x v="0"/>
    <x v="1"/>
    <s v="F001-8269"/>
    <s v="F001"/>
    <s v="8269"/>
    <s v="1-8"/>
    <s v="2022-01-27"/>
    <x v="1"/>
    <n v="2022"/>
    <n v="27"/>
    <d v="2022-01-27T00:00:00"/>
    <s v="2022-01-27"/>
    <m/>
    <m/>
    <m/>
    <m/>
    <s v="Chiclayo"/>
    <x v="1"/>
    <x v="1"/>
    <s v="PROTEGE PERU MULTISERVICIOS S.R.L."/>
    <s v="protege peru multiservicios s.r.l."/>
    <s v="PROTEGE PERU MULTISERVICIOS S.R.L."/>
    <s v="Protege Peru Multiservicios S.R.L."/>
    <n v="20539144201"/>
    <s v="Aceptado"/>
    <s v="PEN"/>
    <m/>
    <m/>
    <s v="Efectivo"/>
    <n v="508.47"/>
    <n v="0"/>
    <n v="91.53"/>
    <n v="600"/>
  </r>
  <r>
    <n v="1237"/>
    <x v="0"/>
    <x v="1"/>
    <s v="F001-8268"/>
    <s v="F001"/>
    <s v="8268"/>
    <s v="1-8"/>
    <s v="2022-01-27"/>
    <x v="1"/>
    <n v="2022"/>
    <n v="27"/>
    <d v="2022-01-27T00:00:00"/>
    <s v="2022-01-27"/>
    <m/>
    <m/>
    <m/>
    <m/>
    <m/>
    <x v="0"/>
    <x v="0"/>
    <s v="PERFORACIONES Y SERVICIOS GENERALES JB Y G SAC"/>
    <s v="perforaciones y servicios generales jb y g sac"/>
    <s v="PERFORACIONES Y SERVICIOS GENERALES JB Y G SAC"/>
    <s v="Perforaciones Y Servicios Generales Jb Y G Sac"/>
    <n v="50539010931"/>
    <s v="Rechazado"/>
    <s v="PEN"/>
    <m/>
    <m/>
    <s v="Efectivo"/>
    <n v="0"/>
    <n v="0"/>
    <n v="0"/>
    <n v="0"/>
  </r>
  <r>
    <n v="1238"/>
    <x v="0"/>
    <x v="1"/>
    <s v="F001-8267"/>
    <s v="F001"/>
    <s v="8267"/>
    <s v="1-8"/>
    <s v="2022-01-27"/>
    <x v="1"/>
    <n v="2022"/>
    <n v="27"/>
    <d v="2022-01-27T00:00:00"/>
    <s v="2022-01-27"/>
    <m/>
    <m/>
    <m/>
    <m/>
    <s v="La Victoria"/>
    <x v="1"/>
    <x v="1"/>
    <s v="SIPAN DISTRIBUCIONES SOCIEDAD ANONIMA CERRADA"/>
    <s v="sipan distribuciones sociedad anonima cerrada"/>
    <s v="SIPAN DISTRIBUCIONES SOCIEDAD ANONIMA CERRADA"/>
    <s v="Sipan Distribuciones Sociedad Anonima Cerrada"/>
    <n v="20479504068"/>
    <s v="Aceptado"/>
    <s v="PEN"/>
    <m/>
    <m/>
    <s v="Efectivo"/>
    <n v="288.14"/>
    <n v="0"/>
    <n v="51.86"/>
    <n v="340"/>
  </r>
  <r>
    <n v="1239"/>
    <x v="1"/>
    <x v="0"/>
    <s v="B003-12505"/>
    <s v="B003"/>
    <s v="12505"/>
    <s v="3-1"/>
    <s v="2022-01-27"/>
    <x v="1"/>
    <n v="2022"/>
    <n v="27"/>
    <d v="2022-01-27T00:00:00"/>
    <s v="2022-01-27"/>
    <m/>
    <m/>
    <m/>
    <m/>
    <m/>
    <x v="0"/>
    <x v="0"/>
    <s v="MARIO YECKLE ZARATE"/>
    <s v="mario yeckle zarate"/>
    <s v="MARIO YECKLE ZARATE"/>
    <s v="Mario Yeckle Zarate"/>
    <n v="42454215"/>
    <s v="Aceptado"/>
    <s v="PEN"/>
    <m/>
    <m/>
    <s v="Efectivo"/>
    <n v="43.64"/>
    <n v="0"/>
    <n v="7.86"/>
    <n v="51.5"/>
  </r>
  <r>
    <n v="1240"/>
    <x v="0"/>
    <x v="0"/>
    <s v="B001-16968"/>
    <s v="B001"/>
    <s v="16968"/>
    <s v="1-1"/>
    <s v="2022-01-27"/>
    <x v="1"/>
    <n v="2022"/>
    <n v="27"/>
    <d v="2022-01-27T00:00:00"/>
    <s v="2022-01-27"/>
    <m/>
    <m/>
    <m/>
    <m/>
    <m/>
    <x v="1"/>
    <x v="1"/>
    <s v="TAPIA CARRANZA, ABEL"/>
    <s v="tapia carranza, abel"/>
    <s v="TAPIA CARRANZA, ABEL"/>
    <s v="Tapia Carranza, Abel"/>
    <n v="47483335"/>
    <s v="Aceptado"/>
    <s v="PEN"/>
    <m/>
    <m/>
    <s v="Efectivo"/>
    <n v="720.34"/>
    <n v="0"/>
    <n v="129.66"/>
    <n v="850"/>
  </r>
  <r>
    <n v="1241"/>
    <x v="0"/>
    <x v="0"/>
    <s v="B001-16967"/>
    <s v="B001"/>
    <s v="16967"/>
    <s v="1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242"/>
    <x v="0"/>
    <x v="1"/>
    <s v="F001-8266"/>
    <s v="F001"/>
    <s v="8266"/>
    <s v="1-8"/>
    <s v="2022-01-27"/>
    <x v="1"/>
    <n v="2022"/>
    <n v="27"/>
    <d v="2022-01-27T00:00:00"/>
    <s v="2022-01-27"/>
    <m/>
    <m/>
    <m/>
    <m/>
    <m/>
    <x v="0"/>
    <x v="0"/>
    <s v="MONTENEGRO SAAVEDRA AUREA MARI"/>
    <s v="montenegro saavedra aurea mari"/>
    <s v="MONTENEGRO SAAVEDRA AUREA MARI"/>
    <s v="Montenegro Saavedra Aurea Mari"/>
    <n v="10084481381"/>
    <s v="Aceptado"/>
    <s v="PEN"/>
    <m/>
    <m/>
    <s v="Efectivo"/>
    <n v="101.69"/>
    <n v="0"/>
    <n v="18.3"/>
    <n v="119.99"/>
  </r>
  <r>
    <n v="1243"/>
    <x v="0"/>
    <x v="0"/>
    <s v="B001-16966"/>
    <s v="B001"/>
    <s v="16966"/>
    <s v="1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44"/>
    <x v="0"/>
    <x v="0"/>
    <s v="B001-16965"/>
    <s v="B001"/>
    <s v="16965"/>
    <s v="1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45"/>
    <x v="1"/>
    <x v="0"/>
    <s v="B003-12504"/>
    <s v="B003"/>
    <s v="12504"/>
    <s v="3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46"/>
    <x v="1"/>
    <x v="0"/>
    <s v="B003-12503"/>
    <s v="B003"/>
    <s v="12503"/>
    <s v="3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47"/>
    <x v="1"/>
    <x v="0"/>
    <s v="B003-12502"/>
    <s v="B003"/>
    <s v="12502"/>
    <s v="3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48"/>
    <x v="2"/>
    <x v="0"/>
    <s v="B002-15928"/>
    <s v="B002"/>
    <s v="15928"/>
    <s v="2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49"/>
    <x v="2"/>
    <x v="0"/>
    <s v="B002-15927"/>
    <s v="B002"/>
    <s v="15927"/>
    <s v="2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50"/>
    <x v="2"/>
    <x v="0"/>
    <s v="B002-15926"/>
    <s v="B002"/>
    <s v="15926"/>
    <s v="2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51"/>
    <x v="2"/>
    <x v="0"/>
    <s v="B002-15925"/>
    <s v="B002"/>
    <s v="15925"/>
    <s v="2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52"/>
    <x v="2"/>
    <x v="0"/>
    <s v="B002-15924"/>
    <s v="B002"/>
    <s v="15924"/>
    <s v="2-1"/>
    <s v="2022-01-27"/>
    <x v="1"/>
    <n v="2022"/>
    <n v="27"/>
    <d v="2022-01-27T00:00:00"/>
    <s v="2022-01-2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53"/>
    <x v="2"/>
    <x v="0"/>
    <s v="B002-15923"/>
    <s v="B002"/>
    <s v="15923"/>
    <s v="2-1"/>
    <s v="2022-01-27"/>
    <x v="1"/>
    <n v="2022"/>
    <n v="27"/>
    <d v="2022-01-27T00:00:00"/>
    <s v="2022-01-27"/>
    <m/>
    <m/>
    <m/>
    <m/>
    <m/>
    <x v="0"/>
    <x v="0"/>
    <s v="WILTON QUINTANA SEGURA"/>
    <s v="wilton quintana segura"/>
    <s v="WILTON QUINTANA SEGURA"/>
    <s v="Wilton Quintana Segura"/>
    <n v="45603991"/>
    <s v="Aceptado"/>
    <s v="PEN"/>
    <m/>
    <m/>
    <s v="Efectivo"/>
    <n v="16.95"/>
    <n v="0"/>
    <n v="3.05"/>
    <n v="20"/>
  </r>
  <r>
    <n v="1254"/>
    <x v="0"/>
    <x v="1"/>
    <s v="F001-8265"/>
    <s v="F001"/>
    <s v="8265"/>
    <s v="1-8"/>
    <s v="2022-01-27"/>
    <x v="1"/>
    <n v="2022"/>
    <n v="27"/>
    <d v="2022-01-27T00:00:00"/>
    <s v="2022-01-27"/>
    <m/>
    <m/>
    <m/>
    <m/>
    <s v="Callao"/>
    <x v="5"/>
    <x v="8"/>
    <s v="SOCIEDAD ANONIMA FAUSTO PIAGGIO"/>
    <s v="sociedad anonima fausto piaggio"/>
    <s v="SOCIEDAD ANONIMA FAUSTO PIAGGIO"/>
    <s v="Sociedad Anonima Fausto Piaggio"/>
    <n v="20100244471"/>
    <s v="Aceptado"/>
    <s v="PEN"/>
    <m/>
    <m/>
    <s v="Efectivo"/>
    <n v="169.49"/>
    <n v="0"/>
    <n v="30.51"/>
    <n v="200"/>
  </r>
  <r>
    <n v="1255"/>
    <x v="0"/>
    <x v="1"/>
    <s v="F001-8264"/>
    <s v="F001"/>
    <s v="8264"/>
    <s v="1-8"/>
    <s v="2022-01-27"/>
    <x v="1"/>
    <n v="2022"/>
    <n v="27"/>
    <d v="2022-01-27T00:00:00"/>
    <s v="2022-01-27"/>
    <m/>
    <m/>
    <m/>
    <m/>
    <s v="Chiclayo"/>
    <x v="1"/>
    <x v="1"/>
    <s v="RONAL JHOEL E.I.R.L."/>
    <s v="ronal jhoel e.i.r.l."/>
    <s v="RONAL JHOEL E.I.R.L."/>
    <s v="Ronal Jhoel E.I.R.L."/>
    <n v="20605972064"/>
    <s v="Aceptado"/>
    <s v="PEN"/>
    <m/>
    <m/>
    <s v="Efectivo"/>
    <n v="338.98"/>
    <n v="0"/>
    <n v="61.02"/>
    <n v="400"/>
  </r>
  <r>
    <n v="1256"/>
    <x v="0"/>
    <x v="1"/>
    <s v="F001-8263"/>
    <s v="F001"/>
    <s v="8263"/>
    <s v="1-8"/>
    <s v="2022-01-27"/>
    <x v="1"/>
    <n v="2022"/>
    <n v="27"/>
    <d v="2022-01-27T00:00:00"/>
    <s v="2022-01-27"/>
    <m/>
    <m/>
    <m/>
    <m/>
    <s v="José Leonardo Ortiz"/>
    <x v="1"/>
    <x v="1"/>
    <s v="CIRO MORI INGENIEROS S.A.C"/>
    <s v="ciro mori ingenieros s.a.c"/>
    <s v="CIRO MORI INGENIEROS S.A.C"/>
    <s v="Ciro Mori Ingenieros S.A.C"/>
    <n v="20561397881"/>
    <s v="Aceptado"/>
    <s v="PEN"/>
    <m/>
    <m/>
    <s v="Efectivo"/>
    <n v="84.75"/>
    <n v="0"/>
    <n v="15.25"/>
    <n v="100"/>
  </r>
  <r>
    <n v="1257"/>
    <x v="0"/>
    <x v="1"/>
    <s v="F001-8262"/>
    <s v="F001"/>
    <s v="8262"/>
    <s v="1-8"/>
    <s v="2022-01-26"/>
    <x v="1"/>
    <n v="2022"/>
    <n v="26"/>
    <d v="2022-01-26T00:00:00"/>
    <s v="2022-01-26"/>
    <m/>
    <m/>
    <m/>
    <m/>
    <m/>
    <x v="0"/>
    <x v="0"/>
    <s v="ICMV INVERSIONES"/>
    <s v="icmv inversiones"/>
    <s v="ICMV INVERSIONES"/>
    <s v="Icmv Inversiones"/>
    <n v="10457954226"/>
    <s v="Aceptado"/>
    <s v="PEN"/>
    <m/>
    <m/>
    <s v="Efectivo"/>
    <n v="139.83000000000001"/>
    <n v="0"/>
    <n v="25.17"/>
    <n v="165"/>
  </r>
  <r>
    <n v="1258"/>
    <x v="0"/>
    <x v="1"/>
    <s v="F001-8261"/>
    <s v="F001"/>
    <s v="8261"/>
    <s v="1-8"/>
    <s v="2022-01-26"/>
    <x v="1"/>
    <n v="2022"/>
    <n v="26"/>
    <d v="2022-01-26T00:00:00"/>
    <s v="2022-01-26"/>
    <m/>
    <m/>
    <m/>
    <m/>
    <s v="Lima"/>
    <x v="4"/>
    <x v="4"/>
    <s v="EMPRESA DE TRANSPORTE DELGADO RODRIGUEZ SOCIEDAD ANONIMA CERRADA"/>
    <s v="empresa de transporte delgado rodriguez sociedad anonima cerrada"/>
    <s v="EMPRESA DE TRANSPORTE DELGADO RODRIGUEZ SOCIEDAD ANONIMA CERRADA"/>
    <s v="Empresa De Transporte Delgado Rodriguez Sociedad Anonima Cerrada"/>
    <n v="20524458501"/>
    <s v="Aceptado"/>
    <s v="PEN"/>
    <m/>
    <m/>
    <s v="Efectivo"/>
    <n v="1044.9100000000001"/>
    <n v="0"/>
    <n v="188.08"/>
    <n v="1232.99"/>
  </r>
  <r>
    <n v="1259"/>
    <x v="0"/>
    <x v="1"/>
    <s v="F001-8260"/>
    <s v="F001"/>
    <s v="8260"/>
    <s v="1-8"/>
    <s v="2022-01-26"/>
    <x v="1"/>
    <n v="2022"/>
    <n v="26"/>
    <d v="2022-01-26T00:00:00"/>
    <s v="2022-01-26"/>
    <m/>
    <m/>
    <m/>
    <m/>
    <s v="Chiclayo"/>
    <x v="1"/>
    <x v="1"/>
    <s v="EMPRESA DE TRANSPORTES CJ EMPERADOR E.I.R.L."/>
    <s v="empresa de transportes cj emperador e.i.r.l."/>
    <s v="EMPRESA DE TRANSPORTES CJ EMPERADOR E.I.R.L."/>
    <s v="Empresa De Transportes Cj Emperador E.I.R.L."/>
    <n v="20603639210"/>
    <s v="Aceptado"/>
    <s v="PEN"/>
    <m/>
    <m/>
    <s v="Efectivo"/>
    <n v="338.98"/>
    <n v="0"/>
    <n v="61.02"/>
    <n v="400"/>
  </r>
  <r>
    <n v="1260"/>
    <x v="0"/>
    <x v="0"/>
    <s v="B001-16964"/>
    <s v="B001"/>
    <s v="16964"/>
    <s v="1-1"/>
    <s v="2022-01-26"/>
    <x v="1"/>
    <n v="2022"/>
    <n v="26"/>
    <d v="2022-01-26T00:00:00"/>
    <s v="2022-01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.95"/>
    <n v="0"/>
    <n v="3.05"/>
    <n v="20"/>
  </r>
  <r>
    <n v="1261"/>
    <x v="0"/>
    <x v="1"/>
    <s v="F001-8259"/>
    <s v="F001"/>
    <s v="8259"/>
    <s v="1-8"/>
    <s v="2022-01-26"/>
    <x v="1"/>
    <n v="2022"/>
    <n v="26"/>
    <d v="2022-01-26T00:00:00"/>
    <s v="2022-01-26"/>
    <m/>
    <m/>
    <m/>
    <m/>
    <m/>
    <x v="1"/>
    <x v="1"/>
    <s v="GUERRA CHOROCO MILTON LUIS"/>
    <s v="guerra choroco milton luis"/>
    <s v="GUERRA CHOROCO MILTON LUIS"/>
    <s v="Guerra Choroco Milton Luis"/>
    <n v="10479220285"/>
    <s v="Aceptado"/>
    <s v="PEN"/>
    <m/>
    <m/>
    <s v="Efectivo"/>
    <n v="1016.95"/>
    <n v="0"/>
    <n v="183.05"/>
    <n v="1200"/>
  </r>
  <r>
    <n v="1262"/>
    <x v="1"/>
    <x v="1"/>
    <s v="F003-2067"/>
    <s v="F003"/>
    <s v="2067"/>
    <s v="3-2"/>
    <s v="2022-01-26"/>
    <x v="1"/>
    <n v="2022"/>
    <n v="26"/>
    <d v="2022-01-26T00:00:00"/>
    <s v="2022-01-26"/>
    <m/>
    <m/>
    <m/>
    <m/>
    <s v="Santiago de Surco"/>
    <x v="4"/>
    <x v="4"/>
    <s v="ESTACION DE SERVICIOS SAMOA S.A.C"/>
    <s v="estacion de servicios samoa s.a.c"/>
    <s v="ESTACION DE SERVICIOS SAMOA S.A.C"/>
    <s v="Estacion De Servicios Samoa S.A.C"/>
    <n v="20554257951"/>
    <s v="Aceptado"/>
    <s v="PEN"/>
    <m/>
    <m/>
    <s v="Efectivo"/>
    <n v="139.83000000000001"/>
    <n v="0"/>
    <n v="25.17"/>
    <n v="165"/>
  </r>
  <r>
    <n v="1263"/>
    <x v="2"/>
    <x v="1"/>
    <s v="F002-3445"/>
    <s v="F002"/>
    <s v="3445"/>
    <s v="2-3"/>
    <s v="2022-01-26"/>
    <x v="1"/>
    <n v="2022"/>
    <n v="26"/>
    <d v="2022-01-26T00:00:00"/>
    <s v="2022-01-26"/>
    <m/>
    <m/>
    <m/>
    <m/>
    <m/>
    <x v="0"/>
    <x v="0"/>
    <s v="INVERSIONES TANTALEAN CAYOTOPA"/>
    <s v="inversiones tantalean cayotopa"/>
    <s v="INVERSIONES TANTALEAN CAYOTOPA"/>
    <s v="Inversiones Tantalean Cayotopa"/>
    <n v="20608161296"/>
    <s v="Aceptado"/>
    <s v="PEN"/>
    <m/>
    <m/>
    <s v="Efectivo"/>
    <n v="16.95"/>
    <n v="0"/>
    <n v="3.05"/>
    <n v="20"/>
  </r>
  <r>
    <n v="1264"/>
    <x v="2"/>
    <x v="0"/>
    <s v="B002-15922"/>
    <s v="B002"/>
    <s v="15922"/>
    <s v="2-1"/>
    <s v="2022-01-26"/>
    <x v="1"/>
    <n v="2022"/>
    <n v="26"/>
    <d v="2022-01-26T00:00:00"/>
    <s v="2022-01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.9"/>
    <n v="0"/>
    <n v="6.1"/>
    <n v="40"/>
  </r>
  <r>
    <n v="1265"/>
    <x v="2"/>
    <x v="0"/>
    <s v="B002-15921"/>
    <s v="B002"/>
    <s v="15921"/>
    <s v="2-1"/>
    <s v="2022-01-26"/>
    <x v="1"/>
    <n v="2022"/>
    <n v="26"/>
    <d v="2022-01-26T00:00:00"/>
    <s v="2022-01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.42"/>
    <n v="0"/>
    <n v="4.58"/>
    <n v="30"/>
  </r>
  <r>
    <n v="1266"/>
    <x v="0"/>
    <x v="1"/>
    <s v="F001-8258"/>
    <s v="F001"/>
    <s v="8258"/>
    <s v="1-8"/>
    <s v="2022-01-26"/>
    <x v="1"/>
    <n v="2022"/>
    <n v="26"/>
    <d v="2022-01-26T00:00:00"/>
    <s v="2022-01-26"/>
    <m/>
    <m/>
    <m/>
    <m/>
    <s v="Piura"/>
    <x v="6"/>
    <x v="17"/>
    <s v="MARIAOLINDA SAC"/>
    <s v="mariaolinda sac"/>
    <s v="MARIAOLINDA SAC"/>
    <s v="Mariaolinda Sac"/>
    <n v="20604302260"/>
    <s v="Aceptado"/>
    <s v="PEN"/>
    <m/>
    <m/>
    <s v="Efectivo"/>
    <n v="127.12"/>
    <n v="0"/>
    <n v="22.88"/>
    <n v="150"/>
  </r>
  <r>
    <n v="1267"/>
    <x v="2"/>
    <x v="0"/>
    <s v="B002-15920"/>
    <s v="B002"/>
    <s v="15920"/>
    <s v="2-1"/>
    <s v="2022-01-26"/>
    <x v="1"/>
    <n v="2022"/>
    <n v="26"/>
    <d v="2022-01-26T00:00:00"/>
    <s v="2022-01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700000000000006"/>
    <n v="0"/>
    <n v="1.53"/>
    <n v="10"/>
  </r>
  <r>
    <n v="1268"/>
    <x v="0"/>
    <x v="1"/>
    <s v="F001-8257"/>
    <s v="F001"/>
    <s v="8257"/>
    <s v="1-8"/>
    <s v="2022-01-26"/>
    <x v="1"/>
    <n v="2022"/>
    <n v="26"/>
    <d v="2022-01-26T00:00:00"/>
    <s v="2022-01-26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2.54"/>
    <n v="0"/>
    <n v="27.46"/>
    <n v="180"/>
  </r>
  <r>
    <n v="1269"/>
    <x v="2"/>
    <x v="0"/>
    <s v="B002-15919"/>
    <s v="B002"/>
    <s v="15919"/>
    <s v="2-1"/>
    <s v="2022-01-26"/>
    <x v="1"/>
    <n v="2022"/>
    <n v="26"/>
    <d v="2022-01-26T00:00:00"/>
    <s v="2022-01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9.66"/>
    <n v="0"/>
    <n v="5.34"/>
    <n v="35"/>
  </r>
  <r>
    <n v="1270"/>
    <x v="0"/>
    <x v="1"/>
    <s v="F001-8256"/>
    <s v="F001"/>
    <s v="8256"/>
    <s v="1-8"/>
    <s v="2022-01-26"/>
    <x v="1"/>
    <n v="2022"/>
    <n v="26"/>
    <d v="2022-01-26T00:00:00"/>
    <s v="2022-01-26"/>
    <m/>
    <m/>
    <m/>
    <m/>
    <s v="Pomalca"/>
    <x v="1"/>
    <x v="1"/>
    <s v="PEDRAZA CUBAS DORALISA"/>
    <s v="pedraza cubas doralisa"/>
    <s v="PEDRAZA CUBAS DORALISA"/>
    <s v="Pedraza Cubas Doralisa"/>
    <n v="10453320036"/>
    <s v="Aceptado"/>
    <s v="PEN"/>
    <m/>
    <m/>
    <s v="Efectivo"/>
    <n v="84.75"/>
    <n v="0"/>
    <n v="15.25"/>
    <n v="100"/>
  </r>
  <r>
    <n v="1271"/>
    <x v="1"/>
    <x v="0"/>
    <s v="B003-12501"/>
    <s v="B003"/>
    <s v="12501"/>
    <s v="3-1"/>
    <s v="2022-01-26"/>
    <x v="1"/>
    <n v="2022"/>
    <n v="26"/>
    <d v="2022-01-26T00:00:00"/>
    <s v="2022-01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72"/>
    <x v="1"/>
    <x v="0"/>
    <s v="B003-12500"/>
    <s v="B003"/>
    <s v="12500"/>
    <s v="3-1"/>
    <s v="2022-01-26"/>
    <x v="1"/>
    <n v="2022"/>
    <n v="26"/>
    <d v="2022-01-26T00:00:00"/>
    <s v="2022-01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73"/>
    <x v="1"/>
    <x v="0"/>
    <s v="B003-12499"/>
    <s v="B003"/>
    <s v="12499"/>
    <s v="3-1"/>
    <s v="2022-01-26"/>
    <x v="1"/>
    <n v="2022"/>
    <n v="26"/>
    <d v="2022-01-26T00:00:00"/>
    <s v="2022-01-2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274"/>
    <x v="0"/>
    <x v="1"/>
    <s v="F001-8255"/>
    <s v="F001"/>
    <s v="8255"/>
    <s v="1-8"/>
    <s v="2022-01-26"/>
    <x v="1"/>
    <n v="2022"/>
    <n v="26"/>
    <d v="2022-01-26T00:00:00"/>
    <s v="2022-01-26"/>
    <m/>
    <m/>
    <m/>
    <m/>
    <s v="Pucala"/>
    <x v="1"/>
    <x v="1"/>
    <s v="INDUSTRIAL PUCALA S.A.C."/>
    <s v="industrial pucala s.a.c."/>
    <s v="INDUSTRIAL PUCALA S.A.C."/>
    <s v="Industrial Pucala S.A.C."/>
    <n v="20437281646"/>
    <s v="Aceptado"/>
    <s v="PEN"/>
    <m/>
    <m/>
    <s v="Efectivo"/>
    <n v="42.37"/>
    <n v="0"/>
    <n v="7.63"/>
    <n v="50"/>
  </r>
  <r>
    <n v="1275"/>
    <x v="1"/>
    <x v="1"/>
    <s v="F003-2066"/>
    <s v="F003"/>
    <s v="2066"/>
    <s v="3-2"/>
    <s v="2022-01-26"/>
    <x v="1"/>
    <n v="2022"/>
    <n v="26"/>
    <d v="2022-01-26T00:00:00"/>
    <s v="2022-01-26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42.37"/>
    <n v="0"/>
    <n v="7.63"/>
    <n v="50"/>
  </r>
  <r>
    <n v="1276"/>
    <x v="0"/>
    <x v="1"/>
    <s v="F001-8254"/>
    <s v="F001"/>
    <s v="8254"/>
    <s v="1-8"/>
    <s v="2022-01-26"/>
    <x v="1"/>
    <n v="2022"/>
    <n v="26"/>
    <d v="2022-01-26T00:00:00"/>
    <s v="2022-01-26"/>
    <m/>
    <m/>
    <m/>
    <m/>
    <s v="Cajamarca"/>
    <x v="2"/>
    <x v="6"/>
    <s v="MADERERA Y REPRESENTACIONES SAN LORENZO S.A.C."/>
    <s v="maderera y representaciones san lorenzo s.a.c."/>
    <s v="MADERERA Y REPRESENTACIONES SAN LORENZO S.A.C."/>
    <s v="Maderera Y Representaciones San Lorenzo S.A.C."/>
    <n v="20605551832"/>
    <s v="Aceptado"/>
    <s v="PEN"/>
    <m/>
    <m/>
    <s v="Efectivo"/>
    <n v="1355.93"/>
    <n v="0"/>
    <n v="244.07"/>
    <n v="1600"/>
  </r>
  <r>
    <n v="1277"/>
    <x v="0"/>
    <x v="1"/>
    <s v="F001-8253"/>
    <s v="F001"/>
    <s v="8253"/>
    <s v="1-8"/>
    <s v="2022-01-25"/>
    <x v="1"/>
    <n v="2022"/>
    <n v="25"/>
    <d v="2022-01-25T00:00:00"/>
    <s v="2022-01-25"/>
    <m/>
    <m/>
    <m/>
    <m/>
    <s v="Lima"/>
    <x v="4"/>
    <x v="4"/>
    <s v="EMPRESA DE TRANSPORTE DELGADO RODRIGUEZ SOCIEDAD ANONIMA CERRADA"/>
    <s v="empresa de transporte delgado rodriguez sociedad anonima cerrada"/>
    <s v="EMPRESA DE TRANSPORTE DELGADO RODRIGUEZ SOCIEDAD ANONIMA CERRADA"/>
    <s v="Empresa De Transporte Delgado Rodriguez Sociedad Anonima Cerrada"/>
    <n v="20524458501"/>
    <s v="Aceptado"/>
    <s v="PEN"/>
    <m/>
    <m/>
    <s v="Efectivo"/>
    <n v="593.22"/>
    <n v="0"/>
    <n v="106.78"/>
    <n v="700"/>
  </r>
  <r>
    <n v="1278"/>
    <x v="0"/>
    <x v="1"/>
    <s v="F001-8252"/>
    <s v="F001"/>
    <s v="8252"/>
    <s v="1-8"/>
    <s v="2022-01-25"/>
    <x v="1"/>
    <n v="2022"/>
    <n v="25"/>
    <d v="2022-01-25T00:00:00"/>
    <s v="2022-01-25"/>
    <m/>
    <m/>
    <m/>
    <m/>
    <s v="Lima"/>
    <x v="4"/>
    <x v="4"/>
    <s v="EMPRESA DE TRANSPORTE DELGADO RODRIGUEZ SOCIEDAD ANONIMA CERRADA"/>
    <s v="empresa de transporte delgado rodriguez sociedad anonima cerrada"/>
    <s v="EMPRESA DE TRANSPORTE DELGADO RODRIGUEZ SOCIEDAD ANONIMA CERRADA"/>
    <s v="Empresa De Transporte Delgado Rodriguez Sociedad Anonima Cerrada"/>
    <n v="20524458501"/>
    <s v="Aceptado"/>
    <s v="PEN"/>
    <m/>
    <m/>
    <s v="Efectivo"/>
    <n v="1016.95"/>
    <n v="0"/>
    <n v="183.05"/>
    <n v="1200"/>
  </r>
  <r>
    <n v="1279"/>
    <x v="0"/>
    <x v="1"/>
    <s v="F001-8251"/>
    <s v="F001"/>
    <s v="8251"/>
    <s v="1-8"/>
    <s v="2022-01-25"/>
    <x v="1"/>
    <n v="2022"/>
    <n v="25"/>
    <d v="2022-01-25T00:00:00"/>
    <s v="2022-01-25"/>
    <m/>
    <m/>
    <m/>
    <m/>
    <s v="Lima"/>
    <x v="4"/>
    <x v="4"/>
    <s v="EMPRESA DE TRANSPORTE DELGADO RODRIGUEZ SOCIEDAD ANONIMA CERRADA"/>
    <s v="empresa de transporte delgado rodriguez sociedad anonima cerrada"/>
    <s v="EMPRESA DE TRANSPORTE DELGADO RODRIGUEZ SOCIEDAD ANONIMA CERRADA"/>
    <s v="Empresa De Transporte Delgado Rodriguez Sociedad Anonima Cerrada"/>
    <n v="20524458501"/>
    <s v="Aceptado"/>
    <s v="PEN"/>
    <m/>
    <m/>
    <s v="Efectivo"/>
    <n v="686.44"/>
    <n v="0"/>
    <n v="123.56"/>
    <n v="810"/>
  </r>
  <r>
    <n v="1280"/>
    <x v="0"/>
    <x v="0"/>
    <s v="B001-16963"/>
    <s v="B001"/>
    <s v="16963"/>
    <s v="1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1.69"/>
    <n v="0"/>
    <n v="18.3"/>
    <n v="119.99"/>
  </r>
  <r>
    <n v="1281"/>
    <x v="1"/>
    <x v="0"/>
    <s v="B003-12498"/>
    <s v="B003"/>
    <s v="12498"/>
    <s v="3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7.12"/>
    <n v="0"/>
    <n v="4.88"/>
    <n v="32"/>
  </r>
  <r>
    <n v="1282"/>
    <x v="0"/>
    <x v="1"/>
    <s v="F001-8250"/>
    <s v="F001"/>
    <s v="8250"/>
    <s v="1-8"/>
    <s v="2022-01-25"/>
    <x v="1"/>
    <n v="2022"/>
    <n v="25"/>
    <d v="2022-01-25T00:00:00"/>
    <s v="2022-01-25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10.17"/>
    <n v="0"/>
    <n v="19.829999999999998"/>
    <n v="130"/>
  </r>
  <r>
    <n v="1283"/>
    <x v="1"/>
    <x v="0"/>
    <s v="B003-12497"/>
    <s v="B003"/>
    <s v="12497"/>
    <s v="3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.85"/>
    <n v="0"/>
    <n v="9.15"/>
    <n v="60"/>
  </r>
  <r>
    <n v="1284"/>
    <x v="0"/>
    <x v="0"/>
    <s v="B001-16962"/>
    <s v="B001"/>
    <s v="16962"/>
    <s v="1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285"/>
    <x v="0"/>
    <x v="1"/>
    <s v="F001-8249"/>
    <s v="F001"/>
    <s v="8249"/>
    <s v="1-8"/>
    <s v="2022-01-25"/>
    <x v="1"/>
    <n v="2022"/>
    <n v="25"/>
    <d v="2022-01-25T00:00:00"/>
    <s v="2022-01-25"/>
    <m/>
    <m/>
    <m/>
    <m/>
    <m/>
    <x v="0"/>
    <x v="0"/>
    <s v="HE &amp; ROMERO CONTRATISTAS GENERALES E.I.R.L"/>
    <s v="he &amp; romero contratistas generales e.i.r.l"/>
    <s v="HE &amp; ROMERO CONTRATISTAS GENERALES E.I.R.L"/>
    <s v="He &amp; Romero Contratistas Generales E.I.R.L"/>
    <n v="20539136101"/>
    <s v="Aceptado"/>
    <s v="PEN"/>
    <m/>
    <m/>
    <s v="Efectivo"/>
    <n v="254.24"/>
    <n v="0"/>
    <n v="45.76"/>
    <n v="300"/>
  </r>
  <r>
    <n v="1286"/>
    <x v="0"/>
    <x v="1"/>
    <s v="F001-8248"/>
    <s v="F001"/>
    <s v="8248"/>
    <s v="1-8"/>
    <s v="2022-01-25"/>
    <x v="1"/>
    <n v="2022"/>
    <n v="25"/>
    <d v="2022-01-25T00:00:00"/>
    <s v="2022-01-25"/>
    <m/>
    <m/>
    <m/>
    <m/>
    <m/>
    <x v="0"/>
    <x v="0"/>
    <s v="NORTH STAR GRANGINO"/>
    <s v="north star grangino"/>
    <s v="NORTH STAR GRANGINO"/>
    <s v="North Star Grangino"/>
    <n v="20480762461"/>
    <s v="Aceptado"/>
    <s v="PEN"/>
    <m/>
    <m/>
    <s v="Efectivo"/>
    <n v="558.48"/>
    <n v="0"/>
    <n v="100.53"/>
    <n v="659.01"/>
  </r>
  <r>
    <n v="1287"/>
    <x v="0"/>
    <x v="1"/>
    <s v="F001-8247"/>
    <s v="F001"/>
    <s v="8247"/>
    <s v="1-8"/>
    <s v="2022-01-25"/>
    <x v="1"/>
    <n v="2022"/>
    <n v="25"/>
    <d v="2022-01-25T00:00:00"/>
    <s v="2022-01-25"/>
    <m/>
    <m/>
    <m/>
    <m/>
    <m/>
    <x v="0"/>
    <x v="0"/>
    <s v="NORTH STAR GRANGINO"/>
    <s v="north star grangino"/>
    <s v="NORTH STAR GRANGINO"/>
    <s v="North Star Grangino"/>
    <n v="20480762461"/>
    <s v="Aceptado"/>
    <s v="PEN"/>
    <m/>
    <m/>
    <s v="Efectivo"/>
    <n v="188.14"/>
    <n v="0"/>
    <n v="33.86"/>
    <n v="222"/>
  </r>
  <r>
    <n v="1288"/>
    <x v="0"/>
    <x v="1"/>
    <s v="F001-8246"/>
    <s v="F001"/>
    <s v="8246"/>
    <s v="1-8"/>
    <s v="2022-01-25"/>
    <x v="1"/>
    <n v="2022"/>
    <n v="25"/>
    <d v="2022-01-25T00:00:00"/>
    <s v="2022-01-25"/>
    <m/>
    <m/>
    <m/>
    <m/>
    <m/>
    <x v="0"/>
    <x v="0"/>
    <s v="BANCO DE LA NACION"/>
    <s v="banco de la nacion"/>
    <s v="BANCO DE LA NACION"/>
    <s v="Banco De La Nacion"/>
    <n v="20100030595"/>
    <s v="Aceptado"/>
    <s v="PEN"/>
    <m/>
    <m/>
    <s v="Efectivo"/>
    <n v="42.37"/>
    <n v="0"/>
    <n v="7.63"/>
    <n v="50"/>
  </r>
  <r>
    <n v="1289"/>
    <x v="2"/>
    <x v="1"/>
    <s v="F002-3444"/>
    <s v="F002"/>
    <s v="3444"/>
    <s v="2-3"/>
    <s v="2022-01-25"/>
    <x v="1"/>
    <n v="2022"/>
    <n v="25"/>
    <d v="2022-01-25T00:00:00"/>
    <s v="2022-01-25"/>
    <m/>
    <m/>
    <m/>
    <m/>
    <m/>
    <x v="0"/>
    <x v="0"/>
    <s v="SEGUNDO CAMPOS CHAVEZ"/>
    <s v="segundo campos chavez"/>
    <s v="SEGUNDO CAMPOS CHAVEZ"/>
    <s v="Segundo Campos Chavez"/>
    <n v="10167499088"/>
    <s v="Aceptado"/>
    <s v="PEN"/>
    <m/>
    <m/>
    <s v="Efectivo"/>
    <n v="11.86"/>
    <n v="0"/>
    <n v="2.14"/>
    <n v="14"/>
  </r>
  <r>
    <n v="1290"/>
    <x v="0"/>
    <x v="1"/>
    <s v="F001-8245"/>
    <s v="F001"/>
    <s v="8245"/>
    <s v="1-8"/>
    <s v="2022-01-25"/>
    <x v="1"/>
    <n v="2022"/>
    <n v="25"/>
    <d v="2022-01-25T00:00:00"/>
    <s v="2022-01-25"/>
    <m/>
    <m/>
    <m/>
    <m/>
    <s v="San Isidro"/>
    <x v="4"/>
    <x v="4"/>
    <s v="SGA TELECOMUNICACIONES S.A.C"/>
    <s v="sga telecomunicaciones s.a.c"/>
    <s v="SGA TELECOMUNICACIONES S.A.C"/>
    <s v="Sga Telecomunicaciones S.A.C"/>
    <n v="20601262291"/>
    <s v="Aceptado"/>
    <s v="PEN"/>
    <m/>
    <m/>
    <s v="Efectivo"/>
    <n v="186.44"/>
    <n v="0"/>
    <n v="33.56"/>
    <n v="220"/>
  </r>
  <r>
    <n v="1291"/>
    <x v="0"/>
    <x v="1"/>
    <s v="F001-8244"/>
    <s v="F001"/>
    <s v="8244"/>
    <s v="1-8"/>
    <s v="2022-01-25"/>
    <x v="1"/>
    <n v="2022"/>
    <n v="25"/>
    <d v="2022-01-25T00:00:00"/>
    <s v="2022-01-25"/>
    <m/>
    <m/>
    <m/>
    <m/>
    <s v="Chongoyape"/>
    <x v="1"/>
    <x v="1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n v="20603409168"/>
    <s v="Aceptado"/>
    <s v="PEN"/>
    <m/>
    <m/>
    <s v="Efectivo"/>
    <n v="139.83000000000001"/>
    <n v="0"/>
    <n v="25.17"/>
    <n v="165"/>
  </r>
  <r>
    <n v="1292"/>
    <x v="0"/>
    <x v="1"/>
    <s v="F001-8243"/>
    <s v="F001"/>
    <s v="8243"/>
    <s v="1-8"/>
    <s v="2022-01-25"/>
    <x v="1"/>
    <n v="2022"/>
    <n v="25"/>
    <d v="2022-01-25T00:00:00"/>
    <s v="2022-01-25"/>
    <m/>
    <m/>
    <m/>
    <m/>
    <s v="Chongoyape"/>
    <x v="1"/>
    <x v="1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n v="20603409168"/>
    <s v="Aceptado"/>
    <s v="PEN"/>
    <m/>
    <m/>
    <s v="Efectivo"/>
    <n v="139.83000000000001"/>
    <n v="0"/>
    <n v="25.17"/>
    <n v="165"/>
  </r>
  <r>
    <n v="1293"/>
    <x v="0"/>
    <x v="1"/>
    <s v="F001-8242"/>
    <s v="F001"/>
    <s v="8242"/>
    <s v="1-8"/>
    <s v="2022-01-25"/>
    <x v="1"/>
    <n v="2022"/>
    <n v="25"/>
    <d v="2022-01-25T00:00:00"/>
    <s v="2022-01-25"/>
    <m/>
    <m/>
    <m/>
    <m/>
    <s v="Catilluc"/>
    <x v="2"/>
    <x v="20"/>
    <s v="NACE CATILLUC SERVICIOS GENERALES S.A.C."/>
    <s v="nace catilluc servicios generales s.a.c."/>
    <s v="NACE CATILLUC SERVICIOS GENERALES S.A.C."/>
    <s v="Nace Catilluc Servicios Generales S.A.C."/>
    <n v="20606853581"/>
    <s v="Aceptado"/>
    <s v="PEN"/>
    <m/>
    <m/>
    <s v="Efectivo"/>
    <n v="254.24"/>
    <n v="0"/>
    <n v="45.76"/>
    <n v="300"/>
  </r>
  <r>
    <n v="1294"/>
    <x v="1"/>
    <x v="0"/>
    <s v="B003-12496"/>
    <s v="B003"/>
    <s v="12496"/>
    <s v="3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9.58"/>
    <n v="0"/>
    <n v="8.92"/>
    <n v="58.5"/>
  </r>
  <r>
    <n v="1295"/>
    <x v="2"/>
    <x v="1"/>
    <s v="F002-3443"/>
    <s v="F002"/>
    <s v="3443"/>
    <s v="2-3"/>
    <s v="2022-01-25"/>
    <x v="1"/>
    <n v="2022"/>
    <n v="25"/>
    <d v="2022-01-25T00:00:00"/>
    <s v="2022-01-25"/>
    <m/>
    <m/>
    <m/>
    <m/>
    <s v="José Leonardo Ortiz"/>
    <x v="1"/>
    <x v="1"/>
    <s v="NEVYGAS S.A.C."/>
    <s v="nevygas s.a.c."/>
    <s v="NEVYGAS S.A.C."/>
    <s v="Nevygas S.A.C."/>
    <n v="20605811885"/>
    <s v="Aceptado"/>
    <s v="PEN"/>
    <m/>
    <m/>
    <s v="Efectivo"/>
    <n v="101.69"/>
    <n v="0"/>
    <n v="18.3"/>
    <n v="119.99"/>
  </r>
  <r>
    <n v="1296"/>
    <x v="1"/>
    <x v="0"/>
    <s v="B003-12495"/>
    <s v="B003"/>
    <s v="12495"/>
    <s v="3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0.510000000000005"/>
    <n v="0"/>
    <n v="14.49"/>
    <n v="95"/>
  </r>
  <r>
    <n v="1297"/>
    <x v="0"/>
    <x v="1"/>
    <s v="F001-8241"/>
    <s v="F001"/>
    <s v="8241"/>
    <s v="1-8"/>
    <s v="2022-01-25"/>
    <x v="1"/>
    <n v="2022"/>
    <n v="25"/>
    <d v="2022-01-25T00:00:00"/>
    <s v="2022-01-25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42.37"/>
    <n v="0"/>
    <n v="7.63"/>
    <n v="50"/>
  </r>
  <r>
    <n v="1298"/>
    <x v="0"/>
    <x v="1"/>
    <s v="F001-8240"/>
    <s v="F001"/>
    <s v="8240"/>
    <s v="1-8"/>
    <s v="2022-01-25"/>
    <x v="1"/>
    <n v="2022"/>
    <n v="25"/>
    <d v="2022-01-25T00:00:00"/>
    <s v="2022-01-25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45.34"/>
    <n v="0"/>
    <n v="26.16"/>
    <n v="171.5"/>
  </r>
  <r>
    <n v="1299"/>
    <x v="1"/>
    <x v="0"/>
    <s v="B003-12494"/>
    <s v="B003"/>
    <s v="12494"/>
    <s v="3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00"/>
    <x v="1"/>
    <x v="0"/>
    <s v="B003-12493"/>
    <s v="B003"/>
    <s v="12493"/>
    <s v="3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01"/>
    <x v="1"/>
    <x v="0"/>
    <s v="B003-12492"/>
    <s v="B003"/>
    <s v="12492"/>
    <s v="3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02"/>
    <x v="1"/>
    <x v="0"/>
    <s v="B003-12491"/>
    <s v="B003"/>
    <s v="12491"/>
    <s v="3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03"/>
    <x v="1"/>
    <x v="0"/>
    <s v="B003-12490"/>
    <s v="B003"/>
    <s v="12490"/>
    <s v="3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04"/>
    <x v="2"/>
    <x v="0"/>
    <s v="B002-15918"/>
    <s v="B002"/>
    <s v="15918"/>
    <s v="2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05"/>
    <x v="2"/>
    <x v="0"/>
    <s v="B002-15917"/>
    <s v="B002"/>
    <s v="15917"/>
    <s v="2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06"/>
    <x v="2"/>
    <x v="0"/>
    <s v="B002-15916"/>
    <s v="B002"/>
    <s v="15916"/>
    <s v="2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07"/>
    <x v="2"/>
    <x v="0"/>
    <s v="B002-15915"/>
    <s v="B002"/>
    <s v="15915"/>
    <s v="2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08"/>
    <x v="0"/>
    <x v="0"/>
    <s v="B001-16961"/>
    <s v="B001"/>
    <s v="16961"/>
    <s v="1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09"/>
    <x v="0"/>
    <x v="0"/>
    <s v="B001-16960"/>
    <s v="B001"/>
    <s v="16960"/>
    <s v="1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10"/>
    <x v="0"/>
    <x v="0"/>
    <s v="B001-16959"/>
    <s v="B001"/>
    <s v="16959"/>
    <s v="1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11"/>
    <x v="0"/>
    <x v="0"/>
    <s v="B001-16958"/>
    <s v="B001"/>
    <s v="16958"/>
    <s v="1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12"/>
    <x v="0"/>
    <x v="0"/>
    <s v="B001-16957"/>
    <s v="B001"/>
    <s v="16957"/>
    <s v="1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13"/>
    <x v="0"/>
    <x v="0"/>
    <s v="B001-16956"/>
    <s v="B001"/>
    <s v="16956"/>
    <s v="1-1"/>
    <s v="2022-01-25"/>
    <x v="1"/>
    <n v="2022"/>
    <n v="25"/>
    <d v="2022-01-25T00:00:00"/>
    <s v="2022-01-2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14"/>
    <x v="0"/>
    <x v="1"/>
    <s v="F001-8239"/>
    <s v="F001"/>
    <s v="8239"/>
    <s v="1-8"/>
    <s v="2022-01-25"/>
    <x v="1"/>
    <n v="2022"/>
    <n v="25"/>
    <d v="2022-01-25T00:00:00"/>
    <s v="2022-01-25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257.63"/>
    <n v="0"/>
    <n v="46.37"/>
    <n v="304"/>
  </r>
  <r>
    <n v="1315"/>
    <x v="0"/>
    <x v="1"/>
    <s v="F001-8238"/>
    <s v="F001"/>
    <s v="8238"/>
    <s v="1-8"/>
    <s v="2022-01-25"/>
    <x v="1"/>
    <n v="2022"/>
    <n v="25"/>
    <d v="2022-01-25T00:00:00"/>
    <s v="2022-01-25"/>
    <m/>
    <m/>
    <m/>
    <m/>
    <m/>
    <x v="0"/>
    <x v="0"/>
    <s v="JUAN RAMIREZ HEREDIA"/>
    <s v="juan ramirez heredia"/>
    <s v="JUAN RAMIREZ HEREDIA"/>
    <s v="Juan Ramirez Heredia"/>
    <n v="10440066380"/>
    <s v="Rechazado"/>
    <s v="PEN"/>
    <m/>
    <m/>
    <s v="Efectivo"/>
    <n v="0"/>
    <n v="0"/>
    <n v="0"/>
    <n v="0"/>
  </r>
  <r>
    <n v="1316"/>
    <x v="0"/>
    <x v="1"/>
    <s v="F001-8237"/>
    <s v="F001"/>
    <s v="8237"/>
    <s v="1-8"/>
    <s v="2022-01-25"/>
    <x v="1"/>
    <n v="2022"/>
    <n v="25"/>
    <d v="2022-01-25T00:00:00"/>
    <s v="2022-01-25"/>
    <m/>
    <m/>
    <m/>
    <m/>
    <m/>
    <x v="0"/>
    <x v="0"/>
    <s v="TRANSPORTE Y TURISMO VIRGEN DE LA SOLEDAD"/>
    <s v="transporte y turismo virgen de la soledad"/>
    <s v="TRANSPORTE Y TURISMO VIRGEN DE LA SOLEDAD"/>
    <s v="Transporte Y Turismo Virgen De La Soledad"/>
    <n v="20607976296"/>
    <s v="Aceptado"/>
    <s v="PEN"/>
    <m/>
    <m/>
    <s v="Efectivo"/>
    <n v="423.73"/>
    <n v="0"/>
    <n v="76.27"/>
    <n v="500"/>
  </r>
  <r>
    <n v="1317"/>
    <x v="0"/>
    <x v="0"/>
    <s v="B001-16955"/>
    <s v="B001"/>
    <s v="16955"/>
    <s v="1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1318"/>
    <x v="0"/>
    <x v="1"/>
    <s v="F001-8236"/>
    <s v="F001"/>
    <s v="8236"/>
    <s v="1-8"/>
    <s v="2022-01-24"/>
    <x v="1"/>
    <n v="2022"/>
    <n v="24"/>
    <d v="2022-01-24T00:00:00"/>
    <s v="2022-01-24"/>
    <m/>
    <m/>
    <m/>
    <m/>
    <m/>
    <x v="2"/>
    <x v="2"/>
    <s v="IDROGO MEDINA ANIBAL"/>
    <s v="idrogo medina anibal"/>
    <s v="IDROGO MEDINA ANIBAL"/>
    <s v="Idrogo Medina Anibal"/>
    <n v="10424174365"/>
    <s v="Aceptado"/>
    <s v="PEN"/>
    <m/>
    <m/>
    <s v="Efectivo"/>
    <n v="255.08"/>
    <n v="0"/>
    <n v="45.92"/>
    <n v="301"/>
  </r>
  <r>
    <n v="1319"/>
    <x v="1"/>
    <x v="0"/>
    <s v="B003-12489"/>
    <s v="B003"/>
    <s v="12489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8.14"/>
    <n v="0"/>
    <n v="6.86"/>
    <n v="45"/>
  </r>
  <r>
    <n v="1320"/>
    <x v="0"/>
    <x v="0"/>
    <s v="B001-16954"/>
    <s v="B001"/>
    <s v="16954"/>
    <s v="1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42.37"/>
    <n v="0"/>
    <n v="25.63"/>
    <n v="168"/>
  </r>
  <r>
    <n v="1321"/>
    <x v="0"/>
    <x v="1"/>
    <s v="F001-8235"/>
    <s v="F001"/>
    <s v="8235"/>
    <s v="1-8"/>
    <s v="2022-01-24"/>
    <x v="1"/>
    <n v="2022"/>
    <n v="24"/>
    <d v="2022-01-24T00:00:00"/>
    <s v="2022-01-24"/>
    <m/>
    <m/>
    <m/>
    <m/>
    <s v="Chota"/>
    <x v="2"/>
    <x v="2"/>
    <s v="ESTACION DE SERVICIOS PRISMAX SAC"/>
    <s v="estacion de servicios prismax sac"/>
    <s v="ESTACION DE SERVICIOS PRISMAX SAC"/>
    <s v="Estacion De Servicios Prismax Sac"/>
    <n v="20603251637"/>
    <s v="Aceptado"/>
    <s v="PEN"/>
    <m/>
    <m/>
    <s v="Efectivo"/>
    <n v="762.71"/>
    <n v="0"/>
    <n v="137.29"/>
    <n v="900"/>
  </r>
  <r>
    <n v="1322"/>
    <x v="0"/>
    <x v="1"/>
    <s v="F001-8234"/>
    <s v="F001"/>
    <s v="8234"/>
    <s v="1-8"/>
    <s v="2022-01-24"/>
    <x v="1"/>
    <n v="2022"/>
    <n v="24"/>
    <d v="2022-01-24T00:00:00"/>
    <s v="2022-01-24"/>
    <m/>
    <m/>
    <m/>
    <m/>
    <s v="Ferreñafe"/>
    <x v="1"/>
    <x v="16"/>
    <s v="DISTRIBUIDORA VETERINARIA ZOOLVET SOCIEDAD ANONIMA CERRADA"/>
    <s v="distribuidora veterinaria zoolvet sociedad anonima cerrada"/>
    <s v="DISTRIBUIDORA VETERINARIA ZOOLVET SOCIEDAD ANONIMA CERRADA"/>
    <s v="Distribuidora Veterinaria Zoolvet Sociedad Anonima Cerrada"/>
    <n v="20608836463"/>
    <s v="Aceptado"/>
    <s v="PEN"/>
    <m/>
    <m/>
    <s v="Efectivo"/>
    <n v="84.75"/>
    <n v="0"/>
    <n v="15.25"/>
    <n v="100"/>
  </r>
  <r>
    <n v="1323"/>
    <x v="1"/>
    <x v="1"/>
    <s v="F003-2065"/>
    <s v="F003"/>
    <s v="2065"/>
    <s v="3-2"/>
    <s v="2022-01-24"/>
    <x v="1"/>
    <n v="2022"/>
    <n v="24"/>
    <d v="2022-01-24T00:00:00"/>
    <s v="2022-01-24"/>
    <m/>
    <m/>
    <m/>
    <m/>
    <m/>
    <x v="0"/>
    <x v="0"/>
    <s v="AGUA DEL NORTE"/>
    <s v="agua del norte"/>
    <s v="AGUA DEL NORTE"/>
    <s v="Agua Del Norte"/>
    <n v="20604126151"/>
    <s v="Aceptado"/>
    <s v="PEN"/>
    <m/>
    <m/>
    <s v="Efectivo"/>
    <n v="25.42"/>
    <n v="0"/>
    <n v="4.58"/>
    <n v="30"/>
  </r>
  <r>
    <n v="1324"/>
    <x v="0"/>
    <x v="1"/>
    <s v="F001-8233"/>
    <s v="F001"/>
    <s v="8233"/>
    <s v="1-8"/>
    <s v="2022-01-24"/>
    <x v="1"/>
    <n v="2022"/>
    <n v="24"/>
    <d v="2022-01-24T00:00:00"/>
    <s v="2022-01-24"/>
    <m/>
    <m/>
    <m/>
    <m/>
    <s v="Chiclayo"/>
    <x v="1"/>
    <x v="1"/>
    <s v="ADRIANO LABAN JORGE EDILBERTO"/>
    <s v="adriano laban jorge edilberto"/>
    <s v="ADRIANO LABAN JORGE EDILBERTO"/>
    <s v="Adriano Laban Jorge Edilberto"/>
    <n v="10174501161"/>
    <s v="Aceptado"/>
    <s v="PEN"/>
    <m/>
    <m/>
    <s v="Efectivo"/>
    <n v="127.12"/>
    <n v="0"/>
    <n v="22.88"/>
    <n v="150"/>
  </r>
  <r>
    <n v="1325"/>
    <x v="2"/>
    <x v="1"/>
    <s v="F002-3442"/>
    <s v="F002"/>
    <s v="3442"/>
    <s v="2-3"/>
    <s v="2022-01-24"/>
    <x v="1"/>
    <n v="2022"/>
    <n v="24"/>
    <d v="2022-01-24T00:00:00"/>
    <s v="2022-01-24"/>
    <m/>
    <m/>
    <m/>
    <m/>
    <s v="José Leonardo Ortiz"/>
    <x v="1"/>
    <x v="1"/>
    <s v="EL PEDREGAL PERU S.A.C."/>
    <s v="el pedregal peru s.a.c."/>
    <s v="EL PEDREGAL PERU S.A.C."/>
    <s v="El Pedregal Peru S.A.C."/>
    <n v="20602869343"/>
    <s v="Aceptado"/>
    <s v="PEN"/>
    <m/>
    <m/>
    <s v="Efectivo"/>
    <n v="42.37"/>
    <n v="0"/>
    <n v="7.63"/>
    <n v="50"/>
  </r>
  <r>
    <n v="1326"/>
    <x v="0"/>
    <x v="1"/>
    <s v="F001-8232"/>
    <s v="F001"/>
    <s v="8232"/>
    <s v="1-8"/>
    <s v="2022-01-24"/>
    <x v="1"/>
    <n v="2022"/>
    <n v="24"/>
    <d v="2022-01-24T00:00:00"/>
    <s v="2022-01-24"/>
    <m/>
    <m/>
    <m/>
    <m/>
    <s v="La Victoria"/>
    <x v="1"/>
    <x v="1"/>
    <s v="SIPAN DISTRIBUCIONES SOCIEDAD ANONIMA CERRADA"/>
    <s v="sipan distribuciones sociedad anonima cerrada"/>
    <s v="SIPAN DISTRIBUCIONES SOCIEDAD ANONIMA CERRADA"/>
    <s v="Sipan Distribuciones Sociedad Anonima Cerrada"/>
    <n v="20479504068"/>
    <s v="Aceptado"/>
    <s v="PEN"/>
    <m/>
    <m/>
    <s v="Efectivo"/>
    <n v="296.61"/>
    <n v="0"/>
    <n v="53.39"/>
    <n v="350"/>
  </r>
  <r>
    <n v="1327"/>
    <x v="0"/>
    <x v="1"/>
    <s v="F001-8231"/>
    <s v="F001"/>
    <s v="8231"/>
    <s v="1-8"/>
    <s v="2022-01-24"/>
    <x v="1"/>
    <n v="2022"/>
    <n v="24"/>
    <d v="2022-01-24T00:00:00"/>
    <s v="2022-01-24"/>
    <m/>
    <m/>
    <m/>
    <m/>
    <s v="La Victoria"/>
    <x v="1"/>
    <x v="1"/>
    <s v="DISTRIBUIDORA VELA MOTOR?S S.R.L."/>
    <s v="distribuidora vela motor?s s.r.l."/>
    <s v="DISTRIBUIDORA VELA MOTOR?S S.R.L."/>
    <s v="Distribuidora Vela Motor?S S.R.L."/>
    <n v="20479970468"/>
    <s v="Aceptado"/>
    <s v="PEN"/>
    <m/>
    <m/>
    <s v="Efectivo"/>
    <n v="169.49"/>
    <n v="0"/>
    <n v="30.51"/>
    <n v="200"/>
  </r>
  <r>
    <n v="1328"/>
    <x v="0"/>
    <x v="0"/>
    <s v="B001-16953"/>
    <s v="B001"/>
    <s v="16953"/>
    <s v="1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1329"/>
    <x v="0"/>
    <x v="0"/>
    <s v="B001-16952"/>
    <s v="B001"/>
    <s v="16952"/>
    <s v="1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330"/>
    <x v="1"/>
    <x v="1"/>
    <s v="F003-2064"/>
    <s v="F003"/>
    <s v="2064"/>
    <s v="3-2"/>
    <s v="2022-01-24"/>
    <x v="1"/>
    <n v="2022"/>
    <n v="24"/>
    <d v="2022-01-24T00:00:00"/>
    <s v="2022-01-24"/>
    <m/>
    <m/>
    <m/>
    <m/>
    <m/>
    <x v="1"/>
    <x v="1"/>
    <s v="GOMEZ SANCHEZ LUCILA DEL MILAGRO"/>
    <s v="gomez sanchez lucila del milagro"/>
    <s v="GOMEZ SANCHEZ LUCILA DEL MILAGRO"/>
    <s v="Gomez Sanchez Lucila Del Milagro"/>
    <n v="10415687732"/>
    <s v="Aceptado"/>
    <s v="PEN"/>
    <m/>
    <m/>
    <s v="Efectivo"/>
    <n v="50.85"/>
    <n v="0"/>
    <n v="9.15"/>
    <n v="60"/>
  </r>
  <r>
    <n v="1331"/>
    <x v="0"/>
    <x v="1"/>
    <s v="F001-8230"/>
    <s v="F001"/>
    <s v="8230"/>
    <s v="1-8"/>
    <s v="2022-01-24"/>
    <x v="1"/>
    <n v="2022"/>
    <n v="24"/>
    <d v="2022-01-24T00:00:00"/>
    <s v="2022-01-24"/>
    <m/>
    <m/>
    <m/>
    <m/>
    <s v="Chiclayo"/>
    <x v="1"/>
    <x v="1"/>
    <s v="CONTRATISTAS Y SERVICIOS GENERALES TURELA E.I.R.L."/>
    <s v="contratistas y servicios generales turela e.i.r.l."/>
    <s v="CONTRATISTAS Y SERVICIOS GENERALES TURELA E.I.R.L."/>
    <s v="Contratistas Y Servicios Generales Turela E.I.R.L."/>
    <n v="20477704248"/>
    <s v="Aceptado"/>
    <s v="PEN"/>
    <m/>
    <m/>
    <s v="Efectivo"/>
    <n v="211.86"/>
    <n v="0"/>
    <n v="38.14"/>
    <n v="250"/>
  </r>
  <r>
    <n v="1332"/>
    <x v="0"/>
    <x v="0"/>
    <s v="B001-16951"/>
    <s v="B001"/>
    <s v="16951"/>
    <s v="1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33"/>
    <x v="0"/>
    <x v="0"/>
    <s v="B001-16950"/>
    <s v="B001"/>
    <s v="16950"/>
    <s v="1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334"/>
    <x v="2"/>
    <x v="0"/>
    <s v="B002-15914"/>
    <s v="B002"/>
    <s v="15914"/>
    <s v="2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35"/>
    <x v="2"/>
    <x v="0"/>
    <s v="B002-15913"/>
    <s v="B002"/>
    <s v="15913"/>
    <s v="2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36"/>
    <x v="2"/>
    <x v="0"/>
    <s v="B002-15912"/>
    <s v="B002"/>
    <s v="15912"/>
    <s v="2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37"/>
    <x v="2"/>
    <x v="0"/>
    <s v="B002-15911"/>
    <s v="B002"/>
    <s v="15911"/>
    <s v="2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38"/>
    <x v="1"/>
    <x v="0"/>
    <s v="B003-12488"/>
    <s v="B003"/>
    <s v="12488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39"/>
    <x v="1"/>
    <x v="0"/>
    <s v="B003-12487"/>
    <s v="B003"/>
    <s v="12487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40"/>
    <x v="1"/>
    <x v="0"/>
    <s v="B003-12486"/>
    <s v="B003"/>
    <s v="12486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41"/>
    <x v="1"/>
    <x v="0"/>
    <s v="B003-12485"/>
    <s v="B003"/>
    <s v="12485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42"/>
    <x v="1"/>
    <x v="0"/>
    <s v="B003-12484"/>
    <s v="B003"/>
    <s v="12484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43"/>
    <x v="1"/>
    <x v="0"/>
    <s v="B003-12483"/>
    <s v="B003"/>
    <s v="12483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44"/>
    <x v="1"/>
    <x v="0"/>
    <s v="B003-12482"/>
    <s v="B003"/>
    <s v="12482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45"/>
    <x v="1"/>
    <x v="0"/>
    <s v="B003-12481"/>
    <s v="B003"/>
    <s v="12481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46"/>
    <x v="1"/>
    <x v="0"/>
    <s v="B003-12480"/>
    <s v="B003"/>
    <s v="12480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47"/>
    <x v="1"/>
    <x v="0"/>
    <s v="B003-12479"/>
    <s v="B003"/>
    <s v="12479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48"/>
    <x v="1"/>
    <x v="0"/>
    <s v="B003-12478"/>
    <s v="B003"/>
    <s v="12478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49"/>
    <x v="1"/>
    <x v="0"/>
    <s v="B003-12477"/>
    <s v="B003"/>
    <s v="12477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50"/>
    <x v="1"/>
    <x v="0"/>
    <s v="B003-12476"/>
    <s v="B003"/>
    <s v="12476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51"/>
    <x v="1"/>
    <x v="0"/>
    <s v="B003-12475"/>
    <s v="B003"/>
    <s v="12475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52"/>
    <x v="1"/>
    <x v="0"/>
    <s v="B003-12474"/>
    <s v="B003"/>
    <s v="12474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53"/>
    <x v="1"/>
    <x v="0"/>
    <s v="B003-12473"/>
    <s v="B003"/>
    <s v="12473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54"/>
    <x v="1"/>
    <x v="0"/>
    <s v="B003-12472"/>
    <s v="B003"/>
    <s v="12472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55"/>
    <x v="1"/>
    <x v="0"/>
    <s v="B003-12471"/>
    <s v="B003"/>
    <s v="12471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56"/>
    <x v="1"/>
    <x v="0"/>
    <s v="B003-12470"/>
    <s v="B003"/>
    <s v="12470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57"/>
    <x v="1"/>
    <x v="0"/>
    <s v="B003-12469"/>
    <s v="B003"/>
    <s v="12469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58"/>
    <x v="1"/>
    <x v="0"/>
    <s v="B003-12468"/>
    <s v="B003"/>
    <s v="12468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59"/>
    <x v="1"/>
    <x v="0"/>
    <s v="B003-12467"/>
    <s v="B003"/>
    <s v="12467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60"/>
    <x v="1"/>
    <x v="0"/>
    <s v="B003-12466"/>
    <s v="B003"/>
    <s v="12466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61"/>
    <x v="1"/>
    <x v="0"/>
    <s v="B003-12465"/>
    <s v="B003"/>
    <s v="12465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62"/>
    <x v="1"/>
    <x v="0"/>
    <s v="B003-12464"/>
    <s v="B003"/>
    <s v="12464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63"/>
    <x v="1"/>
    <x v="0"/>
    <s v="B003-12463"/>
    <s v="B003"/>
    <s v="12463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64"/>
    <x v="1"/>
    <x v="0"/>
    <s v="B003-12462"/>
    <s v="B003"/>
    <s v="12462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65"/>
    <x v="1"/>
    <x v="0"/>
    <s v="B003-12461"/>
    <s v="B003"/>
    <s v="12461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66"/>
    <x v="1"/>
    <x v="0"/>
    <s v="B003-12460"/>
    <s v="B003"/>
    <s v="12460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67"/>
    <x v="1"/>
    <x v="0"/>
    <s v="B003-12459"/>
    <s v="B003"/>
    <s v="12459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68"/>
    <x v="1"/>
    <x v="0"/>
    <s v="B003-12458"/>
    <s v="B003"/>
    <s v="12458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69"/>
    <x v="1"/>
    <x v="0"/>
    <s v="B003-12457"/>
    <s v="B003"/>
    <s v="12457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70"/>
    <x v="1"/>
    <x v="0"/>
    <s v="B003-12456"/>
    <s v="B003"/>
    <s v="12456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371"/>
    <x v="1"/>
    <x v="0"/>
    <s v="B003-12455"/>
    <s v="B003"/>
    <s v="12455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372"/>
    <x v="1"/>
    <x v="0"/>
    <s v="B003-12454"/>
    <s v="B003"/>
    <s v="12454"/>
    <s v="3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373"/>
    <x v="0"/>
    <x v="0"/>
    <s v="B001-16949"/>
    <s v="B001"/>
    <s v="16949"/>
    <s v="1-1"/>
    <s v="2022-01-24"/>
    <x v="1"/>
    <n v="2022"/>
    <n v="24"/>
    <d v="2022-01-24T00:00:00"/>
    <s v="2022-01-2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52.54"/>
    <n v="0"/>
    <n v="27.46"/>
    <n v="180"/>
  </r>
  <r>
    <n v="1374"/>
    <x v="0"/>
    <x v="1"/>
    <s v="F001-8229"/>
    <s v="F001"/>
    <s v="8229"/>
    <s v="1-8"/>
    <s v="2022-01-24"/>
    <x v="1"/>
    <n v="2022"/>
    <n v="24"/>
    <d v="2022-01-24T00:00:00"/>
    <s v="2022-01-24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305.08"/>
    <n v="0"/>
    <n v="54.92"/>
    <n v="360"/>
  </r>
  <r>
    <n v="1375"/>
    <x v="2"/>
    <x v="1"/>
    <s v="F002-3441"/>
    <s v="F002"/>
    <s v="3441"/>
    <s v="2-3"/>
    <s v="2022-01-24"/>
    <x v="1"/>
    <n v="2022"/>
    <n v="24"/>
    <d v="2022-01-24T00:00:00"/>
    <s v="2022-01-24"/>
    <m/>
    <m/>
    <m/>
    <m/>
    <s v="Chiclayo"/>
    <x v="1"/>
    <x v="1"/>
    <s v="DISTRIBUCIONES E.M.I. S.A.C."/>
    <s v="distribuciones e.m.i. s.a.c."/>
    <s v="DISTRIBUCIONES E.M.I. S.A.C."/>
    <s v="Distribuciones E.M.I. S.A.C."/>
    <n v="20352813711"/>
    <s v="Aceptado"/>
    <s v="PEN"/>
    <m/>
    <m/>
    <s v="Efectivo"/>
    <n v="50.85"/>
    <n v="0"/>
    <n v="9.15"/>
    <n v="60"/>
  </r>
  <r>
    <n v="1376"/>
    <x v="0"/>
    <x v="1"/>
    <s v="F001-8228"/>
    <s v="F001"/>
    <s v="8228"/>
    <s v="1-8"/>
    <s v="2022-01-24"/>
    <x v="1"/>
    <n v="2022"/>
    <n v="24"/>
    <d v="2022-01-24T00:00:00"/>
    <s v="2022-01-24"/>
    <m/>
    <m/>
    <m/>
    <m/>
    <s v="San Martín de Porres"/>
    <x v="4"/>
    <x v="4"/>
    <s v="CORPORACION LA PERLA DEL PACIFICO S.A.C."/>
    <s v="corporacion la perla del pacifico s.a.c."/>
    <s v="CORPORACION LA PERLA DEL PACIFICO S.A.C."/>
    <s v="Corporacion La Perla Del Pacifico S.A.C."/>
    <n v="20551805043"/>
    <s v="Aceptado"/>
    <s v="PEN"/>
    <m/>
    <m/>
    <s v="Efectivo"/>
    <n v="127.12"/>
    <n v="0"/>
    <n v="22.88"/>
    <n v="150"/>
  </r>
  <r>
    <n v="1377"/>
    <x v="0"/>
    <x v="1"/>
    <s v="F001-8227"/>
    <s v="F001"/>
    <s v="8227"/>
    <s v="1-8"/>
    <s v="2022-01-24"/>
    <x v="1"/>
    <n v="2022"/>
    <n v="24"/>
    <d v="2022-01-24T00:00:00"/>
    <s v="2022-01-24"/>
    <m/>
    <m/>
    <m/>
    <m/>
    <s v="Cajamarca"/>
    <x v="2"/>
    <x v="6"/>
    <s v="MADERERA Y REPRESENTACIONES SAN LORENZO S.A.C."/>
    <s v="maderera y representaciones san lorenzo s.a.c."/>
    <s v="MADERERA Y REPRESENTACIONES SAN LORENZO S.A.C."/>
    <s v="Maderera Y Representaciones San Lorenzo S.A.C."/>
    <n v="20605551832"/>
    <s v="Aceptado"/>
    <s v="PEN"/>
    <m/>
    <m/>
    <s v="Efectivo"/>
    <n v="847.46"/>
    <n v="0"/>
    <n v="152.54"/>
    <n v="1000"/>
  </r>
  <r>
    <n v="1378"/>
    <x v="0"/>
    <x v="1"/>
    <s v="F001-8226"/>
    <s v="F001"/>
    <s v="8226"/>
    <s v="1-8"/>
    <s v="2022-01-24"/>
    <x v="1"/>
    <n v="2022"/>
    <n v="24"/>
    <d v="2022-01-24T00:00:00"/>
    <s v="2022-01-24"/>
    <m/>
    <m/>
    <m/>
    <m/>
    <s v="José Leonardo Ortiz"/>
    <x v="1"/>
    <x v="1"/>
    <s v="EMPRESA DE TRANSPORTES TURISMO LA ESPIGA E.I.R.L."/>
    <s v="empresa de transportes turismo la espiga e.i.r.l."/>
    <s v="EMPRESA DE TRANSPORTES TURISMO LA ESPIGA E.I.R.L."/>
    <s v="Empresa De Transportes Turismo La Espiga E.I.R.L."/>
    <n v="20488132912"/>
    <s v="Aceptado"/>
    <s v="PEN"/>
    <m/>
    <m/>
    <s v="Efectivo"/>
    <n v="123.73"/>
    <n v="0"/>
    <n v="22.27"/>
    <n v="146"/>
  </r>
  <r>
    <n v="1379"/>
    <x v="0"/>
    <x v="1"/>
    <s v="F001-8225"/>
    <s v="F001"/>
    <s v="8225"/>
    <s v="1-8"/>
    <s v="2022-01-23"/>
    <x v="1"/>
    <n v="2022"/>
    <n v="23"/>
    <d v="2022-01-23T00:00:00"/>
    <s v="2022-01-23"/>
    <m/>
    <m/>
    <m/>
    <m/>
    <m/>
    <x v="0"/>
    <x v="0"/>
    <s v="ICMV INVERSIONES"/>
    <s v="icmv inversiones"/>
    <s v="ICMV INVERSIONES"/>
    <s v="Icmv Inversiones"/>
    <n v="10457954226"/>
    <s v="Aceptado"/>
    <s v="PEN"/>
    <m/>
    <m/>
    <s v="Efectivo"/>
    <n v="113.56"/>
    <n v="0"/>
    <n v="20.440000000000001"/>
    <n v="134"/>
  </r>
  <r>
    <n v="1380"/>
    <x v="0"/>
    <x v="1"/>
    <s v="F001-8224"/>
    <s v="F001"/>
    <s v="8224"/>
    <s v="1-8"/>
    <s v="2022-01-23"/>
    <x v="1"/>
    <n v="2022"/>
    <n v="23"/>
    <d v="2022-01-23T00:00:00"/>
    <s v="2022-01-23"/>
    <m/>
    <m/>
    <m/>
    <m/>
    <s v="Cayalti"/>
    <x v="1"/>
    <x v="1"/>
    <s v="JAMBO TAFUR JULVER FRANK"/>
    <s v="jambo tafur julver frank"/>
    <s v="JAMBO TAFUR JULVER FRANK"/>
    <s v="Jambo Tafur Julver Frank"/>
    <n v="10469092882"/>
    <s v="Aceptado"/>
    <s v="PEN"/>
    <m/>
    <m/>
    <s v="Efectivo"/>
    <n v="1489.49"/>
    <n v="0"/>
    <n v="268.11"/>
    <n v="1757.6"/>
  </r>
  <r>
    <n v="1381"/>
    <x v="0"/>
    <x v="0"/>
    <s v="B001-16948"/>
    <s v="B001"/>
    <s v="16948"/>
    <s v="1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37.29"/>
    <n v="0"/>
    <n v="24.71"/>
    <n v="162"/>
  </r>
  <r>
    <n v="1382"/>
    <x v="1"/>
    <x v="1"/>
    <s v="F003-2063"/>
    <s v="F003"/>
    <s v="2063"/>
    <s v="3-2"/>
    <s v="2022-01-23"/>
    <x v="1"/>
    <n v="2022"/>
    <n v="23"/>
    <d v="2022-01-23T00:00:00"/>
    <s v="2022-01-23"/>
    <m/>
    <m/>
    <m/>
    <m/>
    <m/>
    <x v="0"/>
    <x v="0"/>
    <s v="GALVARINO S.A.C"/>
    <s v="galvarino s.a.c"/>
    <s v="GALVARINO S.A.C"/>
    <s v="Galvarino S.A.C"/>
    <n v="20607324868"/>
    <s v="Aceptado"/>
    <s v="PEN"/>
    <m/>
    <m/>
    <s v="Efectivo"/>
    <n v="25.42"/>
    <n v="0"/>
    <n v="4.58"/>
    <n v="30"/>
  </r>
  <r>
    <n v="1383"/>
    <x v="0"/>
    <x v="0"/>
    <s v="B001-16947"/>
    <s v="B001"/>
    <s v="16947"/>
    <s v="1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9.15"/>
    <n v="0"/>
    <n v="17.850000000000001"/>
    <n v="117"/>
  </r>
  <r>
    <n v="1384"/>
    <x v="0"/>
    <x v="1"/>
    <s v="F001-8223"/>
    <s v="F001"/>
    <s v="8223"/>
    <s v="1-8"/>
    <s v="2022-01-23"/>
    <x v="1"/>
    <n v="2022"/>
    <n v="23"/>
    <d v="2022-01-23T00:00:00"/>
    <s v="2022-01-23"/>
    <m/>
    <m/>
    <m/>
    <m/>
    <s v="Chiclayo"/>
    <x v="1"/>
    <x v="1"/>
    <s v="KAIROS KIDS PALACIO DEL BEBE S.A.C."/>
    <s v="kairos kids palacio del bebe s.a.c."/>
    <s v="KAIROS KIDS PALACIO DEL BEBE S.A.C."/>
    <s v="Kairos Kids Palacio Del Bebe S.A.C."/>
    <n v="20606153555"/>
    <s v="Aceptado"/>
    <s v="PEN"/>
    <m/>
    <m/>
    <s v="Efectivo"/>
    <n v="127.12"/>
    <n v="0"/>
    <n v="22.88"/>
    <n v="150"/>
  </r>
  <r>
    <n v="1385"/>
    <x v="0"/>
    <x v="1"/>
    <s v="F001-8222"/>
    <s v="F001"/>
    <s v="8222"/>
    <s v="1-8"/>
    <s v="2022-01-23"/>
    <x v="1"/>
    <n v="2022"/>
    <n v="23"/>
    <d v="2022-01-23T00:00:00"/>
    <s v="2022-01-23"/>
    <m/>
    <m/>
    <m/>
    <m/>
    <s v="Chota"/>
    <x v="2"/>
    <x v="2"/>
    <s v="TRANSPORTES JOSE Y MARCO SAC"/>
    <s v="transportes jose y marco sac"/>
    <s v="TRANSPORTES JOSE Y MARCO SAC"/>
    <s v="Transportes Jose Y Marco Sac"/>
    <n v="20491753618"/>
    <s v="Aceptado"/>
    <s v="PEN"/>
    <m/>
    <m/>
    <s v="Efectivo"/>
    <n v="42.37"/>
    <n v="0"/>
    <n v="7.63"/>
    <n v="50"/>
  </r>
  <r>
    <n v="1386"/>
    <x v="1"/>
    <x v="1"/>
    <s v="F003-2062"/>
    <s v="F003"/>
    <s v="2062"/>
    <s v="3-2"/>
    <s v="2022-01-23"/>
    <x v="1"/>
    <n v="2022"/>
    <n v="23"/>
    <d v="2022-01-23T00:00:00"/>
    <s v="2022-01-23"/>
    <m/>
    <m/>
    <m/>
    <m/>
    <m/>
    <x v="0"/>
    <x v="0"/>
    <s v="WRC INGENIERIA Y GEOTECNIA S.A.C"/>
    <s v="wrc ingenieria y geotecnia s.a.c"/>
    <s v="WRC INGENIERIA Y GEOTECNIA S.A.C"/>
    <s v="Wrc Ingenieria Y Geotecnia S.A.C"/>
    <n v="20518931076"/>
    <s v="Aceptado"/>
    <s v="PEN"/>
    <m/>
    <m/>
    <s v="Efectivo"/>
    <n v="84.75"/>
    <n v="0"/>
    <n v="15.25"/>
    <n v="100"/>
  </r>
  <r>
    <n v="1387"/>
    <x v="0"/>
    <x v="0"/>
    <s v="B001-16946"/>
    <s v="B001"/>
    <s v="16946"/>
    <s v="1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8.979999999999997"/>
    <n v="0"/>
    <n v="7.02"/>
    <n v="46"/>
  </r>
  <r>
    <n v="1388"/>
    <x v="0"/>
    <x v="0"/>
    <s v="B001-16945"/>
    <s v="B001"/>
    <s v="16945"/>
    <s v="1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89"/>
    <x v="0"/>
    <x v="0"/>
    <s v="B001-16944"/>
    <s v="B001"/>
    <s v="16944"/>
    <s v="1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390"/>
    <x v="0"/>
    <x v="1"/>
    <s v="F001-8221"/>
    <s v="F001"/>
    <s v="8221"/>
    <s v="1-8"/>
    <s v="2022-01-23"/>
    <x v="1"/>
    <n v="2022"/>
    <n v="23"/>
    <d v="2022-01-23T00:00:00"/>
    <s v="2022-01-23"/>
    <m/>
    <m/>
    <m/>
    <m/>
    <s v="Santa Cruz"/>
    <x v="2"/>
    <x v="12"/>
    <s v="EMPRESA DE TRANSPORTES TURISTICO &amp; SERVICIOS SEÑOR DEL COSTADO S.A.C."/>
    <s v="empresa de transportes turistico &amp; servicios señor del costado s.a.c."/>
    <s v="EMPRESA DE TRANSPORTES TURISTICO &amp; SERVICIOS SEÑOR DEL COSTADO S.A.C."/>
    <s v="Empresa De Transportes Turistico &amp; Servicios Señor Del Costado S.A.C."/>
    <n v="20606636394"/>
    <s v="Aceptado"/>
    <s v="PEN"/>
    <m/>
    <m/>
    <s v="Efectivo"/>
    <n v="120.34"/>
    <n v="0"/>
    <n v="21.66"/>
    <n v="142"/>
  </r>
  <r>
    <n v="1391"/>
    <x v="0"/>
    <x v="1"/>
    <s v="F001-8220"/>
    <s v="F001"/>
    <s v="8220"/>
    <s v="1-8"/>
    <s v="2022-01-23"/>
    <x v="1"/>
    <n v="2022"/>
    <n v="23"/>
    <d v="2022-01-23T00:00:00"/>
    <s v="2022-01-23"/>
    <m/>
    <m/>
    <m/>
    <m/>
    <m/>
    <x v="1"/>
    <x v="1"/>
    <s v="LEIVA FERNANDEZ LUIS IVAN"/>
    <s v="leiva fernandez luis ivan"/>
    <s v="LEIVA FERNANDEZ LUIS IVAN"/>
    <s v="Leiva Fernandez Luis Ivan"/>
    <n v="10456006570"/>
    <s v="Aceptado"/>
    <s v="PEN"/>
    <m/>
    <m/>
    <s v="Efectivo"/>
    <n v="4508.47"/>
    <n v="0"/>
    <n v="811.53"/>
    <n v="5320"/>
  </r>
  <r>
    <n v="1392"/>
    <x v="1"/>
    <x v="0"/>
    <s v="B003-12453"/>
    <s v="B003"/>
    <s v="12453"/>
    <s v="3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393"/>
    <x v="1"/>
    <x v="0"/>
    <s v="B003-12452"/>
    <s v="B003"/>
    <s v="12452"/>
    <s v="3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394"/>
    <x v="1"/>
    <x v="0"/>
    <s v="B003-12451"/>
    <s v="B003"/>
    <s v="12451"/>
    <s v="3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395"/>
    <x v="1"/>
    <x v="0"/>
    <s v="B003-12450"/>
    <s v="B003"/>
    <s v="12450"/>
    <s v="3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396"/>
    <x v="0"/>
    <x v="0"/>
    <s v="B001-16943"/>
    <s v="B001"/>
    <s v="16943"/>
    <s v="1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1397"/>
    <x v="1"/>
    <x v="0"/>
    <s v="B003-12449"/>
    <s v="B003"/>
    <s v="12449"/>
    <s v="3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398"/>
    <x v="1"/>
    <x v="0"/>
    <s v="B003-12448"/>
    <s v="B003"/>
    <s v="12448"/>
    <s v="3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399"/>
    <x v="0"/>
    <x v="1"/>
    <s v="F001-8219"/>
    <s v="F001"/>
    <s v="8219"/>
    <s v="1-8"/>
    <s v="2022-01-23"/>
    <x v="1"/>
    <n v="2022"/>
    <n v="23"/>
    <d v="2022-01-23T00:00:00"/>
    <s v="2022-01-23"/>
    <m/>
    <m/>
    <m/>
    <m/>
    <m/>
    <x v="0"/>
    <x v="0"/>
    <s v="EMPRESA CONSTRUCTORA Y SERVICIOS GENERALES AKUNTA S.R.L."/>
    <s v="empresa constructora y servicios generales akunta s.r.l."/>
    <s v="EMPRESA CONSTRUCTORA Y SERVICIOS GENERALES AKUNTA S.R.L."/>
    <s v="Empresa Constructora Y Servicios Generales Akunta S.R.L."/>
    <n v="20496149425"/>
    <s v="Aceptado"/>
    <s v="PEN"/>
    <m/>
    <m/>
    <s v="Efectivo"/>
    <n v="118.81"/>
    <n v="0"/>
    <n v="21.39"/>
    <n v="140.19999999999999"/>
  </r>
  <r>
    <n v="1400"/>
    <x v="1"/>
    <x v="0"/>
    <s v="B003-12447"/>
    <s v="B003"/>
    <s v="12447"/>
    <s v="3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9.66"/>
    <n v="0"/>
    <n v="5.34"/>
    <n v="35"/>
  </r>
  <r>
    <n v="1401"/>
    <x v="0"/>
    <x v="0"/>
    <s v="B001-16942"/>
    <s v="B001"/>
    <s v="16942"/>
    <s v="1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5.93"/>
    <n v="0"/>
    <n v="19.07"/>
    <n v="125"/>
  </r>
  <r>
    <n v="1402"/>
    <x v="1"/>
    <x v="0"/>
    <s v="B003-12446"/>
    <s v="B003"/>
    <s v="12446"/>
    <s v="3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7.29"/>
    <n v="0"/>
    <n v="6.71"/>
    <n v="44"/>
  </r>
  <r>
    <n v="1403"/>
    <x v="0"/>
    <x v="0"/>
    <s v="B001-16941"/>
    <s v="B001"/>
    <s v="16941"/>
    <s v="1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404"/>
    <x v="2"/>
    <x v="0"/>
    <s v="B002-15910"/>
    <s v="B002"/>
    <s v="15910"/>
    <s v="2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405"/>
    <x v="2"/>
    <x v="0"/>
    <s v="B002-15909"/>
    <s v="B002"/>
    <s v="15909"/>
    <s v="2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406"/>
    <x v="0"/>
    <x v="0"/>
    <s v="B001-16940"/>
    <s v="B001"/>
    <s v="16940"/>
    <s v="1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407"/>
    <x v="0"/>
    <x v="0"/>
    <s v="B001-16939"/>
    <s v="B001"/>
    <s v="16939"/>
    <s v="1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408"/>
    <x v="0"/>
    <x v="0"/>
    <s v="B001-16938"/>
    <s v="B001"/>
    <s v="16938"/>
    <s v="1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409"/>
    <x v="0"/>
    <x v="0"/>
    <s v="B001-16937"/>
    <s v="B001"/>
    <s v="16937"/>
    <s v="1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.9"/>
    <n v="0"/>
    <n v="6.1"/>
    <n v="40"/>
  </r>
  <r>
    <n v="1410"/>
    <x v="1"/>
    <x v="1"/>
    <s v="F003-2061"/>
    <s v="F003"/>
    <s v="2061"/>
    <s v="3-2"/>
    <s v="2022-01-23"/>
    <x v="1"/>
    <n v="2022"/>
    <n v="23"/>
    <d v="2022-01-23T00:00:00"/>
    <s v="2022-01-23"/>
    <m/>
    <m/>
    <m/>
    <m/>
    <s v="San Juan de Miraflores"/>
    <x v="4"/>
    <x v="4"/>
    <s v="LINEAS GOURMET S.A.C."/>
    <s v="lineas gourmet s.a.c."/>
    <s v="LINEAS GOURMET S.A.C."/>
    <s v="Lineas Gourmet S.A.C."/>
    <n v="20601527627"/>
    <s v="Aceptado"/>
    <s v="PEN"/>
    <m/>
    <m/>
    <s v="Efectivo"/>
    <n v="83.05"/>
    <n v="0"/>
    <n v="14.95"/>
    <n v="98"/>
  </r>
  <r>
    <n v="1411"/>
    <x v="2"/>
    <x v="0"/>
    <s v="B002-15908"/>
    <s v="B002"/>
    <s v="15908"/>
    <s v="2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6.61"/>
    <n v="0"/>
    <n v="8.39"/>
    <n v="55"/>
  </r>
  <r>
    <n v="1412"/>
    <x v="2"/>
    <x v="0"/>
    <s v="B002-15907"/>
    <s v="B002"/>
    <s v="15907"/>
    <s v="2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.95"/>
    <n v="0"/>
    <n v="3.05"/>
    <n v="20"/>
  </r>
  <r>
    <n v="1413"/>
    <x v="0"/>
    <x v="1"/>
    <s v="F001-8218"/>
    <s v="F001"/>
    <s v="8218"/>
    <s v="1-8"/>
    <s v="2022-01-23"/>
    <x v="1"/>
    <n v="2022"/>
    <n v="23"/>
    <d v="2022-01-23T00:00:00"/>
    <s v="2022-01-23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21.19"/>
    <n v="0"/>
    <n v="3.81"/>
    <n v="25"/>
  </r>
  <r>
    <n v="1414"/>
    <x v="0"/>
    <x v="1"/>
    <s v="F001-8217"/>
    <s v="F001"/>
    <s v="8217"/>
    <s v="1-8"/>
    <s v="2022-01-23"/>
    <x v="1"/>
    <n v="2022"/>
    <n v="23"/>
    <d v="2022-01-23T00:00:00"/>
    <s v="2022-01-23"/>
    <m/>
    <m/>
    <m/>
    <m/>
    <m/>
    <x v="0"/>
    <x v="0"/>
    <s v="TRANSPORTE Y TURISMO VIRGEN DE LA SOLEDAD"/>
    <s v="transporte y turismo virgen de la soledad"/>
    <s v="TRANSPORTE Y TURISMO VIRGEN DE LA SOLEDAD"/>
    <s v="Transporte Y Turismo Virgen De La Soledad"/>
    <n v="20607976296"/>
    <s v="Aceptado"/>
    <s v="PEN"/>
    <m/>
    <m/>
    <s v="Efectivo"/>
    <n v="237.29"/>
    <n v="0"/>
    <n v="42.71"/>
    <n v="280"/>
  </r>
  <r>
    <n v="1415"/>
    <x v="0"/>
    <x v="1"/>
    <s v="F001-8216"/>
    <s v="F001"/>
    <s v="8216"/>
    <s v="1-8"/>
    <s v="2022-01-23"/>
    <x v="1"/>
    <n v="2022"/>
    <n v="23"/>
    <d v="2022-01-23T00:00:00"/>
    <s v="2022-01-23"/>
    <m/>
    <m/>
    <m/>
    <m/>
    <m/>
    <x v="0"/>
    <x v="0"/>
    <s v="TRANSPORTE Y TURISMO VIRGEN DE LA SOLEDAD"/>
    <s v="transporte y turismo virgen de la soledad"/>
    <s v="TRANSPORTE Y TURISMO VIRGEN DE LA SOLEDAD"/>
    <s v="Transporte Y Turismo Virgen De La Soledad"/>
    <n v="20607976296"/>
    <s v="Aceptado"/>
    <s v="PEN"/>
    <m/>
    <m/>
    <s v="Efectivo"/>
    <n v="396.61"/>
    <n v="0"/>
    <n v="71.39"/>
    <n v="468"/>
  </r>
  <r>
    <n v="1416"/>
    <x v="1"/>
    <x v="0"/>
    <s v="B003-12445"/>
    <s v="B003"/>
    <s v="12445"/>
    <s v="3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.42"/>
    <n v="0"/>
    <n v="4.58"/>
    <n v="30"/>
  </r>
  <r>
    <n v="1417"/>
    <x v="0"/>
    <x v="1"/>
    <s v="F001-8215"/>
    <s v="F001"/>
    <s v="8215"/>
    <s v="1-8"/>
    <s v="2022-01-23"/>
    <x v="1"/>
    <n v="2022"/>
    <n v="23"/>
    <d v="2022-01-23T00:00:00"/>
    <s v="2022-01-23"/>
    <m/>
    <m/>
    <m/>
    <m/>
    <s v="Chiclayo"/>
    <x v="1"/>
    <x v="1"/>
    <s v="EMPRESA DE TRANSPORTES TURISMO BATANGRANDE SRL"/>
    <s v="empresa de transportes turismo batangrande srl"/>
    <s v="EMPRESA DE TRANSPORTES TURISMO BATANGRANDE SRL"/>
    <s v="Empresa De Transportes Turismo Batangrande Srl"/>
    <n v="20212390624"/>
    <s v="Aceptado"/>
    <s v="PEN"/>
    <m/>
    <m/>
    <s v="Efectivo"/>
    <n v="214.15"/>
    <n v="0"/>
    <n v="38.549999999999997"/>
    <n v="252.7"/>
  </r>
  <r>
    <n v="1418"/>
    <x v="0"/>
    <x v="1"/>
    <s v="F001-8214"/>
    <s v="F001"/>
    <s v="8214"/>
    <s v="1-8"/>
    <s v="2022-01-23"/>
    <x v="1"/>
    <n v="2022"/>
    <n v="23"/>
    <d v="2022-01-23T00:00:00"/>
    <s v="2022-01-23"/>
    <m/>
    <m/>
    <m/>
    <m/>
    <s v="Piura"/>
    <x v="6"/>
    <x v="17"/>
    <s v="MARIAOLINDA SAC"/>
    <s v="mariaolinda sac"/>
    <s v="MARIAOLINDA SAC"/>
    <s v="Mariaolinda Sac"/>
    <n v="20604302260"/>
    <s v="Aceptado"/>
    <s v="PEN"/>
    <m/>
    <m/>
    <s v="Efectivo"/>
    <n v="106.78"/>
    <n v="0"/>
    <n v="19.22"/>
    <n v="126"/>
  </r>
  <r>
    <n v="1419"/>
    <x v="0"/>
    <x v="0"/>
    <s v="B001-16936"/>
    <s v="B001"/>
    <s v="16936"/>
    <s v="1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1.69"/>
    <n v="0"/>
    <n v="18.3"/>
    <n v="119.99"/>
  </r>
  <r>
    <n v="1420"/>
    <x v="0"/>
    <x v="1"/>
    <s v="F001-8213"/>
    <s v="F001"/>
    <s v="8213"/>
    <s v="1-8"/>
    <s v="2022-01-23"/>
    <x v="1"/>
    <n v="2022"/>
    <n v="23"/>
    <d v="2022-01-23T00:00:00"/>
    <s v="2022-01-23"/>
    <m/>
    <m/>
    <m/>
    <m/>
    <s v="Santa Cruz"/>
    <x v="2"/>
    <x v="12"/>
    <s v="EMPRESA DE TRANSPORTES TURISTICO &amp; SERVICIOS SEÑOR DEL COSTADO S.A.C."/>
    <s v="empresa de transportes turistico &amp; servicios señor del costado s.a.c."/>
    <s v="EMPRESA DE TRANSPORTES TURISTICO &amp; SERVICIOS SEÑOR DEL COSTADO S.A.C."/>
    <s v="Empresa De Transportes Turistico &amp; Servicios Señor Del Costado S.A.C."/>
    <n v="20606636394"/>
    <s v="Aceptado"/>
    <s v="PEN"/>
    <m/>
    <m/>
    <s v="Efectivo"/>
    <n v="120.34"/>
    <n v="0"/>
    <n v="21.66"/>
    <n v="142"/>
  </r>
  <r>
    <n v="1421"/>
    <x v="0"/>
    <x v="0"/>
    <s v="B001-16935"/>
    <s v="B001"/>
    <s v="16935"/>
    <s v="1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.71"/>
    <n v="0"/>
    <n v="2.29"/>
    <n v="15"/>
  </r>
  <r>
    <n v="1422"/>
    <x v="1"/>
    <x v="0"/>
    <s v="B003-12444"/>
    <s v="B003"/>
    <s v="12444"/>
    <s v="3-1"/>
    <s v="2022-01-23"/>
    <x v="1"/>
    <n v="2022"/>
    <n v="23"/>
    <d v="2022-01-23T00:00:00"/>
    <s v="2022-01-2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2.03"/>
    <n v="0"/>
    <n v="12.97"/>
    <n v="85"/>
  </r>
  <r>
    <n v="1423"/>
    <x v="0"/>
    <x v="1"/>
    <s v="F001-8212"/>
    <s v="F001"/>
    <s v="8212"/>
    <s v="1-8"/>
    <s v="2022-01-23"/>
    <x v="1"/>
    <n v="2022"/>
    <n v="23"/>
    <d v="2022-01-23T00:00:00"/>
    <s v="2022-01-23"/>
    <m/>
    <m/>
    <m/>
    <m/>
    <s v="Cutervo"/>
    <x v="2"/>
    <x v="10"/>
    <s v="&quot;CCUBASDI INGENIERIA &amp; CONSTRUCCION E.I.R.L.&quot;"/>
    <s v="&quot;ccubasdi ingenieria &amp; construccion e.i.r.l.&quot;"/>
    <s v="&quot;CCUBASDI INGENIERIA &amp; CONSTRUCCION E.I.R.L.&quot;"/>
    <s v="&quot;Ccubasdi Ingenieria &amp; Construccion E.I.R.L.&quot;"/>
    <n v="20601738873"/>
    <s v="Aceptado"/>
    <s v="PEN"/>
    <m/>
    <m/>
    <s v="Efectivo"/>
    <n v="224.58"/>
    <n v="0"/>
    <n v="40.42"/>
    <n v="265"/>
  </r>
  <r>
    <n v="1424"/>
    <x v="0"/>
    <x v="1"/>
    <s v="F001-8211"/>
    <s v="F001"/>
    <s v="8211"/>
    <s v="1-8"/>
    <s v="2022-01-22"/>
    <x v="1"/>
    <n v="2022"/>
    <n v="22"/>
    <d v="2022-01-22T00:00:00"/>
    <s v="2022-01-22"/>
    <m/>
    <m/>
    <m/>
    <m/>
    <s v="Chota"/>
    <x v="2"/>
    <x v="2"/>
    <s v="COMPANY 3D INGENIERIA Y CONSTRUCCION SAC"/>
    <s v="company 3d ingenieria y construccion sac"/>
    <s v="COMPANY 3D INGENIERIA Y CONSTRUCCION SAC"/>
    <s v="Company 3D Ingenieria Y Construccion Sac"/>
    <n v="20529513993"/>
    <s v="Aceptado"/>
    <s v="PEN"/>
    <m/>
    <m/>
    <s v="Efectivo"/>
    <n v="116.95"/>
    <n v="0"/>
    <n v="21.05"/>
    <n v="138"/>
  </r>
  <r>
    <n v="1425"/>
    <x v="0"/>
    <x v="0"/>
    <s v="B001-16934"/>
    <s v="B001"/>
    <s v="16934"/>
    <s v="1-1"/>
    <s v="2022-01-22"/>
    <x v="1"/>
    <n v="2022"/>
    <n v="22"/>
    <d v="2022-01-22T00:00:00"/>
    <s v="2022-01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1.36000000000001"/>
    <n v="0"/>
    <n v="29.04"/>
    <n v="190.4"/>
  </r>
  <r>
    <n v="1426"/>
    <x v="0"/>
    <x v="1"/>
    <s v="F001-8210"/>
    <s v="F001"/>
    <s v="8210"/>
    <s v="1-8"/>
    <s v="2022-01-22"/>
    <x v="1"/>
    <n v="2022"/>
    <n v="22"/>
    <d v="2022-01-22T00:00:00"/>
    <s v="2022-01-22"/>
    <m/>
    <m/>
    <m/>
    <m/>
    <s v="Miraflores"/>
    <x v="4"/>
    <x v="4"/>
    <s v="Westfalia Fruit Perú S.A.C."/>
    <s v="westfalia fruit perú s.a.c."/>
    <s v="WESTFALIA FRUIT PERÚ S.A.C."/>
    <s v="Westfalia Fruit Perú S.A.C."/>
    <n v="20600876491"/>
    <s v="Aceptado"/>
    <s v="PEN"/>
    <m/>
    <m/>
    <s v="Efectivo"/>
    <n v="194.51"/>
    <n v="0"/>
    <n v="35.01"/>
    <n v="229.51999999999998"/>
  </r>
  <r>
    <n v="1427"/>
    <x v="2"/>
    <x v="0"/>
    <s v="B002-15906"/>
    <s v="B002"/>
    <s v="15906"/>
    <s v="2-1"/>
    <s v="2022-01-22"/>
    <x v="1"/>
    <n v="2022"/>
    <n v="22"/>
    <d v="2022-01-22T00:00:00"/>
    <s v="2022-01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.85"/>
    <n v="0"/>
    <n v="9.15"/>
    <n v="60"/>
  </r>
  <r>
    <n v="1428"/>
    <x v="0"/>
    <x v="0"/>
    <s v="B001-16933"/>
    <s v="B001"/>
    <s v="16933"/>
    <s v="1-1"/>
    <s v="2022-01-22"/>
    <x v="1"/>
    <n v="2022"/>
    <n v="22"/>
    <d v="2022-01-22T00:00:00"/>
    <s v="2022-01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5.08"/>
    <n v="0"/>
    <n v="18.920000000000002"/>
    <n v="124"/>
  </r>
  <r>
    <n v="1429"/>
    <x v="1"/>
    <x v="0"/>
    <s v="B003-12443"/>
    <s v="B003"/>
    <s v="12443"/>
    <s v="3-1"/>
    <s v="2022-01-22"/>
    <x v="1"/>
    <n v="2022"/>
    <n v="22"/>
    <d v="2022-01-22T00:00:00"/>
    <s v="2022-01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3.22"/>
    <n v="0"/>
    <n v="16.78"/>
    <n v="110"/>
  </r>
  <r>
    <n v="1430"/>
    <x v="0"/>
    <x v="0"/>
    <s v="B001-16932"/>
    <s v="B001"/>
    <s v="16932"/>
    <s v="1-1"/>
    <s v="2022-01-22"/>
    <x v="1"/>
    <n v="2022"/>
    <n v="22"/>
    <d v="2022-01-22T00:00:00"/>
    <s v="2022-01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1.69"/>
    <n v="0"/>
    <n v="18.3"/>
    <n v="119.99"/>
  </r>
  <r>
    <n v="1431"/>
    <x v="0"/>
    <x v="1"/>
    <s v="F001-8209"/>
    <s v="F001"/>
    <s v="8209"/>
    <s v="1-8"/>
    <s v="2022-01-22"/>
    <x v="1"/>
    <n v="2022"/>
    <n v="22"/>
    <d v="2022-01-22T00:00:00"/>
    <s v="2022-01-22"/>
    <m/>
    <m/>
    <m/>
    <m/>
    <s v="Santa Cruz"/>
    <x v="2"/>
    <x v="12"/>
    <s v="EMPRESA DE TRANSPORTES TURISTICO &amp; SERVICIOS SEÑOR DEL COSTADO S.A.C."/>
    <s v="empresa de transportes turistico &amp; servicios señor del costado s.a.c."/>
    <s v="EMPRESA DE TRANSPORTES TURISTICO &amp; SERVICIOS SEÑOR DEL COSTADO S.A.C."/>
    <s v="Empresa De Transportes Turistico &amp; Servicios Señor Del Costado S.A.C."/>
    <n v="20606636394"/>
    <s v="Aceptado"/>
    <s v="PEN"/>
    <m/>
    <m/>
    <s v="Efectivo"/>
    <n v="111.86"/>
    <n v="0"/>
    <n v="20.14"/>
    <n v="132"/>
  </r>
  <r>
    <n v="1432"/>
    <x v="2"/>
    <x v="1"/>
    <s v="F002-3440"/>
    <s v="F002"/>
    <s v="3440"/>
    <s v="2-3"/>
    <s v="2022-01-22"/>
    <x v="1"/>
    <n v="2022"/>
    <n v="22"/>
    <d v="2022-01-22T00:00:00"/>
    <s v="2022-01-22"/>
    <m/>
    <m/>
    <m/>
    <m/>
    <s v="Patapo"/>
    <x v="1"/>
    <x v="1"/>
    <s v="CONSORCIO YAUYUCAN"/>
    <s v="consorcio yauyucan"/>
    <s v="CONSORCIO YAUYUCAN"/>
    <s v="Consorcio Yauyucan"/>
    <n v="20608692721"/>
    <s v="Aceptado"/>
    <s v="PEN"/>
    <m/>
    <m/>
    <s v="Efectivo"/>
    <n v="84.75"/>
    <n v="0"/>
    <n v="15.25"/>
    <n v="100"/>
  </r>
  <r>
    <n v="1433"/>
    <x v="1"/>
    <x v="1"/>
    <s v="F003-2060"/>
    <s v="F003"/>
    <s v="2060"/>
    <s v="3-2"/>
    <s v="2022-01-22"/>
    <x v="1"/>
    <n v="2022"/>
    <n v="22"/>
    <d v="2022-01-22T00:00:00"/>
    <s v="2022-01-22"/>
    <m/>
    <m/>
    <m/>
    <m/>
    <s v="Santa Anita"/>
    <x v="4"/>
    <x v="4"/>
    <s v="M &amp; L CONSTRUCCIONES E.I.R.L."/>
    <s v="m &amp; l construcciones e.i.r.l."/>
    <s v="M &amp; L CONSTRUCCIONES E.I.R.L."/>
    <s v="M &amp; L Construcciones E.I.R.L."/>
    <n v="20608484427"/>
    <s v="Aceptado"/>
    <s v="PEN"/>
    <m/>
    <m/>
    <s v="Efectivo"/>
    <n v="50.85"/>
    <n v="0"/>
    <n v="9.15"/>
    <n v="60"/>
  </r>
  <r>
    <n v="1434"/>
    <x v="2"/>
    <x v="1"/>
    <s v="F002-3439"/>
    <s v="F002"/>
    <s v="3439"/>
    <s v="2-3"/>
    <s v="2022-01-22"/>
    <x v="1"/>
    <n v="2022"/>
    <n v="22"/>
    <d v="2022-01-22T00:00:00"/>
    <s v="2022-01-22"/>
    <m/>
    <m/>
    <m/>
    <m/>
    <m/>
    <x v="0"/>
    <x v="0"/>
    <s v="ANTERO DIAZ CIEZA"/>
    <s v="antero diaz cieza"/>
    <s v="ANTERO DIAZ CIEZA"/>
    <s v="Antero Diaz Cieza"/>
    <n v="10165814423"/>
    <s v="Aceptado"/>
    <s v="PEN"/>
    <m/>
    <m/>
    <s v="Efectivo"/>
    <n v="67.8"/>
    <n v="0"/>
    <n v="12.2"/>
    <n v="80"/>
  </r>
  <r>
    <n v="1435"/>
    <x v="2"/>
    <x v="0"/>
    <s v="B002-15905"/>
    <s v="B002"/>
    <s v="15905"/>
    <s v="2-1"/>
    <s v="2022-01-22"/>
    <x v="1"/>
    <n v="2022"/>
    <n v="22"/>
    <d v="2022-01-22T00:00:00"/>
    <s v="2022-01-2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700000000000006"/>
    <n v="0"/>
    <n v="1.53"/>
    <n v="10"/>
  </r>
  <r>
    <n v="1436"/>
    <x v="0"/>
    <x v="1"/>
    <s v="F001-8208"/>
    <s v="F001"/>
    <s v="8208"/>
    <s v="1-8"/>
    <s v="2022-01-22"/>
    <x v="1"/>
    <n v="2022"/>
    <n v="22"/>
    <d v="2022-01-22T00:00:00"/>
    <s v="2022-01-22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2.54"/>
    <n v="0"/>
    <n v="27.46"/>
    <n v="180"/>
  </r>
  <r>
    <n v="1437"/>
    <x v="1"/>
    <x v="1"/>
    <s v="F003-2059"/>
    <s v="F003"/>
    <s v="2059"/>
    <s v="3-2"/>
    <s v="2022-01-22"/>
    <x v="1"/>
    <n v="2022"/>
    <n v="22"/>
    <d v="2022-01-22T00:00:00"/>
    <s v="2022-01-22"/>
    <m/>
    <m/>
    <m/>
    <m/>
    <m/>
    <x v="1"/>
    <x v="1"/>
    <s v="HERRERA MENDOZA SEGUNDO DANDIEL"/>
    <s v="herrera mendoza segundo dandiel"/>
    <s v="HERRERA MENDOZA SEGUNDO DANDIEL"/>
    <s v="Herrera Mendoza Segundo Dandiel"/>
    <n v="10461338904"/>
    <s v="Aceptado"/>
    <s v="PEN"/>
    <m/>
    <m/>
    <s v="Efectivo"/>
    <n v="42.37"/>
    <n v="0"/>
    <n v="7.63"/>
    <n v="50"/>
  </r>
  <r>
    <n v="1438"/>
    <x v="0"/>
    <x v="1"/>
    <s v="F001-8207"/>
    <s v="F001"/>
    <s v="8207"/>
    <s v="1-8"/>
    <s v="2022-01-22"/>
    <x v="1"/>
    <n v="2022"/>
    <n v="22"/>
    <d v="2022-01-22T00:00:00"/>
    <s v="2022-01-22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193.22"/>
    <n v="0"/>
    <n v="34.78"/>
    <n v="228"/>
  </r>
  <r>
    <n v="1439"/>
    <x v="1"/>
    <x v="1"/>
    <s v="F003-2058"/>
    <s v="F003"/>
    <s v="2058"/>
    <s v="3-2"/>
    <s v="2022-01-22"/>
    <x v="1"/>
    <n v="2022"/>
    <n v="22"/>
    <d v="2022-01-22T00:00:00"/>
    <s v="2022-01-22"/>
    <m/>
    <m/>
    <m/>
    <m/>
    <s v="Chiclayo"/>
    <x v="1"/>
    <x v="1"/>
    <s v="EMPRESA DE TAXIS PATAPO S.A.C."/>
    <s v="empresa de taxis patapo s.a.c."/>
    <s v="EMPRESA DE TAXIS PATAPO S.A.C."/>
    <s v="Empresa De Taxis Patapo S.A.C."/>
    <n v="20539140044"/>
    <s v="Aceptado"/>
    <s v="PEN"/>
    <m/>
    <m/>
    <s v="Efectivo"/>
    <n v="25.42"/>
    <n v="0"/>
    <n v="4.58"/>
    <n v="30"/>
  </r>
  <r>
    <n v="1440"/>
    <x v="0"/>
    <x v="1"/>
    <s v="F001-8206"/>
    <s v="F001"/>
    <s v="8206"/>
    <s v="1-8"/>
    <s v="2022-01-22"/>
    <x v="1"/>
    <n v="2022"/>
    <n v="22"/>
    <d v="2022-01-22T00:00:00"/>
    <s v="2022-01-22"/>
    <m/>
    <m/>
    <m/>
    <m/>
    <m/>
    <x v="0"/>
    <x v="0"/>
    <s v="DAVILA BRAVO ARBEL DEMETRIO"/>
    <s v="davila bravo arbel demetrio"/>
    <s v="DAVILA BRAVO ARBEL DEMETRIO"/>
    <s v="Davila Bravo Arbel Demetrio"/>
    <n v="10273978548"/>
    <s v="Aceptado"/>
    <s v="PEN"/>
    <m/>
    <m/>
    <s v="Efectivo"/>
    <n v="84.75"/>
    <n v="0"/>
    <n v="15.25"/>
    <n v="100"/>
  </r>
  <r>
    <n v="1441"/>
    <x v="0"/>
    <x v="1"/>
    <s v="F001-8205"/>
    <s v="F001"/>
    <s v="8205"/>
    <s v="1-8"/>
    <s v="2022-01-22"/>
    <x v="1"/>
    <n v="2022"/>
    <n v="22"/>
    <d v="2022-01-22T00:00:00"/>
    <s v="2022-01-22"/>
    <m/>
    <m/>
    <m/>
    <m/>
    <s v="Cajamarca"/>
    <x v="2"/>
    <x v="6"/>
    <s v="MADERERA Y REPRESENTACIONES SAN LORENZO S.A.C."/>
    <s v="maderera y representaciones san lorenzo s.a.c."/>
    <s v="MADERERA Y REPRESENTACIONES SAN LORENZO S.A.C."/>
    <s v="Maderera Y Representaciones San Lorenzo S.A.C."/>
    <n v="20605551832"/>
    <s v="Aceptado"/>
    <s v="PEN"/>
    <m/>
    <m/>
    <s v="Efectivo"/>
    <n v="1402.54"/>
    <n v="0"/>
    <n v="252.46"/>
    <n v="1655"/>
  </r>
  <r>
    <n v="1442"/>
    <x v="0"/>
    <x v="1"/>
    <s v="F001-8204"/>
    <s v="F001"/>
    <s v="8204"/>
    <s v="1-8"/>
    <s v="2022-01-21"/>
    <x v="1"/>
    <n v="2022"/>
    <n v="21"/>
    <d v="2022-01-21T00:00:00"/>
    <s v="2022-01-21"/>
    <m/>
    <m/>
    <m/>
    <m/>
    <s v="Chiclayo"/>
    <x v="1"/>
    <x v="1"/>
    <s v="EMPRESA DE TRANSPORTES CJ EMPERADOR E.I.R.L."/>
    <s v="empresa de transportes cj emperador e.i.r.l."/>
    <s v="EMPRESA DE TRANSPORTES CJ EMPERADOR E.I.R.L."/>
    <s v="Empresa De Transportes Cj Emperador E.I.R.L."/>
    <n v="20603639210"/>
    <s v="Aceptado"/>
    <s v="PEN"/>
    <m/>
    <m/>
    <s v="Efectivo"/>
    <n v="579.66"/>
    <n v="0"/>
    <n v="104.34"/>
    <n v="684"/>
  </r>
  <r>
    <n v="1443"/>
    <x v="0"/>
    <x v="0"/>
    <s v="B001-16931"/>
    <s v="B001"/>
    <s v="16931"/>
    <s v="1-1"/>
    <s v="2022-01-21"/>
    <x v="1"/>
    <n v="2022"/>
    <n v="21"/>
    <d v="2022-01-21T00:00:00"/>
    <s v="2022-01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7.8"/>
    <n v="0"/>
    <n v="21.2"/>
    <n v="139"/>
  </r>
  <r>
    <n v="1444"/>
    <x v="1"/>
    <x v="0"/>
    <s v="B003-12442"/>
    <s v="B003"/>
    <s v="12442"/>
    <s v="3-1"/>
    <s v="2022-01-21"/>
    <x v="1"/>
    <n v="2022"/>
    <n v="21"/>
    <d v="2022-01-21T00:00:00"/>
    <s v="2022-01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31.36000000000001"/>
    <n v="0"/>
    <n v="23.64"/>
    <n v="155"/>
  </r>
  <r>
    <n v="1445"/>
    <x v="0"/>
    <x v="0"/>
    <s v="B001-16930"/>
    <s v="B001"/>
    <s v="16930"/>
    <s v="1-1"/>
    <s v="2022-01-21"/>
    <x v="1"/>
    <n v="2022"/>
    <n v="21"/>
    <d v="2022-01-21T00:00:00"/>
    <s v="2022-01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700000000000006"/>
    <n v="0"/>
    <n v="1.53"/>
    <n v="10"/>
  </r>
  <r>
    <n v="1446"/>
    <x v="0"/>
    <x v="1"/>
    <s v="F001-8203"/>
    <s v="F001"/>
    <s v="8203"/>
    <s v="1-8"/>
    <s v="2022-01-21"/>
    <x v="1"/>
    <n v="2022"/>
    <n v="21"/>
    <d v="2022-01-21T00:00:00"/>
    <s v="2022-01-21"/>
    <m/>
    <m/>
    <m/>
    <m/>
    <s v="Cutervo"/>
    <x v="2"/>
    <x v="10"/>
    <s v="E.Y.N.C.CONTRATISTAS GENERALES E.I.R.L."/>
    <s v="e.y.n.c.contratistas generales e.i.r.l."/>
    <s v="E.Y.N.C.CONTRATISTAS GENERALES E.I.R.L."/>
    <s v="E.Y.N.C.Contratistas Generales E.I.R.L."/>
    <n v="20491842122"/>
    <s v="Aceptado"/>
    <s v="PEN"/>
    <m/>
    <m/>
    <s v="Efectivo"/>
    <n v="186.44"/>
    <n v="0"/>
    <n v="33.56"/>
    <n v="220"/>
  </r>
  <r>
    <n v="1447"/>
    <x v="0"/>
    <x v="1"/>
    <s v="F001-8202"/>
    <s v="F001"/>
    <s v="8202"/>
    <s v="1-8"/>
    <s v="2022-01-21"/>
    <x v="1"/>
    <n v="2022"/>
    <n v="21"/>
    <d v="2022-01-21T00:00:00"/>
    <s v="2022-01-21"/>
    <m/>
    <m/>
    <m/>
    <m/>
    <s v="Santa Cruz"/>
    <x v="2"/>
    <x v="12"/>
    <s v="EMPRESA DE TRANSPORTES TURISTICO &amp; SERVICIOS SEÑOR DEL COSTADO S.A.C."/>
    <s v="empresa de transportes turistico &amp; servicios señor del costado s.a.c."/>
    <s v="EMPRESA DE TRANSPORTES TURISTICO &amp; SERVICIOS SEÑOR DEL COSTADO S.A.C."/>
    <s v="Empresa De Transportes Turistico &amp; Servicios Señor Del Costado S.A.C."/>
    <n v="20606636394"/>
    <s v="Aceptado"/>
    <s v="PEN"/>
    <m/>
    <m/>
    <s v="Efectivo"/>
    <n v="125.42"/>
    <n v="0"/>
    <n v="22.58"/>
    <n v="148"/>
  </r>
  <r>
    <n v="1448"/>
    <x v="0"/>
    <x v="0"/>
    <s v="B001-16929"/>
    <s v="B001"/>
    <s v="16929"/>
    <s v="1-1"/>
    <s v="2022-01-21"/>
    <x v="1"/>
    <n v="2022"/>
    <n v="21"/>
    <d v="2022-01-21T00:00:00"/>
    <s v="2022-01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7.63"/>
    <n v="0"/>
    <n v="19.37"/>
    <n v="127"/>
  </r>
  <r>
    <n v="1449"/>
    <x v="0"/>
    <x v="1"/>
    <s v="F001-8201"/>
    <s v="F001"/>
    <s v="8201"/>
    <s v="1-8"/>
    <s v="2022-01-21"/>
    <x v="1"/>
    <n v="2022"/>
    <n v="21"/>
    <d v="2022-01-21T00:00:00"/>
    <s v="2022-01-21"/>
    <m/>
    <m/>
    <m/>
    <m/>
    <m/>
    <x v="0"/>
    <x v="0"/>
    <s v="W.JJ BUSTAMANTE E.I.R.L"/>
    <s v="w.jj bustamante e.i.r.l"/>
    <s v="W.JJ BUSTAMANTE E.I.R.L"/>
    <s v="W.Jj Bustamante E.I.R.L"/>
    <n v="20608852141"/>
    <s v="Aceptado"/>
    <s v="PEN"/>
    <m/>
    <m/>
    <s v="Efectivo"/>
    <n v="148.31"/>
    <n v="0"/>
    <n v="26.7"/>
    <n v="175.01"/>
  </r>
  <r>
    <n v="1450"/>
    <x v="0"/>
    <x v="0"/>
    <s v="B001-16928"/>
    <s v="B001"/>
    <s v="16928"/>
    <s v="1-1"/>
    <s v="2022-01-21"/>
    <x v="1"/>
    <n v="2022"/>
    <n v="21"/>
    <d v="2022-01-21T00:00:00"/>
    <s v="2022-01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451"/>
    <x v="0"/>
    <x v="1"/>
    <s v="F001-8200"/>
    <s v="F001"/>
    <s v="8200"/>
    <s v="1-8"/>
    <s v="2022-01-21"/>
    <x v="1"/>
    <n v="2022"/>
    <n v="21"/>
    <d v="2022-01-21T00:00:00"/>
    <s v="2022-01-21"/>
    <m/>
    <m/>
    <m/>
    <m/>
    <s v="San Isidro"/>
    <x v="4"/>
    <x v="4"/>
    <s v="CHINA RAILWAY N° 10 ENGINEERING GROUP CO., LTD SUCURSAL DEL PERU"/>
    <s v="china railway n° 10 engineering group co., ltd sucursal del peru"/>
    <s v="CHINA RAILWAY N° 10 ENGINEERING GROUP CO., LTD SUCURSAL DEL PERU"/>
    <s v="China Railway N° 10 Engineering Group Co., Ltd Sucursal Del Peru"/>
    <n v="20601116082"/>
    <s v="Aceptado"/>
    <s v="PEN"/>
    <m/>
    <m/>
    <s v="Efectivo"/>
    <n v="377.97"/>
    <n v="0"/>
    <n v="68.03"/>
    <n v="446"/>
  </r>
  <r>
    <n v="1452"/>
    <x v="0"/>
    <x v="1"/>
    <s v="F001-8199"/>
    <s v="F001"/>
    <s v="8199"/>
    <s v="1-8"/>
    <s v="2022-01-21"/>
    <x v="1"/>
    <n v="2022"/>
    <n v="21"/>
    <d v="2022-01-21T00:00:00"/>
    <s v="2022-01-21"/>
    <m/>
    <m/>
    <m/>
    <m/>
    <m/>
    <x v="0"/>
    <x v="0"/>
    <s v="ALEX FERNANDEZ GONZALEZ"/>
    <s v="alex fernandez gonzalez"/>
    <s v="ALEX FERNANDEZ GONZALEZ"/>
    <s v="Alex Fernandez Gonzalez"/>
    <n v="10408745280"/>
    <s v="Aceptado"/>
    <s v="PEN"/>
    <m/>
    <m/>
    <s v="Efectivo"/>
    <n v="446.61"/>
    <n v="0"/>
    <n v="80.39"/>
    <n v="527"/>
  </r>
  <r>
    <n v="1453"/>
    <x v="0"/>
    <x v="1"/>
    <s v="F001-8198"/>
    <s v="F001"/>
    <s v="8198"/>
    <s v="1-8"/>
    <s v="2022-01-21"/>
    <x v="1"/>
    <n v="2022"/>
    <n v="21"/>
    <d v="2022-01-21T00:00:00"/>
    <s v="2022-01-21"/>
    <m/>
    <m/>
    <m/>
    <m/>
    <m/>
    <x v="0"/>
    <x v="0"/>
    <s v="ALEX FERNANDEZ GONZALEZ"/>
    <s v="alex fernandez gonzalez"/>
    <s v="ALEX FERNANDEZ GONZALEZ"/>
    <s v="Alex Fernandez Gonzalez"/>
    <n v="10408745280"/>
    <s v="Aceptado"/>
    <s v="PEN"/>
    <m/>
    <m/>
    <s v="Efectivo"/>
    <n v="446.61"/>
    <n v="0"/>
    <n v="80.39"/>
    <n v="527"/>
  </r>
  <r>
    <n v="1454"/>
    <x v="3"/>
    <x v="2"/>
    <s v="FC04-58"/>
    <s v="FC04"/>
    <s v="04-58"/>
    <s v="4-5"/>
    <s v="2022-01-21"/>
    <x v="1"/>
    <n v="2022"/>
    <n v="21"/>
    <d v="2022-01-21T00:00:00"/>
    <m/>
    <s v="F001 - 8114"/>
    <m/>
    <m/>
    <m/>
    <s v="Cutervo"/>
    <x v="2"/>
    <x v="10"/>
    <s v="&quot;CCUBASDI INGENIERIA &amp; CONSTRUCCION E.I.R.L.&quot;"/>
    <s v="&quot;ccubasdi ingenieria &amp; construccion e.i.r.l.&quot;"/>
    <s v="&quot;CCUBASDI INGENIERIA &amp; CONSTRUCCION E.I.R.L.&quot;"/>
    <s v="&quot;Ccubasdi Ingenieria &amp; Construccion E.I.R.L.&quot;"/>
    <n v="20601738873"/>
    <s v="Aceptado"/>
    <s v="PEN"/>
    <m/>
    <m/>
    <m/>
    <n v="-377.97"/>
    <n v="0"/>
    <n v="-68.03"/>
    <n v="-446"/>
  </r>
  <r>
    <n v="1455"/>
    <x v="1"/>
    <x v="0"/>
    <s v="B003-12441"/>
    <s v="B003"/>
    <s v="12441"/>
    <s v="3-1"/>
    <s v="2022-01-21"/>
    <x v="1"/>
    <n v="2022"/>
    <n v="21"/>
    <d v="2022-01-21T00:00:00"/>
    <s v="2022-01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.95"/>
    <n v="0"/>
    <n v="3.05"/>
    <n v="20"/>
  </r>
  <r>
    <n v="1456"/>
    <x v="0"/>
    <x v="0"/>
    <s v="B001-16927"/>
    <s v="B001"/>
    <s v="16927"/>
    <s v="1-1"/>
    <s v="2022-01-21"/>
    <x v="1"/>
    <n v="2022"/>
    <n v="21"/>
    <d v="2022-01-21T00:00:00"/>
    <s v="2022-01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6.95"/>
    <n v="0"/>
    <n v="30.05"/>
    <n v="197"/>
  </r>
  <r>
    <n v="1457"/>
    <x v="0"/>
    <x v="1"/>
    <s v="F001-8197"/>
    <s v="F001"/>
    <s v="8197"/>
    <s v="1-8"/>
    <s v="2022-01-21"/>
    <x v="1"/>
    <n v="2022"/>
    <n v="21"/>
    <d v="2022-01-21T00:00:00"/>
    <s v="2022-01-21"/>
    <m/>
    <m/>
    <m/>
    <m/>
    <m/>
    <x v="0"/>
    <x v="0"/>
    <s v="TECNISERVICIOS ASCATE EIRL"/>
    <s v="tecniservicios ascate eirl"/>
    <s v="TECNISERVICIOS ASCATE EIRL"/>
    <s v="Tecniservicios Ascate Eirl"/>
    <n v="20608391232"/>
    <s v="Aceptado"/>
    <s v="PEN"/>
    <m/>
    <m/>
    <s v="Efectivo"/>
    <n v="847.46"/>
    <n v="0"/>
    <n v="152.54"/>
    <n v="1000"/>
  </r>
  <r>
    <n v="1458"/>
    <x v="0"/>
    <x v="1"/>
    <s v="F001-8196"/>
    <s v="F001"/>
    <s v="8196"/>
    <s v="1-8"/>
    <s v="2022-01-21"/>
    <x v="1"/>
    <n v="2022"/>
    <n v="21"/>
    <d v="2022-01-21T00:00:00"/>
    <s v="2022-01-21"/>
    <m/>
    <m/>
    <m/>
    <m/>
    <s v="Chiclayo"/>
    <x v="1"/>
    <x v="1"/>
    <s v="EMPRESA DE TRANSPORTES TURISMO BATANGRANDE SRL"/>
    <s v="empresa de transportes turismo batangrande srl"/>
    <s v="EMPRESA DE TRANSPORTES TURISMO BATANGRANDE SRL"/>
    <s v="Empresa De Transportes Turismo Batangrande Srl"/>
    <n v="20212390624"/>
    <s v="Aceptado"/>
    <s v="PEN"/>
    <m/>
    <m/>
    <s v="Efectivo"/>
    <n v="364.41"/>
    <n v="0"/>
    <n v="65.59"/>
    <n v="430"/>
  </r>
  <r>
    <n v="1459"/>
    <x v="0"/>
    <x v="1"/>
    <s v="F001-8195"/>
    <s v="F001"/>
    <s v="8195"/>
    <s v="1-8"/>
    <s v="2022-01-21"/>
    <x v="1"/>
    <n v="2022"/>
    <n v="21"/>
    <d v="2022-01-21T00:00:00"/>
    <s v="2022-01-21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108.47"/>
    <n v="0"/>
    <n v="19.53"/>
    <n v="128"/>
  </r>
  <r>
    <n v="1460"/>
    <x v="0"/>
    <x v="1"/>
    <s v="F001-8194"/>
    <s v="F001"/>
    <s v="8194"/>
    <s v="1-8"/>
    <s v="2022-01-21"/>
    <x v="1"/>
    <n v="2022"/>
    <n v="21"/>
    <d v="2022-01-21T00:00:00"/>
    <s v="2022-01-21"/>
    <m/>
    <m/>
    <m/>
    <m/>
    <s v="Chiclayo"/>
    <x v="1"/>
    <x v="1"/>
    <s v="CORONEL RAMOS CLEBER"/>
    <s v="coronel ramos cleber"/>
    <s v="CORONEL RAMOS CLEBER"/>
    <s v="Coronel Ramos Cleber"/>
    <n v="10400491530"/>
    <s v="Aceptado"/>
    <s v="PEN"/>
    <m/>
    <m/>
    <s v="Efectivo"/>
    <n v="381.36"/>
    <n v="0"/>
    <n v="68.64"/>
    <n v="450"/>
  </r>
  <r>
    <n v="1461"/>
    <x v="0"/>
    <x v="0"/>
    <s v="B001-16926"/>
    <s v="B001"/>
    <s v="16926"/>
    <s v="1-1"/>
    <s v="2022-01-21"/>
    <x v="1"/>
    <n v="2022"/>
    <n v="21"/>
    <d v="2022-01-21T00:00:00"/>
    <s v="2022-01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462"/>
    <x v="0"/>
    <x v="1"/>
    <s v="F001-8193"/>
    <s v="F001"/>
    <s v="8193"/>
    <s v="1-8"/>
    <s v="2022-01-21"/>
    <x v="1"/>
    <n v="2022"/>
    <n v="21"/>
    <d v="2022-01-21T00:00:00"/>
    <s v="2022-01-21"/>
    <m/>
    <m/>
    <m/>
    <m/>
    <s v="San Isidro"/>
    <x v="4"/>
    <x v="4"/>
    <s v="BENICORP S.A.C."/>
    <s v="benicorp s.a.c."/>
    <s v="BENICORP S.A.C."/>
    <s v="Benicorp S.A.C."/>
    <n v="20601152291"/>
    <s v="Aceptado"/>
    <s v="PEN"/>
    <m/>
    <m/>
    <s v="Efectivo"/>
    <n v="84.75"/>
    <n v="0"/>
    <n v="15.25"/>
    <n v="100"/>
  </r>
  <r>
    <n v="1463"/>
    <x v="0"/>
    <x v="1"/>
    <s v="F001-8192"/>
    <s v="F001"/>
    <s v="8192"/>
    <s v="1-8"/>
    <s v="2022-01-21"/>
    <x v="1"/>
    <n v="2022"/>
    <n v="21"/>
    <d v="2022-01-21T00:00:00"/>
    <s v="2022-01-21"/>
    <m/>
    <m/>
    <m/>
    <m/>
    <s v="San Isidro"/>
    <x v="4"/>
    <x v="4"/>
    <s v="BENICORP S.A.C."/>
    <s v="benicorp s.a.c."/>
    <s v="BENICORP S.A.C."/>
    <s v="Benicorp S.A.C."/>
    <n v="20601152291"/>
    <s v="Aceptado"/>
    <s v="PEN"/>
    <m/>
    <m/>
    <s v="Efectivo"/>
    <n v="1932.2"/>
    <n v="0"/>
    <n v="347.8"/>
    <n v="2280"/>
  </r>
  <r>
    <n v="1464"/>
    <x v="0"/>
    <x v="1"/>
    <s v="F001-8191"/>
    <s v="F001"/>
    <s v="8191"/>
    <s v="1-8"/>
    <s v="2022-01-21"/>
    <x v="1"/>
    <n v="2022"/>
    <n v="21"/>
    <d v="2022-01-21T00:00:00"/>
    <s v="2022-01-21"/>
    <m/>
    <m/>
    <m/>
    <m/>
    <s v="Santa Cruz"/>
    <x v="2"/>
    <x v="12"/>
    <s v="EMPRESA DE TRANSPORTES TURISTICO &amp; SERVICIOS SEÑOR DEL COSTADO S.A.C."/>
    <s v="empresa de transportes turistico &amp; servicios señor del costado s.a.c."/>
    <s v="EMPRESA DE TRANSPORTES TURISTICO &amp; SERVICIOS SEÑOR DEL COSTADO S.A.C."/>
    <s v="Empresa De Transportes Turistico &amp; Servicios Señor Del Costado S.A.C."/>
    <n v="20606636394"/>
    <s v="Aceptado"/>
    <s v="PEN"/>
    <m/>
    <m/>
    <s v="Efectivo"/>
    <n v="117.8"/>
    <n v="0"/>
    <n v="21.2"/>
    <n v="139"/>
  </r>
  <r>
    <n v="1465"/>
    <x v="2"/>
    <x v="1"/>
    <s v="F002-3438"/>
    <s v="F002"/>
    <s v="3438"/>
    <s v="2-3"/>
    <s v="2022-01-21"/>
    <x v="1"/>
    <n v="2022"/>
    <n v="21"/>
    <d v="2022-01-21T00:00:00"/>
    <s v="2022-01-21"/>
    <m/>
    <m/>
    <m/>
    <m/>
    <m/>
    <x v="0"/>
    <x v="0"/>
    <s v="INVERSIONES TANTALEAN CAYOTOPA"/>
    <s v="inversiones tantalean cayotopa"/>
    <s v="INVERSIONES TANTALEAN CAYOTOPA"/>
    <s v="Inversiones Tantalean Cayotopa"/>
    <n v="20608161296"/>
    <s v="Aceptado"/>
    <s v="PEN"/>
    <m/>
    <m/>
    <s v="Efectivo"/>
    <n v="8.4700000000000006"/>
    <n v="0"/>
    <n v="1.53"/>
    <n v="10"/>
  </r>
  <r>
    <n v="1466"/>
    <x v="0"/>
    <x v="1"/>
    <s v="F001-8190"/>
    <s v="F001"/>
    <s v="8190"/>
    <s v="1-8"/>
    <s v="2022-01-21"/>
    <x v="1"/>
    <n v="2022"/>
    <n v="21"/>
    <d v="2022-01-21T00:00:00"/>
    <s v="2022-01-21"/>
    <m/>
    <m/>
    <m/>
    <m/>
    <m/>
    <x v="0"/>
    <x v="0"/>
    <s v="W.JJ BUSTAMANTE E.I.R.L"/>
    <s v="w.jj bustamante e.i.r.l"/>
    <s v="W.JJ BUSTAMANTE E.I.R.L"/>
    <s v="W.Jj Bustamante E.I.R.L"/>
    <n v="20608852141"/>
    <s v="Aceptado"/>
    <s v="PEN"/>
    <m/>
    <m/>
    <s v="Efectivo"/>
    <n v="987.29"/>
    <n v="0"/>
    <n v="177.71"/>
    <n v="1165"/>
  </r>
  <r>
    <n v="1467"/>
    <x v="0"/>
    <x v="0"/>
    <s v="B001-16925"/>
    <s v="B001"/>
    <s v="16925"/>
    <s v="1-1"/>
    <s v="2022-01-21"/>
    <x v="1"/>
    <n v="2022"/>
    <n v="21"/>
    <d v="2022-01-21T00:00:00"/>
    <s v="2022-01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468"/>
    <x v="0"/>
    <x v="1"/>
    <s v="F001-8189"/>
    <s v="F001"/>
    <s v="8189"/>
    <s v="1-8"/>
    <s v="2022-01-21"/>
    <x v="1"/>
    <n v="2022"/>
    <n v="21"/>
    <d v="2022-01-21T00:00:00"/>
    <s v="2022-01-21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6.78"/>
    <n v="0"/>
    <n v="28.22"/>
    <n v="185"/>
  </r>
  <r>
    <n v="1469"/>
    <x v="0"/>
    <x v="0"/>
    <s v="B001-16924"/>
    <s v="B001"/>
    <s v="16924"/>
    <s v="1-1"/>
    <s v="2022-01-21"/>
    <x v="1"/>
    <n v="2022"/>
    <n v="21"/>
    <d v="2022-01-21T00:00:00"/>
    <s v="2022-01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1470"/>
    <x v="2"/>
    <x v="1"/>
    <s v="F002-3437"/>
    <s v="F002"/>
    <s v="3437"/>
    <s v="2-3"/>
    <s v="2022-01-21"/>
    <x v="1"/>
    <n v="2022"/>
    <n v="21"/>
    <d v="2022-01-21T00:00:00"/>
    <s v="2022-01-21"/>
    <m/>
    <m/>
    <m/>
    <m/>
    <m/>
    <x v="0"/>
    <x v="0"/>
    <s v="JOMY CONTRATISTAS GENERALES S.R.L."/>
    <s v="jomy contratistas generales s.r.l."/>
    <s v="JOMY CONTRATISTAS GENERALES S.R.L."/>
    <s v="Jomy Contratistas Generales S.R.L."/>
    <n v="20561413917"/>
    <s v="Aceptado"/>
    <s v="PEN"/>
    <m/>
    <m/>
    <s v="Efectivo"/>
    <n v="161.86000000000001"/>
    <n v="0"/>
    <n v="29.14"/>
    <n v="191"/>
  </r>
  <r>
    <n v="1471"/>
    <x v="1"/>
    <x v="0"/>
    <s v="B003-12440"/>
    <s v="B003"/>
    <s v="12440"/>
    <s v="3-1"/>
    <s v="2022-01-21"/>
    <x v="1"/>
    <n v="2022"/>
    <n v="21"/>
    <d v="2022-01-21T00:00:00"/>
    <s v="2022-01-2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.02"/>
    <n v="0"/>
    <n v="1.98"/>
    <n v="13"/>
  </r>
  <r>
    <n v="1472"/>
    <x v="0"/>
    <x v="1"/>
    <s v="F001-8188"/>
    <s v="F001"/>
    <s v="8188"/>
    <s v="1-8"/>
    <s v="2022-01-21"/>
    <x v="1"/>
    <n v="2022"/>
    <n v="21"/>
    <d v="2022-01-21T00:00:00"/>
    <s v="2022-01-21"/>
    <m/>
    <m/>
    <m/>
    <m/>
    <s v="Cochabamba"/>
    <x v="2"/>
    <x v="2"/>
    <s v="HERMANOS TAYDELMARC SOCIEDAD ANONIMA CERRADA"/>
    <s v="hermanos taydelmarc sociedad anonima cerrada"/>
    <s v="HERMANOS TAYDELMARC SOCIEDAD ANONIMA CERRADA"/>
    <s v="Hermanos Taydelmarc Sociedad Anonima Cerrada"/>
    <n v="20601932424"/>
    <s v="Aceptado"/>
    <s v="PEN"/>
    <m/>
    <m/>
    <s v="Efectivo"/>
    <n v="127.12"/>
    <n v="0"/>
    <n v="22.88"/>
    <n v="150"/>
  </r>
  <r>
    <n v="1473"/>
    <x v="0"/>
    <x v="0"/>
    <s v="B001-16923"/>
    <s v="B001"/>
    <s v="16923"/>
    <s v="1-1"/>
    <s v="2022-01-20"/>
    <x v="1"/>
    <n v="2022"/>
    <n v="20"/>
    <d v="2022-01-20T00:00:00"/>
    <s v="2022-01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7.8"/>
    <n v="0"/>
    <n v="21.2"/>
    <n v="139"/>
  </r>
  <r>
    <n v="1474"/>
    <x v="1"/>
    <x v="1"/>
    <s v="F003-2057"/>
    <s v="F003"/>
    <s v="2057"/>
    <s v="3-2"/>
    <s v="2022-01-20"/>
    <x v="1"/>
    <n v="2022"/>
    <n v="20"/>
    <d v="2022-01-20T00:00:00"/>
    <s v="2022-01-20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42.37"/>
    <n v="0"/>
    <n v="7.63"/>
    <n v="50"/>
  </r>
  <r>
    <n v="1475"/>
    <x v="0"/>
    <x v="1"/>
    <s v="F001-8187"/>
    <s v="F001"/>
    <s v="8187"/>
    <s v="1-8"/>
    <s v="2022-01-20"/>
    <x v="1"/>
    <n v="2022"/>
    <n v="20"/>
    <d v="2022-01-20T00:00:00"/>
    <s v="2022-01-20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14.41"/>
    <n v="0"/>
    <n v="20.59"/>
    <n v="135"/>
  </r>
  <r>
    <n v="1476"/>
    <x v="0"/>
    <x v="0"/>
    <s v="B001-16922"/>
    <s v="B001"/>
    <s v="16922"/>
    <s v="1-1"/>
    <s v="2022-01-20"/>
    <x v="1"/>
    <n v="2022"/>
    <n v="20"/>
    <d v="2022-01-20T00:00:00"/>
    <s v="2022-01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5.25"/>
    <n v="0"/>
    <n v="11.75"/>
    <n v="77"/>
  </r>
  <r>
    <n v="1477"/>
    <x v="0"/>
    <x v="0"/>
    <s v="B001-16921"/>
    <s v="B001"/>
    <s v="16921"/>
    <s v="1-1"/>
    <s v="2022-01-20"/>
    <x v="1"/>
    <n v="2022"/>
    <n v="20"/>
    <d v="2022-01-20T00:00:00"/>
    <s v="2022-01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4.91"/>
    <n v="0"/>
    <n v="17.079999999999998"/>
    <n v="111.99"/>
  </r>
  <r>
    <n v="1478"/>
    <x v="0"/>
    <x v="0"/>
    <s v="B001-16920"/>
    <s v="B001"/>
    <s v="16920"/>
    <s v="1-1"/>
    <s v="2022-01-20"/>
    <x v="1"/>
    <n v="2022"/>
    <n v="20"/>
    <d v="2022-01-20T00:00:00"/>
    <s v="2022-01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1.86"/>
    <n v="0"/>
    <n v="11.14"/>
    <n v="73"/>
  </r>
  <r>
    <n v="1479"/>
    <x v="0"/>
    <x v="0"/>
    <s v="B001-16919"/>
    <s v="B001"/>
    <s v="16919"/>
    <s v="1-1"/>
    <s v="2022-01-20"/>
    <x v="1"/>
    <n v="2022"/>
    <n v="20"/>
    <d v="2022-01-20T00:00:00"/>
    <s v="2022-01-20"/>
    <m/>
    <m/>
    <m/>
    <m/>
    <m/>
    <x v="0"/>
    <x v="0"/>
    <s v="VERA INGA, LILIA ROSA"/>
    <s v="vera inga, lilia rosa"/>
    <s v="VERA INGA, LILIA ROSA"/>
    <s v="Vera Inga, Lilia Rosa"/>
    <n v="77574201"/>
    <s v="Aceptado"/>
    <s v="PEN"/>
    <m/>
    <m/>
    <s v="Efectivo"/>
    <n v="396.61"/>
    <n v="0"/>
    <n v="71.39"/>
    <n v="468"/>
  </r>
  <r>
    <n v="1480"/>
    <x v="1"/>
    <x v="0"/>
    <s v="B003-12439"/>
    <s v="B003"/>
    <s v="12439"/>
    <s v="3-1"/>
    <s v="2022-01-20"/>
    <x v="1"/>
    <n v="2022"/>
    <n v="20"/>
    <d v="2022-01-20T00:00:00"/>
    <s v="2022-01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481"/>
    <x v="0"/>
    <x v="0"/>
    <s v="B001-16918"/>
    <s v="B001"/>
    <s v="16918"/>
    <s v="1-1"/>
    <s v="2022-01-20"/>
    <x v="1"/>
    <n v="2022"/>
    <n v="20"/>
    <d v="2022-01-20T00:00:00"/>
    <s v="2022-01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482"/>
    <x v="1"/>
    <x v="0"/>
    <s v="B003-12438"/>
    <s v="B003"/>
    <s v="12438"/>
    <s v="3-1"/>
    <s v="2022-01-20"/>
    <x v="1"/>
    <n v="2022"/>
    <n v="20"/>
    <d v="2022-01-20T00:00:00"/>
    <s v="2022-01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.32"/>
    <n v="0"/>
    <n v="1.68"/>
    <n v="11"/>
  </r>
  <r>
    <n v="1483"/>
    <x v="0"/>
    <x v="0"/>
    <s v="B001-16917"/>
    <s v="B001"/>
    <s v="16917"/>
    <s v="1-1"/>
    <s v="2022-01-20"/>
    <x v="1"/>
    <n v="2022"/>
    <n v="20"/>
    <d v="2022-01-20T00:00:00"/>
    <s v="2022-01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.85"/>
    <n v="0"/>
    <n v="9.15"/>
    <n v="60"/>
  </r>
  <r>
    <n v="1484"/>
    <x v="1"/>
    <x v="0"/>
    <s v="B003-12437"/>
    <s v="B003"/>
    <s v="12437"/>
    <s v="3-1"/>
    <s v="2022-01-20"/>
    <x v="1"/>
    <n v="2022"/>
    <n v="20"/>
    <d v="2022-01-20T00:00:00"/>
    <s v="2022-01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5.17"/>
    <n v="0"/>
    <n v="6.33"/>
    <n v="41.5"/>
  </r>
  <r>
    <n v="1485"/>
    <x v="0"/>
    <x v="0"/>
    <s v="B001-16916"/>
    <s v="B001"/>
    <s v="16916"/>
    <s v="1-1"/>
    <s v="2022-01-20"/>
    <x v="1"/>
    <n v="2022"/>
    <n v="20"/>
    <d v="2022-01-20T00:00:00"/>
    <s v="2022-01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486"/>
    <x v="0"/>
    <x v="1"/>
    <s v="F001-8186"/>
    <s v="F001"/>
    <s v="8186"/>
    <s v="1-8"/>
    <s v="2022-01-20"/>
    <x v="1"/>
    <n v="2022"/>
    <n v="20"/>
    <d v="2022-01-20T00:00:00"/>
    <s v="2022-01-20"/>
    <m/>
    <m/>
    <m/>
    <m/>
    <m/>
    <x v="0"/>
    <x v="0"/>
    <s v="APMINCO S.R.L"/>
    <s v="apminco s.r.l"/>
    <s v="APMINCO S.R.L"/>
    <s v="Apminco S.R.L"/>
    <n v="20480444508"/>
    <s v="Aceptado"/>
    <s v="PEN"/>
    <m/>
    <m/>
    <s v="Efectivo"/>
    <n v="84.75"/>
    <n v="0"/>
    <n v="15.25"/>
    <n v="100"/>
  </r>
  <r>
    <n v="1487"/>
    <x v="0"/>
    <x v="1"/>
    <s v="F001-8185"/>
    <s v="F001"/>
    <s v="8185"/>
    <s v="1-8"/>
    <s v="2022-01-20"/>
    <x v="1"/>
    <n v="2022"/>
    <n v="20"/>
    <d v="2022-01-20T00:00:00"/>
    <s v="2022-01-20"/>
    <m/>
    <m/>
    <m/>
    <m/>
    <m/>
    <x v="0"/>
    <x v="0"/>
    <s v="APMINCO S.R.L"/>
    <s v="apminco s.r.l"/>
    <s v="APMINCO S.R.L"/>
    <s v="Apminco S.R.L"/>
    <n v="20480444508"/>
    <s v="Aceptado"/>
    <s v="PEN"/>
    <m/>
    <m/>
    <s v="Efectivo"/>
    <n v="949.15"/>
    <n v="0"/>
    <n v="170.85"/>
    <n v="1120"/>
  </r>
  <r>
    <n v="1488"/>
    <x v="0"/>
    <x v="1"/>
    <s v="F001-8184"/>
    <s v="F001"/>
    <s v="8184"/>
    <s v="1-8"/>
    <s v="2022-01-20"/>
    <x v="1"/>
    <n v="2022"/>
    <n v="20"/>
    <d v="2022-01-20T00:00:00"/>
    <s v="2022-01-20"/>
    <m/>
    <m/>
    <m/>
    <m/>
    <s v="Piura"/>
    <x v="6"/>
    <x v="17"/>
    <s v="EMPRESA CONSTRUCTORA Y CONSULTORA SALDAÑA S.R.L"/>
    <s v="empresa constructora y consultora saldaña s.r.l"/>
    <s v="EMPRESA CONSTRUCTORA Y CONSULTORA SALDAÑA S.R.L"/>
    <s v="Empresa Constructora Y Consultora Saldaña S.R.L"/>
    <n v="20525952402"/>
    <s v="Aceptado"/>
    <s v="PEN"/>
    <m/>
    <m/>
    <s v="Efectivo"/>
    <n v="144.91999999999999"/>
    <n v="0"/>
    <n v="26.08"/>
    <n v="171"/>
  </r>
  <r>
    <n v="1489"/>
    <x v="0"/>
    <x v="1"/>
    <s v="F001-8183"/>
    <s v="F001"/>
    <s v="8183"/>
    <s v="1-8"/>
    <s v="2022-01-20"/>
    <x v="1"/>
    <n v="2022"/>
    <n v="20"/>
    <d v="2022-01-20T00:00:00"/>
    <s v="2022-01-20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193.22"/>
    <n v="0"/>
    <n v="34.78"/>
    <n v="228"/>
  </r>
  <r>
    <n v="1490"/>
    <x v="0"/>
    <x v="1"/>
    <s v="F001-8182"/>
    <s v="F001"/>
    <s v="8182"/>
    <s v="1-8"/>
    <s v="2022-01-20"/>
    <x v="1"/>
    <n v="2022"/>
    <n v="20"/>
    <d v="2022-01-20T00:00:00"/>
    <s v="2022-01-20"/>
    <m/>
    <m/>
    <m/>
    <m/>
    <m/>
    <x v="0"/>
    <x v="0"/>
    <s v="CONSORCIO CCJEN S.A.C"/>
    <s v="consorcio ccjen s.a.c"/>
    <s v="CONSORCIO CCJEN S.A.C"/>
    <s v="Consorcio Ccjen S.A.C"/>
    <n v="20608717154"/>
    <s v="Aceptado"/>
    <s v="PEN"/>
    <m/>
    <m/>
    <s v="Efectivo"/>
    <n v="110.17"/>
    <n v="0"/>
    <n v="19.829999999999998"/>
    <n v="130"/>
  </r>
  <r>
    <n v="1491"/>
    <x v="0"/>
    <x v="1"/>
    <s v="F001-8181"/>
    <s v="F001"/>
    <s v="8181"/>
    <s v="1-8"/>
    <s v="2022-01-20"/>
    <x v="1"/>
    <n v="2022"/>
    <n v="20"/>
    <d v="2022-01-20T00:00:00"/>
    <s v="2022-01-20"/>
    <m/>
    <m/>
    <m/>
    <m/>
    <s v="Santa Cruz"/>
    <x v="2"/>
    <x v="12"/>
    <s v="EMPRESA DE TRANSPORTES TURISTICO &amp; SERVICIOS SEÑOR DEL COSTADO S.A.C."/>
    <s v="empresa de transportes turistico &amp; servicios señor del costado s.a.c."/>
    <s v="EMPRESA DE TRANSPORTES TURISTICO &amp; SERVICIOS SEÑOR DEL COSTADO S.A.C."/>
    <s v="Empresa De Transportes Turistico &amp; Servicios Señor Del Costado S.A.C."/>
    <n v="20606636394"/>
    <s v="Aceptado"/>
    <s v="PEN"/>
    <m/>
    <m/>
    <s v="Efectivo"/>
    <n v="76.27"/>
    <n v="0"/>
    <n v="13.73"/>
    <n v="90"/>
  </r>
  <r>
    <n v="1492"/>
    <x v="0"/>
    <x v="1"/>
    <s v="F001-8180"/>
    <s v="F001"/>
    <s v="8180"/>
    <s v="1-8"/>
    <s v="2022-01-20"/>
    <x v="1"/>
    <n v="2022"/>
    <n v="20"/>
    <d v="2022-01-20T00:00:00"/>
    <s v="2022-01-20"/>
    <m/>
    <m/>
    <m/>
    <m/>
    <s v="José Leonardo Ortiz"/>
    <x v="1"/>
    <x v="1"/>
    <s v="CONSULTOR Y EJECUTOR DE PROYECTOS DE INVERSION PEREZ T. S.A.C."/>
    <s v="consultor y ejecutor de proyectos de inversion perez t. s.a.c."/>
    <s v="CONSULTOR Y EJECUTOR DE PROYECTOS DE INVERSION PEREZ T. S.A.C."/>
    <s v="Consultor Y Ejecutor De Proyectos De Inversion Perez T. S.A.C."/>
    <n v="20600139402"/>
    <s v="Aceptado"/>
    <s v="PEN"/>
    <m/>
    <m/>
    <s v="Efectivo"/>
    <n v="211.86"/>
    <n v="0"/>
    <n v="38.14"/>
    <n v="250"/>
  </r>
  <r>
    <n v="1493"/>
    <x v="2"/>
    <x v="1"/>
    <s v="F002-3436"/>
    <s v="F002"/>
    <s v="3436"/>
    <s v="2-3"/>
    <s v="2022-01-20"/>
    <x v="1"/>
    <n v="2022"/>
    <n v="20"/>
    <d v="2022-01-20T00:00:00"/>
    <s v="2022-01-20"/>
    <m/>
    <m/>
    <m/>
    <m/>
    <s v="Miraflores"/>
    <x v="4"/>
    <x v="4"/>
    <s v="ESTACION DE SERVICIOS LOS PINOS DEL NORTE SRL"/>
    <s v="estacion de servicios los pinos del norte srl"/>
    <s v="ESTACION DE SERVICIOS LOS PINOS DEL NORTE SRL"/>
    <s v="Estacion De Servicios Los Pinos Del Norte Srl"/>
    <n v="20601904234"/>
    <s v="Aceptado"/>
    <s v="PEN"/>
    <m/>
    <m/>
    <s v="Efectivo"/>
    <n v="76.27"/>
    <n v="0"/>
    <n v="13.73"/>
    <n v="90"/>
  </r>
  <r>
    <n v="1494"/>
    <x v="0"/>
    <x v="1"/>
    <s v="F001-8179"/>
    <s v="F001"/>
    <s v="8179"/>
    <s v="1-8"/>
    <s v="2022-01-20"/>
    <x v="1"/>
    <n v="2022"/>
    <n v="20"/>
    <d v="2022-01-20T00:00:00"/>
    <s v="2022-01-20"/>
    <m/>
    <m/>
    <m/>
    <m/>
    <m/>
    <x v="0"/>
    <x v="0"/>
    <s v="ICMV INVERSIONES"/>
    <s v="icmv inversiones"/>
    <s v="ICMV INVERSIONES"/>
    <s v="Icmv Inversiones"/>
    <n v="10457954226"/>
    <s v="Aceptado"/>
    <s v="PEN"/>
    <m/>
    <m/>
    <s v="Efectivo"/>
    <n v="207.63"/>
    <n v="0"/>
    <n v="37.369999999999997"/>
    <n v="245"/>
  </r>
  <r>
    <n v="1495"/>
    <x v="1"/>
    <x v="1"/>
    <s v="F003-2056"/>
    <s v="F003"/>
    <s v="2056"/>
    <s v="3-2"/>
    <s v="2022-01-20"/>
    <x v="1"/>
    <n v="2022"/>
    <n v="20"/>
    <d v="2022-01-20T00:00:00"/>
    <s v="2022-01-20"/>
    <m/>
    <m/>
    <m/>
    <m/>
    <s v="Jesús María"/>
    <x v="4"/>
    <x v="4"/>
    <s v="CRISMED E.I.R.L."/>
    <s v="crismed e.i.r.l."/>
    <s v="CRISMED E.I.R.L."/>
    <s v="Crismed E.I.R.L."/>
    <n v="20556691046"/>
    <s v="Aceptado"/>
    <s v="PEN"/>
    <m/>
    <m/>
    <s v="Efectivo"/>
    <n v="16.95"/>
    <n v="0"/>
    <n v="3.05"/>
    <n v="20"/>
  </r>
  <r>
    <n v="1496"/>
    <x v="0"/>
    <x v="0"/>
    <s v="B001-16915"/>
    <s v="B001"/>
    <s v="16915"/>
    <s v="1-1"/>
    <s v="2022-01-20"/>
    <x v="1"/>
    <n v="2022"/>
    <n v="20"/>
    <d v="2022-01-20T00:00:00"/>
    <s v="2022-01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7.46"/>
    <n v="0"/>
    <n v="17.54"/>
    <n v="115"/>
  </r>
  <r>
    <n v="1497"/>
    <x v="0"/>
    <x v="1"/>
    <s v="F001-8178"/>
    <s v="F001"/>
    <s v="8178"/>
    <s v="1-8"/>
    <s v="2022-01-20"/>
    <x v="1"/>
    <n v="2022"/>
    <n v="20"/>
    <d v="2022-01-20T00:00:00"/>
    <s v="2022-01-20"/>
    <m/>
    <m/>
    <m/>
    <m/>
    <s v="Cajamarca"/>
    <x v="2"/>
    <x v="6"/>
    <s v="MADERERA Y REPRESENTACIONES SAN LORENZO S.A.C."/>
    <s v="maderera y representaciones san lorenzo s.a.c."/>
    <s v="MADERERA Y REPRESENTACIONES SAN LORENZO S.A.C."/>
    <s v="Maderera Y Representaciones San Lorenzo S.A.C."/>
    <n v="20605551832"/>
    <s v="Aceptado"/>
    <s v="PEN"/>
    <m/>
    <m/>
    <s v="Efectivo"/>
    <n v="762.71"/>
    <n v="0"/>
    <n v="137.29"/>
    <n v="900"/>
  </r>
  <r>
    <n v="1498"/>
    <x v="0"/>
    <x v="0"/>
    <s v="B001-16914"/>
    <s v="B001"/>
    <s v="16914"/>
    <s v="1-1"/>
    <s v="2022-01-20"/>
    <x v="1"/>
    <n v="2022"/>
    <n v="20"/>
    <d v="2022-01-20T00:00:00"/>
    <s v="2022-01-2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5.760000000000005"/>
    <n v="0"/>
    <n v="11.84"/>
    <n v="77.600000000000009"/>
  </r>
  <r>
    <n v="1499"/>
    <x v="0"/>
    <x v="0"/>
    <s v="B001-16913"/>
    <s v="B001"/>
    <s v="16913"/>
    <s v="1-1"/>
    <s v="2022-01-19"/>
    <x v="1"/>
    <n v="2022"/>
    <n v="19"/>
    <d v="2022-01-19T00:00:00"/>
    <s v="2022-01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6.95"/>
    <n v="0"/>
    <n v="21.05"/>
    <n v="138"/>
  </r>
  <r>
    <n v="1500"/>
    <x v="0"/>
    <x v="1"/>
    <s v="F001-8177"/>
    <s v="F001"/>
    <s v="8177"/>
    <s v="1-8"/>
    <s v="2022-01-19"/>
    <x v="1"/>
    <n v="2022"/>
    <n v="19"/>
    <d v="2022-01-19T00:00:00"/>
    <s v="2022-01-19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118.64"/>
    <n v="0"/>
    <n v="21.36"/>
    <n v="140"/>
  </r>
  <r>
    <n v="1501"/>
    <x v="0"/>
    <x v="0"/>
    <s v="B001-16912"/>
    <s v="B001"/>
    <s v="16912"/>
    <s v="1-1"/>
    <s v="2022-01-19"/>
    <x v="1"/>
    <n v="2022"/>
    <n v="19"/>
    <d v="2022-01-19T00:00:00"/>
    <s v="2022-01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1502"/>
    <x v="1"/>
    <x v="0"/>
    <s v="B003-12436"/>
    <s v="B003"/>
    <s v="12436"/>
    <s v="3-1"/>
    <s v="2022-01-19"/>
    <x v="1"/>
    <n v="2022"/>
    <n v="19"/>
    <d v="2022-01-19T00:00:00"/>
    <s v="2022-01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03"/>
    <x v="1"/>
    <x v="0"/>
    <s v="B003-12435"/>
    <s v="B003"/>
    <s v="12435"/>
    <s v="3-1"/>
    <s v="2022-01-19"/>
    <x v="1"/>
    <n v="2022"/>
    <n v="19"/>
    <d v="2022-01-19T00:00:00"/>
    <s v="2022-01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04"/>
    <x v="1"/>
    <x v="0"/>
    <s v="B003-12434"/>
    <s v="B003"/>
    <s v="12434"/>
    <s v="3-1"/>
    <s v="2022-01-19"/>
    <x v="1"/>
    <n v="2022"/>
    <n v="19"/>
    <d v="2022-01-19T00:00:00"/>
    <s v="2022-01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05"/>
    <x v="1"/>
    <x v="0"/>
    <s v="B003-12433"/>
    <s v="B003"/>
    <s v="12433"/>
    <s v="3-1"/>
    <s v="2022-01-19"/>
    <x v="1"/>
    <n v="2022"/>
    <n v="19"/>
    <d v="2022-01-19T00:00:00"/>
    <s v="2022-01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06"/>
    <x v="0"/>
    <x v="1"/>
    <s v="F001-8176"/>
    <s v="F001"/>
    <s v="8176"/>
    <s v="1-8"/>
    <s v="2022-01-19"/>
    <x v="1"/>
    <n v="2022"/>
    <n v="19"/>
    <d v="2022-01-19T00:00:00"/>
    <s v="2022-01-19"/>
    <m/>
    <m/>
    <m/>
    <m/>
    <m/>
    <x v="1"/>
    <x v="1"/>
    <s v="GUERRA CHOROCO MILTON LUIS"/>
    <s v="guerra choroco milton luis"/>
    <s v="GUERRA CHOROCO MILTON LUIS"/>
    <s v="Guerra Choroco Milton Luis"/>
    <n v="10479220285"/>
    <s v="Aceptado"/>
    <s v="PEN"/>
    <m/>
    <m/>
    <s v="Efectivo"/>
    <n v="1016.95"/>
    <n v="0"/>
    <n v="183.05"/>
    <n v="1200"/>
  </r>
  <r>
    <n v="1507"/>
    <x v="0"/>
    <x v="0"/>
    <s v="B001-16911"/>
    <s v="B001"/>
    <s v="16911"/>
    <s v="1-1"/>
    <s v="2022-01-19"/>
    <x v="1"/>
    <n v="2022"/>
    <n v="19"/>
    <d v="2022-01-19T00:00:00"/>
    <s v="2022-01-19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61.02000000000001"/>
    <n v="0"/>
    <n v="28.98"/>
    <n v="190"/>
  </r>
  <r>
    <n v="1508"/>
    <x v="0"/>
    <x v="0"/>
    <s v="B001-16910"/>
    <s v="B001"/>
    <s v="16910"/>
    <s v="1-1"/>
    <s v="2022-01-19"/>
    <x v="1"/>
    <n v="2022"/>
    <n v="19"/>
    <d v="2022-01-19T00:00:00"/>
    <s v="2022-01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09"/>
    <x v="0"/>
    <x v="1"/>
    <s v="F001-8175"/>
    <s v="F001"/>
    <s v="8175"/>
    <s v="1-8"/>
    <s v="2022-01-19"/>
    <x v="1"/>
    <n v="2022"/>
    <n v="19"/>
    <d v="2022-01-19T00:00:00"/>
    <s v="2022-01-19"/>
    <m/>
    <m/>
    <m/>
    <m/>
    <s v="Patapo"/>
    <x v="1"/>
    <x v="1"/>
    <s v="TRANSPORTE MI PODEROSO CAUTIVO JD &amp; A E.I.R.L."/>
    <s v="transporte mi poderoso cautivo jd &amp; a e.i.r.l."/>
    <s v="TRANSPORTE MI PODEROSO CAUTIVO JD &amp; A E.I.R.L."/>
    <s v="Transporte Mi Poderoso Cautivo Jd &amp; A E.I.R.L."/>
    <n v="20607139378"/>
    <s v="Aceptado"/>
    <s v="PEN"/>
    <m/>
    <m/>
    <s v="Efectivo"/>
    <n v="1182.26"/>
    <n v="0"/>
    <n v="212.81"/>
    <n v="1395.07"/>
  </r>
  <r>
    <n v="1510"/>
    <x v="2"/>
    <x v="0"/>
    <s v="B002-15904"/>
    <s v="B002"/>
    <s v="15904"/>
    <s v="2-1"/>
    <s v="2022-01-19"/>
    <x v="1"/>
    <n v="2022"/>
    <n v="19"/>
    <d v="2022-01-19T00:00:00"/>
    <s v="2022-01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11"/>
    <x v="2"/>
    <x v="0"/>
    <s v="B002-15903"/>
    <s v="B002"/>
    <s v="15903"/>
    <s v="2-1"/>
    <s v="2022-01-19"/>
    <x v="1"/>
    <n v="2022"/>
    <n v="19"/>
    <d v="2022-01-19T00:00:00"/>
    <s v="2022-01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12"/>
    <x v="2"/>
    <x v="0"/>
    <s v="B002-15902"/>
    <s v="B002"/>
    <s v="15902"/>
    <s v="2-1"/>
    <s v="2022-01-19"/>
    <x v="1"/>
    <n v="2022"/>
    <n v="19"/>
    <d v="2022-01-19T00:00:00"/>
    <s v="2022-01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13"/>
    <x v="2"/>
    <x v="0"/>
    <s v="B002-15901"/>
    <s v="B002"/>
    <s v="15901"/>
    <s v="2-1"/>
    <s v="2022-01-19"/>
    <x v="1"/>
    <n v="2022"/>
    <n v="19"/>
    <d v="2022-01-19T00:00:00"/>
    <s v="2022-01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.19"/>
    <n v="0"/>
    <n v="3.81"/>
    <n v="25"/>
  </r>
  <r>
    <n v="1514"/>
    <x v="1"/>
    <x v="1"/>
    <s v="F003-2055"/>
    <s v="F003"/>
    <s v="2055"/>
    <s v="3-2"/>
    <s v="2022-01-19"/>
    <x v="1"/>
    <n v="2022"/>
    <n v="19"/>
    <d v="2022-01-19T00:00:00"/>
    <s v="2022-01-19"/>
    <m/>
    <m/>
    <m/>
    <m/>
    <s v="Santa Anita"/>
    <x v="4"/>
    <x v="4"/>
    <s v="M &amp; L CONSTRUCCIONES E.I.R.L."/>
    <s v="m &amp; l construcciones e.i.r.l."/>
    <s v="M &amp; L CONSTRUCCIONES E.I.R.L."/>
    <s v="M &amp; L Construcciones E.I.R.L."/>
    <n v="20608484427"/>
    <s v="Aceptado"/>
    <s v="PEN"/>
    <m/>
    <m/>
    <s v="Efectivo"/>
    <n v="50.85"/>
    <n v="0"/>
    <n v="9.15"/>
    <n v="60"/>
  </r>
  <r>
    <n v="1515"/>
    <x v="0"/>
    <x v="1"/>
    <s v="F001-8174"/>
    <s v="F001"/>
    <s v="8174"/>
    <s v="1-8"/>
    <s v="2022-01-19"/>
    <x v="1"/>
    <n v="2022"/>
    <n v="19"/>
    <d v="2022-01-19T00:00:00"/>
    <s v="2022-01-19"/>
    <m/>
    <m/>
    <m/>
    <m/>
    <s v="Cutervo"/>
    <x v="2"/>
    <x v="10"/>
    <s v="GRUPO DE INVERSIONES OLARTE S.A.C."/>
    <s v="grupo de inversiones olarte s.a.c."/>
    <s v="GRUPO DE INVERSIONES OLARTE S.A.C."/>
    <s v="Grupo De Inversiones Olarte S.A.C."/>
    <n v="20574782768"/>
    <s v="Aceptado"/>
    <s v="PEN"/>
    <m/>
    <m/>
    <s v="Efectivo"/>
    <n v="87.29"/>
    <n v="0"/>
    <n v="15.71"/>
    <n v="103"/>
  </r>
  <r>
    <n v="1516"/>
    <x v="0"/>
    <x v="1"/>
    <s v="F001-8173"/>
    <s v="F001"/>
    <s v="8173"/>
    <s v="1-8"/>
    <s v="2022-01-19"/>
    <x v="1"/>
    <n v="2022"/>
    <n v="19"/>
    <d v="2022-01-19T00:00:00"/>
    <s v="2022-01-19"/>
    <m/>
    <m/>
    <m/>
    <m/>
    <s v="José Leonardo Ortiz"/>
    <x v="1"/>
    <x v="1"/>
    <s v="EMP DE TRANSPORTES TURISMO ALVARADO EIRL"/>
    <s v="emp de transportes turismo alvarado eirl"/>
    <s v="EMP DE TRANSPORTES TURISMO ALVARADO EIRL"/>
    <s v="Emp De Transportes Turismo Alvarado Eirl"/>
    <n v="20395748701"/>
    <s v="Aceptado"/>
    <s v="PEN"/>
    <m/>
    <m/>
    <s v="Efectivo"/>
    <n v="25756.69"/>
    <n v="0"/>
    <n v="4636.21"/>
    <n v="30392.899999999998"/>
  </r>
  <r>
    <n v="1517"/>
    <x v="0"/>
    <x v="0"/>
    <s v="B001-16909"/>
    <s v="B001"/>
    <s v="16909"/>
    <s v="1-1"/>
    <s v="2022-01-19"/>
    <x v="1"/>
    <n v="2022"/>
    <n v="19"/>
    <d v="2022-01-19T00:00:00"/>
    <s v="2022-01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6.27"/>
    <n v="0"/>
    <n v="13.73"/>
    <n v="90"/>
  </r>
  <r>
    <n v="1518"/>
    <x v="0"/>
    <x v="0"/>
    <s v="B001-16908"/>
    <s v="B001"/>
    <s v="16908"/>
    <s v="1-1"/>
    <s v="2022-01-19"/>
    <x v="1"/>
    <n v="2022"/>
    <n v="19"/>
    <d v="2022-01-19T00:00:00"/>
    <s v="2022-01-1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519"/>
    <x v="1"/>
    <x v="1"/>
    <s v="F003-2054"/>
    <s v="F003"/>
    <s v="2054"/>
    <s v="3-2"/>
    <s v="2022-01-19"/>
    <x v="1"/>
    <n v="2022"/>
    <n v="19"/>
    <d v="2022-01-19T00:00:00"/>
    <s v="2022-01-19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25.42"/>
    <n v="0"/>
    <n v="4.58"/>
    <n v="30"/>
  </r>
  <r>
    <n v="1520"/>
    <x v="0"/>
    <x v="1"/>
    <s v="F001-8172"/>
    <s v="F001"/>
    <s v="8172"/>
    <s v="1-8"/>
    <s v="2022-01-19"/>
    <x v="1"/>
    <n v="2022"/>
    <n v="19"/>
    <d v="2022-01-19T00:00:00"/>
    <s v="2022-01-19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257.63"/>
    <n v="0"/>
    <n v="46.37"/>
    <n v="304"/>
  </r>
  <r>
    <n v="1521"/>
    <x v="1"/>
    <x v="1"/>
    <s v="F003-2053"/>
    <s v="F003"/>
    <s v="2053"/>
    <s v="3-2"/>
    <s v="2022-01-18"/>
    <x v="1"/>
    <n v="2022"/>
    <n v="18"/>
    <d v="2022-01-18T00:00:00"/>
    <s v="2022-01-18"/>
    <m/>
    <m/>
    <m/>
    <m/>
    <s v="Patapo"/>
    <x v="1"/>
    <x v="1"/>
    <s v="CONSORCIO YAUYUCAN"/>
    <s v="consorcio yauyucan"/>
    <s v="CONSORCIO YAUYUCAN"/>
    <s v="Consorcio Yauyucan"/>
    <n v="20608692721"/>
    <s v="Aceptado"/>
    <s v="PEN"/>
    <m/>
    <m/>
    <s v="Efectivo"/>
    <n v="84.75"/>
    <n v="0"/>
    <n v="15.25"/>
    <n v="100"/>
  </r>
  <r>
    <n v="1522"/>
    <x v="2"/>
    <x v="1"/>
    <s v="F002-3435"/>
    <s v="F002"/>
    <s v="3435"/>
    <s v="2-3"/>
    <s v="2022-01-18"/>
    <x v="1"/>
    <n v="2022"/>
    <n v="18"/>
    <d v="2022-01-18T00:00:00"/>
    <s v="2022-01-18"/>
    <m/>
    <m/>
    <m/>
    <m/>
    <s v="Patapo"/>
    <x v="1"/>
    <x v="1"/>
    <s v="CONSORCIO YAUYUCAN"/>
    <s v="consorcio yauyucan"/>
    <s v="CONSORCIO YAUYUCAN"/>
    <s v="Consorcio Yauyucan"/>
    <n v="20608692721"/>
    <s v="Aceptado"/>
    <s v="PEN"/>
    <m/>
    <m/>
    <s v="Efectivo"/>
    <n v="169.49"/>
    <n v="0"/>
    <n v="30.51"/>
    <n v="200"/>
  </r>
  <r>
    <n v="1523"/>
    <x v="0"/>
    <x v="1"/>
    <s v="F001-8171"/>
    <s v="F001"/>
    <s v="8171"/>
    <s v="1-8"/>
    <s v="2022-01-18"/>
    <x v="1"/>
    <n v="2022"/>
    <n v="18"/>
    <d v="2022-01-18T00:00:00"/>
    <s v="2022-01-18"/>
    <m/>
    <m/>
    <m/>
    <m/>
    <s v="Cayalti"/>
    <x v="1"/>
    <x v="1"/>
    <s v="JAMBO TAFUR JULVER FRANK"/>
    <s v="jambo tafur julver frank"/>
    <s v="JAMBO TAFUR JULVER FRANK"/>
    <s v="Jambo Tafur Julver Frank"/>
    <n v="10469092882"/>
    <s v="Aceptado"/>
    <s v="PEN"/>
    <m/>
    <m/>
    <s v="Efectivo"/>
    <n v="1525.42"/>
    <n v="0"/>
    <n v="274.58"/>
    <n v="1800"/>
  </r>
  <r>
    <n v="1524"/>
    <x v="0"/>
    <x v="1"/>
    <s v="F001-8170"/>
    <s v="F001"/>
    <s v="8170"/>
    <s v="1-8"/>
    <s v="2022-01-18"/>
    <x v="1"/>
    <n v="2022"/>
    <n v="18"/>
    <d v="2022-01-18T00:00:00"/>
    <s v="2022-01-18"/>
    <m/>
    <m/>
    <m/>
    <m/>
    <s v="Patapo"/>
    <x v="1"/>
    <x v="1"/>
    <s v="TRANSPORTE MI PODEROSO CAUTIVO JD &amp; A E.I.R.L."/>
    <s v="transporte mi poderoso cautivo jd &amp; a e.i.r.l."/>
    <s v="TRANSPORTE MI PODEROSO CAUTIVO JD &amp; A E.I.R.L."/>
    <s v="Transporte Mi Poderoso Cautivo Jd &amp; A E.I.R.L."/>
    <n v="20607139378"/>
    <s v="Aceptado"/>
    <s v="PEN"/>
    <m/>
    <m/>
    <s v="Efectivo"/>
    <n v="737.29"/>
    <n v="0"/>
    <n v="132.71"/>
    <n v="870"/>
  </r>
  <r>
    <n v="1525"/>
    <x v="1"/>
    <x v="1"/>
    <s v="F003-2052"/>
    <s v="F003"/>
    <s v="2052"/>
    <s v="3-2"/>
    <s v="2022-01-18"/>
    <x v="1"/>
    <n v="2022"/>
    <n v="18"/>
    <d v="2022-01-18T00:00:00"/>
    <s v="2022-01-18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25.42"/>
    <n v="0"/>
    <n v="4.58"/>
    <n v="30"/>
  </r>
  <r>
    <n v="1526"/>
    <x v="0"/>
    <x v="1"/>
    <s v="F001-8169"/>
    <s v="F001"/>
    <s v="8169"/>
    <s v="1-8"/>
    <s v="2022-01-18"/>
    <x v="1"/>
    <n v="2022"/>
    <n v="18"/>
    <d v="2022-01-18T00:00:00"/>
    <s v="2022-01-18"/>
    <m/>
    <m/>
    <m/>
    <m/>
    <s v="Cajamarca"/>
    <x v="2"/>
    <x v="6"/>
    <s v="MADERERA Y REPRESENTACIONES SAN LORENZO S.A.C."/>
    <s v="maderera y representaciones san lorenzo s.a.c."/>
    <s v="MADERERA Y REPRESENTACIONES SAN LORENZO S.A.C."/>
    <s v="Maderera Y Representaciones San Lorenzo S.A.C."/>
    <n v="20605551832"/>
    <s v="Aceptado"/>
    <s v="PEN"/>
    <m/>
    <m/>
    <s v="Efectivo"/>
    <n v="1355.93"/>
    <n v="0"/>
    <n v="244.07"/>
    <n v="1600"/>
  </r>
  <r>
    <n v="1527"/>
    <x v="0"/>
    <x v="0"/>
    <s v="B001-16907"/>
    <s v="B001"/>
    <s v="16907"/>
    <s v="1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4.91"/>
    <n v="0"/>
    <n v="18.88"/>
    <n v="123.78999999999999"/>
  </r>
  <r>
    <n v="1528"/>
    <x v="0"/>
    <x v="0"/>
    <s v="B001-16906"/>
    <s v="B001"/>
    <s v="16906"/>
    <s v="1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3.22"/>
    <n v="0"/>
    <n v="16.78"/>
    <n v="110"/>
  </r>
  <r>
    <n v="1529"/>
    <x v="0"/>
    <x v="1"/>
    <s v="F001-8168"/>
    <s v="F001"/>
    <s v="8168"/>
    <s v="1-8"/>
    <s v="2022-01-18"/>
    <x v="1"/>
    <n v="2022"/>
    <n v="18"/>
    <d v="2022-01-18T00:00:00"/>
    <s v="2022-01-18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530"/>
    <x v="0"/>
    <x v="1"/>
    <s v="F001-8167"/>
    <s v="F001"/>
    <s v="8167"/>
    <s v="1-8"/>
    <s v="2022-01-18"/>
    <x v="1"/>
    <n v="2022"/>
    <n v="18"/>
    <d v="2022-01-18T00:00:00"/>
    <s v="2022-01-18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531"/>
    <x v="0"/>
    <x v="1"/>
    <s v="F001-8166"/>
    <s v="F001"/>
    <s v="8166"/>
    <s v="1-8"/>
    <s v="2022-01-18"/>
    <x v="1"/>
    <n v="2022"/>
    <n v="18"/>
    <d v="2022-01-18T00:00:00"/>
    <s v="2022-01-18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532"/>
    <x v="1"/>
    <x v="0"/>
    <s v="B003-12432"/>
    <s v="B003"/>
    <s v="12432"/>
    <s v="3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33"/>
    <x v="1"/>
    <x v="0"/>
    <s v="B003-12431"/>
    <s v="B003"/>
    <s v="12431"/>
    <s v="3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34"/>
    <x v="1"/>
    <x v="0"/>
    <s v="B003-12430"/>
    <s v="B003"/>
    <s v="12430"/>
    <s v="3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35"/>
    <x v="1"/>
    <x v="0"/>
    <s v="B003-12429"/>
    <s v="B003"/>
    <s v="12429"/>
    <s v="3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36"/>
    <x v="2"/>
    <x v="0"/>
    <s v="B002-15900"/>
    <s v="B002"/>
    <s v="15900"/>
    <s v="2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1537"/>
    <x v="2"/>
    <x v="0"/>
    <s v="B002-15899"/>
    <s v="B002"/>
    <s v="15899"/>
    <s v="2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38"/>
    <x v="2"/>
    <x v="0"/>
    <s v="B002-15898"/>
    <s v="B002"/>
    <s v="15898"/>
    <s v="2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39"/>
    <x v="2"/>
    <x v="0"/>
    <s v="B002-15897"/>
    <s v="B002"/>
    <s v="15897"/>
    <s v="2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40"/>
    <x v="2"/>
    <x v="0"/>
    <s v="B002-15896"/>
    <s v="B002"/>
    <s v="15896"/>
    <s v="2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41"/>
    <x v="0"/>
    <x v="0"/>
    <s v="B001-16905"/>
    <s v="B001"/>
    <s v="16905"/>
    <s v="1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42"/>
    <x v="0"/>
    <x v="0"/>
    <s v="B001-16904"/>
    <s v="B001"/>
    <s v="16904"/>
    <s v="1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43"/>
    <x v="0"/>
    <x v="0"/>
    <s v="B001-16903"/>
    <s v="B001"/>
    <s v="16903"/>
    <s v="1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544"/>
    <x v="0"/>
    <x v="0"/>
    <s v="B001-16902"/>
    <s v="B001"/>
    <s v="16902"/>
    <s v="1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1.69"/>
    <n v="0"/>
    <n v="18.3"/>
    <n v="119.99"/>
  </r>
  <r>
    <n v="1545"/>
    <x v="2"/>
    <x v="1"/>
    <s v="F002-3434"/>
    <s v="F002"/>
    <s v="3434"/>
    <s v="2-3"/>
    <s v="2022-01-18"/>
    <x v="1"/>
    <n v="2022"/>
    <n v="18"/>
    <d v="2022-01-18T00:00:00"/>
    <s v="2022-01-18"/>
    <m/>
    <m/>
    <m/>
    <m/>
    <s v="Santa Cruz"/>
    <x v="2"/>
    <x v="12"/>
    <s v="GRUPO SANTA CRUZ INGENIERIA &amp; CONSTRUCCION S.A.C."/>
    <s v="grupo santa cruz ingenieria &amp; construccion s.a.c."/>
    <s v="GRUPO SANTA CRUZ INGENIERIA &amp; CONSTRUCCION S.A.C."/>
    <s v="Grupo Santa Cruz Ingenieria &amp; Construccion S.A.C."/>
    <n v="20602863213"/>
    <s v="Aceptado"/>
    <s v="PEN"/>
    <m/>
    <m/>
    <s v="Efectivo"/>
    <n v="42.37"/>
    <n v="0"/>
    <n v="7.63"/>
    <n v="50"/>
  </r>
  <r>
    <n v="1546"/>
    <x v="0"/>
    <x v="1"/>
    <s v="F001-8165"/>
    <s v="F001"/>
    <s v="8165"/>
    <s v="1-8"/>
    <s v="2022-01-18"/>
    <x v="1"/>
    <n v="2022"/>
    <n v="18"/>
    <d v="2022-01-18T00:00:00"/>
    <s v="2022-01-18"/>
    <m/>
    <m/>
    <m/>
    <m/>
    <s v="José Leonardo Ortiz"/>
    <x v="1"/>
    <x v="1"/>
    <s v="NEVYGAS S.A.C."/>
    <s v="nevygas s.a.c."/>
    <s v="NEVYGAS S.A.C."/>
    <s v="Nevygas S.A.C."/>
    <n v="20605811885"/>
    <s v="Aceptado"/>
    <s v="PEN"/>
    <m/>
    <m/>
    <s v="Efectivo"/>
    <n v="230.51"/>
    <n v="0"/>
    <n v="41.49"/>
    <n v="272"/>
  </r>
  <r>
    <n v="1547"/>
    <x v="0"/>
    <x v="1"/>
    <s v="F001-8164"/>
    <s v="F001"/>
    <s v="8164"/>
    <s v="1-8"/>
    <s v="2022-01-18"/>
    <x v="1"/>
    <n v="2022"/>
    <n v="18"/>
    <d v="2022-01-18T00:00:00"/>
    <s v="2022-01-18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64.41"/>
    <n v="0"/>
    <n v="11.59"/>
    <n v="76"/>
  </r>
  <r>
    <n v="1548"/>
    <x v="0"/>
    <x v="0"/>
    <s v="B001-16901"/>
    <s v="B001"/>
    <s v="16901"/>
    <s v="1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6.1"/>
    <n v="0"/>
    <n v="38.9"/>
    <n v="255"/>
  </r>
  <r>
    <n v="1549"/>
    <x v="0"/>
    <x v="1"/>
    <s v="F001-8163"/>
    <s v="F001"/>
    <s v="8163"/>
    <s v="1-8"/>
    <s v="2022-01-18"/>
    <x v="1"/>
    <n v="2022"/>
    <n v="18"/>
    <d v="2022-01-18T00:00:00"/>
    <s v="2022-01-18"/>
    <m/>
    <m/>
    <m/>
    <m/>
    <s v="Chota"/>
    <x v="2"/>
    <x v="2"/>
    <s v="MAQUINARIA Y CONSTRUCCION CONDOR ANDINO E.I.R.L."/>
    <s v="maquinaria y construccion condor andino e.i.r.l."/>
    <s v="MAQUINARIA Y CONSTRUCCION CONDOR ANDINO E.I.R.L."/>
    <s v="Maquinaria Y Construccion Condor Andino E.I.R.L."/>
    <n v="20607483907"/>
    <s v="Aceptado"/>
    <s v="PEN"/>
    <m/>
    <m/>
    <s v="Efectivo"/>
    <n v="67.8"/>
    <n v="0"/>
    <n v="12.2"/>
    <n v="80"/>
  </r>
  <r>
    <n v="1550"/>
    <x v="0"/>
    <x v="1"/>
    <s v="F001-8162"/>
    <s v="F001"/>
    <s v="8162"/>
    <s v="1-8"/>
    <s v="2022-01-18"/>
    <x v="1"/>
    <n v="2022"/>
    <n v="18"/>
    <d v="2022-01-18T00:00:00"/>
    <s v="2022-01-18"/>
    <m/>
    <m/>
    <m/>
    <m/>
    <s v="Piura"/>
    <x v="6"/>
    <x v="17"/>
    <s v="EMPRESA CONSTRUCTORA Y CONSULTORA SALDAÑA S.R.L"/>
    <s v="empresa constructora y consultora saldaña s.r.l"/>
    <s v="EMPRESA CONSTRUCTORA Y CONSULTORA SALDAÑA S.R.L"/>
    <s v="Empresa Constructora Y Consultora Saldaña S.R.L"/>
    <n v="20525952402"/>
    <s v="Aceptado"/>
    <s v="PEN"/>
    <m/>
    <m/>
    <s v="Efectivo"/>
    <n v="88.98"/>
    <n v="0"/>
    <n v="16.02"/>
    <n v="105"/>
  </r>
  <r>
    <n v="1551"/>
    <x v="1"/>
    <x v="1"/>
    <s v="F003-2051"/>
    <s v="F003"/>
    <s v="2051"/>
    <s v="3-2"/>
    <s v="2022-01-18"/>
    <x v="1"/>
    <n v="2022"/>
    <n v="18"/>
    <d v="2022-01-18T00:00:00"/>
    <s v="2022-01-18"/>
    <m/>
    <m/>
    <m/>
    <m/>
    <s v="Santa Anita"/>
    <x v="4"/>
    <x v="4"/>
    <s v="M &amp; L CONSTRUCCIONES E.I.R.L."/>
    <s v="m &amp; l construcciones e.i.r.l."/>
    <s v="M &amp; L CONSTRUCCIONES E.I.R.L."/>
    <s v="M &amp; L Construcciones E.I.R.L."/>
    <n v="20608484427"/>
    <s v="Aceptado"/>
    <s v="PEN"/>
    <m/>
    <m/>
    <s v="Efectivo"/>
    <n v="42.37"/>
    <n v="0"/>
    <n v="7.63"/>
    <n v="50"/>
  </r>
  <r>
    <n v="1552"/>
    <x v="2"/>
    <x v="0"/>
    <s v="B002-15895"/>
    <s v="B002"/>
    <s v="15895"/>
    <s v="2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53"/>
    <x v="2"/>
    <x v="0"/>
    <s v="B002-15894"/>
    <s v="B002"/>
    <s v="15894"/>
    <s v="2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54"/>
    <x v="2"/>
    <x v="0"/>
    <s v="B002-15893"/>
    <s v="B002"/>
    <s v="15893"/>
    <s v="2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55"/>
    <x v="1"/>
    <x v="0"/>
    <s v="B003-12428"/>
    <s v="B003"/>
    <s v="12428"/>
    <s v="3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56"/>
    <x v="1"/>
    <x v="0"/>
    <s v="B003-12427"/>
    <s v="B003"/>
    <s v="12427"/>
    <s v="3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57"/>
    <x v="1"/>
    <x v="0"/>
    <s v="B003-12426"/>
    <s v="B003"/>
    <s v="12426"/>
    <s v="3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58"/>
    <x v="1"/>
    <x v="0"/>
    <s v="B003-12425"/>
    <s v="B003"/>
    <s v="12425"/>
    <s v="3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59"/>
    <x v="0"/>
    <x v="0"/>
    <s v="B001-16900"/>
    <s v="B001"/>
    <s v="16900"/>
    <s v="1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1560"/>
    <x v="0"/>
    <x v="0"/>
    <s v="B001-16899"/>
    <s v="B001"/>
    <s v="16899"/>
    <s v="1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61"/>
    <x v="0"/>
    <x v="0"/>
    <s v="B001-16898"/>
    <s v="B001"/>
    <s v="16898"/>
    <s v="1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62"/>
    <x v="0"/>
    <x v="0"/>
    <s v="B001-16897"/>
    <s v="B001"/>
    <s v="16897"/>
    <s v="1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48.72999999999999"/>
    <n v="0"/>
    <n v="26.77"/>
    <n v="175.5"/>
  </r>
  <r>
    <n v="1563"/>
    <x v="1"/>
    <x v="1"/>
    <s v="F003-2050"/>
    <s v="F003"/>
    <s v="2050"/>
    <s v="3-2"/>
    <s v="2022-01-18"/>
    <x v="1"/>
    <n v="2022"/>
    <n v="18"/>
    <d v="2022-01-18T00:00:00"/>
    <s v="2022-01-18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42.37"/>
    <n v="0"/>
    <n v="7.63"/>
    <n v="50"/>
  </r>
  <r>
    <n v="1564"/>
    <x v="0"/>
    <x v="1"/>
    <s v="F001-8161"/>
    <s v="F001"/>
    <s v="8161"/>
    <s v="1-8"/>
    <s v="2022-01-18"/>
    <x v="1"/>
    <n v="2022"/>
    <n v="18"/>
    <d v="2022-01-18T00:00:00"/>
    <s v="2022-01-18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193.22"/>
    <n v="0"/>
    <n v="34.78"/>
    <n v="228"/>
  </r>
  <r>
    <n v="1565"/>
    <x v="1"/>
    <x v="0"/>
    <s v="B003-12424"/>
    <s v="B003"/>
    <s v="12424"/>
    <s v="3-1"/>
    <s v="2022-01-18"/>
    <x v="1"/>
    <n v="2022"/>
    <n v="18"/>
    <d v="2022-01-18T00:00:00"/>
    <s v="2022-01-1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566"/>
    <x v="0"/>
    <x v="1"/>
    <s v="F001-8160"/>
    <s v="F001"/>
    <s v="8160"/>
    <s v="1-8"/>
    <s v="2022-01-18"/>
    <x v="1"/>
    <n v="2022"/>
    <n v="18"/>
    <d v="2022-01-18T00:00:00"/>
    <s v="2022-01-18"/>
    <m/>
    <m/>
    <m/>
    <m/>
    <s v="Ventanilla"/>
    <x v="5"/>
    <x v="8"/>
    <s v="J &amp; V PERME E.I.R.L."/>
    <s v="j &amp; v perme e.i.r.l."/>
    <s v="J &amp; V PERME E.I.R.L."/>
    <s v="J &amp; V Perme E.I.R.L."/>
    <n v="20546578543"/>
    <s v="Aceptado"/>
    <s v="PEN"/>
    <m/>
    <m/>
    <s v="Efectivo"/>
    <n v="296.61"/>
    <n v="0"/>
    <n v="53.39"/>
    <n v="350"/>
  </r>
  <r>
    <n v="1567"/>
    <x v="0"/>
    <x v="1"/>
    <s v="F001-8159"/>
    <s v="F001"/>
    <s v="8159"/>
    <s v="1-8"/>
    <s v="2022-01-17"/>
    <x v="1"/>
    <n v="2022"/>
    <n v="17"/>
    <d v="2022-01-17T00:00:00"/>
    <s v="2022-01-17"/>
    <m/>
    <m/>
    <m/>
    <m/>
    <s v="Chiclayo"/>
    <x v="1"/>
    <x v="1"/>
    <s v="EMPRESA DE TRANSPORTES CJ EMPERADOR E.I.R.L."/>
    <s v="empresa de transportes cj emperador e.i.r.l."/>
    <s v="EMPRESA DE TRANSPORTES CJ EMPERADOR E.I.R.L."/>
    <s v="Empresa De Transportes Cj Emperador E.I.R.L."/>
    <n v="20603639210"/>
    <s v="Aceptado"/>
    <s v="PEN"/>
    <m/>
    <m/>
    <s v="Efectivo"/>
    <n v="515.25"/>
    <n v="0"/>
    <n v="92.75"/>
    <n v="608"/>
  </r>
  <r>
    <n v="1568"/>
    <x v="0"/>
    <x v="1"/>
    <s v="F001-8158"/>
    <s v="F001"/>
    <s v="8158"/>
    <s v="1-8"/>
    <s v="2022-01-17"/>
    <x v="1"/>
    <n v="2022"/>
    <n v="17"/>
    <d v="2022-01-17T00:00:00"/>
    <s v="2022-01-17"/>
    <m/>
    <m/>
    <m/>
    <m/>
    <m/>
    <x v="0"/>
    <x v="0"/>
    <s v="DELGADO OLIVERA BERNARDINO"/>
    <s v="delgado olivera bernardino"/>
    <s v="DELGADO OLIVERA BERNARDINO"/>
    <s v="Delgado Olivera Bernardino"/>
    <n v="10272967526"/>
    <s v="Aceptado"/>
    <s v="PEN"/>
    <m/>
    <m/>
    <s v="Efectivo"/>
    <n v="338.98"/>
    <n v="0"/>
    <n v="61.02"/>
    <n v="400"/>
  </r>
  <r>
    <n v="1569"/>
    <x v="0"/>
    <x v="0"/>
    <s v="B001-16896"/>
    <s v="B001"/>
    <s v="16896"/>
    <s v="1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6.1"/>
    <n v="0"/>
    <n v="29.9"/>
    <n v="196"/>
  </r>
  <r>
    <n v="1570"/>
    <x v="0"/>
    <x v="1"/>
    <s v="F001-8157"/>
    <s v="F001"/>
    <s v="8157"/>
    <s v="1-8"/>
    <s v="2022-01-17"/>
    <x v="1"/>
    <n v="2022"/>
    <n v="17"/>
    <d v="2022-01-17T00:00:00"/>
    <s v="2022-01-17"/>
    <m/>
    <m/>
    <m/>
    <m/>
    <m/>
    <x v="2"/>
    <x v="2"/>
    <s v="IDROGO MEDINA ANIBAL"/>
    <s v="idrogo medina anibal"/>
    <s v="IDROGO MEDINA ANIBAL"/>
    <s v="Idrogo Medina Anibal"/>
    <n v="10424174365"/>
    <s v="Aceptado"/>
    <s v="PEN"/>
    <m/>
    <m/>
    <s v="Efectivo"/>
    <n v="235.76"/>
    <n v="0"/>
    <n v="42.44"/>
    <n v="278.2"/>
  </r>
  <r>
    <n v="1571"/>
    <x v="0"/>
    <x v="0"/>
    <s v="B001-16895"/>
    <s v="B001"/>
    <s v="16895"/>
    <s v="1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81.36"/>
    <n v="0"/>
    <n v="68.64"/>
    <n v="450"/>
  </r>
  <r>
    <n v="1572"/>
    <x v="0"/>
    <x v="0"/>
    <s v="B001-16894"/>
    <s v="B001"/>
    <s v="16894"/>
    <s v="1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573"/>
    <x v="0"/>
    <x v="0"/>
    <s v="B001-16893"/>
    <s v="B001"/>
    <s v="16893"/>
    <s v="1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3.22"/>
    <n v="0"/>
    <n v="16.78"/>
    <n v="110"/>
  </r>
  <r>
    <n v="1574"/>
    <x v="1"/>
    <x v="0"/>
    <s v="B003-12423"/>
    <s v="B003"/>
    <s v="12423"/>
    <s v="3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5.08"/>
    <n v="0"/>
    <n v="18.920000000000002"/>
    <n v="124"/>
  </r>
  <r>
    <n v="1575"/>
    <x v="0"/>
    <x v="0"/>
    <s v="B001-16892"/>
    <s v="B001"/>
    <s v="16892"/>
    <s v="1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48.31"/>
    <n v="0"/>
    <n v="26.7"/>
    <n v="175.01"/>
  </r>
  <r>
    <n v="1576"/>
    <x v="0"/>
    <x v="1"/>
    <s v="F001-8156"/>
    <s v="F001"/>
    <s v="8156"/>
    <s v="1-8"/>
    <s v="2022-01-17"/>
    <x v="1"/>
    <n v="2022"/>
    <n v="17"/>
    <d v="2022-01-17T00:00:00"/>
    <s v="2022-01-17"/>
    <m/>
    <m/>
    <m/>
    <m/>
    <s v="José Leonardo Ortiz"/>
    <x v="1"/>
    <x v="1"/>
    <s v="CORPORACION SHEKINAH S.A.C."/>
    <s v="corporacion shekinah s.a.c."/>
    <s v="CORPORACION SHEKINAH S.A.C."/>
    <s v="Corporacion Shekinah S.A.C."/>
    <n v="20606378727"/>
    <s v="Aceptado"/>
    <s v="PEN"/>
    <m/>
    <m/>
    <s v="Efectivo"/>
    <n v="149.15"/>
    <n v="0"/>
    <n v="26.85"/>
    <n v="176"/>
  </r>
  <r>
    <n v="1577"/>
    <x v="0"/>
    <x v="0"/>
    <s v="B001-16891"/>
    <s v="B001"/>
    <s v="16891"/>
    <s v="1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1578"/>
    <x v="1"/>
    <x v="0"/>
    <s v="B003-12422"/>
    <s v="B003"/>
    <s v="12422"/>
    <s v="3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3.56"/>
    <n v="0"/>
    <n v="11.44"/>
    <n v="75"/>
  </r>
  <r>
    <n v="1579"/>
    <x v="0"/>
    <x v="1"/>
    <s v="F001-8155"/>
    <s v="F001"/>
    <s v="8155"/>
    <s v="1-8"/>
    <s v="2022-01-17"/>
    <x v="1"/>
    <n v="2022"/>
    <n v="17"/>
    <d v="2022-01-17T00:00:00"/>
    <s v="2022-01-17"/>
    <m/>
    <m/>
    <m/>
    <m/>
    <s v="La Victoria"/>
    <x v="1"/>
    <x v="1"/>
    <s v="SERVICIOS GENERALES OASIS CAMP SRL"/>
    <s v="servicios generales oasis camp srl"/>
    <s v="SERVICIOS GENERALES OASIS CAMP SRL"/>
    <s v="Servicios Generales Oasis Camp Srl"/>
    <n v="20538972071"/>
    <s v="Aceptado"/>
    <s v="PEN"/>
    <m/>
    <m/>
    <s v="Efectivo"/>
    <n v="127.12"/>
    <n v="0"/>
    <n v="22.88"/>
    <n v="150"/>
  </r>
  <r>
    <n v="1580"/>
    <x v="0"/>
    <x v="1"/>
    <s v="F001-8154"/>
    <s v="F001"/>
    <s v="8154"/>
    <s v="1-8"/>
    <s v="2022-01-17"/>
    <x v="1"/>
    <n v="2022"/>
    <n v="17"/>
    <d v="2022-01-17T00:00:00"/>
    <s v="2022-01-17"/>
    <m/>
    <m/>
    <m/>
    <m/>
    <s v="La Victoria"/>
    <x v="1"/>
    <x v="1"/>
    <s v="DISTRIBUIDORA VELA MOTOR?S S.R.L."/>
    <s v="distribuidora vela motor?s s.r.l."/>
    <s v="DISTRIBUIDORA VELA MOTOR?S S.R.L."/>
    <s v="Distribuidora Vela Motor?S S.R.L."/>
    <n v="20479970468"/>
    <s v="Aceptado"/>
    <s v="PEN"/>
    <m/>
    <m/>
    <s v="Efectivo"/>
    <n v="84.75"/>
    <n v="0"/>
    <n v="15.25"/>
    <n v="100"/>
  </r>
  <r>
    <n v="1581"/>
    <x v="2"/>
    <x v="0"/>
    <s v="B002-15892"/>
    <s v="B002"/>
    <s v="15892"/>
    <s v="2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1582"/>
    <x v="2"/>
    <x v="0"/>
    <s v="B002-15891"/>
    <s v="B002"/>
    <s v="15891"/>
    <s v="2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1583"/>
    <x v="2"/>
    <x v="0"/>
    <s v="B002-15890"/>
    <s v="B002"/>
    <s v="15890"/>
    <s v="2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1584"/>
    <x v="2"/>
    <x v="0"/>
    <s v="B002-15889"/>
    <s v="B002"/>
    <s v="15889"/>
    <s v="2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1585"/>
    <x v="2"/>
    <x v="0"/>
    <s v="B002-15888"/>
    <s v="B002"/>
    <s v="15888"/>
    <s v="2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7.8"/>
    <n v="0"/>
    <n v="12.2"/>
    <n v="80"/>
  </r>
  <r>
    <n v="1586"/>
    <x v="1"/>
    <x v="0"/>
    <s v="B003-12421"/>
    <s v="B003"/>
    <s v="12421"/>
    <s v="3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96.61"/>
    <n v="0"/>
    <n v="53.39"/>
    <n v="350"/>
  </r>
  <r>
    <n v="1587"/>
    <x v="1"/>
    <x v="0"/>
    <s v="B003-12420"/>
    <s v="B003"/>
    <s v="12420"/>
    <s v="3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1588"/>
    <x v="1"/>
    <x v="0"/>
    <s v="B003-12419"/>
    <s v="B003"/>
    <s v="12419"/>
    <s v="3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89"/>
    <x v="1"/>
    <x v="0"/>
    <s v="B003-12418"/>
    <s v="B003"/>
    <s v="12418"/>
    <s v="3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1590"/>
    <x v="1"/>
    <x v="0"/>
    <s v="B003-12417"/>
    <s v="B003"/>
    <s v="12417"/>
    <s v="3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91"/>
    <x v="1"/>
    <x v="0"/>
    <s v="B003-12416"/>
    <s v="B003"/>
    <s v="12416"/>
    <s v="3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92"/>
    <x v="1"/>
    <x v="0"/>
    <s v="B003-12415"/>
    <s v="B003"/>
    <s v="12415"/>
    <s v="3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93"/>
    <x v="1"/>
    <x v="0"/>
    <s v="B003-12414"/>
    <s v="B003"/>
    <s v="12414"/>
    <s v="3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594"/>
    <x v="0"/>
    <x v="1"/>
    <s v="F001-8153"/>
    <s v="F001"/>
    <s v="8153"/>
    <s v="1-8"/>
    <s v="2022-01-17"/>
    <x v="1"/>
    <n v="2022"/>
    <n v="17"/>
    <d v="2022-01-17T00:00:00"/>
    <s v="2022-01-17"/>
    <m/>
    <m/>
    <m/>
    <m/>
    <s v="Comas"/>
    <x v="4"/>
    <x v="4"/>
    <s v="EMPRESA DE TRANSPORTES TURISMO SANTA CRUZ S.A.C."/>
    <s v="empresa de transportes turismo santa cruz s.a.c."/>
    <s v="EMPRESA DE TRANSPORTES TURISMO SANTA CRUZ S.A.C."/>
    <s v="Empresa De Transportes Turismo Santa Cruz S.A.C."/>
    <n v="20546334831"/>
    <s v="Aceptado"/>
    <s v="PEN"/>
    <m/>
    <m/>
    <s v="Efectivo"/>
    <n v="1932.2"/>
    <n v="0"/>
    <n v="347.8"/>
    <n v="2280"/>
  </r>
  <r>
    <n v="1595"/>
    <x v="1"/>
    <x v="0"/>
    <s v="B003-12413"/>
    <s v="B003"/>
    <s v="12413"/>
    <s v="3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96"/>
    <x v="1"/>
    <x v="0"/>
    <s v="B003-12412"/>
    <s v="B003"/>
    <s v="12412"/>
    <s v="3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97"/>
    <x v="1"/>
    <x v="0"/>
    <s v="B003-12411"/>
    <s v="B003"/>
    <s v="12411"/>
    <s v="3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98"/>
    <x v="1"/>
    <x v="0"/>
    <s v="B003-12410"/>
    <s v="B003"/>
    <s v="12410"/>
    <s v="3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599"/>
    <x v="2"/>
    <x v="0"/>
    <s v="B002-15887"/>
    <s v="B002"/>
    <s v="15887"/>
    <s v="2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600"/>
    <x v="2"/>
    <x v="0"/>
    <s v="B002-15886"/>
    <s v="B002"/>
    <s v="15886"/>
    <s v="2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601"/>
    <x v="2"/>
    <x v="0"/>
    <s v="B002-15885"/>
    <s v="B002"/>
    <s v="15885"/>
    <s v="2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602"/>
    <x v="2"/>
    <x v="0"/>
    <s v="B002-15884"/>
    <s v="B002"/>
    <s v="15884"/>
    <s v="2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603"/>
    <x v="0"/>
    <x v="0"/>
    <s v="B001-16890"/>
    <s v="B001"/>
    <s v="16890"/>
    <s v="1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04"/>
    <x v="0"/>
    <x v="0"/>
    <s v="B001-16889"/>
    <s v="B001"/>
    <s v="16889"/>
    <s v="1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605"/>
    <x v="0"/>
    <x v="0"/>
    <s v="B001-16888"/>
    <s v="B001"/>
    <s v="16888"/>
    <s v="1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606"/>
    <x v="0"/>
    <x v="0"/>
    <s v="B001-16887"/>
    <s v="B001"/>
    <s v="16887"/>
    <s v="1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607"/>
    <x v="0"/>
    <x v="0"/>
    <s v="B001-16886"/>
    <s v="B001"/>
    <s v="16886"/>
    <s v="1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608"/>
    <x v="0"/>
    <x v="0"/>
    <s v="B001-16885"/>
    <s v="B001"/>
    <s v="16885"/>
    <s v="1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1.69"/>
    <n v="0"/>
    <n v="18.3"/>
    <n v="119.99"/>
  </r>
  <r>
    <n v="1609"/>
    <x v="0"/>
    <x v="0"/>
    <s v="B001-16884"/>
    <s v="B001"/>
    <s v="16884"/>
    <s v="1-1"/>
    <s v="2022-01-17"/>
    <x v="1"/>
    <n v="2022"/>
    <n v="17"/>
    <d v="2022-01-17T00:00:00"/>
    <s v="2022-01-1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36.94999999999999"/>
    <n v="0"/>
    <n v="24.65"/>
    <n v="161.6"/>
  </r>
  <r>
    <n v="1610"/>
    <x v="0"/>
    <x v="0"/>
    <s v="B001-16883"/>
    <s v="B001"/>
    <s v="16883"/>
    <s v="1-1"/>
    <s v="2022-01-16"/>
    <x v="1"/>
    <n v="2022"/>
    <n v="16"/>
    <d v="2022-01-16T00:00:00"/>
    <s v="2022-01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4.49"/>
    <n v="0"/>
    <n v="17.010000000000002"/>
    <n v="111.5"/>
  </r>
  <r>
    <n v="1611"/>
    <x v="1"/>
    <x v="1"/>
    <s v="F003-2049"/>
    <s v="F003"/>
    <s v="2049"/>
    <s v="3-2"/>
    <s v="2022-01-16"/>
    <x v="1"/>
    <n v="2022"/>
    <n v="16"/>
    <d v="2022-01-16T00:00:00"/>
    <s v="2022-01-16"/>
    <m/>
    <m/>
    <m/>
    <m/>
    <s v="Santa Anita"/>
    <x v="4"/>
    <x v="4"/>
    <s v="M &amp; L CONSTRUCCIONES E.I.R.L."/>
    <s v="m &amp; l construcciones e.i.r.l."/>
    <s v="M &amp; L CONSTRUCCIONES E.I.R.L."/>
    <s v="M &amp; L Construcciones E.I.R.L."/>
    <n v="20608484427"/>
    <s v="Aceptado"/>
    <s v="PEN"/>
    <m/>
    <m/>
    <s v="Efectivo"/>
    <n v="41.53"/>
    <n v="0"/>
    <n v="7.47"/>
    <n v="49"/>
  </r>
  <r>
    <n v="1612"/>
    <x v="0"/>
    <x v="1"/>
    <s v="F001-8152"/>
    <s v="F001"/>
    <s v="8152"/>
    <s v="1-8"/>
    <s v="2022-01-16"/>
    <x v="1"/>
    <n v="2022"/>
    <n v="16"/>
    <d v="2022-01-16T00:00:00"/>
    <s v="2022-01-16"/>
    <m/>
    <m/>
    <m/>
    <m/>
    <s v="Lima"/>
    <x v="4"/>
    <x v="4"/>
    <s v="EMPRESA DE TRANSPORTE DELGADO RODRIGUEZ SOCIEDAD ANONIMA CERRADA"/>
    <s v="empresa de transporte delgado rodriguez sociedad anonima cerrada"/>
    <s v="EMPRESA DE TRANSPORTE DELGADO RODRIGUEZ SOCIEDAD ANONIMA CERRADA"/>
    <s v="Empresa De Transporte Delgado Rodriguez Sociedad Anonima Cerrada"/>
    <n v="20524458501"/>
    <s v="Aceptado"/>
    <s v="PEN"/>
    <m/>
    <m/>
    <s v="Efectivo"/>
    <n v="710.34"/>
    <n v="0"/>
    <n v="127.86"/>
    <n v="838.2"/>
  </r>
  <r>
    <n v="1613"/>
    <x v="1"/>
    <x v="0"/>
    <s v="B003-12409"/>
    <s v="B003"/>
    <s v="12409"/>
    <s v="3-1"/>
    <s v="2022-01-16"/>
    <x v="1"/>
    <n v="2022"/>
    <n v="16"/>
    <d v="2022-01-16T00:00:00"/>
    <s v="2022-01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7.8"/>
    <n v="0"/>
    <n v="3.2"/>
    <n v="21"/>
  </r>
  <r>
    <n v="1614"/>
    <x v="0"/>
    <x v="0"/>
    <s v="B001-16882"/>
    <s v="B001"/>
    <s v="16882"/>
    <s v="1-1"/>
    <s v="2022-01-16"/>
    <x v="1"/>
    <n v="2022"/>
    <n v="16"/>
    <d v="2022-01-16T00:00:00"/>
    <s v="2022-01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5.25"/>
    <n v="0"/>
    <n v="20.75"/>
    <n v="136"/>
  </r>
  <r>
    <n v="1615"/>
    <x v="2"/>
    <x v="0"/>
    <s v="B002-15883"/>
    <s v="B002"/>
    <s v="15883"/>
    <s v="2-1"/>
    <s v="2022-01-16"/>
    <x v="1"/>
    <n v="2022"/>
    <n v="16"/>
    <d v="2022-01-16T00:00:00"/>
    <s v="2022-01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9.32"/>
    <n v="0"/>
    <n v="10.68"/>
    <n v="70"/>
  </r>
  <r>
    <n v="1616"/>
    <x v="2"/>
    <x v="0"/>
    <s v="B002-15882"/>
    <s v="B002"/>
    <s v="15882"/>
    <s v="2-1"/>
    <s v="2022-01-16"/>
    <x v="1"/>
    <n v="2022"/>
    <n v="16"/>
    <d v="2022-01-16T00:00:00"/>
    <s v="2022-01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.95"/>
    <n v="0"/>
    <n v="3.05"/>
    <n v="20"/>
  </r>
  <r>
    <n v="1617"/>
    <x v="0"/>
    <x v="1"/>
    <s v="F001-8151"/>
    <s v="F001"/>
    <s v="8151"/>
    <s v="1-8"/>
    <s v="2022-01-16"/>
    <x v="1"/>
    <n v="2022"/>
    <n v="16"/>
    <d v="2022-01-16T00:00:00"/>
    <s v="2022-01-16"/>
    <m/>
    <m/>
    <m/>
    <m/>
    <m/>
    <x v="0"/>
    <x v="0"/>
    <s v="EMPRESA CONSTRUCTORA Y SERVICIOS GENERALES AKUNTA S.R.L."/>
    <s v="empresa constructora y servicios generales akunta s.r.l."/>
    <s v="EMPRESA CONSTRUCTORA Y SERVICIOS GENERALES AKUNTA S.R.L."/>
    <s v="Empresa Constructora Y Servicios Generales Akunta S.R.L."/>
    <n v="20496149425"/>
    <s v="Aceptado"/>
    <s v="PEN"/>
    <m/>
    <m/>
    <s v="Efectivo"/>
    <n v="84.75"/>
    <n v="0"/>
    <n v="15.25"/>
    <n v="100"/>
  </r>
  <r>
    <n v="1618"/>
    <x v="0"/>
    <x v="0"/>
    <s v="B001-16881"/>
    <s v="B001"/>
    <s v="16881"/>
    <s v="1-1"/>
    <s v="2022-01-16"/>
    <x v="1"/>
    <n v="2022"/>
    <n v="16"/>
    <d v="2022-01-16T00:00:00"/>
    <s v="2022-01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.9"/>
    <n v="0"/>
    <n v="6.1"/>
    <n v="40"/>
  </r>
  <r>
    <n v="1619"/>
    <x v="0"/>
    <x v="0"/>
    <s v="B001-16880"/>
    <s v="B001"/>
    <s v="16880"/>
    <s v="1-1"/>
    <s v="2022-01-16"/>
    <x v="1"/>
    <n v="2022"/>
    <n v="16"/>
    <d v="2022-01-16T00:00:00"/>
    <s v="2022-01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3.22"/>
    <n v="0"/>
    <n v="16.78"/>
    <n v="110"/>
  </r>
  <r>
    <n v="1620"/>
    <x v="1"/>
    <x v="0"/>
    <s v="B003-12408"/>
    <s v="B003"/>
    <s v="12408"/>
    <s v="3-1"/>
    <s v="2022-01-16"/>
    <x v="1"/>
    <n v="2022"/>
    <n v="16"/>
    <d v="2022-01-16T00:00:00"/>
    <s v="2022-01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.42"/>
    <n v="0"/>
    <n v="4.58"/>
    <n v="30"/>
  </r>
  <r>
    <n v="1621"/>
    <x v="0"/>
    <x v="0"/>
    <s v="B001-16879"/>
    <s v="B001"/>
    <s v="16879"/>
    <s v="1-1"/>
    <s v="2022-01-16"/>
    <x v="1"/>
    <n v="2022"/>
    <n v="16"/>
    <d v="2022-01-16T00:00:00"/>
    <s v="2022-01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7.97"/>
    <n v="0"/>
    <n v="14.03"/>
    <n v="92"/>
  </r>
  <r>
    <n v="1622"/>
    <x v="0"/>
    <x v="1"/>
    <s v="F001-8150"/>
    <s v="F001"/>
    <s v="8150"/>
    <s v="1-8"/>
    <s v="2022-01-16"/>
    <x v="1"/>
    <n v="2022"/>
    <n v="16"/>
    <d v="2022-01-16T00:00:00"/>
    <s v="2022-01-16"/>
    <m/>
    <m/>
    <m/>
    <m/>
    <s v="San Miguel"/>
    <x v="4"/>
    <x v="4"/>
    <s v="VASMIL CONTRATISTAS GENERALES S.A.C."/>
    <s v="vasmil contratistas generales s.a.c."/>
    <s v="VASMIL CONTRATISTAS GENERALES S.A.C."/>
    <s v="Vasmil Contratistas Generales S.A.C."/>
    <n v="20602307728"/>
    <s v="Aceptado"/>
    <s v="PEN"/>
    <m/>
    <m/>
    <s v="Efectivo"/>
    <n v="84.75"/>
    <n v="0"/>
    <n v="15.25"/>
    <n v="100"/>
  </r>
  <r>
    <n v="1623"/>
    <x v="0"/>
    <x v="0"/>
    <s v="B001-16878"/>
    <s v="B001"/>
    <s v="16878"/>
    <s v="1-1"/>
    <s v="2022-01-16"/>
    <x v="1"/>
    <n v="2022"/>
    <n v="16"/>
    <d v="2022-01-16T00:00:00"/>
    <s v="2022-01-1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50.85"/>
    <n v="0"/>
    <n v="27.15"/>
    <n v="178"/>
  </r>
  <r>
    <n v="1624"/>
    <x v="0"/>
    <x v="1"/>
    <s v="F001-8149"/>
    <s v="F001"/>
    <s v="8149"/>
    <s v="1-8"/>
    <s v="2022-01-16"/>
    <x v="1"/>
    <n v="2022"/>
    <n v="16"/>
    <d v="2022-01-16T00:00:00"/>
    <s v="2022-01-16"/>
    <m/>
    <m/>
    <m/>
    <m/>
    <s v="Chiclayo"/>
    <x v="1"/>
    <x v="1"/>
    <s v="EMPRESA DE TRANSPORTES TURISMO BATANGRANDE SRL"/>
    <s v="empresa de transportes turismo batangrande srl"/>
    <s v="EMPRESA DE TRANSPORTES TURISMO BATANGRANDE SRL"/>
    <s v="Empresa De Transportes Turismo Batangrande Srl"/>
    <n v="20212390624"/>
    <s v="Aceptado"/>
    <s v="PEN"/>
    <m/>
    <m/>
    <s v="Efectivo"/>
    <n v="208.47"/>
    <n v="0"/>
    <n v="37.53"/>
    <n v="246"/>
  </r>
  <r>
    <n v="1625"/>
    <x v="1"/>
    <x v="1"/>
    <s v="F003-2048"/>
    <s v="F003"/>
    <s v="2048"/>
    <s v="3-2"/>
    <s v="2022-01-16"/>
    <x v="1"/>
    <n v="2022"/>
    <n v="16"/>
    <d v="2022-01-16T00:00:00"/>
    <s v="2022-01-16"/>
    <m/>
    <m/>
    <m/>
    <m/>
    <s v="La Victoria"/>
    <x v="1"/>
    <x v="1"/>
    <s v="INMOBILIARIA ROSALES DEL VALLE S.A.C."/>
    <s v="inmobiliaria rosales del valle s.a.c."/>
    <s v="INMOBILIARIA ROSALES DEL VALLE S.A.C."/>
    <s v="Inmobiliaria Rosales Del Valle S.A.C."/>
    <n v="20602201164"/>
    <s v="Aceptado"/>
    <s v="PEN"/>
    <m/>
    <m/>
    <s v="Efectivo"/>
    <n v="25.42"/>
    <n v="0"/>
    <n v="4.58"/>
    <n v="30"/>
  </r>
  <r>
    <n v="1626"/>
    <x v="2"/>
    <x v="1"/>
    <s v="F002-3433"/>
    <s v="F002"/>
    <s v="3433"/>
    <s v="2-3"/>
    <s v="2022-01-15"/>
    <x v="1"/>
    <n v="2022"/>
    <n v="15"/>
    <d v="2022-01-15T00:00:00"/>
    <s v="2022-01-15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59.32"/>
    <n v="0"/>
    <n v="10.68"/>
    <n v="70"/>
  </r>
  <r>
    <n v="1627"/>
    <x v="2"/>
    <x v="1"/>
    <s v="F002-3432"/>
    <s v="F002"/>
    <s v="3432"/>
    <s v="2-3"/>
    <s v="2022-01-15"/>
    <x v="1"/>
    <n v="2022"/>
    <n v="15"/>
    <d v="2022-01-15T00:00:00"/>
    <s v="2022-01-15"/>
    <m/>
    <m/>
    <m/>
    <m/>
    <s v="Chiclayo"/>
    <x v="1"/>
    <x v="1"/>
    <s v="DISTRIBUCIONES E.M.I. S.A.C."/>
    <s v="distribuciones e.m.i. s.a.c."/>
    <s v="DISTRIBUCIONES E.M.I. S.A.C."/>
    <s v="Distribuciones E.M.I. S.A.C."/>
    <n v="20352813711"/>
    <s v="Aceptado"/>
    <s v="PEN"/>
    <m/>
    <m/>
    <s v="Efectivo"/>
    <n v="50.85"/>
    <n v="0"/>
    <n v="9.15"/>
    <n v="60"/>
  </r>
  <r>
    <n v="1628"/>
    <x v="0"/>
    <x v="0"/>
    <s v="B001-16877"/>
    <s v="B001"/>
    <s v="16877"/>
    <s v="1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2.71"/>
    <n v="0"/>
    <n v="20.29"/>
    <n v="133"/>
  </r>
  <r>
    <n v="1629"/>
    <x v="0"/>
    <x v="0"/>
    <s v="B001-16876"/>
    <s v="B001"/>
    <s v="16876"/>
    <s v="1-1"/>
    <s v="2022-01-15"/>
    <x v="1"/>
    <n v="2022"/>
    <n v="15"/>
    <d v="2022-01-15T00:00:00"/>
    <s v="2022-01-15"/>
    <m/>
    <m/>
    <m/>
    <m/>
    <s v="José Leonardo Ortiz"/>
    <x v="1"/>
    <x v="1"/>
    <s v="MEJIA NUÑEZ, JOSE WILMER"/>
    <s v="mejia nuñez, jose wilmer"/>
    <s v="MEJIA NUÑEZ, JOSE WILMER"/>
    <s v="Mejia Nuñez, Jose Wilmer"/>
    <n v="27436858"/>
    <s v="Aceptado"/>
    <s v="PEN"/>
    <m/>
    <m/>
    <s v="Efectivo"/>
    <n v="84.75"/>
    <n v="0"/>
    <n v="15.25"/>
    <n v="100"/>
  </r>
  <r>
    <n v="1630"/>
    <x v="2"/>
    <x v="0"/>
    <s v="B002-15881"/>
    <s v="B002"/>
    <s v="15881"/>
    <s v="2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3.56"/>
    <n v="0"/>
    <n v="11.44"/>
    <n v="75"/>
  </r>
  <r>
    <n v="1631"/>
    <x v="2"/>
    <x v="1"/>
    <s v="F002-3431"/>
    <s v="F002"/>
    <s v="3431"/>
    <s v="2-3"/>
    <s v="2022-01-15"/>
    <x v="1"/>
    <n v="2022"/>
    <n v="15"/>
    <d v="2022-01-15T00:00:00"/>
    <s v="2022-01-15"/>
    <m/>
    <m/>
    <m/>
    <m/>
    <m/>
    <x v="0"/>
    <x v="0"/>
    <s v="INVERSIONES TANTALEAN CAYOTOPA"/>
    <s v="inversiones tantalean cayotopa"/>
    <s v="INVERSIONES TANTALEAN CAYOTOPA"/>
    <s v="Inversiones Tantalean Cayotopa"/>
    <n v="20608161296"/>
    <s v="Aceptado"/>
    <s v="PEN"/>
    <m/>
    <m/>
    <s v="Efectivo"/>
    <n v="16.95"/>
    <n v="0"/>
    <n v="3.05"/>
    <n v="20"/>
  </r>
  <r>
    <n v="1632"/>
    <x v="0"/>
    <x v="0"/>
    <s v="B001-16875"/>
    <s v="B001"/>
    <s v="16875"/>
    <s v="1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35.59"/>
    <n v="0"/>
    <n v="24.41"/>
    <n v="160"/>
  </r>
  <r>
    <n v="1633"/>
    <x v="0"/>
    <x v="1"/>
    <s v="F001-8148"/>
    <s v="F001"/>
    <s v="8148"/>
    <s v="1-8"/>
    <s v="2022-01-15"/>
    <x v="1"/>
    <n v="2022"/>
    <n v="15"/>
    <d v="2022-01-15T00:00:00"/>
    <s v="2022-01-15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69.49"/>
    <n v="0"/>
    <n v="30.51"/>
    <n v="200"/>
  </r>
  <r>
    <n v="1634"/>
    <x v="0"/>
    <x v="0"/>
    <s v="B001-16874"/>
    <s v="B001"/>
    <s v="16874"/>
    <s v="1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1.69"/>
    <n v="0"/>
    <n v="18.3"/>
    <n v="119.99"/>
  </r>
  <r>
    <n v="1635"/>
    <x v="1"/>
    <x v="0"/>
    <s v="B003-12407"/>
    <s v="B003"/>
    <s v="12407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36"/>
    <x v="1"/>
    <x v="0"/>
    <s v="B003-12406"/>
    <s v="B003"/>
    <s v="12406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37"/>
    <x v="1"/>
    <x v="0"/>
    <s v="B003-12405"/>
    <s v="B003"/>
    <s v="12405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38"/>
    <x v="1"/>
    <x v="0"/>
    <s v="B003-12404"/>
    <s v="B003"/>
    <s v="12404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39"/>
    <x v="0"/>
    <x v="0"/>
    <s v="B001-16873"/>
    <s v="B001"/>
    <s v="16873"/>
    <s v="1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640"/>
    <x v="0"/>
    <x v="0"/>
    <s v="B001-16872"/>
    <s v="B001"/>
    <s v="16872"/>
    <s v="1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3.22"/>
    <n v="0"/>
    <n v="16.78"/>
    <n v="110"/>
  </r>
  <r>
    <n v="1641"/>
    <x v="1"/>
    <x v="0"/>
    <s v="B003-12403"/>
    <s v="B003"/>
    <s v="12403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42"/>
    <x v="1"/>
    <x v="0"/>
    <s v="B003-12402"/>
    <s v="B003"/>
    <s v="12402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43"/>
    <x v="1"/>
    <x v="0"/>
    <s v="B003-12401"/>
    <s v="B003"/>
    <s v="12401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44"/>
    <x v="1"/>
    <x v="0"/>
    <s v="B003-12400"/>
    <s v="B003"/>
    <s v="12400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45"/>
    <x v="1"/>
    <x v="0"/>
    <s v="B003-12399"/>
    <s v="B003"/>
    <s v="12399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46"/>
    <x v="1"/>
    <x v="0"/>
    <s v="B003-12398"/>
    <s v="B003"/>
    <s v="12398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47"/>
    <x v="1"/>
    <x v="1"/>
    <s v="F003-2047"/>
    <s v="F003"/>
    <s v="2047"/>
    <s v="3-2"/>
    <s v="2022-01-15"/>
    <x v="1"/>
    <n v="2022"/>
    <n v="15"/>
    <d v="2022-01-15T00:00:00"/>
    <s v="2022-01-15"/>
    <m/>
    <m/>
    <m/>
    <m/>
    <s v="Chiclayo"/>
    <x v="1"/>
    <x v="1"/>
    <s v="BLACKPARK E.I.R.L."/>
    <s v="blackpark e.i.r.l."/>
    <s v="BLACKPARK E.I.R.L."/>
    <s v="Blackpark E.I.R.L."/>
    <n v="20606507012"/>
    <s v="Aceptado"/>
    <s v="PEN"/>
    <m/>
    <m/>
    <s v="Efectivo"/>
    <n v="46.61"/>
    <n v="0"/>
    <n v="8.39"/>
    <n v="55"/>
  </r>
  <r>
    <n v="1648"/>
    <x v="1"/>
    <x v="0"/>
    <s v="B003-12397"/>
    <s v="B003"/>
    <s v="12397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.95"/>
    <n v="0"/>
    <n v="3.05"/>
    <n v="20"/>
  </r>
  <r>
    <n v="1649"/>
    <x v="0"/>
    <x v="1"/>
    <s v="F001-8147"/>
    <s v="F001"/>
    <s v="8147"/>
    <s v="1-8"/>
    <s v="2022-01-15"/>
    <x v="1"/>
    <n v="2022"/>
    <n v="15"/>
    <d v="2022-01-15T00:00:00"/>
    <s v="2022-01-15"/>
    <m/>
    <m/>
    <m/>
    <m/>
    <s v="Santa Anita"/>
    <x v="4"/>
    <x v="4"/>
    <s v="CORPORACION ALIMENTARIA SUIZA S.A.C. - CORALIZA SAC"/>
    <s v="corporacion alimentaria suiza s.a.c. - coraliza sac"/>
    <s v="CORPORACION ALIMENTARIA SUIZA S.A.C. - CORALIZA SAC"/>
    <s v="Corporacion Alimentaria Suiza S.A.C. - Coraliza Sac"/>
    <n v="20601261031"/>
    <s v="Aceptado"/>
    <s v="PEN"/>
    <m/>
    <m/>
    <s v="Efectivo"/>
    <n v="172.88"/>
    <n v="0"/>
    <n v="31.12"/>
    <n v="204"/>
  </r>
  <r>
    <n v="1650"/>
    <x v="1"/>
    <x v="0"/>
    <s v="B003-12396"/>
    <s v="B003"/>
    <s v="12396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51"/>
    <x v="1"/>
    <x v="0"/>
    <s v="B003-12395"/>
    <s v="B003"/>
    <s v="12395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52"/>
    <x v="1"/>
    <x v="0"/>
    <s v="B003-12394"/>
    <s v="B003"/>
    <s v="12394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53"/>
    <x v="1"/>
    <x v="0"/>
    <s v="B003-12393"/>
    <s v="B003"/>
    <s v="12393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54"/>
    <x v="1"/>
    <x v="0"/>
    <s v="B003-12392"/>
    <s v="B003"/>
    <s v="12392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55"/>
    <x v="0"/>
    <x v="0"/>
    <s v="B001-16871"/>
    <s v="B001"/>
    <s v="16871"/>
    <s v="1-1"/>
    <s v="2022-01-15"/>
    <x v="1"/>
    <n v="2022"/>
    <n v="15"/>
    <d v="2022-01-15T00:00:00"/>
    <s v="2022-01-15"/>
    <m/>
    <m/>
    <m/>
    <m/>
    <m/>
    <x v="0"/>
    <x v="0"/>
    <s v="DAVILA CAMPOS, EDWIN SEGUNDO"/>
    <s v="davila campos, edwin segundo"/>
    <s v="DAVILA CAMPOS, EDWIN SEGUNDO"/>
    <s v="Davila Campos, Edwin Segundo"/>
    <n v="45542846"/>
    <s v="Aceptado"/>
    <s v="PEN"/>
    <m/>
    <m/>
    <s v="Efectivo"/>
    <n v="42.37"/>
    <n v="0"/>
    <n v="7.63"/>
    <n v="50"/>
  </r>
  <r>
    <n v="1656"/>
    <x v="0"/>
    <x v="1"/>
    <s v="F001-8146"/>
    <s v="F001"/>
    <s v="8146"/>
    <s v="1-8"/>
    <s v="2022-01-15"/>
    <x v="1"/>
    <n v="2022"/>
    <n v="15"/>
    <d v="2022-01-15T00:00:00"/>
    <s v="2022-01-15"/>
    <m/>
    <m/>
    <m/>
    <m/>
    <m/>
    <x v="0"/>
    <x v="0"/>
    <s v="DAVILA BRAVO ARBEL DEMETRIO"/>
    <s v="davila bravo arbel demetrio"/>
    <s v="DAVILA BRAVO ARBEL DEMETRIO"/>
    <s v="Davila Bravo Arbel Demetrio"/>
    <n v="10273978548"/>
    <s v="Aceptado"/>
    <s v="PEN"/>
    <m/>
    <m/>
    <s v="Efectivo"/>
    <n v="169.49"/>
    <n v="0"/>
    <n v="30.51"/>
    <n v="200"/>
  </r>
  <r>
    <n v="1657"/>
    <x v="0"/>
    <x v="1"/>
    <s v="F001-8145"/>
    <s v="F001"/>
    <s v="8145"/>
    <s v="1-8"/>
    <s v="2022-01-15"/>
    <x v="1"/>
    <n v="2022"/>
    <n v="15"/>
    <d v="2022-01-15T00:00:00"/>
    <s v="2022-01-15"/>
    <m/>
    <m/>
    <m/>
    <m/>
    <s v="San Juan de Lurigancho"/>
    <x v="4"/>
    <x v="4"/>
    <s v="ENERCONST E.I.R.L."/>
    <s v="enerconst e.i.r.l."/>
    <s v="ENERCONST E.I.R.L."/>
    <s v="Enerconst E.I.R.L."/>
    <n v="20603400551"/>
    <s v="Aceptado"/>
    <s v="PEN"/>
    <m/>
    <m/>
    <s v="Efectivo"/>
    <n v="236.44"/>
    <n v="0"/>
    <n v="42.56"/>
    <n v="279"/>
  </r>
  <r>
    <n v="1658"/>
    <x v="1"/>
    <x v="0"/>
    <s v="B003-12391"/>
    <s v="B003"/>
    <s v="12391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59"/>
    <x v="1"/>
    <x v="1"/>
    <s v="F003-2046"/>
    <s v="F003"/>
    <s v="2046"/>
    <s v="3-2"/>
    <s v="2022-01-15"/>
    <x v="1"/>
    <n v="2022"/>
    <n v="15"/>
    <d v="2022-01-15T00:00:00"/>
    <s v="2022-01-15"/>
    <m/>
    <m/>
    <m/>
    <m/>
    <s v="San Juan de Miraflores"/>
    <x v="4"/>
    <x v="4"/>
    <s v="LINEAS GOURMET S.A.C."/>
    <s v="lineas gourmet s.a.c."/>
    <s v="LINEAS GOURMET S.A.C."/>
    <s v="Lineas Gourmet S.A.C."/>
    <n v="20601527627"/>
    <s v="Aceptado"/>
    <s v="PEN"/>
    <m/>
    <m/>
    <s v="Efectivo"/>
    <n v="67.8"/>
    <n v="0"/>
    <n v="12.2"/>
    <n v="80"/>
  </r>
  <r>
    <n v="1660"/>
    <x v="0"/>
    <x v="0"/>
    <s v="B001-16870"/>
    <s v="B001"/>
    <s v="16870"/>
    <s v="1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61"/>
    <x v="0"/>
    <x v="0"/>
    <s v="B001-16869"/>
    <s v="B001"/>
    <s v="16869"/>
    <s v="1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662"/>
    <x v="0"/>
    <x v="0"/>
    <s v="B001-16868"/>
    <s v="B001"/>
    <s v="16868"/>
    <s v="1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663"/>
    <x v="0"/>
    <x v="0"/>
    <s v="B001-16867"/>
    <s v="B001"/>
    <s v="16867"/>
    <s v="1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664"/>
    <x v="0"/>
    <x v="0"/>
    <s v="B001-16866"/>
    <s v="B001"/>
    <s v="16866"/>
    <s v="1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665"/>
    <x v="0"/>
    <x v="0"/>
    <s v="B001-16865"/>
    <s v="B001"/>
    <s v="16865"/>
    <s v="1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666"/>
    <x v="0"/>
    <x v="1"/>
    <s v="F001-8144"/>
    <s v="F001"/>
    <s v="8144"/>
    <s v="1-8"/>
    <s v="2022-01-15"/>
    <x v="1"/>
    <n v="2022"/>
    <n v="15"/>
    <d v="2022-01-15T00:00:00"/>
    <s v="2022-01-15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193.22"/>
    <n v="0"/>
    <n v="34.78"/>
    <n v="228"/>
  </r>
  <r>
    <n v="1667"/>
    <x v="0"/>
    <x v="1"/>
    <s v="F001-8143"/>
    <s v="F001"/>
    <s v="8143"/>
    <s v="1-8"/>
    <s v="2022-01-15"/>
    <x v="1"/>
    <n v="2022"/>
    <n v="15"/>
    <d v="2022-01-15T00:00:00"/>
    <s v="2022-01-15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195.76"/>
    <n v="0"/>
    <n v="35.24"/>
    <n v="231"/>
  </r>
  <r>
    <n v="1668"/>
    <x v="1"/>
    <x v="0"/>
    <s v="B003-12390"/>
    <s v="B003"/>
    <s v="12390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69"/>
    <x v="1"/>
    <x v="0"/>
    <s v="B003-12389"/>
    <s v="B003"/>
    <s v="12389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70"/>
    <x v="1"/>
    <x v="0"/>
    <s v="B003-12388"/>
    <s v="B003"/>
    <s v="12388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71"/>
    <x v="1"/>
    <x v="0"/>
    <s v="B003-12387"/>
    <s v="B003"/>
    <s v="12387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72"/>
    <x v="1"/>
    <x v="0"/>
    <s v="B003-12386"/>
    <s v="B003"/>
    <s v="12386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73"/>
    <x v="1"/>
    <x v="0"/>
    <s v="B003-12385"/>
    <s v="B003"/>
    <s v="12385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74"/>
    <x v="1"/>
    <x v="0"/>
    <s v="B003-12384"/>
    <s v="B003"/>
    <s v="12384"/>
    <s v="3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75"/>
    <x v="0"/>
    <x v="0"/>
    <s v="B001-16864"/>
    <s v="B001"/>
    <s v="16864"/>
    <s v="1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76"/>
    <x v="0"/>
    <x v="0"/>
    <s v="B001-16863"/>
    <s v="B001"/>
    <s v="16863"/>
    <s v="1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77"/>
    <x v="0"/>
    <x v="0"/>
    <s v="B001-16862"/>
    <s v="B001"/>
    <s v="16862"/>
    <s v="1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78"/>
    <x v="0"/>
    <x v="0"/>
    <s v="B001-16861"/>
    <s v="B001"/>
    <s v="16861"/>
    <s v="1-1"/>
    <s v="2022-01-15"/>
    <x v="1"/>
    <n v="2022"/>
    <n v="15"/>
    <d v="2022-01-15T00:00:00"/>
    <s v="2022-01-1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79"/>
    <x v="0"/>
    <x v="1"/>
    <s v="F001-8142"/>
    <s v="F001"/>
    <s v="8142"/>
    <s v="1-8"/>
    <s v="2022-01-15"/>
    <x v="1"/>
    <n v="2022"/>
    <n v="15"/>
    <d v="2022-01-15T00:00:00"/>
    <s v="2022-01-15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3.38999999999999"/>
    <n v="0"/>
    <n v="27.61"/>
    <n v="181"/>
  </r>
  <r>
    <n v="1680"/>
    <x v="0"/>
    <x v="1"/>
    <s v="F001-8141"/>
    <s v="F001"/>
    <s v="8141"/>
    <s v="1-8"/>
    <s v="2022-01-15"/>
    <x v="1"/>
    <n v="2022"/>
    <n v="15"/>
    <d v="2022-01-15T00:00:00"/>
    <s v="2022-01-15"/>
    <m/>
    <m/>
    <m/>
    <m/>
    <s v="Villa El Salvador"/>
    <x v="4"/>
    <x v="4"/>
    <s v="MANGRUP S.R.L."/>
    <s v="mangrup s.r.l."/>
    <s v="MANGRUP S.R.L."/>
    <s v="Mangrup S.R.L."/>
    <n v="20550421527"/>
    <s v="Aceptado"/>
    <s v="PEN"/>
    <m/>
    <m/>
    <s v="Efectivo"/>
    <n v="111.86"/>
    <n v="0"/>
    <n v="20.14"/>
    <n v="132"/>
  </r>
  <r>
    <n v="1681"/>
    <x v="0"/>
    <x v="0"/>
    <s v="B001-16860"/>
    <s v="B001"/>
    <s v="16860"/>
    <s v="1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1682"/>
    <x v="0"/>
    <x v="1"/>
    <s v="F001-8140"/>
    <s v="F001"/>
    <s v="8140"/>
    <s v="1-8"/>
    <s v="2022-01-14"/>
    <x v="1"/>
    <n v="2022"/>
    <n v="14"/>
    <d v="2022-01-14T00:00:00"/>
    <s v="2022-01-14"/>
    <m/>
    <m/>
    <m/>
    <m/>
    <s v="Pueblo Libre"/>
    <x v="4"/>
    <x v="4"/>
    <s v="CONSORCIO IZAVAR &amp; ADS"/>
    <s v="consorcio izavar &amp; ads"/>
    <s v="CONSORCIO IZAVAR &amp; ADS"/>
    <s v="Consorcio Izavar &amp; Ads"/>
    <n v="20608395696"/>
    <s v="Aceptado"/>
    <s v="PEN"/>
    <m/>
    <m/>
    <s v="Efectivo"/>
    <n v="211.86"/>
    <n v="0"/>
    <n v="38.14"/>
    <n v="250"/>
  </r>
  <r>
    <n v="1683"/>
    <x v="0"/>
    <x v="0"/>
    <s v="B001-16859"/>
    <s v="B001"/>
    <s v="16859"/>
    <s v="1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35.59"/>
    <n v="0"/>
    <n v="24.41"/>
    <n v="160"/>
  </r>
  <r>
    <n v="1684"/>
    <x v="1"/>
    <x v="0"/>
    <s v="B003-12383"/>
    <s v="B003"/>
    <s v="12383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85"/>
    <x v="1"/>
    <x v="0"/>
    <s v="B003-12382"/>
    <s v="B003"/>
    <s v="12382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86"/>
    <x v="1"/>
    <x v="0"/>
    <s v="B003-12381"/>
    <s v="B003"/>
    <s v="12381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87"/>
    <x v="1"/>
    <x v="0"/>
    <s v="B003-12380"/>
    <s v="B003"/>
    <s v="12380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88"/>
    <x v="1"/>
    <x v="0"/>
    <s v="B003-12379"/>
    <s v="B003"/>
    <s v="12379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89"/>
    <x v="1"/>
    <x v="0"/>
    <s v="B003-12378"/>
    <s v="B003"/>
    <s v="12378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690"/>
    <x v="0"/>
    <x v="1"/>
    <s v="F001-8139"/>
    <s v="F001"/>
    <s v="8139"/>
    <s v="1-8"/>
    <s v="2022-01-14"/>
    <x v="1"/>
    <n v="2022"/>
    <n v="14"/>
    <d v="2022-01-14T00:00:00"/>
    <s v="2022-01-14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691"/>
    <x v="0"/>
    <x v="1"/>
    <s v="F001-8138"/>
    <s v="F001"/>
    <s v="8138"/>
    <s v="1-8"/>
    <s v="2022-01-14"/>
    <x v="1"/>
    <n v="2022"/>
    <n v="14"/>
    <d v="2022-01-14T00:00:00"/>
    <s v="2022-01-14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692"/>
    <x v="0"/>
    <x v="0"/>
    <s v="B001-16858"/>
    <s v="B001"/>
    <s v="16858"/>
    <s v="1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3.39"/>
    <n v="0"/>
    <n v="18.61"/>
    <n v="122"/>
  </r>
  <r>
    <n v="1693"/>
    <x v="0"/>
    <x v="0"/>
    <s v="B001-16857"/>
    <s v="B001"/>
    <s v="16857"/>
    <s v="1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694"/>
    <x v="0"/>
    <x v="0"/>
    <s v="B001-16856"/>
    <s v="B001"/>
    <s v="16856"/>
    <s v="1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1695"/>
    <x v="0"/>
    <x v="0"/>
    <s v="B001-16855"/>
    <s v="B001"/>
    <s v="16855"/>
    <s v="1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.85"/>
    <n v="0"/>
    <n v="9.15"/>
    <n v="60"/>
  </r>
  <r>
    <n v="1696"/>
    <x v="0"/>
    <x v="0"/>
    <s v="B001-16854"/>
    <s v="B001"/>
    <s v="16854"/>
    <s v="1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1.69"/>
    <n v="0"/>
    <n v="18.309999999999999"/>
    <n v="120"/>
  </r>
  <r>
    <n v="1697"/>
    <x v="0"/>
    <x v="1"/>
    <s v="F001-8137"/>
    <s v="F001"/>
    <s v="8137"/>
    <s v="1-8"/>
    <s v="2022-01-14"/>
    <x v="1"/>
    <n v="2022"/>
    <n v="14"/>
    <d v="2022-01-14T00:00:00"/>
    <s v="2022-01-14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65.25"/>
    <n v="0"/>
    <n v="11.75"/>
    <n v="77"/>
  </r>
  <r>
    <n v="1698"/>
    <x v="0"/>
    <x v="1"/>
    <s v="F001-8136"/>
    <s v="F001"/>
    <s v="8136"/>
    <s v="1-8"/>
    <s v="2022-01-14"/>
    <x v="1"/>
    <n v="2022"/>
    <n v="14"/>
    <d v="2022-01-14T00:00:00"/>
    <s v="2022-01-14"/>
    <m/>
    <m/>
    <m/>
    <m/>
    <s v="Chota"/>
    <x v="2"/>
    <x v="2"/>
    <s v="LAS PALMAS CONTRATISTAS GENERALES S.R.L."/>
    <s v="las palmas contratistas generales s.r.l."/>
    <s v="LAS PALMAS CONTRATISTAS GENERALES S.R.L."/>
    <s v="Las Palmas Contratistas Generales S.R.L."/>
    <n v="20495934498"/>
    <s v="Aceptado"/>
    <s v="PEN"/>
    <m/>
    <m/>
    <s v="Efectivo"/>
    <n v="254.24"/>
    <n v="0"/>
    <n v="45.76"/>
    <n v="300"/>
  </r>
  <r>
    <n v="1699"/>
    <x v="1"/>
    <x v="0"/>
    <s v="B003-12377"/>
    <s v="B003"/>
    <s v="12377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.19"/>
    <n v="0"/>
    <n v="3.81"/>
    <n v="25"/>
  </r>
  <r>
    <n v="1700"/>
    <x v="0"/>
    <x v="1"/>
    <s v="F001-8135"/>
    <s v="F001"/>
    <s v="8135"/>
    <s v="1-8"/>
    <s v="2022-01-14"/>
    <x v="1"/>
    <n v="2022"/>
    <n v="14"/>
    <d v="2022-01-14T00:00:00"/>
    <s v="2022-01-14"/>
    <m/>
    <m/>
    <m/>
    <m/>
    <s v="Pomalca"/>
    <x v="1"/>
    <x v="1"/>
    <s v="PEDRAZA CUBAS DORALISA"/>
    <s v="pedraza cubas doralisa"/>
    <s v="PEDRAZA CUBAS DORALISA"/>
    <s v="Pedraza Cubas Doralisa"/>
    <n v="10453320036"/>
    <s v="Aceptado"/>
    <s v="PEN"/>
    <m/>
    <m/>
    <s v="Efectivo"/>
    <n v="84.75"/>
    <n v="0"/>
    <n v="15.25"/>
    <n v="100"/>
  </r>
  <r>
    <n v="1701"/>
    <x v="2"/>
    <x v="1"/>
    <s v="F002-3430"/>
    <s v="F002"/>
    <s v="3430"/>
    <s v="2-3"/>
    <s v="2022-01-14"/>
    <x v="1"/>
    <n v="2022"/>
    <n v="14"/>
    <d v="2022-01-14T00:00:00"/>
    <s v="2022-01-14"/>
    <m/>
    <m/>
    <m/>
    <m/>
    <s v="San Isidro"/>
    <x v="4"/>
    <x v="4"/>
    <s v="BENICORP S.A.C."/>
    <s v="benicorp s.a.c."/>
    <s v="BENICORP S.A.C."/>
    <s v="Benicorp S.A.C."/>
    <n v="20601152291"/>
    <s v="Aceptado"/>
    <s v="PEN"/>
    <m/>
    <m/>
    <s v="Efectivo"/>
    <n v="144.91999999999999"/>
    <n v="0"/>
    <n v="26.08"/>
    <n v="171"/>
  </r>
  <r>
    <n v="1702"/>
    <x v="0"/>
    <x v="1"/>
    <s v="F001-8134"/>
    <s v="F001"/>
    <s v="8134"/>
    <s v="1-8"/>
    <s v="2022-01-14"/>
    <x v="1"/>
    <n v="2022"/>
    <n v="14"/>
    <d v="2022-01-14T00:00:00"/>
    <s v="2022-01-14"/>
    <m/>
    <m/>
    <m/>
    <m/>
    <m/>
    <x v="0"/>
    <x v="0"/>
    <s v="SANTAMARIA SANDOVAL PEDRO"/>
    <s v="santamaria sandoval pedro"/>
    <s v="SANTAMARIA SANDOVAL PEDRO"/>
    <s v="Santamaria Sandoval Pedro"/>
    <n v="10426099280"/>
    <s v="Aceptado"/>
    <s v="PEN"/>
    <m/>
    <m/>
    <s v="Efectivo"/>
    <n v="84.75"/>
    <n v="0"/>
    <n v="15.25"/>
    <n v="100"/>
  </r>
  <r>
    <n v="1703"/>
    <x v="0"/>
    <x v="1"/>
    <s v="F001-8133"/>
    <s v="F001"/>
    <s v="8133"/>
    <s v="1-8"/>
    <s v="2022-01-14"/>
    <x v="1"/>
    <n v="2022"/>
    <n v="14"/>
    <d v="2022-01-14T00:00:00"/>
    <s v="2022-01-14"/>
    <m/>
    <m/>
    <m/>
    <m/>
    <s v="Chiclayo"/>
    <x v="1"/>
    <x v="1"/>
    <s v="EMPRESA DE TRANSPORTES TURISMO BATANGRANDE SRL"/>
    <s v="empresa de transportes turismo batangrande srl"/>
    <s v="EMPRESA DE TRANSPORTES TURISMO BATANGRANDE SRL"/>
    <s v="Empresa De Transportes Turismo Batangrande Srl"/>
    <n v="20212390624"/>
    <s v="Aceptado"/>
    <s v="PEN"/>
    <m/>
    <m/>
    <s v="Efectivo"/>
    <n v="227.12"/>
    <n v="0"/>
    <n v="40.880000000000003"/>
    <n v="268"/>
  </r>
  <r>
    <n v="1704"/>
    <x v="0"/>
    <x v="0"/>
    <s v="B001-16853"/>
    <s v="B001"/>
    <s v="16853"/>
    <s v="1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3.22"/>
    <n v="0"/>
    <n v="16.78"/>
    <n v="110"/>
  </r>
  <r>
    <n v="1705"/>
    <x v="0"/>
    <x v="0"/>
    <s v="B001-16852"/>
    <s v="B001"/>
    <s v="16852"/>
    <s v="1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06"/>
    <x v="0"/>
    <x v="0"/>
    <s v="B001-16851"/>
    <s v="B001"/>
    <s v="16851"/>
    <s v="1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07"/>
    <x v="0"/>
    <x v="0"/>
    <s v="B001-16850"/>
    <s v="B001"/>
    <s v="16850"/>
    <s v="1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08"/>
    <x v="0"/>
    <x v="0"/>
    <s v="B001-16849"/>
    <s v="B001"/>
    <s v="16849"/>
    <s v="1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09"/>
    <x v="0"/>
    <x v="0"/>
    <s v="B001-16848"/>
    <s v="B001"/>
    <s v="16848"/>
    <s v="1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10"/>
    <x v="2"/>
    <x v="0"/>
    <s v="B002-15880"/>
    <s v="B002"/>
    <s v="15880"/>
    <s v="2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11"/>
    <x v="2"/>
    <x v="0"/>
    <s v="B002-15879"/>
    <s v="B002"/>
    <s v="15879"/>
    <s v="2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12"/>
    <x v="2"/>
    <x v="0"/>
    <s v="B002-15878"/>
    <s v="B002"/>
    <s v="15878"/>
    <s v="2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13"/>
    <x v="1"/>
    <x v="0"/>
    <s v="B003-12376"/>
    <s v="B003"/>
    <s v="12376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14"/>
    <x v="1"/>
    <x v="0"/>
    <s v="B003-12375"/>
    <s v="B003"/>
    <s v="12375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15"/>
    <x v="1"/>
    <x v="0"/>
    <s v="B003-12374"/>
    <s v="B003"/>
    <s v="12374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16"/>
    <x v="1"/>
    <x v="0"/>
    <s v="B003-12373"/>
    <s v="B003"/>
    <s v="12373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17"/>
    <x v="1"/>
    <x v="0"/>
    <s v="B003-12372"/>
    <s v="B003"/>
    <s v="12372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18"/>
    <x v="1"/>
    <x v="0"/>
    <s v="B003-12371"/>
    <s v="B003"/>
    <s v="12371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19"/>
    <x v="1"/>
    <x v="0"/>
    <s v="B003-12370"/>
    <s v="B003"/>
    <s v="12370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20"/>
    <x v="1"/>
    <x v="0"/>
    <s v="B003-12369"/>
    <s v="B003"/>
    <s v="12369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21"/>
    <x v="1"/>
    <x v="0"/>
    <s v="B003-12368"/>
    <s v="B003"/>
    <s v="12368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22"/>
    <x v="1"/>
    <x v="0"/>
    <s v="B003-12367"/>
    <s v="B003"/>
    <s v="12367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23"/>
    <x v="1"/>
    <x v="0"/>
    <s v="B003-12366"/>
    <s v="B003"/>
    <s v="12366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24"/>
    <x v="1"/>
    <x v="0"/>
    <s v="B003-12365"/>
    <s v="B003"/>
    <s v="12365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25"/>
    <x v="1"/>
    <x v="0"/>
    <s v="B003-12364"/>
    <s v="B003"/>
    <s v="12364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26"/>
    <x v="1"/>
    <x v="0"/>
    <s v="B003-12363"/>
    <s v="B003"/>
    <s v="12363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27"/>
    <x v="1"/>
    <x v="0"/>
    <s v="B003-12362"/>
    <s v="B003"/>
    <s v="12362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28"/>
    <x v="1"/>
    <x v="0"/>
    <s v="B003-12361"/>
    <s v="B003"/>
    <s v="12361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29"/>
    <x v="1"/>
    <x v="0"/>
    <s v="B003-12360"/>
    <s v="B003"/>
    <s v="12360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30"/>
    <x v="1"/>
    <x v="0"/>
    <s v="B003-12359"/>
    <s v="B003"/>
    <s v="12359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31"/>
    <x v="1"/>
    <x v="0"/>
    <s v="B003-12358"/>
    <s v="B003"/>
    <s v="12358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32"/>
    <x v="1"/>
    <x v="0"/>
    <s v="B003-12357"/>
    <s v="B003"/>
    <s v="12357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m/>
    <n v="508.47"/>
    <n v="0"/>
    <n v="91.53"/>
    <n v="600"/>
  </r>
  <r>
    <n v="1733"/>
    <x v="1"/>
    <x v="0"/>
    <s v="B003-12356"/>
    <s v="B003"/>
    <s v="12356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34"/>
    <x v="1"/>
    <x v="0"/>
    <s v="B003-12355"/>
    <s v="B003"/>
    <s v="12355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35"/>
    <x v="1"/>
    <x v="0"/>
    <s v="B003-12354"/>
    <s v="B003"/>
    <s v="12354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36"/>
    <x v="1"/>
    <x v="0"/>
    <s v="B003-12353"/>
    <s v="B003"/>
    <s v="12353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37"/>
    <x v="1"/>
    <x v="0"/>
    <s v="B003-12352"/>
    <s v="B003"/>
    <s v="12352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38"/>
    <x v="1"/>
    <x v="0"/>
    <s v="B003-12351"/>
    <s v="B003"/>
    <s v="12351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39"/>
    <x v="1"/>
    <x v="0"/>
    <s v="B003-12350"/>
    <s v="B003"/>
    <s v="12350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40"/>
    <x v="1"/>
    <x v="0"/>
    <s v="B003-12349"/>
    <s v="B003"/>
    <s v="12349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41"/>
    <x v="1"/>
    <x v="0"/>
    <s v="B003-12348"/>
    <s v="B003"/>
    <s v="12348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42"/>
    <x v="1"/>
    <x v="0"/>
    <s v="B003-12347"/>
    <s v="B003"/>
    <s v="12347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43"/>
    <x v="1"/>
    <x v="0"/>
    <s v="B003-12346"/>
    <s v="B003"/>
    <s v="12346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44"/>
    <x v="1"/>
    <x v="0"/>
    <s v="B003-12345"/>
    <s v="B003"/>
    <s v="12345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45"/>
    <x v="1"/>
    <x v="0"/>
    <s v="B003-12344"/>
    <s v="B003"/>
    <s v="12344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46"/>
    <x v="1"/>
    <x v="0"/>
    <s v="B003-12343"/>
    <s v="B003"/>
    <s v="12343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47"/>
    <x v="1"/>
    <x v="0"/>
    <s v="B003-12342"/>
    <s v="B003"/>
    <s v="12342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48"/>
    <x v="1"/>
    <x v="0"/>
    <s v="B003-12341"/>
    <s v="B003"/>
    <s v="12341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49"/>
    <x v="1"/>
    <x v="0"/>
    <s v="B003-12340"/>
    <s v="B003"/>
    <s v="12340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50"/>
    <x v="1"/>
    <x v="0"/>
    <s v="B003-12339"/>
    <s v="B003"/>
    <s v="12339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51"/>
    <x v="1"/>
    <x v="0"/>
    <s v="B003-12338"/>
    <s v="B003"/>
    <s v="12338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752"/>
    <x v="1"/>
    <x v="0"/>
    <s v="B003-12337"/>
    <s v="B003"/>
    <s v="12337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53"/>
    <x v="1"/>
    <x v="0"/>
    <s v="B003-12336"/>
    <s v="B003"/>
    <s v="12336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54"/>
    <x v="1"/>
    <x v="0"/>
    <s v="B003-12335"/>
    <s v="B003"/>
    <s v="12335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55"/>
    <x v="1"/>
    <x v="0"/>
    <s v="B003-12334"/>
    <s v="B003"/>
    <s v="12334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56"/>
    <x v="1"/>
    <x v="0"/>
    <s v="B003-12333"/>
    <s v="B003"/>
    <s v="12333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57"/>
    <x v="1"/>
    <x v="0"/>
    <s v="B003-12332"/>
    <s v="B003"/>
    <s v="12332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58"/>
    <x v="1"/>
    <x v="0"/>
    <s v="B003-12331"/>
    <s v="B003"/>
    <s v="12331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59"/>
    <x v="1"/>
    <x v="0"/>
    <s v="B003-12330"/>
    <s v="B003"/>
    <s v="12330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60"/>
    <x v="1"/>
    <x v="0"/>
    <s v="B003-12329"/>
    <s v="B003"/>
    <s v="12329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61"/>
    <x v="1"/>
    <x v="0"/>
    <s v="B003-12328"/>
    <s v="B003"/>
    <s v="12328"/>
    <s v="3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66.1"/>
    <n v="0"/>
    <n v="83.9"/>
    <n v="550"/>
  </r>
  <r>
    <n v="1762"/>
    <x v="0"/>
    <x v="0"/>
    <s v="B001-16847"/>
    <s v="B001"/>
    <s v="16847"/>
    <s v="1-1"/>
    <s v="2022-01-14"/>
    <x v="1"/>
    <n v="2022"/>
    <n v="14"/>
    <d v="2022-01-14T00:00:00"/>
    <s v="2022-01-1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1.69"/>
    <n v="0"/>
    <n v="18.309999999999999"/>
    <n v="120"/>
  </r>
  <r>
    <n v="1763"/>
    <x v="0"/>
    <x v="1"/>
    <s v="F001-8132"/>
    <s v="F001"/>
    <s v="8132"/>
    <s v="1-8"/>
    <s v="2022-01-14"/>
    <x v="1"/>
    <n v="2022"/>
    <n v="14"/>
    <d v="2022-01-14T00:00:00"/>
    <s v="2022-01-14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10.17"/>
    <n v="0"/>
    <n v="19.829999999999998"/>
    <n v="130"/>
  </r>
  <r>
    <n v="1764"/>
    <x v="0"/>
    <x v="1"/>
    <s v="F001-8131"/>
    <s v="F001"/>
    <s v="8131"/>
    <s v="1-8"/>
    <s v="2022-01-13"/>
    <x v="1"/>
    <n v="2022"/>
    <n v="13"/>
    <d v="2022-01-13T00:00:00"/>
    <s v="2022-01-13"/>
    <m/>
    <m/>
    <m/>
    <m/>
    <s v="Piura"/>
    <x v="6"/>
    <x v="17"/>
    <s v="CERES PERU SOCIEDAD ANONIMA"/>
    <s v="ceres peru sociedad anonima"/>
    <s v="CERES PERU SOCIEDAD ANONIMA"/>
    <s v="Ceres Peru Sociedad Anonima"/>
    <n v="20483919159"/>
    <s v="Aceptado"/>
    <s v="PEN"/>
    <m/>
    <m/>
    <s v="Efectivo"/>
    <n v="42.37"/>
    <n v="0"/>
    <n v="7.63"/>
    <n v="50"/>
  </r>
  <r>
    <n v="1765"/>
    <x v="0"/>
    <x v="0"/>
    <s v="B001-16846"/>
    <s v="B001"/>
    <s v="16846"/>
    <s v="1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1766"/>
    <x v="1"/>
    <x v="1"/>
    <s v="F003-2045"/>
    <s v="F003"/>
    <s v="2045"/>
    <s v="3-2"/>
    <s v="2022-01-13"/>
    <x v="1"/>
    <n v="2022"/>
    <n v="13"/>
    <d v="2022-01-13T00:00:00"/>
    <s v="2022-01-13"/>
    <m/>
    <m/>
    <m/>
    <m/>
    <s v="Santa Anita"/>
    <x v="4"/>
    <x v="4"/>
    <s v="M &amp; L CONSTRUCCIONES E.I.R.L."/>
    <s v="m &amp; l construcciones e.i.r.l."/>
    <s v="M &amp; L CONSTRUCCIONES E.I.R.L."/>
    <s v="M &amp; L Construcciones E.I.R.L."/>
    <n v="20608484427"/>
    <s v="Aceptado"/>
    <s v="PEN"/>
    <m/>
    <m/>
    <s v="Efectivo"/>
    <n v="40.68"/>
    <n v="0"/>
    <n v="7.32"/>
    <n v="48"/>
  </r>
  <r>
    <n v="1767"/>
    <x v="0"/>
    <x v="1"/>
    <s v="F001-8130"/>
    <s v="F001"/>
    <s v="8130"/>
    <s v="1-8"/>
    <s v="2022-01-13"/>
    <x v="1"/>
    <n v="2022"/>
    <n v="13"/>
    <d v="2022-01-13T00:00:00"/>
    <s v="2022-01-13"/>
    <m/>
    <m/>
    <m/>
    <m/>
    <m/>
    <x v="0"/>
    <x v="0"/>
    <s v="ICMV INVERSIONES"/>
    <s v="icmv inversiones"/>
    <s v="ICMV INVERSIONES"/>
    <s v="Icmv Inversiones"/>
    <n v="10457954226"/>
    <s v="Aceptado"/>
    <s v="PEN"/>
    <m/>
    <m/>
    <s v="Efectivo"/>
    <n v="86.44"/>
    <n v="0"/>
    <n v="15.56"/>
    <n v="102"/>
  </r>
  <r>
    <n v="1768"/>
    <x v="2"/>
    <x v="0"/>
    <s v="B002-15877"/>
    <s v="B002"/>
    <s v="15877"/>
    <s v="2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1.53"/>
    <n v="0"/>
    <n v="16.47"/>
    <n v="108"/>
  </r>
  <r>
    <n v="1769"/>
    <x v="1"/>
    <x v="0"/>
    <s v="B003-12327"/>
    <s v="B003"/>
    <s v="12327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4.41"/>
    <n v="0"/>
    <n v="11.59"/>
    <n v="76"/>
  </r>
  <r>
    <n v="1770"/>
    <x v="1"/>
    <x v="0"/>
    <s v="B003-12326"/>
    <s v="B003"/>
    <s v="12326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71"/>
    <x v="1"/>
    <x v="0"/>
    <s v="B003-12325"/>
    <s v="B003"/>
    <s v="12325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72"/>
    <x v="1"/>
    <x v="0"/>
    <s v="B003-12324"/>
    <s v="B003"/>
    <s v="12324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73"/>
    <x v="1"/>
    <x v="0"/>
    <s v="B003-12323"/>
    <s v="B003"/>
    <s v="12323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74"/>
    <x v="1"/>
    <x v="0"/>
    <s v="B003-12322"/>
    <s v="B003"/>
    <s v="12322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75"/>
    <x v="1"/>
    <x v="0"/>
    <s v="B003-12321"/>
    <s v="B003"/>
    <s v="12321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76"/>
    <x v="1"/>
    <x v="0"/>
    <s v="B003-12320"/>
    <s v="B003"/>
    <s v="12320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77"/>
    <x v="1"/>
    <x v="0"/>
    <s v="B003-12319"/>
    <s v="B003"/>
    <s v="12319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78"/>
    <x v="1"/>
    <x v="0"/>
    <s v="B003-12318"/>
    <s v="B003"/>
    <s v="12318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79"/>
    <x v="1"/>
    <x v="0"/>
    <s v="B003-12317"/>
    <s v="B003"/>
    <s v="12317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80"/>
    <x v="1"/>
    <x v="0"/>
    <s v="B003-12316"/>
    <s v="B003"/>
    <s v="12316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81"/>
    <x v="1"/>
    <x v="0"/>
    <s v="B003-12315"/>
    <s v="B003"/>
    <s v="12315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82"/>
    <x v="1"/>
    <x v="0"/>
    <s v="B003-12314"/>
    <s v="B003"/>
    <s v="12314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83"/>
    <x v="1"/>
    <x v="0"/>
    <s v="B003-12313"/>
    <s v="B003"/>
    <s v="12313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84"/>
    <x v="1"/>
    <x v="0"/>
    <s v="B003-12312"/>
    <s v="B003"/>
    <s v="12312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785"/>
    <x v="0"/>
    <x v="1"/>
    <s v="F001-8129"/>
    <s v="F001"/>
    <s v="8129"/>
    <s v="1-8"/>
    <s v="2022-01-13"/>
    <x v="1"/>
    <n v="2022"/>
    <n v="13"/>
    <d v="2022-01-13T00:00:00"/>
    <s v="2022-01-13"/>
    <m/>
    <m/>
    <m/>
    <m/>
    <s v="José Leonardo Ortiz"/>
    <x v="1"/>
    <x v="1"/>
    <s v="INVERSIONES CUBAS E.I.R.L."/>
    <s v="inversiones cubas e.i.r.l."/>
    <s v="INVERSIONES CUBAS E.I.R.L."/>
    <s v="Inversiones Cubas E.I.R.L."/>
    <n v="20480090421"/>
    <s v="Aceptado"/>
    <s v="PEN"/>
    <m/>
    <m/>
    <s v="Efectivo"/>
    <n v="127.12"/>
    <n v="0"/>
    <n v="22.88"/>
    <n v="150"/>
  </r>
  <r>
    <n v="1786"/>
    <x v="0"/>
    <x v="1"/>
    <s v="F001-8128"/>
    <s v="F001"/>
    <s v="8128"/>
    <s v="1-8"/>
    <s v="2022-01-13"/>
    <x v="1"/>
    <n v="2022"/>
    <n v="13"/>
    <d v="2022-01-13T00:00:00"/>
    <s v="2022-01-13"/>
    <m/>
    <m/>
    <m/>
    <m/>
    <s v="Chiclayo"/>
    <x v="1"/>
    <x v="1"/>
    <s v="EMPRESA DE TRANSPORTES CJ EMPERADOR E.I.R.L."/>
    <s v="empresa de transportes cj emperador e.i.r.l."/>
    <s v="EMPRESA DE TRANSPORTES CJ EMPERADOR E.I.R.L."/>
    <s v="Empresa De Transportes Cj Emperador E.I.R.L."/>
    <n v="20603639210"/>
    <s v="Aceptado"/>
    <s v="PEN"/>
    <m/>
    <m/>
    <s v="Efectivo"/>
    <n v="652.54"/>
    <n v="0"/>
    <n v="117.46"/>
    <n v="770"/>
  </r>
  <r>
    <n v="1787"/>
    <x v="0"/>
    <x v="0"/>
    <s v="B001-16845"/>
    <s v="B001"/>
    <s v="16845"/>
    <s v="1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788"/>
    <x v="0"/>
    <x v="1"/>
    <s v="F001-8127"/>
    <s v="F001"/>
    <s v="8127"/>
    <s v="1-8"/>
    <s v="2022-01-13"/>
    <x v="1"/>
    <n v="2022"/>
    <n v="13"/>
    <d v="2022-01-13T00:00:00"/>
    <s v="2022-01-13"/>
    <m/>
    <m/>
    <m/>
    <m/>
    <s v="Chiclayo"/>
    <x v="1"/>
    <x v="1"/>
    <s v="RIMARACHIN SALAZAR SEGUNDO SANTOS"/>
    <s v="rimarachin salazar segundo santos"/>
    <s v="RIMARACHIN SALAZAR SEGUNDO SANTOS"/>
    <s v="Rimarachin Salazar Segundo Santos"/>
    <n v="10806402236"/>
    <s v="Aceptado"/>
    <s v="PEN"/>
    <m/>
    <m/>
    <s v="Efectivo"/>
    <n v="1694.91"/>
    <n v="0"/>
    <n v="305.08"/>
    <n v="1999.99"/>
  </r>
  <r>
    <n v="1789"/>
    <x v="1"/>
    <x v="0"/>
    <s v="B003-12311"/>
    <s v="B003"/>
    <s v="12311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2.459999999999994"/>
    <n v="0"/>
    <n v="13.04"/>
    <n v="85.5"/>
  </r>
  <r>
    <n v="1790"/>
    <x v="0"/>
    <x v="1"/>
    <s v="F001-8126"/>
    <s v="F001"/>
    <s v="8126"/>
    <s v="1-8"/>
    <s v="2022-01-13"/>
    <x v="1"/>
    <n v="2022"/>
    <n v="13"/>
    <d v="2022-01-13T00:00:00"/>
    <s v="2022-01-13"/>
    <m/>
    <m/>
    <m/>
    <m/>
    <s v="Patapo"/>
    <x v="1"/>
    <x v="1"/>
    <s v="MULTISERVICIOS V &amp; G GUTTY E.I.R.L."/>
    <s v="multiservicios v &amp; g gutty e.i.r.l."/>
    <s v="MULTISERVICIOS V &amp; G GUTTY E.I.R.L."/>
    <s v="Multiservicios V &amp; G Gutty E.I.R.L."/>
    <n v="20604043779"/>
    <s v="Aceptado"/>
    <s v="PEN"/>
    <m/>
    <m/>
    <s v="Efectivo"/>
    <n v="203.39"/>
    <n v="0"/>
    <n v="36.61"/>
    <n v="240"/>
  </r>
  <r>
    <n v="1791"/>
    <x v="0"/>
    <x v="0"/>
    <s v="B001-16844"/>
    <s v="B001"/>
    <s v="16844"/>
    <s v="1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3.73"/>
    <n v="0"/>
    <n v="4.2699999999999996"/>
    <n v="28"/>
  </r>
  <r>
    <n v="1792"/>
    <x v="0"/>
    <x v="1"/>
    <s v="F001-8125"/>
    <s v="F001"/>
    <s v="8125"/>
    <s v="1-8"/>
    <s v="2022-01-13"/>
    <x v="1"/>
    <n v="2022"/>
    <n v="13"/>
    <d v="2022-01-13T00:00:00"/>
    <s v="2022-01-13"/>
    <m/>
    <m/>
    <m/>
    <m/>
    <m/>
    <x v="2"/>
    <x v="13"/>
    <s v="BURGA BLANCO JOEL"/>
    <s v="burga blanco joel"/>
    <s v="BURGA BLANCO JOEL"/>
    <s v="Burga Blanco Joel"/>
    <n v="10275762488"/>
    <s v="Aceptado"/>
    <s v="PEN"/>
    <m/>
    <m/>
    <s v="Efectivo"/>
    <n v="338.98"/>
    <n v="0"/>
    <n v="61.02"/>
    <n v="400"/>
  </r>
  <r>
    <n v="1793"/>
    <x v="0"/>
    <x v="0"/>
    <s v="B001-16843"/>
    <s v="B001"/>
    <s v="16843"/>
    <s v="1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.85"/>
    <n v="0"/>
    <n v="9.15"/>
    <n v="60"/>
  </r>
  <r>
    <n v="1794"/>
    <x v="0"/>
    <x v="0"/>
    <s v="B001-16842"/>
    <s v="B001"/>
    <s v="16842"/>
    <s v="1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95"/>
    <x v="2"/>
    <x v="0"/>
    <s v="B002-15876"/>
    <s v="B002"/>
    <s v="15876"/>
    <s v="2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796"/>
    <x v="2"/>
    <x v="0"/>
    <s v="B002-15875"/>
    <s v="B002"/>
    <s v="15875"/>
    <s v="2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0.14000000000000001"/>
    <n v="0"/>
    <n v="0.03"/>
    <n v="0.17"/>
  </r>
  <r>
    <n v="1797"/>
    <x v="1"/>
    <x v="0"/>
    <s v="B003-12310"/>
    <s v="B003"/>
    <s v="12310"/>
    <s v="3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9.66"/>
    <n v="0"/>
    <n v="14.34"/>
    <n v="94"/>
  </r>
  <r>
    <n v="1798"/>
    <x v="1"/>
    <x v="1"/>
    <s v="F003-2044"/>
    <s v="F003"/>
    <s v="2044"/>
    <s v="3-2"/>
    <s v="2022-01-13"/>
    <x v="1"/>
    <n v="2022"/>
    <n v="13"/>
    <d v="2022-01-13T00:00:00"/>
    <s v="2022-01-13"/>
    <m/>
    <m/>
    <m/>
    <m/>
    <m/>
    <x v="1"/>
    <x v="1"/>
    <s v="HERRERA MENDOZA SEGUNDO DANDIEL"/>
    <s v="herrera mendoza segundo dandiel"/>
    <s v="HERRERA MENDOZA SEGUNDO DANDIEL"/>
    <s v="Herrera Mendoza Segundo Dandiel"/>
    <n v="10461338904"/>
    <s v="Aceptado"/>
    <s v="PEN"/>
    <m/>
    <m/>
    <s v="Efectivo"/>
    <n v="58.9"/>
    <n v="0"/>
    <n v="10.6"/>
    <n v="69.5"/>
  </r>
  <r>
    <n v="1799"/>
    <x v="1"/>
    <x v="1"/>
    <s v="F003-2043"/>
    <s v="F003"/>
    <s v="2043"/>
    <s v="3-2"/>
    <s v="2022-01-13"/>
    <x v="1"/>
    <n v="2022"/>
    <n v="13"/>
    <d v="2022-01-13T00:00:00"/>
    <s v="2022-01-13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25.42"/>
    <n v="0"/>
    <n v="4.58"/>
    <n v="30"/>
  </r>
  <r>
    <n v="1800"/>
    <x v="0"/>
    <x v="0"/>
    <s v="B001-16841"/>
    <s v="B001"/>
    <s v="16841"/>
    <s v="1-1"/>
    <s v="2022-01-13"/>
    <x v="1"/>
    <n v="2022"/>
    <n v="13"/>
    <d v="2022-01-13T00:00:00"/>
    <s v="2022-01-1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801"/>
    <x v="0"/>
    <x v="0"/>
    <s v="B001-16840"/>
    <s v="B001"/>
    <s v="16840"/>
    <s v="1-1"/>
    <s v="2022-01-12"/>
    <x v="1"/>
    <n v="2022"/>
    <n v="12"/>
    <d v="2022-01-12T00:00:00"/>
    <s v="2022-01-1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1802"/>
    <x v="0"/>
    <x v="1"/>
    <s v="F001-8124"/>
    <s v="F001"/>
    <s v="8124"/>
    <s v="1-8"/>
    <s v="2022-01-12"/>
    <x v="1"/>
    <n v="2022"/>
    <n v="12"/>
    <d v="2022-01-12T00:00:00"/>
    <s v="2022-01-12"/>
    <m/>
    <m/>
    <m/>
    <m/>
    <m/>
    <x v="1"/>
    <x v="1"/>
    <s v="GUERRA CHOROCO MILTON LUIS"/>
    <s v="guerra choroco milton luis"/>
    <s v="GUERRA CHOROCO MILTON LUIS"/>
    <s v="Guerra Choroco Milton Luis"/>
    <n v="10479220285"/>
    <s v="Aceptado"/>
    <s v="PEN"/>
    <m/>
    <m/>
    <s v="Efectivo"/>
    <n v="1016.95"/>
    <n v="0"/>
    <n v="183.05"/>
    <n v="1200"/>
  </r>
  <r>
    <n v="1803"/>
    <x v="0"/>
    <x v="1"/>
    <s v="F001-8123"/>
    <s v="F001"/>
    <s v="8123"/>
    <s v="1-8"/>
    <s v="2022-01-12"/>
    <x v="1"/>
    <n v="2022"/>
    <n v="12"/>
    <d v="2022-01-12T00:00:00"/>
    <s v="2022-01-12"/>
    <m/>
    <m/>
    <m/>
    <m/>
    <m/>
    <x v="0"/>
    <x v="0"/>
    <s v="EMPRESA CONSTRUCTORA Y SERVICIOS GENERALES AKUNTA S.R.L."/>
    <s v="empresa constructora y servicios generales akunta s.r.l."/>
    <s v="EMPRESA CONSTRUCTORA Y SERVICIOS GENERALES AKUNTA S.R.L."/>
    <s v="Empresa Constructora Y Servicios Generales Akunta S.R.L."/>
    <n v="20496149425"/>
    <s v="Aceptado"/>
    <s v="PEN"/>
    <m/>
    <m/>
    <s v="Efectivo"/>
    <n v="72.03"/>
    <n v="0"/>
    <n v="12.97"/>
    <n v="85"/>
  </r>
  <r>
    <n v="1804"/>
    <x v="0"/>
    <x v="0"/>
    <s v="B001-16839"/>
    <s v="B001"/>
    <s v="16839"/>
    <s v="1-1"/>
    <s v="2022-01-12"/>
    <x v="1"/>
    <n v="2022"/>
    <n v="12"/>
    <d v="2022-01-12T00:00:00"/>
    <s v="2022-01-1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805"/>
    <x v="1"/>
    <x v="0"/>
    <s v="B003-12309"/>
    <s v="B003"/>
    <s v="12309"/>
    <s v="3-1"/>
    <s v="2022-01-12"/>
    <x v="1"/>
    <n v="2022"/>
    <n v="12"/>
    <d v="2022-01-12T00:00:00"/>
    <s v="2022-01-1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0.34"/>
    <n v="0"/>
    <n v="3.66"/>
    <n v="24"/>
  </r>
  <r>
    <n v="1806"/>
    <x v="0"/>
    <x v="1"/>
    <s v="F001-8122"/>
    <s v="F001"/>
    <s v="8122"/>
    <s v="1-8"/>
    <s v="2022-01-12"/>
    <x v="1"/>
    <n v="2022"/>
    <n v="12"/>
    <d v="2022-01-12T00:00:00"/>
    <s v="2022-01-12"/>
    <m/>
    <m/>
    <m/>
    <m/>
    <s v="Cutervo"/>
    <x v="2"/>
    <x v="10"/>
    <s v="E.Y.N.C.CONTRATISTAS GENERALES E.I.R.L."/>
    <s v="e.y.n.c.contratistas generales e.i.r.l."/>
    <s v="E.Y.N.C.CONTRATISTAS GENERALES E.I.R.L."/>
    <s v="E.Y.N.C.Contratistas Generales E.I.R.L."/>
    <n v="20491842122"/>
    <s v="Aceptado"/>
    <s v="PEN"/>
    <m/>
    <m/>
    <s v="Efectivo"/>
    <n v="130.51"/>
    <n v="0"/>
    <n v="23.49"/>
    <n v="154"/>
  </r>
  <r>
    <n v="1807"/>
    <x v="0"/>
    <x v="1"/>
    <s v="F001-8121"/>
    <s v="F001"/>
    <s v="8121"/>
    <s v="1-8"/>
    <s v="2022-01-12"/>
    <x v="1"/>
    <n v="2022"/>
    <n v="12"/>
    <d v="2022-01-12T00:00:00"/>
    <s v="2022-01-12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195.76"/>
    <n v="0"/>
    <n v="35.24"/>
    <n v="231"/>
  </r>
  <r>
    <n v="1808"/>
    <x v="1"/>
    <x v="0"/>
    <s v="B003-12308"/>
    <s v="B003"/>
    <s v="12308"/>
    <s v="3-1"/>
    <s v="2022-01-12"/>
    <x v="1"/>
    <n v="2022"/>
    <n v="12"/>
    <d v="2022-01-12T00:00:00"/>
    <s v="2022-01-1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2.200000000000003"/>
    <n v="0"/>
    <n v="5.8"/>
    <n v="38"/>
  </r>
  <r>
    <n v="1809"/>
    <x v="0"/>
    <x v="0"/>
    <s v="B001-16838"/>
    <s v="B001"/>
    <s v="16838"/>
    <s v="1-1"/>
    <s v="2022-01-12"/>
    <x v="1"/>
    <n v="2022"/>
    <n v="12"/>
    <d v="2022-01-12T00:00:00"/>
    <s v="2022-01-1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08.81"/>
    <n v="0"/>
    <n v="37.590000000000003"/>
    <n v="246.4"/>
  </r>
  <r>
    <n v="1810"/>
    <x v="0"/>
    <x v="1"/>
    <s v="F001-8120"/>
    <s v="F001"/>
    <s v="8120"/>
    <s v="1-8"/>
    <s v="2022-01-12"/>
    <x v="1"/>
    <n v="2022"/>
    <n v="12"/>
    <d v="2022-01-12T00:00:00"/>
    <s v="2022-01-12"/>
    <m/>
    <m/>
    <m/>
    <m/>
    <s v="Chiclayo"/>
    <x v="1"/>
    <x v="1"/>
    <s v="CONSORCIO SERVICIOS GENERALES EDIN'S E.I.R.L."/>
    <s v="consorcio servicios generales edin's e.i.r.l."/>
    <s v="CONSORCIO SERVICIOS GENERALES EDIN'S E.I.R.L."/>
    <s v="Consorcio Servicios Generales Edin'S E.I.R.L."/>
    <n v="20602462235"/>
    <s v="Aceptado"/>
    <s v="PEN"/>
    <m/>
    <m/>
    <s v="Efectivo"/>
    <n v="84.75"/>
    <n v="0"/>
    <n v="15.25"/>
    <n v="100"/>
  </r>
  <r>
    <n v="1811"/>
    <x v="1"/>
    <x v="0"/>
    <s v="B003-12307"/>
    <s v="B003"/>
    <s v="12307"/>
    <s v="3-1"/>
    <s v="2022-01-12"/>
    <x v="1"/>
    <n v="2022"/>
    <n v="12"/>
    <d v="2022-01-12T00:00:00"/>
    <s v="2022-01-1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812"/>
    <x v="0"/>
    <x v="1"/>
    <s v="F001-8119"/>
    <s v="F001"/>
    <s v="8119"/>
    <s v="1-8"/>
    <s v="2022-01-12"/>
    <x v="1"/>
    <n v="2022"/>
    <n v="12"/>
    <d v="2022-01-12T00:00:00"/>
    <s v="2022-01-12"/>
    <m/>
    <m/>
    <m/>
    <m/>
    <s v="Chiclayo"/>
    <x v="1"/>
    <x v="1"/>
    <s v="SINCHI PUCARA S.R.L."/>
    <s v="sinchi pucara s.r.l."/>
    <s v="SINCHI PUCARA S.R.L."/>
    <s v="Sinchi Pucara S.R.L."/>
    <n v="20603967055"/>
    <s v="Aceptado"/>
    <s v="PEN"/>
    <m/>
    <m/>
    <s v="Efectivo"/>
    <n v="127.12"/>
    <n v="0"/>
    <n v="22.88"/>
    <n v="150"/>
  </r>
  <r>
    <n v="1813"/>
    <x v="0"/>
    <x v="1"/>
    <s v="F001-8118"/>
    <s v="F001"/>
    <s v="8118"/>
    <s v="1-8"/>
    <s v="2022-01-12"/>
    <x v="1"/>
    <n v="2022"/>
    <n v="12"/>
    <d v="2022-01-12T00:00:00"/>
    <s v="2022-01-12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254.24"/>
    <n v="0"/>
    <n v="45.76"/>
    <n v="300"/>
  </r>
  <r>
    <n v="1814"/>
    <x v="0"/>
    <x v="1"/>
    <s v="F001-8117"/>
    <s v="F001"/>
    <s v="8117"/>
    <s v="1-8"/>
    <s v="2022-01-12"/>
    <x v="1"/>
    <n v="2022"/>
    <n v="12"/>
    <d v="2022-01-12T00:00:00"/>
    <s v="2022-01-12"/>
    <m/>
    <m/>
    <m/>
    <m/>
    <s v="Trujillo"/>
    <x v="8"/>
    <x v="14"/>
    <s v="CONSTRUCTORA ALCAZAR S.A.C."/>
    <s v="constructora alcazar s.a.c."/>
    <s v="CONSTRUCTORA ALCAZAR S.A.C."/>
    <s v="Constructora Alcazar S.A.C."/>
    <n v="20559792196"/>
    <s v="Aceptado"/>
    <s v="PEN"/>
    <m/>
    <m/>
    <s v="Efectivo"/>
    <n v="42.37"/>
    <n v="0"/>
    <n v="7.63"/>
    <n v="50"/>
  </r>
  <r>
    <n v="1815"/>
    <x v="0"/>
    <x v="1"/>
    <s v="F001-8116"/>
    <s v="F001"/>
    <s v="8116"/>
    <s v="1-8"/>
    <s v="2022-01-12"/>
    <x v="1"/>
    <n v="2022"/>
    <n v="12"/>
    <d v="2022-01-12T00:00:00"/>
    <s v="2022-01-12"/>
    <m/>
    <m/>
    <m/>
    <m/>
    <s v="Chiclayo"/>
    <x v="1"/>
    <x v="1"/>
    <s v="EMPRESA DE TRANSPORTES TURISMO BATANGRANDE SRL"/>
    <s v="empresa de transportes turismo batangrande srl"/>
    <s v="EMPRESA DE TRANSPORTES TURISMO BATANGRANDE SRL"/>
    <s v="Empresa De Transportes Turismo Batangrande Srl"/>
    <n v="20212390624"/>
    <s v="Aceptado"/>
    <s v="PEN"/>
    <m/>
    <m/>
    <s v="Efectivo"/>
    <n v="211.86"/>
    <n v="0"/>
    <n v="38.14"/>
    <n v="250"/>
  </r>
  <r>
    <n v="1816"/>
    <x v="0"/>
    <x v="0"/>
    <s v="B001-16837"/>
    <s v="B001"/>
    <s v="16837"/>
    <s v="1-1"/>
    <s v="2022-01-12"/>
    <x v="1"/>
    <n v="2022"/>
    <n v="12"/>
    <d v="2022-01-12T00:00:00"/>
    <s v="2022-01-1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1.69"/>
    <n v="0"/>
    <n v="18.309999999999999"/>
    <n v="120"/>
  </r>
  <r>
    <n v="1817"/>
    <x v="2"/>
    <x v="1"/>
    <s v="F002-3429"/>
    <s v="F002"/>
    <s v="3429"/>
    <s v="2-3"/>
    <s v="2022-01-12"/>
    <x v="1"/>
    <n v="2022"/>
    <n v="12"/>
    <d v="2022-01-12T00:00:00"/>
    <s v="2022-01-12"/>
    <m/>
    <m/>
    <m/>
    <m/>
    <s v="Chiclayo"/>
    <x v="1"/>
    <x v="1"/>
    <s v="NEGOSERVICIOS AMANECER ANDINO S.R.L."/>
    <s v="negoservicios amanecer andino s.r.l."/>
    <s v="NEGOSERVICIOS AMANECER ANDINO S.R.L."/>
    <s v="Negoservicios Amanecer Andino S.R.L."/>
    <n v="20539013522"/>
    <s v="Aceptado"/>
    <s v="PEN"/>
    <m/>
    <m/>
    <s v="Efectivo"/>
    <n v="84.75"/>
    <n v="0"/>
    <n v="15.25"/>
    <n v="100"/>
  </r>
  <r>
    <n v="1818"/>
    <x v="0"/>
    <x v="1"/>
    <s v="F001-8115"/>
    <s v="F001"/>
    <s v="8115"/>
    <s v="1-8"/>
    <s v="2022-01-12"/>
    <x v="1"/>
    <n v="2022"/>
    <n v="12"/>
    <d v="2022-01-12T00:00:00"/>
    <s v="2022-01-12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2.54"/>
    <n v="0"/>
    <n v="27.46"/>
    <n v="180"/>
  </r>
  <r>
    <n v="1819"/>
    <x v="0"/>
    <x v="1"/>
    <s v="F001-8114"/>
    <s v="F001"/>
    <s v="8114"/>
    <s v="1-8"/>
    <s v="2022-01-12"/>
    <x v="1"/>
    <n v="2022"/>
    <n v="12"/>
    <d v="2022-01-12T00:00:00"/>
    <s v="2022-01-12"/>
    <m/>
    <m/>
    <m/>
    <m/>
    <s v="Cutervo"/>
    <x v="2"/>
    <x v="10"/>
    <s v="&quot;CCUBASDI INGENIERIA &amp; CONSTRUCCION E.I.R.L.&quot;"/>
    <s v="&quot;ccubasdi ingenieria &amp; construccion e.i.r.l.&quot;"/>
    <s v="&quot;CCUBASDI INGENIERIA &amp; CONSTRUCCION E.I.R.L.&quot;"/>
    <s v="&quot;Ccubasdi Ingenieria &amp; Construccion E.I.R.L.&quot;"/>
    <n v="20601738873"/>
    <s v="Aceptado"/>
    <s v="PEN"/>
    <m/>
    <m/>
    <s v="Efectivo"/>
    <n v="377.97"/>
    <n v="0"/>
    <n v="68.03"/>
    <n v="446"/>
  </r>
  <r>
    <n v="1820"/>
    <x v="0"/>
    <x v="1"/>
    <s v="F001-8113"/>
    <s v="F001"/>
    <s v="8113"/>
    <s v="1-8"/>
    <s v="2022-01-12"/>
    <x v="1"/>
    <n v="2022"/>
    <n v="12"/>
    <d v="2022-01-12T00:00:00"/>
    <s v="2022-01-12"/>
    <m/>
    <m/>
    <m/>
    <m/>
    <s v="Miraflores"/>
    <x v="4"/>
    <x v="4"/>
    <s v="CHINA RAILWAY N? 10 ENGINEERING GROUP CO., LTD SUCURSAL DEL PERU"/>
    <s v="china railway n? 10 engineering group co., ltd sucursal del peru"/>
    <s v="CHINA RAILWAY N? 10 ENGINEERING GROUP CO., LTD SUCURSAL DEL PERU"/>
    <s v="China Railway N? 10 Engineering Group Co., Ltd Sucursal Del Peru"/>
    <n v="20601116082"/>
    <s v="Aceptado"/>
    <s v="PEN"/>
    <m/>
    <m/>
    <s v="Efectivo"/>
    <n v="377.97"/>
    <n v="0"/>
    <n v="68.03"/>
    <n v="446"/>
  </r>
  <r>
    <n v="1821"/>
    <x v="0"/>
    <x v="1"/>
    <s v="F001-8112"/>
    <s v="F001"/>
    <s v="8112"/>
    <s v="1-8"/>
    <s v="2022-01-12"/>
    <x v="1"/>
    <n v="2022"/>
    <n v="12"/>
    <d v="2022-01-12T00:00:00"/>
    <s v="2022-01-12"/>
    <m/>
    <m/>
    <m/>
    <m/>
    <s v="Chiclayo"/>
    <x v="1"/>
    <x v="1"/>
    <s v="CONSORCIO L&amp;H"/>
    <s v="consorcio l&amp;h"/>
    <s v="CONSORCIO L&amp;H"/>
    <s v="Consorcio L&amp;H"/>
    <n v="20608582127"/>
    <s v="Aceptado"/>
    <s v="PEN"/>
    <m/>
    <m/>
    <s v="Efectivo"/>
    <n v="84.75"/>
    <n v="0"/>
    <n v="15.25"/>
    <n v="100"/>
  </r>
  <r>
    <n v="1822"/>
    <x v="1"/>
    <x v="1"/>
    <s v="F003-2042"/>
    <s v="F003"/>
    <s v="2042"/>
    <s v="3-2"/>
    <s v="2022-01-12"/>
    <x v="1"/>
    <n v="2022"/>
    <n v="12"/>
    <d v="2022-01-12T00:00:00"/>
    <s v="2022-01-12"/>
    <m/>
    <m/>
    <m/>
    <m/>
    <s v="Victor Larco Herrera"/>
    <x v="8"/>
    <x v="14"/>
    <s v="AC TRACTOR SERVICE S.A.C."/>
    <s v="ac tractor service s.a.c."/>
    <s v="AC TRACTOR SERVICE S.A.C."/>
    <s v="Ac Tractor Service S.A.C."/>
    <n v="20603023405"/>
    <s v="Aceptado"/>
    <s v="PEN"/>
    <m/>
    <m/>
    <s v="Efectivo"/>
    <n v="65.25"/>
    <n v="0"/>
    <n v="11.75"/>
    <n v="77"/>
  </r>
  <r>
    <n v="1823"/>
    <x v="0"/>
    <x v="1"/>
    <s v="F001-8111"/>
    <s v="F001"/>
    <s v="8111"/>
    <s v="1-8"/>
    <s v="2022-01-12"/>
    <x v="1"/>
    <n v="2022"/>
    <n v="12"/>
    <d v="2022-01-12T00:00:00"/>
    <s v="2022-01-12"/>
    <m/>
    <m/>
    <m/>
    <m/>
    <s v="José Leonardo Ortiz"/>
    <x v="1"/>
    <x v="1"/>
    <s v="TRANSPORTES JJ BUSTAMANTE S.R.L."/>
    <s v="transportes jj bustamante s.r.l."/>
    <s v="TRANSPORTES JJ BUSTAMANTE S.R.L."/>
    <s v="Transportes Jj Bustamante S.R.L."/>
    <n v="20603488173"/>
    <s v="Aceptado"/>
    <s v="PEN"/>
    <m/>
    <m/>
    <s v="Efectivo"/>
    <n v="127.12"/>
    <n v="0"/>
    <n v="22.88"/>
    <n v="150"/>
  </r>
  <r>
    <n v="1824"/>
    <x v="0"/>
    <x v="1"/>
    <s v="F001-8110"/>
    <s v="F001"/>
    <s v="8110"/>
    <s v="1-8"/>
    <s v="2022-01-12"/>
    <x v="1"/>
    <n v="2022"/>
    <n v="12"/>
    <d v="2022-01-12T00:00:00"/>
    <s v="2022-01-12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195.76"/>
    <n v="0"/>
    <n v="35.24"/>
    <n v="231"/>
  </r>
  <r>
    <n v="1825"/>
    <x v="0"/>
    <x v="1"/>
    <s v="F001-8109"/>
    <s v="F001"/>
    <s v="8109"/>
    <s v="1-8"/>
    <s v="2022-01-12"/>
    <x v="1"/>
    <n v="2022"/>
    <n v="12"/>
    <d v="2022-01-12T00:00:00"/>
    <s v="2022-01-12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65.25"/>
    <n v="0"/>
    <n v="11.75"/>
    <n v="77"/>
  </r>
  <r>
    <n v="1826"/>
    <x v="1"/>
    <x v="1"/>
    <s v="F003-2041"/>
    <s v="F003"/>
    <s v="2041"/>
    <s v="3-2"/>
    <s v="2022-01-12"/>
    <x v="1"/>
    <n v="2022"/>
    <n v="12"/>
    <d v="2022-01-12T00:00:00"/>
    <s v="2022-01-12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25.42"/>
    <n v="0"/>
    <n v="4.58"/>
    <n v="30"/>
  </r>
  <r>
    <n v="1827"/>
    <x v="1"/>
    <x v="0"/>
    <s v="B003-12306"/>
    <s v="B003"/>
    <s v="12306"/>
    <s v="3-1"/>
    <s v="2022-01-12"/>
    <x v="1"/>
    <n v="2022"/>
    <n v="12"/>
    <d v="2022-01-12T00:00:00"/>
    <s v="2022-01-1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.17"/>
    <n v="0"/>
    <n v="1.83"/>
    <n v="12"/>
  </r>
  <r>
    <n v="1828"/>
    <x v="0"/>
    <x v="1"/>
    <s v="F001-8108"/>
    <s v="F001"/>
    <s v="8108"/>
    <s v="1-8"/>
    <s v="2022-01-12"/>
    <x v="1"/>
    <n v="2022"/>
    <n v="12"/>
    <d v="2022-01-12T00:00:00"/>
    <s v="2022-01-12"/>
    <m/>
    <m/>
    <m/>
    <m/>
    <s v="Lima"/>
    <x v="4"/>
    <x v="4"/>
    <s v="JALCA DE ORO E.I.R.L."/>
    <s v="jalca de oro e.i.r.l."/>
    <s v="JALCA DE ORO E.I.R.L."/>
    <s v="Jalca De Oro E.I.R.L."/>
    <n v="20601202710"/>
    <s v="Aceptado"/>
    <s v="PEN"/>
    <m/>
    <m/>
    <s v="Efectivo"/>
    <n v="687.32"/>
    <n v="0"/>
    <n v="123.72"/>
    <n v="811.04000000000008"/>
  </r>
  <r>
    <n v="1829"/>
    <x v="3"/>
    <x v="1"/>
    <s v="F004-431"/>
    <s v="F004"/>
    <s v="4-431"/>
    <s v="4-4"/>
    <s v="2022-01-11"/>
    <x v="1"/>
    <n v="2022"/>
    <n v="11"/>
    <d v="2022-01-11T00:00:00"/>
    <s v="2022-01-11"/>
    <m/>
    <m/>
    <m/>
    <m/>
    <s v="Yurimaguas"/>
    <x v="7"/>
    <x v="11"/>
    <s v="ESTACION DE SERVICIOS LORETO S.A.C."/>
    <s v="estacion de servicios loreto s.a.c."/>
    <s v="ESTACION DE SERVICIOS LORETO S.A.C."/>
    <s v="Estacion De Servicios Loreto S.A.C."/>
    <n v="20605162429"/>
    <s v="Aceptado"/>
    <s v="PEN"/>
    <m/>
    <m/>
    <s v="Efectivo"/>
    <n v="852.54"/>
    <n v="0"/>
    <n v="153.46"/>
    <n v="1006"/>
  </r>
  <r>
    <n v="1830"/>
    <x v="0"/>
    <x v="0"/>
    <s v="B001-16836"/>
    <s v="B001"/>
    <s v="16836"/>
    <s v="1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3.22"/>
    <n v="0"/>
    <n v="16.78"/>
    <n v="110"/>
  </r>
  <r>
    <n v="1831"/>
    <x v="0"/>
    <x v="1"/>
    <s v="F001-8107"/>
    <s v="F001"/>
    <s v="8107"/>
    <s v="1-8"/>
    <s v="2022-01-11"/>
    <x v="1"/>
    <n v="2022"/>
    <n v="11"/>
    <d v="2022-01-11T00:00:00"/>
    <s v="2022-01-11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38.13999999999999"/>
    <n v="0"/>
    <n v="24.86"/>
    <n v="163"/>
  </r>
  <r>
    <n v="1832"/>
    <x v="0"/>
    <x v="1"/>
    <s v="F001-8106"/>
    <s v="F001"/>
    <s v="8106"/>
    <s v="1-8"/>
    <s v="2022-01-11"/>
    <x v="1"/>
    <n v="2022"/>
    <n v="11"/>
    <d v="2022-01-11T00:00:00"/>
    <s v="2022-01-11"/>
    <m/>
    <m/>
    <m/>
    <m/>
    <m/>
    <x v="1"/>
    <x v="1"/>
    <s v="LEIVA FERNANDEZ LUIS IVAN"/>
    <s v="leiva fernandez luis ivan"/>
    <s v="LEIVA FERNANDEZ LUIS IVAN"/>
    <s v="Leiva Fernandez Luis Ivan"/>
    <n v="10456006570"/>
    <s v="Aceptado"/>
    <s v="PEN"/>
    <m/>
    <m/>
    <s v="Efectivo"/>
    <n v="3389.83"/>
    <n v="0"/>
    <n v="610.16999999999996"/>
    <n v="4000"/>
  </r>
  <r>
    <n v="1833"/>
    <x v="0"/>
    <x v="1"/>
    <s v="F001-8105"/>
    <s v="F001"/>
    <s v="8105"/>
    <s v="1-8"/>
    <s v="2022-01-11"/>
    <x v="1"/>
    <n v="2022"/>
    <n v="11"/>
    <d v="2022-01-11T00:00:00"/>
    <s v="2022-01-11"/>
    <m/>
    <m/>
    <m/>
    <m/>
    <s v="José Leonardo Ortiz"/>
    <x v="1"/>
    <x v="1"/>
    <s v="TRANSPORTES JJ BUSTAMANTE S.R.L."/>
    <s v="transportes jj bustamante s.r.l."/>
    <s v="TRANSPORTES JJ BUSTAMANTE S.R.L."/>
    <s v="Transportes Jj Bustamante S.R.L."/>
    <n v="20603488173"/>
    <s v="Aceptado"/>
    <s v="PEN"/>
    <m/>
    <m/>
    <s v="Efectivo"/>
    <n v="127.12"/>
    <n v="0"/>
    <n v="22.88"/>
    <n v="150"/>
  </r>
  <r>
    <n v="1834"/>
    <x v="2"/>
    <x v="0"/>
    <s v="B002-15874"/>
    <s v="B002"/>
    <s v="15874"/>
    <s v="2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35"/>
    <x v="2"/>
    <x v="0"/>
    <s v="B002-15873"/>
    <s v="B002"/>
    <s v="15873"/>
    <s v="2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36"/>
    <x v="2"/>
    <x v="0"/>
    <s v="B002-15872"/>
    <s v="B002"/>
    <s v="15872"/>
    <s v="2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37"/>
    <x v="2"/>
    <x v="0"/>
    <s v="B002-15871"/>
    <s v="B002"/>
    <s v="15871"/>
    <s v="2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38"/>
    <x v="0"/>
    <x v="1"/>
    <s v="F001-8104"/>
    <s v="F001"/>
    <s v="8104"/>
    <s v="1-8"/>
    <s v="2022-01-11"/>
    <x v="1"/>
    <n v="2022"/>
    <n v="11"/>
    <d v="2022-01-11T00:00:00"/>
    <s v="2022-01-1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839"/>
    <x v="0"/>
    <x v="1"/>
    <s v="F001-8103"/>
    <s v="F001"/>
    <s v="8103"/>
    <s v="1-8"/>
    <s v="2022-01-11"/>
    <x v="1"/>
    <n v="2022"/>
    <n v="11"/>
    <d v="2022-01-11T00:00:00"/>
    <s v="2022-01-1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840"/>
    <x v="0"/>
    <x v="1"/>
    <s v="F001-8102"/>
    <s v="F001"/>
    <s v="8102"/>
    <s v="1-8"/>
    <s v="2022-01-11"/>
    <x v="1"/>
    <n v="2022"/>
    <n v="11"/>
    <d v="2022-01-11T00:00:00"/>
    <s v="2022-01-1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841"/>
    <x v="0"/>
    <x v="1"/>
    <s v="F001-8101"/>
    <s v="F001"/>
    <s v="8101"/>
    <s v="1-8"/>
    <s v="2022-01-11"/>
    <x v="1"/>
    <n v="2022"/>
    <n v="11"/>
    <d v="2022-01-11T00:00:00"/>
    <s v="2022-01-1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842"/>
    <x v="0"/>
    <x v="1"/>
    <s v="F001-8100"/>
    <s v="F001"/>
    <s v="8100"/>
    <s v="1-8"/>
    <s v="2022-01-11"/>
    <x v="1"/>
    <n v="2022"/>
    <n v="11"/>
    <d v="2022-01-11T00:00:00"/>
    <s v="2022-01-1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843"/>
    <x v="0"/>
    <x v="1"/>
    <s v="F001-8099"/>
    <s v="F001"/>
    <s v="8099"/>
    <s v="1-8"/>
    <s v="2022-01-11"/>
    <x v="1"/>
    <n v="2022"/>
    <n v="11"/>
    <d v="2022-01-11T00:00:00"/>
    <s v="2022-01-11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844"/>
    <x v="0"/>
    <x v="0"/>
    <s v="B001-16835"/>
    <s v="B001"/>
    <s v="16835"/>
    <s v="1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45"/>
    <x v="0"/>
    <x v="0"/>
    <s v="B001-16834"/>
    <s v="B001"/>
    <s v="16834"/>
    <s v="1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46"/>
    <x v="0"/>
    <x v="0"/>
    <s v="B001-16833"/>
    <s v="B001"/>
    <s v="16833"/>
    <s v="1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47"/>
    <x v="0"/>
    <x v="0"/>
    <s v="B001-16832"/>
    <s v="B001"/>
    <s v="16832"/>
    <s v="1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48"/>
    <x v="1"/>
    <x v="0"/>
    <s v="B003-12305"/>
    <s v="B003"/>
    <s v="12305"/>
    <s v="3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49"/>
    <x v="1"/>
    <x v="0"/>
    <s v="B003-12304"/>
    <s v="B003"/>
    <s v="12304"/>
    <s v="3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50"/>
    <x v="1"/>
    <x v="0"/>
    <s v="B003-12303"/>
    <s v="B003"/>
    <s v="12303"/>
    <s v="3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51"/>
    <x v="1"/>
    <x v="0"/>
    <s v="B003-12302"/>
    <s v="B003"/>
    <s v="12302"/>
    <s v="3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52"/>
    <x v="1"/>
    <x v="0"/>
    <s v="B003-12301"/>
    <s v="B003"/>
    <s v="12301"/>
    <s v="3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53"/>
    <x v="1"/>
    <x v="0"/>
    <s v="B003-12300"/>
    <s v="B003"/>
    <s v="12300"/>
    <s v="3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54"/>
    <x v="2"/>
    <x v="0"/>
    <s v="B002-15870"/>
    <s v="B002"/>
    <s v="15870"/>
    <s v="2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855"/>
    <x v="0"/>
    <x v="1"/>
    <s v="F001-8098"/>
    <s v="F001"/>
    <s v="8098"/>
    <s v="1-8"/>
    <s v="2022-01-11"/>
    <x v="1"/>
    <n v="2022"/>
    <n v="11"/>
    <d v="2022-01-11T00:00:00"/>
    <s v="2022-01-11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208.81"/>
    <n v="0"/>
    <n v="37.590000000000003"/>
    <n v="246.4"/>
  </r>
  <r>
    <n v="1856"/>
    <x v="1"/>
    <x v="0"/>
    <s v="B003-12299"/>
    <s v="B003"/>
    <s v="12299"/>
    <s v="3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57"/>
    <x v="1"/>
    <x v="0"/>
    <s v="B003-12298"/>
    <s v="B003"/>
    <s v="12298"/>
    <s v="3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58"/>
    <x v="1"/>
    <x v="0"/>
    <s v="B003-12297"/>
    <s v="B003"/>
    <s v="12297"/>
    <s v="3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59"/>
    <x v="1"/>
    <x v="0"/>
    <s v="B003-12296"/>
    <s v="B003"/>
    <s v="12296"/>
    <s v="3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60"/>
    <x v="1"/>
    <x v="0"/>
    <s v="B003-12295"/>
    <s v="B003"/>
    <s v="12295"/>
    <s v="3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61"/>
    <x v="1"/>
    <x v="0"/>
    <s v="B003-12294"/>
    <s v="B003"/>
    <s v="12294"/>
    <s v="3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62"/>
    <x v="1"/>
    <x v="0"/>
    <s v="B003-12293"/>
    <s v="B003"/>
    <s v="12293"/>
    <s v="3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63"/>
    <x v="1"/>
    <x v="0"/>
    <s v="B003-12292"/>
    <s v="B003"/>
    <s v="12292"/>
    <s v="3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64"/>
    <x v="1"/>
    <x v="0"/>
    <s v="B003-12291"/>
    <s v="B003"/>
    <s v="12291"/>
    <s v="3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65"/>
    <x v="1"/>
    <x v="0"/>
    <s v="B003-12290"/>
    <s v="B003"/>
    <s v="12290"/>
    <s v="3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66"/>
    <x v="2"/>
    <x v="0"/>
    <s v="B002-15869"/>
    <s v="B002"/>
    <s v="15869"/>
    <s v="2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67"/>
    <x v="2"/>
    <x v="0"/>
    <s v="B002-15868"/>
    <s v="B002"/>
    <s v="15868"/>
    <s v="2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68"/>
    <x v="2"/>
    <x v="0"/>
    <s v="B002-15867"/>
    <s v="B002"/>
    <s v="15867"/>
    <s v="2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69"/>
    <x v="2"/>
    <x v="0"/>
    <s v="B002-15866"/>
    <s v="B002"/>
    <s v="15866"/>
    <s v="2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70"/>
    <x v="2"/>
    <x v="0"/>
    <s v="B002-15865"/>
    <s v="B002"/>
    <s v="15865"/>
    <s v="2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71"/>
    <x v="2"/>
    <x v="0"/>
    <s v="B002-15864"/>
    <s v="B002"/>
    <s v="15864"/>
    <s v="2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72"/>
    <x v="2"/>
    <x v="0"/>
    <s v="B002-15863"/>
    <s v="B002"/>
    <s v="15863"/>
    <s v="2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73"/>
    <x v="2"/>
    <x v="0"/>
    <s v="B002-15862"/>
    <s v="B002"/>
    <s v="15862"/>
    <s v="2-1"/>
    <s v="2022-01-11"/>
    <x v="1"/>
    <n v="2022"/>
    <n v="11"/>
    <d v="2022-01-11T00:00:00"/>
    <s v="2022-01-1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874"/>
    <x v="0"/>
    <x v="1"/>
    <s v="F001-8097"/>
    <s v="F001"/>
    <s v="8097"/>
    <s v="1-8"/>
    <s v="2022-01-11"/>
    <x v="1"/>
    <n v="2022"/>
    <n v="11"/>
    <d v="2022-01-11T00:00:00"/>
    <s v="2022-01-11"/>
    <m/>
    <m/>
    <m/>
    <m/>
    <s v="José Leonardo Ortiz"/>
    <x v="1"/>
    <x v="1"/>
    <s v="CONSULTOR Y EJECUTOR DE PROYECTOS DE INVERSION PEREZ T. S.A.C."/>
    <s v="consultor y ejecutor de proyectos de inversion perez t. s.a.c."/>
    <s v="CONSULTOR Y EJECUTOR DE PROYECTOS DE INVERSION PEREZ T. S.A.C."/>
    <s v="Consultor Y Ejecutor De Proyectos De Inversion Perez T. S.A.C."/>
    <n v="20600139402"/>
    <s v="Aceptado"/>
    <s v="PEN"/>
    <m/>
    <m/>
    <s v="Efectivo"/>
    <n v="84.75"/>
    <n v="0"/>
    <n v="15.25"/>
    <n v="100"/>
  </r>
  <r>
    <n v="1875"/>
    <x v="1"/>
    <x v="1"/>
    <s v="F003-2040"/>
    <s v="F003"/>
    <s v="2040"/>
    <s v="3-2"/>
    <s v="2022-01-11"/>
    <x v="1"/>
    <n v="2022"/>
    <n v="11"/>
    <d v="2022-01-11T00:00:00"/>
    <s v="2022-01-11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25.42"/>
    <n v="0"/>
    <n v="4.58"/>
    <n v="30"/>
  </r>
  <r>
    <n v="1876"/>
    <x v="1"/>
    <x v="0"/>
    <s v="B003-12289"/>
    <s v="B003"/>
    <s v="12289"/>
    <s v="3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2.71"/>
    <n v="0"/>
    <n v="11.29"/>
    <n v="74"/>
  </r>
  <r>
    <n v="1877"/>
    <x v="0"/>
    <x v="0"/>
    <s v="B001-16831"/>
    <s v="B001"/>
    <s v="16831"/>
    <s v="1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5.25"/>
    <n v="0"/>
    <n v="20.75"/>
    <n v="136"/>
  </r>
  <r>
    <n v="1878"/>
    <x v="0"/>
    <x v="0"/>
    <s v="B001-16830"/>
    <s v="B001"/>
    <s v="16830"/>
    <s v="1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55.08000000000001"/>
    <n v="0"/>
    <n v="27.92"/>
    <n v="183"/>
  </r>
  <r>
    <n v="1879"/>
    <x v="0"/>
    <x v="0"/>
    <s v="B001-16829"/>
    <s v="B001"/>
    <s v="16829"/>
    <s v="1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880"/>
    <x v="1"/>
    <x v="0"/>
    <s v="B003-12288"/>
    <s v="B003"/>
    <s v="12288"/>
    <s v="3-1"/>
    <s v="2022-01-10"/>
    <x v="1"/>
    <n v="2022"/>
    <n v="10"/>
    <d v="2022-01-10T00:00:00"/>
    <s v="2022-01-10"/>
    <m/>
    <m/>
    <m/>
    <m/>
    <m/>
    <x v="0"/>
    <x v="0"/>
    <s v="ROSALES VILLARREAL, WILDOR"/>
    <s v="rosales villarreal, wildor"/>
    <s v="ROSALES VILLARREAL, WILDOR"/>
    <s v="Rosales Villarreal, Wildor"/>
    <n v="28104245"/>
    <s v="Aceptado"/>
    <s v="PEN"/>
    <m/>
    <m/>
    <s v="Efectivo"/>
    <n v="33.9"/>
    <n v="0"/>
    <n v="6.1"/>
    <n v="40"/>
  </r>
  <r>
    <n v="1881"/>
    <x v="0"/>
    <x v="1"/>
    <s v="F001-8096"/>
    <s v="F001"/>
    <s v="8096"/>
    <s v="1-8"/>
    <s v="2022-01-10"/>
    <x v="1"/>
    <n v="2022"/>
    <n v="10"/>
    <d v="2022-01-10T00:00:00"/>
    <s v="2022-01-10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882"/>
    <x v="0"/>
    <x v="1"/>
    <s v="F001-8095"/>
    <s v="F001"/>
    <s v="8095"/>
    <s v="1-8"/>
    <s v="2022-01-10"/>
    <x v="1"/>
    <n v="2022"/>
    <n v="10"/>
    <d v="2022-01-10T00:00:00"/>
    <s v="2022-01-10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883"/>
    <x v="0"/>
    <x v="1"/>
    <s v="F001-8094"/>
    <s v="F001"/>
    <s v="8094"/>
    <s v="1-8"/>
    <s v="2022-01-10"/>
    <x v="1"/>
    <n v="2022"/>
    <n v="10"/>
    <d v="2022-01-10T00:00:00"/>
    <s v="2022-01-10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884"/>
    <x v="0"/>
    <x v="1"/>
    <s v="F001-8093"/>
    <s v="F001"/>
    <s v="8093"/>
    <s v="1-8"/>
    <s v="2022-01-10"/>
    <x v="1"/>
    <n v="2022"/>
    <n v="10"/>
    <d v="2022-01-10T00:00:00"/>
    <s v="2022-01-10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885"/>
    <x v="0"/>
    <x v="1"/>
    <s v="F001-8092"/>
    <s v="F001"/>
    <s v="8092"/>
    <s v="1-8"/>
    <s v="2022-01-10"/>
    <x v="1"/>
    <n v="2022"/>
    <n v="10"/>
    <d v="2022-01-10T00:00:00"/>
    <s v="2022-01-10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886"/>
    <x v="0"/>
    <x v="1"/>
    <s v="F001-8091"/>
    <s v="F001"/>
    <s v="8091"/>
    <s v="1-8"/>
    <s v="2022-01-10"/>
    <x v="1"/>
    <n v="2022"/>
    <n v="10"/>
    <d v="2022-01-10T00:00:00"/>
    <s v="2022-01-10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887"/>
    <x v="0"/>
    <x v="1"/>
    <s v="F001-8090"/>
    <s v="F001"/>
    <s v="8090"/>
    <s v="1-8"/>
    <s v="2022-01-10"/>
    <x v="1"/>
    <n v="2022"/>
    <n v="10"/>
    <d v="2022-01-10T00:00:00"/>
    <s v="2022-01-10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888"/>
    <x v="0"/>
    <x v="1"/>
    <s v="F001-8089"/>
    <s v="F001"/>
    <s v="8089"/>
    <s v="1-8"/>
    <s v="2022-01-10"/>
    <x v="1"/>
    <n v="2022"/>
    <n v="10"/>
    <d v="2022-01-10T00:00:00"/>
    <s v="2022-01-10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889"/>
    <x v="0"/>
    <x v="1"/>
    <s v="F001-8088"/>
    <s v="F001"/>
    <s v="8088"/>
    <s v="1-8"/>
    <s v="2022-01-10"/>
    <x v="1"/>
    <n v="2022"/>
    <n v="10"/>
    <d v="2022-01-10T00:00:00"/>
    <s v="2022-01-10"/>
    <m/>
    <m/>
    <m/>
    <m/>
    <m/>
    <x v="1"/>
    <x v="1"/>
    <s v="CHAVEZ ANGULO FROILAN EDMUNDO"/>
    <s v="chavez angulo froilan edmundo"/>
    <s v="CHAVEZ ANGULO FROILAN EDMUNDO"/>
    <s v="Chavez Angulo Froilan Edmundo"/>
    <n v="10274332340"/>
    <s v="Aceptado"/>
    <s v="PEN"/>
    <m/>
    <m/>
    <s v="Efectivo"/>
    <n v="42.37"/>
    <n v="0"/>
    <n v="7.63"/>
    <n v="50"/>
  </r>
  <r>
    <n v="1890"/>
    <x v="0"/>
    <x v="1"/>
    <s v="F001-8087"/>
    <s v="F001"/>
    <s v="8087"/>
    <s v="1-8"/>
    <s v="2022-01-10"/>
    <x v="1"/>
    <n v="2022"/>
    <n v="10"/>
    <d v="2022-01-10T00:00:00"/>
    <s v="2022-01-10"/>
    <m/>
    <m/>
    <m/>
    <m/>
    <s v="Chota"/>
    <x v="2"/>
    <x v="2"/>
    <s v="RAMFERS INGENIEROS E.I.R.L."/>
    <s v="ramfers ingenieros e.i.r.l."/>
    <s v="RAMFERS INGENIEROS E.I.R.L."/>
    <s v="Ramfers Ingenieros E.I.R.L."/>
    <n v="20608411306"/>
    <s v="Aceptado"/>
    <s v="PEN"/>
    <m/>
    <m/>
    <s v="Efectivo"/>
    <n v="423.73"/>
    <n v="0"/>
    <n v="76.27"/>
    <n v="500"/>
  </r>
  <r>
    <n v="1891"/>
    <x v="0"/>
    <x v="1"/>
    <s v="F001-8086"/>
    <s v="F001"/>
    <s v="8086"/>
    <s v="1-8"/>
    <s v="2022-01-10"/>
    <x v="1"/>
    <n v="2022"/>
    <n v="10"/>
    <d v="2022-01-10T00:00:00"/>
    <s v="2022-01-10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48.30000000000001"/>
    <n v="0"/>
    <n v="26.69"/>
    <n v="174.99"/>
  </r>
  <r>
    <n v="1892"/>
    <x v="0"/>
    <x v="0"/>
    <s v="B001-16828"/>
    <s v="B001"/>
    <s v="16828"/>
    <s v="1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1893"/>
    <x v="0"/>
    <x v="1"/>
    <s v="F001-8085"/>
    <s v="F001"/>
    <s v="8085"/>
    <s v="1-8"/>
    <s v="2022-01-10"/>
    <x v="1"/>
    <n v="2022"/>
    <n v="10"/>
    <d v="2022-01-10T00:00:00"/>
    <s v="2022-01-10"/>
    <m/>
    <m/>
    <m/>
    <m/>
    <s v="Chongoyape"/>
    <x v="1"/>
    <x v="1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n v="20603409168"/>
    <s v="Aceptado"/>
    <s v="PEN"/>
    <m/>
    <m/>
    <s v="Efectivo"/>
    <n v="67.8"/>
    <n v="0"/>
    <n v="12.2"/>
    <n v="80"/>
  </r>
  <r>
    <n v="1894"/>
    <x v="0"/>
    <x v="0"/>
    <s v="B001-16827"/>
    <s v="B001"/>
    <s v="16827"/>
    <s v="1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96.61"/>
    <n v="0"/>
    <n v="53.39"/>
    <n v="350"/>
  </r>
  <r>
    <n v="1895"/>
    <x v="0"/>
    <x v="0"/>
    <s v="B001-16826"/>
    <s v="B001"/>
    <s v="16826"/>
    <s v="1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9.66"/>
    <n v="0"/>
    <n v="23.34"/>
    <n v="153"/>
  </r>
  <r>
    <n v="1896"/>
    <x v="0"/>
    <x v="1"/>
    <s v="F001-8084"/>
    <s v="F001"/>
    <s v="8084"/>
    <s v="1-8"/>
    <s v="2022-01-10"/>
    <x v="1"/>
    <n v="2022"/>
    <n v="10"/>
    <d v="2022-01-10T00:00:00"/>
    <s v="2022-01-10"/>
    <m/>
    <m/>
    <m/>
    <m/>
    <s v="Trujillo"/>
    <x v="8"/>
    <x v="14"/>
    <s v="CONSTRUCTORA ALCAZAR S.A.C."/>
    <s v="constructora alcazar s.a.c."/>
    <s v="CONSTRUCTORA ALCAZAR S.A.C."/>
    <s v="Constructora Alcazar S.A.C."/>
    <n v="20559792196"/>
    <s v="Aceptado"/>
    <s v="PEN"/>
    <m/>
    <m/>
    <s v="Efectivo"/>
    <n v="42.37"/>
    <n v="0"/>
    <n v="7.63"/>
    <n v="50"/>
  </r>
  <r>
    <n v="1897"/>
    <x v="0"/>
    <x v="0"/>
    <s v="B001-16825"/>
    <s v="B001"/>
    <s v="16825"/>
    <s v="1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.85"/>
    <n v="0"/>
    <n v="9.15"/>
    <n v="60"/>
  </r>
  <r>
    <n v="1898"/>
    <x v="0"/>
    <x v="1"/>
    <s v="F001-8083"/>
    <s v="F001"/>
    <s v="8083"/>
    <s v="1-8"/>
    <s v="2022-01-10"/>
    <x v="1"/>
    <n v="2022"/>
    <n v="10"/>
    <d v="2022-01-10T00:00:00"/>
    <s v="2022-01-10"/>
    <m/>
    <m/>
    <m/>
    <m/>
    <s v="La Victoria"/>
    <x v="1"/>
    <x v="1"/>
    <s v="DISTRIBUIDORA VELA MOTOR?S S.R.L."/>
    <s v="distribuidora vela motor?s s.r.l."/>
    <s v="DISTRIBUIDORA VELA MOTOR?S S.R.L."/>
    <s v="Distribuidora Vela Motor?S S.R.L."/>
    <n v="20479970468"/>
    <s v="Aceptado"/>
    <s v="PEN"/>
    <m/>
    <m/>
    <s v="Efectivo"/>
    <n v="169.49"/>
    <n v="0"/>
    <n v="30.51"/>
    <n v="200"/>
  </r>
  <r>
    <n v="1899"/>
    <x v="0"/>
    <x v="0"/>
    <s v="B001-16824"/>
    <s v="B001"/>
    <s v="16824"/>
    <s v="1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8.14"/>
    <n v="0"/>
    <n v="6.86"/>
    <n v="45"/>
  </r>
  <r>
    <n v="1900"/>
    <x v="1"/>
    <x v="1"/>
    <s v="F003-2039"/>
    <s v="F003"/>
    <s v="2039"/>
    <s v="3-2"/>
    <s v="2022-01-10"/>
    <x v="1"/>
    <n v="2022"/>
    <n v="10"/>
    <d v="2022-01-10T00:00:00"/>
    <s v="2022-01-10"/>
    <m/>
    <m/>
    <m/>
    <m/>
    <m/>
    <x v="4"/>
    <x v="4"/>
    <s v="CABANA YONG PATRICIA YASMIN"/>
    <s v="cabana yong patricia yasmin"/>
    <s v="CABANA YONG PATRICIA YASMIN"/>
    <s v="Cabana Yong Patricia Yasmin"/>
    <n v="10099758967"/>
    <s v="Aceptado"/>
    <s v="PEN"/>
    <m/>
    <m/>
    <s v="Efectivo"/>
    <n v="88.98"/>
    <n v="0"/>
    <n v="16.02"/>
    <n v="105"/>
  </r>
  <r>
    <n v="1901"/>
    <x v="2"/>
    <x v="0"/>
    <s v="B002-15861"/>
    <s v="B002"/>
    <s v="15861"/>
    <s v="2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902"/>
    <x v="2"/>
    <x v="0"/>
    <s v="B002-15860"/>
    <s v="B002"/>
    <s v="15860"/>
    <s v="2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903"/>
    <x v="1"/>
    <x v="0"/>
    <s v="B003-12287"/>
    <s v="B003"/>
    <s v="12287"/>
    <s v="3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04"/>
    <x v="1"/>
    <x v="0"/>
    <s v="B003-12286"/>
    <s v="B003"/>
    <s v="12286"/>
    <s v="3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05"/>
    <x v="1"/>
    <x v="0"/>
    <s v="B003-12285"/>
    <s v="B003"/>
    <s v="12285"/>
    <s v="3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06"/>
    <x v="1"/>
    <x v="0"/>
    <s v="B003-12284"/>
    <s v="B003"/>
    <s v="12284"/>
    <s v="3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07"/>
    <x v="1"/>
    <x v="0"/>
    <s v="B003-12283"/>
    <s v="B003"/>
    <s v="12283"/>
    <s v="3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08"/>
    <x v="1"/>
    <x v="0"/>
    <s v="B003-12282"/>
    <s v="B003"/>
    <s v="12282"/>
    <s v="3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09"/>
    <x v="0"/>
    <x v="1"/>
    <s v="F001-8082"/>
    <s v="F001"/>
    <s v="8082"/>
    <s v="1-8"/>
    <s v="2022-01-10"/>
    <x v="1"/>
    <n v="2022"/>
    <n v="10"/>
    <d v="2022-01-10T00:00:00"/>
    <s v="2022-01-10"/>
    <m/>
    <m/>
    <m/>
    <m/>
    <s v="Chiclayo"/>
    <x v="1"/>
    <x v="1"/>
    <s v="EMPRESA DE TRANSPORTES TURISMO BATANGRANDE SRL"/>
    <s v="empresa de transportes turismo batangrande srl"/>
    <s v="EMPRESA DE TRANSPORTES TURISMO BATANGRANDE SRL"/>
    <s v="Empresa De Transportes Turismo Batangrande Srl"/>
    <n v="20212390624"/>
    <s v="Aceptado"/>
    <s v="PEN"/>
    <m/>
    <m/>
    <s v="Efectivo"/>
    <n v="220.34"/>
    <n v="0"/>
    <n v="39.659999999999997"/>
    <n v="260"/>
  </r>
  <r>
    <n v="1910"/>
    <x v="0"/>
    <x v="1"/>
    <s v="F001-8081"/>
    <s v="F001"/>
    <s v="8081"/>
    <s v="1-8"/>
    <s v="2022-01-10"/>
    <x v="1"/>
    <n v="2022"/>
    <n v="10"/>
    <d v="2022-01-10T00:00:00"/>
    <s v="2022-01-10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911"/>
    <x v="0"/>
    <x v="1"/>
    <s v="F001-8080"/>
    <s v="F001"/>
    <s v="8080"/>
    <s v="1-8"/>
    <s v="2022-01-10"/>
    <x v="1"/>
    <n v="2022"/>
    <n v="10"/>
    <d v="2022-01-10T00:00:00"/>
    <s v="2022-01-10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912"/>
    <x v="0"/>
    <x v="1"/>
    <s v="F001-8079"/>
    <s v="F001"/>
    <s v="8079"/>
    <s v="1-8"/>
    <s v="2022-01-10"/>
    <x v="1"/>
    <n v="2022"/>
    <n v="10"/>
    <d v="2022-01-10T00:00:00"/>
    <s v="2022-01-10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913"/>
    <x v="0"/>
    <x v="1"/>
    <s v="F001-8078"/>
    <s v="F001"/>
    <s v="8078"/>
    <s v="1-8"/>
    <s v="2022-01-10"/>
    <x v="1"/>
    <n v="2022"/>
    <n v="10"/>
    <d v="2022-01-10T00:00:00"/>
    <s v="2022-01-10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914"/>
    <x v="0"/>
    <x v="1"/>
    <s v="F001-8077"/>
    <s v="F001"/>
    <s v="8077"/>
    <s v="1-8"/>
    <s v="2022-01-10"/>
    <x v="1"/>
    <n v="2022"/>
    <n v="10"/>
    <d v="2022-01-10T00:00:00"/>
    <s v="2022-01-10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1915"/>
    <x v="0"/>
    <x v="0"/>
    <s v="B001-16823"/>
    <s v="B001"/>
    <s v="16823"/>
    <s v="1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916"/>
    <x v="0"/>
    <x v="1"/>
    <s v="F001-8076"/>
    <s v="F001"/>
    <s v="8076"/>
    <s v="1-8"/>
    <s v="2022-01-10"/>
    <x v="1"/>
    <n v="2022"/>
    <n v="10"/>
    <d v="2022-01-10T00:00:00"/>
    <s v="2022-01-10"/>
    <m/>
    <m/>
    <m/>
    <m/>
    <s v="Bagua"/>
    <x v="9"/>
    <x v="15"/>
    <s v="SERVICIOS GENERALES CONSULTORIAS Y CONSTRUCCIONES D&amp;V SAC"/>
    <s v="servicios generales consultorias y construcciones d&amp;v sac"/>
    <s v="SERVICIOS GENERALES CONSULTORIAS Y CONSTRUCCIONES D&amp;V SAC"/>
    <s v="Servicios Generales Consultorias Y Construcciones D&amp;V Sac"/>
    <n v="20606975202"/>
    <s v="Aceptado"/>
    <s v="PEN"/>
    <m/>
    <m/>
    <s v="Efectivo"/>
    <n v="130.51"/>
    <n v="0"/>
    <n v="23.49"/>
    <n v="154"/>
  </r>
  <r>
    <n v="1917"/>
    <x v="0"/>
    <x v="0"/>
    <s v="B001-16822"/>
    <s v="B001"/>
    <s v="16822"/>
    <s v="1-1"/>
    <s v="2022-01-10"/>
    <x v="1"/>
    <n v="2022"/>
    <n v="10"/>
    <d v="2022-01-10T00:00:00"/>
    <s v="2022-01-10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3.22"/>
    <n v="0"/>
    <n v="16.78"/>
    <n v="110"/>
  </r>
  <r>
    <n v="1918"/>
    <x v="0"/>
    <x v="1"/>
    <s v="F001-8075"/>
    <s v="F001"/>
    <s v="8075"/>
    <s v="1-8"/>
    <s v="2022-01-10"/>
    <x v="1"/>
    <n v="2022"/>
    <n v="10"/>
    <d v="2022-01-10T00:00:00"/>
    <s v="2022-01-10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65.25"/>
    <n v="0"/>
    <n v="11.75"/>
    <n v="77"/>
  </r>
  <r>
    <n v="1919"/>
    <x v="2"/>
    <x v="1"/>
    <s v="F002-3428"/>
    <s v="F002"/>
    <s v="3428"/>
    <s v="2-3"/>
    <s v="2022-01-10"/>
    <x v="1"/>
    <n v="2022"/>
    <n v="10"/>
    <d v="2022-01-10T00:00:00"/>
    <s v="2022-01-10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50.85"/>
    <n v="0"/>
    <n v="9.15"/>
    <n v="60"/>
  </r>
  <r>
    <n v="1920"/>
    <x v="0"/>
    <x v="1"/>
    <s v="F001-8074"/>
    <s v="F001"/>
    <s v="8074"/>
    <s v="1-8"/>
    <s v="2022-01-09"/>
    <x v="1"/>
    <n v="2022"/>
    <n v="9"/>
    <d v="2022-01-09T00:00:00"/>
    <s v="2022-01-09"/>
    <m/>
    <m/>
    <m/>
    <m/>
    <s v="Cayalti"/>
    <x v="1"/>
    <x v="1"/>
    <s v="JAMBO TAFUR JULVER FRANK"/>
    <s v="jambo tafur julver frank"/>
    <s v="JAMBO TAFUR JULVER FRANK"/>
    <s v="Jambo Tafur Julver Frank"/>
    <n v="10469092882"/>
    <s v="Aceptado"/>
    <s v="PEN"/>
    <m/>
    <m/>
    <s v="Efectivo"/>
    <n v="831.36"/>
    <n v="0"/>
    <n v="149.63999999999999"/>
    <n v="981"/>
  </r>
  <r>
    <n v="1921"/>
    <x v="0"/>
    <x v="0"/>
    <s v="B001-16821"/>
    <s v="B001"/>
    <s v="16821"/>
    <s v="1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52.54"/>
    <n v="0"/>
    <n v="27.46"/>
    <n v="180"/>
  </r>
  <r>
    <n v="1922"/>
    <x v="0"/>
    <x v="0"/>
    <s v="B001-16820"/>
    <s v="B001"/>
    <s v="16820"/>
    <s v="1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1923"/>
    <x v="1"/>
    <x v="1"/>
    <s v="F003-2038"/>
    <s v="F003"/>
    <s v="2038"/>
    <s v="3-2"/>
    <s v="2022-01-09"/>
    <x v="1"/>
    <n v="2022"/>
    <n v="9"/>
    <d v="2022-01-09T00:00:00"/>
    <s v="2022-01-09"/>
    <m/>
    <m/>
    <m/>
    <m/>
    <s v="Chiclayo"/>
    <x v="1"/>
    <x v="1"/>
    <s v="CARRASCO DELGADO JOSE OLFER"/>
    <s v="carrasco delgado jose olfer"/>
    <s v="CARRASCO DELGADO JOSE OLFER"/>
    <s v="Carrasco Delgado Jose Olfer"/>
    <n v="10464677025"/>
    <s v="Aceptado"/>
    <s v="PEN"/>
    <m/>
    <m/>
    <s v="Efectivo"/>
    <n v="21.19"/>
    <n v="0"/>
    <n v="3.81"/>
    <n v="25"/>
  </r>
  <r>
    <n v="1924"/>
    <x v="0"/>
    <x v="1"/>
    <s v="F001-8073"/>
    <s v="F001"/>
    <s v="8073"/>
    <s v="1-8"/>
    <s v="2022-01-09"/>
    <x v="1"/>
    <n v="2022"/>
    <n v="9"/>
    <d v="2022-01-09T00:00:00"/>
    <s v="2022-01-09"/>
    <m/>
    <m/>
    <m/>
    <m/>
    <m/>
    <x v="0"/>
    <x v="0"/>
    <s v="EMPRESA CONSTRUCTORA Y SERVICIOS GENERALES AKUNTA S.R.L."/>
    <s v="empresa constructora y servicios generales akunta s.r.l."/>
    <s v="EMPRESA CONSTRUCTORA Y SERVICIOS GENERALES AKUNTA S.R.L."/>
    <s v="Empresa Constructora Y Servicios Generales Akunta S.R.L."/>
    <n v="20496149425"/>
    <s v="Aceptado"/>
    <s v="PEN"/>
    <m/>
    <m/>
    <s v="Efectivo"/>
    <n v="92.37"/>
    <n v="0"/>
    <n v="16.63"/>
    <n v="109"/>
  </r>
  <r>
    <n v="1925"/>
    <x v="2"/>
    <x v="0"/>
    <s v="B002-15859"/>
    <s v="B002"/>
    <s v="15859"/>
    <s v="2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4.49"/>
    <n v="0"/>
    <n v="2.61"/>
    <n v="17.100000000000001"/>
  </r>
  <r>
    <n v="1926"/>
    <x v="1"/>
    <x v="1"/>
    <s v="F003-2037"/>
    <s v="F003"/>
    <s v="2037"/>
    <s v="3-2"/>
    <s v="2022-01-09"/>
    <x v="1"/>
    <n v="2022"/>
    <n v="9"/>
    <d v="2022-01-09T00:00:00"/>
    <s v="2022-01-09"/>
    <m/>
    <m/>
    <m/>
    <m/>
    <s v="Chorrillos"/>
    <x v="4"/>
    <x v="4"/>
    <s v="AGROVERI S A"/>
    <s v="agroveri s a"/>
    <s v="AGROVERI S A"/>
    <s v="Agroveri S A"/>
    <n v="20101674429"/>
    <s v="Aceptado"/>
    <s v="PEN"/>
    <m/>
    <m/>
    <s v="Efectivo"/>
    <n v="52.54"/>
    <n v="0"/>
    <n v="9.4600000000000009"/>
    <n v="62"/>
  </r>
  <r>
    <n v="1927"/>
    <x v="2"/>
    <x v="0"/>
    <s v="B002-15858"/>
    <s v="B002"/>
    <s v="15858"/>
    <s v="2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28"/>
    <x v="2"/>
    <x v="0"/>
    <s v="B002-15857"/>
    <s v="B002"/>
    <s v="15857"/>
    <s v="2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29"/>
    <x v="2"/>
    <x v="0"/>
    <s v="B002-15856"/>
    <s v="B002"/>
    <s v="15856"/>
    <s v="2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30"/>
    <x v="2"/>
    <x v="0"/>
    <s v="B002-15855"/>
    <s v="B002"/>
    <s v="15855"/>
    <s v="2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31"/>
    <x v="2"/>
    <x v="0"/>
    <s v="B002-15854"/>
    <s v="B002"/>
    <s v="15854"/>
    <s v="2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32"/>
    <x v="2"/>
    <x v="0"/>
    <s v="B002-15853"/>
    <s v="B002"/>
    <s v="15853"/>
    <s v="2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33"/>
    <x v="2"/>
    <x v="0"/>
    <s v="B002-15852"/>
    <s v="B002"/>
    <s v="15852"/>
    <s v="2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34"/>
    <x v="2"/>
    <x v="0"/>
    <s v="B002-15851"/>
    <s v="B002"/>
    <s v="15851"/>
    <s v="2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935"/>
    <x v="2"/>
    <x v="0"/>
    <s v="B002-15850"/>
    <s v="B002"/>
    <s v="15850"/>
    <s v="2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936"/>
    <x v="0"/>
    <x v="0"/>
    <s v="B001-16819"/>
    <s v="B001"/>
    <s v="16819"/>
    <s v="1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937"/>
    <x v="0"/>
    <x v="0"/>
    <s v="B001-16818"/>
    <s v="B001"/>
    <s v="16818"/>
    <s v="1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938"/>
    <x v="0"/>
    <x v="0"/>
    <s v="B001-16817"/>
    <s v="B001"/>
    <s v="16817"/>
    <s v="1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8.47"/>
    <n v="0"/>
    <n v="91.53"/>
    <n v="600"/>
  </r>
  <r>
    <n v="1939"/>
    <x v="0"/>
    <x v="0"/>
    <s v="B001-16816"/>
    <s v="B001"/>
    <s v="16816"/>
    <s v="1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1940"/>
    <x v="0"/>
    <x v="1"/>
    <s v="F001-8072"/>
    <s v="F001"/>
    <s v="8072"/>
    <s v="1-8"/>
    <s v="2022-01-09"/>
    <x v="1"/>
    <n v="2022"/>
    <n v="9"/>
    <d v="2022-01-09T00:00:00"/>
    <s v="2022-01-09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44.07"/>
    <n v="0"/>
    <n v="25.93"/>
    <n v="170"/>
  </r>
  <r>
    <n v="1941"/>
    <x v="0"/>
    <x v="0"/>
    <s v="B001-16815"/>
    <s v="B001"/>
    <s v="16815"/>
    <s v="1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942"/>
    <x v="0"/>
    <x v="0"/>
    <s v="B001-16814"/>
    <s v="B001"/>
    <s v="16814"/>
    <s v="1-1"/>
    <s v="2022-01-09"/>
    <x v="1"/>
    <n v="2022"/>
    <n v="9"/>
    <d v="2022-01-09T00:00:00"/>
    <s v="2022-01-09"/>
    <m/>
    <m/>
    <m/>
    <m/>
    <m/>
    <x v="0"/>
    <x v="0"/>
    <s v="PAICO GUERRERO, ALADINO"/>
    <s v="paico guerrero, aladino"/>
    <s v="PAICO GUERRERO, ALADINO"/>
    <s v="Paico Guerrero, Aladino"/>
    <n v="28105535"/>
    <s v="Aceptado"/>
    <s v="PEN"/>
    <m/>
    <m/>
    <s v="Efectivo"/>
    <n v="152.54"/>
    <n v="0"/>
    <n v="27.46"/>
    <n v="180"/>
  </r>
  <r>
    <n v="1943"/>
    <x v="2"/>
    <x v="0"/>
    <s v="B002-15849"/>
    <s v="B002"/>
    <s v="15849"/>
    <s v="2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944"/>
    <x v="2"/>
    <x v="0"/>
    <s v="B002-15848"/>
    <s v="B002"/>
    <s v="15848"/>
    <s v="2-1"/>
    <s v="2022-01-09"/>
    <x v="1"/>
    <n v="2022"/>
    <n v="9"/>
    <d v="2022-01-09T00:00:00"/>
    <s v="2022-01-09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9.32"/>
    <n v="0"/>
    <n v="10.68"/>
    <n v="70"/>
  </r>
  <r>
    <n v="1945"/>
    <x v="1"/>
    <x v="1"/>
    <s v="F003-2036"/>
    <s v="F003"/>
    <s v="2036"/>
    <s v="3-2"/>
    <s v="2022-01-09"/>
    <x v="1"/>
    <n v="2022"/>
    <n v="9"/>
    <d v="2022-01-09T00:00:00"/>
    <s v="2022-01-09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16.95"/>
    <n v="0"/>
    <n v="3.05"/>
    <n v="20"/>
  </r>
  <r>
    <n v="1946"/>
    <x v="0"/>
    <x v="1"/>
    <s v="F001-8071"/>
    <s v="F001"/>
    <s v="8071"/>
    <s v="1-8"/>
    <s v="2022-01-09"/>
    <x v="1"/>
    <n v="2022"/>
    <n v="9"/>
    <d v="2022-01-09T00:00:00"/>
    <s v="2022-01-09"/>
    <m/>
    <m/>
    <m/>
    <m/>
    <s v="Jaén"/>
    <x v="2"/>
    <x v="5"/>
    <s v="CONSULTORES &amp; CONSTRUCTORES RIBAB E.I.R.L."/>
    <s v="consultores &amp; constructores ribab e.i.r.l."/>
    <s v="CONSULTORES &amp; CONSTRUCTORES RIBAB E.I.R.L."/>
    <s v="Consultores &amp; Constructores Ribab E.I.R.L."/>
    <n v="20488040988"/>
    <s v="Aceptado"/>
    <s v="PEN"/>
    <m/>
    <m/>
    <s v="Efectivo"/>
    <n v="158.47999999999999"/>
    <n v="0"/>
    <n v="28.53"/>
    <n v="187.01"/>
  </r>
  <r>
    <n v="1947"/>
    <x v="0"/>
    <x v="1"/>
    <s v="F001-8070"/>
    <s v="F001"/>
    <s v="8070"/>
    <s v="1-8"/>
    <s v="2022-01-09"/>
    <x v="1"/>
    <n v="2022"/>
    <n v="9"/>
    <d v="2022-01-09T00:00:00"/>
    <s v="2022-01-09"/>
    <m/>
    <m/>
    <m/>
    <m/>
    <s v="Lima"/>
    <x v="4"/>
    <x v="4"/>
    <s v="EMPRESA DE TRANSPORTE DELGADO RODRIGUEZ SOCIEDAD ANONIMA CERRADA"/>
    <s v="empresa de transporte delgado rodriguez sociedad anonima cerrada"/>
    <s v="EMPRESA DE TRANSPORTE DELGADO RODRIGUEZ SOCIEDAD ANONIMA CERRADA"/>
    <s v="Empresa De Transporte Delgado Rodriguez Sociedad Anonima Cerrada"/>
    <n v="20524458501"/>
    <s v="Aceptado"/>
    <s v="PEN"/>
    <m/>
    <m/>
    <s v="Efectivo"/>
    <n v="128.9"/>
    <n v="0"/>
    <n v="23.2"/>
    <n v="152.1"/>
  </r>
  <r>
    <n v="1948"/>
    <x v="0"/>
    <x v="0"/>
    <s v="B001-16813"/>
    <s v="B001"/>
    <s v="16813"/>
    <s v="1-1"/>
    <s v="2022-01-08"/>
    <x v="1"/>
    <n v="2022"/>
    <n v="8"/>
    <d v="2022-01-08T00:00:00"/>
    <s v="2022-01-0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1.69"/>
    <n v="0"/>
    <n v="18.309999999999999"/>
    <n v="120"/>
  </r>
  <r>
    <n v="1949"/>
    <x v="0"/>
    <x v="0"/>
    <s v="B001-16812"/>
    <s v="B001"/>
    <s v="16812"/>
    <s v="1-1"/>
    <s v="2022-01-08"/>
    <x v="1"/>
    <n v="2022"/>
    <n v="8"/>
    <d v="2022-01-08T00:00:00"/>
    <s v="2022-01-0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49.15"/>
    <n v="0"/>
    <n v="26.85"/>
    <n v="176"/>
  </r>
  <r>
    <n v="1950"/>
    <x v="2"/>
    <x v="1"/>
    <s v="F002-3427"/>
    <s v="F002"/>
    <s v="3427"/>
    <s v="2-3"/>
    <s v="2022-01-08"/>
    <x v="1"/>
    <n v="2022"/>
    <n v="8"/>
    <d v="2022-01-08T00:00:00"/>
    <s v="2022-01-08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135.59"/>
    <n v="0"/>
    <n v="24.41"/>
    <n v="160"/>
  </r>
  <r>
    <n v="1951"/>
    <x v="2"/>
    <x v="1"/>
    <s v="F002-3426"/>
    <s v="F002"/>
    <s v="3426"/>
    <s v="2-3"/>
    <s v="2022-01-08"/>
    <x v="1"/>
    <n v="2022"/>
    <n v="8"/>
    <d v="2022-01-08T00:00:00"/>
    <s v="2022-01-08"/>
    <m/>
    <m/>
    <m/>
    <m/>
    <s v="Chiclayo"/>
    <x v="1"/>
    <x v="1"/>
    <s v="DISTRIBUCIONES E.M.I. S.A.C."/>
    <s v="distribuciones e.m.i. s.a.c."/>
    <s v="DISTRIBUCIONES E.M.I. S.A.C."/>
    <s v="Distribuciones E.M.I. S.A.C."/>
    <n v="20352813711"/>
    <s v="Aceptado"/>
    <s v="PEN"/>
    <m/>
    <m/>
    <s v="Efectivo"/>
    <n v="50.85"/>
    <n v="0"/>
    <n v="9.15"/>
    <n v="60"/>
  </r>
  <r>
    <n v="1952"/>
    <x v="0"/>
    <x v="0"/>
    <s v="B001-16811"/>
    <s v="B001"/>
    <s v="16811"/>
    <s v="1-1"/>
    <s v="2022-01-08"/>
    <x v="1"/>
    <n v="2022"/>
    <n v="8"/>
    <d v="2022-01-08T00:00:00"/>
    <s v="2022-01-08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6.78"/>
    <n v="0"/>
    <n v="28.22"/>
    <n v="185"/>
  </r>
  <r>
    <n v="1953"/>
    <x v="0"/>
    <x v="1"/>
    <s v="F001-8069"/>
    <s v="F001"/>
    <s v="8069"/>
    <s v="1-8"/>
    <s v="2022-01-08"/>
    <x v="1"/>
    <n v="2022"/>
    <n v="8"/>
    <d v="2022-01-08T00:00:00"/>
    <s v="2022-01-08"/>
    <m/>
    <m/>
    <m/>
    <m/>
    <s v="Chota"/>
    <x v="2"/>
    <x v="2"/>
    <s v="FEDECO CONTRATISTAS GENERALES SOCIEDAD ANÓNIMA CERRADA"/>
    <s v="fedeco contratistas generales sociedad anónima cerrada"/>
    <s v="FEDECO CONTRATISTAS GENERALES SOCIEDAD ANÓNIMA CERRADA"/>
    <s v="Fedeco Contratistas Generales Sociedad Anónima Cerrada"/>
    <n v="20491656761"/>
    <s v="Aceptado"/>
    <s v="PEN"/>
    <m/>
    <m/>
    <s v="Efectivo"/>
    <n v="42.37"/>
    <n v="0"/>
    <n v="7.63"/>
    <n v="50"/>
  </r>
  <r>
    <n v="1954"/>
    <x v="0"/>
    <x v="0"/>
    <s v="B001-16810"/>
    <s v="B001"/>
    <s v="16810"/>
    <s v="1-1"/>
    <s v="2022-01-08"/>
    <x v="1"/>
    <n v="2022"/>
    <n v="8"/>
    <d v="2022-01-08T00:00:00"/>
    <s v="2022-01-0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955"/>
    <x v="0"/>
    <x v="1"/>
    <s v="F001-8068"/>
    <s v="F001"/>
    <s v="8068"/>
    <s v="1-8"/>
    <s v="2022-01-08"/>
    <x v="1"/>
    <n v="2022"/>
    <n v="8"/>
    <d v="2022-01-08T00:00:00"/>
    <s v="2022-01-08"/>
    <m/>
    <m/>
    <m/>
    <m/>
    <s v="José Leonardo Ortiz"/>
    <x v="1"/>
    <x v="1"/>
    <s v="DISTRIBUCIONES AYMAR S.A.C"/>
    <s v="distribuciones aymar s.a.c"/>
    <s v="DISTRIBUCIONES AYMAR S.A.C"/>
    <s v="Distribuciones Aymar S.A.C"/>
    <n v="20561338362"/>
    <s v="Aceptado"/>
    <s v="PEN"/>
    <m/>
    <m/>
    <s v="Efectivo"/>
    <n v="296.61"/>
    <n v="0"/>
    <n v="53.39"/>
    <n v="350"/>
  </r>
  <r>
    <n v="1956"/>
    <x v="0"/>
    <x v="1"/>
    <s v="F001-8067"/>
    <s v="F001"/>
    <s v="8067"/>
    <s v="1-8"/>
    <s v="2022-01-08"/>
    <x v="1"/>
    <n v="2022"/>
    <n v="8"/>
    <d v="2022-01-08T00:00:00"/>
    <s v="2022-01-08"/>
    <m/>
    <m/>
    <m/>
    <m/>
    <s v="Bagua"/>
    <x v="9"/>
    <x v="15"/>
    <s v="VARGAS TARRILLO ARSENIO"/>
    <s v="vargas tarrillo arsenio"/>
    <s v="VARGAS TARRILLO ARSENIO"/>
    <s v="Vargas Tarrillo Arsenio"/>
    <n v="10414778106"/>
    <s v="Aceptado"/>
    <s v="PEN"/>
    <m/>
    <m/>
    <s v="Efectivo"/>
    <n v="84.75"/>
    <n v="0"/>
    <n v="15.25"/>
    <n v="100"/>
  </r>
  <r>
    <n v="1957"/>
    <x v="1"/>
    <x v="1"/>
    <s v="F003-2035"/>
    <s v="F003"/>
    <s v="2035"/>
    <s v="3-2"/>
    <s v="2022-01-08"/>
    <x v="1"/>
    <n v="2022"/>
    <n v="8"/>
    <d v="2022-01-08T00:00:00"/>
    <s v="2022-01-08"/>
    <m/>
    <m/>
    <m/>
    <m/>
    <s v="Chiclayo"/>
    <x v="1"/>
    <x v="1"/>
    <s v="MONTALVO TORRES FELIPE JESUS"/>
    <s v="montalvo torres felipe jesus"/>
    <s v="MONTALVO TORRES FELIPE JESUS"/>
    <s v="Montalvo Torres Felipe Jesus"/>
    <n v="10164132736"/>
    <s v="Aceptado"/>
    <s v="PEN"/>
    <m/>
    <m/>
    <s v="Efectivo"/>
    <n v="84.75"/>
    <n v="0"/>
    <n v="15.25"/>
    <n v="100"/>
  </r>
  <r>
    <n v="1958"/>
    <x v="0"/>
    <x v="0"/>
    <s v="B001-16809"/>
    <s v="B001"/>
    <s v="16809"/>
    <s v="1-1"/>
    <s v="2022-01-08"/>
    <x v="1"/>
    <n v="2022"/>
    <n v="8"/>
    <d v="2022-01-08T00:00:00"/>
    <s v="2022-01-0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959"/>
    <x v="0"/>
    <x v="1"/>
    <s v="F001-8066"/>
    <s v="F001"/>
    <s v="8066"/>
    <s v="1-8"/>
    <s v="2022-01-08"/>
    <x v="1"/>
    <n v="2022"/>
    <n v="8"/>
    <d v="2022-01-08T00:00:00"/>
    <s v="2022-01-08"/>
    <m/>
    <m/>
    <m/>
    <m/>
    <s v="Cutervo"/>
    <x v="2"/>
    <x v="10"/>
    <s v="E.Y.N.C.CONTRATISTAS GENERALES E.I.R.L."/>
    <s v="e.y.n.c.contratistas generales e.i.r.l."/>
    <s v="E.Y.N.C.CONTRATISTAS GENERALES E.I.R.L."/>
    <s v="E.Y.N.C.Contratistas Generales E.I.R.L."/>
    <n v="20491842122"/>
    <s v="Aceptado"/>
    <s v="PEN"/>
    <m/>
    <m/>
    <s v="Efectivo"/>
    <n v="84.75"/>
    <n v="0"/>
    <n v="15.25"/>
    <n v="100"/>
  </r>
  <r>
    <n v="1960"/>
    <x v="2"/>
    <x v="1"/>
    <s v="F002-3425"/>
    <s v="F002"/>
    <s v="3425"/>
    <s v="2-3"/>
    <s v="2022-01-08"/>
    <x v="1"/>
    <n v="2022"/>
    <n v="8"/>
    <d v="2022-01-08T00:00:00"/>
    <s v="2022-01-08"/>
    <m/>
    <m/>
    <m/>
    <m/>
    <s v="Chiclayo"/>
    <x v="1"/>
    <x v="1"/>
    <s v="ALVARADO SILVA WALTER CRUZ"/>
    <s v="alvarado silva walter cruz"/>
    <s v="ALVARADO SILVA WALTER CRUZ"/>
    <s v="Alvarado Silva Walter Cruz"/>
    <n v="10176364764"/>
    <s v="Aceptado"/>
    <s v="PEN"/>
    <m/>
    <m/>
    <s v="Efectivo"/>
    <n v="42.37"/>
    <n v="0"/>
    <n v="7.63"/>
    <n v="50"/>
  </r>
  <r>
    <n v="1961"/>
    <x v="0"/>
    <x v="1"/>
    <s v="F001-8065"/>
    <s v="F001"/>
    <s v="8065"/>
    <s v="1-8"/>
    <s v="2022-01-08"/>
    <x v="1"/>
    <n v="2022"/>
    <n v="8"/>
    <d v="2022-01-08T00:00:00"/>
    <s v="2022-01-08"/>
    <m/>
    <m/>
    <m/>
    <m/>
    <s v="San Martín de Porres"/>
    <x v="4"/>
    <x v="4"/>
    <s v="CORPORACION LA PERLA DEL PACIFICO S.A.C."/>
    <s v="corporacion la perla del pacifico s.a.c."/>
    <s v="CORPORACION LA PERLA DEL PACIFICO S.A.C."/>
    <s v="Corporacion La Perla Del Pacifico S.A.C."/>
    <n v="20551805043"/>
    <s v="Aceptado"/>
    <s v="PEN"/>
    <m/>
    <m/>
    <s v="Efectivo"/>
    <n v="238.98"/>
    <n v="0"/>
    <n v="43.02"/>
    <n v="282"/>
  </r>
  <r>
    <n v="1962"/>
    <x v="0"/>
    <x v="0"/>
    <s v="B001-16808"/>
    <s v="B001"/>
    <s v="16808"/>
    <s v="1-1"/>
    <s v="2022-01-08"/>
    <x v="1"/>
    <n v="2022"/>
    <n v="8"/>
    <d v="2022-01-08T00:00:00"/>
    <s v="2022-01-08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1963"/>
    <x v="0"/>
    <x v="1"/>
    <s v="F001-8064"/>
    <s v="F001"/>
    <s v="8064"/>
    <s v="1-8"/>
    <s v="2022-01-08"/>
    <x v="1"/>
    <n v="2022"/>
    <n v="8"/>
    <d v="2022-01-08T00:00:00"/>
    <s v="2022-01-08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61.02000000000001"/>
    <n v="0"/>
    <n v="28.98"/>
    <n v="190"/>
  </r>
  <r>
    <n v="1964"/>
    <x v="0"/>
    <x v="1"/>
    <s v="F001-8063"/>
    <s v="F001"/>
    <s v="8063"/>
    <s v="1-8"/>
    <s v="2022-01-08"/>
    <x v="1"/>
    <n v="2022"/>
    <n v="8"/>
    <d v="2022-01-08T00:00:00"/>
    <s v="2022-01-08"/>
    <m/>
    <m/>
    <m/>
    <m/>
    <m/>
    <x v="1"/>
    <x v="1"/>
    <s v="SOSA PAGAZA ELIAS FERNANDO"/>
    <s v="sosa pagaza elias fernando"/>
    <s v="SOSA PAGAZA ELIAS FERNANDO"/>
    <s v="Sosa Pagaza Elias Fernando"/>
    <n v="10000974787"/>
    <s v="Aceptado"/>
    <s v="PEN"/>
    <m/>
    <m/>
    <s v="Efectivo"/>
    <n v="391.53"/>
    <n v="0"/>
    <n v="70.47"/>
    <n v="462"/>
  </r>
  <r>
    <n v="1965"/>
    <x v="0"/>
    <x v="1"/>
    <s v="F001-8062"/>
    <s v="F001"/>
    <s v="8062"/>
    <s v="1-8"/>
    <s v="2022-01-07"/>
    <x v="1"/>
    <n v="2022"/>
    <n v="7"/>
    <d v="2022-01-07T00:00:00"/>
    <s v="2022-01-07"/>
    <m/>
    <m/>
    <m/>
    <m/>
    <s v="Lima"/>
    <x v="4"/>
    <x v="4"/>
    <s v="EMPRESA DE TRANSPORTE DELGADO RODRIGUEZ SOCIEDAD ANONIMA CERRADA"/>
    <s v="empresa de transporte delgado rodriguez sociedad anonima cerrada"/>
    <s v="EMPRESA DE TRANSPORTE DELGADO RODRIGUEZ SOCIEDAD ANONIMA CERRADA"/>
    <s v="Empresa De Transporte Delgado Rodriguez Sociedad Anonima Cerrada"/>
    <n v="20524458501"/>
    <s v="Aceptado"/>
    <s v="PEN"/>
    <m/>
    <m/>
    <s v="Efectivo"/>
    <n v="1101.7"/>
    <n v="0"/>
    <n v="198.31"/>
    <n v="1300.01"/>
  </r>
  <r>
    <n v="1966"/>
    <x v="0"/>
    <x v="1"/>
    <s v="F001-8061"/>
    <s v="F001"/>
    <s v="8061"/>
    <s v="1-8"/>
    <s v="2022-01-07"/>
    <x v="1"/>
    <n v="2022"/>
    <n v="7"/>
    <d v="2022-01-07T00:00:00"/>
    <s v="2022-01-07"/>
    <m/>
    <m/>
    <m/>
    <m/>
    <s v="Pucala"/>
    <x v="1"/>
    <x v="1"/>
    <s v="PROYECTOS Y EJECUCIONES PERU S.A.C ."/>
    <s v="proyectos y ejecuciones peru s.a.c ."/>
    <s v="PROYECTOS Y EJECUCIONES PERU S.A.C ."/>
    <s v="Proyectos Y Ejecuciones Peru S.A.C ."/>
    <n v="20608145631"/>
    <s v="Aceptado"/>
    <s v="PEN"/>
    <m/>
    <m/>
    <s v="Efectivo"/>
    <n v="155.16999999999999"/>
    <n v="0"/>
    <n v="27.93"/>
    <n v="183.1"/>
  </r>
  <r>
    <n v="1967"/>
    <x v="0"/>
    <x v="0"/>
    <s v="B001-16807"/>
    <s v="B001"/>
    <s v="16807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1968"/>
    <x v="1"/>
    <x v="0"/>
    <s v="B003-12281"/>
    <s v="B003"/>
    <s v="12281"/>
    <s v="3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5.680000000000007"/>
    <n v="0"/>
    <n v="11.82"/>
    <n v="77.5"/>
  </r>
  <r>
    <n v="1969"/>
    <x v="0"/>
    <x v="1"/>
    <s v="F001-8060"/>
    <s v="F001"/>
    <s v="8060"/>
    <s v="1-8"/>
    <s v="2022-01-07"/>
    <x v="1"/>
    <n v="2022"/>
    <n v="7"/>
    <d v="2022-01-07T00:00:00"/>
    <s v="2022-01-07"/>
    <m/>
    <m/>
    <m/>
    <m/>
    <s v="Patapo"/>
    <x v="1"/>
    <x v="1"/>
    <s v="RODRIGO VASQUEZ JESUS JUAN JOSE"/>
    <s v="rodrigo vasquez jesus juan jose"/>
    <s v="RODRIGO VASQUEZ JESUS JUAN JOSE"/>
    <s v="Rodrigo Vasquez Jesus Juan Jose"/>
    <n v="10471184506"/>
    <s v="Aceptado"/>
    <s v="PEN"/>
    <m/>
    <m/>
    <s v="Efectivo"/>
    <n v="76.27"/>
    <n v="0"/>
    <n v="13.73"/>
    <n v="90"/>
  </r>
  <r>
    <n v="1970"/>
    <x v="0"/>
    <x v="0"/>
    <s v="B001-16806"/>
    <s v="B001"/>
    <s v="16806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1971"/>
    <x v="0"/>
    <x v="0"/>
    <s v="B001-16805"/>
    <s v="B001"/>
    <s v="16805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6.95"/>
    <n v="0"/>
    <n v="21.05"/>
    <n v="138"/>
  </r>
  <r>
    <n v="1972"/>
    <x v="0"/>
    <x v="0"/>
    <s v="B001-16804"/>
    <s v="B001"/>
    <s v="16804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973"/>
    <x v="0"/>
    <x v="0"/>
    <s v="B001-16803"/>
    <s v="B001"/>
    <s v="16803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1974"/>
    <x v="0"/>
    <x v="0"/>
    <s v="B001-16802"/>
    <s v="B001"/>
    <s v="16802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6.27"/>
    <n v="0"/>
    <n v="13.73"/>
    <n v="90"/>
  </r>
  <r>
    <n v="1975"/>
    <x v="0"/>
    <x v="0"/>
    <s v="B001-16801"/>
    <s v="B001"/>
    <s v="16801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1976"/>
    <x v="2"/>
    <x v="0"/>
    <s v="B002-15847"/>
    <s v="B002"/>
    <s v="15847"/>
    <s v="2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8.98"/>
    <n v="0"/>
    <n v="61.02"/>
    <n v="400"/>
  </r>
  <r>
    <n v="1977"/>
    <x v="2"/>
    <x v="0"/>
    <s v="B002-15846"/>
    <s v="B002"/>
    <s v="15846"/>
    <s v="2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38.98"/>
    <n v="0"/>
    <n v="61.02"/>
    <n v="400"/>
  </r>
  <r>
    <n v="1978"/>
    <x v="2"/>
    <x v="0"/>
    <s v="B002-15845"/>
    <s v="B002"/>
    <s v="15845"/>
    <s v="2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79"/>
    <x v="2"/>
    <x v="0"/>
    <s v="B002-15844"/>
    <s v="B002"/>
    <s v="15844"/>
    <s v="2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80"/>
    <x v="2"/>
    <x v="0"/>
    <s v="B002-15843"/>
    <s v="B002"/>
    <s v="15843"/>
    <s v="2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81"/>
    <x v="2"/>
    <x v="0"/>
    <s v="B002-15842"/>
    <s v="B002"/>
    <s v="15842"/>
    <s v="2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82"/>
    <x v="2"/>
    <x v="0"/>
    <s v="B002-15841"/>
    <s v="B002"/>
    <s v="15841"/>
    <s v="2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83"/>
    <x v="2"/>
    <x v="0"/>
    <s v="B002-15840"/>
    <s v="B002"/>
    <s v="15840"/>
    <s v="2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84"/>
    <x v="1"/>
    <x v="0"/>
    <s v="B003-12280"/>
    <s v="B003"/>
    <s v="12280"/>
    <s v="3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85"/>
    <x v="1"/>
    <x v="0"/>
    <s v="B003-12279"/>
    <s v="B003"/>
    <s v="12279"/>
    <s v="3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86"/>
    <x v="1"/>
    <x v="0"/>
    <s v="B003-12278"/>
    <s v="B003"/>
    <s v="12278"/>
    <s v="3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87"/>
    <x v="1"/>
    <x v="0"/>
    <s v="B003-12277"/>
    <s v="B003"/>
    <s v="12277"/>
    <s v="3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88"/>
    <x v="1"/>
    <x v="0"/>
    <s v="B003-12276"/>
    <s v="B003"/>
    <s v="12276"/>
    <s v="3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89"/>
    <x v="2"/>
    <x v="0"/>
    <s v="B002-15839"/>
    <s v="B002"/>
    <s v="15839"/>
    <s v="2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90"/>
    <x v="2"/>
    <x v="0"/>
    <s v="B002-15838"/>
    <s v="B002"/>
    <s v="15838"/>
    <s v="2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91"/>
    <x v="2"/>
    <x v="0"/>
    <s v="B002-15837"/>
    <s v="B002"/>
    <s v="15837"/>
    <s v="2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92"/>
    <x v="2"/>
    <x v="0"/>
    <s v="B002-15836"/>
    <s v="B002"/>
    <s v="15836"/>
    <s v="2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1993"/>
    <x v="0"/>
    <x v="1"/>
    <s v="F001-8059"/>
    <s v="F001"/>
    <s v="8059"/>
    <s v="1-8"/>
    <s v="2022-01-07"/>
    <x v="1"/>
    <n v="2022"/>
    <n v="7"/>
    <d v="2022-01-07T00:00:00"/>
    <s v="2022-01-07"/>
    <m/>
    <m/>
    <m/>
    <m/>
    <s v="José Leonardo Ortiz"/>
    <x v="1"/>
    <x v="1"/>
    <s v="TRANSPORTES JJ BUSTAMANTE S.R.L."/>
    <s v="transportes jj bustamante s.r.l."/>
    <s v="TRANSPORTES JJ BUSTAMANTE S.R.L."/>
    <s v="Transportes Jj Bustamante S.R.L."/>
    <n v="20603488173"/>
    <s v="Aceptado"/>
    <s v="PEN"/>
    <m/>
    <m/>
    <s v="Efectivo"/>
    <n v="144.07"/>
    <n v="0"/>
    <n v="25.93"/>
    <n v="170"/>
  </r>
  <r>
    <n v="1994"/>
    <x v="0"/>
    <x v="0"/>
    <s v="B001-16800"/>
    <s v="B001"/>
    <s v="16800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86.44"/>
    <n v="0"/>
    <n v="33.56"/>
    <n v="220"/>
  </r>
  <r>
    <n v="1995"/>
    <x v="0"/>
    <x v="1"/>
    <s v="F001-8058"/>
    <s v="F001"/>
    <s v="8058"/>
    <s v="1-8"/>
    <s v="2022-01-07"/>
    <x v="1"/>
    <n v="2022"/>
    <n v="7"/>
    <d v="2022-01-07T00:00:00"/>
    <s v="2022-01-07"/>
    <m/>
    <m/>
    <m/>
    <m/>
    <m/>
    <x v="0"/>
    <x v="0"/>
    <s v="NEGOCIOS IZA SRL."/>
    <s v="negocios iza srl."/>
    <s v="NEGOCIOS IZA SRL."/>
    <s v="Negocios Iza Srl."/>
    <n v="20479703427"/>
    <s v="Aceptado"/>
    <s v="PEN"/>
    <m/>
    <m/>
    <s v="Efectivo"/>
    <n v="251.69"/>
    <n v="0"/>
    <n v="45.31"/>
    <n v="297"/>
  </r>
  <r>
    <n v="1996"/>
    <x v="2"/>
    <x v="0"/>
    <s v="B002-15835"/>
    <s v="B002"/>
    <s v="15835"/>
    <s v="2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2.88"/>
    <n v="0"/>
    <n v="13.12"/>
    <n v="86"/>
  </r>
  <r>
    <n v="1997"/>
    <x v="0"/>
    <x v="0"/>
    <s v="B001-16799"/>
    <s v="B001"/>
    <s v="16799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5.25"/>
    <n v="0"/>
    <n v="29.75"/>
    <n v="195"/>
  </r>
  <r>
    <n v="1998"/>
    <x v="0"/>
    <x v="1"/>
    <s v="F001-8057"/>
    <s v="F001"/>
    <s v="8057"/>
    <s v="1-8"/>
    <s v="2022-01-07"/>
    <x v="1"/>
    <n v="2022"/>
    <n v="7"/>
    <d v="2022-01-07T00:00:00"/>
    <s v="2022-01-07"/>
    <m/>
    <m/>
    <m/>
    <m/>
    <s v="Cutervo"/>
    <x v="2"/>
    <x v="10"/>
    <s v="NIMALEN S.A.C"/>
    <s v="nimalen s.a.c"/>
    <s v="NIMALEN S.A.C"/>
    <s v="Nimalen S.A.C"/>
    <n v="20602130798"/>
    <s v="Aceptado"/>
    <s v="PEN"/>
    <m/>
    <m/>
    <s v="Efectivo"/>
    <n v="169.49"/>
    <n v="0"/>
    <n v="30.51"/>
    <n v="200"/>
  </r>
  <r>
    <n v="1999"/>
    <x v="0"/>
    <x v="1"/>
    <s v="F001-8056"/>
    <s v="F001"/>
    <s v="8056"/>
    <s v="1-8"/>
    <s v="2022-01-07"/>
    <x v="1"/>
    <n v="2022"/>
    <n v="7"/>
    <d v="2022-01-07T00:00:00"/>
    <s v="2022-01-07"/>
    <m/>
    <m/>
    <m/>
    <m/>
    <s v="Trujillo"/>
    <x v="8"/>
    <x v="14"/>
    <s v="CONSTRUCTORA ALCAZAR S.A.C."/>
    <s v="constructora alcazar s.a.c."/>
    <s v="CONSTRUCTORA ALCAZAR S.A.C."/>
    <s v="Constructora Alcazar S.A.C."/>
    <n v="20559792196"/>
    <s v="Aceptado"/>
    <s v="PEN"/>
    <m/>
    <m/>
    <s v="Efectivo"/>
    <n v="33.9"/>
    <n v="0"/>
    <n v="6.1"/>
    <n v="40"/>
  </r>
  <r>
    <n v="2000"/>
    <x v="0"/>
    <x v="0"/>
    <s v="B001-16798"/>
    <s v="B001"/>
    <s v="16798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7.46"/>
    <n v="0"/>
    <n v="17.54"/>
    <n v="115"/>
  </r>
  <r>
    <n v="2001"/>
    <x v="2"/>
    <x v="1"/>
    <s v="F002-3424"/>
    <s v="F002"/>
    <s v="3424"/>
    <s v="2-3"/>
    <s v="2022-01-07"/>
    <x v="1"/>
    <n v="2022"/>
    <n v="7"/>
    <d v="2022-01-07T00:00:00"/>
    <s v="2022-01-07"/>
    <m/>
    <m/>
    <m/>
    <m/>
    <s v="Pucala"/>
    <x v="1"/>
    <x v="1"/>
    <s v="INDUSTRIAL PUCALA S.A.C."/>
    <s v="industrial pucala s.a.c."/>
    <s v="INDUSTRIAL PUCALA S.A.C."/>
    <s v="Industrial Pucala S.A.C."/>
    <n v="20437281646"/>
    <s v="Aceptado"/>
    <s v="PEN"/>
    <m/>
    <m/>
    <s v="Efectivo"/>
    <n v="169.49"/>
    <n v="0"/>
    <n v="30.51"/>
    <n v="200"/>
  </r>
  <r>
    <n v="2002"/>
    <x v="2"/>
    <x v="1"/>
    <s v="F002-3423"/>
    <s v="F002"/>
    <s v="3423"/>
    <s v="2-3"/>
    <s v="2022-01-07"/>
    <x v="1"/>
    <n v="2022"/>
    <n v="7"/>
    <d v="2022-01-07T00:00:00"/>
    <s v="2022-01-07"/>
    <m/>
    <m/>
    <m/>
    <m/>
    <m/>
    <x v="0"/>
    <x v="0"/>
    <s v="INVERSIONES TANTALEAN CAYOTOPA"/>
    <s v="inversiones tantalean cayotopa"/>
    <s v="INVERSIONES TANTALEAN CAYOTOPA"/>
    <s v="Inversiones Tantalean Cayotopa"/>
    <n v="20608161296"/>
    <s v="Aceptado"/>
    <s v="PEN"/>
    <m/>
    <m/>
    <s v="Efectivo"/>
    <n v="16.95"/>
    <n v="0"/>
    <n v="3.05"/>
    <n v="20"/>
  </r>
  <r>
    <n v="2003"/>
    <x v="0"/>
    <x v="1"/>
    <s v="F001-8055"/>
    <s v="F001"/>
    <s v="8055"/>
    <s v="1-8"/>
    <s v="2022-01-07"/>
    <x v="1"/>
    <n v="2022"/>
    <n v="7"/>
    <d v="2022-01-07T00:00:00"/>
    <s v="2022-01-07"/>
    <m/>
    <m/>
    <m/>
    <m/>
    <s v="Eten"/>
    <x v="1"/>
    <x v="1"/>
    <s v="NECIOSUP FARRO?AY GRISELDA MARISOL"/>
    <s v="neciosup farro?ay griselda marisol"/>
    <s v="NECIOSUP FARRO?AY GRISELDA MARISOL"/>
    <s v="Neciosup Farro?Ay Griselda Marisol"/>
    <n v="10432403691"/>
    <s v="Aceptado"/>
    <s v="PEN"/>
    <m/>
    <m/>
    <s v="Efectivo"/>
    <n v="604.24"/>
    <n v="0"/>
    <n v="108.76"/>
    <n v="713"/>
  </r>
  <r>
    <n v="2004"/>
    <x v="0"/>
    <x v="0"/>
    <s v="B001-16797"/>
    <s v="B001"/>
    <s v="16797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2005"/>
    <x v="1"/>
    <x v="0"/>
    <s v="B003-12275"/>
    <s v="B003"/>
    <s v="12275"/>
    <s v="3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.19"/>
    <n v="0"/>
    <n v="3.81"/>
    <n v="25"/>
  </r>
  <r>
    <n v="2006"/>
    <x v="0"/>
    <x v="1"/>
    <s v="F001-8054"/>
    <s v="F001"/>
    <s v="8054"/>
    <s v="1-8"/>
    <s v="2022-01-07"/>
    <x v="1"/>
    <n v="2022"/>
    <n v="7"/>
    <d v="2022-01-07T00:00:00"/>
    <s v="2022-01-07"/>
    <m/>
    <m/>
    <m/>
    <m/>
    <s v="Chiclayo"/>
    <x v="1"/>
    <x v="1"/>
    <s v="PROTEGE PERU MULTISERVICIOS S.R.L."/>
    <s v="protege peru multiservicios s.r.l."/>
    <s v="PROTEGE PERU MULTISERVICIOS S.R.L."/>
    <s v="Protege Peru Multiservicios S.R.L."/>
    <n v="20539144201"/>
    <s v="Aceptado"/>
    <s v="PEN"/>
    <m/>
    <m/>
    <s v="Efectivo"/>
    <n v="127.12"/>
    <n v="0"/>
    <n v="22.88"/>
    <n v="150"/>
  </r>
  <r>
    <n v="2007"/>
    <x v="0"/>
    <x v="1"/>
    <s v="F001-8053"/>
    <s v="F001"/>
    <s v="8053"/>
    <s v="1-8"/>
    <s v="2022-01-07"/>
    <x v="1"/>
    <n v="2022"/>
    <n v="7"/>
    <d v="2022-01-07T00:00:00"/>
    <s v="2022-01-07"/>
    <m/>
    <m/>
    <m/>
    <m/>
    <s v="Bagua"/>
    <x v="9"/>
    <x v="15"/>
    <s v="VARGAS TARRILLO ARSENIO"/>
    <s v="vargas tarrillo arsenio"/>
    <s v="VARGAS TARRILLO ARSENIO"/>
    <s v="Vargas Tarrillo Arsenio"/>
    <n v="10414778106"/>
    <s v="Aceptado"/>
    <s v="PEN"/>
    <m/>
    <m/>
    <s v="Efectivo"/>
    <n v="338.98"/>
    <n v="0"/>
    <n v="61.02"/>
    <n v="400"/>
  </r>
  <r>
    <n v="2008"/>
    <x v="0"/>
    <x v="1"/>
    <s v="F001-8052"/>
    <s v="F001"/>
    <s v="8052"/>
    <s v="1-8"/>
    <s v="2022-01-07"/>
    <x v="1"/>
    <n v="2022"/>
    <n v="7"/>
    <d v="2022-01-07T00:00:00"/>
    <s v="2022-01-07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009"/>
    <x v="0"/>
    <x v="1"/>
    <s v="F001-8051"/>
    <s v="F001"/>
    <s v="8051"/>
    <s v="1-8"/>
    <s v="2022-01-07"/>
    <x v="1"/>
    <n v="2022"/>
    <n v="7"/>
    <d v="2022-01-07T00:00:00"/>
    <s v="2022-01-07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010"/>
    <x v="0"/>
    <x v="1"/>
    <s v="F001-8050"/>
    <s v="F001"/>
    <s v="8050"/>
    <s v="1-8"/>
    <s v="2022-01-07"/>
    <x v="1"/>
    <n v="2022"/>
    <n v="7"/>
    <d v="2022-01-07T00:00:00"/>
    <s v="2022-01-07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011"/>
    <x v="0"/>
    <x v="1"/>
    <s v="F001-8049"/>
    <s v="F001"/>
    <s v="8049"/>
    <s v="1-8"/>
    <s v="2022-01-07"/>
    <x v="1"/>
    <n v="2022"/>
    <n v="7"/>
    <d v="2022-01-07T00:00:00"/>
    <s v="2022-01-07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012"/>
    <x v="0"/>
    <x v="1"/>
    <s v="F001-8048"/>
    <s v="F001"/>
    <s v="8048"/>
    <s v="1-8"/>
    <s v="2022-01-07"/>
    <x v="1"/>
    <n v="2022"/>
    <n v="7"/>
    <d v="2022-01-07T00:00:00"/>
    <s v="2022-01-07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013"/>
    <x v="0"/>
    <x v="0"/>
    <s v="B001-16796"/>
    <s v="B001"/>
    <s v="16796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14"/>
    <x v="0"/>
    <x v="0"/>
    <s v="B001-16795"/>
    <s v="B001"/>
    <s v="16795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15"/>
    <x v="0"/>
    <x v="0"/>
    <s v="B001-16794"/>
    <s v="B001"/>
    <s v="16794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16"/>
    <x v="0"/>
    <x v="0"/>
    <s v="B001-16793"/>
    <s v="B001"/>
    <s v="16793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17"/>
    <x v="0"/>
    <x v="0"/>
    <s v="B001-16792"/>
    <s v="B001"/>
    <s v="16792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2018"/>
    <x v="1"/>
    <x v="0"/>
    <s v="B003-12274"/>
    <s v="B003"/>
    <s v="12274"/>
    <s v="3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5.08"/>
    <n v="0"/>
    <n v="9.92"/>
    <n v="65"/>
  </r>
  <r>
    <n v="2019"/>
    <x v="0"/>
    <x v="0"/>
    <s v="B001-16791"/>
    <s v="B001"/>
    <s v="16791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2020"/>
    <x v="0"/>
    <x v="0"/>
    <s v="B001-16790"/>
    <s v="B001"/>
    <s v="16790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9.83"/>
    <n v="0"/>
    <n v="16.170000000000002"/>
    <n v="106"/>
  </r>
  <r>
    <n v="2021"/>
    <x v="0"/>
    <x v="1"/>
    <s v="F001-8047"/>
    <s v="F001"/>
    <s v="8047"/>
    <s v="1-8"/>
    <s v="2022-01-07"/>
    <x v="1"/>
    <n v="2022"/>
    <n v="7"/>
    <d v="2022-01-07T00:00:00"/>
    <s v="2022-01-07"/>
    <m/>
    <m/>
    <m/>
    <m/>
    <s v="San Martín de Porres"/>
    <x v="4"/>
    <x v="4"/>
    <s v="CLEAN AMBIENTAL S.A.C."/>
    <s v="clean ambiental s.a.c."/>
    <s v="CLEAN AMBIENTAL S.A.C."/>
    <s v="Clean Ambiental S.A.C."/>
    <n v="20537589320"/>
    <s v="Aceptado"/>
    <s v="PEN"/>
    <m/>
    <m/>
    <s v="Efectivo"/>
    <n v="83.05"/>
    <n v="0"/>
    <n v="14.95"/>
    <n v="98"/>
  </r>
  <r>
    <n v="2022"/>
    <x v="0"/>
    <x v="1"/>
    <s v="F001-8046"/>
    <s v="F001"/>
    <s v="8046"/>
    <s v="1-8"/>
    <s v="2022-01-07"/>
    <x v="1"/>
    <n v="2022"/>
    <n v="7"/>
    <d v="2022-01-07T00:00:00"/>
    <s v="2022-01-07"/>
    <m/>
    <m/>
    <m/>
    <m/>
    <m/>
    <x v="0"/>
    <x v="0"/>
    <s v="NUÑEZ GALVEZ JOHNNY FRANZ"/>
    <s v="nuñez galvez johnny franz"/>
    <s v="NUÑEZ GALVEZ JOHNNY FRANZ"/>
    <s v="Nuñez Galvez Johnny Franz"/>
    <n v="10406675233"/>
    <s v="Aceptado"/>
    <s v="PEN"/>
    <m/>
    <m/>
    <s v="Efectivo"/>
    <n v="84.75"/>
    <n v="0"/>
    <n v="15.25"/>
    <n v="100"/>
  </r>
  <r>
    <n v="2023"/>
    <x v="1"/>
    <x v="1"/>
    <s v="F003-2034"/>
    <s v="F003"/>
    <s v="2034"/>
    <s v="3-2"/>
    <s v="2022-01-07"/>
    <x v="1"/>
    <n v="2022"/>
    <n v="7"/>
    <d v="2022-01-07T00:00:00"/>
    <s v="2022-01-07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16.95"/>
    <n v="0"/>
    <n v="3.05"/>
    <n v="20"/>
  </r>
  <r>
    <n v="2024"/>
    <x v="1"/>
    <x v="1"/>
    <s v="F003-2033"/>
    <s v="F003"/>
    <s v="2033"/>
    <s v="3-2"/>
    <s v="2022-01-07"/>
    <x v="1"/>
    <n v="2022"/>
    <n v="7"/>
    <d v="2022-01-07T00:00:00"/>
    <s v="2022-01-07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16.95"/>
    <n v="0"/>
    <n v="3.05"/>
    <n v="20"/>
  </r>
  <r>
    <n v="2025"/>
    <x v="0"/>
    <x v="0"/>
    <s v="B001-16789"/>
    <s v="B001"/>
    <s v="16789"/>
    <s v="1-1"/>
    <s v="2022-01-07"/>
    <x v="1"/>
    <n v="2022"/>
    <n v="7"/>
    <d v="2022-01-07T00:00:00"/>
    <s v="2022-01-07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2026"/>
    <x v="0"/>
    <x v="1"/>
    <s v="F001-8045"/>
    <s v="F001"/>
    <s v="8045"/>
    <s v="1-8"/>
    <s v="2022-01-07"/>
    <x v="1"/>
    <n v="2022"/>
    <n v="7"/>
    <d v="2022-01-07T00:00:00"/>
    <s v="2022-01-07"/>
    <m/>
    <m/>
    <m/>
    <m/>
    <m/>
    <x v="0"/>
    <x v="0"/>
    <s v="SANTAMARIA SANDOVAL PEDRO"/>
    <s v="santamaria sandoval pedro"/>
    <s v="SANTAMARIA SANDOVAL PEDRO"/>
    <s v="Santamaria Sandoval Pedro"/>
    <n v="10426099280"/>
    <s v="Aceptado"/>
    <s v="PEN"/>
    <m/>
    <m/>
    <s v="Efectivo"/>
    <n v="211.86"/>
    <n v="0"/>
    <n v="38.14"/>
    <n v="250"/>
  </r>
  <r>
    <n v="2027"/>
    <x v="1"/>
    <x v="1"/>
    <s v="F003-2032"/>
    <s v="F003"/>
    <s v="2032"/>
    <s v="3-2"/>
    <s v="2022-01-07"/>
    <x v="1"/>
    <n v="2022"/>
    <n v="7"/>
    <d v="2022-01-07T00:00:00"/>
    <s v="2022-01-07"/>
    <m/>
    <m/>
    <m/>
    <m/>
    <m/>
    <x v="0"/>
    <x v="0"/>
    <s v="PIERREND BERNAL DANIEL ADRIAN"/>
    <s v="pierrend bernal daniel adrian"/>
    <s v="PIERREND BERNAL DANIEL ADRIAN"/>
    <s v="Pierrend Bernal Daniel Adrian"/>
    <n v="10074856336"/>
    <s v="Aceptado"/>
    <s v="PEN"/>
    <m/>
    <m/>
    <s v="Efectivo"/>
    <n v="105.08"/>
    <n v="0"/>
    <n v="18.920000000000002"/>
    <n v="124"/>
  </r>
  <r>
    <n v="2028"/>
    <x v="1"/>
    <x v="0"/>
    <s v="B003-12273"/>
    <s v="B003"/>
    <s v="12273"/>
    <s v="3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0.51"/>
    <n v="0"/>
    <n v="5.49"/>
    <n v="36"/>
  </r>
  <r>
    <n v="2029"/>
    <x v="0"/>
    <x v="1"/>
    <s v="F001-8044"/>
    <s v="F001"/>
    <s v="8044"/>
    <s v="1-8"/>
    <s v="2022-01-06"/>
    <x v="1"/>
    <n v="2022"/>
    <n v="6"/>
    <d v="2022-01-06T00:00:00"/>
    <s v="2022-01-06"/>
    <m/>
    <m/>
    <m/>
    <m/>
    <s v="Cajamarca"/>
    <x v="2"/>
    <x v="6"/>
    <s v="MADERERA Y REPRESENTACIONES SAN LORENZO S.A.C."/>
    <s v="maderera y representaciones san lorenzo s.a.c."/>
    <s v="MADERERA Y REPRESENTACIONES SAN LORENZO S.A.C."/>
    <s v="Maderera Y Representaciones San Lorenzo S.A.C."/>
    <n v="20605551832"/>
    <s v="Aceptado"/>
    <s v="PEN"/>
    <m/>
    <m/>
    <s v="Efectivo"/>
    <n v="152.54"/>
    <n v="0"/>
    <n v="27.46"/>
    <n v="180"/>
  </r>
  <r>
    <n v="2030"/>
    <x v="0"/>
    <x v="0"/>
    <s v="B001-16788"/>
    <s v="B001"/>
    <s v="16788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2031"/>
    <x v="1"/>
    <x v="0"/>
    <s v="B003-12272"/>
    <s v="B003"/>
    <s v="12272"/>
    <s v="3-1"/>
    <s v="2022-01-06"/>
    <x v="1"/>
    <n v="2022"/>
    <n v="6"/>
    <d v="2022-01-06T00:00:00"/>
    <s v="2022-01-06"/>
    <m/>
    <m/>
    <m/>
    <m/>
    <m/>
    <x v="0"/>
    <x v="0"/>
    <s v="QUIROZ BARBOZA, CARLOS IVAN"/>
    <s v="quiroz barboza, carlos ivan"/>
    <s v="QUIROZ BARBOZA, CARLOS IVAN"/>
    <s v="Quiroz Barboza, Carlos Ivan"/>
    <n v="27420523"/>
    <s v="Aceptado"/>
    <s v="PEN"/>
    <m/>
    <m/>
    <s v="Efectivo"/>
    <n v="86.86"/>
    <n v="0"/>
    <n v="15.64"/>
    <n v="102.5"/>
  </r>
  <r>
    <n v="2032"/>
    <x v="1"/>
    <x v="0"/>
    <s v="B003-12271"/>
    <s v="B003"/>
    <s v="12271"/>
    <s v="3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9.489999999999998"/>
    <n v="0"/>
    <n v="3.51"/>
    <n v="23"/>
  </r>
  <r>
    <n v="2033"/>
    <x v="0"/>
    <x v="0"/>
    <s v="B001-16787"/>
    <s v="B001"/>
    <s v="16787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4.58"/>
    <n v="0"/>
    <n v="22.42"/>
    <n v="147"/>
  </r>
  <r>
    <n v="2034"/>
    <x v="0"/>
    <x v="0"/>
    <s v="B001-16786"/>
    <s v="B001"/>
    <s v="16786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52.54"/>
    <n v="0"/>
    <n v="27.46"/>
    <n v="180"/>
  </r>
  <r>
    <n v="2035"/>
    <x v="0"/>
    <x v="1"/>
    <s v="F001-8043"/>
    <s v="F001"/>
    <s v="8043"/>
    <s v="1-8"/>
    <s v="2022-01-06"/>
    <x v="1"/>
    <n v="2022"/>
    <n v="6"/>
    <d v="2022-01-06T00:00:00"/>
    <s v="2022-01-06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036"/>
    <x v="0"/>
    <x v="1"/>
    <s v="F001-8042"/>
    <s v="F001"/>
    <s v="8042"/>
    <s v="1-8"/>
    <s v="2022-01-06"/>
    <x v="1"/>
    <n v="2022"/>
    <n v="6"/>
    <d v="2022-01-06T00:00:00"/>
    <s v="2022-01-06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037"/>
    <x v="0"/>
    <x v="1"/>
    <s v="F001-8041"/>
    <s v="F001"/>
    <s v="8041"/>
    <s v="1-8"/>
    <s v="2022-01-06"/>
    <x v="1"/>
    <n v="2022"/>
    <n v="6"/>
    <d v="2022-01-06T00:00:00"/>
    <s v="2022-01-06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038"/>
    <x v="0"/>
    <x v="1"/>
    <s v="F001-8040"/>
    <s v="F001"/>
    <s v="8040"/>
    <s v="1-8"/>
    <s v="2022-01-06"/>
    <x v="1"/>
    <n v="2022"/>
    <n v="6"/>
    <d v="2022-01-06T00:00:00"/>
    <s v="2022-01-06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039"/>
    <x v="0"/>
    <x v="1"/>
    <s v="F001-8039"/>
    <s v="F001"/>
    <s v="8039"/>
    <s v="1-8"/>
    <s v="2022-01-06"/>
    <x v="1"/>
    <n v="2022"/>
    <n v="6"/>
    <d v="2022-01-06T00:00:00"/>
    <s v="2022-01-06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040"/>
    <x v="0"/>
    <x v="0"/>
    <s v="B001-16785"/>
    <s v="B001"/>
    <s v="16785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0.85"/>
    <n v="0"/>
    <n v="18.149999999999999"/>
    <n v="119"/>
  </r>
  <r>
    <n v="2041"/>
    <x v="0"/>
    <x v="1"/>
    <s v="F001-8038"/>
    <s v="F001"/>
    <s v="8038"/>
    <s v="1-8"/>
    <s v="2022-01-06"/>
    <x v="1"/>
    <n v="2022"/>
    <n v="6"/>
    <d v="2022-01-06T00:00:00"/>
    <s v="2022-01-06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042"/>
    <x v="0"/>
    <x v="1"/>
    <s v="F001-8037"/>
    <s v="F001"/>
    <s v="8037"/>
    <s v="1-8"/>
    <s v="2022-01-06"/>
    <x v="1"/>
    <n v="2022"/>
    <n v="6"/>
    <d v="2022-01-06T00:00:00"/>
    <s v="2022-01-06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043"/>
    <x v="0"/>
    <x v="1"/>
    <s v="F001-8036"/>
    <s v="F001"/>
    <s v="8036"/>
    <s v="1-8"/>
    <s v="2022-01-06"/>
    <x v="1"/>
    <n v="2022"/>
    <n v="6"/>
    <d v="2022-01-06T00:00:00"/>
    <s v="2022-01-06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044"/>
    <x v="0"/>
    <x v="1"/>
    <s v="F001-8035"/>
    <s v="F001"/>
    <s v="8035"/>
    <s v="1-8"/>
    <s v="2022-01-06"/>
    <x v="1"/>
    <n v="2022"/>
    <n v="6"/>
    <d v="2022-01-06T00:00:00"/>
    <s v="2022-01-06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045"/>
    <x v="0"/>
    <x v="1"/>
    <s v="F001-8034"/>
    <s v="F001"/>
    <s v="8034"/>
    <s v="1-8"/>
    <s v="2022-01-06"/>
    <x v="1"/>
    <n v="2022"/>
    <n v="6"/>
    <d v="2022-01-06T00:00:00"/>
    <s v="2022-01-06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046"/>
    <x v="0"/>
    <x v="0"/>
    <s v="B001-16784"/>
    <s v="B001"/>
    <s v="16784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4.75"/>
    <n v="0"/>
    <n v="6.25"/>
    <n v="41"/>
  </r>
  <r>
    <n v="2047"/>
    <x v="0"/>
    <x v="1"/>
    <s v="F001-8033"/>
    <s v="F001"/>
    <s v="8033"/>
    <s v="1-8"/>
    <s v="2022-01-06"/>
    <x v="1"/>
    <n v="2022"/>
    <n v="6"/>
    <d v="2022-01-06T00:00:00"/>
    <s v="2022-01-06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5.93"/>
    <n v="0"/>
    <n v="28.07"/>
    <n v="184"/>
  </r>
  <r>
    <n v="2048"/>
    <x v="1"/>
    <x v="0"/>
    <s v="B003-12270"/>
    <s v="B003"/>
    <s v="12270"/>
    <s v="3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.4700000000000006"/>
    <n v="0"/>
    <n v="1.53"/>
    <n v="10"/>
  </r>
  <r>
    <n v="2049"/>
    <x v="1"/>
    <x v="0"/>
    <s v="B003-12269"/>
    <s v="B003"/>
    <s v="12269"/>
    <s v="3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50"/>
    <x v="1"/>
    <x v="0"/>
    <s v="B003-12268"/>
    <s v="B003"/>
    <s v="12268"/>
    <s v="3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51"/>
    <x v="1"/>
    <x v="0"/>
    <s v="B003-12267"/>
    <s v="B003"/>
    <s v="12267"/>
    <s v="3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52"/>
    <x v="1"/>
    <x v="0"/>
    <s v="B003-12266"/>
    <s v="B003"/>
    <s v="12266"/>
    <s v="3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53"/>
    <x v="1"/>
    <x v="0"/>
    <s v="B003-12265"/>
    <s v="B003"/>
    <s v="12265"/>
    <s v="3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54"/>
    <x v="1"/>
    <x v="0"/>
    <s v="B003-12264"/>
    <s v="B003"/>
    <s v="12264"/>
    <s v="3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55"/>
    <x v="2"/>
    <x v="0"/>
    <s v="B002-15834"/>
    <s v="B002"/>
    <s v="15834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56"/>
    <x v="2"/>
    <x v="0"/>
    <s v="B002-15833"/>
    <s v="B002"/>
    <s v="15833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57"/>
    <x v="2"/>
    <x v="0"/>
    <s v="B002-15832"/>
    <s v="B002"/>
    <s v="15832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58"/>
    <x v="2"/>
    <x v="0"/>
    <s v="B002-15831"/>
    <s v="B002"/>
    <s v="15831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59"/>
    <x v="2"/>
    <x v="0"/>
    <s v="B002-15830"/>
    <s v="B002"/>
    <s v="15830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60"/>
    <x v="2"/>
    <x v="0"/>
    <s v="B002-15829"/>
    <s v="B002"/>
    <s v="15829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61"/>
    <x v="2"/>
    <x v="0"/>
    <s v="B002-15828"/>
    <s v="B002"/>
    <s v="15828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62"/>
    <x v="2"/>
    <x v="0"/>
    <s v="B002-15827"/>
    <s v="B002"/>
    <s v="15827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63"/>
    <x v="2"/>
    <x v="0"/>
    <s v="B002-15826"/>
    <s v="B002"/>
    <s v="15826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64"/>
    <x v="2"/>
    <x v="0"/>
    <s v="B002-15825"/>
    <s v="B002"/>
    <s v="15825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65"/>
    <x v="2"/>
    <x v="0"/>
    <s v="B002-15824"/>
    <s v="B002"/>
    <s v="15824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66"/>
    <x v="2"/>
    <x v="0"/>
    <s v="B002-15823"/>
    <s v="B002"/>
    <s v="15823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67"/>
    <x v="0"/>
    <x v="1"/>
    <s v="F001-8032"/>
    <s v="F001"/>
    <s v="8032"/>
    <s v="1-8"/>
    <s v="2022-01-06"/>
    <x v="1"/>
    <n v="2022"/>
    <n v="6"/>
    <d v="2022-01-06T00:00:00"/>
    <s v="2022-01-06"/>
    <m/>
    <m/>
    <m/>
    <m/>
    <s v="Patapo"/>
    <x v="1"/>
    <x v="1"/>
    <s v="MULTISERVICIOS V &amp; G GUTTY E.I.R.L."/>
    <s v="multiservicios v &amp; g gutty e.i.r.l."/>
    <s v="MULTISERVICIOS V &amp; G GUTTY E.I.R.L."/>
    <s v="Multiservicios V &amp; G Gutty E.I.R.L."/>
    <n v="20604043779"/>
    <s v="Aceptado"/>
    <s v="PEN"/>
    <m/>
    <m/>
    <s v="Efectivo"/>
    <n v="42.37"/>
    <n v="0"/>
    <n v="7.63"/>
    <n v="50"/>
  </r>
  <r>
    <n v="2068"/>
    <x v="1"/>
    <x v="1"/>
    <s v="F003-2031"/>
    <s v="F003"/>
    <s v="2031"/>
    <s v="3-2"/>
    <s v="2022-01-06"/>
    <x v="1"/>
    <n v="2022"/>
    <n v="6"/>
    <d v="2022-01-06T00:00:00"/>
    <s v="2022-01-06"/>
    <m/>
    <m/>
    <m/>
    <m/>
    <s v="San Juan de Miraflores"/>
    <x v="4"/>
    <x v="4"/>
    <s v="FILMTRUCK PERU S.A.C."/>
    <s v="filmtruck peru s.a.c."/>
    <s v="FILMTRUCK PERU S.A.C."/>
    <s v="Filmtruck Peru S.A.C."/>
    <n v="20557410181"/>
    <s v="Aceptado"/>
    <s v="PEN"/>
    <m/>
    <m/>
    <s v="Efectivo"/>
    <n v="61.69"/>
    <n v="0"/>
    <n v="11.11"/>
    <n v="72.8"/>
  </r>
  <r>
    <n v="2069"/>
    <x v="0"/>
    <x v="1"/>
    <s v="F001-8031"/>
    <s v="F001"/>
    <s v="8031"/>
    <s v="1-8"/>
    <s v="2022-01-06"/>
    <x v="1"/>
    <n v="2022"/>
    <n v="6"/>
    <d v="2022-01-06T00:00:00"/>
    <s v="2022-01-06"/>
    <m/>
    <m/>
    <m/>
    <m/>
    <m/>
    <x v="1"/>
    <x v="1"/>
    <s v="RIMARACHIN SALAZAR MARIANO"/>
    <s v="rimarachin salazar mariano"/>
    <s v="RIMARACHIN SALAZAR MARIANO"/>
    <s v="Rimarachin Salazar Mariano"/>
    <n v="10174403550"/>
    <s v="Aceptado"/>
    <s v="PEN"/>
    <m/>
    <m/>
    <s v="Efectivo"/>
    <n v="261.02"/>
    <n v="0"/>
    <n v="46.98"/>
    <n v="308"/>
  </r>
  <r>
    <n v="2070"/>
    <x v="0"/>
    <x v="0"/>
    <s v="B001-16783"/>
    <s v="B001"/>
    <s v="16783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3.73"/>
    <n v="0"/>
    <n v="22.27"/>
    <n v="146"/>
  </r>
  <r>
    <n v="2071"/>
    <x v="0"/>
    <x v="0"/>
    <s v="B001-16782"/>
    <s v="B001"/>
    <s v="16782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72"/>
    <x v="0"/>
    <x v="0"/>
    <s v="B001-16781"/>
    <s v="B001"/>
    <s v="16781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73"/>
    <x v="0"/>
    <x v="0"/>
    <s v="B001-16780"/>
    <s v="B001"/>
    <s v="16780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2074"/>
    <x v="0"/>
    <x v="0"/>
    <s v="B001-16779"/>
    <s v="B001"/>
    <s v="16779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2075"/>
    <x v="0"/>
    <x v="0"/>
    <s v="B001-16778"/>
    <s v="B001"/>
    <s v="16778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76"/>
    <x v="2"/>
    <x v="0"/>
    <s v="B002-15822"/>
    <s v="B002"/>
    <s v="15822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77"/>
    <x v="2"/>
    <x v="0"/>
    <s v="B002-15821"/>
    <s v="B002"/>
    <s v="15821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78"/>
    <x v="2"/>
    <x v="0"/>
    <s v="B002-15820"/>
    <s v="B002"/>
    <s v="15820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79"/>
    <x v="2"/>
    <x v="0"/>
    <s v="B002-15819"/>
    <s v="B002"/>
    <s v="15819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2080"/>
    <x v="2"/>
    <x v="0"/>
    <s v="B002-15818"/>
    <s v="B002"/>
    <s v="15818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2081"/>
    <x v="1"/>
    <x v="0"/>
    <s v="B003-12263"/>
    <s v="B003"/>
    <s v="12263"/>
    <s v="3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82"/>
    <x v="1"/>
    <x v="0"/>
    <s v="B003-12262"/>
    <s v="B003"/>
    <s v="12262"/>
    <s v="3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83"/>
    <x v="1"/>
    <x v="0"/>
    <s v="B003-12261"/>
    <s v="B003"/>
    <s v="12261"/>
    <s v="3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84"/>
    <x v="1"/>
    <x v="0"/>
    <s v="B003-12260"/>
    <s v="B003"/>
    <s v="12260"/>
    <s v="3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85"/>
    <x v="2"/>
    <x v="0"/>
    <s v="B002-15817"/>
    <s v="B002"/>
    <s v="15817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2086"/>
    <x v="2"/>
    <x v="0"/>
    <s v="B002-15816"/>
    <s v="B002"/>
    <s v="15816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87"/>
    <x v="2"/>
    <x v="0"/>
    <s v="B002-15815"/>
    <s v="B002"/>
    <s v="15815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88"/>
    <x v="2"/>
    <x v="0"/>
    <s v="B002-15814"/>
    <s v="B002"/>
    <s v="15814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89"/>
    <x v="2"/>
    <x v="0"/>
    <s v="B002-15813"/>
    <s v="B002"/>
    <s v="15813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90"/>
    <x v="2"/>
    <x v="0"/>
    <s v="B002-15812"/>
    <s v="B002"/>
    <s v="15812"/>
    <s v="2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91"/>
    <x v="0"/>
    <x v="0"/>
    <s v="B001-16777"/>
    <s v="B001"/>
    <s v="16777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1.7"/>
    <n v="0"/>
    <n v="18.309999999999999"/>
    <n v="120.01"/>
  </r>
  <r>
    <n v="2092"/>
    <x v="0"/>
    <x v="0"/>
    <s v="B001-16776"/>
    <s v="B001"/>
    <s v="16776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093"/>
    <x v="0"/>
    <x v="0"/>
    <s v="B001-16775"/>
    <s v="B001"/>
    <s v="16775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7"/>
    <n v="0"/>
    <n v="38.14"/>
    <n v="250.01"/>
  </r>
  <r>
    <n v="2094"/>
    <x v="0"/>
    <x v="0"/>
    <s v="B001-16774"/>
    <s v="B001"/>
    <s v="16774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7"/>
    <n v="0"/>
    <n v="38.14"/>
    <n v="250.01"/>
  </r>
  <r>
    <n v="2095"/>
    <x v="0"/>
    <x v="0"/>
    <s v="B001-16773"/>
    <s v="B001"/>
    <s v="16773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0.85"/>
    <n v="0"/>
    <n v="9.15"/>
    <n v="60"/>
  </r>
  <r>
    <n v="2096"/>
    <x v="0"/>
    <x v="0"/>
    <s v="B001-16772"/>
    <s v="B001"/>
    <s v="16772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76.27"/>
    <n v="0"/>
    <n v="13.73"/>
    <n v="90"/>
  </r>
  <r>
    <n v="2097"/>
    <x v="0"/>
    <x v="0"/>
    <s v="B001-16771"/>
    <s v="B001"/>
    <s v="16771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7.8"/>
    <n v="0"/>
    <n v="12.2"/>
    <n v="80"/>
  </r>
  <r>
    <n v="2098"/>
    <x v="0"/>
    <x v="0"/>
    <s v="B001-16770"/>
    <s v="B001"/>
    <s v="16770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1.7"/>
    <n v="0"/>
    <n v="18.309999999999999"/>
    <n v="120.01"/>
  </r>
  <r>
    <n v="2099"/>
    <x v="0"/>
    <x v="0"/>
    <s v="B001-16769"/>
    <s v="B001"/>
    <s v="16769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100"/>
    <x v="0"/>
    <x v="0"/>
    <s v="B001-16768"/>
    <s v="B001"/>
    <s v="16768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7.8"/>
    <n v="0"/>
    <n v="12.2"/>
    <n v="80"/>
  </r>
  <r>
    <n v="2101"/>
    <x v="0"/>
    <x v="0"/>
    <s v="B001-16767"/>
    <s v="B001"/>
    <s v="16767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2102"/>
    <x v="0"/>
    <x v="0"/>
    <s v="B001-16766"/>
    <s v="B001"/>
    <s v="16766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7"/>
    <n v="0"/>
    <n v="38.14"/>
    <n v="250.01"/>
  </r>
  <r>
    <n v="2103"/>
    <x v="0"/>
    <x v="0"/>
    <s v="B001-16765"/>
    <s v="B001"/>
    <s v="16765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37.29"/>
    <n v="0"/>
    <n v="42.71"/>
    <n v="280"/>
  </r>
  <r>
    <n v="2104"/>
    <x v="0"/>
    <x v="0"/>
    <s v="B001-16764"/>
    <s v="B001"/>
    <s v="16764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48.31"/>
    <n v="0"/>
    <n v="26.7"/>
    <n v="175.01"/>
  </r>
  <r>
    <n v="2105"/>
    <x v="0"/>
    <x v="0"/>
    <s v="B001-16763"/>
    <s v="B001"/>
    <s v="16763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48.31"/>
    <n v="0"/>
    <n v="26.7"/>
    <n v="175.01"/>
  </r>
  <r>
    <n v="2106"/>
    <x v="0"/>
    <x v="0"/>
    <s v="B001-16762"/>
    <s v="B001"/>
    <s v="16762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2107"/>
    <x v="0"/>
    <x v="0"/>
    <s v="B001-16761"/>
    <s v="B001"/>
    <s v="16761"/>
    <s v="1-1"/>
    <s v="2022-01-06"/>
    <x v="1"/>
    <n v="2022"/>
    <n v="6"/>
    <d v="2022-01-06T00:00:00"/>
    <s v="2022-01-06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108"/>
    <x v="0"/>
    <x v="0"/>
    <s v="B001-16760"/>
    <s v="B001"/>
    <s v="16760"/>
    <s v="1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5.76"/>
    <n v="0"/>
    <n v="8.24"/>
    <n v="54"/>
  </r>
  <r>
    <n v="2109"/>
    <x v="0"/>
    <x v="1"/>
    <s v="F001-8030"/>
    <s v="F001"/>
    <s v="8030"/>
    <s v="1-8"/>
    <s v="2022-01-05"/>
    <x v="1"/>
    <n v="2022"/>
    <n v="5"/>
    <d v="2022-01-05T00:00:00"/>
    <s v="2022-01-05"/>
    <m/>
    <m/>
    <m/>
    <m/>
    <s v="Cutervo"/>
    <x v="2"/>
    <x v="10"/>
    <s v="E.Y.N.C.CONTRATISTAS GENERALES E.I.R.L."/>
    <s v="e.y.n.c.contratistas generales e.i.r.l."/>
    <s v="E.Y.N.C.CONTRATISTAS GENERALES E.I.R.L."/>
    <s v="E.Y.N.C.Contratistas Generales E.I.R.L."/>
    <n v="20491842122"/>
    <s v="Aceptado"/>
    <s v="PEN"/>
    <m/>
    <m/>
    <s v="Efectivo"/>
    <n v="84.75"/>
    <n v="0"/>
    <n v="15.25"/>
    <n v="100"/>
  </r>
  <r>
    <n v="2110"/>
    <x v="0"/>
    <x v="0"/>
    <s v="B001-16759"/>
    <s v="B001"/>
    <s v="16759"/>
    <s v="1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2111"/>
    <x v="0"/>
    <x v="1"/>
    <s v="F001-8029"/>
    <s v="F001"/>
    <s v="8029"/>
    <s v="1-8"/>
    <s v="2022-01-05"/>
    <x v="1"/>
    <n v="2022"/>
    <n v="5"/>
    <d v="2022-01-05T00:00:00"/>
    <s v="2022-01-05"/>
    <m/>
    <m/>
    <m/>
    <m/>
    <m/>
    <x v="2"/>
    <x v="13"/>
    <s v="BURGA BLANCO JOEL"/>
    <s v="burga blanco joel"/>
    <s v="BURGA BLANCO JOEL"/>
    <s v="Burga Blanco Joel"/>
    <n v="10275762488"/>
    <s v="Aceptado"/>
    <s v="PEN"/>
    <m/>
    <m/>
    <s v="Efectivo"/>
    <n v="338.98"/>
    <n v="0"/>
    <n v="61.02"/>
    <n v="400"/>
  </r>
  <r>
    <n v="2112"/>
    <x v="1"/>
    <x v="1"/>
    <s v="F003-2030"/>
    <s v="F003"/>
    <s v="2030"/>
    <s v="3-2"/>
    <s v="2022-01-05"/>
    <x v="1"/>
    <n v="2022"/>
    <n v="5"/>
    <d v="2022-01-05T00:00:00"/>
    <s v="2022-01-05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25.42"/>
    <n v="0"/>
    <n v="4.58"/>
    <n v="30"/>
  </r>
  <r>
    <n v="2113"/>
    <x v="2"/>
    <x v="0"/>
    <s v="B002-15811"/>
    <s v="B002"/>
    <s v="15811"/>
    <s v="2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114"/>
    <x v="2"/>
    <x v="0"/>
    <s v="B002-15810"/>
    <s v="B002"/>
    <s v="15810"/>
    <s v="2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2115"/>
    <x v="2"/>
    <x v="0"/>
    <s v="B002-15809"/>
    <s v="B002"/>
    <s v="15809"/>
    <s v="2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1.78"/>
    <n v="0"/>
    <n v="5.72"/>
    <n v="37.5"/>
  </r>
  <r>
    <n v="2116"/>
    <x v="2"/>
    <x v="0"/>
    <s v="B002-15808"/>
    <s v="B002"/>
    <s v="15808"/>
    <s v="2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96.61"/>
    <n v="0"/>
    <n v="53.39"/>
    <n v="350"/>
  </r>
  <r>
    <n v="2117"/>
    <x v="2"/>
    <x v="0"/>
    <s v="B002-15807"/>
    <s v="B002"/>
    <s v="15807"/>
    <s v="2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.95"/>
    <n v="0"/>
    <n v="3.05"/>
    <n v="20"/>
  </r>
  <r>
    <n v="2118"/>
    <x v="1"/>
    <x v="0"/>
    <s v="B003-12259"/>
    <s v="B003"/>
    <s v="12259"/>
    <s v="3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38.14"/>
    <n v="0"/>
    <n v="6.86"/>
    <n v="45"/>
  </r>
  <r>
    <n v="2119"/>
    <x v="2"/>
    <x v="0"/>
    <s v="B002-15806"/>
    <s v="B002"/>
    <s v="15806"/>
    <s v="2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2120"/>
    <x v="2"/>
    <x v="0"/>
    <s v="B002-15805"/>
    <s v="B002"/>
    <s v="15805"/>
    <s v="2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2121"/>
    <x v="2"/>
    <x v="0"/>
    <s v="B002-15804"/>
    <s v="B002"/>
    <s v="15804"/>
    <s v="2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2122"/>
    <x v="2"/>
    <x v="0"/>
    <s v="B002-15803"/>
    <s v="B002"/>
    <s v="15803"/>
    <s v="2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2123"/>
    <x v="2"/>
    <x v="0"/>
    <s v="B002-15802"/>
    <s v="B002"/>
    <s v="15802"/>
    <s v="2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124"/>
    <x v="2"/>
    <x v="0"/>
    <s v="B002-15801"/>
    <s v="B002"/>
    <s v="15801"/>
    <s v="2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125"/>
    <x v="1"/>
    <x v="0"/>
    <s v="B003-12258"/>
    <s v="B003"/>
    <s v="12258"/>
    <s v="3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2126"/>
    <x v="1"/>
    <x v="0"/>
    <s v="B003-12257"/>
    <s v="B003"/>
    <s v="12257"/>
    <s v="3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3.73"/>
    <n v="0"/>
    <n v="4.2699999999999996"/>
    <n v="28"/>
  </r>
  <r>
    <n v="2127"/>
    <x v="0"/>
    <x v="1"/>
    <s v="F001-8028"/>
    <s v="F001"/>
    <s v="8028"/>
    <s v="1-8"/>
    <s v="2022-01-05"/>
    <x v="1"/>
    <n v="2022"/>
    <n v="5"/>
    <d v="2022-01-05T00:00:00"/>
    <s v="2022-01-05"/>
    <m/>
    <m/>
    <m/>
    <m/>
    <s v="Trujillo"/>
    <x v="8"/>
    <x v="14"/>
    <s v="CONSTRUCTORA ALCAZAR S.A.C."/>
    <s v="constructora alcazar s.a.c."/>
    <s v="CONSTRUCTORA ALCAZAR S.A.C."/>
    <s v="Constructora Alcazar S.A.C."/>
    <n v="20559792196"/>
    <s v="Aceptado"/>
    <s v="PEN"/>
    <m/>
    <m/>
    <s v="Efectivo"/>
    <n v="42.37"/>
    <n v="0"/>
    <n v="7.63"/>
    <n v="50"/>
  </r>
  <r>
    <n v="2128"/>
    <x v="0"/>
    <x v="1"/>
    <s v="F001-8027"/>
    <s v="F001"/>
    <s v="8027"/>
    <s v="1-8"/>
    <s v="2022-01-05"/>
    <x v="1"/>
    <n v="2022"/>
    <n v="5"/>
    <d v="2022-01-05T00:00:00"/>
    <s v="2022-01-05"/>
    <m/>
    <m/>
    <m/>
    <m/>
    <s v="Cajamarca"/>
    <x v="2"/>
    <x v="6"/>
    <s v="MADERERA Y REPRESENTACIONES SAN LORENZO S.A.C."/>
    <s v="maderera y representaciones san lorenzo s.a.c."/>
    <s v="MADERERA Y REPRESENTACIONES SAN LORENZO S.A.C."/>
    <s v="Maderera Y Representaciones San Lorenzo S.A.C."/>
    <n v="20605551832"/>
    <s v="Aceptado"/>
    <s v="PEN"/>
    <m/>
    <m/>
    <s v="Efectivo"/>
    <n v="338.98"/>
    <n v="0"/>
    <n v="61.02"/>
    <n v="400"/>
  </r>
  <r>
    <n v="2129"/>
    <x v="0"/>
    <x v="0"/>
    <s v="B001-16758"/>
    <s v="B001"/>
    <s v="16758"/>
    <s v="1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2130"/>
    <x v="0"/>
    <x v="0"/>
    <s v="B001-16757"/>
    <s v="B001"/>
    <s v="16757"/>
    <s v="1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2131"/>
    <x v="0"/>
    <x v="0"/>
    <s v="B001-16756"/>
    <s v="B001"/>
    <s v="16756"/>
    <s v="1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2132"/>
    <x v="0"/>
    <x v="1"/>
    <s v="F001-8026"/>
    <s v="F001"/>
    <s v="8026"/>
    <s v="1-8"/>
    <s v="2022-01-05"/>
    <x v="1"/>
    <n v="2022"/>
    <n v="5"/>
    <d v="2022-01-05T00:00:00"/>
    <s v="2022-01-05"/>
    <m/>
    <m/>
    <m/>
    <m/>
    <s v="José Leonardo Ortiz"/>
    <x v="1"/>
    <x v="1"/>
    <s v="TRANSPORTES JJ BUSTAMANTE S.R.L."/>
    <s v="transportes jj bustamante s.r.l."/>
    <s v="TRANSPORTES JJ BUSTAMANTE S.R.L."/>
    <s v="Transportes Jj Bustamante S.R.L."/>
    <n v="20603488173"/>
    <s v="Aceptado"/>
    <s v="PEN"/>
    <m/>
    <m/>
    <s v="Efectivo"/>
    <n v="144.07"/>
    <n v="0"/>
    <n v="25.93"/>
    <n v="170"/>
  </r>
  <r>
    <n v="2133"/>
    <x v="0"/>
    <x v="1"/>
    <s v="F001-8025"/>
    <s v="F001"/>
    <s v="8025"/>
    <s v="1-8"/>
    <s v="2022-01-05"/>
    <x v="1"/>
    <n v="2022"/>
    <n v="5"/>
    <d v="2022-01-05T00:00:00"/>
    <s v="2022-01-05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2.54"/>
    <n v="0"/>
    <n v="27.46"/>
    <n v="180"/>
  </r>
  <r>
    <n v="2134"/>
    <x v="0"/>
    <x v="1"/>
    <s v="F001-8024"/>
    <s v="F001"/>
    <s v="8024"/>
    <s v="1-8"/>
    <s v="2022-01-05"/>
    <x v="1"/>
    <n v="2022"/>
    <n v="5"/>
    <d v="2022-01-05T00:00:00"/>
    <s v="2022-01-05"/>
    <m/>
    <m/>
    <m/>
    <m/>
    <s v="San Isidro"/>
    <x v="4"/>
    <x v="4"/>
    <s v="BENICORP S.A.C."/>
    <s v="benicorp s.a.c."/>
    <s v="BENICORP S.A.C."/>
    <s v="Benicorp S.A.C."/>
    <n v="20601152291"/>
    <s v="Aceptado"/>
    <s v="PEN"/>
    <m/>
    <m/>
    <s v="Efectivo"/>
    <n v="652.54"/>
    <n v="0"/>
    <n v="117.46"/>
    <n v="770"/>
  </r>
  <r>
    <n v="2135"/>
    <x v="0"/>
    <x v="1"/>
    <s v="F001-8023"/>
    <s v="F001"/>
    <s v="8023"/>
    <s v="1-8"/>
    <s v="2022-01-05"/>
    <x v="1"/>
    <n v="2022"/>
    <n v="5"/>
    <d v="2022-01-05T00:00:00"/>
    <s v="2022-01-05"/>
    <m/>
    <m/>
    <m/>
    <m/>
    <s v="Chongoyape"/>
    <x v="1"/>
    <x v="1"/>
    <s v="DAVILA RAMOS CARLOS ALBERTO"/>
    <s v="davila ramos carlos alberto"/>
    <s v="DAVILA RAMOS CARLOS ALBERTO"/>
    <s v="Davila Ramos Carlos Alberto"/>
    <n v="10174517849"/>
    <s v="Aceptado"/>
    <s v="PEN"/>
    <m/>
    <m/>
    <s v="Efectivo"/>
    <n v="42.37"/>
    <n v="0"/>
    <n v="7.63"/>
    <n v="50"/>
  </r>
  <r>
    <n v="2136"/>
    <x v="0"/>
    <x v="0"/>
    <s v="B001-16755"/>
    <s v="B001"/>
    <s v="16755"/>
    <s v="1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93.22"/>
    <n v="0"/>
    <n v="16.78"/>
    <n v="110"/>
  </r>
  <r>
    <n v="2137"/>
    <x v="0"/>
    <x v="1"/>
    <s v="F001-8022"/>
    <s v="F001"/>
    <s v="8022"/>
    <s v="1-8"/>
    <s v="2022-01-05"/>
    <x v="1"/>
    <n v="2022"/>
    <n v="5"/>
    <d v="2022-01-05T00:00:00"/>
    <s v="2022-01-05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138"/>
    <x v="0"/>
    <x v="1"/>
    <s v="F001-8021"/>
    <s v="F001"/>
    <s v="8021"/>
    <s v="1-8"/>
    <s v="2022-01-05"/>
    <x v="1"/>
    <n v="2022"/>
    <n v="5"/>
    <d v="2022-01-05T00:00:00"/>
    <s v="2022-01-05"/>
    <m/>
    <m/>
    <m/>
    <m/>
    <s v="Chiclayo"/>
    <x v="1"/>
    <x v="1"/>
    <s v="AGYT SERVICIOS GENERALES S.A.C."/>
    <s v="agyt servicios generales s.a.c."/>
    <s v="AGYT SERVICIOS GENERALES S.A.C."/>
    <s v="Agyt Servicios Generales S.A.C."/>
    <n v="20608314238"/>
    <s v="Aceptado"/>
    <s v="PEN"/>
    <m/>
    <m/>
    <s v="Efectivo"/>
    <n v="287.12"/>
    <n v="0"/>
    <n v="51.68"/>
    <n v="338.8"/>
  </r>
  <r>
    <n v="2139"/>
    <x v="0"/>
    <x v="1"/>
    <s v="F001-8020"/>
    <s v="F001"/>
    <s v="8020"/>
    <s v="1-8"/>
    <s v="2022-01-05"/>
    <x v="1"/>
    <n v="2022"/>
    <n v="5"/>
    <d v="2022-01-05T00:00:00"/>
    <s v="2022-01-05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140"/>
    <x v="0"/>
    <x v="1"/>
    <s v="F001-8019"/>
    <s v="F001"/>
    <s v="8019"/>
    <s v="1-8"/>
    <s v="2022-01-05"/>
    <x v="1"/>
    <n v="2022"/>
    <n v="5"/>
    <d v="2022-01-05T00:00:00"/>
    <s v="2022-01-05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141"/>
    <x v="0"/>
    <x v="1"/>
    <s v="F001-8018"/>
    <s v="F001"/>
    <s v="8018"/>
    <s v="1-8"/>
    <s v="2022-01-05"/>
    <x v="1"/>
    <n v="2022"/>
    <n v="5"/>
    <d v="2022-01-05T00:00:00"/>
    <s v="2022-01-05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142"/>
    <x v="0"/>
    <x v="1"/>
    <s v="F001-8017"/>
    <s v="F001"/>
    <s v="8017"/>
    <s v="1-8"/>
    <s v="2022-01-05"/>
    <x v="1"/>
    <n v="2022"/>
    <n v="5"/>
    <d v="2022-01-05T00:00:00"/>
    <s v="2022-01-05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143"/>
    <x v="0"/>
    <x v="1"/>
    <s v="F001-8016"/>
    <s v="F001"/>
    <s v="8016"/>
    <s v="1-8"/>
    <s v="2022-01-05"/>
    <x v="1"/>
    <n v="2022"/>
    <n v="5"/>
    <d v="2022-01-05T00:00:00"/>
    <s v="2022-01-05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144"/>
    <x v="2"/>
    <x v="0"/>
    <s v="B002-15800"/>
    <s v="B002"/>
    <s v="15800"/>
    <s v="2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.42"/>
    <n v="0"/>
    <n v="4.58"/>
    <n v="30"/>
  </r>
  <r>
    <n v="2145"/>
    <x v="0"/>
    <x v="1"/>
    <s v="F001-8015"/>
    <s v="F001"/>
    <s v="8015"/>
    <s v="1-8"/>
    <s v="2022-01-05"/>
    <x v="1"/>
    <n v="2022"/>
    <n v="5"/>
    <d v="2022-01-05T00:00:00"/>
    <s v="2022-01-05"/>
    <m/>
    <m/>
    <m/>
    <m/>
    <s v="Chiclayo"/>
    <x v="1"/>
    <x v="1"/>
    <s v="PROTEGE PERU MULTISERVICIOS S.R.L."/>
    <s v="protege peru multiservicios s.r.l."/>
    <s v="PROTEGE PERU MULTISERVICIOS S.R.L."/>
    <s v="Protege Peru Multiservicios S.R.L."/>
    <n v="20539144201"/>
    <s v="Aceptado"/>
    <s v="PEN"/>
    <m/>
    <m/>
    <s v="Efectivo"/>
    <n v="169.49"/>
    <n v="0"/>
    <n v="30.51"/>
    <n v="200"/>
  </r>
  <r>
    <n v="2146"/>
    <x v="0"/>
    <x v="1"/>
    <s v="F001-8014"/>
    <s v="F001"/>
    <s v="8014"/>
    <s v="1-8"/>
    <s v="2022-01-05"/>
    <x v="1"/>
    <n v="2022"/>
    <n v="5"/>
    <d v="2022-01-05T00:00:00"/>
    <s v="2022-01-05"/>
    <m/>
    <m/>
    <m/>
    <m/>
    <s v="La Victoria"/>
    <x v="1"/>
    <x v="1"/>
    <s v="SERVICIOS GENERALES OASIS CAMP SRL"/>
    <s v="servicios generales oasis camp srl"/>
    <s v="SERVICIOS GENERALES OASIS CAMP SRL"/>
    <s v="Servicios Generales Oasis Camp Srl"/>
    <n v="20538972071"/>
    <s v="Aceptado"/>
    <s v="PEN"/>
    <m/>
    <m/>
    <s v="Efectivo"/>
    <n v="84.75"/>
    <n v="0"/>
    <n v="15.25"/>
    <n v="100"/>
  </r>
  <r>
    <n v="2147"/>
    <x v="1"/>
    <x v="0"/>
    <s v="B003-12256"/>
    <s v="B003"/>
    <s v="12256"/>
    <s v="3-1"/>
    <s v="2022-01-05"/>
    <x v="1"/>
    <n v="2022"/>
    <n v="5"/>
    <d v="2022-01-05T00:00:00"/>
    <s v="2022-01-05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42.37"/>
    <n v="0"/>
    <n v="7.63"/>
    <n v="50"/>
  </r>
  <r>
    <n v="2148"/>
    <x v="1"/>
    <x v="0"/>
    <s v="B003-12255"/>
    <s v="B003"/>
    <s v="12255"/>
    <s v="3-1"/>
    <s v="2022-01-05"/>
    <x v="1"/>
    <n v="2022"/>
    <n v="5"/>
    <d v="2022-01-05T00:00:00"/>
    <s v="2022-01-05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3.56"/>
    <n v="0"/>
    <n v="2.44"/>
    <n v="16"/>
  </r>
  <r>
    <n v="2149"/>
    <x v="0"/>
    <x v="1"/>
    <s v="F001-8013"/>
    <s v="F001"/>
    <s v="8013"/>
    <s v="1-8"/>
    <s v="2022-01-05"/>
    <x v="1"/>
    <n v="2022"/>
    <n v="5"/>
    <d v="2022-01-05T00:00:00"/>
    <s v="2022-01-05"/>
    <m/>
    <m/>
    <m/>
    <m/>
    <m/>
    <x v="0"/>
    <x v="0"/>
    <s v="NEGOCIOS IZA SRL."/>
    <s v="negocios iza srl."/>
    <s v="NEGOCIOS IZA SRL."/>
    <s v="Negocios Iza Srl."/>
    <n v="20479703427"/>
    <s v="Aceptado"/>
    <s v="PEN"/>
    <m/>
    <m/>
    <s v="Efectivo"/>
    <n v="130.51"/>
    <n v="0"/>
    <n v="23.49"/>
    <n v="154"/>
  </r>
  <r>
    <n v="2150"/>
    <x v="0"/>
    <x v="0"/>
    <s v="B001-16754"/>
    <s v="B001"/>
    <s v="16754"/>
    <s v="1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44.07"/>
    <n v="0"/>
    <n v="25.93"/>
    <n v="170"/>
  </r>
  <r>
    <n v="2151"/>
    <x v="0"/>
    <x v="0"/>
    <s v="B001-16753"/>
    <s v="B001"/>
    <s v="16753"/>
    <s v="1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8.98"/>
    <n v="0"/>
    <n v="16.02"/>
    <n v="105"/>
  </r>
  <r>
    <n v="2152"/>
    <x v="0"/>
    <x v="1"/>
    <s v="F001-8012"/>
    <s v="F001"/>
    <s v="8012"/>
    <s v="1-8"/>
    <s v="2022-01-04"/>
    <x v="1"/>
    <n v="2022"/>
    <n v="4"/>
    <d v="2022-01-04T00:00:00"/>
    <s v="2022-01-04"/>
    <m/>
    <m/>
    <m/>
    <m/>
    <m/>
    <x v="1"/>
    <x v="1"/>
    <s v="GUERRA CHOROCO MILTON LUIS"/>
    <s v="guerra choroco milton luis"/>
    <s v="GUERRA CHOROCO MILTON LUIS"/>
    <s v="Guerra Choroco Milton Luis"/>
    <n v="10479220285"/>
    <s v="Aceptado"/>
    <s v="PEN"/>
    <m/>
    <m/>
    <s v="Efectivo"/>
    <n v="1152.54"/>
    <n v="0"/>
    <n v="207.46"/>
    <n v="1360"/>
  </r>
  <r>
    <n v="2153"/>
    <x v="0"/>
    <x v="0"/>
    <s v="B001-16752"/>
    <s v="B001"/>
    <s v="16752"/>
    <s v="1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66.95"/>
    <n v="0"/>
    <n v="12.05"/>
    <n v="79"/>
  </r>
  <r>
    <n v="2154"/>
    <x v="0"/>
    <x v="0"/>
    <s v="B001-16751"/>
    <s v="B001"/>
    <s v="16751"/>
    <s v="1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2155"/>
    <x v="0"/>
    <x v="1"/>
    <s v="F001-8011"/>
    <s v="F001"/>
    <s v="8011"/>
    <s v="1-8"/>
    <s v="2022-01-04"/>
    <x v="1"/>
    <n v="2022"/>
    <n v="4"/>
    <d v="2022-01-04T00:00:00"/>
    <s v="2022-01-04"/>
    <m/>
    <m/>
    <m/>
    <m/>
    <s v="José Leonardo Ortiz"/>
    <x v="1"/>
    <x v="1"/>
    <s v="EMP DE TRANSPORTES TURISMO ALVARADO EIRL"/>
    <s v="emp de transportes turismo alvarado eirl"/>
    <s v="EMP DE TRANSPORTES TURISMO ALVARADO EIRL"/>
    <s v="Emp De Transportes Turismo Alvarado Eirl"/>
    <n v="20395748701"/>
    <s v="Aceptado"/>
    <s v="PEN"/>
    <m/>
    <m/>
    <s v="Efectivo"/>
    <n v="326.27"/>
    <n v="0"/>
    <n v="58.73"/>
    <n v="385"/>
  </r>
  <r>
    <n v="2156"/>
    <x v="0"/>
    <x v="1"/>
    <s v="F001-8010"/>
    <s v="F001"/>
    <s v="8010"/>
    <s v="1-8"/>
    <s v="2022-01-04"/>
    <x v="1"/>
    <n v="2022"/>
    <n v="4"/>
    <d v="2022-01-04T00:00:00"/>
    <s v="2022-01-04"/>
    <m/>
    <m/>
    <m/>
    <m/>
    <s v="Patapo"/>
    <x v="1"/>
    <x v="1"/>
    <s v="TRANSPORTE MI PODEROSO CAUTIVO JD &amp; A E.I.R.L."/>
    <s v="transporte mi poderoso cautivo jd &amp; a e.i.r.l."/>
    <s v="TRANSPORTE MI PODEROSO CAUTIVO JD &amp; A E.I.R.L."/>
    <s v="Transporte Mi Poderoso Cautivo Jd &amp; A E.I.R.L."/>
    <n v="20607139378"/>
    <s v="Aceptado"/>
    <s v="PEN"/>
    <m/>
    <m/>
    <s v="Efectivo"/>
    <n v="1109.32"/>
    <n v="0"/>
    <n v="199.68"/>
    <n v="1309"/>
  </r>
  <r>
    <n v="2157"/>
    <x v="2"/>
    <x v="0"/>
    <s v="B002-15799"/>
    <s v="B002"/>
    <s v="15799"/>
    <s v="2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2158"/>
    <x v="2"/>
    <x v="0"/>
    <s v="B002-15798"/>
    <s v="B002"/>
    <s v="15798"/>
    <s v="2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2159"/>
    <x v="2"/>
    <x v="0"/>
    <s v="B002-15797"/>
    <s v="B002"/>
    <s v="15797"/>
    <s v="2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160"/>
    <x v="1"/>
    <x v="0"/>
    <s v="B003-12254"/>
    <s v="B003"/>
    <s v="12254"/>
    <s v="3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2161"/>
    <x v="1"/>
    <x v="0"/>
    <s v="B003-12253"/>
    <s v="B003"/>
    <s v="12253"/>
    <s v="3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8.64"/>
    <n v="0"/>
    <n v="21.36"/>
    <n v="140"/>
  </r>
  <r>
    <n v="2162"/>
    <x v="1"/>
    <x v="0"/>
    <s v="B003-12252"/>
    <s v="B003"/>
    <s v="12252"/>
    <s v="3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2163"/>
    <x v="2"/>
    <x v="0"/>
    <s v="B002-15796"/>
    <s v="B002"/>
    <s v="15796"/>
    <s v="2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2164"/>
    <x v="2"/>
    <x v="0"/>
    <s v="B002-15795"/>
    <s v="B002"/>
    <s v="15795"/>
    <s v="2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2165"/>
    <x v="0"/>
    <x v="1"/>
    <s v="F001-8009"/>
    <s v="F001"/>
    <s v="8009"/>
    <s v="1-8"/>
    <s v="2022-01-04"/>
    <x v="1"/>
    <n v="2022"/>
    <n v="4"/>
    <d v="2022-01-04T00:00:00"/>
    <s v="2022-01-04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52.54"/>
    <n v="0"/>
    <n v="27.46"/>
    <n v="180"/>
  </r>
  <r>
    <n v="2166"/>
    <x v="2"/>
    <x v="0"/>
    <s v="B002-15794"/>
    <s v="B002"/>
    <s v="15794"/>
    <s v="2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2167"/>
    <x v="2"/>
    <x v="0"/>
    <s v="B002-15793"/>
    <s v="B002"/>
    <s v="15793"/>
    <s v="2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2168"/>
    <x v="2"/>
    <x v="0"/>
    <s v="B002-15792"/>
    <s v="B002"/>
    <s v="15792"/>
    <s v="2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169"/>
    <x v="2"/>
    <x v="0"/>
    <s v="B002-15791"/>
    <s v="B002"/>
    <s v="15791"/>
    <s v="2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2170"/>
    <x v="1"/>
    <x v="0"/>
    <s v="B003-12251"/>
    <s v="B003"/>
    <s v="12251"/>
    <s v="3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11.86"/>
    <n v="0"/>
    <n v="38.14"/>
    <n v="250"/>
  </r>
  <r>
    <n v="2171"/>
    <x v="1"/>
    <x v="0"/>
    <s v="B003-12250"/>
    <s v="B003"/>
    <s v="12250"/>
    <s v="3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2172"/>
    <x v="1"/>
    <x v="0"/>
    <s v="B003-12249"/>
    <s v="B003"/>
    <s v="12249"/>
    <s v="3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173"/>
    <x v="2"/>
    <x v="0"/>
    <s v="B002-15790"/>
    <s v="B002"/>
    <s v="15790"/>
    <s v="2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2174"/>
    <x v="2"/>
    <x v="0"/>
    <s v="B002-15789"/>
    <s v="B002"/>
    <s v="15789"/>
    <s v="2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254.24"/>
    <n v="0"/>
    <n v="45.76"/>
    <n v="300"/>
  </r>
  <r>
    <n v="2175"/>
    <x v="2"/>
    <x v="0"/>
    <s v="B002-15788"/>
    <s v="B002"/>
    <s v="15788"/>
    <s v="2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176"/>
    <x v="2"/>
    <x v="0"/>
    <s v="B002-15787"/>
    <s v="B002"/>
    <s v="15787"/>
    <s v="2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2177"/>
    <x v="1"/>
    <x v="0"/>
    <s v="B003-12248"/>
    <s v="B003"/>
    <s v="12248"/>
    <s v="3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9.49"/>
    <n v="0"/>
    <n v="30.51"/>
    <n v="200"/>
  </r>
  <r>
    <n v="2178"/>
    <x v="1"/>
    <x v="0"/>
    <s v="B003-12247"/>
    <s v="B003"/>
    <s v="12247"/>
    <s v="3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35.59"/>
    <n v="0"/>
    <n v="24.41"/>
    <n v="160"/>
  </r>
  <r>
    <n v="2179"/>
    <x v="1"/>
    <x v="0"/>
    <s v="B003-12246"/>
    <s v="B003"/>
    <s v="12246"/>
    <s v="3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2180"/>
    <x v="0"/>
    <x v="0"/>
    <s v="B001-16750"/>
    <s v="B001"/>
    <s v="16750"/>
    <s v="1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0.85"/>
    <n v="0"/>
    <n v="18.149999999999999"/>
    <n v="119"/>
  </r>
  <r>
    <n v="2181"/>
    <x v="0"/>
    <x v="0"/>
    <s v="B001-16749"/>
    <s v="B001"/>
    <s v="16749"/>
    <s v="1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9.32"/>
    <n v="0"/>
    <n v="10.68"/>
    <n v="70"/>
  </r>
  <r>
    <n v="2182"/>
    <x v="0"/>
    <x v="0"/>
    <s v="B001-16748"/>
    <s v="B001"/>
    <s v="16748"/>
    <s v="1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2183"/>
    <x v="1"/>
    <x v="0"/>
    <s v="B003-12245"/>
    <s v="B003"/>
    <s v="12245"/>
    <s v="3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2184"/>
    <x v="0"/>
    <x v="0"/>
    <s v="B001-16747"/>
    <s v="B001"/>
    <s v="16747"/>
    <s v="1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2185"/>
    <x v="2"/>
    <x v="1"/>
    <s v="F002-3422"/>
    <s v="F002"/>
    <s v="3422"/>
    <s v="2-3"/>
    <s v="2022-01-04"/>
    <x v="1"/>
    <n v="2022"/>
    <n v="4"/>
    <d v="2022-01-04T00:00:00"/>
    <s v="2022-01-04"/>
    <m/>
    <m/>
    <m/>
    <m/>
    <m/>
    <x v="0"/>
    <x v="0"/>
    <s v="HUAMAN AQUINO VICTOR"/>
    <s v="huaman aquino victor"/>
    <s v="HUAMAN AQUINO VICTOR"/>
    <s v="Huaman Aquino Victor"/>
    <n v="10247153646"/>
    <s v="Aceptado"/>
    <s v="PEN"/>
    <m/>
    <m/>
    <s v="Efectivo"/>
    <n v="42.37"/>
    <n v="0"/>
    <n v="7.63"/>
    <n v="50"/>
  </r>
  <r>
    <n v="2186"/>
    <x v="0"/>
    <x v="0"/>
    <s v="B001-16746"/>
    <s v="B001"/>
    <s v="16746"/>
    <s v="1-1"/>
    <s v="2022-01-04"/>
    <x v="1"/>
    <n v="2022"/>
    <n v="4"/>
    <d v="2022-01-04T00:00:00"/>
    <s v="2022-01-04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2187"/>
    <x v="0"/>
    <x v="0"/>
    <s v="B001-16745"/>
    <s v="B001"/>
    <s v="16745"/>
    <s v="1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44.07"/>
    <n v="0"/>
    <n v="25.93"/>
    <n v="170"/>
  </r>
  <r>
    <n v="2188"/>
    <x v="1"/>
    <x v="0"/>
    <s v="B003-12244"/>
    <s v="B003"/>
    <s v="12244"/>
    <s v="3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48.31"/>
    <n v="0"/>
    <n v="26.69"/>
    <n v="175"/>
  </r>
  <r>
    <n v="2189"/>
    <x v="0"/>
    <x v="0"/>
    <s v="B001-16744"/>
    <s v="B001"/>
    <s v="16744"/>
    <s v="1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50.85"/>
    <n v="0"/>
    <n v="27.15"/>
    <n v="178"/>
  </r>
  <r>
    <n v="2190"/>
    <x v="0"/>
    <x v="1"/>
    <s v="F001-8008"/>
    <s v="F001"/>
    <s v="8008"/>
    <s v="1-8"/>
    <s v="2022-01-03"/>
    <x v="1"/>
    <n v="2022"/>
    <n v="3"/>
    <d v="2022-01-03T00:00:00"/>
    <s v="2022-01-03"/>
    <m/>
    <m/>
    <m/>
    <m/>
    <s v="San Juan de Miraflores"/>
    <x v="4"/>
    <x v="4"/>
    <s v="FILMTRUCK PERU S.A.C."/>
    <s v="filmtruck peru s.a.c."/>
    <s v="FILMTRUCK PERU S.A.C."/>
    <s v="Filmtruck Peru S.A.C."/>
    <n v="20557410181"/>
    <s v="Aceptado"/>
    <s v="PEN"/>
    <m/>
    <m/>
    <s v="Efectivo"/>
    <n v="76.27"/>
    <n v="0"/>
    <n v="13.73"/>
    <n v="90"/>
  </r>
  <r>
    <n v="2191"/>
    <x v="2"/>
    <x v="1"/>
    <s v="F002-3421"/>
    <s v="F002"/>
    <s v="3421"/>
    <s v="2-3"/>
    <s v="2022-01-03"/>
    <x v="1"/>
    <n v="2022"/>
    <n v="3"/>
    <d v="2022-01-03T00:00:00"/>
    <s v="2022-01-03"/>
    <m/>
    <m/>
    <m/>
    <m/>
    <s v="Chiclayo"/>
    <x v="1"/>
    <x v="1"/>
    <s v="DISTRIBUCIONES E.M.I. S.A.C."/>
    <s v="distribuciones e.m.i. s.a.c."/>
    <s v="DISTRIBUCIONES E.M.I. S.A.C."/>
    <s v="Distribuciones E.M.I. S.A.C."/>
    <n v="20352813711"/>
    <s v="Aceptado"/>
    <s v="PEN"/>
    <m/>
    <m/>
    <s v="Efectivo"/>
    <n v="50.85"/>
    <n v="0"/>
    <n v="9.15"/>
    <n v="60"/>
  </r>
  <r>
    <n v="2192"/>
    <x v="0"/>
    <x v="1"/>
    <s v="F001-8007"/>
    <s v="F001"/>
    <s v="8007"/>
    <s v="1-8"/>
    <s v="2022-01-03"/>
    <x v="1"/>
    <n v="2022"/>
    <n v="3"/>
    <d v="2022-01-03T00:00:00"/>
    <s v="2022-01-03"/>
    <m/>
    <m/>
    <m/>
    <m/>
    <s v="San Juan de Lurigancho"/>
    <x v="4"/>
    <x v="4"/>
    <s v="TRANSPORTES PASAMAYO S R LTDA"/>
    <s v="transportes pasamayo s r ltda"/>
    <s v="TRANSPORTES PASAMAYO S R LTDA"/>
    <s v="Transportes Pasamayo S R Ltda"/>
    <n v="20225171719"/>
    <s v="Aceptado"/>
    <s v="PEN"/>
    <m/>
    <m/>
    <s v="Efectivo"/>
    <n v="100.85"/>
    <n v="0"/>
    <n v="18.149999999999999"/>
    <n v="119"/>
  </r>
  <r>
    <n v="2193"/>
    <x v="0"/>
    <x v="0"/>
    <s v="B001-16743"/>
    <s v="B001"/>
    <s v="16743"/>
    <s v="1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194"/>
    <x v="0"/>
    <x v="0"/>
    <s v="B001-16742"/>
    <s v="B001"/>
    <s v="16742"/>
    <s v="1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195"/>
    <x v="0"/>
    <x v="1"/>
    <s v="F001-8006"/>
    <s v="F001"/>
    <s v="8006"/>
    <s v="1-8"/>
    <s v="2022-01-03"/>
    <x v="1"/>
    <n v="2022"/>
    <n v="3"/>
    <d v="2022-01-03T00:00:00"/>
    <s v="2022-01-03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196"/>
    <x v="0"/>
    <x v="1"/>
    <s v="F001-8005"/>
    <s v="F001"/>
    <s v="8005"/>
    <s v="1-8"/>
    <s v="2022-01-03"/>
    <x v="1"/>
    <n v="2022"/>
    <n v="3"/>
    <d v="2022-01-03T00:00:00"/>
    <s v="2022-01-03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7600000000002"/>
    <n v="0"/>
    <n v="442.4"/>
    <n v="2900.1600000000003"/>
  </r>
  <r>
    <n v="2197"/>
    <x v="0"/>
    <x v="1"/>
    <s v="F001-8004"/>
    <s v="F001"/>
    <s v="8004"/>
    <s v="1-8"/>
    <s v="2022-01-03"/>
    <x v="1"/>
    <n v="2022"/>
    <n v="3"/>
    <d v="2022-01-03T00:00:00"/>
    <s v="2022-01-03"/>
    <m/>
    <m/>
    <m/>
    <m/>
    <s v="Pucala"/>
    <x v="1"/>
    <x v="1"/>
    <s v="REGALADO CIEZA SEGUNDO"/>
    <s v="regalado cieza segundo"/>
    <s v="REGALADO CIEZA SEGUNDO"/>
    <s v="Regalado Cieza Segundo"/>
    <n v="10166087916"/>
    <s v="Aceptado"/>
    <s v="PEN"/>
    <m/>
    <m/>
    <s v="Efectivo"/>
    <n v="2457.63"/>
    <n v="0"/>
    <n v="442.37"/>
    <n v="2900"/>
  </r>
  <r>
    <n v="2198"/>
    <x v="0"/>
    <x v="1"/>
    <s v="F001-8003"/>
    <s v="F001"/>
    <s v="8003"/>
    <s v="1-8"/>
    <s v="2022-01-03"/>
    <x v="1"/>
    <n v="2022"/>
    <n v="3"/>
    <d v="2022-01-03T00:00:00"/>
    <s v="2022-01-03"/>
    <m/>
    <m/>
    <m/>
    <m/>
    <s v="Chota"/>
    <x v="2"/>
    <x v="2"/>
    <s v="RAMFERS INGENIEROS E.I.R.L."/>
    <s v="ramfers ingenieros e.i.r.l."/>
    <s v="RAMFERS INGENIEROS E.I.R.L."/>
    <s v="Ramfers Ingenieros E.I.R.L."/>
    <n v="20608411306"/>
    <s v="Aceptado"/>
    <s v="PEN"/>
    <m/>
    <m/>
    <s v="Efectivo"/>
    <n v="677.97"/>
    <n v="0"/>
    <n v="122.03"/>
    <n v="800"/>
  </r>
  <r>
    <n v="2199"/>
    <x v="0"/>
    <x v="1"/>
    <s v="F001-8002"/>
    <s v="F001"/>
    <s v="8002"/>
    <s v="1-8"/>
    <s v="2022-01-03"/>
    <x v="1"/>
    <n v="2022"/>
    <n v="3"/>
    <d v="2022-01-03T00:00:00"/>
    <s v="2022-01-03"/>
    <m/>
    <m/>
    <m/>
    <m/>
    <m/>
    <x v="0"/>
    <x v="0"/>
    <s v="ICMV INVERSIONES"/>
    <s v="icmv inversiones"/>
    <s v="ICMV INVERSIONES"/>
    <s v="Icmv Inversiones"/>
    <n v="10457954226"/>
    <s v="Aceptado"/>
    <s v="PEN"/>
    <m/>
    <m/>
    <s v="Efectivo"/>
    <n v="195.76"/>
    <n v="0"/>
    <n v="35.24"/>
    <n v="231"/>
  </r>
  <r>
    <n v="2200"/>
    <x v="0"/>
    <x v="1"/>
    <s v="F001-8001"/>
    <s v="F001"/>
    <s v="8001"/>
    <s v="1-8"/>
    <s v="2022-01-03"/>
    <x v="1"/>
    <n v="2022"/>
    <n v="3"/>
    <d v="2022-01-03T00:00:00"/>
    <s v="2022-01-03"/>
    <m/>
    <m/>
    <m/>
    <m/>
    <s v="Chiclayo"/>
    <x v="1"/>
    <x v="1"/>
    <s v="EMPRESA DE TRANSPORTES TURISMO BATANGRANDE SRL"/>
    <s v="empresa de transportes turismo batangrande srl"/>
    <s v="EMPRESA DE TRANSPORTES TURISMO BATANGRANDE SRL"/>
    <s v="Empresa De Transportes Turismo Batangrande Srl"/>
    <n v="20212390624"/>
    <s v="Aceptado"/>
    <s v="PEN"/>
    <m/>
    <m/>
    <s v="Efectivo"/>
    <n v="217.8"/>
    <n v="0"/>
    <n v="39.200000000000003"/>
    <n v="257"/>
  </r>
  <r>
    <n v="2201"/>
    <x v="1"/>
    <x v="1"/>
    <s v="F003-2029"/>
    <s v="F003"/>
    <s v="2029"/>
    <s v="3-2"/>
    <s v="2022-01-03"/>
    <x v="1"/>
    <n v="2022"/>
    <n v="3"/>
    <d v="2022-01-03T00:00:00"/>
    <s v="2022-01-03"/>
    <m/>
    <m/>
    <m/>
    <m/>
    <m/>
    <x v="0"/>
    <x v="0"/>
    <s v="HUAMAN AQUINO VICTOR"/>
    <s v="huaman aquino victor"/>
    <s v="HUAMAN AQUINO VICTOR"/>
    <s v="Huaman Aquino Victor"/>
    <n v="10247153646"/>
    <s v="Aceptado"/>
    <s v="PEN"/>
    <m/>
    <m/>
    <s v="Efectivo"/>
    <n v="84.75"/>
    <n v="0"/>
    <n v="15.25"/>
    <n v="100"/>
  </r>
  <r>
    <n v="2202"/>
    <x v="0"/>
    <x v="0"/>
    <s v="B001-16741"/>
    <s v="B001"/>
    <s v="16741"/>
    <s v="1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0"/>
    <n v="0"/>
    <n v="18"/>
    <n v="118"/>
  </r>
  <r>
    <n v="2203"/>
    <x v="0"/>
    <x v="1"/>
    <s v="F001-8000"/>
    <s v="F001"/>
    <s v="8000"/>
    <s v="1-8"/>
    <s v="2022-01-03"/>
    <x v="1"/>
    <n v="2022"/>
    <n v="3"/>
    <d v="2022-01-03T00:00:00"/>
    <s v="2022-01-03"/>
    <m/>
    <m/>
    <m/>
    <m/>
    <s v="Cutervo"/>
    <x v="2"/>
    <x v="10"/>
    <s v="E.Y.N.C.CONTRATISTAS GENERALES E.I.R.L."/>
    <s v="e.y.n.c.contratistas generales e.i.r.l."/>
    <s v="E.Y.N.C.CONTRATISTAS GENERALES E.I.R.L."/>
    <s v="E.Y.N.C.Contratistas Generales E.I.R.L."/>
    <n v="20491842122"/>
    <s v="Aceptado"/>
    <s v="PEN"/>
    <m/>
    <m/>
    <s v="Efectivo"/>
    <n v="84.75"/>
    <n v="0"/>
    <n v="15.25"/>
    <n v="100"/>
  </r>
  <r>
    <n v="2204"/>
    <x v="0"/>
    <x v="1"/>
    <s v="F001-7999"/>
    <s v="F001"/>
    <s v="7999"/>
    <s v="1-7"/>
    <s v="2022-01-03"/>
    <x v="1"/>
    <n v="2022"/>
    <n v="3"/>
    <d v="2022-01-03T00:00:00"/>
    <s v="2022-01-03"/>
    <m/>
    <m/>
    <m/>
    <m/>
    <m/>
    <x v="0"/>
    <x v="0"/>
    <s v="VILLALOBOS FLORES DORIS MARGARITA"/>
    <s v="villalobos flores doris margarita"/>
    <s v="VILLALOBOS FLORES DORIS MARGARITA"/>
    <s v="Villalobos Flores Doris Margarita"/>
    <n v="10413823647"/>
    <s v="Aceptado"/>
    <s v="PEN"/>
    <m/>
    <m/>
    <s v="Efectivo"/>
    <n v="53.3"/>
    <n v="0"/>
    <n v="9.59"/>
    <n v="62.89"/>
  </r>
  <r>
    <n v="2205"/>
    <x v="1"/>
    <x v="0"/>
    <s v="B003-12243"/>
    <s v="B003"/>
    <s v="12243"/>
    <s v="3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.37"/>
    <n v="0"/>
    <n v="7.63"/>
    <n v="50"/>
  </r>
  <r>
    <n v="2206"/>
    <x v="0"/>
    <x v="1"/>
    <s v="F001-7998"/>
    <s v="F001"/>
    <s v="7998"/>
    <s v="1-7"/>
    <s v="2022-01-03"/>
    <x v="1"/>
    <n v="2022"/>
    <n v="3"/>
    <d v="2022-01-03T00:00:00"/>
    <s v="2022-01-03"/>
    <m/>
    <m/>
    <m/>
    <m/>
    <s v="Comas"/>
    <x v="4"/>
    <x v="4"/>
    <s v="EMPRESA DE TRANSPORTES TURISMO SANTA CRUZ S.A.C."/>
    <s v="empresa de transportes turismo santa cruz s.a.c."/>
    <s v="EMPRESA DE TRANSPORTES TURISMO SANTA CRUZ S.A.C."/>
    <s v="Empresa De Transportes Turismo Santa Cruz S.A.C."/>
    <n v="20546334831"/>
    <s v="Aceptado"/>
    <s v="PEN"/>
    <m/>
    <m/>
    <s v="Efectivo"/>
    <n v="326.27"/>
    <n v="0"/>
    <n v="58.73"/>
    <n v="385"/>
  </r>
  <r>
    <n v="2207"/>
    <x v="0"/>
    <x v="1"/>
    <s v="F001-7997"/>
    <s v="F001"/>
    <s v="7997"/>
    <s v="1-7"/>
    <s v="2022-01-03"/>
    <x v="1"/>
    <n v="2022"/>
    <n v="3"/>
    <d v="2022-01-03T00:00:00"/>
    <s v="2022-01-03"/>
    <m/>
    <m/>
    <m/>
    <m/>
    <s v="La Victoria"/>
    <x v="1"/>
    <x v="1"/>
    <s v="DISTRIBUIDORA VELA MOTOR?S S.R.L."/>
    <s v="distribuidora vela motor?s s.r.l."/>
    <s v="DISTRIBUIDORA VELA MOTOR?S S.R.L."/>
    <s v="Distribuidora Vela Motor?S S.R.L."/>
    <n v="20479970468"/>
    <s v="Aceptado"/>
    <s v="PEN"/>
    <m/>
    <m/>
    <s v="Efectivo"/>
    <n v="169.49"/>
    <n v="0"/>
    <n v="30.51"/>
    <n v="200"/>
  </r>
  <r>
    <n v="2208"/>
    <x v="0"/>
    <x v="0"/>
    <s v="B001-16740"/>
    <s v="B001"/>
    <s v="16740"/>
    <s v="1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09"/>
    <x v="0"/>
    <x v="0"/>
    <s v="B001-16739"/>
    <s v="B001"/>
    <s v="16739"/>
    <s v="1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10"/>
    <x v="0"/>
    <x v="0"/>
    <s v="B001-16738"/>
    <s v="B001"/>
    <s v="16738"/>
    <s v="1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11"/>
    <x v="0"/>
    <x v="0"/>
    <s v="B001-16737"/>
    <s v="B001"/>
    <s v="16737"/>
    <s v="1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12"/>
    <x v="0"/>
    <x v="0"/>
    <s v="B001-16736"/>
    <s v="B001"/>
    <s v="16736"/>
    <s v="1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13"/>
    <x v="0"/>
    <x v="0"/>
    <s v="B001-16735"/>
    <s v="B001"/>
    <s v="16735"/>
    <s v="1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14"/>
    <x v="2"/>
    <x v="0"/>
    <s v="B002-15786"/>
    <s v="B002"/>
    <s v="15786"/>
    <s v="2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15"/>
    <x v="2"/>
    <x v="0"/>
    <s v="B002-15785"/>
    <s v="B002"/>
    <s v="15785"/>
    <s v="2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16"/>
    <x v="2"/>
    <x v="0"/>
    <s v="B002-15784"/>
    <s v="B002"/>
    <s v="15784"/>
    <s v="2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17"/>
    <x v="2"/>
    <x v="0"/>
    <s v="B002-15783"/>
    <s v="B002"/>
    <s v="15783"/>
    <s v="2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18"/>
    <x v="2"/>
    <x v="0"/>
    <s v="B002-15782"/>
    <s v="B002"/>
    <s v="15782"/>
    <s v="2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19"/>
    <x v="2"/>
    <x v="0"/>
    <s v="B002-15781"/>
    <s v="B002"/>
    <s v="15781"/>
    <s v="2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20"/>
    <x v="2"/>
    <x v="0"/>
    <s v="B002-15780"/>
    <s v="B002"/>
    <s v="15780"/>
    <s v="2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21"/>
    <x v="1"/>
    <x v="0"/>
    <s v="B003-12242"/>
    <s v="B003"/>
    <s v="12242"/>
    <s v="3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22"/>
    <x v="1"/>
    <x v="0"/>
    <s v="B003-12241"/>
    <s v="B003"/>
    <s v="12241"/>
    <s v="3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23"/>
    <x v="1"/>
    <x v="0"/>
    <s v="B003-12240"/>
    <s v="B003"/>
    <s v="12240"/>
    <s v="3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24"/>
    <x v="1"/>
    <x v="0"/>
    <s v="B003-12239"/>
    <s v="B003"/>
    <s v="12239"/>
    <s v="3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25"/>
    <x v="1"/>
    <x v="0"/>
    <s v="B003-12238"/>
    <s v="B003"/>
    <s v="12238"/>
    <s v="3-1"/>
    <s v="2022-01-03"/>
    <x v="1"/>
    <n v="2022"/>
    <n v="3"/>
    <d v="2022-01-03T00:00:00"/>
    <s v="2022-01-03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423.73"/>
    <n v="0"/>
    <n v="76.27"/>
    <n v="500"/>
  </r>
  <r>
    <n v="2226"/>
    <x v="2"/>
    <x v="1"/>
    <s v="F002-3420"/>
    <s v="F002"/>
    <s v="3420"/>
    <s v="2-3"/>
    <s v="2022-01-03"/>
    <x v="1"/>
    <n v="2022"/>
    <n v="3"/>
    <d v="2022-01-03T00:00:00"/>
    <s v="2022-01-03"/>
    <m/>
    <m/>
    <m/>
    <m/>
    <m/>
    <x v="0"/>
    <x v="0"/>
    <s v="INVERSIONES TANTALEAN CAYOTOPA"/>
    <s v="inversiones tantalean cayotopa"/>
    <s v="INVERSIONES TANTALEAN CAYOTOPA"/>
    <s v="Inversiones Tantalean Cayotopa"/>
    <n v="20608161296"/>
    <s v="Aceptado"/>
    <s v="PEN"/>
    <m/>
    <m/>
    <s v="Efectivo"/>
    <n v="16.95"/>
    <n v="0"/>
    <n v="3.05"/>
    <n v="20"/>
  </r>
  <r>
    <n v="2227"/>
    <x v="1"/>
    <x v="1"/>
    <s v="F003-2028"/>
    <s v="F003"/>
    <s v="2028"/>
    <s v="3-2"/>
    <s v="2022-01-03"/>
    <x v="1"/>
    <n v="2022"/>
    <n v="3"/>
    <d v="2022-01-03T00:00:00"/>
    <s v="2022-01-03"/>
    <m/>
    <m/>
    <m/>
    <m/>
    <s v="Chiclayo"/>
    <x v="1"/>
    <x v="1"/>
    <s v="GRUPO PETROCAÑA SAC"/>
    <s v="grupo petrocaña sac"/>
    <s v="GRUPO PETROCAÑA SAC"/>
    <s v="Grupo Petrocaña Sac"/>
    <n v="20480333005"/>
    <s v="Aceptado"/>
    <s v="PEN"/>
    <m/>
    <m/>
    <s v="Efectivo"/>
    <n v="16.95"/>
    <n v="0"/>
    <n v="3.05"/>
    <n v="20"/>
  </r>
  <r>
    <n v="2228"/>
    <x v="1"/>
    <x v="0"/>
    <s v="B003-12237"/>
    <s v="B003"/>
    <s v="12237"/>
    <s v="3-1"/>
    <s v="2022-01-03"/>
    <x v="1"/>
    <n v="2022"/>
    <n v="3"/>
    <d v="2022-01-03T00:00:00"/>
    <s v="2022-01-03"/>
    <m/>
    <m/>
    <m/>
    <m/>
    <m/>
    <x v="0"/>
    <x v="0"/>
    <s v="LORENZO ORTIZ, JONATHAN WALTER"/>
    <s v="lorenzo ortiz, jonathan walter"/>
    <s v="LORENZO ORTIZ, JONATHAN WALTER"/>
    <s v="Lorenzo Ortiz, Jonathan Walter"/>
    <n v="42936550"/>
    <s v="Aceptado"/>
    <s v="PEN"/>
    <m/>
    <m/>
    <s v="Efectivo"/>
    <n v="74.58"/>
    <n v="0"/>
    <n v="13.42"/>
    <n v="88"/>
  </r>
  <r>
    <n v="2229"/>
    <x v="0"/>
    <x v="0"/>
    <s v="B001-16734"/>
    <s v="B001"/>
    <s v="16734"/>
    <s v="1-1"/>
    <s v="2022-01-03"/>
    <x v="1"/>
    <n v="2022"/>
    <n v="3"/>
    <d v="2022-01-03T00:00:00"/>
    <s v="2022-01-03"/>
    <m/>
    <m/>
    <m/>
    <m/>
    <s v="Chongoyape"/>
    <x v="1"/>
    <x v="1"/>
    <s v="CALDERON FLORES, JOSE DILMER"/>
    <s v="calderon flores, jose dilmer"/>
    <s v="CALDERON FLORES, JOSE DILMER"/>
    <s v="Calderon Flores, Jose Dilmer"/>
    <n v="72315230"/>
    <s v="Aceptado"/>
    <s v="PEN"/>
    <m/>
    <m/>
    <s v="Efectivo"/>
    <n v="84.75"/>
    <n v="0"/>
    <n v="15.25"/>
    <n v="100"/>
  </r>
  <r>
    <n v="2230"/>
    <x v="0"/>
    <x v="1"/>
    <s v="F001-7996"/>
    <s v="F001"/>
    <s v="7996"/>
    <s v="1-7"/>
    <s v="2022-01-03"/>
    <x v="1"/>
    <n v="2022"/>
    <n v="3"/>
    <d v="2022-01-03T00:00:00"/>
    <s v="2022-01-03"/>
    <m/>
    <m/>
    <m/>
    <m/>
    <m/>
    <x v="0"/>
    <x v="0"/>
    <s v="EMPRESA CONSTRUCTORA Y SERVICIOS GENERALES AKUNTA S.R.L."/>
    <s v="empresa constructora y servicios generales akunta s.r.l."/>
    <s v="EMPRESA CONSTRUCTORA Y SERVICIOS GENERALES AKUNTA S.R.L."/>
    <s v="Empresa Constructora Y Servicios Generales Akunta S.R.L."/>
    <n v="20496149425"/>
    <s v="Aceptado"/>
    <s v="PEN"/>
    <m/>
    <m/>
    <s v="Efectivo"/>
    <n v="86.44"/>
    <n v="0"/>
    <n v="15.56"/>
    <n v="102"/>
  </r>
  <r>
    <n v="2231"/>
    <x v="0"/>
    <x v="1"/>
    <s v="F001-7995"/>
    <s v="F001"/>
    <s v="7995"/>
    <s v="1-7"/>
    <s v="2022-01-03"/>
    <x v="1"/>
    <n v="2022"/>
    <n v="3"/>
    <d v="2022-01-03T00:00:00"/>
    <s v="2022-01-03"/>
    <m/>
    <m/>
    <m/>
    <m/>
    <s v="Cayalti"/>
    <x v="1"/>
    <x v="1"/>
    <s v="GUTIERRES ALVARADO JOSE MANUEL"/>
    <s v="gutierres alvarado jose manuel"/>
    <s v="GUTIERRES ALVARADO JOSE MANUEL"/>
    <s v="Gutierres Alvarado Jose Manuel"/>
    <n v="10167908247"/>
    <s v="Aceptado"/>
    <s v="PEN"/>
    <m/>
    <m/>
    <s v="Efectivo"/>
    <n v="84.75"/>
    <n v="0"/>
    <n v="15.25"/>
    <n v="100"/>
  </r>
  <r>
    <n v="2232"/>
    <x v="0"/>
    <x v="0"/>
    <s v="B001-16733"/>
    <s v="B001"/>
    <s v="16733"/>
    <s v="1-1"/>
    <s v="2022-01-02"/>
    <x v="1"/>
    <n v="2022"/>
    <n v="2"/>
    <d v="2022-01-02T00:00:00"/>
    <s v="2022-01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3.64"/>
    <n v="0"/>
    <n v="20.46"/>
    <n v="134.1"/>
  </r>
  <r>
    <n v="2233"/>
    <x v="0"/>
    <x v="0"/>
    <s v="B001-16732"/>
    <s v="B001"/>
    <s v="16732"/>
    <s v="1-1"/>
    <s v="2022-01-02"/>
    <x v="1"/>
    <n v="2022"/>
    <n v="2"/>
    <d v="2022-01-02T00:00:00"/>
    <s v="2022-01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03.39"/>
    <n v="0"/>
    <n v="18.61"/>
    <n v="122"/>
  </r>
  <r>
    <n v="2234"/>
    <x v="0"/>
    <x v="1"/>
    <s v="F001-7994"/>
    <s v="F001"/>
    <s v="7994"/>
    <s v="1-7"/>
    <s v="2022-01-02"/>
    <x v="1"/>
    <n v="2022"/>
    <n v="2"/>
    <d v="2022-01-02T00:00:00"/>
    <s v="2022-01-02"/>
    <m/>
    <m/>
    <m/>
    <m/>
    <s v="Chongoyape"/>
    <x v="1"/>
    <x v="1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s v="&quot;Geotecnia T&amp;G Laboratorio De Suelos, Concretos Y Asfalto E.I.R.L.&quot; - &quot;Geotecnia T &amp; G E.I.R.L.&quot;"/>
    <n v="20603409168"/>
    <s v="Aceptado"/>
    <s v="PEN"/>
    <m/>
    <m/>
    <s v="Efectivo"/>
    <n v="84.75"/>
    <n v="0"/>
    <n v="15.25"/>
    <n v="100"/>
  </r>
  <r>
    <n v="2235"/>
    <x v="0"/>
    <x v="1"/>
    <s v="F001-7993"/>
    <s v="F001"/>
    <s v="7993"/>
    <s v="1-7"/>
    <s v="2022-01-02"/>
    <x v="1"/>
    <n v="2022"/>
    <n v="2"/>
    <d v="2022-01-02T00:00:00"/>
    <s v="2022-01-02"/>
    <m/>
    <m/>
    <m/>
    <m/>
    <m/>
    <x v="1"/>
    <x v="1"/>
    <s v="RIMARACHIN SALAZAR MARIANO"/>
    <s v="rimarachin salazar mariano"/>
    <s v="RIMARACHIN SALAZAR MARIANO"/>
    <s v="Rimarachin Salazar Mariano"/>
    <n v="10174403550"/>
    <s v="Aceptado"/>
    <s v="PEN"/>
    <m/>
    <m/>
    <s v="Efectivo"/>
    <n v="130.51"/>
    <n v="0"/>
    <n v="23.49"/>
    <n v="154"/>
  </r>
  <r>
    <n v="2236"/>
    <x v="1"/>
    <x v="1"/>
    <s v="F003-2027"/>
    <s v="F003"/>
    <s v="2027"/>
    <s v="3-2"/>
    <s v="2022-01-02"/>
    <x v="1"/>
    <n v="2022"/>
    <n v="2"/>
    <d v="2022-01-02T00:00:00"/>
    <s v="2022-01-02"/>
    <m/>
    <m/>
    <m/>
    <m/>
    <m/>
    <x v="0"/>
    <x v="0"/>
    <s v="MATOS MEZA GEOFREY EMMANUEL"/>
    <s v="matos meza geofrey emmanuel"/>
    <s v="MATOS MEZA GEOFREY EMMANUEL"/>
    <s v="Matos Meza Geofrey Emmanuel"/>
    <n v="10481128213"/>
    <s v="Aceptado"/>
    <s v="PEN"/>
    <m/>
    <m/>
    <s v="Efectivo"/>
    <n v="72.459999999999994"/>
    <n v="0"/>
    <n v="13.04"/>
    <n v="85.5"/>
  </r>
  <r>
    <n v="2237"/>
    <x v="0"/>
    <x v="0"/>
    <s v="B001-16731"/>
    <s v="B001"/>
    <s v="16731"/>
    <s v="1-1"/>
    <s v="2022-01-02"/>
    <x v="1"/>
    <n v="2022"/>
    <n v="2"/>
    <d v="2022-01-02T00:00:00"/>
    <s v="2022-01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52.54"/>
    <n v="0"/>
    <n v="27.46"/>
    <n v="180"/>
  </r>
  <r>
    <n v="2238"/>
    <x v="0"/>
    <x v="1"/>
    <s v="F001-7992"/>
    <s v="F001"/>
    <s v="7992"/>
    <s v="1-7"/>
    <s v="2022-01-02"/>
    <x v="1"/>
    <n v="2022"/>
    <n v="2"/>
    <d v="2022-01-02T00:00:00"/>
    <s v="2022-01-02"/>
    <m/>
    <m/>
    <m/>
    <m/>
    <s v="Chota"/>
    <x v="2"/>
    <x v="2"/>
    <s v="SERVICIOS GENERALES ADJ EIRL"/>
    <s v="servicios generales adj eirl"/>
    <s v="SERVICIOS GENERALES ADJ EIRL"/>
    <s v="Servicios Generales Adj Eirl"/>
    <n v="20496166273"/>
    <s v="Aceptado"/>
    <s v="PEN"/>
    <m/>
    <m/>
    <s v="Efectivo"/>
    <n v="102.54"/>
    <n v="0"/>
    <n v="18.46"/>
    <n v="121"/>
  </r>
  <r>
    <n v="2239"/>
    <x v="0"/>
    <x v="1"/>
    <s v="F001-7991"/>
    <s v="F001"/>
    <s v="7991"/>
    <s v="1-7"/>
    <s v="2022-01-02"/>
    <x v="1"/>
    <n v="2022"/>
    <n v="2"/>
    <d v="2022-01-02T00:00:00"/>
    <s v="2022-01-02"/>
    <m/>
    <m/>
    <m/>
    <m/>
    <s v="San Juan de Lurigancho"/>
    <x v="4"/>
    <x v="4"/>
    <s v="CIVELCON S.A.C."/>
    <s v="civelcon s.a.c."/>
    <s v="CIVELCON S.A.C."/>
    <s v="Civelcon S.A.C."/>
    <n v="20517624790"/>
    <s v="Aceptado"/>
    <s v="PEN"/>
    <m/>
    <m/>
    <s v="Efectivo"/>
    <n v="43.64"/>
    <n v="0"/>
    <n v="7.86"/>
    <n v="51.5"/>
  </r>
  <r>
    <n v="2240"/>
    <x v="0"/>
    <x v="0"/>
    <s v="B001-16730"/>
    <s v="B001"/>
    <s v="16730"/>
    <s v="1-1"/>
    <s v="2022-01-02"/>
    <x v="1"/>
    <n v="2022"/>
    <n v="2"/>
    <d v="2022-01-02T00:00:00"/>
    <s v="2022-01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27.12"/>
    <n v="0"/>
    <n v="22.88"/>
    <n v="150"/>
  </r>
  <r>
    <n v="2241"/>
    <x v="0"/>
    <x v="1"/>
    <s v="F001-7990"/>
    <s v="F001"/>
    <s v="7990"/>
    <s v="1-7"/>
    <s v="2022-01-02"/>
    <x v="1"/>
    <n v="2022"/>
    <n v="2"/>
    <d v="2022-01-02T00:00:00"/>
    <s v="2022-01-02"/>
    <m/>
    <m/>
    <m/>
    <m/>
    <s v="Lima"/>
    <x v="4"/>
    <x v="4"/>
    <s v="EMPRESA DE TRANSPORTE DELGADO RODRIGUEZ SOCIEDAD ANONIMA CERRADA"/>
    <s v="empresa de transporte delgado rodriguez sociedad anonima cerrada"/>
    <s v="EMPRESA DE TRANSPORTE DELGADO RODRIGUEZ SOCIEDAD ANONIMA CERRADA"/>
    <s v="Empresa De Transporte Delgado Rodriguez Sociedad Anonima Cerrada"/>
    <n v="20524458501"/>
    <s v="Aceptado"/>
    <s v="PEN"/>
    <m/>
    <m/>
    <s v="Efectivo"/>
    <n v="1081.27"/>
    <n v="0"/>
    <n v="194.63"/>
    <n v="1275.9000000000001"/>
  </r>
  <r>
    <n v="2242"/>
    <x v="1"/>
    <x v="0"/>
    <s v="B003-12236"/>
    <s v="B003"/>
    <s v="12236"/>
    <s v="3-1"/>
    <s v="2022-01-02"/>
    <x v="1"/>
    <n v="2022"/>
    <n v="2"/>
    <d v="2022-01-02T00:00:00"/>
    <s v="2022-01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5.93"/>
    <n v="0"/>
    <n v="10.07"/>
    <n v="66"/>
  </r>
  <r>
    <n v="2243"/>
    <x v="1"/>
    <x v="1"/>
    <s v="F003-2026"/>
    <s v="F003"/>
    <s v="2026"/>
    <s v="3-2"/>
    <s v="2022-01-02"/>
    <x v="1"/>
    <n v="2022"/>
    <n v="2"/>
    <d v="2022-01-02T00:00:00"/>
    <s v="2022-01-02"/>
    <m/>
    <m/>
    <m/>
    <m/>
    <m/>
    <x v="0"/>
    <x v="0"/>
    <s v="HUAMAN AQUINO VICTOR"/>
    <s v="huaman aquino victor"/>
    <s v="HUAMAN AQUINO VICTOR"/>
    <s v="Huaman Aquino Victor"/>
    <n v="10247153646"/>
    <s v="Aceptado"/>
    <s v="PEN"/>
    <m/>
    <m/>
    <s v="Efectivo"/>
    <n v="84.75"/>
    <n v="0"/>
    <n v="15.25"/>
    <n v="100"/>
  </r>
  <r>
    <n v="2244"/>
    <x v="0"/>
    <x v="1"/>
    <s v="F001-7989"/>
    <s v="F001"/>
    <s v="7989"/>
    <s v="1-7"/>
    <s v="2022-01-02"/>
    <x v="1"/>
    <n v="2022"/>
    <n v="2"/>
    <d v="2022-01-02T00:00:00"/>
    <s v="2022-01-02"/>
    <m/>
    <m/>
    <m/>
    <m/>
    <m/>
    <x v="0"/>
    <x v="0"/>
    <s v="RUIZ ESCOBEDO CAYETANO"/>
    <s v="ruiz escobedo cayetano"/>
    <s v="RUIZ ESCOBEDO CAYETANO"/>
    <s v="Ruiz Escobedo Cayetano"/>
    <n v="10194201554"/>
    <s v="Aceptado"/>
    <s v="PEN"/>
    <m/>
    <m/>
    <s v="Efectivo"/>
    <n v="145.76"/>
    <n v="0"/>
    <n v="26.24"/>
    <n v="172"/>
  </r>
  <r>
    <n v="2245"/>
    <x v="0"/>
    <x v="1"/>
    <s v="F001-7988"/>
    <s v="F001"/>
    <s v="7988"/>
    <s v="1-7"/>
    <s v="2022-01-02"/>
    <x v="1"/>
    <n v="2022"/>
    <n v="2"/>
    <d v="2022-01-02T00:00:00"/>
    <s v="2022-01-02"/>
    <m/>
    <m/>
    <m/>
    <m/>
    <m/>
    <x v="0"/>
    <x v="0"/>
    <s v="RUIZ ESCOBEDO CAYETANO"/>
    <s v="ruiz escobedo cayetano"/>
    <s v="RUIZ ESCOBEDO CAYETANO"/>
    <s v="Ruiz Escobedo Cayetano"/>
    <n v="10194201554"/>
    <s v="Aceptado"/>
    <s v="PEN"/>
    <m/>
    <m/>
    <s v="Efectivo"/>
    <n v="187.29"/>
    <n v="0"/>
    <n v="33.71"/>
    <n v="221"/>
  </r>
  <r>
    <n v="2246"/>
    <x v="1"/>
    <x v="1"/>
    <s v="F003-2025"/>
    <s v="F003"/>
    <s v="2025"/>
    <s v="3-2"/>
    <s v="2022-01-02"/>
    <x v="1"/>
    <n v="2022"/>
    <n v="2"/>
    <d v="2022-01-02T00:00:00"/>
    <s v="2022-01-02"/>
    <m/>
    <m/>
    <m/>
    <m/>
    <m/>
    <x v="0"/>
    <x v="0"/>
    <s v="CORDOVA SANTILLAN WILFREDO"/>
    <s v="cordova santillan wilfredo"/>
    <s v="CORDOVA SANTILLAN WILFREDO"/>
    <s v="Cordova Santillan Wilfredo"/>
    <n v="10190961392"/>
    <s v="Aceptado"/>
    <s v="PEN"/>
    <m/>
    <m/>
    <s v="Efectivo"/>
    <n v="60.17"/>
    <n v="0"/>
    <n v="10.83"/>
    <n v="71"/>
  </r>
  <r>
    <n v="2247"/>
    <x v="2"/>
    <x v="0"/>
    <s v="B002-15779"/>
    <s v="B002"/>
    <s v="15779"/>
    <s v="2-1"/>
    <s v="2022-01-02"/>
    <x v="1"/>
    <n v="2022"/>
    <n v="2"/>
    <d v="2022-01-02T00:00:00"/>
    <s v="2022-01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6.95"/>
    <n v="0"/>
    <n v="3.05"/>
    <n v="20"/>
  </r>
  <r>
    <n v="2248"/>
    <x v="0"/>
    <x v="1"/>
    <s v="F001-7987"/>
    <s v="F001"/>
    <s v="7987"/>
    <s v="1-7"/>
    <s v="2022-01-02"/>
    <x v="1"/>
    <n v="2022"/>
    <n v="2"/>
    <d v="2022-01-02T00:00:00"/>
    <s v="2022-01-02"/>
    <m/>
    <m/>
    <m/>
    <m/>
    <s v="Chiclayo"/>
    <x v="1"/>
    <x v="1"/>
    <s v="EMPRESA DE TRANSPORTES TURISMO BATANGRANDE SRL"/>
    <s v="empresa de transportes turismo batangrande srl"/>
    <s v="EMPRESA DE TRANSPORTES TURISMO BATANGRANDE SRL"/>
    <s v="Empresa De Transportes Turismo Batangrande Srl"/>
    <n v="20212390624"/>
    <s v="Aceptado"/>
    <s v="PEN"/>
    <m/>
    <m/>
    <s v="Efectivo"/>
    <n v="138.97999999999999"/>
    <n v="0"/>
    <n v="25.02"/>
    <n v="164"/>
  </r>
  <r>
    <n v="2249"/>
    <x v="0"/>
    <x v="0"/>
    <s v="B001-16729"/>
    <s v="B001"/>
    <s v="16729"/>
    <s v="1-1"/>
    <s v="2022-01-02"/>
    <x v="1"/>
    <n v="2022"/>
    <n v="2"/>
    <d v="2022-01-02T00:00:00"/>
    <s v="2022-01-02"/>
    <m/>
    <m/>
    <m/>
    <m/>
    <s v="Patapo"/>
    <x v="1"/>
    <x v="1"/>
    <s v="GONZALES CORNEJO, VICTOR ANTONIO"/>
    <s v="gonzales cornejo, victor antonio"/>
    <s v="GONZALES CORNEJO, VICTOR ANTONIO"/>
    <s v="Gonzales Cornejo, Victor Antonio"/>
    <n v="42643075"/>
    <s v="Aceptado"/>
    <s v="PEN"/>
    <m/>
    <m/>
    <s v="Efectivo"/>
    <n v="728.81"/>
    <n v="0"/>
    <n v="131.19"/>
    <n v="860"/>
  </r>
  <r>
    <n v="2250"/>
    <x v="0"/>
    <x v="0"/>
    <s v="B001-16728"/>
    <s v="B001"/>
    <s v="16728"/>
    <s v="1-1"/>
    <s v="2022-01-02"/>
    <x v="1"/>
    <n v="2022"/>
    <n v="2"/>
    <d v="2022-01-02T00:00:00"/>
    <s v="2022-01-02"/>
    <m/>
    <m/>
    <m/>
    <m/>
    <m/>
    <x v="0"/>
    <x v="0"/>
    <s v="PEREZ VILLEGAS, CRISTIAN DAVID"/>
    <s v="perez villegas, cristian david"/>
    <s v="PEREZ VILLEGAS, CRISTIAN DAVID"/>
    <s v="Perez Villegas, Cristian David"/>
    <n v="45515167"/>
    <s v="Aceptado"/>
    <s v="PEN"/>
    <m/>
    <m/>
    <s v="Efectivo"/>
    <n v="122.88"/>
    <n v="0"/>
    <n v="22.12"/>
    <n v="145"/>
  </r>
  <r>
    <n v="2251"/>
    <x v="2"/>
    <x v="0"/>
    <s v="B002-15778"/>
    <s v="B002"/>
    <s v="15778"/>
    <s v="2-1"/>
    <s v="2022-01-02"/>
    <x v="1"/>
    <n v="2022"/>
    <n v="2"/>
    <d v="2022-01-02T00:00:00"/>
    <s v="2022-01-02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114.41"/>
    <n v="0"/>
    <n v="20.59"/>
    <n v="135"/>
  </r>
  <r>
    <n v="2252"/>
    <x v="0"/>
    <x v="0"/>
    <s v="B001-16727"/>
    <s v="B001"/>
    <s v="16727"/>
    <s v="1-1"/>
    <s v="2022-01-01"/>
    <x v="1"/>
    <n v="2022"/>
    <n v="1"/>
    <d v="2022-01-01T00:00:00"/>
    <s v="2022-01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9.32"/>
    <n v="0"/>
    <n v="10.68"/>
    <n v="70"/>
  </r>
  <r>
    <n v="2253"/>
    <x v="1"/>
    <x v="1"/>
    <s v="F003-2024"/>
    <s v="F003"/>
    <s v="2024"/>
    <s v="3-2"/>
    <s v="2022-01-01"/>
    <x v="1"/>
    <n v="2022"/>
    <n v="1"/>
    <d v="2022-01-01T00:00:00"/>
    <s v="2022-01-01"/>
    <m/>
    <m/>
    <m/>
    <m/>
    <s v="Chiclayo"/>
    <x v="1"/>
    <x v="1"/>
    <s v="CASIANO MACO SEGUNDO BALTAZAR"/>
    <s v="casiano maco segundo baltazar"/>
    <s v="CASIANO MACO SEGUNDO BALTAZAR"/>
    <s v="Casiano Maco Segundo Baltazar"/>
    <n v="10432479388"/>
    <s v="Aceptado"/>
    <s v="PEN"/>
    <m/>
    <m/>
    <s v="Efectivo"/>
    <n v="25.42"/>
    <n v="0"/>
    <n v="4.58"/>
    <n v="30"/>
  </r>
  <r>
    <n v="2254"/>
    <x v="0"/>
    <x v="0"/>
    <s v="B001-16726"/>
    <s v="B001"/>
    <s v="16726"/>
    <s v="1-1"/>
    <s v="2022-01-01"/>
    <x v="1"/>
    <n v="2022"/>
    <n v="1"/>
    <d v="2022-01-01T00:00:00"/>
    <s v="2022-01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59.32"/>
    <n v="0"/>
    <n v="10.68"/>
    <n v="70"/>
  </r>
  <r>
    <n v="2255"/>
    <x v="0"/>
    <x v="1"/>
    <s v="F001-7986"/>
    <s v="F001"/>
    <s v="7986"/>
    <s v="1-7"/>
    <s v="2022-01-01"/>
    <x v="1"/>
    <n v="2022"/>
    <n v="1"/>
    <d v="2022-01-01T00:00:00"/>
    <s v="2022-01-01"/>
    <m/>
    <m/>
    <m/>
    <m/>
    <m/>
    <x v="0"/>
    <x v="0"/>
    <s v="CORDOVA CEVALLOS HILARION"/>
    <s v="cordova cevallos hilarion"/>
    <s v="CORDOVA CEVALLOS HILARION"/>
    <s v="Cordova Cevallos Hilarion"/>
    <n v="10030937444"/>
    <s v="Aceptado"/>
    <s v="PEN"/>
    <m/>
    <m/>
    <s v="Efectivo"/>
    <n v="131.36000000000001"/>
    <n v="0"/>
    <n v="23.64"/>
    <n v="155"/>
  </r>
  <r>
    <n v="2256"/>
    <x v="0"/>
    <x v="1"/>
    <s v="F001-7985"/>
    <s v="F001"/>
    <s v="7985"/>
    <s v="1-7"/>
    <s v="2022-01-01"/>
    <x v="1"/>
    <n v="2022"/>
    <n v="1"/>
    <d v="2022-01-01T00:00:00"/>
    <s v="2022-01-01"/>
    <m/>
    <m/>
    <m/>
    <m/>
    <m/>
    <x v="0"/>
    <x v="0"/>
    <s v="TECNISERVICIOS ASCATE EIRL"/>
    <s v="tecniservicios ascate eirl"/>
    <s v="TECNISERVICIOS ASCATE EIRL"/>
    <s v="Tecniservicios Ascate Eirl"/>
    <n v="20608391232"/>
    <s v="Aceptado"/>
    <s v="PEN"/>
    <m/>
    <m/>
    <s v="Efectivo"/>
    <n v="847.46"/>
    <n v="0"/>
    <n v="152.54"/>
    <n v="1000"/>
  </r>
  <r>
    <n v="2257"/>
    <x v="0"/>
    <x v="1"/>
    <s v="F001-7984"/>
    <s v="F001"/>
    <s v="7984"/>
    <s v="1-7"/>
    <s v="2022-01-01"/>
    <x v="1"/>
    <n v="2022"/>
    <n v="1"/>
    <d v="2022-01-01T00:00:00"/>
    <s v="2022-01-01"/>
    <m/>
    <m/>
    <m/>
    <m/>
    <s v="Piura"/>
    <x v="6"/>
    <x v="17"/>
    <s v="MARIAOLINDA SAC"/>
    <s v="mariaolinda sac"/>
    <s v="MARIAOLINDA SAC"/>
    <s v="Mariaolinda Sac"/>
    <n v="20604302260"/>
    <s v="Aceptado"/>
    <s v="PEN"/>
    <m/>
    <m/>
    <s v="Efectivo"/>
    <n v="114.41"/>
    <n v="0"/>
    <n v="20.59"/>
    <n v="135"/>
  </r>
  <r>
    <n v="2258"/>
    <x v="1"/>
    <x v="1"/>
    <s v="F003-2023"/>
    <s v="F003"/>
    <s v="2023"/>
    <s v="3-2"/>
    <s v="2022-01-01"/>
    <x v="1"/>
    <n v="2022"/>
    <n v="1"/>
    <d v="2022-01-01T00:00:00"/>
    <s v="2022-01-01"/>
    <m/>
    <m/>
    <m/>
    <m/>
    <m/>
    <x v="1"/>
    <x v="1"/>
    <s v="YANCAPALLO YUCRA MARIA ELENA"/>
    <s v="yancapallo yucra maria elena"/>
    <s v="YANCAPALLO YUCRA MARIA ELENA"/>
    <s v="Yancapallo Yucra Maria Elena"/>
    <n v="10475686948"/>
    <s v="Aceptado"/>
    <s v="PEN"/>
    <m/>
    <m/>
    <s v="Efectivo"/>
    <n v="29.66"/>
    <n v="0"/>
    <n v="5.34"/>
    <n v="35"/>
  </r>
  <r>
    <n v="2259"/>
    <x v="0"/>
    <x v="1"/>
    <s v="F001-7983"/>
    <s v="F001"/>
    <s v="7983"/>
    <s v="1-7"/>
    <s v="2022-01-01"/>
    <x v="1"/>
    <n v="2022"/>
    <n v="1"/>
    <d v="2022-01-01T00:00:00"/>
    <s v="2022-01-01"/>
    <m/>
    <m/>
    <m/>
    <m/>
    <m/>
    <x v="0"/>
    <x v="0"/>
    <s v="CORDOVA CEVALLOS HILARION"/>
    <s v="cordova cevallos hilarion"/>
    <s v="CORDOVA CEVALLOS HILARION"/>
    <s v="Cordova Cevallos Hilarion"/>
    <n v="10030937444"/>
    <s v="Aceptado"/>
    <s v="PEN"/>
    <m/>
    <m/>
    <s v="Efectivo"/>
    <n v="84.75"/>
    <n v="0"/>
    <n v="15.25"/>
    <n v="100"/>
  </r>
  <r>
    <n v="2260"/>
    <x v="0"/>
    <x v="1"/>
    <s v="F001-7982"/>
    <s v="F001"/>
    <s v="7982"/>
    <s v="1-7"/>
    <s v="2022-01-01"/>
    <x v="1"/>
    <n v="2022"/>
    <n v="1"/>
    <d v="2022-01-01T00:00:00"/>
    <s v="2022-01-01"/>
    <m/>
    <m/>
    <m/>
    <m/>
    <s v="José Leonardo Ortiz"/>
    <x v="1"/>
    <x v="1"/>
    <s v="INVERSIONES APERLU S.A.C"/>
    <s v="inversiones aperlu s.a.c"/>
    <s v="INVERSIONES APERLU S.A.C"/>
    <s v="Inversiones Aperlu S.A.C"/>
    <n v="20600966601"/>
    <s v="Aceptado"/>
    <s v="PEN"/>
    <m/>
    <m/>
    <s v="Efectivo"/>
    <n v="210.17"/>
    <n v="0"/>
    <n v="37.83"/>
    <n v="248"/>
  </r>
  <r>
    <n v="2261"/>
    <x v="0"/>
    <x v="0"/>
    <s v="B001-16725"/>
    <s v="B001"/>
    <s v="16725"/>
    <s v="1-1"/>
    <s v="2022-01-01"/>
    <x v="1"/>
    <n v="2022"/>
    <n v="1"/>
    <d v="2022-01-01T00:00:00"/>
    <s v="2022-01-01"/>
    <m/>
    <m/>
    <m/>
    <m/>
    <m/>
    <x v="0"/>
    <x v="0"/>
    <s v="Clientes - Varios"/>
    <s v="clientes - varios"/>
    <s v="CLIENTES - VARIOS"/>
    <s v="Clientes - Varios"/>
    <n v="99999999"/>
    <s v="Aceptado"/>
    <s v="PEN"/>
    <m/>
    <m/>
    <s v="Efectivo"/>
    <n v="84.75"/>
    <n v="0"/>
    <n v="15.25"/>
    <n v="100"/>
  </r>
  <r>
    <n v="2262"/>
    <x v="0"/>
    <x v="1"/>
    <s v="F001-7981"/>
    <s v="F001"/>
    <s v="7981"/>
    <s v="1-7"/>
    <s v="2022-01-01"/>
    <x v="1"/>
    <n v="2022"/>
    <n v="1"/>
    <d v="2022-01-01T00:00:00"/>
    <s v="2022-01-01"/>
    <m/>
    <m/>
    <m/>
    <m/>
    <m/>
    <x v="1"/>
    <x v="1"/>
    <s v="CABOS SUAREZ LUIS GERMAIN"/>
    <s v="cabos suarez luis germain"/>
    <s v="CABOS SUAREZ LUIS GERMAIN"/>
    <s v="Cabos Suarez Luis Germain"/>
    <n v="10181829597"/>
    <s v="Aceptado"/>
    <s v="PEN"/>
    <m/>
    <m/>
    <s v="Efectivo"/>
    <n v="127.12"/>
    <n v="0"/>
    <n v="22.88"/>
    <n v="150"/>
  </r>
  <r>
    <n v="2263"/>
    <x v="0"/>
    <x v="1"/>
    <s v="F001-7980"/>
    <s v="F001"/>
    <s v="7980"/>
    <s v="1-7"/>
    <s v="2022-01-01"/>
    <x v="1"/>
    <n v="2022"/>
    <n v="1"/>
    <d v="2022-01-01T00:00:00"/>
    <s v="2022-01-01"/>
    <m/>
    <m/>
    <m/>
    <m/>
    <s v="José Leonardo Ortiz"/>
    <x v="1"/>
    <x v="1"/>
    <s v="GRUPO HERRERA IMPORTACIONES S.A.C."/>
    <s v="grupo herrera importaciones s.a.c."/>
    <s v="GRUPO HERRERA IMPORTACIONES S.A.C."/>
    <s v="Grupo Herrera Importaciones S.A.C."/>
    <n v="20602740022"/>
    <s v="Aceptado"/>
    <s v="PEN"/>
    <m/>
    <m/>
    <s v="Efectivo"/>
    <n v="139.83000000000001"/>
    <n v="0"/>
    <n v="25.17"/>
    <n v="165"/>
  </r>
  <r>
    <n v="2264"/>
    <x v="0"/>
    <x v="1"/>
    <s v="F001-7979"/>
    <s v="F001"/>
    <s v="7979"/>
    <s v="1-7"/>
    <s v="2022-01-01"/>
    <x v="1"/>
    <n v="2022"/>
    <n v="1"/>
    <d v="2022-01-01T00:00:00"/>
    <s v="2022-01-01"/>
    <m/>
    <m/>
    <m/>
    <m/>
    <s v="Chiclayo"/>
    <x v="1"/>
    <x v="1"/>
    <s v="GINSAC IMPORT S.A.C."/>
    <s v="ginsac import s.a.c."/>
    <s v="GINSAC IMPORT S.A.C."/>
    <s v="Ginsac Import S.A.C."/>
    <n v="20487725286"/>
    <s v="Aceptado"/>
    <s v="PEN"/>
    <m/>
    <m/>
    <s v="Efectivo"/>
    <n v="212.71"/>
    <n v="0"/>
    <n v="38.29"/>
    <n v="251"/>
  </r>
  <r>
    <n v="2265"/>
    <x v="1"/>
    <x v="1"/>
    <s v="F003-2022"/>
    <s v="F003"/>
    <s v="2022"/>
    <s v="3-2"/>
    <s v="2022-01-01"/>
    <x v="1"/>
    <n v="2022"/>
    <n v="1"/>
    <d v="2022-01-01T00:00:00"/>
    <s v="2022-01-01"/>
    <m/>
    <m/>
    <m/>
    <m/>
    <s v="Chongoyape"/>
    <x v="1"/>
    <x v="1"/>
    <s v="MANAYALLE MUNDACA ANTOLINO"/>
    <s v="manayalle mundaca antolino"/>
    <s v="MANAYALLE MUNDACA ANTOLINO"/>
    <s v="Manayalle Mundaca Antolino"/>
    <n v="10425781281"/>
    <s v="Aceptado"/>
    <s v="PEN"/>
    <m/>
    <m/>
    <s v="Efectivo"/>
    <n v="55.93"/>
    <n v="0"/>
    <n v="10.07"/>
    <n v="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6" firstHeaderRow="1" firstDataRow="1" firstDataCol="1"/>
  <pivotFields count="34">
    <pivotField showAll="0"/>
    <pivotField axis="axisRow" showAll="0">
      <items count="5">
        <item x="3"/>
        <item x="0"/>
        <item x="2"/>
        <item x="1"/>
        <item t="default"/>
      </items>
    </pivotField>
    <pivotField showAll="0">
      <items count="4">
        <item x="1"/>
        <item h="1" x="0"/>
        <item h="1" x="2"/>
        <item t="default"/>
      </items>
    </pivotField>
    <pivotField showAll="0"/>
    <pivotField showAl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>
      <items count="12">
        <item h="1" x="9"/>
        <item h="1" x="10"/>
        <item h="1" x="2"/>
        <item h="1" x="5"/>
        <item h="1" x="8"/>
        <item h="1" x="1"/>
        <item h="1" x="4"/>
        <item h="1" x="7"/>
        <item x="6"/>
        <item h="1" x="3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"/>
  </rowFields>
  <rowItems count="3">
    <i>
      <x v="1"/>
    </i>
    <i>
      <x v="2"/>
    </i>
    <i t="grand">
      <x/>
    </i>
  </rowItems>
  <colItems count="1">
    <i/>
  </colItems>
  <dataFields count="1">
    <dataField name="Cuenta de Total" fld="33" subtotal="count" baseField="1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8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I8:J11" firstHeaderRow="1" firstDataRow="1" firstDataCol="1"/>
  <pivotFields count="34">
    <pivotField showAll="0"/>
    <pivotField showAll="0">
      <items count="5">
        <item x="3"/>
        <item h="1" x="0"/>
        <item h="1" x="2"/>
        <item h="1" x="1"/>
        <item t="default"/>
      </items>
    </pivotField>
    <pivotField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>
      <items count="12">
        <item x="9"/>
        <item x="10"/>
        <item x="2"/>
        <item x="5"/>
        <item x="8"/>
        <item x="1"/>
        <item x="4"/>
        <item x="7"/>
        <item x="6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8"/>
  </rowFields>
  <rowItems count="3">
    <i>
      <x/>
    </i>
    <i>
      <x v="1"/>
    </i>
    <i t="grand">
      <x/>
    </i>
  </rowItems>
  <colItems count="1">
    <i/>
  </colItems>
  <dataFields count="1">
    <dataField name="Cuenta de Total" fld="33" subtotal="count" showDataAs="percentOfTotal" baseField="8" baseItem="0" numFmtId="10"/>
  </dataFields>
  <conditionalFormats count="5">
    <conditionalFormat priority="5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8" count="2">
              <x v="0"/>
              <x v="1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8" count="2">
              <x v="0"/>
              <x v="1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8" count="1">
              <x v="1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8" count="2">
              <x v="0"/>
              <x v="1"/>
            </reference>
          </references>
        </pivotArea>
      </pivotAreas>
    </conditionalFormat>
    <conditionalFormat priority="1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8" count="2">
              <x v="0"/>
              <x v="1"/>
            </reference>
          </references>
        </pivotArea>
      </pivotAreas>
    </conditionalFormat>
  </conditional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6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2" format="7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7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D20:E53" firstHeaderRow="1" firstDataRow="1" firstDataCol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axis="axisRow" showAll="0">
      <items count="12">
        <item x="9"/>
        <item x="10"/>
        <item x="2"/>
        <item x="5"/>
        <item x="8"/>
        <item x="1"/>
        <item x="4"/>
        <item x="7"/>
        <item x="6"/>
        <item x="3"/>
        <item x="0"/>
        <item t="default"/>
      </items>
    </pivotField>
    <pivotField axis="axisRow" showAll="0">
      <items count="22">
        <item x="11"/>
        <item x="15"/>
        <item x="6"/>
        <item x="1"/>
        <item x="2"/>
        <item x="10"/>
        <item x="16"/>
        <item x="13"/>
        <item x="19"/>
        <item x="5"/>
        <item x="7"/>
        <item x="4"/>
        <item x="18"/>
        <item x="3"/>
        <item x="17"/>
        <item x="8"/>
        <item x="20"/>
        <item x="12"/>
        <item x="9"/>
        <item x="1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2">
    <field x="18"/>
    <field x="19"/>
  </rowFields>
  <rowItems count="33">
    <i>
      <x/>
    </i>
    <i r="1">
      <x v="1"/>
    </i>
    <i>
      <x v="1"/>
    </i>
    <i r="1">
      <x v="8"/>
    </i>
    <i>
      <x v="2"/>
    </i>
    <i r="1">
      <x v="2"/>
    </i>
    <i r="1">
      <x v="4"/>
    </i>
    <i r="1">
      <x v="5"/>
    </i>
    <i r="1">
      <x v="7"/>
    </i>
    <i r="1">
      <x v="9"/>
    </i>
    <i r="1">
      <x v="16"/>
    </i>
    <i r="1">
      <x v="17"/>
    </i>
    <i>
      <x v="3"/>
    </i>
    <i r="1">
      <x v="15"/>
    </i>
    <i>
      <x v="4"/>
    </i>
    <i r="1">
      <x v="19"/>
    </i>
    <i>
      <x v="5"/>
    </i>
    <i r="1">
      <x v="3"/>
    </i>
    <i r="1">
      <x v="6"/>
    </i>
    <i r="1">
      <x v="10"/>
    </i>
    <i>
      <x v="6"/>
    </i>
    <i r="1">
      <x v="11"/>
    </i>
    <i>
      <x v="7"/>
    </i>
    <i r="1">
      <x/>
    </i>
    <i r="1">
      <x v="12"/>
    </i>
    <i>
      <x v="8"/>
    </i>
    <i r="1">
      <x v="14"/>
    </i>
    <i r="1">
      <x v="18"/>
    </i>
    <i>
      <x v="9"/>
    </i>
    <i r="1">
      <x v="13"/>
    </i>
    <i>
      <x v="10"/>
    </i>
    <i r="1">
      <x v="20"/>
    </i>
    <i t="grand">
      <x/>
    </i>
  </rowItems>
  <colItems count="1">
    <i/>
  </colItems>
  <dataFields count="1">
    <dataField name="Suma de Total" fld="33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4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3:B56" firstHeaderRow="1" firstDataRow="1" firstDataCol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axis="axisRow" showAll="0">
      <items count="12">
        <item x="9"/>
        <item x="10"/>
        <item x="2"/>
        <item x="5"/>
        <item x="8"/>
        <item x="1"/>
        <item x="4"/>
        <item x="7"/>
        <item x="6"/>
        <item x="3"/>
        <item x="0"/>
        <item t="default"/>
      </items>
    </pivotField>
    <pivotField axis="axisRow" showAll="0">
      <items count="22">
        <item x="11"/>
        <item x="15"/>
        <item x="6"/>
        <item x="1"/>
        <item x="2"/>
        <item x="10"/>
        <item x="16"/>
        <item x="13"/>
        <item x="19"/>
        <item x="5"/>
        <item x="7"/>
        <item x="4"/>
        <item x="18"/>
        <item x="3"/>
        <item x="17"/>
        <item x="8"/>
        <item x="20"/>
        <item x="12"/>
        <item x="9"/>
        <item x="1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2">
    <field x="18"/>
    <field x="19"/>
  </rowFields>
  <rowItems count="33">
    <i>
      <x/>
    </i>
    <i r="1">
      <x v="1"/>
    </i>
    <i>
      <x v="1"/>
    </i>
    <i r="1">
      <x v="8"/>
    </i>
    <i>
      <x v="2"/>
    </i>
    <i r="1">
      <x v="2"/>
    </i>
    <i r="1">
      <x v="4"/>
    </i>
    <i r="1">
      <x v="5"/>
    </i>
    <i r="1">
      <x v="7"/>
    </i>
    <i r="1">
      <x v="9"/>
    </i>
    <i r="1">
      <x v="16"/>
    </i>
    <i r="1">
      <x v="17"/>
    </i>
    <i>
      <x v="3"/>
    </i>
    <i r="1">
      <x v="15"/>
    </i>
    <i>
      <x v="4"/>
    </i>
    <i r="1">
      <x v="19"/>
    </i>
    <i>
      <x v="5"/>
    </i>
    <i r="1">
      <x v="3"/>
    </i>
    <i r="1">
      <x v="6"/>
    </i>
    <i r="1">
      <x v="10"/>
    </i>
    <i>
      <x v="6"/>
    </i>
    <i r="1">
      <x v="11"/>
    </i>
    <i>
      <x v="7"/>
    </i>
    <i r="1">
      <x/>
    </i>
    <i r="1">
      <x v="12"/>
    </i>
    <i>
      <x v="8"/>
    </i>
    <i r="1">
      <x v="14"/>
    </i>
    <i r="1">
      <x v="18"/>
    </i>
    <i>
      <x v="9"/>
    </i>
    <i r="1">
      <x v="13"/>
    </i>
    <i>
      <x v="10"/>
    </i>
    <i r="1">
      <x v="20"/>
    </i>
    <i t="grand">
      <x/>
    </i>
  </rowItems>
  <colItems count="1">
    <i/>
  </colItems>
  <dataFields count="1">
    <dataField name="Suma de Total" fld="33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3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12:B17" firstHeaderRow="1" firstDataRow="1" firstDataCol="1"/>
  <pivotFields count="34">
    <pivotField showAll="0"/>
    <pivotField axis="axisRow" showAll="0">
      <items count="5">
        <item x="3"/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a de Total" fld="33" baseField="0" baseItem="0"/>
  </dataFields>
  <chartFormats count="1"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2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4:B7" firstHeaderRow="1" firstDataRow="1" firstDataCol="1"/>
  <pivotFields count="34">
    <pivotField showAll="0"/>
    <pivotField showAll="0">
      <items count="5">
        <item x="3"/>
        <item h="1" x="0"/>
        <item h="1" x="2"/>
        <item h="1" x="1"/>
        <item t="default"/>
      </items>
    </pivotField>
    <pivotField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>
      <items count="12">
        <item x="9"/>
        <item x="10"/>
        <item x="2"/>
        <item x="5"/>
        <item x="8"/>
        <item x="1"/>
        <item x="4"/>
        <item x="7"/>
        <item x="6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8"/>
  </rowFields>
  <rowItems count="3">
    <i>
      <x/>
    </i>
    <i>
      <x v="1"/>
    </i>
    <i t="grand">
      <x/>
    </i>
  </rowItems>
  <colItems count="1">
    <i/>
  </colItems>
  <dataFields count="1">
    <dataField name="Cuenta de Total" fld="33" subtotal="count" showDataAs="percentOfTotal" baseField="8" baseItem="0" numFmtId="10"/>
  </dataFields>
  <chartFormats count="3">
    <chartFormat chart="2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6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2" format="7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oc1" sourceName="Tipo Doc">
  <pivotTables>
    <pivotTable tabId="5" name="TablaDinámica1"/>
  </pivotTables>
  <data>
    <tabular pivotCacheId="1">
      <items count="3">
        <i x="1" s="1"/>
        <i x="0" nd="1"/>
        <i x="2" nd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IST" sourceName="DIST">
  <extLst>
    <x:ext xmlns:x15="http://schemas.microsoft.com/office/spreadsheetml/2010/11/main" uri="{2F2917AC-EB37-4324-AD4E-5DD8C200BD13}">
      <x15:tableSlicerCache tableId="1" column="18"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PTO" sourceName="DPTO">
  <extLst>
    <x:ext xmlns:x15="http://schemas.microsoft.com/office/spreadsheetml/2010/11/main" uri="{2F2917AC-EB37-4324-AD4E-5DD8C200BD13}">
      <x15:tableSlicerCache tableId="1" column="19"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ROV" sourceName="PROV">
  <extLst>
    <x:ext xmlns:x15="http://schemas.microsoft.com/office/spreadsheetml/2010/11/main" uri="{2F2917AC-EB37-4324-AD4E-5DD8C200BD13}">
      <x15:tableSlicerCache tableId="1" column="20"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partamento" sourceName="Departamento">
  <extLst>
    <x:ext xmlns:x15="http://schemas.microsoft.com/office/spreadsheetml/2010/11/main" uri="{2F2917AC-EB37-4324-AD4E-5DD8C200BD13}">
      <x15:tableSlicerCache tableId="4" column="1"/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Usuario" sourceName="Usuario">
  <extLst>
    <x:ext xmlns:x15="http://schemas.microsoft.com/office/spreadsheetml/2010/11/main" uri="{2F2917AC-EB37-4324-AD4E-5DD8C200BD13}">
      <x15:tableSlicerCache tableId="3" column="1"/>
    </x:ext>
  </extLst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documento___usuario" sourceName="Tipo de documento / usuario ">
  <extLst>
    <x:ext xmlns:x15="http://schemas.microsoft.com/office/spreadsheetml/2010/11/main" uri="{2F2917AC-EB37-4324-AD4E-5DD8C200BD13}">
      <x15:tableSlicerCache tableId="5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1" sourceName="Mes">
  <pivotTables>
    <pivotTable tabId="5" name="TablaDinámica1"/>
  </pivotTables>
  <data>
    <tabular pivotCacheId="1">
      <items count="2">
        <i x="1" s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PTO1" sourceName="DPTO">
  <pivotTables>
    <pivotTable tabId="5" name="TablaDinámica1"/>
  </pivotTables>
  <data>
    <tabular pivotCacheId="1">
      <items count="11">
        <i x="9"/>
        <i x="10"/>
        <i x="2"/>
        <i x="5"/>
        <i x="8"/>
        <i x="1"/>
        <i x="4"/>
        <i x="7"/>
        <i x="6" s="1"/>
        <i x="3"/>
        <i x="0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Usuario_Vendedor" sourceName="Usuario/Vendedor">
  <pivotTables>
    <pivotTable tabId="7" name="TablaDinámica2"/>
    <pivotTable tabId="6" name="TablaDinámica8"/>
  </pivotTables>
  <data>
    <tabular pivotCacheId="1">
      <items count="4">
        <i x="3" s="1"/>
        <i x="0"/>
        <i x="2"/>
        <i x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oc2" sourceName="Tipo Doc">
  <pivotTables>
    <pivotTable tabId="7" name="TablaDinámica2"/>
    <pivotTable tabId="6" name="TablaDinámica8"/>
  </pivotTables>
  <data>
    <tabular pivotCacheId="1">
      <items count="3">
        <i x="1" s="1"/>
        <i x="2" s="1"/>
        <i x="0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pivotTables>
    <pivotTable tabId="7" name="TablaDinámica2"/>
    <pivotTable tabId="6" name="TablaDinámica8"/>
  </pivotTables>
  <data>
    <tabular pivotCacheId="1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PTO2" sourceName="DPTO">
  <pivotTables>
    <pivotTable tabId="7" name="TablaDinámica2"/>
    <pivotTable tabId="6" name="TablaDinámica8"/>
  </pivotTables>
  <data>
    <tabular pivotCacheId="1">
      <items count="11">
        <i x="2" s="1"/>
        <i x="1" s="1"/>
        <i x="4" s="1"/>
        <i x="7" s="1"/>
        <i x="3" s="1"/>
        <i x="0" s="1"/>
        <i x="9" s="1" nd="1"/>
        <i x="10" s="1" nd="1"/>
        <i x="5" s="1" nd="1"/>
        <i x="8" s="1" nd="1"/>
        <i x="6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oc" sourceName="Tipo Doc">
  <extLst>
    <x:ext xmlns:x15="http://schemas.microsoft.com/office/spreadsheetml/2010/11/main" uri="{2F2917AC-EB37-4324-AD4E-5DD8C200BD13}">
      <x15:tableSlicerCache tableId="1" column="3"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" sourceName="Mes">
  <extLst>
    <x:ext xmlns:x15="http://schemas.microsoft.com/office/spreadsheetml/2010/11/main" uri="{2F2917AC-EB37-4324-AD4E-5DD8C200BD13}">
      <x15:tableSlicerCache tableId="1" column="9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oc 1" cache="SegmentaciónDeDatos_Tipo_Doc1" caption="Tipo Doc" rowHeight="241300"/>
  <slicer name="Mes 1" cache="SegmentaciónDeDatos_Mes1" caption="Mes" rowHeight="241300"/>
  <slicer name="DPTO 1" cache="SegmentaciónDeDatos_DPTO1" caption="DPTO" startItem="5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suario/Vendedor" cache="SegmentaciónDeDatos_Usuario_Vendedor" caption="Usuario/Vendedor" rowHeight="241300"/>
  <slicer name="Tipo Doc 2" cache="SegmentaciónDeDatos_Tipo_Doc2" caption="Tipo Doc" rowHeight="241300"/>
  <slicer name="Mes 2" cache="SegmentaciónDeDatos_Mes2" caption="Mes" rowHeight="241300"/>
  <slicer name="DPTO 2" cache="SegmentaciónDeDatos_DPTO2" caption="DPTO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epartamento" cache="SegmentaciónDeDatos_Departamento" caption="Departamento" startItem="4" rowHeight="241300"/>
  <slicer name="Usuario" cache="SegmentaciónDeDatos_Usuario" caption="Usuario" rowHeight="241300"/>
  <slicer name="Tipo de documento / usuario " cache="SegmentaciónDeDatos_Tipo_de_documento___usuario" caption="Tipo de documento / usuario 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oc" cache="SegmentaciónDeDatos_Tipo_Doc" caption="Tipo Doc" rowHeight="241300"/>
  <slicer name="Mes" cache="SegmentaciónDeDatos_Mes" caption="Mes" rowHeight="241300"/>
  <slicer name="DIST" cache="SegmentaciónDeDatos_DIST" caption="DIST" startItem="11" rowHeight="241300"/>
  <slicer name="DPTO" cache="SegmentaciónDeDatos_DPTO" caption="DPTO" startItem="7" rowHeight="241300"/>
  <slicer name="PROV" cache="SegmentaciónDeDatos_PROV" caption="PROV" rowHeight="241300"/>
</slicers>
</file>

<file path=xl/tables/table1.xml><?xml version="1.0" encoding="utf-8"?>
<table xmlns="http://schemas.openxmlformats.org/spreadsheetml/2006/main" id="2" name="Tabla13" displayName="Tabla13" ref="A55:AH2320" totalsRowShown="0">
  <autoFilter ref="A55:AH2320"/>
  <tableColumns count="34">
    <tableColumn id="1" name="#"/>
    <tableColumn id="2" name="Usuario/Vendedor"/>
    <tableColumn id="3" name="Tipo Doc"/>
    <tableColumn id="4" name="Número"/>
    <tableColumn id="5" name="Serie de DocVenta" dataDxfId="8">
      <calculatedColumnFormula>LEFT(D56,4)</calculatedColumnFormula>
    </tableColumn>
    <tableColumn id="6" name="Correlativo" dataDxfId="7">
      <calculatedColumnFormula>IF(LEFT(RIGHT(D56,5),1)="-",RIGHT(D56,4),RIGHT(D56,5))</calculatedColumnFormula>
    </tableColumn>
    <tableColumn id="7" name="Extraer" dataDxfId="6">
      <calculatedColumnFormula>MID(D56,4,3)</calculatedColumnFormula>
    </tableColumn>
    <tableColumn id="8" name="Fecha emisión"/>
    <tableColumn id="9" name="Mes">
      <calculatedColumnFormula>MONTH(H56)</calculatedColumnFormula>
    </tableColumn>
    <tableColumn id="10" name="Año">
      <calculatedColumnFormula>YEAR(H56)</calculatedColumnFormula>
    </tableColumn>
    <tableColumn id="11" name="Dia">
      <calculatedColumnFormula>DAY(H56)</calculatedColumnFormula>
    </tableColumn>
    <tableColumn id="12" name="Unir Año - mes y dia " dataDxfId="5">
      <calculatedColumnFormula>DATE(J56,I56,K56)</calculatedColumnFormula>
    </tableColumn>
    <tableColumn id="13" name="Fecha Vencimiento"/>
    <tableColumn id="14" name="Doc. Afectado"/>
    <tableColumn id="15" name="# Guía"/>
    <tableColumn id="16" name="Cotización"/>
    <tableColumn id="17" name="Caso"/>
    <tableColumn id="18" name="DIST"/>
    <tableColumn id="19" name="DPTO"/>
    <tableColumn id="20" name="PROV"/>
    <tableColumn id="21" name="Cliente"/>
    <tableColumn id="22" name="Cliente Minuscula">
      <calculatedColumnFormula>LOWER(U56)</calculatedColumnFormula>
    </tableColumn>
    <tableColumn id="23" name="Mayuscula">
      <calculatedColumnFormula>UPPER(U56)</calculatedColumnFormula>
    </tableColumn>
    <tableColumn id="24" name="Nombre Propio">
      <calculatedColumnFormula>PROPER(W56)</calculatedColumnFormula>
    </tableColumn>
    <tableColumn id="25" name="RUC"/>
    <tableColumn id="26" name="Estado"/>
    <tableColumn id="27" name="Moneda"/>
    <tableColumn id="28" name="Plataforma"/>
    <tableColumn id="29" name="Orden de compra"/>
    <tableColumn id="30" name="Forma de pago"/>
    <tableColumn id="31" name="Total Gravado"/>
    <tableColumn id="32" name="Descuento total"/>
    <tableColumn id="33" name="Total IGV"/>
    <tableColumn id="34" name="Total">
      <calculatedColumnFormula>AE56+AG56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3" name="Tabla3" displayName="Tabla3" ref="E5:F9" totalsRowShown="0" tableBorderDxfId="4">
  <autoFilter ref="E5:F9"/>
  <tableColumns count="2">
    <tableColumn id="1" name="Usuario"/>
    <tableColumn id="2" name="Total de Ventas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4" name="Tabla4" displayName="Tabla4" ref="B5:C15" totalsRowShown="0">
  <autoFilter ref="B5:C15">
    <filterColumn colId="0">
      <filters>
        <filter val="AMAZONAS"/>
        <filter val="ÁNCASH"/>
        <filter val="LA LIBERTAD"/>
        <filter val="LAMBAYEQUE"/>
      </filters>
    </filterColumn>
  </autoFilter>
  <tableColumns count="2">
    <tableColumn id="1" name="Departamento" dataDxfId="3"/>
    <tableColumn id="2" name="Totalde ventas" dataDxfId="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5" name="Tabla5" displayName="Tabla5" ref="B20:G24" totalsRowShown="0" tableBorderDxfId="1">
  <autoFilter ref="B20:G24">
    <filterColumn colId="0">
      <filters>
        <filter val="03"/>
      </filters>
    </filterColumn>
  </autoFilter>
  <tableColumns count="6">
    <tableColumn id="1" name="Tipo de documento / usuario "/>
    <tableColumn id="2" name="grifoalexsac"/>
    <tableColumn id="3" name="sur1"/>
    <tableColumn id="4" name="sur2"/>
    <tableColumn id="5" name="sur3"/>
    <tableColumn id="6" name="Total general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1" name="Tabla1" displayName="Tabla1" ref="A15:AH2280" totalsRowShown="0">
  <autoFilter ref="A15:AH2280"/>
  <tableColumns count="34">
    <tableColumn id="1" name="#"/>
    <tableColumn id="2" name="Usuario/Vendedor"/>
    <tableColumn id="3" name="Tipo Doc"/>
    <tableColumn id="4" name="Número"/>
    <tableColumn id="5" name="Serie de DocVenta" dataDxfId="12">
      <calculatedColumnFormula>LEFT(D16,4)</calculatedColumnFormula>
    </tableColumn>
    <tableColumn id="6" name="Correlativo" dataDxfId="11">
      <calculatedColumnFormula>IF(LEFT(RIGHT(D16,5),1)="-",RIGHT(D16,4),RIGHT(D16,5))</calculatedColumnFormula>
    </tableColumn>
    <tableColumn id="7" name="Extraer" dataDxfId="10">
      <calculatedColumnFormula>MID(D16,4,3)</calculatedColumnFormula>
    </tableColumn>
    <tableColumn id="8" name="Fecha emisión"/>
    <tableColumn id="9" name="Mes">
      <calculatedColumnFormula>MONTH(H16)</calculatedColumnFormula>
    </tableColumn>
    <tableColumn id="10" name="Año">
      <calculatedColumnFormula>YEAR(H16)</calculatedColumnFormula>
    </tableColumn>
    <tableColumn id="11" name="Dia">
      <calculatedColumnFormula>DAY(H16)</calculatedColumnFormula>
    </tableColumn>
    <tableColumn id="12" name="Unir Año - mes y dia " dataDxfId="9">
      <calculatedColumnFormula>DATE(J16,I16,K16)</calculatedColumnFormula>
    </tableColumn>
    <tableColumn id="13" name="Fecha Vencimiento"/>
    <tableColumn id="14" name="Doc. Afectado"/>
    <tableColumn id="15" name="# Guía"/>
    <tableColumn id="16" name="Cotización"/>
    <tableColumn id="17" name="Caso"/>
    <tableColumn id="18" name="DIST"/>
    <tableColumn id="19" name="DPTO"/>
    <tableColumn id="20" name="PROV"/>
    <tableColumn id="21" name="Cliente"/>
    <tableColumn id="22" name="Cliente Minuscula">
      <calculatedColumnFormula>LOWER(U16)</calculatedColumnFormula>
    </tableColumn>
    <tableColumn id="23" name="Mayuscula">
      <calculatedColumnFormula>UPPER(U16)</calculatedColumnFormula>
    </tableColumn>
    <tableColumn id="24" name="Nombre Propio">
      <calculatedColumnFormula>PROPER(W16)</calculatedColumnFormula>
    </tableColumn>
    <tableColumn id="25" name="RUC"/>
    <tableColumn id="26" name="Estado"/>
    <tableColumn id="27" name="Moneda"/>
    <tableColumn id="28" name="Plataforma"/>
    <tableColumn id="29" name="Orden de compra"/>
    <tableColumn id="30" name="Forma de pago"/>
    <tableColumn id="31" name="Total Gravado"/>
    <tableColumn id="32" name="Descuento total"/>
    <tableColumn id="33" name="Total IGV"/>
    <tableColumn id="34" name="Total">
      <calculatedColumnFormula>AE16+AG16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7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workbookViewId="0">
      <selection activeCell="B5" sqref="B5"/>
    </sheetView>
  </sheetViews>
  <sheetFormatPr baseColWidth="10" defaultRowHeight="15" x14ac:dyDescent="0.25"/>
  <cols>
    <col min="1" max="1" width="17.5703125" bestFit="1" customWidth="1"/>
    <col min="2" max="2" width="14.85546875" bestFit="1" customWidth="1"/>
  </cols>
  <sheetData>
    <row r="3" spans="1:2" x14ac:dyDescent="0.25">
      <c r="A3" s="22" t="s">
        <v>2782</v>
      </c>
      <c r="B3" s="23" t="s">
        <v>2785</v>
      </c>
    </row>
    <row r="4" spans="1:2" x14ac:dyDescent="0.25">
      <c r="A4" s="24" t="s">
        <v>29</v>
      </c>
      <c r="B4" s="25">
        <v>9</v>
      </c>
    </row>
    <row r="5" spans="1:2" x14ac:dyDescent="0.25">
      <c r="A5" s="26" t="s">
        <v>55</v>
      </c>
      <c r="B5" s="27">
        <v>1</v>
      </c>
    </row>
    <row r="6" spans="1:2" x14ac:dyDescent="0.25">
      <c r="A6" s="28" t="s">
        <v>2783</v>
      </c>
      <c r="B6" s="29">
        <v>10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8:J53"/>
  <sheetViews>
    <sheetView workbookViewId="0">
      <selection activeCell="G5" sqref="G5"/>
    </sheetView>
  </sheetViews>
  <sheetFormatPr baseColWidth="10" defaultRowHeight="15" x14ac:dyDescent="0.25"/>
  <cols>
    <col min="4" max="4" width="21.140625" customWidth="1"/>
    <col min="9" max="9" width="17.5703125" bestFit="1" customWidth="1"/>
    <col min="10" max="10" width="14.85546875" bestFit="1" customWidth="1"/>
  </cols>
  <sheetData>
    <row r="8" spans="9:10" x14ac:dyDescent="0.25">
      <c r="I8" s="22" t="s">
        <v>2782</v>
      </c>
      <c r="J8" s="23" t="s">
        <v>2785</v>
      </c>
    </row>
    <row r="9" spans="9:10" x14ac:dyDescent="0.25">
      <c r="I9" s="24">
        <v>1</v>
      </c>
      <c r="J9" s="31">
        <v>0.6</v>
      </c>
    </row>
    <row r="10" spans="9:10" x14ac:dyDescent="0.25">
      <c r="I10" s="26">
        <v>2</v>
      </c>
      <c r="J10" s="32">
        <v>0.4</v>
      </c>
    </row>
    <row r="11" spans="9:10" x14ac:dyDescent="0.25">
      <c r="I11" s="28" t="s">
        <v>2783</v>
      </c>
      <c r="J11" s="33">
        <v>1</v>
      </c>
    </row>
    <row r="20" spans="4:5" x14ac:dyDescent="0.25">
      <c r="D20" s="22" t="s">
        <v>2782</v>
      </c>
      <c r="E20" s="23" t="s">
        <v>2784</v>
      </c>
    </row>
    <row r="21" spans="4:5" x14ac:dyDescent="0.25">
      <c r="D21" s="24" t="s">
        <v>764</v>
      </c>
      <c r="E21" s="25">
        <v>7008</v>
      </c>
    </row>
    <row r="22" spans="4:5" x14ac:dyDescent="0.25">
      <c r="D22" s="30" t="s">
        <v>763</v>
      </c>
      <c r="E22" s="27">
        <v>7008</v>
      </c>
    </row>
    <row r="23" spans="4:5" x14ac:dyDescent="0.25">
      <c r="D23" s="26" t="s">
        <v>1251</v>
      </c>
      <c r="E23" s="27">
        <v>296</v>
      </c>
    </row>
    <row r="24" spans="4:5" x14ac:dyDescent="0.25">
      <c r="D24" s="30" t="s">
        <v>1250</v>
      </c>
      <c r="E24" s="27">
        <v>296</v>
      </c>
    </row>
    <row r="25" spans="4:5" x14ac:dyDescent="0.25">
      <c r="D25" s="26" t="s">
        <v>61</v>
      </c>
      <c r="E25" s="27">
        <v>34407.5</v>
      </c>
    </row>
    <row r="26" spans="4:5" x14ac:dyDescent="0.25">
      <c r="D26" s="30" t="s">
        <v>219</v>
      </c>
      <c r="E26" s="27">
        <v>9878.1</v>
      </c>
    </row>
    <row r="27" spans="4:5" x14ac:dyDescent="0.25">
      <c r="D27" s="30" t="s">
        <v>60</v>
      </c>
      <c r="E27" s="27">
        <v>16742.39</v>
      </c>
    </row>
    <row r="28" spans="4:5" x14ac:dyDescent="0.25">
      <c r="D28" s="30" t="s">
        <v>469</v>
      </c>
      <c r="E28" s="27">
        <v>2167</v>
      </c>
    </row>
    <row r="29" spans="4:5" x14ac:dyDescent="0.25">
      <c r="D29" s="30" t="s">
        <v>713</v>
      </c>
      <c r="E29" s="27">
        <v>1990</v>
      </c>
    </row>
    <row r="30" spans="4:5" x14ac:dyDescent="0.25">
      <c r="D30" s="30" t="s">
        <v>211</v>
      </c>
      <c r="E30" s="27">
        <v>1337.01</v>
      </c>
    </row>
    <row r="31" spans="4:5" x14ac:dyDescent="0.25">
      <c r="D31" s="30" t="s">
        <v>1665</v>
      </c>
      <c r="E31" s="27">
        <v>300</v>
      </c>
    </row>
    <row r="32" spans="4:5" x14ac:dyDescent="0.25">
      <c r="D32" s="30" t="s">
        <v>695</v>
      </c>
      <c r="E32" s="27">
        <v>1993</v>
      </c>
    </row>
    <row r="33" spans="4:5" x14ac:dyDescent="0.25">
      <c r="D33" s="26" t="s">
        <v>379</v>
      </c>
      <c r="E33" s="27">
        <v>1250</v>
      </c>
    </row>
    <row r="34" spans="4:5" x14ac:dyDescent="0.25">
      <c r="D34" s="30" t="s">
        <v>380</v>
      </c>
      <c r="E34" s="27">
        <v>1250</v>
      </c>
    </row>
    <row r="35" spans="4:5" x14ac:dyDescent="0.25">
      <c r="D35" s="26" t="s">
        <v>737</v>
      </c>
      <c r="E35" s="27">
        <v>593.20000000000005</v>
      </c>
    </row>
    <row r="36" spans="4:5" x14ac:dyDescent="0.25">
      <c r="D36" s="30" t="s">
        <v>736</v>
      </c>
      <c r="E36" s="27">
        <v>593.20000000000005</v>
      </c>
    </row>
    <row r="37" spans="4:5" x14ac:dyDescent="0.25">
      <c r="D37" s="26" t="s">
        <v>40</v>
      </c>
      <c r="E37" s="27">
        <v>361912.01999999996</v>
      </c>
    </row>
    <row r="38" spans="4:5" x14ac:dyDescent="0.25">
      <c r="D38" s="30" t="s">
        <v>41</v>
      </c>
      <c r="E38" s="27">
        <v>356174.01999999996</v>
      </c>
    </row>
    <row r="39" spans="4:5" x14ac:dyDescent="0.25">
      <c r="D39" s="30" t="s">
        <v>792</v>
      </c>
      <c r="E39" s="27">
        <v>331</v>
      </c>
    </row>
    <row r="40" spans="4:5" x14ac:dyDescent="0.25">
      <c r="D40" s="30" t="s">
        <v>306</v>
      </c>
      <c r="E40" s="27">
        <v>5407</v>
      </c>
    </row>
    <row r="41" spans="4:5" x14ac:dyDescent="0.25">
      <c r="D41" s="26" t="s">
        <v>168</v>
      </c>
      <c r="E41" s="27">
        <v>35781.140000000007</v>
      </c>
    </row>
    <row r="42" spans="4:5" x14ac:dyDescent="0.25">
      <c r="D42" s="30" t="s">
        <v>169</v>
      </c>
      <c r="E42" s="27">
        <v>35781.140000000007</v>
      </c>
    </row>
    <row r="43" spans="4:5" x14ac:dyDescent="0.25">
      <c r="D43" s="26" t="s">
        <v>483</v>
      </c>
      <c r="E43" s="27">
        <v>2513</v>
      </c>
    </row>
    <row r="44" spans="4:5" x14ac:dyDescent="0.25">
      <c r="D44" s="30" t="s">
        <v>484</v>
      </c>
      <c r="E44" s="27">
        <v>2413</v>
      </c>
    </row>
    <row r="45" spans="4:5" x14ac:dyDescent="0.25">
      <c r="D45" s="30" t="s">
        <v>925</v>
      </c>
      <c r="E45" s="27">
        <v>100</v>
      </c>
    </row>
    <row r="46" spans="4:5" x14ac:dyDescent="0.25">
      <c r="D46" s="26" t="s">
        <v>389</v>
      </c>
      <c r="E46" s="27">
        <v>1267.4000000000001</v>
      </c>
    </row>
    <row r="47" spans="4:5" x14ac:dyDescent="0.25">
      <c r="D47" s="30" t="s">
        <v>865</v>
      </c>
      <c r="E47" s="27">
        <v>927.4</v>
      </c>
    </row>
    <row r="48" spans="4:5" x14ac:dyDescent="0.25">
      <c r="D48" s="30" t="s">
        <v>390</v>
      </c>
      <c r="E48" s="27">
        <v>340</v>
      </c>
    </row>
    <row r="49" spans="4:5" x14ac:dyDescent="0.25">
      <c r="D49" s="26" t="s">
        <v>103</v>
      </c>
      <c r="E49" s="27">
        <v>4697</v>
      </c>
    </row>
    <row r="50" spans="4:5" x14ac:dyDescent="0.25">
      <c r="D50" s="30" t="s">
        <v>104</v>
      </c>
      <c r="E50" s="27">
        <v>4697</v>
      </c>
    </row>
    <row r="51" spans="4:5" x14ac:dyDescent="0.25">
      <c r="D51" s="26" t="s">
        <v>2786</v>
      </c>
      <c r="E51" s="27">
        <v>620866.5</v>
      </c>
    </row>
    <row r="52" spans="4:5" x14ac:dyDescent="0.25">
      <c r="D52" s="30" t="s">
        <v>2786</v>
      </c>
      <c r="E52" s="27">
        <v>620866.5</v>
      </c>
    </row>
    <row r="53" spans="4:5" x14ac:dyDescent="0.25">
      <c r="D53" s="28" t="s">
        <v>2783</v>
      </c>
      <c r="E53" s="29">
        <v>1070591.76</v>
      </c>
    </row>
  </sheetData>
  <conditionalFormatting pivot="1" sqref="J9:J10">
    <cfRule type="iconSet" priority="5">
      <iconSet>
        <cfvo type="percent" val="0"/>
        <cfvo type="percent" val="33"/>
        <cfvo type="percent" val="67"/>
      </iconSet>
    </cfRule>
  </conditionalFormatting>
  <conditionalFormatting pivot="1" sqref="J9:J10">
    <cfRule type="iconSet" priority="4">
      <iconSet>
        <cfvo type="percent" val="0"/>
        <cfvo type="percent" val="20"/>
        <cfvo type="percent" val="53"/>
      </iconSet>
    </cfRule>
  </conditionalFormatting>
  <conditionalFormatting pivot="1" sqref="J10">
    <cfRule type="iconSet" priority="3">
      <iconSet>
        <cfvo type="percent" val="0"/>
        <cfvo type="percent" val="45"/>
        <cfvo type="percent" val="67"/>
      </iconSet>
    </cfRule>
  </conditionalFormatting>
  <conditionalFormatting pivot="1" sqref="J9:J10">
    <cfRule type="iconSet" priority="2">
      <iconSet>
        <cfvo type="percent" val="0"/>
        <cfvo type="percent" val="50"/>
        <cfvo type="percent" val="67"/>
      </iconSet>
    </cfRule>
  </conditionalFormatting>
  <conditionalFormatting pivot="1" sqref="J9:J10">
    <cfRule type="iconSet" priority="1">
      <iconSet>
        <cfvo type="percent" val="0"/>
        <cfvo type="percent" val="50"/>
        <cfvo type="percent" val="67"/>
      </iconSet>
    </cfRule>
  </conditionalFormatting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56"/>
  <sheetViews>
    <sheetView workbookViewId="0">
      <selection activeCell="E6" sqref="E6"/>
    </sheetView>
  </sheetViews>
  <sheetFormatPr baseColWidth="10" defaultRowHeight="15" x14ac:dyDescent="0.25"/>
  <cols>
    <col min="1" max="1" width="17.5703125" customWidth="1"/>
    <col min="2" max="2" width="14.85546875" bestFit="1" customWidth="1"/>
  </cols>
  <sheetData>
    <row r="4" spans="1:2" x14ac:dyDescent="0.25">
      <c r="A4" s="22" t="s">
        <v>2782</v>
      </c>
      <c r="B4" s="23" t="s">
        <v>2785</v>
      </c>
    </row>
    <row r="5" spans="1:2" x14ac:dyDescent="0.25">
      <c r="A5" s="24">
        <v>1</v>
      </c>
      <c r="B5" s="31">
        <v>0.6</v>
      </c>
    </row>
    <row r="6" spans="1:2" x14ac:dyDescent="0.25">
      <c r="A6" s="26">
        <v>2</v>
      </c>
      <c r="B6" s="32">
        <v>0.4</v>
      </c>
    </row>
    <row r="7" spans="1:2" x14ac:dyDescent="0.25">
      <c r="A7" s="28" t="s">
        <v>2783</v>
      </c>
      <c r="B7" s="33">
        <v>1</v>
      </c>
    </row>
    <row r="12" spans="1:2" x14ac:dyDescent="0.25">
      <c r="A12" s="22" t="s">
        <v>2782</v>
      </c>
      <c r="B12" s="23" t="s">
        <v>2784</v>
      </c>
    </row>
    <row r="13" spans="1:2" x14ac:dyDescent="0.25">
      <c r="A13" s="24" t="s">
        <v>97</v>
      </c>
      <c r="B13" s="25">
        <v>18290.5</v>
      </c>
    </row>
    <row r="14" spans="1:2" x14ac:dyDescent="0.25">
      <c r="A14" s="26" t="s">
        <v>29</v>
      </c>
      <c r="B14" s="27">
        <v>605147.80000000005</v>
      </c>
    </row>
    <row r="15" spans="1:2" x14ac:dyDescent="0.25">
      <c r="A15" s="26" t="s">
        <v>55</v>
      </c>
      <c r="B15" s="27">
        <v>142032.85000000003</v>
      </c>
    </row>
    <row r="16" spans="1:2" x14ac:dyDescent="0.25">
      <c r="A16" s="26" t="s">
        <v>49</v>
      </c>
      <c r="B16" s="27">
        <v>305120.61000000004</v>
      </c>
    </row>
    <row r="17" spans="1:2" x14ac:dyDescent="0.25">
      <c r="A17" s="28" t="s">
        <v>2783</v>
      </c>
      <c r="B17" s="29">
        <v>1070591.7600000002</v>
      </c>
    </row>
    <row r="23" spans="1:2" x14ac:dyDescent="0.25">
      <c r="A23" s="22" t="s">
        <v>2782</v>
      </c>
      <c r="B23" s="23" t="s">
        <v>2784</v>
      </c>
    </row>
    <row r="24" spans="1:2" x14ac:dyDescent="0.25">
      <c r="A24" s="24" t="s">
        <v>764</v>
      </c>
      <c r="B24" s="25">
        <v>7008</v>
      </c>
    </row>
    <row r="25" spans="1:2" x14ac:dyDescent="0.25">
      <c r="A25" s="30" t="s">
        <v>763</v>
      </c>
      <c r="B25" s="27">
        <v>7008</v>
      </c>
    </row>
    <row r="26" spans="1:2" x14ac:dyDescent="0.25">
      <c r="A26" s="26" t="s">
        <v>1251</v>
      </c>
      <c r="B26" s="27">
        <v>296</v>
      </c>
    </row>
    <row r="27" spans="1:2" x14ac:dyDescent="0.25">
      <c r="A27" s="30" t="s">
        <v>1250</v>
      </c>
      <c r="B27" s="27">
        <v>296</v>
      </c>
    </row>
    <row r="28" spans="1:2" x14ac:dyDescent="0.25">
      <c r="A28" s="26" t="s">
        <v>61</v>
      </c>
      <c r="B28" s="27">
        <v>34407.5</v>
      </c>
    </row>
    <row r="29" spans="1:2" x14ac:dyDescent="0.25">
      <c r="A29" s="30" t="s">
        <v>219</v>
      </c>
      <c r="B29" s="27">
        <v>9878.1</v>
      </c>
    </row>
    <row r="30" spans="1:2" x14ac:dyDescent="0.25">
      <c r="A30" s="30" t="s">
        <v>60</v>
      </c>
      <c r="B30" s="27">
        <v>16742.39</v>
      </c>
    </row>
    <row r="31" spans="1:2" x14ac:dyDescent="0.25">
      <c r="A31" s="30" t="s">
        <v>469</v>
      </c>
      <c r="B31" s="27">
        <v>2167</v>
      </c>
    </row>
    <row r="32" spans="1:2" x14ac:dyDescent="0.25">
      <c r="A32" s="30" t="s">
        <v>713</v>
      </c>
      <c r="B32" s="27">
        <v>1990</v>
      </c>
    </row>
    <row r="33" spans="1:2" x14ac:dyDescent="0.25">
      <c r="A33" s="30" t="s">
        <v>211</v>
      </c>
      <c r="B33" s="27">
        <v>1337.01</v>
      </c>
    </row>
    <row r="34" spans="1:2" x14ac:dyDescent="0.25">
      <c r="A34" s="30" t="s">
        <v>1665</v>
      </c>
      <c r="B34" s="27">
        <v>300</v>
      </c>
    </row>
    <row r="35" spans="1:2" x14ac:dyDescent="0.25">
      <c r="A35" s="30" t="s">
        <v>695</v>
      </c>
      <c r="B35" s="27">
        <v>1993</v>
      </c>
    </row>
    <row r="36" spans="1:2" x14ac:dyDescent="0.25">
      <c r="A36" s="26" t="s">
        <v>379</v>
      </c>
      <c r="B36" s="27">
        <v>1250</v>
      </c>
    </row>
    <row r="37" spans="1:2" x14ac:dyDescent="0.25">
      <c r="A37" s="30" t="s">
        <v>380</v>
      </c>
      <c r="B37" s="27">
        <v>1250</v>
      </c>
    </row>
    <row r="38" spans="1:2" x14ac:dyDescent="0.25">
      <c r="A38" s="26" t="s">
        <v>737</v>
      </c>
      <c r="B38" s="27">
        <v>593.20000000000005</v>
      </c>
    </row>
    <row r="39" spans="1:2" x14ac:dyDescent="0.25">
      <c r="A39" s="30" t="s">
        <v>736</v>
      </c>
      <c r="B39" s="27">
        <v>593.20000000000005</v>
      </c>
    </row>
    <row r="40" spans="1:2" x14ac:dyDescent="0.25">
      <c r="A40" s="26" t="s">
        <v>40</v>
      </c>
      <c r="B40" s="27">
        <v>361912.01999999996</v>
      </c>
    </row>
    <row r="41" spans="1:2" x14ac:dyDescent="0.25">
      <c r="A41" s="30" t="s">
        <v>41</v>
      </c>
      <c r="B41" s="27">
        <v>356174.01999999996</v>
      </c>
    </row>
    <row r="42" spans="1:2" x14ac:dyDescent="0.25">
      <c r="A42" s="30" t="s">
        <v>792</v>
      </c>
      <c r="B42" s="27">
        <v>331</v>
      </c>
    </row>
    <row r="43" spans="1:2" x14ac:dyDescent="0.25">
      <c r="A43" s="30" t="s">
        <v>306</v>
      </c>
      <c r="B43" s="27">
        <v>5407</v>
      </c>
    </row>
    <row r="44" spans="1:2" x14ac:dyDescent="0.25">
      <c r="A44" s="26" t="s">
        <v>168</v>
      </c>
      <c r="B44" s="27">
        <v>35781.140000000007</v>
      </c>
    </row>
    <row r="45" spans="1:2" x14ac:dyDescent="0.25">
      <c r="A45" s="30" t="s">
        <v>169</v>
      </c>
      <c r="B45" s="27">
        <v>35781.140000000007</v>
      </c>
    </row>
    <row r="46" spans="1:2" x14ac:dyDescent="0.25">
      <c r="A46" s="26" t="s">
        <v>483</v>
      </c>
      <c r="B46" s="27">
        <v>2513</v>
      </c>
    </row>
    <row r="47" spans="1:2" x14ac:dyDescent="0.25">
      <c r="A47" s="30" t="s">
        <v>484</v>
      </c>
      <c r="B47" s="27">
        <v>2413</v>
      </c>
    </row>
    <row r="48" spans="1:2" x14ac:dyDescent="0.25">
      <c r="A48" s="30" t="s">
        <v>925</v>
      </c>
      <c r="B48" s="27">
        <v>100</v>
      </c>
    </row>
    <row r="49" spans="1:2" x14ac:dyDescent="0.25">
      <c r="A49" s="26" t="s">
        <v>389</v>
      </c>
      <c r="B49" s="27">
        <v>1267.4000000000001</v>
      </c>
    </row>
    <row r="50" spans="1:2" x14ac:dyDescent="0.25">
      <c r="A50" s="30" t="s">
        <v>865</v>
      </c>
      <c r="B50" s="27">
        <v>927.4</v>
      </c>
    </row>
    <row r="51" spans="1:2" x14ac:dyDescent="0.25">
      <c r="A51" s="30" t="s">
        <v>390</v>
      </c>
      <c r="B51" s="27">
        <v>340</v>
      </c>
    </row>
    <row r="52" spans="1:2" x14ac:dyDescent="0.25">
      <c r="A52" s="26" t="s">
        <v>103</v>
      </c>
      <c r="B52" s="27">
        <v>4697</v>
      </c>
    </row>
    <row r="53" spans="1:2" x14ac:dyDescent="0.25">
      <c r="A53" s="30" t="s">
        <v>104</v>
      </c>
      <c r="B53" s="27">
        <v>4697</v>
      </c>
    </row>
    <row r="54" spans="1:2" x14ac:dyDescent="0.25">
      <c r="A54" s="26" t="s">
        <v>2786</v>
      </c>
      <c r="B54" s="27">
        <v>620866.5</v>
      </c>
    </row>
    <row r="55" spans="1:2" x14ac:dyDescent="0.25">
      <c r="A55" s="30" t="s">
        <v>2786</v>
      </c>
      <c r="B55" s="27">
        <v>620866.5</v>
      </c>
    </row>
    <row r="56" spans="1:2" x14ac:dyDescent="0.25">
      <c r="A56" s="28" t="s">
        <v>2783</v>
      </c>
      <c r="B56" s="29">
        <v>1070591.76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2322"/>
  <sheetViews>
    <sheetView tabSelected="1" zoomScale="86" zoomScaleNormal="86" workbookViewId="0">
      <selection activeCell="G18" sqref="G18"/>
    </sheetView>
  </sheetViews>
  <sheetFormatPr baseColWidth="10" defaultColWidth="9.140625" defaultRowHeight="15" x14ac:dyDescent="0.25"/>
  <cols>
    <col min="1" max="1" width="18.5703125" style="5" customWidth="1"/>
    <col min="2" max="2" width="29.85546875" style="5" customWidth="1"/>
    <col min="3" max="3" width="16.42578125" style="5" customWidth="1"/>
    <col min="4" max="5" width="11.5703125" style="5" customWidth="1"/>
    <col min="6" max="6" width="17.140625" style="5" customWidth="1"/>
    <col min="7" max="9" width="27.42578125" style="5" customWidth="1"/>
    <col min="10" max="10" width="16.42578125" style="5" bestFit="1" customWidth="1"/>
    <col min="11" max="11" width="15.28515625" style="5" customWidth="1"/>
    <col min="12" max="12" width="21.28515625" style="5" customWidth="1"/>
    <col min="13" max="13" width="20.140625" style="5" customWidth="1"/>
    <col min="14" max="14" width="34.5703125" style="5" customWidth="1"/>
    <col min="15" max="15" width="21.140625" style="5" bestFit="1" customWidth="1"/>
    <col min="16" max="16" width="16.42578125" style="5" bestFit="1" customWidth="1"/>
    <col min="17" max="17" width="8.140625" style="5" bestFit="1" customWidth="1"/>
    <col min="18" max="18" width="12.85546875" style="5" bestFit="1" customWidth="1"/>
    <col min="19" max="19" width="8" style="5" customWidth="1"/>
    <col min="20" max="20" width="33" style="5" bestFit="1" customWidth="1"/>
    <col min="21" max="21" width="14" style="5" bestFit="1" customWidth="1"/>
    <col min="22" max="22" width="19.140625" style="5" customWidth="1"/>
    <col min="23" max="23" width="15.5703125" style="5" customWidth="1"/>
    <col min="24" max="24" width="16.7109375" style="5" customWidth="1"/>
    <col min="25" max="26" width="29.28515625" style="5" customWidth="1"/>
    <col min="27" max="27" width="14" style="5" bestFit="1" customWidth="1"/>
    <col min="28" max="28" width="12.85546875" style="5" customWidth="1"/>
    <col min="29" max="29" width="18.42578125" style="5" customWidth="1"/>
    <col min="30" max="30" width="16.140625" style="5" customWidth="1"/>
    <col min="31" max="31" width="60.140625" style="5" bestFit="1" customWidth="1"/>
    <col min="32" max="32" width="17.140625" style="5" customWidth="1"/>
    <col min="33" max="34" width="18.7109375" style="5" bestFit="1" customWidth="1"/>
    <col min="35" max="35" width="11.7109375" style="5" bestFit="1" customWidth="1"/>
    <col min="36" max="36" width="12.85546875" style="5" bestFit="1" customWidth="1"/>
    <col min="37" max="16384" width="9.140625" style="5"/>
  </cols>
  <sheetData>
    <row r="2" spans="1:12" x14ac:dyDescent="0.25">
      <c r="J2" s="5" t="s">
        <v>2795</v>
      </c>
      <c r="K2" s="5" t="s">
        <v>2795</v>
      </c>
    </row>
    <row r="3" spans="1:12" x14ac:dyDescent="0.25">
      <c r="B3" s="21" t="s">
        <v>2789</v>
      </c>
      <c r="C3" s="21"/>
      <c r="E3" s="21" t="s">
        <v>2793</v>
      </c>
      <c r="F3" s="21"/>
      <c r="I3" s="42">
        <v>1</v>
      </c>
      <c r="J3" s="5">
        <v>1</v>
      </c>
      <c r="K3" s="11" t="s">
        <v>38</v>
      </c>
      <c r="L3" s="5" t="str">
        <f>IF(J3=I3,"SI es igual", "No es igual")</f>
        <v>SI es igual</v>
      </c>
    </row>
    <row r="4" spans="1:12" x14ac:dyDescent="0.25">
      <c r="I4" s="42">
        <v>3</v>
      </c>
      <c r="J4" s="5">
        <v>3</v>
      </c>
      <c r="K4" s="11" t="s">
        <v>30</v>
      </c>
      <c r="L4" s="5" t="str">
        <f t="shared" ref="L4:L5" si="0">IF(J4=I4,"SI es igual", "No es igual")</f>
        <v>SI es igual</v>
      </c>
    </row>
    <row r="5" spans="1:12" x14ac:dyDescent="0.25">
      <c r="B5" s="5" t="s">
        <v>2787</v>
      </c>
      <c r="C5" s="5" t="s">
        <v>2788</v>
      </c>
      <c r="E5" s="38" t="s">
        <v>2791</v>
      </c>
      <c r="F5" s="41" t="s">
        <v>2792</v>
      </c>
      <c r="I5" s="42">
        <v>7</v>
      </c>
      <c r="J5" s="5">
        <v>7</v>
      </c>
      <c r="K5" s="11" t="s">
        <v>1086</v>
      </c>
      <c r="L5" s="5" t="str">
        <f t="shared" si="0"/>
        <v>SI es igual</v>
      </c>
    </row>
    <row r="6" spans="1:12" x14ac:dyDescent="0.25">
      <c r="A6"/>
      <c r="B6" s="24" t="s">
        <v>764</v>
      </c>
      <c r="C6" s="25">
        <v>7008</v>
      </c>
      <c r="E6" s="39" t="s">
        <v>49</v>
      </c>
      <c r="F6" s="36">
        <v>305120.61000000004</v>
      </c>
    </row>
    <row r="7" spans="1:12" x14ac:dyDescent="0.25">
      <c r="A7"/>
      <c r="B7" s="26" t="s">
        <v>1251</v>
      </c>
      <c r="C7" s="27">
        <v>296</v>
      </c>
      <c r="E7" s="39" t="s">
        <v>55</v>
      </c>
      <c r="F7" s="36">
        <v>142032.85000000003</v>
      </c>
    </row>
    <row r="8" spans="1:12" hidden="1" x14ac:dyDescent="0.25">
      <c r="A8"/>
      <c r="B8" s="26" t="s">
        <v>61</v>
      </c>
      <c r="C8" s="27">
        <v>34407.5</v>
      </c>
      <c r="E8" s="39" t="s">
        <v>29</v>
      </c>
      <c r="F8" s="36">
        <v>605147.80000000005</v>
      </c>
    </row>
    <row r="9" spans="1:12" hidden="1" x14ac:dyDescent="0.25">
      <c r="A9"/>
      <c r="B9" s="26" t="s">
        <v>379</v>
      </c>
      <c r="C9" s="27">
        <v>1250</v>
      </c>
      <c r="E9" s="40" t="s">
        <v>97</v>
      </c>
      <c r="F9" s="34">
        <v>18290.5</v>
      </c>
    </row>
    <row r="10" spans="1:12" x14ac:dyDescent="0.25">
      <c r="A10"/>
      <c r="B10" s="26" t="s">
        <v>737</v>
      </c>
      <c r="C10" s="27">
        <v>593.20000000000005</v>
      </c>
    </row>
    <row r="11" spans="1:12" x14ac:dyDescent="0.25">
      <c r="A11"/>
      <c r="B11" s="26" t="s">
        <v>40</v>
      </c>
      <c r="C11" s="27">
        <v>361912.01999999996</v>
      </c>
    </row>
    <row r="12" spans="1:12" hidden="1" x14ac:dyDescent="0.25">
      <c r="A12"/>
      <c r="B12" s="26" t="s">
        <v>168</v>
      </c>
      <c r="C12" s="27">
        <v>35781.140000000007</v>
      </c>
    </row>
    <row r="13" spans="1:12" hidden="1" x14ac:dyDescent="0.25">
      <c r="A13"/>
      <c r="B13" s="26" t="s">
        <v>483</v>
      </c>
      <c r="C13" s="27">
        <v>2513</v>
      </c>
    </row>
    <row r="14" spans="1:12" hidden="1" x14ac:dyDescent="0.25">
      <c r="A14"/>
      <c r="B14" s="26" t="s">
        <v>389</v>
      </c>
      <c r="C14" s="27">
        <v>1267.4000000000001</v>
      </c>
    </row>
    <row r="15" spans="1:12" hidden="1" x14ac:dyDescent="0.25">
      <c r="A15"/>
      <c r="B15" s="26" t="s">
        <v>103</v>
      </c>
      <c r="C15" s="27">
        <v>4697</v>
      </c>
    </row>
    <row r="16" spans="1:12" x14ac:dyDescent="0.25">
      <c r="A16"/>
    </row>
    <row r="17" spans="1:7" x14ac:dyDescent="0.25">
      <c r="A17"/>
    </row>
    <row r="18" spans="1:7" x14ac:dyDescent="0.25">
      <c r="B18" s="21" t="s">
        <v>2794</v>
      </c>
      <c r="C18" s="21"/>
      <c r="D18" s="21"/>
      <c r="E18" s="21"/>
      <c r="F18" s="21"/>
    </row>
    <row r="20" spans="1:7" x14ac:dyDescent="0.25">
      <c r="B20" s="38" t="s">
        <v>2790</v>
      </c>
      <c r="C20" s="41" t="s">
        <v>97</v>
      </c>
      <c r="D20" s="38" t="s">
        <v>29</v>
      </c>
      <c r="E20" s="38" t="s">
        <v>55</v>
      </c>
      <c r="F20" s="38" t="s">
        <v>49</v>
      </c>
      <c r="G20" s="41" t="s">
        <v>2783</v>
      </c>
    </row>
    <row r="21" spans="1:7" hidden="1" x14ac:dyDescent="0.25">
      <c r="B21" s="40" t="s">
        <v>38</v>
      </c>
      <c r="C21" s="34">
        <v>18856.5</v>
      </c>
      <c r="D21" s="35">
        <v>462156.47</v>
      </c>
      <c r="E21" s="35">
        <v>6429.08</v>
      </c>
      <c r="F21" s="35">
        <v>6272.9099999999989</v>
      </c>
      <c r="G21" s="34">
        <v>493714.95999999996</v>
      </c>
    </row>
    <row r="22" spans="1:7" x14ac:dyDescent="0.25">
      <c r="B22" s="39" t="s">
        <v>30</v>
      </c>
      <c r="C22" s="36"/>
      <c r="D22" s="37">
        <v>142991.3300000001</v>
      </c>
      <c r="E22" s="37">
        <v>135603.77000000002</v>
      </c>
      <c r="F22" s="37">
        <v>298847.69999999995</v>
      </c>
      <c r="G22" s="36">
        <v>577442.80000000005</v>
      </c>
    </row>
    <row r="23" spans="1:7" hidden="1" x14ac:dyDescent="0.25">
      <c r="B23" s="39" t="s">
        <v>1086</v>
      </c>
      <c r="C23" s="36">
        <v>-566</v>
      </c>
      <c r="D23" s="37"/>
      <c r="E23" s="37"/>
      <c r="F23" s="37"/>
      <c r="G23" s="36">
        <v>-566</v>
      </c>
    </row>
    <row r="24" spans="1:7" hidden="1" x14ac:dyDescent="0.25">
      <c r="B24" s="40" t="s">
        <v>2783</v>
      </c>
      <c r="C24" s="34">
        <v>18290.5</v>
      </c>
      <c r="D24" s="35">
        <v>605147.80000000005</v>
      </c>
      <c r="E24" s="35">
        <v>142032.85</v>
      </c>
      <c r="F24" s="35">
        <v>305120.60999999993</v>
      </c>
      <c r="G24" s="34">
        <v>1070591.76</v>
      </c>
    </row>
    <row r="45" spans="1:3" x14ac:dyDescent="0.25">
      <c r="A45"/>
      <c r="B45"/>
      <c r="C45"/>
    </row>
    <row r="46" spans="1:3" x14ac:dyDescent="0.25">
      <c r="A46"/>
      <c r="B46"/>
      <c r="C46"/>
    </row>
    <row r="47" spans="1:3" x14ac:dyDescent="0.25">
      <c r="A47"/>
      <c r="B47"/>
      <c r="C47"/>
    </row>
    <row r="48" spans="1:3" x14ac:dyDescent="0.25">
      <c r="A48"/>
      <c r="B48"/>
      <c r="C48"/>
    </row>
    <row r="49" spans="1:34" x14ac:dyDescent="0.25">
      <c r="A49"/>
      <c r="B49"/>
      <c r="C49"/>
    </row>
    <row r="50" spans="1:34" x14ac:dyDescent="0.25">
      <c r="A50"/>
      <c r="B50"/>
      <c r="C50"/>
    </row>
    <row r="55" spans="1:34" x14ac:dyDescent="0.25">
      <c r="A55" s="5" t="s">
        <v>5</v>
      </c>
      <c r="B55" s="5" t="s">
        <v>6</v>
      </c>
      <c r="C55" s="5" t="s">
        <v>7</v>
      </c>
      <c r="D55" s="5" t="s">
        <v>8</v>
      </c>
      <c r="E55" s="20" t="s">
        <v>2772</v>
      </c>
      <c r="F55" s="20" t="s">
        <v>2773</v>
      </c>
      <c r="G55" s="20" t="s">
        <v>2774</v>
      </c>
      <c r="H55" s="5" t="s">
        <v>9</v>
      </c>
      <c r="I55" s="9" t="s">
        <v>2763</v>
      </c>
      <c r="J55" s="10" t="s">
        <v>2764</v>
      </c>
      <c r="K55" s="10" t="s">
        <v>2765</v>
      </c>
      <c r="L55" s="19" t="s">
        <v>2769</v>
      </c>
      <c r="M55" s="5" t="s">
        <v>10</v>
      </c>
      <c r="N55" s="5" t="s">
        <v>11</v>
      </c>
      <c r="O55" s="5" t="s">
        <v>12</v>
      </c>
      <c r="P55" s="5" t="s">
        <v>13</v>
      </c>
      <c r="Q55" s="5" t="s">
        <v>14</v>
      </c>
      <c r="R55" s="5" t="s">
        <v>15</v>
      </c>
      <c r="S55" s="5" t="s">
        <v>16</v>
      </c>
      <c r="T55" s="5" t="s">
        <v>17</v>
      </c>
      <c r="U55" s="5" t="s">
        <v>18</v>
      </c>
      <c r="V55" s="12" t="s">
        <v>2779</v>
      </c>
      <c r="W55" s="12" t="s">
        <v>2780</v>
      </c>
      <c r="X55" s="12" t="s">
        <v>2781</v>
      </c>
      <c r="Y55" s="5" t="s">
        <v>19</v>
      </c>
      <c r="Z55" s="5" t="s">
        <v>20</v>
      </c>
      <c r="AA55" s="5" t="s">
        <v>21</v>
      </c>
      <c r="AB55" s="5" t="s">
        <v>22</v>
      </c>
      <c r="AC55" s="5" t="s">
        <v>23</v>
      </c>
      <c r="AD55" s="5" t="s">
        <v>24</v>
      </c>
      <c r="AE55" s="5" t="s">
        <v>25</v>
      </c>
      <c r="AF55" s="5" t="s">
        <v>26</v>
      </c>
      <c r="AG55" s="5" t="s">
        <v>27</v>
      </c>
      <c r="AH55" s="5" t="s">
        <v>28</v>
      </c>
    </row>
    <row r="56" spans="1:34" x14ac:dyDescent="0.25">
      <c r="A56" s="5">
        <v>1</v>
      </c>
      <c r="B56" s="5" t="s">
        <v>29</v>
      </c>
      <c r="C56" s="5" t="s">
        <v>30</v>
      </c>
      <c r="D56" s="15" t="s">
        <v>31</v>
      </c>
      <c r="E56" s="15" t="str">
        <f>LEFT(D56,4)</f>
        <v>B001</v>
      </c>
      <c r="F56" s="15" t="str">
        <f>IF(LEFT(RIGHT(D56,5),1)="-",RIGHT(D56,4),RIGHT(D56,5))</f>
        <v>17249</v>
      </c>
      <c r="G56" s="15" t="str">
        <f>MID(D56,4,3)</f>
        <v>1-1</v>
      </c>
      <c r="H56" s="5" t="s">
        <v>32</v>
      </c>
      <c r="I56" s="5">
        <f>MONTH(H56)</f>
        <v>2</v>
      </c>
      <c r="J56" s="5">
        <f>YEAR(H56)</f>
        <v>2022</v>
      </c>
      <c r="K56" s="5">
        <f>DAY(H56)</f>
        <v>28</v>
      </c>
      <c r="L56" s="7">
        <f>DATE(J56,I56,K56)</f>
        <v>44620</v>
      </c>
      <c r="M56" s="5" t="s">
        <v>32</v>
      </c>
      <c r="U56" s="5" t="s">
        <v>33</v>
      </c>
      <c r="V56" s="5" t="str">
        <f>LOWER(U56)</f>
        <v>clientes - varios</v>
      </c>
      <c r="W56" s="5" t="str">
        <f>UPPER(U56)</f>
        <v>CLIENTES - VARIOS</v>
      </c>
      <c r="X56" s="5" t="str">
        <f>PROPER(W56)</f>
        <v>Clientes - Varios</v>
      </c>
      <c r="Y56" s="5">
        <v>99999999</v>
      </c>
      <c r="Z56" s="5" t="s">
        <v>34</v>
      </c>
      <c r="AA56" s="5" t="s">
        <v>35</v>
      </c>
      <c r="AD56" s="5" t="s">
        <v>36</v>
      </c>
      <c r="AE56" s="5">
        <v>44.49</v>
      </c>
      <c r="AF56" s="5">
        <v>0</v>
      </c>
      <c r="AG56" s="5">
        <v>8.01</v>
      </c>
      <c r="AH56" s="5">
        <f>AE56+AG56</f>
        <v>52.5</v>
      </c>
    </row>
    <row r="57" spans="1:34" x14ac:dyDescent="0.25">
      <c r="A57" s="5">
        <v>2</v>
      </c>
      <c r="B57" s="5" t="s">
        <v>29</v>
      </c>
      <c r="C57" s="5" t="s">
        <v>30</v>
      </c>
      <c r="D57" s="15" t="s">
        <v>37</v>
      </c>
      <c r="E57" s="15" t="str">
        <f>LEFT(D57,4)</f>
        <v>B001</v>
      </c>
      <c r="F57" s="15" t="str">
        <f t="shared" ref="F57:F120" si="1">IF(LEFT(RIGHT(D57,5),1)="-",RIGHT(D57,4),RIGHT(D57,5))</f>
        <v>17248</v>
      </c>
      <c r="G57" s="15" t="str">
        <f t="shared" ref="G57:G120" si="2">MID(D57,4,3)</f>
        <v>1-1</v>
      </c>
      <c r="H57" s="5" t="s">
        <v>32</v>
      </c>
      <c r="I57" s="5">
        <f t="shared" ref="I57:I120" si="3">MONTH(H57)</f>
        <v>2</v>
      </c>
      <c r="J57" s="5">
        <f t="shared" ref="J57:J120" si="4">YEAR(H57)</f>
        <v>2022</v>
      </c>
      <c r="K57" s="5">
        <f t="shared" ref="K57:K120" si="5">DAY(H57)</f>
        <v>28</v>
      </c>
      <c r="L57" s="7">
        <f t="shared" ref="L57:L120" si="6">DATE(J57,I57,K57)</f>
        <v>44620</v>
      </c>
      <c r="M57" s="5" t="s">
        <v>32</v>
      </c>
      <c r="U57" s="5" t="s">
        <v>33</v>
      </c>
      <c r="V57" s="5" t="str">
        <f t="shared" ref="V57:V120" si="7">LOWER(U57)</f>
        <v>clientes - varios</v>
      </c>
      <c r="W57" s="5" t="str">
        <f t="shared" ref="W57:W120" si="8">UPPER(U57)</f>
        <v>CLIENTES - VARIOS</v>
      </c>
      <c r="X57" s="5" t="str">
        <f t="shared" ref="X57:X120" si="9">PROPER(W57)</f>
        <v>Clientes - Varios</v>
      </c>
      <c r="Y57" s="5">
        <v>99999999</v>
      </c>
      <c r="Z57" s="5" t="s">
        <v>34</v>
      </c>
      <c r="AA57" s="5" t="s">
        <v>35</v>
      </c>
      <c r="AD57" s="5" t="s">
        <v>36</v>
      </c>
      <c r="AE57" s="5">
        <v>166.1</v>
      </c>
      <c r="AF57" s="5">
        <v>0</v>
      </c>
      <c r="AG57" s="5">
        <v>29.9</v>
      </c>
      <c r="AH57" s="5">
        <f t="shared" ref="AH57:AH120" si="10">AE57+AG57</f>
        <v>196</v>
      </c>
    </row>
    <row r="58" spans="1:34" x14ac:dyDescent="0.25">
      <c r="A58" s="5">
        <v>3</v>
      </c>
      <c r="B58" s="5" t="s">
        <v>29</v>
      </c>
      <c r="C58" s="5" t="s">
        <v>38</v>
      </c>
      <c r="D58" s="15" t="s">
        <v>39</v>
      </c>
      <c r="E58" s="15" t="str">
        <f t="shared" ref="E58:E121" si="11">LEFT(D58,4)</f>
        <v>F001</v>
      </c>
      <c r="F58" s="15" t="str">
        <f>IF(LEFT(RIGHT(D58,5),1)="-",RIGHT(D58,4),RIGHT(D58,5))</f>
        <v>8640</v>
      </c>
      <c r="G58" s="15" t="str">
        <f t="shared" si="2"/>
        <v>1-8</v>
      </c>
      <c r="H58" s="5" t="s">
        <v>32</v>
      </c>
      <c r="I58" s="5">
        <f t="shared" si="3"/>
        <v>2</v>
      </c>
      <c r="J58" s="5">
        <f t="shared" si="4"/>
        <v>2022</v>
      </c>
      <c r="K58" s="5">
        <f t="shared" si="5"/>
        <v>28</v>
      </c>
      <c r="L58" s="7">
        <f t="shared" si="6"/>
        <v>44620</v>
      </c>
      <c r="M58" s="5" t="s">
        <v>32</v>
      </c>
      <c r="S58" s="5" t="s">
        <v>40</v>
      </c>
      <c r="T58" s="5" t="s">
        <v>41</v>
      </c>
      <c r="U58" s="5" t="s">
        <v>42</v>
      </c>
      <c r="V58" s="5" t="str">
        <f t="shared" si="7"/>
        <v>cubas tapia yon elvis</v>
      </c>
      <c r="W58" s="5" t="str">
        <f t="shared" si="8"/>
        <v>CUBAS TAPIA YON ELVIS</v>
      </c>
      <c r="X58" s="5" t="str">
        <f t="shared" si="9"/>
        <v>Cubas Tapia Yon Elvis</v>
      </c>
      <c r="Y58" s="5">
        <v>10707562914</v>
      </c>
      <c r="Z58" s="5" t="s">
        <v>34</v>
      </c>
      <c r="AA58" s="5" t="s">
        <v>35</v>
      </c>
      <c r="AD58" s="5" t="s">
        <v>36</v>
      </c>
      <c r="AE58" s="5">
        <v>483.05</v>
      </c>
      <c r="AF58" s="5">
        <v>0</v>
      </c>
      <c r="AG58" s="5">
        <v>86.95</v>
      </c>
      <c r="AH58" s="5">
        <f t="shared" si="10"/>
        <v>570</v>
      </c>
    </row>
    <row r="59" spans="1:34" x14ac:dyDescent="0.25">
      <c r="A59" s="5">
        <v>4</v>
      </c>
      <c r="B59" s="5" t="s">
        <v>29</v>
      </c>
      <c r="C59" s="5" t="s">
        <v>30</v>
      </c>
      <c r="D59" s="5" t="s">
        <v>43</v>
      </c>
      <c r="E59" s="15" t="str">
        <f t="shared" si="11"/>
        <v>B001</v>
      </c>
      <c r="F59" s="15" t="str">
        <f t="shared" si="1"/>
        <v>17247</v>
      </c>
      <c r="G59" s="15" t="str">
        <f t="shared" si="2"/>
        <v>1-1</v>
      </c>
      <c r="H59" s="5" t="s">
        <v>32</v>
      </c>
      <c r="I59" s="5">
        <f t="shared" si="3"/>
        <v>2</v>
      </c>
      <c r="J59" s="5">
        <f t="shared" si="4"/>
        <v>2022</v>
      </c>
      <c r="K59" s="5">
        <f t="shared" si="5"/>
        <v>28</v>
      </c>
      <c r="L59" s="7">
        <f t="shared" si="6"/>
        <v>44620</v>
      </c>
      <c r="M59" s="5" t="s">
        <v>32</v>
      </c>
      <c r="U59" s="5" t="s">
        <v>33</v>
      </c>
      <c r="V59" s="5" t="str">
        <f t="shared" si="7"/>
        <v>clientes - varios</v>
      </c>
      <c r="W59" s="5" t="str">
        <f t="shared" si="8"/>
        <v>CLIENTES - VARIOS</v>
      </c>
      <c r="X59" s="5" t="str">
        <f t="shared" si="9"/>
        <v>Clientes - Varios</v>
      </c>
      <c r="Y59" s="5">
        <v>99999999</v>
      </c>
      <c r="Z59" s="5" t="s">
        <v>34</v>
      </c>
      <c r="AA59" s="5" t="s">
        <v>35</v>
      </c>
      <c r="AD59" s="5" t="s">
        <v>36</v>
      </c>
      <c r="AE59" s="5">
        <v>50.85</v>
      </c>
      <c r="AF59" s="5">
        <v>0</v>
      </c>
      <c r="AG59" s="5">
        <v>9.15</v>
      </c>
      <c r="AH59" s="5">
        <f t="shared" si="10"/>
        <v>60</v>
      </c>
    </row>
    <row r="60" spans="1:34" x14ac:dyDescent="0.25">
      <c r="A60" s="5">
        <v>5</v>
      </c>
      <c r="B60" s="5" t="s">
        <v>29</v>
      </c>
      <c r="C60" s="5" t="s">
        <v>30</v>
      </c>
      <c r="D60" s="5" t="s">
        <v>44</v>
      </c>
      <c r="E60" s="15" t="str">
        <f t="shared" si="11"/>
        <v>B001</v>
      </c>
      <c r="F60" s="15" t="str">
        <f t="shared" si="1"/>
        <v>17246</v>
      </c>
      <c r="G60" s="15" t="str">
        <f t="shared" si="2"/>
        <v>1-1</v>
      </c>
      <c r="H60" s="5" t="s">
        <v>32</v>
      </c>
      <c r="I60" s="5">
        <f t="shared" si="3"/>
        <v>2</v>
      </c>
      <c r="J60" s="5">
        <f t="shared" si="4"/>
        <v>2022</v>
      </c>
      <c r="K60" s="5">
        <f t="shared" si="5"/>
        <v>28</v>
      </c>
      <c r="L60" s="7">
        <f t="shared" si="6"/>
        <v>44620</v>
      </c>
      <c r="M60" s="5" t="s">
        <v>32</v>
      </c>
      <c r="U60" s="5" t="s">
        <v>33</v>
      </c>
      <c r="V60" s="5" t="str">
        <f t="shared" si="7"/>
        <v>clientes - varios</v>
      </c>
      <c r="W60" s="5" t="str">
        <f t="shared" si="8"/>
        <v>CLIENTES - VARIOS</v>
      </c>
      <c r="X60" s="5" t="str">
        <f t="shared" si="9"/>
        <v>Clientes - Varios</v>
      </c>
      <c r="Y60" s="5">
        <v>99999999</v>
      </c>
      <c r="Z60" s="5" t="s">
        <v>34</v>
      </c>
      <c r="AA60" s="5" t="s">
        <v>35</v>
      </c>
      <c r="AD60" s="5" t="s">
        <v>36</v>
      </c>
      <c r="AE60" s="5">
        <v>8.4700000000000006</v>
      </c>
      <c r="AF60" s="5">
        <v>0</v>
      </c>
      <c r="AG60" s="5">
        <v>1.53</v>
      </c>
      <c r="AH60" s="5">
        <f t="shared" si="10"/>
        <v>10</v>
      </c>
    </row>
    <row r="61" spans="1:34" x14ac:dyDescent="0.25">
      <c r="A61" s="5">
        <v>6</v>
      </c>
      <c r="B61" s="5" t="s">
        <v>29</v>
      </c>
      <c r="C61" s="5" t="s">
        <v>38</v>
      </c>
      <c r="D61" s="15" t="s">
        <v>45</v>
      </c>
      <c r="E61" s="15" t="str">
        <f t="shared" si="11"/>
        <v>F001</v>
      </c>
      <c r="F61" s="15" t="str">
        <f t="shared" si="1"/>
        <v>8639</v>
      </c>
      <c r="G61" s="15" t="str">
        <f t="shared" si="2"/>
        <v>1-8</v>
      </c>
      <c r="H61" s="5" t="s">
        <v>32</v>
      </c>
      <c r="I61" s="5">
        <f t="shared" si="3"/>
        <v>2</v>
      </c>
      <c r="J61" s="5">
        <f t="shared" si="4"/>
        <v>2022</v>
      </c>
      <c r="K61" s="5">
        <f t="shared" si="5"/>
        <v>28</v>
      </c>
      <c r="L61" s="7">
        <f t="shared" si="6"/>
        <v>44620</v>
      </c>
      <c r="M61" s="5" t="s">
        <v>32</v>
      </c>
      <c r="R61" s="5" t="s">
        <v>46</v>
      </c>
      <c r="S61" s="5" t="s">
        <v>40</v>
      </c>
      <c r="T61" s="5" t="s">
        <v>41</v>
      </c>
      <c r="U61" s="5" t="s">
        <v>47</v>
      </c>
      <c r="V61" s="5" t="str">
        <f t="shared" si="7"/>
        <v>"geotecnia t&amp;g laboratorio de suelos, concretos y asfalto e.i.r.l." - "geotecnia t &amp; g e.i.r.l."</v>
      </c>
      <c r="W61" s="5" t="str">
        <f t="shared" si="8"/>
        <v>"GEOTECNIA T&amp;G LABORATORIO DE SUELOS, CONCRETOS Y ASFALTO E.I.R.L." - "GEOTECNIA T &amp; G E.I.R.L."</v>
      </c>
      <c r="X61" s="5" t="str">
        <f t="shared" si="9"/>
        <v>"Geotecnia T&amp;G Laboratorio De Suelos, Concretos Y Asfalto E.I.R.L." - "Geotecnia T &amp; G E.I.R.L."</v>
      </c>
      <c r="Y61" s="5">
        <v>20603409168</v>
      </c>
      <c r="Z61" s="5" t="s">
        <v>34</v>
      </c>
      <c r="AA61" s="5" t="s">
        <v>35</v>
      </c>
      <c r="AD61" s="5" t="s">
        <v>36</v>
      </c>
      <c r="AE61" s="5">
        <v>127.12</v>
      </c>
      <c r="AF61" s="5">
        <v>0</v>
      </c>
      <c r="AG61" s="5">
        <v>22.88</v>
      </c>
      <c r="AH61" s="5">
        <f t="shared" si="10"/>
        <v>150</v>
      </c>
    </row>
    <row r="62" spans="1:34" x14ac:dyDescent="0.25">
      <c r="A62" s="5">
        <v>7</v>
      </c>
      <c r="B62" s="5" t="s">
        <v>29</v>
      </c>
      <c r="C62" s="5" t="s">
        <v>30</v>
      </c>
      <c r="D62" s="5" t="s">
        <v>48</v>
      </c>
      <c r="E62" s="15" t="str">
        <f t="shared" si="11"/>
        <v>B001</v>
      </c>
      <c r="F62" s="15" t="str">
        <f t="shared" si="1"/>
        <v>17245</v>
      </c>
      <c r="G62" s="15" t="str">
        <f t="shared" si="2"/>
        <v>1-1</v>
      </c>
      <c r="H62" s="5" t="s">
        <v>32</v>
      </c>
      <c r="I62" s="5">
        <f t="shared" si="3"/>
        <v>2</v>
      </c>
      <c r="J62" s="5">
        <f t="shared" si="4"/>
        <v>2022</v>
      </c>
      <c r="K62" s="5">
        <f t="shared" si="5"/>
        <v>28</v>
      </c>
      <c r="L62" s="7">
        <f t="shared" si="6"/>
        <v>44620</v>
      </c>
      <c r="M62" s="5" t="s">
        <v>32</v>
      </c>
      <c r="U62" s="5" t="s">
        <v>33</v>
      </c>
      <c r="V62" s="5" t="str">
        <f t="shared" si="7"/>
        <v>clientes - varios</v>
      </c>
      <c r="W62" s="5" t="str">
        <f t="shared" si="8"/>
        <v>CLIENTES - VARIOS</v>
      </c>
      <c r="X62" s="5" t="str">
        <f t="shared" si="9"/>
        <v>Clientes - Varios</v>
      </c>
      <c r="Y62" s="5">
        <v>99999999</v>
      </c>
      <c r="Z62" s="5" t="s">
        <v>34</v>
      </c>
      <c r="AA62" s="5" t="s">
        <v>35</v>
      </c>
      <c r="AD62" s="5" t="s">
        <v>36</v>
      </c>
      <c r="AE62" s="5">
        <v>33.9</v>
      </c>
      <c r="AF62" s="5">
        <v>0</v>
      </c>
      <c r="AG62" s="5">
        <v>6.1</v>
      </c>
      <c r="AH62" s="5">
        <f t="shared" si="10"/>
        <v>40</v>
      </c>
    </row>
    <row r="63" spans="1:34" x14ac:dyDescent="0.25">
      <c r="A63" s="5">
        <v>8</v>
      </c>
      <c r="B63" s="5" t="s">
        <v>49</v>
      </c>
      <c r="C63" s="5" t="s">
        <v>30</v>
      </c>
      <c r="D63" s="15" t="s">
        <v>50</v>
      </c>
      <c r="E63" s="15" t="str">
        <f t="shared" si="11"/>
        <v>B003</v>
      </c>
      <c r="F63" s="15" t="str">
        <f t="shared" si="1"/>
        <v>12848</v>
      </c>
      <c r="G63" s="15" t="str">
        <f t="shared" si="2"/>
        <v>3-1</v>
      </c>
      <c r="H63" s="5" t="s">
        <v>32</v>
      </c>
      <c r="I63" s="5">
        <f t="shared" si="3"/>
        <v>2</v>
      </c>
      <c r="J63" s="5">
        <f t="shared" si="4"/>
        <v>2022</v>
      </c>
      <c r="K63" s="5">
        <f t="shared" si="5"/>
        <v>28</v>
      </c>
      <c r="L63" s="7">
        <f t="shared" si="6"/>
        <v>44620</v>
      </c>
      <c r="M63" s="5" t="s">
        <v>32</v>
      </c>
      <c r="U63" s="5" t="s">
        <v>33</v>
      </c>
      <c r="V63" s="5" t="str">
        <f t="shared" si="7"/>
        <v>clientes - varios</v>
      </c>
      <c r="W63" s="5" t="str">
        <f t="shared" si="8"/>
        <v>CLIENTES - VARIOS</v>
      </c>
      <c r="X63" s="5" t="str">
        <f t="shared" si="9"/>
        <v>Clientes - Varios</v>
      </c>
      <c r="Y63" s="5">
        <v>99999999</v>
      </c>
      <c r="Z63" s="5" t="s">
        <v>34</v>
      </c>
      <c r="AA63" s="5" t="s">
        <v>35</v>
      </c>
      <c r="AD63" s="5" t="s">
        <v>36</v>
      </c>
      <c r="AE63" s="5">
        <v>508.47</v>
      </c>
      <c r="AF63" s="5">
        <v>0</v>
      </c>
      <c r="AG63" s="5">
        <v>91.53</v>
      </c>
      <c r="AH63" s="5">
        <f t="shared" si="10"/>
        <v>600</v>
      </c>
    </row>
    <row r="64" spans="1:34" x14ac:dyDescent="0.25">
      <c r="A64" s="5">
        <v>9</v>
      </c>
      <c r="B64" s="5" t="s">
        <v>49</v>
      </c>
      <c r="C64" s="5" t="s">
        <v>30</v>
      </c>
      <c r="D64" s="5" t="s">
        <v>51</v>
      </c>
      <c r="E64" s="15" t="str">
        <f t="shared" si="11"/>
        <v>B003</v>
      </c>
      <c r="F64" s="15" t="str">
        <f t="shared" si="1"/>
        <v>12847</v>
      </c>
      <c r="G64" s="15" t="str">
        <f t="shared" si="2"/>
        <v>3-1</v>
      </c>
      <c r="H64" s="5" t="s">
        <v>32</v>
      </c>
      <c r="I64" s="5">
        <f t="shared" si="3"/>
        <v>2</v>
      </c>
      <c r="J64" s="5">
        <f t="shared" si="4"/>
        <v>2022</v>
      </c>
      <c r="K64" s="5">
        <f t="shared" si="5"/>
        <v>28</v>
      </c>
      <c r="L64" s="7">
        <f t="shared" si="6"/>
        <v>44620</v>
      </c>
      <c r="M64" s="5" t="s">
        <v>32</v>
      </c>
      <c r="U64" s="5" t="s">
        <v>33</v>
      </c>
      <c r="V64" s="5" t="str">
        <f t="shared" si="7"/>
        <v>clientes - varios</v>
      </c>
      <c r="W64" s="5" t="str">
        <f t="shared" si="8"/>
        <v>CLIENTES - VARIOS</v>
      </c>
      <c r="X64" s="5" t="str">
        <f t="shared" si="9"/>
        <v>Clientes - Varios</v>
      </c>
      <c r="Y64" s="5">
        <v>99999999</v>
      </c>
      <c r="Z64" s="5" t="s">
        <v>34</v>
      </c>
      <c r="AA64" s="5" t="s">
        <v>35</v>
      </c>
      <c r="AD64" s="5" t="s">
        <v>36</v>
      </c>
      <c r="AE64" s="5">
        <v>508.47</v>
      </c>
      <c r="AF64" s="5">
        <v>0</v>
      </c>
      <c r="AG64" s="5">
        <v>91.53</v>
      </c>
      <c r="AH64" s="5">
        <f t="shared" si="10"/>
        <v>600</v>
      </c>
    </row>
    <row r="65" spans="1:34" x14ac:dyDescent="0.25">
      <c r="A65" s="5">
        <v>10</v>
      </c>
      <c r="B65" s="5" t="s">
        <v>49</v>
      </c>
      <c r="C65" s="5" t="s">
        <v>30</v>
      </c>
      <c r="D65" s="5" t="s">
        <v>52</v>
      </c>
      <c r="E65" s="15" t="str">
        <f t="shared" si="11"/>
        <v>B003</v>
      </c>
      <c r="F65" s="15" t="str">
        <f t="shared" si="1"/>
        <v>12846</v>
      </c>
      <c r="G65" s="15" t="str">
        <f t="shared" si="2"/>
        <v>3-1</v>
      </c>
      <c r="H65" s="5" t="s">
        <v>32</v>
      </c>
      <c r="I65" s="5">
        <f t="shared" si="3"/>
        <v>2</v>
      </c>
      <c r="J65" s="5">
        <f t="shared" si="4"/>
        <v>2022</v>
      </c>
      <c r="K65" s="5">
        <f t="shared" si="5"/>
        <v>28</v>
      </c>
      <c r="L65" s="7">
        <f t="shared" si="6"/>
        <v>44620</v>
      </c>
      <c r="M65" s="5" t="s">
        <v>32</v>
      </c>
      <c r="U65" s="5" t="s">
        <v>33</v>
      </c>
      <c r="V65" s="5" t="str">
        <f t="shared" si="7"/>
        <v>clientes - varios</v>
      </c>
      <c r="W65" s="5" t="str">
        <f t="shared" si="8"/>
        <v>CLIENTES - VARIOS</v>
      </c>
      <c r="X65" s="5" t="str">
        <f t="shared" si="9"/>
        <v>Clientes - Varios</v>
      </c>
      <c r="Y65" s="5">
        <v>99999999</v>
      </c>
      <c r="Z65" s="5" t="s">
        <v>34</v>
      </c>
      <c r="AA65" s="5" t="s">
        <v>35</v>
      </c>
      <c r="AD65" s="5" t="s">
        <v>36</v>
      </c>
      <c r="AE65" s="5">
        <v>508.47</v>
      </c>
      <c r="AF65" s="5">
        <v>0</v>
      </c>
      <c r="AG65" s="5">
        <v>91.53</v>
      </c>
      <c r="AH65" s="5">
        <f t="shared" si="10"/>
        <v>600</v>
      </c>
    </row>
    <row r="66" spans="1:34" x14ac:dyDescent="0.25">
      <c r="A66" s="5">
        <v>11</v>
      </c>
      <c r="B66" s="5" t="s">
        <v>49</v>
      </c>
      <c r="C66" s="5" t="s">
        <v>30</v>
      </c>
      <c r="D66" s="5" t="s">
        <v>53</v>
      </c>
      <c r="E66" s="15" t="str">
        <f t="shared" si="11"/>
        <v>B003</v>
      </c>
      <c r="F66" s="15" t="str">
        <f t="shared" si="1"/>
        <v>12845</v>
      </c>
      <c r="G66" s="15" t="str">
        <f t="shared" si="2"/>
        <v>3-1</v>
      </c>
      <c r="H66" s="5" t="s">
        <v>32</v>
      </c>
      <c r="I66" s="5">
        <f t="shared" si="3"/>
        <v>2</v>
      </c>
      <c r="J66" s="5">
        <f t="shared" si="4"/>
        <v>2022</v>
      </c>
      <c r="K66" s="5">
        <f t="shared" si="5"/>
        <v>28</v>
      </c>
      <c r="L66" s="7">
        <f t="shared" si="6"/>
        <v>44620</v>
      </c>
      <c r="M66" s="5" t="s">
        <v>32</v>
      </c>
      <c r="U66" s="5" t="s">
        <v>33</v>
      </c>
      <c r="V66" s="5" t="str">
        <f t="shared" si="7"/>
        <v>clientes - varios</v>
      </c>
      <c r="W66" s="5" t="str">
        <f t="shared" si="8"/>
        <v>CLIENTES - VARIOS</v>
      </c>
      <c r="X66" s="5" t="str">
        <f t="shared" si="9"/>
        <v>Clientes - Varios</v>
      </c>
      <c r="Y66" s="5">
        <v>99999999</v>
      </c>
      <c r="Z66" s="5" t="s">
        <v>34</v>
      </c>
      <c r="AA66" s="5" t="s">
        <v>35</v>
      </c>
      <c r="AD66" s="5" t="s">
        <v>36</v>
      </c>
      <c r="AE66" s="5">
        <v>508.47</v>
      </c>
      <c r="AF66" s="5">
        <v>0</v>
      </c>
      <c r="AG66" s="5">
        <v>91.53</v>
      </c>
      <c r="AH66" s="5">
        <f t="shared" si="10"/>
        <v>600</v>
      </c>
    </row>
    <row r="67" spans="1:34" x14ac:dyDescent="0.25">
      <c r="A67" s="5">
        <v>12</v>
      </c>
      <c r="B67" s="5" t="s">
        <v>49</v>
      </c>
      <c r="C67" s="5" t="s">
        <v>30</v>
      </c>
      <c r="D67" s="5" t="s">
        <v>54</v>
      </c>
      <c r="E67" s="15" t="str">
        <f t="shared" si="11"/>
        <v>B003</v>
      </c>
      <c r="F67" s="15" t="str">
        <f t="shared" si="1"/>
        <v>12844</v>
      </c>
      <c r="G67" s="15" t="str">
        <f t="shared" si="2"/>
        <v>3-1</v>
      </c>
      <c r="H67" s="5" t="s">
        <v>32</v>
      </c>
      <c r="I67" s="5">
        <f t="shared" si="3"/>
        <v>2</v>
      </c>
      <c r="J67" s="5">
        <f t="shared" si="4"/>
        <v>2022</v>
      </c>
      <c r="K67" s="5">
        <f t="shared" si="5"/>
        <v>28</v>
      </c>
      <c r="L67" s="7">
        <f t="shared" si="6"/>
        <v>44620</v>
      </c>
      <c r="M67" s="5" t="s">
        <v>32</v>
      </c>
      <c r="U67" s="5" t="s">
        <v>33</v>
      </c>
      <c r="V67" s="5" t="str">
        <f t="shared" si="7"/>
        <v>clientes - varios</v>
      </c>
      <c r="W67" s="5" t="str">
        <f t="shared" si="8"/>
        <v>CLIENTES - VARIOS</v>
      </c>
      <c r="X67" s="5" t="str">
        <f t="shared" si="9"/>
        <v>Clientes - Varios</v>
      </c>
      <c r="Y67" s="5">
        <v>99999999</v>
      </c>
      <c r="Z67" s="5" t="s">
        <v>34</v>
      </c>
      <c r="AA67" s="5" t="s">
        <v>35</v>
      </c>
      <c r="AD67" s="5" t="s">
        <v>36</v>
      </c>
      <c r="AE67" s="5">
        <v>508.47</v>
      </c>
      <c r="AF67" s="5">
        <v>0</v>
      </c>
      <c r="AG67" s="5">
        <v>91.53</v>
      </c>
      <c r="AH67" s="5">
        <f t="shared" si="10"/>
        <v>600</v>
      </c>
    </row>
    <row r="68" spans="1:34" x14ac:dyDescent="0.25">
      <c r="A68" s="5">
        <v>13</v>
      </c>
      <c r="B68" s="5" t="s">
        <v>55</v>
      </c>
      <c r="C68" s="5" t="s">
        <v>30</v>
      </c>
      <c r="D68" s="5" t="s">
        <v>56</v>
      </c>
      <c r="E68" s="15" t="str">
        <f t="shared" si="11"/>
        <v>B002</v>
      </c>
      <c r="F68" s="15" t="str">
        <f t="shared" si="1"/>
        <v>16078</v>
      </c>
      <c r="G68" s="15" t="str">
        <f t="shared" si="2"/>
        <v>2-1</v>
      </c>
      <c r="H68" s="5" t="s">
        <v>32</v>
      </c>
      <c r="I68" s="5">
        <f t="shared" si="3"/>
        <v>2</v>
      </c>
      <c r="J68" s="5">
        <f t="shared" si="4"/>
        <v>2022</v>
      </c>
      <c r="K68" s="5">
        <f t="shared" si="5"/>
        <v>28</v>
      </c>
      <c r="L68" s="7">
        <f t="shared" si="6"/>
        <v>44620</v>
      </c>
      <c r="M68" s="5" t="s">
        <v>32</v>
      </c>
      <c r="U68" s="5" t="s">
        <v>33</v>
      </c>
      <c r="V68" s="5" t="str">
        <f t="shared" si="7"/>
        <v>clientes - varios</v>
      </c>
      <c r="W68" s="5" t="str">
        <f t="shared" si="8"/>
        <v>CLIENTES - VARIOS</v>
      </c>
      <c r="X68" s="5" t="str">
        <f t="shared" si="9"/>
        <v>Clientes - Varios</v>
      </c>
      <c r="Y68" s="5">
        <v>99999999</v>
      </c>
      <c r="Z68" s="5" t="s">
        <v>34</v>
      </c>
      <c r="AA68" s="5" t="s">
        <v>35</v>
      </c>
      <c r="AD68" s="5" t="s">
        <v>36</v>
      </c>
      <c r="AE68" s="5">
        <v>508.47</v>
      </c>
      <c r="AF68" s="5">
        <v>0</v>
      </c>
      <c r="AG68" s="5">
        <v>91.53</v>
      </c>
      <c r="AH68" s="5">
        <f t="shared" si="10"/>
        <v>600</v>
      </c>
    </row>
    <row r="69" spans="1:34" x14ac:dyDescent="0.25">
      <c r="A69" s="5">
        <v>14</v>
      </c>
      <c r="B69" s="5" t="s">
        <v>55</v>
      </c>
      <c r="C69" s="5" t="s">
        <v>30</v>
      </c>
      <c r="D69" s="5" t="s">
        <v>57</v>
      </c>
      <c r="E69" s="15" t="str">
        <f t="shared" si="11"/>
        <v>B002</v>
      </c>
      <c r="F69" s="15" t="str">
        <f t="shared" si="1"/>
        <v>16077</v>
      </c>
      <c r="G69" s="15" t="str">
        <f t="shared" si="2"/>
        <v>2-1</v>
      </c>
      <c r="H69" s="5" t="s">
        <v>32</v>
      </c>
      <c r="I69" s="5">
        <f t="shared" si="3"/>
        <v>2</v>
      </c>
      <c r="J69" s="5">
        <f t="shared" si="4"/>
        <v>2022</v>
      </c>
      <c r="K69" s="5">
        <f t="shared" si="5"/>
        <v>28</v>
      </c>
      <c r="L69" s="7">
        <f t="shared" si="6"/>
        <v>44620</v>
      </c>
      <c r="M69" s="5" t="s">
        <v>32</v>
      </c>
      <c r="U69" s="5" t="s">
        <v>33</v>
      </c>
      <c r="V69" s="5" t="str">
        <f t="shared" si="7"/>
        <v>clientes - varios</v>
      </c>
      <c r="W69" s="5" t="str">
        <f t="shared" si="8"/>
        <v>CLIENTES - VARIOS</v>
      </c>
      <c r="X69" s="5" t="str">
        <f t="shared" si="9"/>
        <v>Clientes - Varios</v>
      </c>
      <c r="Y69" s="5">
        <v>99999999</v>
      </c>
      <c r="Z69" s="5" t="s">
        <v>34</v>
      </c>
      <c r="AA69" s="5" t="s">
        <v>35</v>
      </c>
      <c r="AD69" s="5" t="s">
        <v>36</v>
      </c>
      <c r="AE69" s="5">
        <v>508.47</v>
      </c>
      <c r="AF69" s="5">
        <v>0</v>
      </c>
      <c r="AG69" s="5">
        <v>91.53</v>
      </c>
      <c r="AH69" s="5">
        <f t="shared" si="10"/>
        <v>600</v>
      </c>
    </row>
    <row r="70" spans="1:34" x14ac:dyDescent="0.25">
      <c r="A70" s="5">
        <v>15</v>
      </c>
      <c r="B70" s="5" t="s">
        <v>29</v>
      </c>
      <c r="C70" s="5" t="s">
        <v>30</v>
      </c>
      <c r="D70" s="5" t="s">
        <v>58</v>
      </c>
      <c r="E70" s="15" t="str">
        <f t="shared" si="11"/>
        <v>B001</v>
      </c>
      <c r="F70" s="15" t="str">
        <f t="shared" si="1"/>
        <v>17244</v>
      </c>
      <c r="G70" s="15" t="str">
        <f t="shared" si="2"/>
        <v>1-1</v>
      </c>
      <c r="H70" s="5" t="s">
        <v>32</v>
      </c>
      <c r="I70" s="5">
        <f t="shared" si="3"/>
        <v>2</v>
      </c>
      <c r="J70" s="5">
        <f t="shared" si="4"/>
        <v>2022</v>
      </c>
      <c r="K70" s="5">
        <f t="shared" si="5"/>
        <v>28</v>
      </c>
      <c r="L70" s="7">
        <f t="shared" si="6"/>
        <v>44620</v>
      </c>
      <c r="M70" s="5" t="s">
        <v>32</v>
      </c>
      <c r="U70" s="5" t="s">
        <v>33</v>
      </c>
      <c r="V70" s="5" t="str">
        <f t="shared" si="7"/>
        <v>clientes - varios</v>
      </c>
      <c r="W70" s="5" t="str">
        <f t="shared" si="8"/>
        <v>CLIENTES - VARIOS</v>
      </c>
      <c r="X70" s="5" t="str">
        <f t="shared" si="9"/>
        <v>Clientes - Varios</v>
      </c>
      <c r="Y70" s="5">
        <v>99999999</v>
      </c>
      <c r="Z70" s="5" t="s">
        <v>34</v>
      </c>
      <c r="AA70" s="5" t="s">
        <v>35</v>
      </c>
      <c r="AD70" s="5" t="s">
        <v>36</v>
      </c>
      <c r="AE70" s="5">
        <v>423.73</v>
      </c>
      <c r="AF70" s="5">
        <v>0</v>
      </c>
      <c r="AG70" s="5">
        <v>76.27</v>
      </c>
      <c r="AH70" s="5">
        <f t="shared" si="10"/>
        <v>500</v>
      </c>
    </row>
    <row r="71" spans="1:34" x14ac:dyDescent="0.25">
      <c r="A71" s="5">
        <v>16</v>
      </c>
      <c r="B71" s="5" t="s">
        <v>29</v>
      </c>
      <c r="C71" s="5" t="s">
        <v>38</v>
      </c>
      <c r="D71" s="5" t="s">
        <v>59</v>
      </c>
      <c r="E71" s="15" t="str">
        <f t="shared" si="11"/>
        <v>F001</v>
      </c>
      <c r="F71" s="15" t="str">
        <f t="shared" si="1"/>
        <v>8638</v>
      </c>
      <c r="G71" s="15" t="str">
        <f t="shared" si="2"/>
        <v>1-8</v>
      </c>
      <c r="H71" s="5" t="s">
        <v>32</v>
      </c>
      <c r="I71" s="5">
        <f t="shared" si="3"/>
        <v>2</v>
      </c>
      <c r="J71" s="5">
        <f t="shared" si="4"/>
        <v>2022</v>
      </c>
      <c r="K71" s="5">
        <f t="shared" si="5"/>
        <v>28</v>
      </c>
      <c r="L71" s="7">
        <f t="shared" si="6"/>
        <v>44620</v>
      </c>
      <c r="M71" s="5" t="s">
        <v>32</v>
      </c>
      <c r="R71" s="5" t="s">
        <v>60</v>
      </c>
      <c r="S71" s="5" t="s">
        <v>61</v>
      </c>
      <c r="T71" s="5" t="s">
        <v>60</v>
      </c>
      <c r="U71" s="5" t="s">
        <v>62</v>
      </c>
      <c r="V71" s="5" t="str">
        <f t="shared" si="7"/>
        <v>ramfers ingenieros e.i.r.l.</v>
      </c>
      <c r="W71" s="5" t="str">
        <f t="shared" si="8"/>
        <v>RAMFERS INGENIEROS E.I.R.L.</v>
      </c>
      <c r="X71" s="5" t="str">
        <f t="shared" si="9"/>
        <v>Ramfers Ingenieros E.I.R.L.</v>
      </c>
      <c r="Y71" s="5">
        <v>20608411306</v>
      </c>
      <c r="Z71" s="5" t="s">
        <v>34</v>
      </c>
      <c r="AA71" s="5" t="s">
        <v>35</v>
      </c>
      <c r="AD71" s="5" t="s">
        <v>36</v>
      </c>
      <c r="AE71" s="5">
        <v>677.97</v>
      </c>
      <c r="AF71" s="5">
        <v>0</v>
      </c>
      <c r="AG71" s="5">
        <v>122.03</v>
      </c>
      <c r="AH71" s="5">
        <f t="shared" si="10"/>
        <v>800</v>
      </c>
    </row>
    <row r="72" spans="1:34" x14ac:dyDescent="0.25">
      <c r="A72" s="5">
        <v>17</v>
      </c>
      <c r="B72" s="5" t="s">
        <v>29</v>
      </c>
      <c r="C72" s="5" t="s">
        <v>30</v>
      </c>
      <c r="D72" s="5" t="s">
        <v>63</v>
      </c>
      <c r="E72" s="15" t="str">
        <f t="shared" si="11"/>
        <v>B001</v>
      </c>
      <c r="F72" s="15" t="str">
        <f t="shared" si="1"/>
        <v>17243</v>
      </c>
      <c r="G72" s="15" t="str">
        <f t="shared" si="2"/>
        <v>1-1</v>
      </c>
      <c r="H72" s="5" t="s">
        <v>32</v>
      </c>
      <c r="I72" s="5">
        <f t="shared" si="3"/>
        <v>2</v>
      </c>
      <c r="J72" s="5">
        <f t="shared" si="4"/>
        <v>2022</v>
      </c>
      <c r="K72" s="5">
        <f t="shared" si="5"/>
        <v>28</v>
      </c>
      <c r="L72" s="7">
        <f t="shared" si="6"/>
        <v>44620</v>
      </c>
      <c r="M72" s="5" t="s">
        <v>32</v>
      </c>
      <c r="U72" s="5" t="s">
        <v>33</v>
      </c>
      <c r="V72" s="5" t="str">
        <f t="shared" si="7"/>
        <v>clientes - varios</v>
      </c>
      <c r="W72" s="5" t="str">
        <f t="shared" si="8"/>
        <v>CLIENTES - VARIOS</v>
      </c>
      <c r="X72" s="5" t="str">
        <f t="shared" si="9"/>
        <v>Clientes - Varios</v>
      </c>
      <c r="Y72" s="5">
        <v>99999999</v>
      </c>
      <c r="Z72" s="5" t="s">
        <v>34</v>
      </c>
      <c r="AA72" s="5" t="s">
        <v>35</v>
      </c>
      <c r="AD72" s="5" t="s">
        <v>36</v>
      </c>
      <c r="AE72" s="5">
        <v>107.71</v>
      </c>
      <c r="AF72" s="5">
        <v>0</v>
      </c>
      <c r="AG72" s="5">
        <v>19.39</v>
      </c>
      <c r="AH72" s="5">
        <f t="shared" si="10"/>
        <v>127.1</v>
      </c>
    </row>
    <row r="73" spans="1:34" x14ac:dyDescent="0.25">
      <c r="A73" s="5">
        <v>18</v>
      </c>
      <c r="B73" s="5" t="s">
        <v>29</v>
      </c>
      <c r="C73" s="5" t="s">
        <v>30</v>
      </c>
      <c r="D73" s="5" t="s">
        <v>64</v>
      </c>
      <c r="E73" s="15" t="str">
        <f t="shared" si="11"/>
        <v>B001</v>
      </c>
      <c r="F73" s="15" t="str">
        <f t="shared" si="1"/>
        <v>17242</v>
      </c>
      <c r="G73" s="15" t="str">
        <f t="shared" si="2"/>
        <v>1-1</v>
      </c>
      <c r="H73" s="5" t="s">
        <v>32</v>
      </c>
      <c r="I73" s="5">
        <f t="shared" si="3"/>
        <v>2</v>
      </c>
      <c r="J73" s="5">
        <f t="shared" si="4"/>
        <v>2022</v>
      </c>
      <c r="K73" s="5">
        <f t="shared" si="5"/>
        <v>28</v>
      </c>
      <c r="L73" s="7">
        <f t="shared" si="6"/>
        <v>44620</v>
      </c>
      <c r="M73" s="5" t="s">
        <v>32</v>
      </c>
      <c r="U73" s="5" t="s">
        <v>33</v>
      </c>
      <c r="V73" s="5" t="str">
        <f t="shared" si="7"/>
        <v>clientes - varios</v>
      </c>
      <c r="W73" s="5" t="str">
        <f t="shared" si="8"/>
        <v>CLIENTES - VARIOS</v>
      </c>
      <c r="X73" s="5" t="str">
        <f t="shared" si="9"/>
        <v>Clientes - Varios</v>
      </c>
      <c r="Y73" s="5">
        <v>99999999</v>
      </c>
      <c r="Z73" s="5" t="s">
        <v>34</v>
      </c>
      <c r="AA73" s="5" t="s">
        <v>35</v>
      </c>
      <c r="AD73" s="5" t="s">
        <v>36</v>
      </c>
      <c r="AE73" s="5">
        <v>508.47</v>
      </c>
      <c r="AF73" s="5">
        <v>0</v>
      </c>
      <c r="AG73" s="5">
        <v>91.53</v>
      </c>
      <c r="AH73" s="5">
        <f t="shared" si="10"/>
        <v>600</v>
      </c>
    </row>
    <row r="74" spans="1:34" x14ac:dyDescent="0.25">
      <c r="A74" s="5">
        <v>19</v>
      </c>
      <c r="B74" s="5" t="s">
        <v>29</v>
      </c>
      <c r="C74" s="5" t="s">
        <v>38</v>
      </c>
      <c r="D74" s="5" t="s">
        <v>65</v>
      </c>
      <c r="E74" s="15" t="str">
        <f t="shared" si="11"/>
        <v>F001</v>
      </c>
      <c r="F74" s="15" t="str">
        <f t="shared" si="1"/>
        <v>8637</v>
      </c>
      <c r="G74" s="15" t="str">
        <f t="shared" si="2"/>
        <v>1-8</v>
      </c>
      <c r="H74" s="5" t="s">
        <v>32</v>
      </c>
      <c r="I74" s="5">
        <f t="shared" si="3"/>
        <v>2</v>
      </c>
      <c r="J74" s="5">
        <f t="shared" si="4"/>
        <v>2022</v>
      </c>
      <c r="K74" s="5">
        <f t="shared" si="5"/>
        <v>28</v>
      </c>
      <c r="L74" s="7">
        <f t="shared" si="6"/>
        <v>44620</v>
      </c>
      <c r="M74" s="5" t="s">
        <v>32</v>
      </c>
      <c r="R74" s="5" t="s">
        <v>66</v>
      </c>
      <c r="S74" s="5" t="s">
        <v>40</v>
      </c>
      <c r="T74" s="5" t="s">
        <v>41</v>
      </c>
      <c r="U74" s="5" t="s">
        <v>67</v>
      </c>
      <c r="V74" s="5" t="str">
        <f t="shared" si="7"/>
        <v>regalado cieza segundo</v>
      </c>
      <c r="W74" s="5" t="str">
        <f t="shared" si="8"/>
        <v>REGALADO CIEZA SEGUNDO</v>
      </c>
      <c r="X74" s="5" t="str">
        <f t="shared" si="9"/>
        <v>Regalado Cieza Segundo</v>
      </c>
      <c r="Y74" s="5">
        <v>10166087916</v>
      </c>
      <c r="Z74" s="5" t="s">
        <v>34</v>
      </c>
      <c r="AA74" s="5" t="s">
        <v>35</v>
      </c>
      <c r="AD74" s="5" t="s">
        <v>36</v>
      </c>
      <c r="AE74" s="5">
        <v>2457.63</v>
      </c>
      <c r="AF74" s="5">
        <v>0</v>
      </c>
      <c r="AG74" s="5">
        <v>442.37</v>
      </c>
      <c r="AH74" s="5">
        <f t="shared" si="10"/>
        <v>2900</v>
      </c>
    </row>
    <row r="75" spans="1:34" x14ac:dyDescent="0.25">
      <c r="A75" s="5">
        <v>20</v>
      </c>
      <c r="B75" s="5" t="s">
        <v>29</v>
      </c>
      <c r="C75" s="5" t="s">
        <v>38</v>
      </c>
      <c r="D75" s="5" t="s">
        <v>68</v>
      </c>
      <c r="E75" s="15" t="str">
        <f t="shared" si="11"/>
        <v>F001</v>
      </c>
      <c r="F75" s="15" t="str">
        <f t="shared" si="1"/>
        <v>8636</v>
      </c>
      <c r="G75" s="15" t="str">
        <f t="shared" si="2"/>
        <v>1-8</v>
      </c>
      <c r="H75" s="5" t="s">
        <v>32</v>
      </c>
      <c r="I75" s="5">
        <f t="shared" si="3"/>
        <v>2</v>
      </c>
      <c r="J75" s="5">
        <f t="shared" si="4"/>
        <v>2022</v>
      </c>
      <c r="K75" s="5">
        <f t="shared" si="5"/>
        <v>28</v>
      </c>
      <c r="L75" s="7">
        <f t="shared" si="6"/>
        <v>44620</v>
      </c>
      <c r="M75" s="5" t="s">
        <v>32</v>
      </c>
      <c r="R75" s="5" t="s">
        <v>66</v>
      </c>
      <c r="S75" s="5" t="s">
        <v>40</v>
      </c>
      <c r="T75" s="5" t="s">
        <v>41</v>
      </c>
      <c r="U75" s="5" t="s">
        <v>67</v>
      </c>
      <c r="V75" s="5" t="str">
        <f t="shared" si="7"/>
        <v>regalado cieza segundo</v>
      </c>
      <c r="W75" s="5" t="str">
        <f t="shared" si="8"/>
        <v>REGALADO CIEZA SEGUNDO</v>
      </c>
      <c r="X75" s="5" t="str">
        <f t="shared" si="9"/>
        <v>Regalado Cieza Segundo</v>
      </c>
      <c r="Y75" s="5">
        <v>10166087916</v>
      </c>
      <c r="Z75" s="5" t="s">
        <v>34</v>
      </c>
      <c r="AA75" s="5" t="s">
        <v>35</v>
      </c>
      <c r="AD75" s="5" t="s">
        <v>36</v>
      </c>
      <c r="AE75" s="5">
        <v>2457.63</v>
      </c>
      <c r="AF75" s="5">
        <v>0</v>
      </c>
      <c r="AG75" s="5">
        <v>442.37</v>
      </c>
      <c r="AH75" s="5">
        <f t="shared" si="10"/>
        <v>2900</v>
      </c>
    </row>
    <row r="76" spans="1:34" x14ac:dyDescent="0.25">
      <c r="A76" s="5">
        <v>21</v>
      </c>
      <c r="B76" s="5" t="s">
        <v>29</v>
      </c>
      <c r="C76" s="5" t="s">
        <v>38</v>
      </c>
      <c r="D76" s="5" t="s">
        <v>69</v>
      </c>
      <c r="E76" s="15" t="str">
        <f t="shared" si="11"/>
        <v>F001</v>
      </c>
      <c r="F76" s="15" t="str">
        <f t="shared" si="1"/>
        <v>8635</v>
      </c>
      <c r="G76" s="15" t="str">
        <f t="shared" si="2"/>
        <v>1-8</v>
      </c>
      <c r="H76" s="5" t="s">
        <v>32</v>
      </c>
      <c r="I76" s="5">
        <f t="shared" si="3"/>
        <v>2</v>
      </c>
      <c r="J76" s="5">
        <f t="shared" si="4"/>
        <v>2022</v>
      </c>
      <c r="K76" s="5">
        <f t="shared" si="5"/>
        <v>28</v>
      </c>
      <c r="L76" s="7">
        <f t="shared" si="6"/>
        <v>44620</v>
      </c>
      <c r="M76" s="5" t="s">
        <v>32</v>
      </c>
      <c r="R76" s="5" t="s">
        <v>60</v>
      </c>
      <c r="S76" s="5" t="s">
        <v>61</v>
      </c>
      <c r="T76" s="5" t="s">
        <v>60</v>
      </c>
      <c r="U76" s="5" t="s">
        <v>70</v>
      </c>
      <c r="V76" s="5" t="str">
        <f t="shared" si="7"/>
        <v>corporacion lems s.a.c.</v>
      </c>
      <c r="W76" s="5" t="str">
        <f t="shared" si="8"/>
        <v>CORPORACION LEMS S.A.C.</v>
      </c>
      <c r="X76" s="5" t="str">
        <f t="shared" si="9"/>
        <v>Corporacion Lems S.A.C.</v>
      </c>
      <c r="Y76" s="5">
        <v>20529359625</v>
      </c>
      <c r="Z76" s="5" t="s">
        <v>34</v>
      </c>
      <c r="AA76" s="5" t="s">
        <v>35</v>
      </c>
      <c r="AD76" s="5" t="s">
        <v>36</v>
      </c>
      <c r="AE76" s="5">
        <v>847.46</v>
      </c>
      <c r="AF76" s="5">
        <v>0</v>
      </c>
      <c r="AG76" s="5">
        <v>152.54</v>
      </c>
      <c r="AH76" s="5">
        <f t="shared" si="10"/>
        <v>1000</v>
      </c>
    </row>
    <row r="77" spans="1:34" x14ac:dyDescent="0.25">
      <c r="A77" s="5">
        <v>22</v>
      </c>
      <c r="B77" s="5" t="s">
        <v>29</v>
      </c>
      <c r="C77" s="5" t="s">
        <v>30</v>
      </c>
      <c r="D77" s="5" t="s">
        <v>71</v>
      </c>
      <c r="E77" s="15" t="str">
        <f t="shared" si="11"/>
        <v>B001</v>
      </c>
      <c r="F77" s="15" t="str">
        <f t="shared" si="1"/>
        <v>17241</v>
      </c>
      <c r="G77" s="15" t="str">
        <f t="shared" si="2"/>
        <v>1-1</v>
      </c>
      <c r="H77" s="5" t="s">
        <v>32</v>
      </c>
      <c r="I77" s="5">
        <f t="shared" si="3"/>
        <v>2</v>
      </c>
      <c r="J77" s="5">
        <f t="shared" si="4"/>
        <v>2022</v>
      </c>
      <c r="K77" s="5">
        <f t="shared" si="5"/>
        <v>28</v>
      </c>
      <c r="L77" s="7">
        <f t="shared" si="6"/>
        <v>44620</v>
      </c>
      <c r="M77" s="5" t="s">
        <v>32</v>
      </c>
      <c r="U77" s="5" t="s">
        <v>33</v>
      </c>
      <c r="V77" s="5" t="str">
        <f t="shared" si="7"/>
        <v>clientes - varios</v>
      </c>
      <c r="W77" s="5" t="str">
        <f t="shared" si="8"/>
        <v>CLIENTES - VARIOS</v>
      </c>
      <c r="X77" s="5" t="str">
        <f t="shared" si="9"/>
        <v>Clientes - Varios</v>
      </c>
      <c r="Y77" s="5">
        <v>99999999</v>
      </c>
      <c r="Z77" s="5" t="s">
        <v>34</v>
      </c>
      <c r="AA77" s="5" t="s">
        <v>35</v>
      </c>
      <c r="AD77" s="5" t="s">
        <v>36</v>
      </c>
      <c r="AE77" s="5">
        <v>211.86</v>
      </c>
      <c r="AF77" s="5">
        <v>0</v>
      </c>
      <c r="AG77" s="5">
        <v>38.14</v>
      </c>
      <c r="AH77" s="5">
        <f t="shared" si="10"/>
        <v>250</v>
      </c>
    </row>
    <row r="78" spans="1:34" x14ac:dyDescent="0.25">
      <c r="A78" s="5">
        <v>23</v>
      </c>
      <c r="B78" s="5" t="s">
        <v>29</v>
      </c>
      <c r="C78" s="5" t="s">
        <v>38</v>
      </c>
      <c r="D78" s="5" t="s">
        <v>72</v>
      </c>
      <c r="E78" s="15" t="str">
        <f t="shared" si="11"/>
        <v>F001</v>
      </c>
      <c r="F78" s="15" t="str">
        <f t="shared" si="1"/>
        <v>8634</v>
      </c>
      <c r="G78" s="15" t="str">
        <f t="shared" si="2"/>
        <v>1-8</v>
      </c>
      <c r="H78" s="5" t="s">
        <v>32</v>
      </c>
      <c r="I78" s="5">
        <f t="shared" si="3"/>
        <v>2</v>
      </c>
      <c r="J78" s="5">
        <f t="shared" si="4"/>
        <v>2022</v>
      </c>
      <c r="K78" s="5">
        <f t="shared" si="5"/>
        <v>28</v>
      </c>
      <c r="L78" s="7">
        <f t="shared" si="6"/>
        <v>44620</v>
      </c>
      <c r="M78" s="5" t="s">
        <v>32</v>
      </c>
      <c r="R78" s="5" t="s">
        <v>60</v>
      </c>
      <c r="S78" s="5" t="s">
        <v>61</v>
      </c>
      <c r="T78" s="5" t="s">
        <v>60</v>
      </c>
      <c r="U78" s="5" t="s">
        <v>73</v>
      </c>
      <c r="V78" s="5" t="str">
        <f t="shared" si="7"/>
        <v>los yaxes a&amp;b sac</v>
      </c>
      <c r="W78" s="5" t="str">
        <f t="shared" si="8"/>
        <v>LOS YAXES A&amp;B SAC</v>
      </c>
      <c r="X78" s="5" t="str">
        <f t="shared" si="9"/>
        <v>Los Yaxes A&amp;B Sac</v>
      </c>
      <c r="Y78" s="5">
        <v>20602536107</v>
      </c>
      <c r="Z78" s="5" t="s">
        <v>34</v>
      </c>
      <c r="AA78" s="5" t="s">
        <v>35</v>
      </c>
      <c r="AD78" s="5" t="s">
        <v>36</v>
      </c>
      <c r="AE78" s="5">
        <v>205.08</v>
      </c>
      <c r="AF78" s="5">
        <v>0</v>
      </c>
      <c r="AG78" s="5">
        <v>36.92</v>
      </c>
      <c r="AH78" s="5">
        <f t="shared" si="10"/>
        <v>242</v>
      </c>
    </row>
    <row r="79" spans="1:34" x14ac:dyDescent="0.25">
      <c r="A79" s="5">
        <v>24</v>
      </c>
      <c r="B79" s="5" t="s">
        <v>29</v>
      </c>
      <c r="C79" s="5" t="s">
        <v>38</v>
      </c>
      <c r="D79" s="5" t="s">
        <v>74</v>
      </c>
      <c r="E79" s="15" t="str">
        <f t="shared" si="11"/>
        <v>F001</v>
      </c>
      <c r="F79" s="15" t="str">
        <f t="shared" si="1"/>
        <v>8633</v>
      </c>
      <c r="G79" s="15" t="str">
        <f t="shared" si="2"/>
        <v>1-8</v>
      </c>
      <c r="H79" s="5" t="s">
        <v>32</v>
      </c>
      <c r="I79" s="5">
        <f t="shared" si="3"/>
        <v>2</v>
      </c>
      <c r="J79" s="5">
        <f t="shared" si="4"/>
        <v>2022</v>
      </c>
      <c r="K79" s="5">
        <f t="shared" si="5"/>
        <v>28</v>
      </c>
      <c r="L79" s="7">
        <f t="shared" si="6"/>
        <v>44620</v>
      </c>
      <c r="M79" s="5" t="s">
        <v>32</v>
      </c>
      <c r="U79" s="5" t="s">
        <v>75</v>
      </c>
      <c r="V79" s="5" t="str">
        <f t="shared" si="7"/>
        <v>rojas guevara clyder norbil</v>
      </c>
      <c r="W79" s="5" t="str">
        <f t="shared" si="8"/>
        <v>ROJAS GUEVARA CLYDER NORBIL</v>
      </c>
      <c r="X79" s="5" t="str">
        <f t="shared" si="9"/>
        <v>Rojas Guevara Clyder Norbil</v>
      </c>
      <c r="Y79" s="5">
        <v>10272874293</v>
      </c>
      <c r="Z79" s="5" t="s">
        <v>34</v>
      </c>
      <c r="AA79" s="5" t="s">
        <v>35</v>
      </c>
      <c r="AD79" s="5" t="s">
        <v>36</v>
      </c>
      <c r="AE79" s="5">
        <v>127.12</v>
      </c>
      <c r="AF79" s="5">
        <v>0</v>
      </c>
      <c r="AG79" s="5">
        <v>22.88</v>
      </c>
      <c r="AH79" s="5">
        <f t="shared" si="10"/>
        <v>150</v>
      </c>
    </row>
    <row r="80" spans="1:34" x14ac:dyDescent="0.25">
      <c r="A80" s="5">
        <v>25</v>
      </c>
      <c r="B80" s="5" t="s">
        <v>49</v>
      </c>
      <c r="C80" s="5" t="s">
        <v>38</v>
      </c>
      <c r="D80" s="5" t="s">
        <v>76</v>
      </c>
      <c r="E80" s="15" t="str">
        <f t="shared" si="11"/>
        <v>F003</v>
      </c>
      <c r="F80" s="15" t="str">
        <f t="shared" si="1"/>
        <v>2117</v>
      </c>
      <c r="G80" s="15" t="str">
        <f t="shared" si="2"/>
        <v>3-2</v>
      </c>
      <c r="H80" s="5" t="s">
        <v>32</v>
      </c>
      <c r="I80" s="5">
        <f t="shared" si="3"/>
        <v>2</v>
      </c>
      <c r="J80" s="5">
        <f t="shared" si="4"/>
        <v>2022</v>
      </c>
      <c r="K80" s="5">
        <f t="shared" si="5"/>
        <v>28</v>
      </c>
      <c r="L80" s="7">
        <f t="shared" si="6"/>
        <v>44620</v>
      </c>
      <c r="M80" s="5" t="s">
        <v>32</v>
      </c>
      <c r="U80" s="5" t="s">
        <v>77</v>
      </c>
      <c r="V80" s="5" t="str">
        <f t="shared" si="7"/>
        <v>jvc transport &amp; services s.a.c</v>
      </c>
      <c r="W80" s="5" t="str">
        <f t="shared" si="8"/>
        <v>JVC TRANSPORT &amp; SERVICES S.A.C</v>
      </c>
      <c r="X80" s="5" t="str">
        <f t="shared" si="9"/>
        <v>Jvc Transport &amp; Services S.A.C</v>
      </c>
      <c r="Y80" s="5">
        <v>20557418751</v>
      </c>
      <c r="Z80" s="5" t="s">
        <v>34</v>
      </c>
      <c r="AA80" s="5" t="s">
        <v>35</v>
      </c>
      <c r="AD80" s="5" t="s">
        <v>36</v>
      </c>
      <c r="AE80" s="5">
        <v>62.71</v>
      </c>
      <c r="AF80" s="5">
        <v>0</v>
      </c>
      <c r="AG80" s="5">
        <v>11.29</v>
      </c>
      <c r="AH80" s="5">
        <f t="shared" si="10"/>
        <v>74</v>
      </c>
    </row>
    <row r="81" spans="1:34" x14ac:dyDescent="0.25">
      <c r="A81" s="5">
        <v>26</v>
      </c>
      <c r="B81" s="5" t="s">
        <v>29</v>
      </c>
      <c r="C81" s="5" t="s">
        <v>30</v>
      </c>
      <c r="D81" s="5" t="s">
        <v>78</v>
      </c>
      <c r="E81" s="15" t="str">
        <f t="shared" si="11"/>
        <v>B001</v>
      </c>
      <c r="F81" s="15" t="str">
        <f t="shared" si="1"/>
        <v>17240</v>
      </c>
      <c r="G81" s="15" t="str">
        <f t="shared" si="2"/>
        <v>1-1</v>
      </c>
      <c r="H81" s="5" t="s">
        <v>32</v>
      </c>
      <c r="I81" s="5">
        <f t="shared" si="3"/>
        <v>2</v>
      </c>
      <c r="J81" s="5">
        <f t="shared" si="4"/>
        <v>2022</v>
      </c>
      <c r="K81" s="5">
        <f t="shared" si="5"/>
        <v>28</v>
      </c>
      <c r="L81" s="7">
        <f t="shared" si="6"/>
        <v>44620</v>
      </c>
      <c r="M81" s="5" t="s">
        <v>32</v>
      </c>
      <c r="U81" s="5" t="s">
        <v>33</v>
      </c>
      <c r="V81" s="5" t="str">
        <f t="shared" si="7"/>
        <v>clientes - varios</v>
      </c>
      <c r="W81" s="5" t="str">
        <f t="shared" si="8"/>
        <v>CLIENTES - VARIOS</v>
      </c>
      <c r="X81" s="5" t="str">
        <f t="shared" si="9"/>
        <v>Clientes - Varios</v>
      </c>
      <c r="Y81" s="5">
        <v>99999999</v>
      </c>
      <c r="Z81" s="5" t="s">
        <v>34</v>
      </c>
      <c r="AA81" s="5" t="s">
        <v>35</v>
      </c>
      <c r="AD81" s="5" t="s">
        <v>36</v>
      </c>
      <c r="AE81" s="5">
        <v>33.9</v>
      </c>
      <c r="AF81" s="5">
        <v>0</v>
      </c>
      <c r="AG81" s="5">
        <v>6.1</v>
      </c>
      <c r="AH81" s="5">
        <f t="shared" si="10"/>
        <v>40</v>
      </c>
    </row>
    <row r="82" spans="1:34" x14ac:dyDescent="0.25">
      <c r="A82" s="5">
        <v>27</v>
      </c>
      <c r="B82" s="5" t="s">
        <v>29</v>
      </c>
      <c r="C82" s="5" t="s">
        <v>30</v>
      </c>
      <c r="D82" s="5" t="s">
        <v>79</v>
      </c>
      <c r="E82" s="15" t="str">
        <f t="shared" si="11"/>
        <v>B001</v>
      </c>
      <c r="F82" s="15" t="str">
        <f t="shared" si="1"/>
        <v>17239</v>
      </c>
      <c r="G82" s="15" t="str">
        <f t="shared" si="2"/>
        <v>1-1</v>
      </c>
      <c r="H82" s="5" t="s">
        <v>32</v>
      </c>
      <c r="I82" s="5">
        <f t="shared" si="3"/>
        <v>2</v>
      </c>
      <c r="J82" s="5">
        <f t="shared" si="4"/>
        <v>2022</v>
      </c>
      <c r="K82" s="5">
        <f t="shared" si="5"/>
        <v>28</v>
      </c>
      <c r="L82" s="7">
        <f t="shared" si="6"/>
        <v>44620</v>
      </c>
      <c r="M82" s="5" t="s">
        <v>32</v>
      </c>
      <c r="U82" s="5" t="s">
        <v>33</v>
      </c>
      <c r="V82" s="5" t="str">
        <f t="shared" si="7"/>
        <v>clientes - varios</v>
      </c>
      <c r="W82" s="5" t="str">
        <f t="shared" si="8"/>
        <v>CLIENTES - VARIOS</v>
      </c>
      <c r="X82" s="5" t="str">
        <f t="shared" si="9"/>
        <v>Clientes - Varios</v>
      </c>
      <c r="Y82" s="5">
        <v>99999999</v>
      </c>
      <c r="Z82" s="5" t="s">
        <v>34</v>
      </c>
      <c r="AA82" s="5" t="s">
        <v>35</v>
      </c>
      <c r="AD82" s="5" t="s">
        <v>36</v>
      </c>
      <c r="AE82" s="5">
        <v>77.540000000000006</v>
      </c>
      <c r="AF82" s="5">
        <v>0</v>
      </c>
      <c r="AG82" s="5">
        <v>13.96</v>
      </c>
      <c r="AH82" s="5">
        <f t="shared" si="10"/>
        <v>91.5</v>
      </c>
    </row>
    <row r="83" spans="1:34" x14ac:dyDescent="0.25">
      <c r="A83" s="5">
        <v>28</v>
      </c>
      <c r="B83" s="5" t="s">
        <v>49</v>
      </c>
      <c r="C83" s="5" t="s">
        <v>30</v>
      </c>
      <c r="D83" s="5" t="s">
        <v>80</v>
      </c>
      <c r="E83" s="15" t="str">
        <f t="shared" si="11"/>
        <v>B003</v>
      </c>
      <c r="F83" s="15" t="str">
        <f t="shared" si="1"/>
        <v>12843</v>
      </c>
      <c r="G83" s="15" t="str">
        <f t="shared" si="2"/>
        <v>3-1</v>
      </c>
      <c r="H83" s="5" t="s">
        <v>32</v>
      </c>
      <c r="I83" s="5">
        <f t="shared" si="3"/>
        <v>2</v>
      </c>
      <c r="J83" s="5">
        <f t="shared" si="4"/>
        <v>2022</v>
      </c>
      <c r="K83" s="5">
        <f t="shared" si="5"/>
        <v>28</v>
      </c>
      <c r="L83" s="7">
        <f t="shared" si="6"/>
        <v>44620</v>
      </c>
      <c r="M83" s="5" t="s">
        <v>32</v>
      </c>
      <c r="U83" s="5" t="s">
        <v>33</v>
      </c>
      <c r="V83" s="5" t="str">
        <f t="shared" si="7"/>
        <v>clientes - varios</v>
      </c>
      <c r="W83" s="5" t="str">
        <f t="shared" si="8"/>
        <v>CLIENTES - VARIOS</v>
      </c>
      <c r="X83" s="5" t="str">
        <f t="shared" si="9"/>
        <v>Clientes - Varios</v>
      </c>
      <c r="Y83" s="5">
        <v>99999999</v>
      </c>
      <c r="Z83" s="5" t="s">
        <v>34</v>
      </c>
      <c r="AA83" s="5" t="s">
        <v>35</v>
      </c>
      <c r="AD83" s="5" t="s">
        <v>36</v>
      </c>
      <c r="AE83" s="5">
        <v>508.47</v>
      </c>
      <c r="AF83" s="5">
        <v>0</v>
      </c>
      <c r="AG83" s="5">
        <v>91.53</v>
      </c>
      <c r="AH83" s="5">
        <f t="shared" si="10"/>
        <v>600</v>
      </c>
    </row>
    <row r="84" spans="1:34" x14ac:dyDescent="0.25">
      <c r="A84" s="5">
        <v>29</v>
      </c>
      <c r="B84" s="5" t="s">
        <v>29</v>
      </c>
      <c r="C84" s="5" t="s">
        <v>30</v>
      </c>
      <c r="D84" s="5" t="s">
        <v>81</v>
      </c>
      <c r="E84" s="15" t="str">
        <f t="shared" si="11"/>
        <v>B001</v>
      </c>
      <c r="F84" s="15" t="str">
        <f t="shared" si="1"/>
        <v>17238</v>
      </c>
      <c r="G84" s="15" t="str">
        <f t="shared" si="2"/>
        <v>1-1</v>
      </c>
      <c r="H84" s="5" t="s">
        <v>32</v>
      </c>
      <c r="I84" s="5">
        <f t="shared" si="3"/>
        <v>2</v>
      </c>
      <c r="J84" s="5">
        <f t="shared" si="4"/>
        <v>2022</v>
      </c>
      <c r="K84" s="5">
        <f t="shared" si="5"/>
        <v>28</v>
      </c>
      <c r="L84" s="7">
        <f t="shared" si="6"/>
        <v>44620</v>
      </c>
      <c r="M84" s="5" t="s">
        <v>32</v>
      </c>
      <c r="U84" s="5" t="s">
        <v>33</v>
      </c>
      <c r="V84" s="5" t="str">
        <f t="shared" si="7"/>
        <v>clientes - varios</v>
      </c>
      <c r="W84" s="5" t="str">
        <f t="shared" si="8"/>
        <v>CLIENTES - VARIOS</v>
      </c>
      <c r="X84" s="5" t="str">
        <f t="shared" si="9"/>
        <v>Clientes - Varios</v>
      </c>
      <c r="Y84" s="5">
        <v>99999999</v>
      </c>
      <c r="Z84" s="5" t="s">
        <v>34</v>
      </c>
      <c r="AA84" s="5" t="s">
        <v>35</v>
      </c>
      <c r="AD84" s="5" t="s">
        <v>36</v>
      </c>
      <c r="AE84" s="5">
        <v>84.75</v>
      </c>
      <c r="AF84" s="5">
        <v>0</v>
      </c>
      <c r="AG84" s="5">
        <v>15.25</v>
      </c>
      <c r="AH84" s="5">
        <f t="shared" si="10"/>
        <v>100</v>
      </c>
    </row>
    <row r="85" spans="1:34" x14ac:dyDescent="0.25">
      <c r="A85" s="5">
        <v>30</v>
      </c>
      <c r="B85" s="5" t="s">
        <v>29</v>
      </c>
      <c r="C85" s="5" t="s">
        <v>38</v>
      </c>
      <c r="D85" s="5" t="s">
        <v>82</v>
      </c>
      <c r="E85" s="15" t="str">
        <f t="shared" si="11"/>
        <v>F001</v>
      </c>
      <c r="F85" s="15" t="str">
        <f t="shared" si="1"/>
        <v>8632</v>
      </c>
      <c r="G85" s="15" t="str">
        <f t="shared" si="2"/>
        <v>1-8</v>
      </c>
      <c r="H85" s="5" t="s">
        <v>32</v>
      </c>
      <c r="I85" s="5">
        <f t="shared" si="3"/>
        <v>2</v>
      </c>
      <c r="J85" s="5">
        <f t="shared" si="4"/>
        <v>2022</v>
      </c>
      <c r="K85" s="5">
        <f t="shared" si="5"/>
        <v>28</v>
      </c>
      <c r="L85" s="7">
        <f t="shared" si="6"/>
        <v>44620</v>
      </c>
      <c r="M85" s="5" t="s">
        <v>32</v>
      </c>
      <c r="S85" s="5" t="s">
        <v>40</v>
      </c>
      <c r="T85" s="5" t="s">
        <v>41</v>
      </c>
      <c r="U85" s="5" t="s">
        <v>83</v>
      </c>
      <c r="V85" s="5" t="str">
        <f t="shared" si="7"/>
        <v>sosa pagaza elias fernando</v>
      </c>
      <c r="W85" s="5" t="str">
        <f t="shared" si="8"/>
        <v>SOSA PAGAZA ELIAS FERNANDO</v>
      </c>
      <c r="X85" s="5" t="str">
        <f t="shared" si="9"/>
        <v>Sosa Pagaza Elias Fernando</v>
      </c>
      <c r="Y85" s="5">
        <v>10000974787</v>
      </c>
      <c r="Z85" s="5" t="s">
        <v>34</v>
      </c>
      <c r="AA85" s="5" t="s">
        <v>35</v>
      </c>
      <c r="AD85" s="5" t="s">
        <v>36</v>
      </c>
      <c r="AE85" s="5">
        <v>266.10000000000002</v>
      </c>
      <c r="AF85" s="5">
        <v>0</v>
      </c>
      <c r="AG85" s="5">
        <v>47.9</v>
      </c>
      <c r="AH85" s="5">
        <f t="shared" si="10"/>
        <v>314</v>
      </c>
    </row>
    <row r="86" spans="1:34" x14ac:dyDescent="0.25">
      <c r="A86" s="5">
        <v>31</v>
      </c>
      <c r="B86" s="5" t="s">
        <v>29</v>
      </c>
      <c r="C86" s="5" t="s">
        <v>30</v>
      </c>
      <c r="D86" s="5" t="s">
        <v>84</v>
      </c>
      <c r="E86" s="15" t="str">
        <f t="shared" si="11"/>
        <v>B001</v>
      </c>
      <c r="F86" s="15" t="str">
        <f t="shared" si="1"/>
        <v>17237</v>
      </c>
      <c r="G86" s="15" t="str">
        <f t="shared" si="2"/>
        <v>1-1</v>
      </c>
      <c r="H86" s="5" t="s">
        <v>32</v>
      </c>
      <c r="I86" s="5">
        <f t="shared" si="3"/>
        <v>2</v>
      </c>
      <c r="J86" s="5">
        <f t="shared" si="4"/>
        <v>2022</v>
      </c>
      <c r="K86" s="5">
        <f t="shared" si="5"/>
        <v>28</v>
      </c>
      <c r="L86" s="7">
        <f t="shared" si="6"/>
        <v>44620</v>
      </c>
      <c r="M86" s="5" t="s">
        <v>32</v>
      </c>
      <c r="U86" s="5" t="s">
        <v>85</v>
      </c>
      <c r="V86" s="5" t="str">
        <f t="shared" si="7"/>
        <v>paz guevara, belthier</v>
      </c>
      <c r="W86" s="5" t="str">
        <f t="shared" si="8"/>
        <v>PAZ GUEVARA, BELTHIER</v>
      </c>
      <c r="X86" s="5" t="str">
        <f t="shared" si="9"/>
        <v>Paz Guevara, Belthier</v>
      </c>
      <c r="Y86" s="5">
        <v>28105854</v>
      </c>
      <c r="Z86" s="5" t="s">
        <v>34</v>
      </c>
      <c r="AA86" s="5" t="s">
        <v>35</v>
      </c>
      <c r="AD86" s="5" t="s">
        <v>36</v>
      </c>
      <c r="AE86" s="5">
        <v>33.9</v>
      </c>
      <c r="AF86" s="5">
        <v>0</v>
      </c>
      <c r="AG86" s="5">
        <v>6.1</v>
      </c>
      <c r="AH86" s="5">
        <f t="shared" si="10"/>
        <v>40</v>
      </c>
    </row>
    <row r="87" spans="1:34" x14ac:dyDescent="0.25">
      <c r="A87" s="5">
        <v>32</v>
      </c>
      <c r="B87" s="5" t="s">
        <v>29</v>
      </c>
      <c r="C87" s="5" t="s">
        <v>38</v>
      </c>
      <c r="D87" s="5" t="s">
        <v>86</v>
      </c>
      <c r="E87" s="15" t="str">
        <f t="shared" si="11"/>
        <v>F001</v>
      </c>
      <c r="F87" s="15" t="str">
        <f t="shared" si="1"/>
        <v>8631</v>
      </c>
      <c r="G87" s="15" t="str">
        <f t="shared" si="2"/>
        <v>1-8</v>
      </c>
      <c r="H87" s="5" t="s">
        <v>32</v>
      </c>
      <c r="I87" s="5">
        <f t="shared" si="3"/>
        <v>2</v>
      </c>
      <c r="J87" s="5">
        <f t="shared" si="4"/>
        <v>2022</v>
      </c>
      <c r="K87" s="5">
        <f t="shared" si="5"/>
        <v>28</v>
      </c>
      <c r="L87" s="7">
        <f t="shared" si="6"/>
        <v>44620</v>
      </c>
      <c r="M87" s="5" t="s">
        <v>32</v>
      </c>
      <c r="R87" s="5" t="s">
        <v>87</v>
      </c>
      <c r="S87" s="5" t="s">
        <v>40</v>
      </c>
      <c r="T87" s="5" t="s">
        <v>41</v>
      </c>
      <c r="U87" s="5" t="s">
        <v>88</v>
      </c>
      <c r="V87" s="5" t="str">
        <f t="shared" si="7"/>
        <v>empresa de transportes turismo la espiga e.i.r.l.</v>
      </c>
      <c r="W87" s="5" t="str">
        <f t="shared" si="8"/>
        <v>EMPRESA DE TRANSPORTES TURISMO LA ESPIGA E.I.R.L.</v>
      </c>
      <c r="X87" s="5" t="str">
        <f t="shared" si="9"/>
        <v>Empresa De Transportes Turismo La Espiga E.I.R.L.</v>
      </c>
      <c r="Y87" s="5">
        <v>20488132912</v>
      </c>
      <c r="Z87" s="5" t="s">
        <v>34</v>
      </c>
      <c r="AA87" s="5" t="s">
        <v>35</v>
      </c>
      <c r="AD87" s="5" t="s">
        <v>36</v>
      </c>
      <c r="AE87" s="5">
        <v>171.02</v>
      </c>
      <c r="AF87" s="5">
        <v>0</v>
      </c>
      <c r="AG87" s="5">
        <v>30.78</v>
      </c>
      <c r="AH87" s="5">
        <f t="shared" si="10"/>
        <v>201.8</v>
      </c>
    </row>
    <row r="88" spans="1:34" x14ac:dyDescent="0.25">
      <c r="A88" s="5">
        <v>33</v>
      </c>
      <c r="B88" s="5" t="s">
        <v>49</v>
      </c>
      <c r="C88" s="5" t="s">
        <v>30</v>
      </c>
      <c r="D88" s="5" t="s">
        <v>89</v>
      </c>
      <c r="E88" s="15" t="str">
        <f t="shared" si="11"/>
        <v>B003</v>
      </c>
      <c r="F88" s="15" t="str">
        <f t="shared" si="1"/>
        <v>12842</v>
      </c>
      <c r="G88" s="15" t="str">
        <f t="shared" si="2"/>
        <v>3-1</v>
      </c>
      <c r="H88" s="5" t="s">
        <v>90</v>
      </c>
      <c r="I88" s="5">
        <f t="shared" si="3"/>
        <v>2</v>
      </c>
      <c r="J88" s="5">
        <f t="shared" si="4"/>
        <v>2022</v>
      </c>
      <c r="K88" s="5">
        <f t="shared" si="5"/>
        <v>27</v>
      </c>
      <c r="L88" s="7">
        <f t="shared" si="6"/>
        <v>44619</v>
      </c>
      <c r="M88" s="5" t="s">
        <v>90</v>
      </c>
      <c r="U88" s="5" t="s">
        <v>33</v>
      </c>
      <c r="V88" s="5" t="str">
        <f t="shared" si="7"/>
        <v>clientes - varios</v>
      </c>
      <c r="W88" s="5" t="str">
        <f t="shared" si="8"/>
        <v>CLIENTES - VARIOS</v>
      </c>
      <c r="X88" s="5" t="str">
        <f t="shared" si="9"/>
        <v>Clientes - Varios</v>
      </c>
      <c r="Y88" s="5">
        <v>99999999</v>
      </c>
      <c r="Z88" s="5" t="s">
        <v>34</v>
      </c>
      <c r="AA88" s="5" t="s">
        <v>35</v>
      </c>
      <c r="AD88" s="5" t="s">
        <v>36</v>
      </c>
      <c r="AE88" s="5">
        <v>42.37</v>
      </c>
      <c r="AF88" s="5">
        <v>0</v>
      </c>
      <c r="AG88" s="5">
        <v>7.63</v>
      </c>
      <c r="AH88" s="5">
        <f t="shared" si="10"/>
        <v>50</v>
      </c>
    </row>
    <row r="89" spans="1:34" x14ac:dyDescent="0.25">
      <c r="A89" s="5">
        <v>34</v>
      </c>
      <c r="B89" s="5" t="s">
        <v>29</v>
      </c>
      <c r="C89" s="5" t="s">
        <v>38</v>
      </c>
      <c r="D89" s="5" t="s">
        <v>91</v>
      </c>
      <c r="E89" s="15" t="str">
        <f t="shared" si="11"/>
        <v>F001</v>
      </c>
      <c r="F89" s="15" t="str">
        <f t="shared" si="1"/>
        <v>8630</v>
      </c>
      <c r="G89" s="15" t="str">
        <f t="shared" si="2"/>
        <v>1-8</v>
      </c>
      <c r="H89" s="5" t="s">
        <v>90</v>
      </c>
      <c r="I89" s="5">
        <f t="shared" si="3"/>
        <v>2</v>
      </c>
      <c r="J89" s="5">
        <f t="shared" si="4"/>
        <v>2022</v>
      </c>
      <c r="K89" s="5">
        <f t="shared" si="5"/>
        <v>27</v>
      </c>
      <c r="L89" s="7">
        <f t="shared" si="6"/>
        <v>44619</v>
      </c>
      <c r="M89" s="5" t="s">
        <v>90</v>
      </c>
      <c r="R89" s="5" t="s">
        <v>92</v>
      </c>
      <c r="S89" s="5" t="s">
        <v>40</v>
      </c>
      <c r="T89" s="5" t="s">
        <v>41</v>
      </c>
      <c r="U89" s="5" t="s">
        <v>93</v>
      </c>
      <c r="V89" s="5" t="str">
        <f t="shared" si="7"/>
        <v>transporte mi poderoso cautivo jd &amp; a e.i.r.l.</v>
      </c>
      <c r="W89" s="5" t="str">
        <f t="shared" si="8"/>
        <v>TRANSPORTE MI PODEROSO CAUTIVO JD &amp; A E.I.R.L.</v>
      </c>
      <c r="X89" s="5" t="str">
        <f t="shared" si="9"/>
        <v>Transporte Mi Poderoso Cautivo Jd &amp; A E.I.R.L.</v>
      </c>
      <c r="Y89" s="5">
        <v>20607139378</v>
      </c>
      <c r="Z89" s="5" t="s">
        <v>34</v>
      </c>
      <c r="AA89" s="5" t="s">
        <v>35</v>
      </c>
      <c r="AD89" s="5" t="s">
        <v>36</v>
      </c>
      <c r="AE89" s="5">
        <v>1186.44</v>
      </c>
      <c r="AF89" s="5">
        <v>0</v>
      </c>
      <c r="AG89" s="5">
        <v>213.56</v>
      </c>
      <c r="AH89" s="5">
        <f t="shared" si="10"/>
        <v>1400</v>
      </c>
    </row>
    <row r="90" spans="1:34" x14ac:dyDescent="0.25">
      <c r="A90" s="5">
        <v>35</v>
      </c>
      <c r="B90" s="5" t="s">
        <v>29</v>
      </c>
      <c r="C90" s="5" t="s">
        <v>38</v>
      </c>
      <c r="D90" s="5" t="s">
        <v>94</v>
      </c>
      <c r="E90" s="15" t="str">
        <f t="shared" si="11"/>
        <v>F001</v>
      </c>
      <c r="F90" s="15" t="str">
        <f t="shared" si="1"/>
        <v>8629</v>
      </c>
      <c r="G90" s="15" t="str">
        <f t="shared" si="2"/>
        <v>1-8</v>
      </c>
      <c r="H90" s="5" t="s">
        <v>90</v>
      </c>
      <c r="I90" s="5">
        <f t="shared" si="3"/>
        <v>2</v>
      </c>
      <c r="J90" s="5">
        <f t="shared" si="4"/>
        <v>2022</v>
      </c>
      <c r="K90" s="5">
        <f t="shared" si="5"/>
        <v>27</v>
      </c>
      <c r="L90" s="7">
        <f t="shared" si="6"/>
        <v>44619</v>
      </c>
      <c r="M90" s="5" t="s">
        <v>90</v>
      </c>
      <c r="R90" s="5" t="s">
        <v>41</v>
      </c>
      <c r="S90" s="5" t="s">
        <v>40</v>
      </c>
      <c r="T90" s="5" t="s">
        <v>41</v>
      </c>
      <c r="U90" s="5" t="s">
        <v>95</v>
      </c>
      <c r="V90" s="5" t="str">
        <f t="shared" si="7"/>
        <v>distribuciones e.m.i. s.a.c.</v>
      </c>
      <c r="W90" s="5" t="str">
        <f t="shared" si="8"/>
        <v>DISTRIBUCIONES E.M.I. S.A.C.</v>
      </c>
      <c r="X90" s="5" t="str">
        <f t="shared" si="9"/>
        <v>Distribuciones E.M.I. S.A.C.</v>
      </c>
      <c r="Y90" s="5">
        <v>20352813711</v>
      </c>
      <c r="Z90" s="5" t="s">
        <v>34</v>
      </c>
      <c r="AA90" s="5" t="s">
        <v>35</v>
      </c>
      <c r="AD90" s="5" t="s">
        <v>36</v>
      </c>
      <c r="AE90" s="5">
        <v>50.85</v>
      </c>
      <c r="AF90" s="5">
        <v>0</v>
      </c>
      <c r="AG90" s="5">
        <v>9.15</v>
      </c>
      <c r="AH90" s="5">
        <f t="shared" si="10"/>
        <v>60</v>
      </c>
    </row>
    <row r="91" spans="1:34" x14ac:dyDescent="0.25">
      <c r="A91" s="5">
        <v>36</v>
      </c>
      <c r="B91" s="5" t="s">
        <v>29</v>
      </c>
      <c r="C91" s="5" t="s">
        <v>38</v>
      </c>
      <c r="D91" s="5" t="s">
        <v>96</v>
      </c>
      <c r="E91" s="15" t="str">
        <f t="shared" si="11"/>
        <v>F001</v>
      </c>
      <c r="F91" s="15" t="str">
        <f t="shared" si="1"/>
        <v>8628</v>
      </c>
      <c r="G91" s="15" t="str">
        <f t="shared" si="2"/>
        <v>1-8</v>
      </c>
      <c r="H91" s="5" t="s">
        <v>90</v>
      </c>
      <c r="I91" s="5">
        <f t="shared" si="3"/>
        <v>2</v>
      </c>
      <c r="J91" s="5">
        <f t="shared" si="4"/>
        <v>2022</v>
      </c>
      <c r="K91" s="5">
        <f t="shared" si="5"/>
        <v>27</v>
      </c>
      <c r="L91" s="7">
        <f t="shared" si="6"/>
        <v>44619</v>
      </c>
      <c r="M91" s="5" t="s">
        <v>90</v>
      </c>
      <c r="R91" s="5" t="s">
        <v>92</v>
      </c>
      <c r="S91" s="5" t="s">
        <v>40</v>
      </c>
      <c r="T91" s="5" t="s">
        <v>41</v>
      </c>
      <c r="U91" s="5" t="s">
        <v>93</v>
      </c>
      <c r="V91" s="5" t="str">
        <f t="shared" si="7"/>
        <v>transporte mi poderoso cautivo jd &amp; a e.i.r.l.</v>
      </c>
      <c r="W91" s="5" t="str">
        <f t="shared" si="8"/>
        <v>TRANSPORTE MI PODEROSO CAUTIVO JD &amp; A E.I.R.L.</v>
      </c>
      <c r="X91" s="5" t="str">
        <f t="shared" si="9"/>
        <v>Transporte Mi Poderoso Cautivo Jd &amp; A E.I.R.L.</v>
      </c>
      <c r="Y91" s="5">
        <v>20607139378</v>
      </c>
      <c r="Z91" s="5" t="s">
        <v>34</v>
      </c>
      <c r="AA91" s="5" t="s">
        <v>35</v>
      </c>
      <c r="AD91" s="5" t="s">
        <v>36</v>
      </c>
      <c r="AE91" s="5">
        <v>677.97</v>
      </c>
      <c r="AF91" s="5">
        <v>0</v>
      </c>
      <c r="AG91" s="5">
        <v>122.03</v>
      </c>
      <c r="AH91" s="5">
        <f t="shared" si="10"/>
        <v>800</v>
      </c>
    </row>
    <row r="92" spans="1:34" x14ac:dyDescent="0.25">
      <c r="A92" s="5">
        <v>37</v>
      </c>
      <c r="B92" s="5" t="s">
        <v>97</v>
      </c>
      <c r="C92" s="5" t="s">
        <v>38</v>
      </c>
      <c r="D92" s="15" t="s">
        <v>98</v>
      </c>
      <c r="E92" s="15" t="str">
        <f t="shared" si="11"/>
        <v>F004</v>
      </c>
      <c r="F92" s="15" t="str">
        <f t="shared" si="1"/>
        <v>4-443</v>
      </c>
      <c r="G92" s="15" t="str">
        <f t="shared" si="2"/>
        <v>4-4</v>
      </c>
      <c r="H92" s="5" t="s">
        <v>90</v>
      </c>
      <c r="I92" s="5">
        <f t="shared" si="3"/>
        <v>2</v>
      </c>
      <c r="J92" s="5">
        <f t="shared" si="4"/>
        <v>2022</v>
      </c>
      <c r="K92" s="5">
        <f t="shared" si="5"/>
        <v>27</v>
      </c>
      <c r="L92" s="7">
        <f t="shared" si="6"/>
        <v>44619</v>
      </c>
      <c r="M92" s="5" t="s">
        <v>90</v>
      </c>
      <c r="U92" s="5" t="s">
        <v>99</v>
      </c>
      <c r="V92" s="5" t="str">
        <f t="shared" si="7"/>
        <v>estacion de servicios soritor e.i.r.l.</v>
      </c>
      <c r="W92" s="5" t="str">
        <f t="shared" si="8"/>
        <v>ESTACION DE SERVICIOS SORITOR E.I.R.L.</v>
      </c>
      <c r="X92" s="5" t="str">
        <f t="shared" si="9"/>
        <v>Estacion De Servicios Soritor E.I.R.L.</v>
      </c>
      <c r="Y92" s="5">
        <v>20493942094</v>
      </c>
      <c r="Z92" s="5" t="s">
        <v>34</v>
      </c>
      <c r="AA92" s="5" t="s">
        <v>35</v>
      </c>
      <c r="AD92" s="5" t="s">
        <v>36</v>
      </c>
      <c r="AE92" s="5">
        <v>1165.25</v>
      </c>
      <c r="AF92" s="5">
        <v>0</v>
      </c>
      <c r="AG92" s="5">
        <v>209.75</v>
      </c>
      <c r="AH92" s="5">
        <f t="shared" si="10"/>
        <v>1375</v>
      </c>
    </row>
    <row r="93" spans="1:34" x14ac:dyDescent="0.25">
      <c r="A93" s="5">
        <v>38</v>
      </c>
      <c r="B93" s="5" t="s">
        <v>97</v>
      </c>
      <c r="C93" s="5" t="s">
        <v>38</v>
      </c>
      <c r="D93" s="5" t="s">
        <v>100</v>
      </c>
      <c r="E93" s="15" t="str">
        <f t="shared" si="11"/>
        <v>F004</v>
      </c>
      <c r="F93" s="15" t="str">
        <f t="shared" si="1"/>
        <v>4-442</v>
      </c>
      <c r="G93" s="15" t="str">
        <f t="shared" si="2"/>
        <v>4-4</v>
      </c>
      <c r="H93" s="5" t="s">
        <v>90</v>
      </c>
      <c r="I93" s="5">
        <f t="shared" si="3"/>
        <v>2</v>
      </c>
      <c r="J93" s="5">
        <f t="shared" si="4"/>
        <v>2022</v>
      </c>
      <c r="K93" s="5">
        <f t="shared" si="5"/>
        <v>27</v>
      </c>
      <c r="L93" s="7">
        <f t="shared" si="6"/>
        <v>44619</v>
      </c>
      <c r="M93" s="5" t="s">
        <v>90</v>
      </c>
      <c r="U93" s="5" t="s">
        <v>99</v>
      </c>
      <c r="V93" s="5" t="str">
        <f t="shared" si="7"/>
        <v>estacion de servicios soritor e.i.r.l.</v>
      </c>
      <c r="W93" s="5" t="str">
        <f t="shared" si="8"/>
        <v>ESTACION DE SERVICIOS SORITOR E.I.R.L.</v>
      </c>
      <c r="X93" s="5" t="str">
        <f t="shared" si="9"/>
        <v>Estacion De Servicios Soritor E.I.R.L.</v>
      </c>
      <c r="Y93" s="5">
        <v>20493942094</v>
      </c>
      <c r="Z93" s="5" t="s">
        <v>34</v>
      </c>
      <c r="AA93" s="5" t="s">
        <v>35</v>
      </c>
      <c r="AD93" s="5" t="s">
        <v>36</v>
      </c>
      <c r="AE93" s="5">
        <v>1883.05</v>
      </c>
      <c r="AF93" s="5">
        <v>0</v>
      </c>
      <c r="AG93" s="5">
        <v>338.95</v>
      </c>
      <c r="AH93" s="5">
        <f t="shared" si="10"/>
        <v>2222</v>
      </c>
    </row>
    <row r="94" spans="1:34" x14ac:dyDescent="0.25">
      <c r="A94" s="5">
        <v>39</v>
      </c>
      <c r="B94" s="5" t="s">
        <v>97</v>
      </c>
      <c r="C94" s="5" t="s">
        <v>38</v>
      </c>
      <c r="D94" s="5" t="s">
        <v>101</v>
      </c>
      <c r="E94" s="15" t="str">
        <f t="shared" si="11"/>
        <v>F004</v>
      </c>
      <c r="F94" s="15" t="str">
        <f t="shared" si="1"/>
        <v>4-441</v>
      </c>
      <c r="G94" s="15" t="str">
        <f t="shared" si="2"/>
        <v>4-4</v>
      </c>
      <c r="H94" s="5" t="s">
        <v>90</v>
      </c>
      <c r="I94" s="5">
        <f t="shared" si="3"/>
        <v>2</v>
      </c>
      <c r="J94" s="5">
        <f t="shared" si="4"/>
        <v>2022</v>
      </c>
      <c r="K94" s="5">
        <f t="shared" si="5"/>
        <v>27</v>
      </c>
      <c r="L94" s="7">
        <f t="shared" si="6"/>
        <v>44619</v>
      </c>
      <c r="M94" s="5" t="s">
        <v>90</v>
      </c>
      <c r="R94" s="5" t="s">
        <v>102</v>
      </c>
      <c r="S94" s="5" t="s">
        <v>103</v>
      </c>
      <c r="T94" s="5" t="s">
        <v>104</v>
      </c>
      <c r="U94" s="5" t="s">
        <v>99</v>
      </c>
      <c r="V94" s="5" t="str">
        <f t="shared" si="7"/>
        <v>estacion de servicios soritor e.i.r.l.</v>
      </c>
      <c r="W94" s="5" t="str">
        <f t="shared" si="8"/>
        <v>ESTACION DE SERVICIOS SORITOR E.I.R.L.</v>
      </c>
      <c r="X94" s="5" t="str">
        <f t="shared" si="9"/>
        <v>Estacion De Servicios Soritor E.I.R.L.</v>
      </c>
      <c r="Y94" s="5">
        <v>20493942094</v>
      </c>
      <c r="Z94" s="5" t="s">
        <v>34</v>
      </c>
      <c r="AA94" s="5" t="s">
        <v>35</v>
      </c>
      <c r="AD94" s="5" t="s">
        <v>36</v>
      </c>
      <c r="AE94" s="5">
        <v>1169.92</v>
      </c>
      <c r="AF94" s="5">
        <v>0</v>
      </c>
      <c r="AG94" s="5">
        <v>210.58</v>
      </c>
      <c r="AH94" s="5">
        <f t="shared" si="10"/>
        <v>1380.5</v>
      </c>
    </row>
    <row r="95" spans="1:34" x14ac:dyDescent="0.25">
      <c r="A95" s="5">
        <v>40</v>
      </c>
      <c r="B95" s="5" t="s">
        <v>49</v>
      </c>
      <c r="C95" s="5" t="s">
        <v>38</v>
      </c>
      <c r="D95" s="5" t="s">
        <v>105</v>
      </c>
      <c r="E95" s="15" t="str">
        <f t="shared" si="11"/>
        <v>F003</v>
      </c>
      <c r="F95" s="15" t="str">
        <f t="shared" si="1"/>
        <v>2116</v>
      </c>
      <c r="G95" s="15" t="str">
        <f t="shared" si="2"/>
        <v>3-2</v>
      </c>
      <c r="H95" s="5" t="s">
        <v>90</v>
      </c>
      <c r="I95" s="5">
        <f t="shared" si="3"/>
        <v>2</v>
      </c>
      <c r="J95" s="5">
        <f t="shared" si="4"/>
        <v>2022</v>
      </c>
      <c r="K95" s="5">
        <f t="shared" si="5"/>
        <v>27</v>
      </c>
      <c r="L95" s="7">
        <f t="shared" si="6"/>
        <v>44619</v>
      </c>
      <c r="M95" s="5" t="s">
        <v>90</v>
      </c>
      <c r="R95" s="5" t="s">
        <v>41</v>
      </c>
      <c r="S95" s="5" t="s">
        <v>40</v>
      </c>
      <c r="T95" s="5" t="s">
        <v>41</v>
      </c>
      <c r="U95" s="5" t="s">
        <v>106</v>
      </c>
      <c r="V95" s="5" t="str">
        <f t="shared" si="7"/>
        <v>casiano maco segundo baltazar</v>
      </c>
      <c r="W95" s="5" t="str">
        <f t="shared" si="8"/>
        <v>CASIANO MACO SEGUNDO BALTAZAR</v>
      </c>
      <c r="X95" s="5" t="str">
        <f t="shared" si="9"/>
        <v>Casiano Maco Segundo Baltazar</v>
      </c>
      <c r="Y95" s="5">
        <v>10432479388</v>
      </c>
      <c r="Z95" s="5" t="s">
        <v>34</v>
      </c>
      <c r="AA95" s="5" t="s">
        <v>35</v>
      </c>
      <c r="AD95" s="5" t="s">
        <v>36</v>
      </c>
      <c r="AE95" s="5">
        <v>59.32</v>
      </c>
      <c r="AF95" s="5">
        <v>0</v>
      </c>
      <c r="AG95" s="5">
        <v>10.68</v>
      </c>
      <c r="AH95" s="5">
        <f t="shared" si="10"/>
        <v>70</v>
      </c>
    </row>
    <row r="96" spans="1:34" x14ac:dyDescent="0.25">
      <c r="A96" s="5">
        <v>41</v>
      </c>
      <c r="B96" s="5" t="s">
        <v>29</v>
      </c>
      <c r="C96" s="5" t="s">
        <v>38</v>
      </c>
      <c r="D96" s="5" t="s">
        <v>107</v>
      </c>
      <c r="E96" s="15" t="str">
        <f t="shared" si="11"/>
        <v>F001</v>
      </c>
      <c r="F96" s="15" t="str">
        <f t="shared" si="1"/>
        <v>8627</v>
      </c>
      <c r="G96" s="15" t="str">
        <f t="shared" si="2"/>
        <v>1-8</v>
      </c>
      <c r="H96" s="5" t="s">
        <v>90</v>
      </c>
      <c r="I96" s="5">
        <f t="shared" si="3"/>
        <v>2</v>
      </c>
      <c r="J96" s="5">
        <f t="shared" si="4"/>
        <v>2022</v>
      </c>
      <c r="K96" s="5">
        <f t="shared" si="5"/>
        <v>27</v>
      </c>
      <c r="L96" s="7">
        <f t="shared" si="6"/>
        <v>44619</v>
      </c>
      <c r="M96" s="5" t="s">
        <v>90</v>
      </c>
      <c r="U96" s="5" t="s">
        <v>108</v>
      </c>
      <c r="V96" s="5" t="str">
        <f t="shared" si="7"/>
        <v>empresa constructora y servicios generales akunta s.r.l.</v>
      </c>
      <c r="W96" s="5" t="str">
        <f t="shared" si="8"/>
        <v>EMPRESA CONSTRUCTORA Y SERVICIOS GENERALES AKUNTA S.R.L.</v>
      </c>
      <c r="X96" s="5" t="str">
        <f t="shared" si="9"/>
        <v>Empresa Constructora Y Servicios Generales Akunta S.R.L.</v>
      </c>
      <c r="Y96" s="5">
        <v>20496149425</v>
      </c>
      <c r="Z96" s="5" t="s">
        <v>34</v>
      </c>
      <c r="AA96" s="5" t="s">
        <v>35</v>
      </c>
      <c r="AD96" s="5" t="s">
        <v>36</v>
      </c>
      <c r="AE96" s="5">
        <v>112.71</v>
      </c>
      <c r="AF96" s="5">
        <v>0</v>
      </c>
      <c r="AG96" s="5">
        <v>20.29</v>
      </c>
      <c r="AH96" s="5">
        <f t="shared" si="10"/>
        <v>133</v>
      </c>
    </row>
    <row r="97" spans="1:34" x14ac:dyDescent="0.25">
      <c r="A97" s="5">
        <v>42</v>
      </c>
      <c r="B97" s="5" t="s">
        <v>29</v>
      </c>
      <c r="C97" s="5" t="s">
        <v>30</v>
      </c>
      <c r="D97" s="5" t="s">
        <v>109</v>
      </c>
      <c r="E97" s="15" t="str">
        <f t="shared" si="11"/>
        <v>B001</v>
      </c>
      <c r="F97" s="15" t="str">
        <f t="shared" si="1"/>
        <v>17236</v>
      </c>
      <c r="G97" s="15" t="str">
        <f t="shared" si="2"/>
        <v>1-1</v>
      </c>
      <c r="H97" s="5" t="s">
        <v>90</v>
      </c>
      <c r="I97" s="5">
        <f t="shared" si="3"/>
        <v>2</v>
      </c>
      <c r="J97" s="5">
        <f t="shared" si="4"/>
        <v>2022</v>
      </c>
      <c r="K97" s="5">
        <f t="shared" si="5"/>
        <v>27</v>
      </c>
      <c r="L97" s="7">
        <f t="shared" si="6"/>
        <v>44619</v>
      </c>
      <c r="M97" s="5" t="s">
        <v>90</v>
      </c>
      <c r="U97" s="5" t="s">
        <v>33</v>
      </c>
      <c r="V97" s="5" t="str">
        <f t="shared" si="7"/>
        <v>clientes - varios</v>
      </c>
      <c r="W97" s="5" t="str">
        <f t="shared" si="8"/>
        <v>CLIENTES - VARIOS</v>
      </c>
      <c r="X97" s="5" t="str">
        <f t="shared" si="9"/>
        <v>Clientes - Varios</v>
      </c>
      <c r="Y97" s="5">
        <v>99999999</v>
      </c>
      <c r="Z97" s="5" t="s">
        <v>34</v>
      </c>
      <c r="AA97" s="5" t="s">
        <v>35</v>
      </c>
      <c r="AD97" s="5" t="s">
        <v>36</v>
      </c>
      <c r="AE97" s="5">
        <v>77.97</v>
      </c>
      <c r="AF97" s="5">
        <v>0</v>
      </c>
      <c r="AG97" s="5">
        <v>14.03</v>
      </c>
      <c r="AH97" s="5">
        <f t="shared" si="10"/>
        <v>92</v>
      </c>
    </row>
    <row r="98" spans="1:34" x14ac:dyDescent="0.25">
      <c r="A98" s="5">
        <v>43</v>
      </c>
      <c r="B98" s="5" t="s">
        <v>29</v>
      </c>
      <c r="C98" s="5" t="s">
        <v>30</v>
      </c>
      <c r="D98" s="5" t="s">
        <v>110</v>
      </c>
      <c r="E98" s="15" t="str">
        <f t="shared" si="11"/>
        <v>B001</v>
      </c>
      <c r="F98" s="15" t="str">
        <f t="shared" si="1"/>
        <v>17235</v>
      </c>
      <c r="G98" s="15" t="str">
        <f t="shared" si="2"/>
        <v>1-1</v>
      </c>
      <c r="H98" s="5" t="s">
        <v>90</v>
      </c>
      <c r="I98" s="5">
        <f t="shared" si="3"/>
        <v>2</v>
      </c>
      <c r="J98" s="5">
        <f t="shared" si="4"/>
        <v>2022</v>
      </c>
      <c r="K98" s="5">
        <f t="shared" si="5"/>
        <v>27</v>
      </c>
      <c r="L98" s="7">
        <f t="shared" si="6"/>
        <v>44619</v>
      </c>
      <c r="M98" s="5" t="s">
        <v>90</v>
      </c>
      <c r="U98" s="5" t="s">
        <v>33</v>
      </c>
      <c r="V98" s="5" t="str">
        <f t="shared" si="7"/>
        <v>clientes - varios</v>
      </c>
      <c r="W98" s="5" t="str">
        <f t="shared" si="8"/>
        <v>CLIENTES - VARIOS</v>
      </c>
      <c r="X98" s="5" t="str">
        <f t="shared" si="9"/>
        <v>Clientes - Varios</v>
      </c>
      <c r="Y98" s="5">
        <v>99999999</v>
      </c>
      <c r="Z98" s="5" t="s">
        <v>34</v>
      </c>
      <c r="AA98" s="5" t="s">
        <v>35</v>
      </c>
      <c r="AD98" s="5" t="s">
        <v>36</v>
      </c>
      <c r="AE98" s="5">
        <v>42.37</v>
      </c>
      <c r="AF98" s="5">
        <v>0</v>
      </c>
      <c r="AG98" s="5">
        <v>7.63</v>
      </c>
      <c r="AH98" s="5">
        <f t="shared" si="10"/>
        <v>50</v>
      </c>
    </row>
    <row r="99" spans="1:34" x14ac:dyDescent="0.25">
      <c r="A99" s="5">
        <v>44</v>
      </c>
      <c r="B99" s="5" t="s">
        <v>29</v>
      </c>
      <c r="C99" s="5" t="s">
        <v>38</v>
      </c>
      <c r="D99" s="5" t="s">
        <v>111</v>
      </c>
      <c r="E99" s="15" t="str">
        <f t="shared" si="11"/>
        <v>F001</v>
      </c>
      <c r="F99" s="15" t="str">
        <f t="shared" si="1"/>
        <v>8626</v>
      </c>
      <c r="G99" s="15" t="str">
        <f t="shared" si="2"/>
        <v>1-8</v>
      </c>
      <c r="H99" s="5" t="s">
        <v>90</v>
      </c>
      <c r="I99" s="5">
        <f t="shared" si="3"/>
        <v>2</v>
      </c>
      <c r="J99" s="5">
        <f t="shared" si="4"/>
        <v>2022</v>
      </c>
      <c r="K99" s="5">
        <f t="shared" si="5"/>
        <v>27</v>
      </c>
      <c r="L99" s="7">
        <f t="shared" si="6"/>
        <v>44619</v>
      </c>
      <c r="M99" s="5" t="s">
        <v>90</v>
      </c>
      <c r="R99" s="5" t="s">
        <v>92</v>
      </c>
      <c r="S99" s="5" t="s">
        <v>40</v>
      </c>
      <c r="T99" s="5" t="s">
        <v>41</v>
      </c>
      <c r="U99" s="5" t="s">
        <v>93</v>
      </c>
      <c r="V99" s="5" t="str">
        <f t="shared" si="7"/>
        <v>transporte mi poderoso cautivo jd &amp; a e.i.r.l.</v>
      </c>
      <c r="W99" s="5" t="str">
        <f t="shared" si="8"/>
        <v>TRANSPORTE MI PODEROSO CAUTIVO JD &amp; A E.I.R.L.</v>
      </c>
      <c r="X99" s="5" t="str">
        <f t="shared" si="9"/>
        <v>Transporte Mi Poderoso Cautivo Jd &amp; A E.I.R.L.</v>
      </c>
      <c r="Y99" s="5">
        <v>20607139378</v>
      </c>
      <c r="Z99" s="5" t="s">
        <v>34</v>
      </c>
      <c r="AA99" s="5" t="s">
        <v>35</v>
      </c>
      <c r="AD99" s="5" t="s">
        <v>36</v>
      </c>
      <c r="AE99" s="5">
        <v>677.97</v>
      </c>
      <c r="AF99" s="5">
        <v>0</v>
      </c>
      <c r="AG99" s="5">
        <v>122.03</v>
      </c>
      <c r="AH99" s="5">
        <f t="shared" si="10"/>
        <v>800</v>
      </c>
    </row>
    <row r="100" spans="1:34" x14ac:dyDescent="0.25">
      <c r="A100" s="5">
        <v>45</v>
      </c>
      <c r="B100" s="5" t="s">
        <v>55</v>
      </c>
      <c r="C100" s="5" t="s">
        <v>30</v>
      </c>
      <c r="D100" s="5" t="s">
        <v>112</v>
      </c>
      <c r="E100" s="15" t="str">
        <f t="shared" si="11"/>
        <v>B002</v>
      </c>
      <c r="F100" s="15" t="str">
        <f t="shared" si="1"/>
        <v>16076</v>
      </c>
      <c r="G100" s="15" t="str">
        <f t="shared" si="2"/>
        <v>2-1</v>
      </c>
      <c r="H100" s="5" t="s">
        <v>90</v>
      </c>
      <c r="I100" s="5">
        <f t="shared" si="3"/>
        <v>2</v>
      </c>
      <c r="J100" s="5">
        <f t="shared" si="4"/>
        <v>2022</v>
      </c>
      <c r="K100" s="5">
        <f t="shared" si="5"/>
        <v>27</v>
      </c>
      <c r="L100" s="7">
        <f t="shared" si="6"/>
        <v>44619</v>
      </c>
      <c r="M100" s="5" t="s">
        <v>90</v>
      </c>
      <c r="U100" s="5" t="s">
        <v>33</v>
      </c>
      <c r="V100" s="5" t="str">
        <f t="shared" si="7"/>
        <v>clientes - varios</v>
      </c>
      <c r="W100" s="5" t="str">
        <f t="shared" si="8"/>
        <v>CLIENTES - VARIOS</v>
      </c>
      <c r="X100" s="5" t="str">
        <f t="shared" si="9"/>
        <v>Clientes - Varios</v>
      </c>
      <c r="Y100" s="5">
        <v>99999999</v>
      </c>
      <c r="Z100" s="5" t="s">
        <v>34</v>
      </c>
      <c r="AA100" s="5" t="s">
        <v>35</v>
      </c>
      <c r="AD100" s="5" t="s">
        <v>36</v>
      </c>
      <c r="AE100" s="5">
        <v>169.49</v>
      </c>
      <c r="AF100" s="5">
        <v>0</v>
      </c>
      <c r="AG100" s="5">
        <v>30.51</v>
      </c>
      <c r="AH100" s="5">
        <f t="shared" si="10"/>
        <v>200</v>
      </c>
    </row>
    <row r="101" spans="1:34" x14ac:dyDescent="0.25">
      <c r="A101" s="5">
        <v>46</v>
      </c>
      <c r="B101" s="5" t="s">
        <v>29</v>
      </c>
      <c r="C101" s="5" t="s">
        <v>30</v>
      </c>
      <c r="D101" s="5" t="s">
        <v>113</v>
      </c>
      <c r="E101" s="15" t="str">
        <f t="shared" si="11"/>
        <v>B001</v>
      </c>
      <c r="F101" s="15" t="str">
        <f t="shared" si="1"/>
        <v>17234</v>
      </c>
      <c r="G101" s="15" t="str">
        <f t="shared" si="2"/>
        <v>1-1</v>
      </c>
      <c r="H101" s="5" t="s">
        <v>90</v>
      </c>
      <c r="I101" s="5">
        <f t="shared" si="3"/>
        <v>2</v>
      </c>
      <c r="J101" s="5">
        <f t="shared" si="4"/>
        <v>2022</v>
      </c>
      <c r="K101" s="5">
        <f t="shared" si="5"/>
        <v>27</v>
      </c>
      <c r="L101" s="7">
        <f t="shared" si="6"/>
        <v>44619</v>
      </c>
      <c r="M101" s="5" t="s">
        <v>90</v>
      </c>
      <c r="U101" s="5" t="s">
        <v>33</v>
      </c>
      <c r="V101" s="5" t="str">
        <f t="shared" si="7"/>
        <v>clientes - varios</v>
      </c>
      <c r="W101" s="5" t="str">
        <f t="shared" si="8"/>
        <v>CLIENTES - VARIOS</v>
      </c>
      <c r="X101" s="5" t="str">
        <f t="shared" si="9"/>
        <v>Clientes - Varios</v>
      </c>
      <c r="Y101" s="5">
        <v>99999999</v>
      </c>
      <c r="Z101" s="5" t="s">
        <v>34</v>
      </c>
      <c r="AA101" s="5" t="s">
        <v>35</v>
      </c>
      <c r="AD101" s="5" t="s">
        <v>36</v>
      </c>
      <c r="AE101" s="5">
        <v>169.49</v>
      </c>
      <c r="AF101" s="5">
        <v>0</v>
      </c>
      <c r="AG101" s="5">
        <v>30.51</v>
      </c>
      <c r="AH101" s="5">
        <f t="shared" si="10"/>
        <v>200</v>
      </c>
    </row>
    <row r="102" spans="1:34" x14ac:dyDescent="0.25">
      <c r="A102" s="5">
        <v>47</v>
      </c>
      <c r="B102" s="5" t="s">
        <v>29</v>
      </c>
      <c r="C102" s="5" t="s">
        <v>38</v>
      </c>
      <c r="D102" s="5" t="s">
        <v>114</v>
      </c>
      <c r="E102" s="15" t="str">
        <f t="shared" si="11"/>
        <v>F001</v>
      </c>
      <c r="F102" s="15" t="str">
        <f t="shared" si="1"/>
        <v>8625</v>
      </c>
      <c r="G102" s="15" t="str">
        <f t="shared" si="2"/>
        <v>1-8</v>
      </c>
      <c r="H102" s="5" t="s">
        <v>90</v>
      </c>
      <c r="I102" s="5">
        <f t="shared" si="3"/>
        <v>2</v>
      </c>
      <c r="J102" s="5">
        <f t="shared" si="4"/>
        <v>2022</v>
      </c>
      <c r="K102" s="5">
        <f t="shared" si="5"/>
        <v>27</v>
      </c>
      <c r="L102" s="7">
        <f t="shared" si="6"/>
        <v>44619</v>
      </c>
      <c r="M102" s="5" t="s">
        <v>90</v>
      </c>
      <c r="U102" s="5" t="s">
        <v>115</v>
      </c>
      <c r="V102" s="5" t="str">
        <f t="shared" si="7"/>
        <v>medical emgineering company</v>
      </c>
      <c r="W102" s="5" t="str">
        <f t="shared" si="8"/>
        <v>MEDICAL EMGINEERING COMPANY</v>
      </c>
      <c r="X102" s="5" t="str">
        <f t="shared" si="9"/>
        <v>Medical Emgineering Company</v>
      </c>
      <c r="Y102" s="5">
        <v>20600985672</v>
      </c>
      <c r="Z102" s="5" t="s">
        <v>34</v>
      </c>
      <c r="AA102" s="5" t="s">
        <v>35</v>
      </c>
      <c r="AD102" s="5" t="s">
        <v>36</v>
      </c>
      <c r="AE102" s="5">
        <v>127.8</v>
      </c>
      <c r="AF102" s="5">
        <v>0</v>
      </c>
      <c r="AG102" s="5">
        <v>23</v>
      </c>
      <c r="AH102" s="5">
        <f t="shared" si="10"/>
        <v>150.80000000000001</v>
      </c>
    </row>
    <row r="103" spans="1:34" x14ac:dyDescent="0.25">
      <c r="A103" s="5">
        <v>48</v>
      </c>
      <c r="B103" s="5" t="s">
        <v>29</v>
      </c>
      <c r="C103" s="5" t="s">
        <v>38</v>
      </c>
      <c r="D103" s="5" t="s">
        <v>116</v>
      </c>
      <c r="E103" s="15" t="str">
        <f t="shared" si="11"/>
        <v>F001</v>
      </c>
      <c r="F103" s="15" t="str">
        <f t="shared" si="1"/>
        <v>8624</v>
      </c>
      <c r="G103" s="15" t="str">
        <f t="shared" si="2"/>
        <v>1-8</v>
      </c>
      <c r="H103" s="5" t="s">
        <v>90</v>
      </c>
      <c r="I103" s="5">
        <f t="shared" si="3"/>
        <v>2</v>
      </c>
      <c r="J103" s="5">
        <f t="shared" si="4"/>
        <v>2022</v>
      </c>
      <c r="K103" s="5">
        <f t="shared" si="5"/>
        <v>27</v>
      </c>
      <c r="L103" s="7">
        <f t="shared" si="6"/>
        <v>44619</v>
      </c>
      <c r="M103" s="5" t="s">
        <v>90</v>
      </c>
      <c r="U103" s="5" t="s">
        <v>115</v>
      </c>
      <c r="V103" s="5" t="str">
        <f t="shared" si="7"/>
        <v>medical emgineering company</v>
      </c>
      <c r="W103" s="5" t="str">
        <f t="shared" si="8"/>
        <v>MEDICAL EMGINEERING COMPANY</v>
      </c>
      <c r="X103" s="5" t="str">
        <f t="shared" si="9"/>
        <v>Medical Emgineering Company</v>
      </c>
      <c r="Y103" s="5">
        <v>20600985672</v>
      </c>
      <c r="Z103" s="5" t="s">
        <v>34</v>
      </c>
      <c r="AA103" s="5" t="s">
        <v>35</v>
      </c>
      <c r="AD103" s="5" t="s">
        <v>36</v>
      </c>
      <c r="AE103" s="5">
        <v>127.88</v>
      </c>
      <c r="AF103" s="5">
        <v>0</v>
      </c>
      <c r="AG103" s="5">
        <v>23.02</v>
      </c>
      <c r="AH103" s="5">
        <f t="shared" si="10"/>
        <v>150.9</v>
      </c>
    </row>
    <row r="104" spans="1:34" x14ac:dyDescent="0.25">
      <c r="A104" s="5">
        <v>49</v>
      </c>
      <c r="B104" s="5" t="s">
        <v>29</v>
      </c>
      <c r="C104" s="5" t="s">
        <v>38</v>
      </c>
      <c r="D104" s="5" t="s">
        <v>117</v>
      </c>
      <c r="E104" s="15" t="str">
        <f t="shared" si="11"/>
        <v>F001</v>
      </c>
      <c r="F104" s="15" t="str">
        <f t="shared" si="1"/>
        <v>8623</v>
      </c>
      <c r="G104" s="15" t="str">
        <f t="shared" si="2"/>
        <v>1-8</v>
      </c>
      <c r="H104" s="5" t="s">
        <v>90</v>
      </c>
      <c r="I104" s="5">
        <f t="shared" si="3"/>
        <v>2</v>
      </c>
      <c r="J104" s="5">
        <f t="shared" si="4"/>
        <v>2022</v>
      </c>
      <c r="K104" s="5">
        <f t="shared" si="5"/>
        <v>27</v>
      </c>
      <c r="L104" s="7">
        <f t="shared" si="6"/>
        <v>44619</v>
      </c>
      <c r="M104" s="5" t="s">
        <v>90</v>
      </c>
      <c r="R104" s="5" t="s">
        <v>41</v>
      </c>
      <c r="S104" s="5" t="s">
        <v>40</v>
      </c>
      <c r="T104" s="5" t="s">
        <v>41</v>
      </c>
      <c r="U104" s="5" t="s">
        <v>118</v>
      </c>
      <c r="V104" s="5" t="str">
        <f t="shared" si="7"/>
        <v>consorcio servicios generales edin's e.i.r.l.</v>
      </c>
      <c r="W104" s="5" t="str">
        <f t="shared" si="8"/>
        <v>CONSORCIO SERVICIOS GENERALES EDIN'S E.I.R.L.</v>
      </c>
      <c r="X104" s="5" t="str">
        <f t="shared" si="9"/>
        <v>Consorcio Servicios Generales Edin'S E.I.R.L.</v>
      </c>
      <c r="Y104" s="5">
        <v>20602462235</v>
      </c>
      <c r="Z104" s="5" t="s">
        <v>34</v>
      </c>
      <c r="AA104" s="5" t="s">
        <v>35</v>
      </c>
      <c r="AD104" s="5" t="s">
        <v>36</v>
      </c>
      <c r="AE104" s="5">
        <v>84.75</v>
      </c>
      <c r="AF104" s="5">
        <v>0</v>
      </c>
      <c r="AG104" s="5">
        <v>15.25</v>
      </c>
      <c r="AH104" s="5">
        <f t="shared" si="10"/>
        <v>100</v>
      </c>
    </row>
    <row r="105" spans="1:34" x14ac:dyDescent="0.25">
      <c r="A105" s="5">
        <v>50</v>
      </c>
      <c r="B105" s="5" t="s">
        <v>29</v>
      </c>
      <c r="C105" s="5" t="s">
        <v>30</v>
      </c>
      <c r="D105" s="5" t="s">
        <v>119</v>
      </c>
      <c r="E105" s="15" t="str">
        <f t="shared" si="11"/>
        <v>B001</v>
      </c>
      <c r="F105" s="15" t="str">
        <f t="shared" si="1"/>
        <v>17233</v>
      </c>
      <c r="G105" s="15" t="str">
        <f t="shared" si="2"/>
        <v>1-1</v>
      </c>
      <c r="H105" s="5" t="s">
        <v>120</v>
      </c>
      <c r="I105" s="5">
        <f t="shared" si="3"/>
        <v>2</v>
      </c>
      <c r="J105" s="5">
        <f t="shared" si="4"/>
        <v>2022</v>
      </c>
      <c r="K105" s="5">
        <f t="shared" si="5"/>
        <v>26</v>
      </c>
      <c r="L105" s="7">
        <f t="shared" si="6"/>
        <v>44618</v>
      </c>
      <c r="M105" s="5" t="s">
        <v>120</v>
      </c>
      <c r="U105" s="5" t="s">
        <v>33</v>
      </c>
      <c r="V105" s="5" t="str">
        <f t="shared" si="7"/>
        <v>clientes - varios</v>
      </c>
      <c r="W105" s="5" t="str">
        <f t="shared" si="8"/>
        <v>CLIENTES - VARIOS</v>
      </c>
      <c r="X105" s="5" t="str">
        <f t="shared" si="9"/>
        <v>Clientes - Varios</v>
      </c>
      <c r="Y105" s="5">
        <v>99999999</v>
      </c>
      <c r="Z105" s="5" t="s">
        <v>34</v>
      </c>
      <c r="AA105" s="5" t="s">
        <v>35</v>
      </c>
      <c r="AD105" s="5" t="s">
        <v>36</v>
      </c>
      <c r="AE105" s="5">
        <v>25.42</v>
      </c>
      <c r="AF105" s="5">
        <v>0</v>
      </c>
      <c r="AG105" s="5">
        <v>4.58</v>
      </c>
      <c r="AH105" s="5">
        <f t="shared" si="10"/>
        <v>30</v>
      </c>
    </row>
    <row r="106" spans="1:34" x14ac:dyDescent="0.25">
      <c r="A106" s="5">
        <v>51</v>
      </c>
      <c r="B106" s="5" t="s">
        <v>29</v>
      </c>
      <c r="C106" s="5" t="s">
        <v>30</v>
      </c>
      <c r="D106" s="5" t="s">
        <v>121</v>
      </c>
      <c r="E106" s="15" t="str">
        <f t="shared" si="11"/>
        <v>B001</v>
      </c>
      <c r="F106" s="15" t="str">
        <f t="shared" si="1"/>
        <v>17232</v>
      </c>
      <c r="G106" s="15" t="str">
        <f t="shared" si="2"/>
        <v>1-1</v>
      </c>
      <c r="H106" s="5" t="s">
        <v>120</v>
      </c>
      <c r="I106" s="5">
        <f t="shared" si="3"/>
        <v>2</v>
      </c>
      <c r="J106" s="5">
        <f t="shared" si="4"/>
        <v>2022</v>
      </c>
      <c r="K106" s="5">
        <f t="shared" si="5"/>
        <v>26</v>
      </c>
      <c r="L106" s="7">
        <f t="shared" si="6"/>
        <v>44618</v>
      </c>
      <c r="M106" s="5" t="s">
        <v>120</v>
      </c>
      <c r="U106" s="5" t="s">
        <v>33</v>
      </c>
      <c r="V106" s="5" t="str">
        <f t="shared" si="7"/>
        <v>clientes - varios</v>
      </c>
      <c r="W106" s="5" t="str">
        <f t="shared" si="8"/>
        <v>CLIENTES - VARIOS</v>
      </c>
      <c r="X106" s="5" t="str">
        <f t="shared" si="9"/>
        <v>Clientes - Varios</v>
      </c>
      <c r="Y106" s="5">
        <v>99999999</v>
      </c>
      <c r="Z106" s="5" t="s">
        <v>34</v>
      </c>
      <c r="AA106" s="5" t="s">
        <v>35</v>
      </c>
      <c r="AD106" s="5" t="s">
        <v>36</v>
      </c>
      <c r="AE106" s="5">
        <v>25.42</v>
      </c>
      <c r="AF106" s="5">
        <v>0</v>
      </c>
      <c r="AG106" s="5">
        <v>4.58</v>
      </c>
      <c r="AH106" s="5">
        <f t="shared" si="10"/>
        <v>30</v>
      </c>
    </row>
    <row r="107" spans="1:34" x14ac:dyDescent="0.25">
      <c r="A107" s="5">
        <v>52</v>
      </c>
      <c r="B107" s="5" t="s">
        <v>29</v>
      </c>
      <c r="C107" s="5" t="s">
        <v>30</v>
      </c>
      <c r="D107" s="5" t="s">
        <v>122</v>
      </c>
      <c r="E107" s="15" t="str">
        <f t="shared" si="11"/>
        <v>B001</v>
      </c>
      <c r="F107" s="15" t="str">
        <f t="shared" si="1"/>
        <v>17231</v>
      </c>
      <c r="G107" s="15" t="str">
        <f t="shared" si="2"/>
        <v>1-1</v>
      </c>
      <c r="H107" s="5" t="s">
        <v>120</v>
      </c>
      <c r="I107" s="5">
        <f t="shared" si="3"/>
        <v>2</v>
      </c>
      <c r="J107" s="5">
        <f t="shared" si="4"/>
        <v>2022</v>
      </c>
      <c r="K107" s="5">
        <f t="shared" si="5"/>
        <v>26</v>
      </c>
      <c r="L107" s="7">
        <f t="shared" si="6"/>
        <v>44618</v>
      </c>
      <c r="M107" s="5" t="s">
        <v>120</v>
      </c>
      <c r="U107" s="5" t="s">
        <v>33</v>
      </c>
      <c r="V107" s="5" t="str">
        <f t="shared" si="7"/>
        <v>clientes - varios</v>
      </c>
      <c r="W107" s="5" t="str">
        <f t="shared" si="8"/>
        <v>CLIENTES - VARIOS</v>
      </c>
      <c r="X107" s="5" t="str">
        <f t="shared" si="9"/>
        <v>Clientes - Varios</v>
      </c>
      <c r="Y107" s="5">
        <v>99999999</v>
      </c>
      <c r="Z107" s="5" t="s">
        <v>34</v>
      </c>
      <c r="AA107" s="5" t="s">
        <v>35</v>
      </c>
      <c r="AD107" s="5" t="s">
        <v>36</v>
      </c>
      <c r="AE107" s="5">
        <v>59.32</v>
      </c>
      <c r="AF107" s="5">
        <v>0</v>
      </c>
      <c r="AG107" s="5">
        <v>10.68</v>
      </c>
      <c r="AH107" s="5">
        <f t="shared" si="10"/>
        <v>70</v>
      </c>
    </row>
    <row r="108" spans="1:34" x14ac:dyDescent="0.25">
      <c r="A108" s="5">
        <v>53</v>
      </c>
      <c r="B108" s="5" t="s">
        <v>49</v>
      </c>
      <c r="C108" s="5" t="s">
        <v>30</v>
      </c>
      <c r="D108" s="5" t="s">
        <v>123</v>
      </c>
      <c r="E108" s="15" t="str">
        <f t="shared" si="11"/>
        <v>B003</v>
      </c>
      <c r="F108" s="15" t="str">
        <f t="shared" si="1"/>
        <v>12841</v>
      </c>
      <c r="G108" s="15" t="str">
        <f t="shared" si="2"/>
        <v>3-1</v>
      </c>
      <c r="H108" s="5" t="s">
        <v>120</v>
      </c>
      <c r="I108" s="5">
        <f t="shared" si="3"/>
        <v>2</v>
      </c>
      <c r="J108" s="5">
        <f t="shared" si="4"/>
        <v>2022</v>
      </c>
      <c r="K108" s="5">
        <f t="shared" si="5"/>
        <v>26</v>
      </c>
      <c r="L108" s="7">
        <f t="shared" si="6"/>
        <v>44618</v>
      </c>
      <c r="M108" s="5" t="s">
        <v>120</v>
      </c>
      <c r="U108" s="5" t="s">
        <v>33</v>
      </c>
      <c r="V108" s="5" t="str">
        <f t="shared" si="7"/>
        <v>clientes - varios</v>
      </c>
      <c r="W108" s="5" t="str">
        <f t="shared" si="8"/>
        <v>CLIENTES - VARIOS</v>
      </c>
      <c r="X108" s="5" t="str">
        <f t="shared" si="9"/>
        <v>Clientes - Varios</v>
      </c>
      <c r="Y108" s="5">
        <v>99999999</v>
      </c>
      <c r="Z108" s="5" t="s">
        <v>34</v>
      </c>
      <c r="AA108" s="5" t="s">
        <v>35</v>
      </c>
      <c r="AD108" s="5" t="s">
        <v>36</v>
      </c>
      <c r="AE108" s="5">
        <v>508.47</v>
      </c>
      <c r="AF108" s="5">
        <v>0</v>
      </c>
      <c r="AG108" s="5">
        <v>91.53</v>
      </c>
      <c r="AH108" s="5">
        <f t="shared" si="10"/>
        <v>600</v>
      </c>
    </row>
    <row r="109" spans="1:34" x14ac:dyDescent="0.25">
      <c r="A109" s="5">
        <v>54</v>
      </c>
      <c r="B109" s="5" t="s">
        <v>49</v>
      </c>
      <c r="C109" s="5" t="s">
        <v>30</v>
      </c>
      <c r="D109" s="5" t="s">
        <v>124</v>
      </c>
      <c r="E109" s="15" t="str">
        <f t="shared" si="11"/>
        <v>B003</v>
      </c>
      <c r="F109" s="15" t="str">
        <f t="shared" si="1"/>
        <v>12840</v>
      </c>
      <c r="G109" s="15" t="str">
        <f t="shared" si="2"/>
        <v>3-1</v>
      </c>
      <c r="H109" s="5" t="s">
        <v>120</v>
      </c>
      <c r="I109" s="5">
        <f t="shared" si="3"/>
        <v>2</v>
      </c>
      <c r="J109" s="5">
        <f t="shared" si="4"/>
        <v>2022</v>
      </c>
      <c r="K109" s="5">
        <f t="shared" si="5"/>
        <v>26</v>
      </c>
      <c r="L109" s="7">
        <f t="shared" si="6"/>
        <v>44618</v>
      </c>
      <c r="M109" s="5" t="s">
        <v>120</v>
      </c>
      <c r="U109" s="5" t="s">
        <v>33</v>
      </c>
      <c r="V109" s="5" t="str">
        <f t="shared" si="7"/>
        <v>clientes - varios</v>
      </c>
      <c r="W109" s="5" t="str">
        <f t="shared" si="8"/>
        <v>CLIENTES - VARIOS</v>
      </c>
      <c r="X109" s="5" t="str">
        <f t="shared" si="9"/>
        <v>Clientes - Varios</v>
      </c>
      <c r="Y109" s="5">
        <v>99999999</v>
      </c>
      <c r="Z109" s="5" t="s">
        <v>34</v>
      </c>
      <c r="AA109" s="5" t="s">
        <v>35</v>
      </c>
      <c r="AD109" s="5" t="s">
        <v>36</v>
      </c>
      <c r="AE109" s="5">
        <v>508.47</v>
      </c>
      <c r="AF109" s="5">
        <v>0</v>
      </c>
      <c r="AG109" s="5">
        <v>91.53</v>
      </c>
      <c r="AH109" s="5">
        <f t="shared" si="10"/>
        <v>600</v>
      </c>
    </row>
    <row r="110" spans="1:34" x14ac:dyDescent="0.25">
      <c r="A110" s="5">
        <v>55</v>
      </c>
      <c r="B110" s="5" t="s">
        <v>49</v>
      </c>
      <c r="C110" s="5" t="s">
        <v>30</v>
      </c>
      <c r="D110" s="5" t="s">
        <v>125</v>
      </c>
      <c r="E110" s="15" t="str">
        <f t="shared" si="11"/>
        <v>B003</v>
      </c>
      <c r="F110" s="15" t="str">
        <f t="shared" si="1"/>
        <v>12839</v>
      </c>
      <c r="G110" s="15" t="str">
        <f t="shared" si="2"/>
        <v>3-1</v>
      </c>
      <c r="H110" s="5" t="s">
        <v>120</v>
      </c>
      <c r="I110" s="5">
        <f t="shared" si="3"/>
        <v>2</v>
      </c>
      <c r="J110" s="5">
        <f t="shared" si="4"/>
        <v>2022</v>
      </c>
      <c r="K110" s="5">
        <f t="shared" si="5"/>
        <v>26</v>
      </c>
      <c r="L110" s="7">
        <f t="shared" si="6"/>
        <v>44618</v>
      </c>
      <c r="M110" s="5" t="s">
        <v>120</v>
      </c>
      <c r="U110" s="5" t="s">
        <v>33</v>
      </c>
      <c r="V110" s="5" t="str">
        <f t="shared" si="7"/>
        <v>clientes - varios</v>
      </c>
      <c r="W110" s="5" t="str">
        <f t="shared" si="8"/>
        <v>CLIENTES - VARIOS</v>
      </c>
      <c r="X110" s="5" t="str">
        <f t="shared" si="9"/>
        <v>Clientes - Varios</v>
      </c>
      <c r="Y110" s="5">
        <v>99999999</v>
      </c>
      <c r="Z110" s="5" t="s">
        <v>34</v>
      </c>
      <c r="AA110" s="5" t="s">
        <v>35</v>
      </c>
      <c r="AD110" s="5" t="s">
        <v>36</v>
      </c>
      <c r="AE110" s="5">
        <v>508.47</v>
      </c>
      <c r="AF110" s="5">
        <v>0</v>
      </c>
      <c r="AG110" s="5">
        <v>91.53</v>
      </c>
      <c r="AH110" s="5">
        <f t="shared" si="10"/>
        <v>600</v>
      </c>
    </row>
    <row r="111" spans="1:34" x14ac:dyDescent="0.25">
      <c r="A111" s="5">
        <v>56</v>
      </c>
      <c r="B111" s="5" t="s">
        <v>49</v>
      </c>
      <c r="C111" s="5" t="s">
        <v>30</v>
      </c>
      <c r="D111" s="5" t="s">
        <v>126</v>
      </c>
      <c r="E111" s="15" t="str">
        <f t="shared" si="11"/>
        <v>B003</v>
      </c>
      <c r="F111" s="15" t="str">
        <f t="shared" si="1"/>
        <v>12838</v>
      </c>
      <c r="G111" s="15" t="str">
        <f t="shared" si="2"/>
        <v>3-1</v>
      </c>
      <c r="H111" s="5" t="s">
        <v>120</v>
      </c>
      <c r="I111" s="5">
        <f t="shared" si="3"/>
        <v>2</v>
      </c>
      <c r="J111" s="5">
        <f t="shared" si="4"/>
        <v>2022</v>
      </c>
      <c r="K111" s="5">
        <f t="shared" si="5"/>
        <v>26</v>
      </c>
      <c r="L111" s="7">
        <f t="shared" si="6"/>
        <v>44618</v>
      </c>
      <c r="M111" s="5" t="s">
        <v>120</v>
      </c>
      <c r="U111" s="5" t="s">
        <v>33</v>
      </c>
      <c r="V111" s="5" t="str">
        <f t="shared" si="7"/>
        <v>clientes - varios</v>
      </c>
      <c r="W111" s="5" t="str">
        <f t="shared" si="8"/>
        <v>CLIENTES - VARIOS</v>
      </c>
      <c r="X111" s="5" t="str">
        <f t="shared" si="9"/>
        <v>Clientes - Varios</v>
      </c>
      <c r="Y111" s="5">
        <v>99999999</v>
      </c>
      <c r="Z111" s="5" t="s">
        <v>34</v>
      </c>
      <c r="AA111" s="5" t="s">
        <v>35</v>
      </c>
      <c r="AD111" s="5" t="s">
        <v>36</v>
      </c>
      <c r="AE111" s="5">
        <v>508.47</v>
      </c>
      <c r="AF111" s="5">
        <v>0</v>
      </c>
      <c r="AG111" s="5">
        <v>91.53</v>
      </c>
      <c r="AH111" s="5">
        <f t="shared" si="10"/>
        <v>600</v>
      </c>
    </row>
    <row r="112" spans="1:34" x14ac:dyDescent="0.25">
      <c r="A112" s="5">
        <v>57</v>
      </c>
      <c r="B112" s="5" t="s">
        <v>49</v>
      </c>
      <c r="C112" s="5" t="s">
        <v>30</v>
      </c>
      <c r="D112" s="5" t="s">
        <v>127</v>
      </c>
      <c r="E112" s="15" t="str">
        <f t="shared" si="11"/>
        <v>B003</v>
      </c>
      <c r="F112" s="15" t="str">
        <f t="shared" si="1"/>
        <v>12837</v>
      </c>
      <c r="G112" s="15" t="str">
        <f t="shared" si="2"/>
        <v>3-1</v>
      </c>
      <c r="H112" s="5" t="s">
        <v>120</v>
      </c>
      <c r="I112" s="5">
        <f t="shared" si="3"/>
        <v>2</v>
      </c>
      <c r="J112" s="5">
        <f t="shared" si="4"/>
        <v>2022</v>
      </c>
      <c r="K112" s="5">
        <f t="shared" si="5"/>
        <v>26</v>
      </c>
      <c r="L112" s="7">
        <f t="shared" si="6"/>
        <v>44618</v>
      </c>
      <c r="M112" s="5" t="s">
        <v>120</v>
      </c>
      <c r="U112" s="5" t="s">
        <v>33</v>
      </c>
      <c r="V112" s="5" t="str">
        <f t="shared" si="7"/>
        <v>clientes - varios</v>
      </c>
      <c r="W112" s="5" t="str">
        <f t="shared" si="8"/>
        <v>CLIENTES - VARIOS</v>
      </c>
      <c r="X112" s="5" t="str">
        <f t="shared" si="9"/>
        <v>Clientes - Varios</v>
      </c>
      <c r="Y112" s="5">
        <v>99999999</v>
      </c>
      <c r="Z112" s="5" t="s">
        <v>34</v>
      </c>
      <c r="AA112" s="5" t="s">
        <v>35</v>
      </c>
      <c r="AD112" s="5" t="s">
        <v>36</v>
      </c>
      <c r="AE112" s="5">
        <v>508.47</v>
      </c>
      <c r="AF112" s="5">
        <v>0</v>
      </c>
      <c r="AG112" s="5">
        <v>91.53</v>
      </c>
      <c r="AH112" s="5">
        <f t="shared" si="10"/>
        <v>600</v>
      </c>
    </row>
    <row r="113" spans="1:34" x14ac:dyDescent="0.25">
      <c r="A113" s="5">
        <v>58</v>
      </c>
      <c r="B113" s="5" t="s">
        <v>29</v>
      </c>
      <c r="C113" s="5" t="s">
        <v>38</v>
      </c>
      <c r="D113" s="5" t="s">
        <v>128</v>
      </c>
      <c r="E113" s="15" t="str">
        <f t="shared" si="11"/>
        <v>F001</v>
      </c>
      <c r="F113" s="15" t="str">
        <f t="shared" si="1"/>
        <v>8622</v>
      </c>
      <c r="G113" s="15" t="str">
        <f t="shared" si="2"/>
        <v>1-8</v>
      </c>
      <c r="H113" s="5" t="s">
        <v>120</v>
      </c>
      <c r="I113" s="5">
        <f t="shared" si="3"/>
        <v>2</v>
      </c>
      <c r="J113" s="5">
        <f t="shared" si="4"/>
        <v>2022</v>
      </c>
      <c r="K113" s="5">
        <f t="shared" si="5"/>
        <v>26</v>
      </c>
      <c r="L113" s="7">
        <f t="shared" si="6"/>
        <v>44618</v>
      </c>
      <c r="M113" s="5" t="s">
        <v>120</v>
      </c>
      <c r="R113" s="5" t="s">
        <v>87</v>
      </c>
      <c r="S113" s="5" t="s">
        <v>40</v>
      </c>
      <c r="T113" s="5" t="s">
        <v>41</v>
      </c>
      <c r="U113" s="5" t="s">
        <v>129</v>
      </c>
      <c r="V113" s="5" t="str">
        <f t="shared" si="7"/>
        <v>d?uneyaju s.a.c</v>
      </c>
      <c r="W113" s="5" t="str">
        <f t="shared" si="8"/>
        <v>D?UNEYAJU S.A.C</v>
      </c>
      <c r="X113" s="5" t="str">
        <f t="shared" si="9"/>
        <v>D?Uneyaju S.A.C</v>
      </c>
      <c r="Y113" s="5">
        <v>20539025296</v>
      </c>
      <c r="Z113" s="5" t="s">
        <v>34</v>
      </c>
      <c r="AA113" s="5" t="s">
        <v>35</v>
      </c>
      <c r="AD113" s="5" t="s">
        <v>36</v>
      </c>
      <c r="AE113" s="5">
        <v>169.49</v>
      </c>
      <c r="AF113" s="5">
        <v>0</v>
      </c>
      <c r="AG113" s="5">
        <v>30.51</v>
      </c>
      <c r="AH113" s="5">
        <f t="shared" si="10"/>
        <v>200</v>
      </c>
    </row>
    <row r="114" spans="1:34" x14ac:dyDescent="0.25">
      <c r="A114" s="5">
        <v>59</v>
      </c>
      <c r="B114" s="5" t="s">
        <v>49</v>
      </c>
      <c r="C114" s="5" t="s">
        <v>30</v>
      </c>
      <c r="D114" s="5" t="s">
        <v>130</v>
      </c>
      <c r="E114" s="15" t="str">
        <f t="shared" si="11"/>
        <v>B003</v>
      </c>
      <c r="F114" s="15" t="str">
        <f t="shared" si="1"/>
        <v>12836</v>
      </c>
      <c r="G114" s="15" t="str">
        <f t="shared" si="2"/>
        <v>3-1</v>
      </c>
      <c r="H114" s="5" t="s">
        <v>120</v>
      </c>
      <c r="I114" s="5">
        <f t="shared" si="3"/>
        <v>2</v>
      </c>
      <c r="J114" s="5">
        <f t="shared" si="4"/>
        <v>2022</v>
      </c>
      <c r="K114" s="5">
        <f t="shared" si="5"/>
        <v>26</v>
      </c>
      <c r="L114" s="7">
        <f t="shared" si="6"/>
        <v>44618</v>
      </c>
      <c r="M114" s="5" t="s">
        <v>120</v>
      </c>
      <c r="U114" s="5" t="s">
        <v>33</v>
      </c>
      <c r="V114" s="5" t="str">
        <f t="shared" si="7"/>
        <v>clientes - varios</v>
      </c>
      <c r="W114" s="5" t="str">
        <f t="shared" si="8"/>
        <v>CLIENTES - VARIOS</v>
      </c>
      <c r="X114" s="5" t="str">
        <f t="shared" si="9"/>
        <v>Clientes - Varios</v>
      </c>
      <c r="Y114" s="5">
        <v>99999999</v>
      </c>
      <c r="Z114" s="5" t="s">
        <v>34</v>
      </c>
      <c r="AA114" s="5" t="s">
        <v>35</v>
      </c>
      <c r="AD114" s="5" t="s">
        <v>36</v>
      </c>
      <c r="AE114" s="5">
        <v>508.47</v>
      </c>
      <c r="AF114" s="5">
        <v>0</v>
      </c>
      <c r="AG114" s="5">
        <v>91.53</v>
      </c>
      <c r="AH114" s="5">
        <f t="shared" si="10"/>
        <v>600</v>
      </c>
    </row>
    <row r="115" spans="1:34" x14ac:dyDescent="0.25">
      <c r="A115" s="5">
        <v>60</v>
      </c>
      <c r="B115" s="5" t="s">
        <v>49</v>
      </c>
      <c r="C115" s="5" t="s">
        <v>30</v>
      </c>
      <c r="D115" s="5" t="s">
        <v>131</v>
      </c>
      <c r="E115" s="15" t="str">
        <f t="shared" si="11"/>
        <v>B003</v>
      </c>
      <c r="F115" s="15" t="str">
        <f t="shared" si="1"/>
        <v>12835</v>
      </c>
      <c r="G115" s="15" t="str">
        <f t="shared" si="2"/>
        <v>3-1</v>
      </c>
      <c r="H115" s="5" t="s">
        <v>120</v>
      </c>
      <c r="I115" s="5">
        <f t="shared" si="3"/>
        <v>2</v>
      </c>
      <c r="J115" s="5">
        <f t="shared" si="4"/>
        <v>2022</v>
      </c>
      <c r="K115" s="5">
        <f t="shared" si="5"/>
        <v>26</v>
      </c>
      <c r="L115" s="7">
        <f t="shared" si="6"/>
        <v>44618</v>
      </c>
      <c r="M115" s="5" t="s">
        <v>120</v>
      </c>
      <c r="U115" s="5" t="s">
        <v>33</v>
      </c>
      <c r="V115" s="5" t="str">
        <f t="shared" si="7"/>
        <v>clientes - varios</v>
      </c>
      <c r="W115" s="5" t="str">
        <f t="shared" si="8"/>
        <v>CLIENTES - VARIOS</v>
      </c>
      <c r="X115" s="5" t="str">
        <f t="shared" si="9"/>
        <v>Clientes - Varios</v>
      </c>
      <c r="Y115" s="5">
        <v>99999999</v>
      </c>
      <c r="Z115" s="5" t="s">
        <v>34</v>
      </c>
      <c r="AA115" s="5" t="s">
        <v>35</v>
      </c>
      <c r="AD115" s="5" t="s">
        <v>36</v>
      </c>
      <c r="AE115" s="5">
        <v>508.47</v>
      </c>
      <c r="AF115" s="5">
        <v>0</v>
      </c>
      <c r="AG115" s="5">
        <v>91.53</v>
      </c>
      <c r="AH115" s="5">
        <f t="shared" si="10"/>
        <v>600</v>
      </c>
    </row>
    <row r="116" spans="1:34" x14ac:dyDescent="0.25">
      <c r="A116" s="5">
        <v>61</v>
      </c>
      <c r="B116" s="5" t="s">
        <v>49</v>
      </c>
      <c r="C116" s="5" t="s">
        <v>30</v>
      </c>
      <c r="D116" s="5" t="s">
        <v>132</v>
      </c>
      <c r="E116" s="15" t="str">
        <f t="shared" si="11"/>
        <v>B003</v>
      </c>
      <c r="F116" s="15" t="str">
        <f t="shared" si="1"/>
        <v>12834</v>
      </c>
      <c r="G116" s="15" t="str">
        <f t="shared" si="2"/>
        <v>3-1</v>
      </c>
      <c r="H116" s="5" t="s">
        <v>120</v>
      </c>
      <c r="I116" s="5">
        <f t="shared" si="3"/>
        <v>2</v>
      </c>
      <c r="J116" s="5">
        <f t="shared" si="4"/>
        <v>2022</v>
      </c>
      <c r="K116" s="5">
        <f t="shared" si="5"/>
        <v>26</v>
      </c>
      <c r="L116" s="7">
        <f t="shared" si="6"/>
        <v>44618</v>
      </c>
      <c r="M116" s="5" t="s">
        <v>120</v>
      </c>
      <c r="U116" s="5" t="s">
        <v>33</v>
      </c>
      <c r="V116" s="5" t="str">
        <f t="shared" si="7"/>
        <v>clientes - varios</v>
      </c>
      <c r="W116" s="5" t="str">
        <f t="shared" si="8"/>
        <v>CLIENTES - VARIOS</v>
      </c>
      <c r="X116" s="5" t="str">
        <f t="shared" si="9"/>
        <v>Clientes - Varios</v>
      </c>
      <c r="Y116" s="5">
        <v>99999999</v>
      </c>
      <c r="Z116" s="5" t="s">
        <v>34</v>
      </c>
      <c r="AA116" s="5" t="s">
        <v>35</v>
      </c>
      <c r="AD116" s="5" t="s">
        <v>36</v>
      </c>
      <c r="AE116" s="5">
        <v>508.47</v>
      </c>
      <c r="AF116" s="5">
        <v>0</v>
      </c>
      <c r="AG116" s="5">
        <v>91.53</v>
      </c>
      <c r="AH116" s="5">
        <f t="shared" si="10"/>
        <v>600</v>
      </c>
    </row>
    <row r="117" spans="1:34" x14ac:dyDescent="0.25">
      <c r="A117" s="5">
        <v>62</v>
      </c>
      <c r="B117" s="5" t="s">
        <v>49</v>
      </c>
      <c r="C117" s="5" t="s">
        <v>30</v>
      </c>
      <c r="D117" s="5" t="s">
        <v>133</v>
      </c>
      <c r="E117" s="15" t="str">
        <f t="shared" si="11"/>
        <v>B003</v>
      </c>
      <c r="F117" s="15" t="str">
        <f t="shared" si="1"/>
        <v>12833</v>
      </c>
      <c r="G117" s="15" t="str">
        <f t="shared" si="2"/>
        <v>3-1</v>
      </c>
      <c r="H117" s="5" t="s">
        <v>120</v>
      </c>
      <c r="I117" s="5">
        <f t="shared" si="3"/>
        <v>2</v>
      </c>
      <c r="J117" s="5">
        <f t="shared" si="4"/>
        <v>2022</v>
      </c>
      <c r="K117" s="5">
        <f t="shared" si="5"/>
        <v>26</v>
      </c>
      <c r="L117" s="7">
        <f t="shared" si="6"/>
        <v>44618</v>
      </c>
      <c r="M117" s="5" t="s">
        <v>120</v>
      </c>
      <c r="U117" s="5" t="s">
        <v>33</v>
      </c>
      <c r="V117" s="5" t="str">
        <f t="shared" si="7"/>
        <v>clientes - varios</v>
      </c>
      <c r="W117" s="5" t="str">
        <f t="shared" si="8"/>
        <v>CLIENTES - VARIOS</v>
      </c>
      <c r="X117" s="5" t="str">
        <f t="shared" si="9"/>
        <v>Clientes - Varios</v>
      </c>
      <c r="Y117" s="5">
        <v>99999999</v>
      </c>
      <c r="Z117" s="5" t="s">
        <v>34</v>
      </c>
      <c r="AA117" s="5" t="s">
        <v>35</v>
      </c>
      <c r="AD117" s="5" t="s">
        <v>36</v>
      </c>
      <c r="AE117" s="5">
        <v>508.47</v>
      </c>
      <c r="AF117" s="5">
        <v>0</v>
      </c>
      <c r="AG117" s="5">
        <v>91.53</v>
      </c>
      <c r="AH117" s="5">
        <f t="shared" si="10"/>
        <v>600</v>
      </c>
    </row>
    <row r="118" spans="1:34" x14ac:dyDescent="0.25">
      <c r="A118" s="5">
        <v>63</v>
      </c>
      <c r="B118" s="5" t="s">
        <v>49</v>
      </c>
      <c r="C118" s="5" t="s">
        <v>30</v>
      </c>
      <c r="D118" s="5" t="s">
        <v>134</v>
      </c>
      <c r="E118" s="15" t="str">
        <f t="shared" si="11"/>
        <v>B003</v>
      </c>
      <c r="F118" s="15" t="str">
        <f t="shared" si="1"/>
        <v>12832</v>
      </c>
      <c r="G118" s="15" t="str">
        <f t="shared" si="2"/>
        <v>3-1</v>
      </c>
      <c r="H118" s="5" t="s">
        <v>120</v>
      </c>
      <c r="I118" s="5">
        <f t="shared" si="3"/>
        <v>2</v>
      </c>
      <c r="J118" s="5">
        <f t="shared" si="4"/>
        <v>2022</v>
      </c>
      <c r="K118" s="5">
        <f t="shared" si="5"/>
        <v>26</v>
      </c>
      <c r="L118" s="7">
        <f t="shared" si="6"/>
        <v>44618</v>
      </c>
      <c r="M118" s="5" t="s">
        <v>120</v>
      </c>
      <c r="U118" s="5" t="s">
        <v>33</v>
      </c>
      <c r="V118" s="5" t="str">
        <f t="shared" si="7"/>
        <v>clientes - varios</v>
      </c>
      <c r="W118" s="5" t="str">
        <f t="shared" si="8"/>
        <v>CLIENTES - VARIOS</v>
      </c>
      <c r="X118" s="5" t="str">
        <f t="shared" si="9"/>
        <v>Clientes - Varios</v>
      </c>
      <c r="Y118" s="5">
        <v>99999999</v>
      </c>
      <c r="Z118" s="5" t="s">
        <v>34</v>
      </c>
      <c r="AA118" s="5" t="s">
        <v>35</v>
      </c>
      <c r="AD118" s="5" t="s">
        <v>36</v>
      </c>
      <c r="AE118" s="5">
        <v>508.47</v>
      </c>
      <c r="AF118" s="5">
        <v>0</v>
      </c>
      <c r="AG118" s="5">
        <v>91.53</v>
      </c>
      <c r="AH118" s="5">
        <f t="shared" si="10"/>
        <v>600</v>
      </c>
    </row>
    <row r="119" spans="1:34" x14ac:dyDescent="0.25">
      <c r="A119" s="5">
        <v>64</v>
      </c>
      <c r="B119" s="5" t="s">
        <v>49</v>
      </c>
      <c r="C119" s="5" t="s">
        <v>30</v>
      </c>
      <c r="D119" s="5" t="s">
        <v>135</v>
      </c>
      <c r="E119" s="15" t="str">
        <f t="shared" si="11"/>
        <v>B003</v>
      </c>
      <c r="F119" s="15" t="str">
        <f t="shared" si="1"/>
        <v>12831</v>
      </c>
      <c r="G119" s="15" t="str">
        <f t="shared" si="2"/>
        <v>3-1</v>
      </c>
      <c r="H119" s="5" t="s">
        <v>120</v>
      </c>
      <c r="I119" s="5">
        <f t="shared" si="3"/>
        <v>2</v>
      </c>
      <c r="J119" s="5">
        <f t="shared" si="4"/>
        <v>2022</v>
      </c>
      <c r="K119" s="5">
        <f t="shared" si="5"/>
        <v>26</v>
      </c>
      <c r="L119" s="7">
        <f t="shared" si="6"/>
        <v>44618</v>
      </c>
      <c r="M119" s="5" t="s">
        <v>120</v>
      </c>
      <c r="U119" s="5" t="s">
        <v>33</v>
      </c>
      <c r="V119" s="5" t="str">
        <f t="shared" si="7"/>
        <v>clientes - varios</v>
      </c>
      <c r="W119" s="5" t="str">
        <f t="shared" si="8"/>
        <v>CLIENTES - VARIOS</v>
      </c>
      <c r="X119" s="5" t="str">
        <f t="shared" si="9"/>
        <v>Clientes - Varios</v>
      </c>
      <c r="Y119" s="5">
        <v>99999999</v>
      </c>
      <c r="Z119" s="5" t="s">
        <v>34</v>
      </c>
      <c r="AA119" s="5" t="s">
        <v>35</v>
      </c>
      <c r="AD119" s="5" t="s">
        <v>36</v>
      </c>
      <c r="AE119" s="5">
        <v>508.47</v>
      </c>
      <c r="AF119" s="5">
        <v>0</v>
      </c>
      <c r="AG119" s="5">
        <v>91.53</v>
      </c>
      <c r="AH119" s="5">
        <f t="shared" si="10"/>
        <v>600</v>
      </c>
    </row>
    <row r="120" spans="1:34" x14ac:dyDescent="0.25">
      <c r="A120" s="5">
        <v>65</v>
      </c>
      <c r="B120" s="5" t="s">
        <v>49</v>
      </c>
      <c r="C120" s="5" t="s">
        <v>30</v>
      </c>
      <c r="D120" s="5" t="s">
        <v>136</v>
      </c>
      <c r="E120" s="15" t="str">
        <f t="shared" si="11"/>
        <v>B003</v>
      </c>
      <c r="F120" s="15" t="str">
        <f t="shared" si="1"/>
        <v>12830</v>
      </c>
      <c r="G120" s="15" t="str">
        <f t="shared" si="2"/>
        <v>3-1</v>
      </c>
      <c r="H120" s="5" t="s">
        <v>120</v>
      </c>
      <c r="I120" s="5">
        <f t="shared" si="3"/>
        <v>2</v>
      </c>
      <c r="J120" s="5">
        <f t="shared" si="4"/>
        <v>2022</v>
      </c>
      <c r="K120" s="5">
        <f t="shared" si="5"/>
        <v>26</v>
      </c>
      <c r="L120" s="7">
        <f t="shared" si="6"/>
        <v>44618</v>
      </c>
      <c r="M120" s="5" t="s">
        <v>120</v>
      </c>
      <c r="U120" s="5" t="s">
        <v>33</v>
      </c>
      <c r="V120" s="5" t="str">
        <f t="shared" si="7"/>
        <v>clientes - varios</v>
      </c>
      <c r="W120" s="5" t="str">
        <f t="shared" si="8"/>
        <v>CLIENTES - VARIOS</v>
      </c>
      <c r="X120" s="5" t="str">
        <f t="shared" si="9"/>
        <v>Clientes - Varios</v>
      </c>
      <c r="Y120" s="5">
        <v>99999999</v>
      </c>
      <c r="Z120" s="5" t="s">
        <v>34</v>
      </c>
      <c r="AA120" s="5" t="s">
        <v>35</v>
      </c>
      <c r="AD120" s="5" t="s">
        <v>36</v>
      </c>
      <c r="AE120" s="5">
        <v>508.47</v>
      </c>
      <c r="AF120" s="5">
        <v>0</v>
      </c>
      <c r="AG120" s="5">
        <v>91.53</v>
      </c>
      <c r="AH120" s="5">
        <f t="shared" si="10"/>
        <v>600</v>
      </c>
    </row>
    <row r="121" spans="1:34" x14ac:dyDescent="0.25">
      <c r="A121" s="5">
        <v>66</v>
      </c>
      <c r="B121" s="5" t="s">
        <v>49</v>
      </c>
      <c r="C121" s="5" t="s">
        <v>30</v>
      </c>
      <c r="D121" s="5" t="s">
        <v>137</v>
      </c>
      <c r="E121" s="15" t="str">
        <f t="shared" si="11"/>
        <v>B003</v>
      </c>
      <c r="F121" s="15" t="str">
        <f t="shared" ref="F121:F184" si="12">IF(LEFT(RIGHT(D121,5),1)="-",RIGHT(D121,4),RIGHT(D121,5))</f>
        <v>12829</v>
      </c>
      <c r="G121" s="15" t="str">
        <f t="shared" ref="G121:G184" si="13">MID(D121,4,3)</f>
        <v>3-1</v>
      </c>
      <c r="H121" s="5" t="s">
        <v>120</v>
      </c>
      <c r="I121" s="5">
        <f t="shared" ref="I121:I184" si="14">MONTH(H121)</f>
        <v>2</v>
      </c>
      <c r="J121" s="5">
        <f t="shared" ref="J121:J184" si="15">YEAR(H121)</f>
        <v>2022</v>
      </c>
      <c r="K121" s="5">
        <f t="shared" ref="K121:K184" si="16">DAY(H121)</f>
        <v>26</v>
      </c>
      <c r="L121" s="7">
        <f t="shared" ref="L121:L184" si="17">DATE(J121,I121,K121)</f>
        <v>44618</v>
      </c>
      <c r="M121" s="5" t="s">
        <v>120</v>
      </c>
      <c r="U121" s="5" t="s">
        <v>33</v>
      </c>
      <c r="V121" s="5" t="str">
        <f t="shared" ref="V121:V184" si="18">LOWER(U121)</f>
        <v>clientes - varios</v>
      </c>
      <c r="W121" s="5" t="str">
        <f t="shared" ref="W121:W184" si="19">UPPER(U121)</f>
        <v>CLIENTES - VARIOS</v>
      </c>
      <c r="X121" s="5" t="str">
        <f t="shared" ref="X121:X184" si="20">PROPER(W121)</f>
        <v>Clientes - Varios</v>
      </c>
      <c r="Y121" s="5">
        <v>99999999</v>
      </c>
      <c r="Z121" s="5" t="s">
        <v>34</v>
      </c>
      <c r="AA121" s="5" t="s">
        <v>35</v>
      </c>
      <c r="AD121" s="5" t="s">
        <v>36</v>
      </c>
      <c r="AE121" s="5">
        <v>508.47</v>
      </c>
      <c r="AF121" s="5">
        <v>0</v>
      </c>
      <c r="AG121" s="5">
        <v>91.53</v>
      </c>
      <c r="AH121" s="5">
        <f t="shared" ref="AH121:AH184" si="21">AE121+AG121</f>
        <v>600</v>
      </c>
    </row>
    <row r="122" spans="1:34" x14ac:dyDescent="0.25">
      <c r="A122" s="5">
        <v>67</v>
      </c>
      <c r="B122" s="5" t="s">
        <v>49</v>
      </c>
      <c r="C122" s="5" t="s">
        <v>30</v>
      </c>
      <c r="D122" s="5" t="s">
        <v>138</v>
      </c>
      <c r="E122" s="15" t="str">
        <f t="shared" ref="E122:E185" si="22">LEFT(D122,4)</f>
        <v>B003</v>
      </c>
      <c r="F122" s="15" t="str">
        <f t="shared" si="12"/>
        <v>12828</v>
      </c>
      <c r="G122" s="15" t="str">
        <f t="shared" si="13"/>
        <v>3-1</v>
      </c>
      <c r="H122" s="5" t="s">
        <v>120</v>
      </c>
      <c r="I122" s="5">
        <f t="shared" si="14"/>
        <v>2</v>
      </c>
      <c r="J122" s="5">
        <f t="shared" si="15"/>
        <v>2022</v>
      </c>
      <c r="K122" s="5">
        <f t="shared" si="16"/>
        <v>26</v>
      </c>
      <c r="L122" s="7">
        <f t="shared" si="17"/>
        <v>44618</v>
      </c>
      <c r="M122" s="5" t="s">
        <v>120</v>
      </c>
      <c r="U122" s="5" t="s">
        <v>33</v>
      </c>
      <c r="V122" s="5" t="str">
        <f t="shared" si="18"/>
        <v>clientes - varios</v>
      </c>
      <c r="W122" s="5" t="str">
        <f t="shared" si="19"/>
        <v>CLIENTES - VARIOS</v>
      </c>
      <c r="X122" s="5" t="str">
        <f t="shared" si="20"/>
        <v>Clientes - Varios</v>
      </c>
      <c r="Y122" s="5">
        <v>99999999</v>
      </c>
      <c r="Z122" s="5" t="s">
        <v>34</v>
      </c>
      <c r="AA122" s="5" t="s">
        <v>35</v>
      </c>
      <c r="AD122" s="5" t="s">
        <v>36</v>
      </c>
      <c r="AE122" s="5">
        <v>508.47</v>
      </c>
      <c r="AF122" s="5">
        <v>0</v>
      </c>
      <c r="AG122" s="5">
        <v>91.53</v>
      </c>
      <c r="AH122" s="5">
        <f t="shared" si="21"/>
        <v>600</v>
      </c>
    </row>
    <row r="123" spans="1:34" x14ac:dyDescent="0.25">
      <c r="A123" s="5">
        <v>68</v>
      </c>
      <c r="B123" s="5" t="s">
        <v>49</v>
      </c>
      <c r="C123" s="5" t="s">
        <v>30</v>
      </c>
      <c r="D123" s="5" t="s">
        <v>139</v>
      </c>
      <c r="E123" s="15" t="str">
        <f t="shared" si="22"/>
        <v>B003</v>
      </c>
      <c r="F123" s="15" t="str">
        <f t="shared" si="12"/>
        <v>12827</v>
      </c>
      <c r="G123" s="15" t="str">
        <f t="shared" si="13"/>
        <v>3-1</v>
      </c>
      <c r="H123" s="5" t="s">
        <v>120</v>
      </c>
      <c r="I123" s="5">
        <f t="shared" si="14"/>
        <v>2</v>
      </c>
      <c r="J123" s="5">
        <f t="shared" si="15"/>
        <v>2022</v>
      </c>
      <c r="K123" s="5">
        <f t="shared" si="16"/>
        <v>26</v>
      </c>
      <c r="L123" s="7">
        <f t="shared" si="17"/>
        <v>44618</v>
      </c>
      <c r="M123" s="5" t="s">
        <v>120</v>
      </c>
      <c r="U123" s="5" t="s">
        <v>33</v>
      </c>
      <c r="V123" s="5" t="str">
        <f t="shared" si="18"/>
        <v>clientes - varios</v>
      </c>
      <c r="W123" s="5" t="str">
        <f t="shared" si="19"/>
        <v>CLIENTES - VARIOS</v>
      </c>
      <c r="X123" s="5" t="str">
        <f t="shared" si="20"/>
        <v>Clientes - Varios</v>
      </c>
      <c r="Y123" s="5">
        <v>99999999</v>
      </c>
      <c r="Z123" s="5" t="s">
        <v>34</v>
      </c>
      <c r="AA123" s="5" t="s">
        <v>35</v>
      </c>
      <c r="AD123" s="5" t="s">
        <v>36</v>
      </c>
      <c r="AE123" s="5">
        <v>508.47</v>
      </c>
      <c r="AF123" s="5">
        <v>0</v>
      </c>
      <c r="AG123" s="5">
        <v>91.53</v>
      </c>
      <c r="AH123" s="5">
        <f t="shared" si="21"/>
        <v>600</v>
      </c>
    </row>
    <row r="124" spans="1:34" x14ac:dyDescent="0.25">
      <c r="A124" s="5">
        <v>69</v>
      </c>
      <c r="B124" s="5" t="s">
        <v>49</v>
      </c>
      <c r="C124" s="5" t="s">
        <v>30</v>
      </c>
      <c r="D124" s="5" t="s">
        <v>140</v>
      </c>
      <c r="E124" s="15" t="str">
        <f t="shared" si="22"/>
        <v>B003</v>
      </c>
      <c r="F124" s="15" t="str">
        <f t="shared" si="12"/>
        <v>12826</v>
      </c>
      <c r="G124" s="15" t="str">
        <f t="shared" si="13"/>
        <v>3-1</v>
      </c>
      <c r="H124" s="5" t="s">
        <v>120</v>
      </c>
      <c r="I124" s="5">
        <f t="shared" si="14"/>
        <v>2</v>
      </c>
      <c r="J124" s="5">
        <f t="shared" si="15"/>
        <v>2022</v>
      </c>
      <c r="K124" s="5">
        <f t="shared" si="16"/>
        <v>26</v>
      </c>
      <c r="L124" s="7">
        <f t="shared" si="17"/>
        <v>44618</v>
      </c>
      <c r="M124" s="5" t="s">
        <v>120</v>
      </c>
      <c r="U124" s="5" t="s">
        <v>33</v>
      </c>
      <c r="V124" s="5" t="str">
        <f t="shared" si="18"/>
        <v>clientes - varios</v>
      </c>
      <c r="W124" s="5" t="str">
        <f t="shared" si="19"/>
        <v>CLIENTES - VARIOS</v>
      </c>
      <c r="X124" s="5" t="str">
        <f t="shared" si="20"/>
        <v>Clientes - Varios</v>
      </c>
      <c r="Y124" s="5">
        <v>99999999</v>
      </c>
      <c r="Z124" s="5" t="s">
        <v>34</v>
      </c>
      <c r="AA124" s="5" t="s">
        <v>35</v>
      </c>
      <c r="AD124" s="5" t="s">
        <v>36</v>
      </c>
      <c r="AE124" s="5">
        <v>508.47</v>
      </c>
      <c r="AF124" s="5">
        <v>0</v>
      </c>
      <c r="AG124" s="5">
        <v>91.53</v>
      </c>
      <c r="AH124" s="5">
        <f t="shared" si="21"/>
        <v>600</v>
      </c>
    </row>
    <row r="125" spans="1:34" x14ac:dyDescent="0.25">
      <c r="A125" s="5">
        <v>70</v>
      </c>
      <c r="B125" s="5" t="s">
        <v>49</v>
      </c>
      <c r="C125" s="5" t="s">
        <v>30</v>
      </c>
      <c r="D125" s="5" t="s">
        <v>141</v>
      </c>
      <c r="E125" s="15" t="str">
        <f t="shared" si="22"/>
        <v>B003</v>
      </c>
      <c r="F125" s="15" t="str">
        <f t="shared" si="12"/>
        <v>12825</v>
      </c>
      <c r="G125" s="15" t="str">
        <f t="shared" si="13"/>
        <v>3-1</v>
      </c>
      <c r="H125" s="5" t="s">
        <v>120</v>
      </c>
      <c r="I125" s="5">
        <f t="shared" si="14"/>
        <v>2</v>
      </c>
      <c r="J125" s="5">
        <f t="shared" si="15"/>
        <v>2022</v>
      </c>
      <c r="K125" s="5">
        <f t="shared" si="16"/>
        <v>26</v>
      </c>
      <c r="L125" s="7">
        <f t="shared" si="17"/>
        <v>44618</v>
      </c>
      <c r="M125" s="5" t="s">
        <v>120</v>
      </c>
      <c r="U125" s="5" t="s">
        <v>33</v>
      </c>
      <c r="V125" s="5" t="str">
        <f t="shared" si="18"/>
        <v>clientes - varios</v>
      </c>
      <c r="W125" s="5" t="str">
        <f t="shared" si="19"/>
        <v>CLIENTES - VARIOS</v>
      </c>
      <c r="X125" s="5" t="str">
        <f t="shared" si="20"/>
        <v>Clientes - Varios</v>
      </c>
      <c r="Y125" s="5">
        <v>99999999</v>
      </c>
      <c r="Z125" s="5" t="s">
        <v>34</v>
      </c>
      <c r="AA125" s="5" t="s">
        <v>35</v>
      </c>
      <c r="AD125" s="5" t="s">
        <v>36</v>
      </c>
      <c r="AE125" s="5">
        <v>508.47</v>
      </c>
      <c r="AF125" s="5">
        <v>0</v>
      </c>
      <c r="AG125" s="5">
        <v>91.53</v>
      </c>
      <c r="AH125" s="5">
        <f t="shared" si="21"/>
        <v>600</v>
      </c>
    </row>
    <row r="126" spans="1:34" x14ac:dyDescent="0.25">
      <c r="A126" s="5">
        <v>71</v>
      </c>
      <c r="B126" s="5" t="s">
        <v>49</v>
      </c>
      <c r="C126" s="5" t="s">
        <v>30</v>
      </c>
      <c r="D126" s="5" t="s">
        <v>142</v>
      </c>
      <c r="E126" s="15" t="str">
        <f t="shared" si="22"/>
        <v>B003</v>
      </c>
      <c r="F126" s="15" t="str">
        <f t="shared" si="12"/>
        <v>12824</v>
      </c>
      <c r="G126" s="15" t="str">
        <f t="shared" si="13"/>
        <v>3-1</v>
      </c>
      <c r="H126" s="5" t="s">
        <v>120</v>
      </c>
      <c r="I126" s="5">
        <f t="shared" si="14"/>
        <v>2</v>
      </c>
      <c r="J126" s="5">
        <f t="shared" si="15"/>
        <v>2022</v>
      </c>
      <c r="K126" s="5">
        <f t="shared" si="16"/>
        <v>26</v>
      </c>
      <c r="L126" s="7">
        <f t="shared" si="17"/>
        <v>44618</v>
      </c>
      <c r="M126" s="5" t="s">
        <v>120</v>
      </c>
      <c r="U126" s="5" t="s">
        <v>33</v>
      </c>
      <c r="V126" s="5" t="str">
        <f t="shared" si="18"/>
        <v>clientes - varios</v>
      </c>
      <c r="W126" s="5" t="str">
        <f t="shared" si="19"/>
        <v>CLIENTES - VARIOS</v>
      </c>
      <c r="X126" s="5" t="str">
        <f t="shared" si="20"/>
        <v>Clientes - Varios</v>
      </c>
      <c r="Y126" s="5">
        <v>99999999</v>
      </c>
      <c r="Z126" s="5" t="s">
        <v>34</v>
      </c>
      <c r="AA126" s="5" t="s">
        <v>35</v>
      </c>
      <c r="AD126" s="5" t="s">
        <v>36</v>
      </c>
      <c r="AE126" s="5">
        <v>508.47</v>
      </c>
      <c r="AF126" s="5">
        <v>0</v>
      </c>
      <c r="AG126" s="5">
        <v>91.53</v>
      </c>
      <c r="AH126" s="5">
        <f t="shared" si="21"/>
        <v>600</v>
      </c>
    </row>
    <row r="127" spans="1:34" x14ac:dyDescent="0.25">
      <c r="A127" s="5">
        <v>72</v>
      </c>
      <c r="B127" s="5" t="s">
        <v>49</v>
      </c>
      <c r="C127" s="5" t="s">
        <v>30</v>
      </c>
      <c r="D127" s="5" t="s">
        <v>143</v>
      </c>
      <c r="E127" s="15" t="str">
        <f t="shared" si="22"/>
        <v>B003</v>
      </c>
      <c r="F127" s="15" t="str">
        <f t="shared" si="12"/>
        <v>12823</v>
      </c>
      <c r="G127" s="15" t="str">
        <f t="shared" si="13"/>
        <v>3-1</v>
      </c>
      <c r="H127" s="5" t="s">
        <v>120</v>
      </c>
      <c r="I127" s="5">
        <f t="shared" si="14"/>
        <v>2</v>
      </c>
      <c r="J127" s="5">
        <f t="shared" si="15"/>
        <v>2022</v>
      </c>
      <c r="K127" s="5">
        <f t="shared" si="16"/>
        <v>26</v>
      </c>
      <c r="L127" s="7">
        <f t="shared" si="17"/>
        <v>44618</v>
      </c>
      <c r="M127" s="5" t="s">
        <v>120</v>
      </c>
      <c r="U127" s="5" t="s">
        <v>33</v>
      </c>
      <c r="V127" s="5" t="str">
        <f t="shared" si="18"/>
        <v>clientes - varios</v>
      </c>
      <c r="W127" s="5" t="str">
        <f t="shared" si="19"/>
        <v>CLIENTES - VARIOS</v>
      </c>
      <c r="X127" s="5" t="str">
        <f t="shared" si="20"/>
        <v>Clientes - Varios</v>
      </c>
      <c r="Y127" s="5">
        <v>99999999</v>
      </c>
      <c r="Z127" s="5" t="s">
        <v>34</v>
      </c>
      <c r="AA127" s="5" t="s">
        <v>35</v>
      </c>
      <c r="AD127" s="5" t="s">
        <v>36</v>
      </c>
      <c r="AE127" s="5">
        <v>508.47</v>
      </c>
      <c r="AF127" s="5">
        <v>0</v>
      </c>
      <c r="AG127" s="5">
        <v>91.53</v>
      </c>
      <c r="AH127" s="5">
        <f t="shared" si="21"/>
        <v>600</v>
      </c>
    </row>
    <row r="128" spans="1:34" x14ac:dyDescent="0.25">
      <c r="A128" s="5">
        <v>73</v>
      </c>
      <c r="B128" s="5" t="s">
        <v>49</v>
      </c>
      <c r="C128" s="5" t="s">
        <v>30</v>
      </c>
      <c r="D128" s="5" t="s">
        <v>144</v>
      </c>
      <c r="E128" s="15" t="str">
        <f t="shared" si="22"/>
        <v>B003</v>
      </c>
      <c r="F128" s="15" t="str">
        <f t="shared" si="12"/>
        <v>12822</v>
      </c>
      <c r="G128" s="15" t="str">
        <f t="shared" si="13"/>
        <v>3-1</v>
      </c>
      <c r="H128" s="5" t="s">
        <v>120</v>
      </c>
      <c r="I128" s="5">
        <f t="shared" si="14"/>
        <v>2</v>
      </c>
      <c r="J128" s="5">
        <f t="shared" si="15"/>
        <v>2022</v>
      </c>
      <c r="K128" s="5">
        <f t="shared" si="16"/>
        <v>26</v>
      </c>
      <c r="L128" s="7">
        <f t="shared" si="17"/>
        <v>44618</v>
      </c>
      <c r="M128" s="5" t="s">
        <v>120</v>
      </c>
      <c r="U128" s="5" t="s">
        <v>33</v>
      </c>
      <c r="V128" s="5" t="str">
        <f t="shared" si="18"/>
        <v>clientes - varios</v>
      </c>
      <c r="W128" s="5" t="str">
        <f t="shared" si="19"/>
        <v>CLIENTES - VARIOS</v>
      </c>
      <c r="X128" s="5" t="str">
        <f t="shared" si="20"/>
        <v>Clientes - Varios</v>
      </c>
      <c r="Y128" s="5">
        <v>99999999</v>
      </c>
      <c r="Z128" s="5" t="s">
        <v>34</v>
      </c>
      <c r="AA128" s="5" t="s">
        <v>35</v>
      </c>
      <c r="AD128" s="5" t="s">
        <v>36</v>
      </c>
      <c r="AE128" s="5">
        <v>508.47</v>
      </c>
      <c r="AF128" s="5">
        <v>0</v>
      </c>
      <c r="AG128" s="5">
        <v>91.53</v>
      </c>
      <c r="AH128" s="5">
        <f t="shared" si="21"/>
        <v>600</v>
      </c>
    </row>
    <row r="129" spans="1:34" x14ac:dyDescent="0.25">
      <c r="A129" s="5">
        <v>74</v>
      </c>
      <c r="B129" s="5" t="s">
        <v>55</v>
      </c>
      <c r="C129" s="5" t="s">
        <v>30</v>
      </c>
      <c r="D129" s="5" t="s">
        <v>145</v>
      </c>
      <c r="E129" s="15" t="str">
        <f t="shared" si="22"/>
        <v>B002</v>
      </c>
      <c r="F129" s="15" t="str">
        <f t="shared" si="12"/>
        <v>16075</v>
      </c>
      <c r="G129" s="15" t="str">
        <f t="shared" si="13"/>
        <v>2-1</v>
      </c>
      <c r="H129" s="5" t="s">
        <v>120</v>
      </c>
      <c r="I129" s="5">
        <f t="shared" si="14"/>
        <v>2</v>
      </c>
      <c r="J129" s="5">
        <f t="shared" si="15"/>
        <v>2022</v>
      </c>
      <c r="K129" s="5">
        <f t="shared" si="16"/>
        <v>26</v>
      </c>
      <c r="L129" s="7">
        <f t="shared" si="17"/>
        <v>44618</v>
      </c>
      <c r="M129" s="5" t="s">
        <v>120</v>
      </c>
      <c r="U129" s="5" t="s">
        <v>33</v>
      </c>
      <c r="V129" s="5" t="str">
        <f t="shared" si="18"/>
        <v>clientes - varios</v>
      </c>
      <c r="W129" s="5" t="str">
        <f t="shared" si="19"/>
        <v>CLIENTES - VARIOS</v>
      </c>
      <c r="X129" s="5" t="str">
        <f t="shared" si="20"/>
        <v>Clientes - Varios</v>
      </c>
      <c r="Y129" s="5">
        <v>99999999</v>
      </c>
      <c r="Z129" s="5" t="s">
        <v>34</v>
      </c>
      <c r="AA129" s="5" t="s">
        <v>35</v>
      </c>
      <c r="AD129" s="5" t="s">
        <v>36</v>
      </c>
      <c r="AE129" s="5">
        <v>423.73</v>
      </c>
      <c r="AF129" s="5">
        <v>0</v>
      </c>
      <c r="AG129" s="5">
        <v>76.27</v>
      </c>
      <c r="AH129" s="5">
        <f t="shared" si="21"/>
        <v>500</v>
      </c>
    </row>
    <row r="130" spans="1:34" x14ac:dyDescent="0.25">
      <c r="A130" s="5">
        <v>75</v>
      </c>
      <c r="B130" s="5" t="s">
        <v>29</v>
      </c>
      <c r="C130" s="5" t="s">
        <v>30</v>
      </c>
      <c r="D130" s="5" t="s">
        <v>146</v>
      </c>
      <c r="E130" s="15" t="str">
        <f t="shared" si="22"/>
        <v>B001</v>
      </c>
      <c r="F130" s="15" t="str">
        <f t="shared" si="12"/>
        <v>17230</v>
      </c>
      <c r="G130" s="15" t="str">
        <f t="shared" si="13"/>
        <v>1-1</v>
      </c>
      <c r="H130" s="5" t="s">
        <v>120</v>
      </c>
      <c r="I130" s="5">
        <f t="shared" si="14"/>
        <v>2</v>
      </c>
      <c r="J130" s="5">
        <f t="shared" si="15"/>
        <v>2022</v>
      </c>
      <c r="K130" s="5">
        <f t="shared" si="16"/>
        <v>26</v>
      </c>
      <c r="L130" s="7">
        <f t="shared" si="17"/>
        <v>44618</v>
      </c>
      <c r="M130" s="5" t="s">
        <v>120</v>
      </c>
      <c r="U130" s="5" t="s">
        <v>33</v>
      </c>
      <c r="V130" s="5" t="str">
        <f t="shared" si="18"/>
        <v>clientes - varios</v>
      </c>
      <c r="W130" s="5" t="str">
        <f t="shared" si="19"/>
        <v>CLIENTES - VARIOS</v>
      </c>
      <c r="X130" s="5" t="str">
        <f t="shared" si="20"/>
        <v>Clientes - Varios</v>
      </c>
      <c r="Y130" s="5">
        <v>99999999</v>
      </c>
      <c r="Z130" s="5" t="s">
        <v>34</v>
      </c>
      <c r="AA130" s="5" t="s">
        <v>35</v>
      </c>
      <c r="AD130" s="5" t="s">
        <v>36</v>
      </c>
      <c r="AE130" s="5">
        <v>72.459999999999994</v>
      </c>
      <c r="AF130" s="5">
        <v>0</v>
      </c>
      <c r="AG130" s="5">
        <v>13.04</v>
      </c>
      <c r="AH130" s="5">
        <f t="shared" si="21"/>
        <v>85.5</v>
      </c>
    </row>
    <row r="131" spans="1:34" x14ac:dyDescent="0.25">
      <c r="A131" s="5">
        <v>76</v>
      </c>
      <c r="B131" s="5" t="s">
        <v>29</v>
      </c>
      <c r="C131" s="5" t="s">
        <v>30</v>
      </c>
      <c r="D131" s="5" t="s">
        <v>147</v>
      </c>
      <c r="E131" s="15" t="str">
        <f t="shared" si="22"/>
        <v>B001</v>
      </c>
      <c r="F131" s="15" t="str">
        <f t="shared" si="12"/>
        <v>17229</v>
      </c>
      <c r="G131" s="15" t="str">
        <f t="shared" si="13"/>
        <v>1-1</v>
      </c>
      <c r="H131" s="5" t="s">
        <v>120</v>
      </c>
      <c r="I131" s="5">
        <f t="shared" si="14"/>
        <v>2</v>
      </c>
      <c r="J131" s="5">
        <f t="shared" si="15"/>
        <v>2022</v>
      </c>
      <c r="K131" s="5">
        <f t="shared" si="16"/>
        <v>26</v>
      </c>
      <c r="L131" s="7">
        <f t="shared" si="17"/>
        <v>44618</v>
      </c>
      <c r="M131" s="5" t="s">
        <v>120</v>
      </c>
      <c r="U131" s="5" t="s">
        <v>33</v>
      </c>
      <c r="V131" s="5" t="str">
        <f t="shared" si="18"/>
        <v>clientes - varios</v>
      </c>
      <c r="W131" s="5" t="str">
        <f t="shared" si="19"/>
        <v>CLIENTES - VARIOS</v>
      </c>
      <c r="X131" s="5" t="str">
        <f t="shared" si="20"/>
        <v>Clientes - Varios</v>
      </c>
      <c r="Y131" s="5">
        <v>99999999</v>
      </c>
      <c r="Z131" s="5" t="s">
        <v>34</v>
      </c>
      <c r="AA131" s="5" t="s">
        <v>35</v>
      </c>
      <c r="AD131" s="5" t="s">
        <v>36</v>
      </c>
      <c r="AE131" s="5">
        <v>72.459999999999994</v>
      </c>
      <c r="AF131" s="5">
        <v>0</v>
      </c>
      <c r="AG131" s="5">
        <v>13.04</v>
      </c>
      <c r="AH131" s="5">
        <f t="shared" si="21"/>
        <v>85.5</v>
      </c>
    </row>
    <row r="132" spans="1:34" x14ac:dyDescent="0.25">
      <c r="A132" s="5">
        <v>77</v>
      </c>
      <c r="B132" s="5" t="s">
        <v>29</v>
      </c>
      <c r="C132" s="5" t="s">
        <v>38</v>
      </c>
      <c r="D132" s="5" t="s">
        <v>148</v>
      </c>
      <c r="E132" s="15" t="str">
        <f t="shared" si="22"/>
        <v>F001</v>
      </c>
      <c r="F132" s="15" t="str">
        <f t="shared" si="12"/>
        <v>8621</v>
      </c>
      <c r="G132" s="15" t="str">
        <f t="shared" si="13"/>
        <v>1-8</v>
      </c>
      <c r="H132" s="5" t="s">
        <v>120</v>
      </c>
      <c r="I132" s="5">
        <f t="shared" si="14"/>
        <v>2</v>
      </c>
      <c r="J132" s="5">
        <f t="shared" si="15"/>
        <v>2022</v>
      </c>
      <c r="K132" s="5">
        <f t="shared" si="16"/>
        <v>26</v>
      </c>
      <c r="L132" s="7">
        <f t="shared" si="17"/>
        <v>44618</v>
      </c>
      <c r="M132" s="5" t="s">
        <v>120</v>
      </c>
      <c r="R132" s="5" t="s">
        <v>87</v>
      </c>
      <c r="S132" s="5" t="s">
        <v>40</v>
      </c>
      <c r="T132" s="5" t="s">
        <v>41</v>
      </c>
      <c r="U132" s="5" t="s">
        <v>149</v>
      </c>
      <c r="V132" s="5" t="str">
        <f t="shared" si="18"/>
        <v>inversiones mykalyn sac</v>
      </c>
      <c r="W132" s="5" t="str">
        <f t="shared" si="19"/>
        <v>INVERSIONES MYKALYN SAC</v>
      </c>
      <c r="X132" s="5" t="str">
        <f t="shared" si="20"/>
        <v>Inversiones Mykalyn Sac</v>
      </c>
      <c r="Y132" s="5">
        <v>20561207772</v>
      </c>
      <c r="Z132" s="5" t="s">
        <v>34</v>
      </c>
      <c r="AA132" s="5" t="s">
        <v>35</v>
      </c>
      <c r="AD132" s="5" t="s">
        <v>36</v>
      </c>
      <c r="AE132" s="5">
        <v>1016.95</v>
      </c>
      <c r="AF132" s="5">
        <v>0</v>
      </c>
      <c r="AG132" s="5">
        <v>183.05</v>
      </c>
      <c r="AH132" s="5">
        <f t="shared" si="21"/>
        <v>1200</v>
      </c>
    </row>
    <row r="133" spans="1:34" x14ac:dyDescent="0.25">
      <c r="A133" s="5">
        <v>78</v>
      </c>
      <c r="B133" s="5" t="s">
        <v>29</v>
      </c>
      <c r="C133" s="5" t="s">
        <v>38</v>
      </c>
      <c r="D133" s="5" t="s">
        <v>150</v>
      </c>
      <c r="E133" s="15" t="str">
        <f t="shared" si="22"/>
        <v>F001</v>
      </c>
      <c r="F133" s="15" t="str">
        <f t="shared" si="12"/>
        <v>8620</v>
      </c>
      <c r="G133" s="15" t="str">
        <f t="shared" si="13"/>
        <v>1-8</v>
      </c>
      <c r="H133" s="5" t="s">
        <v>120</v>
      </c>
      <c r="I133" s="5">
        <f t="shared" si="14"/>
        <v>2</v>
      </c>
      <c r="J133" s="5">
        <f t="shared" si="15"/>
        <v>2022</v>
      </c>
      <c r="K133" s="5">
        <f t="shared" si="16"/>
        <v>26</v>
      </c>
      <c r="L133" s="7">
        <f t="shared" si="17"/>
        <v>44618</v>
      </c>
      <c r="M133" s="5" t="s">
        <v>120</v>
      </c>
      <c r="R133" s="5" t="s">
        <v>87</v>
      </c>
      <c r="S133" s="5" t="s">
        <v>40</v>
      </c>
      <c r="T133" s="5" t="s">
        <v>41</v>
      </c>
      <c r="U133" s="5" t="s">
        <v>149</v>
      </c>
      <c r="V133" s="5" t="str">
        <f t="shared" si="18"/>
        <v>inversiones mykalyn sac</v>
      </c>
      <c r="W133" s="5" t="str">
        <f t="shared" si="19"/>
        <v>INVERSIONES MYKALYN SAC</v>
      </c>
      <c r="X133" s="5" t="str">
        <f t="shared" si="20"/>
        <v>Inversiones Mykalyn Sac</v>
      </c>
      <c r="Y133" s="5">
        <v>20561207772</v>
      </c>
      <c r="Z133" s="5" t="s">
        <v>34</v>
      </c>
      <c r="AA133" s="5" t="s">
        <v>35</v>
      </c>
      <c r="AD133" s="5" t="s">
        <v>36</v>
      </c>
      <c r="AE133" s="5">
        <v>2457.63</v>
      </c>
      <c r="AF133" s="5">
        <v>0</v>
      </c>
      <c r="AG133" s="5">
        <v>442.37</v>
      </c>
      <c r="AH133" s="5">
        <f t="shared" si="21"/>
        <v>2900</v>
      </c>
    </row>
    <row r="134" spans="1:34" x14ac:dyDescent="0.25">
      <c r="A134" s="5">
        <v>79</v>
      </c>
      <c r="B134" s="5" t="s">
        <v>29</v>
      </c>
      <c r="C134" s="5" t="s">
        <v>38</v>
      </c>
      <c r="D134" s="5" t="s">
        <v>151</v>
      </c>
      <c r="E134" s="15" t="str">
        <f t="shared" si="22"/>
        <v>F001</v>
      </c>
      <c r="F134" s="15" t="str">
        <f t="shared" si="12"/>
        <v>8619</v>
      </c>
      <c r="G134" s="15" t="str">
        <f t="shared" si="13"/>
        <v>1-8</v>
      </c>
      <c r="H134" s="5" t="s">
        <v>120</v>
      </c>
      <c r="I134" s="5">
        <f t="shared" si="14"/>
        <v>2</v>
      </c>
      <c r="J134" s="5">
        <f t="shared" si="15"/>
        <v>2022</v>
      </c>
      <c r="K134" s="5">
        <f t="shared" si="16"/>
        <v>26</v>
      </c>
      <c r="L134" s="7">
        <f t="shared" si="17"/>
        <v>44618</v>
      </c>
      <c r="M134" s="5" t="s">
        <v>120</v>
      </c>
      <c r="R134" s="5" t="s">
        <v>87</v>
      </c>
      <c r="S134" s="5" t="s">
        <v>40</v>
      </c>
      <c r="T134" s="5" t="s">
        <v>41</v>
      </c>
      <c r="U134" s="5" t="s">
        <v>149</v>
      </c>
      <c r="V134" s="5" t="str">
        <f t="shared" si="18"/>
        <v>inversiones mykalyn sac</v>
      </c>
      <c r="W134" s="5" t="str">
        <f t="shared" si="19"/>
        <v>INVERSIONES MYKALYN SAC</v>
      </c>
      <c r="X134" s="5" t="str">
        <f t="shared" si="20"/>
        <v>Inversiones Mykalyn Sac</v>
      </c>
      <c r="Y134" s="5">
        <v>20561207772</v>
      </c>
      <c r="Z134" s="5" t="s">
        <v>34</v>
      </c>
      <c r="AA134" s="5" t="s">
        <v>35</v>
      </c>
      <c r="AD134" s="5" t="s">
        <v>36</v>
      </c>
      <c r="AE134" s="5">
        <v>2457.63</v>
      </c>
      <c r="AF134" s="5">
        <v>0</v>
      </c>
      <c r="AG134" s="5">
        <v>442.37</v>
      </c>
      <c r="AH134" s="5">
        <f t="shared" si="21"/>
        <v>2900</v>
      </c>
    </row>
    <row r="135" spans="1:34" x14ac:dyDescent="0.25">
      <c r="A135" s="5">
        <v>80</v>
      </c>
      <c r="B135" s="5" t="s">
        <v>29</v>
      </c>
      <c r="C135" s="5" t="s">
        <v>38</v>
      </c>
      <c r="D135" s="5" t="s">
        <v>152</v>
      </c>
      <c r="E135" s="15" t="str">
        <f t="shared" si="22"/>
        <v>F001</v>
      </c>
      <c r="F135" s="15" t="str">
        <f t="shared" si="12"/>
        <v>8618</v>
      </c>
      <c r="G135" s="15" t="str">
        <f t="shared" si="13"/>
        <v>1-8</v>
      </c>
      <c r="H135" s="5" t="s">
        <v>120</v>
      </c>
      <c r="I135" s="5">
        <f t="shared" si="14"/>
        <v>2</v>
      </c>
      <c r="J135" s="5">
        <f t="shared" si="15"/>
        <v>2022</v>
      </c>
      <c r="K135" s="5">
        <f t="shared" si="16"/>
        <v>26</v>
      </c>
      <c r="L135" s="7">
        <f t="shared" si="17"/>
        <v>44618</v>
      </c>
      <c r="M135" s="5" t="s">
        <v>120</v>
      </c>
      <c r="U135" s="5" t="s">
        <v>153</v>
      </c>
      <c r="V135" s="5" t="str">
        <f t="shared" si="18"/>
        <v>llamo diaz luz yuliana</v>
      </c>
      <c r="W135" s="5" t="str">
        <f t="shared" si="19"/>
        <v>LLAMO DIAZ LUZ YULIANA</v>
      </c>
      <c r="X135" s="5" t="str">
        <f t="shared" si="20"/>
        <v>Llamo Diaz Luz Yuliana</v>
      </c>
      <c r="Y135" s="5">
        <v>10767675084</v>
      </c>
      <c r="Z135" s="5" t="s">
        <v>34</v>
      </c>
      <c r="AA135" s="5" t="s">
        <v>35</v>
      </c>
      <c r="AD135" s="5" t="s">
        <v>36</v>
      </c>
      <c r="AE135" s="5">
        <v>423.73</v>
      </c>
      <c r="AF135" s="5">
        <v>0</v>
      </c>
      <c r="AG135" s="5">
        <v>76.27</v>
      </c>
      <c r="AH135" s="5">
        <f t="shared" si="21"/>
        <v>500</v>
      </c>
    </row>
    <row r="136" spans="1:34" x14ac:dyDescent="0.25">
      <c r="A136" s="5">
        <v>81</v>
      </c>
      <c r="B136" s="5" t="s">
        <v>49</v>
      </c>
      <c r="C136" s="5" t="s">
        <v>30</v>
      </c>
      <c r="D136" s="5" t="s">
        <v>154</v>
      </c>
      <c r="E136" s="15" t="str">
        <f t="shared" si="22"/>
        <v>B003</v>
      </c>
      <c r="F136" s="15" t="str">
        <f t="shared" si="12"/>
        <v>12821</v>
      </c>
      <c r="G136" s="15" t="str">
        <f t="shared" si="13"/>
        <v>3-1</v>
      </c>
      <c r="H136" s="5" t="s">
        <v>120</v>
      </c>
      <c r="I136" s="5">
        <f t="shared" si="14"/>
        <v>2</v>
      </c>
      <c r="J136" s="5">
        <f t="shared" si="15"/>
        <v>2022</v>
      </c>
      <c r="K136" s="5">
        <f t="shared" si="16"/>
        <v>26</v>
      </c>
      <c r="L136" s="7">
        <f t="shared" si="17"/>
        <v>44618</v>
      </c>
      <c r="M136" s="5" t="s">
        <v>120</v>
      </c>
      <c r="U136" s="5" t="s">
        <v>33</v>
      </c>
      <c r="V136" s="5" t="str">
        <f t="shared" si="18"/>
        <v>clientes - varios</v>
      </c>
      <c r="W136" s="5" t="str">
        <f t="shared" si="19"/>
        <v>CLIENTES - VARIOS</v>
      </c>
      <c r="X136" s="5" t="str">
        <f t="shared" si="20"/>
        <v>Clientes - Varios</v>
      </c>
      <c r="Y136" s="5">
        <v>99999999</v>
      </c>
      <c r="Z136" s="5" t="s">
        <v>34</v>
      </c>
      <c r="AA136" s="5" t="s">
        <v>35</v>
      </c>
      <c r="AD136" s="5" t="s">
        <v>36</v>
      </c>
      <c r="AE136" s="5">
        <v>33.9</v>
      </c>
      <c r="AF136" s="5">
        <v>0</v>
      </c>
      <c r="AG136" s="5">
        <v>6.1</v>
      </c>
      <c r="AH136" s="5">
        <f t="shared" si="21"/>
        <v>40</v>
      </c>
    </row>
    <row r="137" spans="1:34" x14ac:dyDescent="0.25">
      <c r="A137" s="5">
        <v>82</v>
      </c>
      <c r="B137" s="5" t="s">
        <v>29</v>
      </c>
      <c r="C137" s="5" t="s">
        <v>30</v>
      </c>
      <c r="D137" s="5" t="s">
        <v>155</v>
      </c>
      <c r="E137" s="15" t="str">
        <f t="shared" si="22"/>
        <v>B001</v>
      </c>
      <c r="F137" s="15" t="str">
        <f t="shared" si="12"/>
        <v>17228</v>
      </c>
      <c r="G137" s="15" t="str">
        <f t="shared" si="13"/>
        <v>1-1</v>
      </c>
      <c r="H137" s="5" t="s">
        <v>120</v>
      </c>
      <c r="I137" s="5">
        <f t="shared" si="14"/>
        <v>2</v>
      </c>
      <c r="J137" s="5">
        <f t="shared" si="15"/>
        <v>2022</v>
      </c>
      <c r="K137" s="5">
        <f t="shared" si="16"/>
        <v>26</v>
      </c>
      <c r="L137" s="7">
        <f t="shared" si="17"/>
        <v>44618</v>
      </c>
      <c r="M137" s="5" t="s">
        <v>120</v>
      </c>
      <c r="U137" s="5" t="s">
        <v>33</v>
      </c>
      <c r="V137" s="5" t="str">
        <f t="shared" si="18"/>
        <v>clientes - varios</v>
      </c>
      <c r="W137" s="5" t="str">
        <f t="shared" si="19"/>
        <v>CLIENTES - VARIOS</v>
      </c>
      <c r="X137" s="5" t="str">
        <f t="shared" si="20"/>
        <v>Clientes - Varios</v>
      </c>
      <c r="Y137" s="5">
        <v>99999999</v>
      </c>
      <c r="Z137" s="5" t="s">
        <v>34</v>
      </c>
      <c r="AA137" s="5" t="s">
        <v>35</v>
      </c>
      <c r="AD137" s="5" t="s">
        <v>36</v>
      </c>
      <c r="AE137" s="5">
        <v>110.17</v>
      </c>
      <c r="AF137" s="5">
        <v>0</v>
      </c>
      <c r="AG137" s="5">
        <v>19.829999999999998</v>
      </c>
      <c r="AH137" s="5">
        <f t="shared" si="21"/>
        <v>130</v>
      </c>
    </row>
    <row r="138" spans="1:34" x14ac:dyDescent="0.25">
      <c r="A138" s="5">
        <v>83</v>
      </c>
      <c r="B138" s="5" t="s">
        <v>29</v>
      </c>
      <c r="C138" s="5" t="s">
        <v>38</v>
      </c>
      <c r="D138" s="5" t="s">
        <v>156</v>
      </c>
      <c r="E138" s="15" t="str">
        <f t="shared" si="22"/>
        <v>F001</v>
      </c>
      <c r="F138" s="15" t="str">
        <f t="shared" si="12"/>
        <v>8617</v>
      </c>
      <c r="G138" s="15" t="str">
        <f t="shared" si="13"/>
        <v>1-8</v>
      </c>
      <c r="H138" s="5" t="s">
        <v>120</v>
      </c>
      <c r="I138" s="5">
        <f t="shared" si="14"/>
        <v>2</v>
      </c>
      <c r="J138" s="5">
        <f t="shared" si="15"/>
        <v>2022</v>
      </c>
      <c r="K138" s="5">
        <f t="shared" si="16"/>
        <v>26</v>
      </c>
      <c r="L138" s="7">
        <f t="shared" si="17"/>
        <v>44618</v>
      </c>
      <c r="M138" s="5" t="s">
        <v>120</v>
      </c>
      <c r="S138" s="5" t="s">
        <v>40</v>
      </c>
      <c r="T138" s="5" t="s">
        <v>41</v>
      </c>
      <c r="U138" s="5" t="s">
        <v>157</v>
      </c>
      <c r="V138" s="5" t="str">
        <f t="shared" si="18"/>
        <v>la torre vallejos fernando camilo</v>
      </c>
      <c r="W138" s="5" t="str">
        <f t="shared" si="19"/>
        <v>LA TORRE VALLEJOS FERNANDO CAMILO</v>
      </c>
      <c r="X138" s="5" t="str">
        <f t="shared" si="20"/>
        <v>La Torre Vallejos Fernando Camilo</v>
      </c>
      <c r="Y138" s="5">
        <v>10167268094</v>
      </c>
      <c r="Z138" s="5" t="s">
        <v>34</v>
      </c>
      <c r="AA138" s="5" t="s">
        <v>35</v>
      </c>
      <c r="AD138" s="5" t="s">
        <v>36</v>
      </c>
      <c r="AE138" s="5">
        <v>40.68</v>
      </c>
      <c r="AF138" s="5">
        <v>0</v>
      </c>
      <c r="AG138" s="5">
        <v>7.32</v>
      </c>
      <c r="AH138" s="5">
        <f t="shared" si="21"/>
        <v>48</v>
      </c>
    </row>
    <row r="139" spans="1:34" x14ac:dyDescent="0.25">
      <c r="A139" s="5">
        <v>84</v>
      </c>
      <c r="B139" s="5" t="s">
        <v>29</v>
      </c>
      <c r="C139" s="5" t="s">
        <v>38</v>
      </c>
      <c r="D139" s="5" t="s">
        <v>158</v>
      </c>
      <c r="E139" s="15" t="str">
        <f t="shared" si="22"/>
        <v>F001</v>
      </c>
      <c r="F139" s="15" t="str">
        <f t="shared" si="12"/>
        <v>8616</v>
      </c>
      <c r="G139" s="15" t="str">
        <f t="shared" si="13"/>
        <v>1-8</v>
      </c>
      <c r="H139" s="5" t="s">
        <v>120</v>
      </c>
      <c r="I139" s="5">
        <f t="shared" si="14"/>
        <v>2</v>
      </c>
      <c r="J139" s="5">
        <f t="shared" si="15"/>
        <v>2022</v>
      </c>
      <c r="K139" s="5">
        <f t="shared" si="16"/>
        <v>26</v>
      </c>
      <c r="L139" s="7">
        <f t="shared" si="17"/>
        <v>44618</v>
      </c>
      <c r="M139" s="5" t="s">
        <v>120</v>
      </c>
      <c r="R139" s="5" t="s">
        <v>87</v>
      </c>
      <c r="S139" s="5" t="s">
        <v>40</v>
      </c>
      <c r="T139" s="5" t="s">
        <v>41</v>
      </c>
      <c r="U139" s="5" t="s">
        <v>159</v>
      </c>
      <c r="V139" s="5" t="str">
        <f t="shared" si="18"/>
        <v>corporacion shekinah s.a.c.</v>
      </c>
      <c r="W139" s="5" t="str">
        <f t="shared" si="19"/>
        <v>CORPORACION SHEKINAH S.A.C.</v>
      </c>
      <c r="X139" s="5" t="str">
        <f t="shared" si="20"/>
        <v>Corporacion Shekinah S.A.C.</v>
      </c>
      <c r="Y139" s="5">
        <v>20606378727</v>
      </c>
      <c r="Z139" s="5" t="s">
        <v>34</v>
      </c>
      <c r="AA139" s="5" t="s">
        <v>35</v>
      </c>
      <c r="AD139" s="5" t="s">
        <v>36</v>
      </c>
      <c r="AE139" s="5">
        <v>201.69</v>
      </c>
      <c r="AF139" s="5">
        <v>0</v>
      </c>
      <c r="AG139" s="5">
        <v>36.299999999999997</v>
      </c>
      <c r="AH139" s="5">
        <f t="shared" si="21"/>
        <v>237.99</v>
      </c>
    </row>
    <row r="140" spans="1:34" x14ac:dyDescent="0.25">
      <c r="A140" s="5">
        <v>85</v>
      </c>
      <c r="B140" s="5" t="s">
        <v>49</v>
      </c>
      <c r="C140" s="5" t="s">
        <v>30</v>
      </c>
      <c r="D140" s="5" t="s">
        <v>160</v>
      </c>
      <c r="E140" s="15" t="str">
        <f t="shared" si="22"/>
        <v>B003</v>
      </c>
      <c r="F140" s="15" t="str">
        <f t="shared" si="12"/>
        <v>12820</v>
      </c>
      <c r="G140" s="15" t="str">
        <f t="shared" si="13"/>
        <v>3-1</v>
      </c>
      <c r="H140" s="5" t="s">
        <v>120</v>
      </c>
      <c r="I140" s="5">
        <f t="shared" si="14"/>
        <v>2</v>
      </c>
      <c r="J140" s="5">
        <f t="shared" si="15"/>
        <v>2022</v>
      </c>
      <c r="K140" s="5">
        <f t="shared" si="16"/>
        <v>26</v>
      </c>
      <c r="L140" s="7">
        <f t="shared" si="17"/>
        <v>44618</v>
      </c>
      <c r="M140" s="5" t="s">
        <v>120</v>
      </c>
      <c r="U140" s="5" t="s">
        <v>33</v>
      </c>
      <c r="V140" s="5" t="str">
        <f t="shared" si="18"/>
        <v>clientes - varios</v>
      </c>
      <c r="W140" s="5" t="str">
        <f t="shared" si="19"/>
        <v>CLIENTES - VARIOS</v>
      </c>
      <c r="X140" s="5" t="str">
        <f t="shared" si="20"/>
        <v>Clientes - Varios</v>
      </c>
      <c r="Y140" s="5">
        <v>99999999</v>
      </c>
      <c r="Z140" s="5" t="s">
        <v>34</v>
      </c>
      <c r="AA140" s="5" t="s">
        <v>35</v>
      </c>
      <c r="AD140" s="5" t="s">
        <v>36</v>
      </c>
      <c r="AE140" s="5">
        <v>59.32</v>
      </c>
      <c r="AF140" s="5">
        <v>0</v>
      </c>
      <c r="AG140" s="5">
        <v>10.68</v>
      </c>
      <c r="AH140" s="5">
        <f t="shared" si="21"/>
        <v>70</v>
      </c>
    </row>
    <row r="141" spans="1:34" x14ac:dyDescent="0.25">
      <c r="A141" s="5">
        <v>86</v>
      </c>
      <c r="B141" s="5" t="s">
        <v>29</v>
      </c>
      <c r="C141" s="5" t="s">
        <v>38</v>
      </c>
      <c r="D141" s="5" t="s">
        <v>161</v>
      </c>
      <c r="E141" s="15" t="str">
        <f t="shared" si="22"/>
        <v>F001</v>
      </c>
      <c r="F141" s="15" t="str">
        <f t="shared" si="12"/>
        <v>8615</v>
      </c>
      <c r="G141" s="15" t="str">
        <f t="shared" si="13"/>
        <v>1-8</v>
      </c>
      <c r="H141" s="5" t="s">
        <v>120</v>
      </c>
      <c r="I141" s="5">
        <f t="shared" si="14"/>
        <v>2</v>
      </c>
      <c r="J141" s="5">
        <f t="shared" si="15"/>
        <v>2022</v>
      </c>
      <c r="K141" s="5">
        <f t="shared" si="16"/>
        <v>26</v>
      </c>
      <c r="L141" s="7">
        <f t="shared" si="17"/>
        <v>44618</v>
      </c>
      <c r="M141" s="5" t="s">
        <v>120</v>
      </c>
      <c r="S141" s="5" t="s">
        <v>40</v>
      </c>
      <c r="T141" s="5" t="s">
        <v>41</v>
      </c>
      <c r="U141" s="5" t="s">
        <v>162</v>
      </c>
      <c r="V141" s="5" t="str">
        <f t="shared" si="18"/>
        <v>cubas mundaca jose sergio</v>
      </c>
      <c r="W141" s="5" t="str">
        <f t="shared" si="19"/>
        <v>CUBAS MUNDACA JOSE SERGIO</v>
      </c>
      <c r="X141" s="5" t="str">
        <f t="shared" si="20"/>
        <v>Cubas Mundaca Jose Sergio</v>
      </c>
      <c r="Y141" s="5">
        <v>10442227557</v>
      </c>
      <c r="Z141" s="5" t="s">
        <v>34</v>
      </c>
      <c r="AA141" s="5" t="s">
        <v>35</v>
      </c>
      <c r="AD141" s="5" t="s">
        <v>36</v>
      </c>
      <c r="AE141" s="5">
        <v>169.49</v>
      </c>
      <c r="AF141" s="5">
        <v>0</v>
      </c>
      <c r="AG141" s="5">
        <v>30.51</v>
      </c>
      <c r="AH141" s="5">
        <f t="shared" si="21"/>
        <v>200</v>
      </c>
    </row>
    <row r="142" spans="1:34" x14ac:dyDescent="0.25">
      <c r="A142" s="5">
        <v>87</v>
      </c>
      <c r="B142" s="5" t="s">
        <v>29</v>
      </c>
      <c r="C142" s="5" t="s">
        <v>30</v>
      </c>
      <c r="D142" s="5" t="s">
        <v>163</v>
      </c>
      <c r="E142" s="15" t="str">
        <f t="shared" si="22"/>
        <v>B001</v>
      </c>
      <c r="F142" s="15" t="str">
        <f t="shared" si="12"/>
        <v>17227</v>
      </c>
      <c r="G142" s="15" t="str">
        <f t="shared" si="13"/>
        <v>1-1</v>
      </c>
      <c r="H142" s="5" t="s">
        <v>120</v>
      </c>
      <c r="I142" s="5">
        <f t="shared" si="14"/>
        <v>2</v>
      </c>
      <c r="J142" s="5">
        <f t="shared" si="15"/>
        <v>2022</v>
      </c>
      <c r="K142" s="5">
        <f t="shared" si="16"/>
        <v>26</v>
      </c>
      <c r="L142" s="7">
        <f t="shared" si="17"/>
        <v>44618</v>
      </c>
      <c r="M142" s="5" t="s">
        <v>120</v>
      </c>
      <c r="U142" s="5" t="s">
        <v>164</v>
      </c>
      <c r="V142" s="5" t="str">
        <f t="shared" si="18"/>
        <v>ciro añorga</v>
      </c>
      <c r="W142" s="5" t="str">
        <f t="shared" si="19"/>
        <v>CIRO AÑORGA</v>
      </c>
      <c r="X142" s="5" t="str">
        <f t="shared" si="20"/>
        <v>Ciro Añorga</v>
      </c>
      <c r="Y142" s="5">
        <v>72380208</v>
      </c>
      <c r="Z142" s="5" t="s">
        <v>34</v>
      </c>
      <c r="AA142" s="5" t="s">
        <v>35</v>
      </c>
      <c r="AD142" s="5" t="s">
        <v>36</v>
      </c>
      <c r="AE142" s="5">
        <v>200.85</v>
      </c>
      <c r="AF142" s="5">
        <v>0</v>
      </c>
      <c r="AG142" s="5">
        <v>36.15</v>
      </c>
      <c r="AH142" s="5">
        <f t="shared" si="21"/>
        <v>237</v>
      </c>
    </row>
    <row r="143" spans="1:34" x14ac:dyDescent="0.25">
      <c r="A143" s="5">
        <v>88</v>
      </c>
      <c r="B143" s="5" t="s">
        <v>49</v>
      </c>
      <c r="C143" s="5" t="s">
        <v>30</v>
      </c>
      <c r="D143" s="5" t="s">
        <v>165</v>
      </c>
      <c r="E143" s="15" t="str">
        <f t="shared" si="22"/>
        <v>B003</v>
      </c>
      <c r="F143" s="15" t="str">
        <f t="shared" si="12"/>
        <v>12819</v>
      </c>
      <c r="G143" s="15" t="str">
        <f t="shared" si="13"/>
        <v>3-1</v>
      </c>
      <c r="H143" s="5" t="s">
        <v>120</v>
      </c>
      <c r="I143" s="5">
        <f t="shared" si="14"/>
        <v>2</v>
      </c>
      <c r="J143" s="5">
        <f t="shared" si="15"/>
        <v>2022</v>
      </c>
      <c r="K143" s="5">
        <f t="shared" si="16"/>
        <v>26</v>
      </c>
      <c r="L143" s="7">
        <f t="shared" si="17"/>
        <v>44618</v>
      </c>
      <c r="M143" s="5" t="s">
        <v>120</v>
      </c>
      <c r="U143" s="5" t="s">
        <v>33</v>
      </c>
      <c r="V143" s="5" t="str">
        <f t="shared" si="18"/>
        <v>clientes - varios</v>
      </c>
      <c r="W143" s="5" t="str">
        <f t="shared" si="19"/>
        <v>CLIENTES - VARIOS</v>
      </c>
      <c r="X143" s="5" t="str">
        <f t="shared" si="20"/>
        <v>Clientes - Varios</v>
      </c>
      <c r="Y143" s="5">
        <v>99999999</v>
      </c>
      <c r="Z143" s="5" t="s">
        <v>34</v>
      </c>
      <c r="AA143" s="5" t="s">
        <v>35</v>
      </c>
      <c r="AD143" s="5" t="s">
        <v>36</v>
      </c>
      <c r="AE143" s="5">
        <v>62.71</v>
      </c>
      <c r="AF143" s="5">
        <v>0</v>
      </c>
      <c r="AG143" s="5">
        <v>11.29</v>
      </c>
      <c r="AH143" s="5">
        <f t="shared" si="21"/>
        <v>74</v>
      </c>
    </row>
    <row r="144" spans="1:34" x14ac:dyDescent="0.25">
      <c r="A144" s="5">
        <v>89</v>
      </c>
      <c r="B144" s="5" t="s">
        <v>29</v>
      </c>
      <c r="C144" s="5" t="s">
        <v>38</v>
      </c>
      <c r="D144" s="5" t="s">
        <v>166</v>
      </c>
      <c r="E144" s="15" t="str">
        <f t="shared" si="22"/>
        <v>F001</v>
      </c>
      <c r="F144" s="15" t="str">
        <f t="shared" si="12"/>
        <v>8614</v>
      </c>
      <c r="G144" s="15" t="str">
        <f t="shared" si="13"/>
        <v>1-8</v>
      </c>
      <c r="H144" s="5" t="s">
        <v>120</v>
      </c>
      <c r="I144" s="5">
        <f t="shared" si="14"/>
        <v>2</v>
      </c>
      <c r="J144" s="5">
        <f t="shared" si="15"/>
        <v>2022</v>
      </c>
      <c r="K144" s="5">
        <f t="shared" si="16"/>
        <v>26</v>
      </c>
      <c r="L144" s="7">
        <f t="shared" si="17"/>
        <v>44618</v>
      </c>
      <c r="M144" s="5" t="s">
        <v>120</v>
      </c>
      <c r="R144" s="5" t="s">
        <v>167</v>
      </c>
      <c r="S144" s="5" t="s">
        <v>168</v>
      </c>
      <c r="T144" s="5" t="s">
        <v>169</v>
      </c>
      <c r="U144" s="5" t="s">
        <v>170</v>
      </c>
      <c r="V144" s="5" t="str">
        <f t="shared" si="18"/>
        <v>fruzzali e.i.r.l.</v>
      </c>
      <c r="W144" s="5" t="str">
        <f t="shared" si="19"/>
        <v>FRUZZALI E.I.R.L.</v>
      </c>
      <c r="X144" s="5" t="str">
        <f t="shared" si="20"/>
        <v>Fruzzali E.I.R.L.</v>
      </c>
      <c r="Y144" s="5">
        <v>20550653738</v>
      </c>
      <c r="Z144" s="5" t="s">
        <v>34</v>
      </c>
      <c r="AA144" s="5" t="s">
        <v>35</v>
      </c>
      <c r="AD144" s="5" t="s">
        <v>36</v>
      </c>
      <c r="AE144" s="5">
        <v>127.12</v>
      </c>
      <c r="AF144" s="5">
        <v>0</v>
      </c>
      <c r="AG144" s="5">
        <v>22.88</v>
      </c>
      <c r="AH144" s="5">
        <f t="shared" si="21"/>
        <v>150</v>
      </c>
    </row>
    <row r="145" spans="1:34" x14ac:dyDescent="0.25">
      <c r="A145" s="5">
        <v>90</v>
      </c>
      <c r="B145" s="5" t="s">
        <v>29</v>
      </c>
      <c r="C145" s="5" t="s">
        <v>30</v>
      </c>
      <c r="D145" s="5" t="s">
        <v>171</v>
      </c>
      <c r="E145" s="15" t="str">
        <f t="shared" si="22"/>
        <v>B001</v>
      </c>
      <c r="F145" s="15" t="str">
        <f t="shared" si="12"/>
        <v>17226</v>
      </c>
      <c r="G145" s="15" t="str">
        <f t="shared" si="13"/>
        <v>1-1</v>
      </c>
      <c r="H145" s="5" t="s">
        <v>120</v>
      </c>
      <c r="I145" s="5">
        <f t="shared" si="14"/>
        <v>2</v>
      </c>
      <c r="J145" s="5">
        <f t="shared" si="15"/>
        <v>2022</v>
      </c>
      <c r="K145" s="5">
        <f t="shared" si="16"/>
        <v>26</v>
      </c>
      <c r="L145" s="7">
        <f t="shared" si="17"/>
        <v>44618</v>
      </c>
      <c r="M145" s="5" t="s">
        <v>120</v>
      </c>
      <c r="U145" s="5" t="s">
        <v>172</v>
      </c>
      <c r="V145" s="5" t="str">
        <f t="shared" si="18"/>
        <v>carlos fernando campos</v>
      </c>
      <c r="W145" s="5" t="str">
        <f t="shared" si="19"/>
        <v>CARLOS FERNANDO CAMPOS</v>
      </c>
      <c r="X145" s="5" t="str">
        <f t="shared" si="20"/>
        <v>Carlos Fernando Campos</v>
      </c>
      <c r="Y145" s="5">
        <v>44938600</v>
      </c>
      <c r="Z145" s="5" t="s">
        <v>34</v>
      </c>
      <c r="AA145" s="5" t="s">
        <v>35</v>
      </c>
      <c r="AD145" s="5" t="s">
        <v>36</v>
      </c>
      <c r="AE145" s="5">
        <v>37.29</v>
      </c>
      <c r="AF145" s="5">
        <v>0</v>
      </c>
      <c r="AG145" s="5">
        <v>6.71</v>
      </c>
      <c r="AH145" s="5">
        <f t="shared" si="21"/>
        <v>44</v>
      </c>
    </row>
    <row r="146" spans="1:34" x14ac:dyDescent="0.25">
      <c r="A146" s="5">
        <v>91</v>
      </c>
      <c r="B146" s="5" t="s">
        <v>29</v>
      </c>
      <c r="C146" s="5" t="s">
        <v>30</v>
      </c>
      <c r="D146" s="5" t="s">
        <v>173</v>
      </c>
      <c r="E146" s="15" t="str">
        <f t="shared" si="22"/>
        <v>B001</v>
      </c>
      <c r="F146" s="15" t="str">
        <f t="shared" si="12"/>
        <v>17225</v>
      </c>
      <c r="G146" s="15" t="str">
        <f t="shared" si="13"/>
        <v>1-1</v>
      </c>
      <c r="H146" s="5" t="s">
        <v>120</v>
      </c>
      <c r="I146" s="5">
        <f t="shared" si="14"/>
        <v>2</v>
      </c>
      <c r="J146" s="5">
        <f t="shared" si="15"/>
        <v>2022</v>
      </c>
      <c r="K146" s="5">
        <f t="shared" si="16"/>
        <v>26</v>
      </c>
      <c r="L146" s="7">
        <f t="shared" si="17"/>
        <v>44618</v>
      </c>
      <c r="M146" s="5" t="s">
        <v>120</v>
      </c>
      <c r="R146" s="5" t="s">
        <v>92</v>
      </c>
      <c r="S146" s="5" t="s">
        <v>40</v>
      </c>
      <c r="T146" s="5" t="s">
        <v>41</v>
      </c>
      <c r="U146" s="5" t="s">
        <v>93</v>
      </c>
      <c r="V146" s="5" t="str">
        <f t="shared" si="18"/>
        <v>transporte mi poderoso cautivo jd &amp; a e.i.r.l.</v>
      </c>
      <c r="W146" s="5" t="str">
        <f t="shared" si="19"/>
        <v>TRANSPORTE MI PODEROSO CAUTIVO JD &amp; A E.I.R.L.</v>
      </c>
      <c r="X146" s="5" t="str">
        <f t="shared" si="20"/>
        <v>Transporte Mi Poderoso Cautivo Jd &amp; A E.I.R.L.</v>
      </c>
      <c r="Y146" s="5">
        <v>20607139378</v>
      </c>
      <c r="Z146" s="5" t="s">
        <v>34</v>
      </c>
      <c r="AA146" s="5" t="s">
        <v>35</v>
      </c>
      <c r="AD146" s="5" t="s">
        <v>36</v>
      </c>
      <c r="AE146" s="5">
        <v>847.46</v>
      </c>
      <c r="AF146" s="5">
        <v>0</v>
      </c>
      <c r="AG146" s="5">
        <v>152.54</v>
      </c>
      <c r="AH146" s="5">
        <f t="shared" si="21"/>
        <v>1000</v>
      </c>
    </row>
    <row r="147" spans="1:34" x14ac:dyDescent="0.25">
      <c r="A147" s="5">
        <v>92</v>
      </c>
      <c r="B147" s="5" t="s">
        <v>29</v>
      </c>
      <c r="C147" s="5" t="s">
        <v>30</v>
      </c>
      <c r="D147" s="5" t="s">
        <v>174</v>
      </c>
      <c r="E147" s="15" t="str">
        <f t="shared" si="22"/>
        <v>B001</v>
      </c>
      <c r="F147" s="15" t="str">
        <f t="shared" si="12"/>
        <v>17224</v>
      </c>
      <c r="G147" s="15" t="str">
        <f t="shared" si="13"/>
        <v>1-1</v>
      </c>
      <c r="H147" s="5" t="s">
        <v>120</v>
      </c>
      <c r="I147" s="5">
        <f t="shared" si="14"/>
        <v>2</v>
      </c>
      <c r="J147" s="5">
        <f t="shared" si="15"/>
        <v>2022</v>
      </c>
      <c r="K147" s="5">
        <f t="shared" si="16"/>
        <v>26</v>
      </c>
      <c r="L147" s="7">
        <f t="shared" si="17"/>
        <v>44618</v>
      </c>
      <c r="M147" s="5" t="s">
        <v>120</v>
      </c>
      <c r="U147" s="5" t="s">
        <v>33</v>
      </c>
      <c r="V147" s="5" t="str">
        <f t="shared" si="18"/>
        <v>clientes - varios</v>
      </c>
      <c r="W147" s="5" t="str">
        <f t="shared" si="19"/>
        <v>CLIENTES - VARIOS</v>
      </c>
      <c r="X147" s="5" t="str">
        <f t="shared" si="20"/>
        <v>Clientes - Varios</v>
      </c>
      <c r="Y147" s="5">
        <v>99999999</v>
      </c>
      <c r="Z147" s="5" t="s">
        <v>34</v>
      </c>
      <c r="AA147" s="5" t="s">
        <v>35</v>
      </c>
      <c r="AD147" s="5" t="s">
        <v>36</v>
      </c>
      <c r="AE147" s="5">
        <v>508.47</v>
      </c>
      <c r="AF147" s="5">
        <v>0</v>
      </c>
      <c r="AG147" s="5">
        <v>91.53</v>
      </c>
      <c r="AH147" s="5">
        <f t="shared" si="21"/>
        <v>600</v>
      </c>
    </row>
    <row r="148" spans="1:34" x14ac:dyDescent="0.25">
      <c r="A148" s="5">
        <v>93</v>
      </c>
      <c r="B148" s="5" t="s">
        <v>49</v>
      </c>
      <c r="C148" s="5" t="s">
        <v>30</v>
      </c>
      <c r="D148" s="5" t="s">
        <v>175</v>
      </c>
      <c r="E148" s="15" t="str">
        <f t="shared" si="22"/>
        <v>B003</v>
      </c>
      <c r="F148" s="15" t="str">
        <f t="shared" si="12"/>
        <v>12818</v>
      </c>
      <c r="G148" s="15" t="str">
        <f t="shared" si="13"/>
        <v>3-1</v>
      </c>
      <c r="H148" s="5" t="s">
        <v>120</v>
      </c>
      <c r="I148" s="5">
        <f t="shared" si="14"/>
        <v>2</v>
      </c>
      <c r="J148" s="5">
        <f t="shared" si="15"/>
        <v>2022</v>
      </c>
      <c r="K148" s="5">
        <f t="shared" si="16"/>
        <v>26</v>
      </c>
      <c r="L148" s="7">
        <f t="shared" si="17"/>
        <v>44618</v>
      </c>
      <c r="M148" s="5" t="s">
        <v>120</v>
      </c>
      <c r="U148" s="5" t="s">
        <v>33</v>
      </c>
      <c r="V148" s="5" t="str">
        <f t="shared" si="18"/>
        <v>clientes - varios</v>
      </c>
      <c r="W148" s="5" t="str">
        <f t="shared" si="19"/>
        <v>CLIENTES - VARIOS</v>
      </c>
      <c r="X148" s="5" t="str">
        <f t="shared" si="20"/>
        <v>Clientes - Varios</v>
      </c>
      <c r="Y148" s="5">
        <v>99999999</v>
      </c>
      <c r="Z148" s="5" t="s">
        <v>34</v>
      </c>
      <c r="AA148" s="5" t="s">
        <v>35</v>
      </c>
      <c r="AD148" s="5" t="s">
        <v>36</v>
      </c>
      <c r="AE148" s="5">
        <v>84.75</v>
      </c>
      <c r="AF148" s="5">
        <v>0</v>
      </c>
      <c r="AG148" s="5">
        <v>15.25</v>
      </c>
      <c r="AH148" s="5">
        <f t="shared" si="21"/>
        <v>100</v>
      </c>
    </row>
    <row r="149" spans="1:34" x14ac:dyDescent="0.25">
      <c r="A149" s="5">
        <v>94</v>
      </c>
      <c r="B149" s="5" t="s">
        <v>29</v>
      </c>
      <c r="C149" s="5" t="s">
        <v>38</v>
      </c>
      <c r="D149" s="5" t="s">
        <v>176</v>
      </c>
      <c r="E149" s="15" t="str">
        <f t="shared" si="22"/>
        <v>F001</v>
      </c>
      <c r="F149" s="15" t="str">
        <f t="shared" si="12"/>
        <v>8613</v>
      </c>
      <c r="G149" s="15" t="str">
        <f t="shared" si="13"/>
        <v>1-8</v>
      </c>
      <c r="H149" s="5" t="s">
        <v>120</v>
      </c>
      <c r="I149" s="5">
        <f t="shared" si="14"/>
        <v>2</v>
      </c>
      <c r="J149" s="5">
        <f t="shared" si="15"/>
        <v>2022</v>
      </c>
      <c r="K149" s="5">
        <f t="shared" si="16"/>
        <v>26</v>
      </c>
      <c r="L149" s="7">
        <f t="shared" si="17"/>
        <v>44618</v>
      </c>
      <c r="M149" s="5" t="s">
        <v>120</v>
      </c>
      <c r="R149" s="5" t="s">
        <v>41</v>
      </c>
      <c r="S149" s="5" t="s">
        <v>40</v>
      </c>
      <c r="T149" s="5" t="s">
        <v>41</v>
      </c>
      <c r="U149" s="5" t="s">
        <v>177</v>
      </c>
      <c r="V149" s="5" t="str">
        <f t="shared" si="18"/>
        <v>constructora san antonio de padua servicios generales e.i.r.l.</v>
      </c>
      <c r="W149" s="5" t="str">
        <f t="shared" si="19"/>
        <v>CONSTRUCTORA SAN ANTONIO DE PADUA SERVICIOS GENERALES E.I.R.L.</v>
      </c>
      <c r="X149" s="5" t="str">
        <f t="shared" si="20"/>
        <v>Constructora San Antonio De Padua Servicios Generales E.I.R.L.</v>
      </c>
      <c r="Y149" s="5">
        <v>20487976521</v>
      </c>
      <c r="Z149" s="5" t="s">
        <v>34</v>
      </c>
      <c r="AA149" s="5" t="s">
        <v>35</v>
      </c>
      <c r="AD149" s="5" t="s">
        <v>36</v>
      </c>
      <c r="AE149" s="5">
        <v>508.48</v>
      </c>
      <c r="AF149" s="5">
        <v>0</v>
      </c>
      <c r="AG149" s="5">
        <v>91.53</v>
      </c>
      <c r="AH149" s="5">
        <f t="shared" si="21"/>
        <v>600.01</v>
      </c>
    </row>
    <row r="150" spans="1:34" x14ac:dyDescent="0.25">
      <c r="A150" s="5">
        <v>95</v>
      </c>
      <c r="B150" s="5" t="s">
        <v>49</v>
      </c>
      <c r="C150" s="5" t="s">
        <v>30</v>
      </c>
      <c r="D150" s="5" t="s">
        <v>178</v>
      </c>
      <c r="E150" s="15" t="str">
        <f t="shared" si="22"/>
        <v>B003</v>
      </c>
      <c r="F150" s="15" t="str">
        <f t="shared" si="12"/>
        <v>12817</v>
      </c>
      <c r="G150" s="15" t="str">
        <f t="shared" si="13"/>
        <v>3-1</v>
      </c>
      <c r="H150" s="5" t="s">
        <v>120</v>
      </c>
      <c r="I150" s="5">
        <f t="shared" si="14"/>
        <v>2</v>
      </c>
      <c r="J150" s="5">
        <f t="shared" si="15"/>
        <v>2022</v>
      </c>
      <c r="K150" s="5">
        <f t="shared" si="16"/>
        <v>26</v>
      </c>
      <c r="L150" s="7">
        <f t="shared" si="17"/>
        <v>44618</v>
      </c>
      <c r="M150" s="5" t="s">
        <v>120</v>
      </c>
      <c r="U150" s="5" t="s">
        <v>33</v>
      </c>
      <c r="V150" s="5" t="str">
        <f t="shared" si="18"/>
        <v>clientes - varios</v>
      </c>
      <c r="W150" s="5" t="str">
        <f t="shared" si="19"/>
        <v>CLIENTES - VARIOS</v>
      </c>
      <c r="X150" s="5" t="str">
        <f t="shared" si="20"/>
        <v>Clientes - Varios</v>
      </c>
      <c r="Y150" s="5">
        <v>99999999</v>
      </c>
      <c r="Z150" s="5" t="s">
        <v>34</v>
      </c>
      <c r="AA150" s="5" t="s">
        <v>35</v>
      </c>
      <c r="AD150" s="5" t="s">
        <v>36</v>
      </c>
      <c r="AE150" s="5">
        <v>508.47</v>
      </c>
      <c r="AF150" s="5">
        <v>0</v>
      </c>
      <c r="AG150" s="5">
        <v>91.53</v>
      </c>
      <c r="AH150" s="5">
        <f t="shared" si="21"/>
        <v>600</v>
      </c>
    </row>
    <row r="151" spans="1:34" x14ac:dyDescent="0.25">
      <c r="A151" s="5">
        <v>96</v>
      </c>
      <c r="B151" s="5" t="s">
        <v>49</v>
      </c>
      <c r="C151" s="5" t="s">
        <v>30</v>
      </c>
      <c r="D151" s="5" t="s">
        <v>179</v>
      </c>
      <c r="E151" s="15" t="str">
        <f t="shared" si="22"/>
        <v>B003</v>
      </c>
      <c r="F151" s="15" t="str">
        <f t="shared" si="12"/>
        <v>12816</v>
      </c>
      <c r="G151" s="15" t="str">
        <f t="shared" si="13"/>
        <v>3-1</v>
      </c>
      <c r="H151" s="5" t="s">
        <v>120</v>
      </c>
      <c r="I151" s="5">
        <f t="shared" si="14"/>
        <v>2</v>
      </c>
      <c r="J151" s="5">
        <f t="shared" si="15"/>
        <v>2022</v>
      </c>
      <c r="K151" s="5">
        <f t="shared" si="16"/>
        <v>26</v>
      </c>
      <c r="L151" s="7">
        <f t="shared" si="17"/>
        <v>44618</v>
      </c>
      <c r="M151" s="5" t="s">
        <v>120</v>
      </c>
      <c r="U151" s="5" t="s">
        <v>33</v>
      </c>
      <c r="V151" s="5" t="str">
        <f t="shared" si="18"/>
        <v>clientes - varios</v>
      </c>
      <c r="W151" s="5" t="str">
        <f t="shared" si="19"/>
        <v>CLIENTES - VARIOS</v>
      </c>
      <c r="X151" s="5" t="str">
        <f t="shared" si="20"/>
        <v>Clientes - Varios</v>
      </c>
      <c r="Y151" s="5">
        <v>99999999</v>
      </c>
      <c r="Z151" s="5" t="s">
        <v>34</v>
      </c>
      <c r="AA151" s="5" t="s">
        <v>35</v>
      </c>
      <c r="AD151" s="5" t="s">
        <v>36</v>
      </c>
      <c r="AE151" s="5">
        <v>508.47</v>
      </c>
      <c r="AF151" s="5">
        <v>0</v>
      </c>
      <c r="AG151" s="5">
        <v>91.53</v>
      </c>
      <c r="AH151" s="5">
        <f t="shared" si="21"/>
        <v>600</v>
      </c>
    </row>
    <row r="152" spans="1:34" x14ac:dyDescent="0.25">
      <c r="A152" s="5">
        <v>97</v>
      </c>
      <c r="B152" s="5" t="s">
        <v>49</v>
      </c>
      <c r="C152" s="5" t="s">
        <v>30</v>
      </c>
      <c r="D152" s="5" t="s">
        <v>180</v>
      </c>
      <c r="E152" s="15" t="str">
        <f t="shared" si="22"/>
        <v>B003</v>
      </c>
      <c r="F152" s="15" t="str">
        <f t="shared" si="12"/>
        <v>12815</v>
      </c>
      <c r="G152" s="15" t="str">
        <f t="shared" si="13"/>
        <v>3-1</v>
      </c>
      <c r="H152" s="5" t="s">
        <v>120</v>
      </c>
      <c r="I152" s="5">
        <f t="shared" si="14"/>
        <v>2</v>
      </c>
      <c r="J152" s="5">
        <f t="shared" si="15"/>
        <v>2022</v>
      </c>
      <c r="K152" s="5">
        <f t="shared" si="16"/>
        <v>26</v>
      </c>
      <c r="L152" s="7">
        <f t="shared" si="17"/>
        <v>44618</v>
      </c>
      <c r="M152" s="5" t="s">
        <v>120</v>
      </c>
      <c r="U152" s="5" t="s">
        <v>33</v>
      </c>
      <c r="V152" s="5" t="str">
        <f t="shared" si="18"/>
        <v>clientes - varios</v>
      </c>
      <c r="W152" s="5" t="str">
        <f t="shared" si="19"/>
        <v>CLIENTES - VARIOS</v>
      </c>
      <c r="X152" s="5" t="str">
        <f t="shared" si="20"/>
        <v>Clientes - Varios</v>
      </c>
      <c r="Y152" s="5">
        <v>99999999</v>
      </c>
      <c r="Z152" s="5" t="s">
        <v>34</v>
      </c>
      <c r="AA152" s="5" t="s">
        <v>35</v>
      </c>
      <c r="AD152" s="5" t="s">
        <v>36</v>
      </c>
      <c r="AE152" s="5">
        <v>508.47</v>
      </c>
      <c r="AF152" s="5">
        <v>0</v>
      </c>
      <c r="AG152" s="5">
        <v>91.53</v>
      </c>
      <c r="AH152" s="5">
        <f t="shared" si="21"/>
        <v>600</v>
      </c>
    </row>
    <row r="153" spans="1:34" x14ac:dyDescent="0.25">
      <c r="A153" s="5">
        <v>98</v>
      </c>
      <c r="B153" s="5" t="s">
        <v>49</v>
      </c>
      <c r="C153" s="5" t="s">
        <v>30</v>
      </c>
      <c r="D153" s="5" t="s">
        <v>181</v>
      </c>
      <c r="E153" s="15" t="str">
        <f t="shared" si="22"/>
        <v>B003</v>
      </c>
      <c r="F153" s="15" t="str">
        <f t="shared" si="12"/>
        <v>12814</v>
      </c>
      <c r="G153" s="15" t="str">
        <f t="shared" si="13"/>
        <v>3-1</v>
      </c>
      <c r="H153" s="5" t="s">
        <v>120</v>
      </c>
      <c r="I153" s="5">
        <f t="shared" si="14"/>
        <v>2</v>
      </c>
      <c r="J153" s="5">
        <f t="shared" si="15"/>
        <v>2022</v>
      </c>
      <c r="K153" s="5">
        <f t="shared" si="16"/>
        <v>26</v>
      </c>
      <c r="L153" s="7">
        <f t="shared" si="17"/>
        <v>44618</v>
      </c>
      <c r="M153" s="5" t="s">
        <v>120</v>
      </c>
      <c r="U153" s="5" t="s">
        <v>33</v>
      </c>
      <c r="V153" s="5" t="str">
        <f t="shared" si="18"/>
        <v>clientes - varios</v>
      </c>
      <c r="W153" s="5" t="str">
        <f t="shared" si="19"/>
        <v>CLIENTES - VARIOS</v>
      </c>
      <c r="X153" s="5" t="str">
        <f t="shared" si="20"/>
        <v>Clientes - Varios</v>
      </c>
      <c r="Y153" s="5">
        <v>99999999</v>
      </c>
      <c r="Z153" s="5" t="s">
        <v>34</v>
      </c>
      <c r="AA153" s="5" t="s">
        <v>35</v>
      </c>
      <c r="AD153" s="5" t="s">
        <v>36</v>
      </c>
      <c r="AE153" s="5">
        <v>508.47</v>
      </c>
      <c r="AF153" s="5">
        <v>0</v>
      </c>
      <c r="AG153" s="5">
        <v>91.53</v>
      </c>
      <c r="AH153" s="5">
        <f t="shared" si="21"/>
        <v>600</v>
      </c>
    </row>
    <row r="154" spans="1:34" x14ac:dyDescent="0.25">
      <c r="A154" s="5">
        <v>99</v>
      </c>
      <c r="B154" s="5" t="s">
        <v>55</v>
      </c>
      <c r="C154" s="5" t="s">
        <v>30</v>
      </c>
      <c r="D154" s="5" t="s">
        <v>182</v>
      </c>
      <c r="E154" s="15" t="str">
        <f t="shared" si="22"/>
        <v>B002</v>
      </c>
      <c r="F154" s="15" t="str">
        <f t="shared" si="12"/>
        <v>16074</v>
      </c>
      <c r="G154" s="15" t="str">
        <f t="shared" si="13"/>
        <v>2-1</v>
      </c>
      <c r="H154" s="5" t="s">
        <v>120</v>
      </c>
      <c r="I154" s="5">
        <f t="shared" si="14"/>
        <v>2</v>
      </c>
      <c r="J154" s="5">
        <f t="shared" si="15"/>
        <v>2022</v>
      </c>
      <c r="K154" s="5">
        <f t="shared" si="16"/>
        <v>26</v>
      </c>
      <c r="L154" s="7">
        <f t="shared" si="17"/>
        <v>44618</v>
      </c>
      <c r="M154" s="5" t="s">
        <v>120</v>
      </c>
      <c r="U154" s="5" t="s">
        <v>33</v>
      </c>
      <c r="V154" s="5" t="str">
        <f t="shared" si="18"/>
        <v>clientes - varios</v>
      </c>
      <c r="W154" s="5" t="str">
        <f t="shared" si="19"/>
        <v>CLIENTES - VARIOS</v>
      </c>
      <c r="X154" s="5" t="str">
        <f t="shared" si="20"/>
        <v>Clientes - Varios</v>
      </c>
      <c r="Y154" s="5">
        <v>99999999</v>
      </c>
      <c r="Z154" s="5" t="s">
        <v>34</v>
      </c>
      <c r="AA154" s="5" t="s">
        <v>35</v>
      </c>
      <c r="AD154" s="5" t="s">
        <v>36</v>
      </c>
      <c r="AE154" s="5">
        <v>508.47</v>
      </c>
      <c r="AF154" s="5">
        <v>0</v>
      </c>
      <c r="AG154" s="5">
        <v>91.53</v>
      </c>
      <c r="AH154" s="5">
        <f t="shared" si="21"/>
        <v>600</v>
      </c>
    </row>
    <row r="155" spans="1:34" x14ac:dyDescent="0.25">
      <c r="A155" s="5">
        <v>100</v>
      </c>
      <c r="B155" s="5" t="s">
        <v>55</v>
      </c>
      <c r="C155" s="5" t="s">
        <v>30</v>
      </c>
      <c r="D155" s="5" t="s">
        <v>183</v>
      </c>
      <c r="E155" s="15" t="str">
        <f t="shared" si="22"/>
        <v>B002</v>
      </c>
      <c r="F155" s="15" t="str">
        <f t="shared" si="12"/>
        <v>16073</v>
      </c>
      <c r="G155" s="15" t="str">
        <f t="shared" si="13"/>
        <v>2-1</v>
      </c>
      <c r="H155" s="5" t="s">
        <v>120</v>
      </c>
      <c r="I155" s="5">
        <f t="shared" si="14"/>
        <v>2</v>
      </c>
      <c r="J155" s="5">
        <f t="shared" si="15"/>
        <v>2022</v>
      </c>
      <c r="K155" s="5">
        <f t="shared" si="16"/>
        <v>26</v>
      </c>
      <c r="L155" s="7">
        <f t="shared" si="17"/>
        <v>44618</v>
      </c>
      <c r="M155" s="5" t="s">
        <v>120</v>
      </c>
      <c r="U155" s="5" t="s">
        <v>33</v>
      </c>
      <c r="V155" s="5" t="str">
        <f t="shared" si="18"/>
        <v>clientes - varios</v>
      </c>
      <c r="W155" s="5" t="str">
        <f t="shared" si="19"/>
        <v>CLIENTES - VARIOS</v>
      </c>
      <c r="X155" s="5" t="str">
        <f t="shared" si="20"/>
        <v>Clientes - Varios</v>
      </c>
      <c r="Y155" s="5">
        <v>99999999</v>
      </c>
      <c r="Z155" s="5" t="s">
        <v>34</v>
      </c>
      <c r="AA155" s="5" t="s">
        <v>35</v>
      </c>
      <c r="AD155" s="5" t="s">
        <v>36</v>
      </c>
      <c r="AE155" s="5">
        <v>508.47</v>
      </c>
      <c r="AF155" s="5">
        <v>0</v>
      </c>
      <c r="AG155" s="5">
        <v>91.53</v>
      </c>
      <c r="AH155" s="5">
        <f t="shared" si="21"/>
        <v>600</v>
      </c>
    </row>
    <row r="156" spans="1:34" x14ac:dyDescent="0.25">
      <c r="A156" s="5">
        <v>101</v>
      </c>
      <c r="B156" s="5" t="s">
        <v>55</v>
      </c>
      <c r="C156" s="5" t="s">
        <v>30</v>
      </c>
      <c r="D156" s="5" t="s">
        <v>184</v>
      </c>
      <c r="E156" s="15" t="str">
        <f t="shared" si="22"/>
        <v>B002</v>
      </c>
      <c r="F156" s="15" t="str">
        <f t="shared" si="12"/>
        <v>16072</v>
      </c>
      <c r="G156" s="15" t="str">
        <f t="shared" si="13"/>
        <v>2-1</v>
      </c>
      <c r="H156" s="5" t="s">
        <v>120</v>
      </c>
      <c r="I156" s="5">
        <f t="shared" si="14"/>
        <v>2</v>
      </c>
      <c r="J156" s="5">
        <f t="shared" si="15"/>
        <v>2022</v>
      </c>
      <c r="K156" s="5">
        <f t="shared" si="16"/>
        <v>26</v>
      </c>
      <c r="L156" s="7">
        <f t="shared" si="17"/>
        <v>44618</v>
      </c>
      <c r="M156" s="5" t="s">
        <v>120</v>
      </c>
      <c r="U156" s="5" t="s">
        <v>33</v>
      </c>
      <c r="V156" s="5" t="str">
        <f t="shared" si="18"/>
        <v>clientes - varios</v>
      </c>
      <c r="W156" s="5" t="str">
        <f t="shared" si="19"/>
        <v>CLIENTES - VARIOS</v>
      </c>
      <c r="X156" s="5" t="str">
        <f t="shared" si="20"/>
        <v>Clientes - Varios</v>
      </c>
      <c r="Y156" s="5">
        <v>99999999</v>
      </c>
      <c r="Z156" s="5" t="s">
        <v>34</v>
      </c>
      <c r="AA156" s="5" t="s">
        <v>35</v>
      </c>
      <c r="AD156" s="5" t="s">
        <v>36</v>
      </c>
      <c r="AE156" s="5">
        <v>508.47</v>
      </c>
      <c r="AF156" s="5">
        <v>0</v>
      </c>
      <c r="AG156" s="5">
        <v>91.53</v>
      </c>
      <c r="AH156" s="5">
        <f t="shared" si="21"/>
        <v>600</v>
      </c>
    </row>
    <row r="157" spans="1:34" x14ac:dyDescent="0.25">
      <c r="A157" s="5">
        <v>102</v>
      </c>
      <c r="B157" s="5" t="s">
        <v>55</v>
      </c>
      <c r="C157" s="5" t="s">
        <v>30</v>
      </c>
      <c r="D157" s="5" t="s">
        <v>185</v>
      </c>
      <c r="E157" s="15" t="str">
        <f t="shared" si="22"/>
        <v>B002</v>
      </c>
      <c r="F157" s="15" t="str">
        <f t="shared" si="12"/>
        <v>16071</v>
      </c>
      <c r="G157" s="15" t="str">
        <f t="shared" si="13"/>
        <v>2-1</v>
      </c>
      <c r="H157" s="5" t="s">
        <v>120</v>
      </c>
      <c r="I157" s="5">
        <f t="shared" si="14"/>
        <v>2</v>
      </c>
      <c r="J157" s="5">
        <f t="shared" si="15"/>
        <v>2022</v>
      </c>
      <c r="K157" s="5">
        <f t="shared" si="16"/>
        <v>26</v>
      </c>
      <c r="L157" s="7">
        <f t="shared" si="17"/>
        <v>44618</v>
      </c>
      <c r="M157" s="5" t="s">
        <v>120</v>
      </c>
      <c r="U157" s="5" t="s">
        <v>33</v>
      </c>
      <c r="V157" s="5" t="str">
        <f t="shared" si="18"/>
        <v>clientes - varios</v>
      </c>
      <c r="W157" s="5" t="str">
        <f t="shared" si="19"/>
        <v>CLIENTES - VARIOS</v>
      </c>
      <c r="X157" s="5" t="str">
        <f t="shared" si="20"/>
        <v>Clientes - Varios</v>
      </c>
      <c r="Y157" s="5">
        <v>99999999</v>
      </c>
      <c r="Z157" s="5" t="s">
        <v>34</v>
      </c>
      <c r="AA157" s="5" t="s">
        <v>35</v>
      </c>
      <c r="AD157" s="5" t="s">
        <v>36</v>
      </c>
      <c r="AE157" s="5">
        <v>508.47</v>
      </c>
      <c r="AF157" s="5">
        <v>0</v>
      </c>
      <c r="AG157" s="5">
        <v>91.53</v>
      </c>
      <c r="AH157" s="5">
        <f t="shared" si="21"/>
        <v>600</v>
      </c>
    </row>
    <row r="158" spans="1:34" x14ac:dyDescent="0.25">
      <c r="A158" s="5">
        <v>103</v>
      </c>
      <c r="B158" s="5" t="s">
        <v>29</v>
      </c>
      <c r="C158" s="5" t="s">
        <v>30</v>
      </c>
      <c r="D158" s="5" t="s">
        <v>186</v>
      </c>
      <c r="E158" s="15" t="str">
        <f t="shared" si="22"/>
        <v>B001</v>
      </c>
      <c r="F158" s="15" t="str">
        <f t="shared" si="12"/>
        <v>17223</v>
      </c>
      <c r="G158" s="15" t="str">
        <f t="shared" si="13"/>
        <v>1-1</v>
      </c>
      <c r="H158" s="5" t="s">
        <v>120</v>
      </c>
      <c r="I158" s="5">
        <f t="shared" si="14"/>
        <v>2</v>
      </c>
      <c r="J158" s="5">
        <f t="shared" si="15"/>
        <v>2022</v>
      </c>
      <c r="K158" s="5">
        <f t="shared" si="16"/>
        <v>26</v>
      </c>
      <c r="L158" s="7">
        <f t="shared" si="17"/>
        <v>44618</v>
      </c>
      <c r="M158" s="5" t="s">
        <v>120</v>
      </c>
      <c r="U158" s="5" t="s">
        <v>33</v>
      </c>
      <c r="V158" s="5" t="str">
        <f t="shared" si="18"/>
        <v>clientes - varios</v>
      </c>
      <c r="W158" s="5" t="str">
        <f t="shared" si="19"/>
        <v>CLIENTES - VARIOS</v>
      </c>
      <c r="X158" s="5" t="str">
        <f t="shared" si="20"/>
        <v>Clientes - Varios</v>
      </c>
      <c r="Y158" s="5">
        <v>99999999</v>
      </c>
      <c r="Z158" s="5" t="s">
        <v>34</v>
      </c>
      <c r="AA158" s="5" t="s">
        <v>35</v>
      </c>
      <c r="AD158" s="5" t="s">
        <v>36</v>
      </c>
      <c r="AE158" s="5">
        <v>423.73</v>
      </c>
      <c r="AF158" s="5">
        <v>0</v>
      </c>
      <c r="AG158" s="5">
        <v>76.27</v>
      </c>
      <c r="AH158" s="5">
        <f t="shared" si="21"/>
        <v>500</v>
      </c>
    </row>
    <row r="159" spans="1:34" x14ac:dyDescent="0.25">
      <c r="A159" s="5">
        <v>104</v>
      </c>
      <c r="B159" s="5" t="s">
        <v>29</v>
      </c>
      <c r="C159" s="5" t="s">
        <v>30</v>
      </c>
      <c r="D159" s="5" t="s">
        <v>187</v>
      </c>
      <c r="E159" s="15" t="str">
        <f t="shared" si="22"/>
        <v>B001</v>
      </c>
      <c r="F159" s="15" t="str">
        <f t="shared" si="12"/>
        <v>17222</v>
      </c>
      <c r="G159" s="15" t="str">
        <f t="shared" si="13"/>
        <v>1-1</v>
      </c>
      <c r="H159" s="5" t="s">
        <v>120</v>
      </c>
      <c r="I159" s="5">
        <f t="shared" si="14"/>
        <v>2</v>
      </c>
      <c r="J159" s="5">
        <f t="shared" si="15"/>
        <v>2022</v>
      </c>
      <c r="K159" s="5">
        <f t="shared" si="16"/>
        <v>26</v>
      </c>
      <c r="L159" s="7">
        <f t="shared" si="17"/>
        <v>44618</v>
      </c>
      <c r="M159" s="5" t="s">
        <v>120</v>
      </c>
      <c r="U159" s="5" t="s">
        <v>33</v>
      </c>
      <c r="V159" s="5" t="str">
        <f t="shared" si="18"/>
        <v>clientes - varios</v>
      </c>
      <c r="W159" s="5" t="str">
        <f t="shared" si="19"/>
        <v>CLIENTES - VARIOS</v>
      </c>
      <c r="X159" s="5" t="str">
        <f t="shared" si="20"/>
        <v>Clientes - Varios</v>
      </c>
      <c r="Y159" s="5">
        <v>99999999</v>
      </c>
      <c r="Z159" s="5" t="s">
        <v>34</v>
      </c>
      <c r="AA159" s="5" t="s">
        <v>35</v>
      </c>
      <c r="AD159" s="5" t="s">
        <v>36</v>
      </c>
      <c r="AE159" s="5">
        <v>508.47</v>
      </c>
      <c r="AF159" s="5">
        <v>0</v>
      </c>
      <c r="AG159" s="5">
        <v>91.53</v>
      </c>
      <c r="AH159" s="5">
        <f t="shared" si="21"/>
        <v>600</v>
      </c>
    </row>
    <row r="160" spans="1:34" x14ac:dyDescent="0.25">
      <c r="A160" s="5">
        <v>105</v>
      </c>
      <c r="B160" s="5" t="s">
        <v>29</v>
      </c>
      <c r="C160" s="5" t="s">
        <v>30</v>
      </c>
      <c r="D160" s="5" t="s">
        <v>188</v>
      </c>
      <c r="E160" s="15" t="str">
        <f t="shared" si="22"/>
        <v>B001</v>
      </c>
      <c r="F160" s="15" t="str">
        <f t="shared" si="12"/>
        <v>17221</v>
      </c>
      <c r="G160" s="15" t="str">
        <f t="shared" si="13"/>
        <v>1-1</v>
      </c>
      <c r="H160" s="5" t="s">
        <v>120</v>
      </c>
      <c r="I160" s="5">
        <f t="shared" si="14"/>
        <v>2</v>
      </c>
      <c r="J160" s="5">
        <f t="shared" si="15"/>
        <v>2022</v>
      </c>
      <c r="K160" s="5">
        <f t="shared" si="16"/>
        <v>26</v>
      </c>
      <c r="L160" s="7">
        <f t="shared" si="17"/>
        <v>44618</v>
      </c>
      <c r="M160" s="5" t="s">
        <v>120</v>
      </c>
      <c r="U160" s="5" t="s">
        <v>33</v>
      </c>
      <c r="V160" s="5" t="str">
        <f t="shared" si="18"/>
        <v>clientes - varios</v>
      </c>
      <c r="W160" s="5" t="str">
        <f t="shared" si="19"/>
        <v>CLIENTES - VARIOS</v>
      </c>
      <c r="X160" s="5" t="str">
        <f t="shared" si="20"/>
        <v>Clientes - Varios</v>
      </c>
      <c r="Y160" s="5">
        <v>99999999</v>
      </c>
      <c r="Z160" s="5" t="s">
        <v>34</v>
      </c>
      <c r="AA160" s="5" t="s">
        <v>35</v>
      </c>
      <c r="AD160" s="5" t="s">
        <v>36</v>
      </c>
      <c r="AE160" s="5">
        <v>508.47</v>
      </c>
      <c r="AF160" s="5">
        <v>0</v>
      </c>
      <c r="AG160" s="5">
        <v>91.53</v>
      </c>
      <c r="AH160" s="5">
        <f t="shared" si="21"/>
        <v>600</v>
      </c>
    </row>
    <row r="161" spans="1:34" x14ac:dyDescent="0.25">
      <c r="A161" s="5">
        <v>106</v>
      </c>
      <c r="B161" s="5" t="s">
        <v>29</v>
      </c>
      <c r="C161" s="5" t="s">
        <v>38</v>
      </c>
      <c r="D161" s="5" t="s">
        <v>189</v>
      </c>
      <c r="E161" s="15" t="str">
        <f t="shared" si="22"/>
        <v>F001</v>
      </c>
      <c r="F161" s="15" t="str">
        <f t="shared" si="12"/>
        <v>8612</v>
      </c>
      <c r="G161" s="15" t="str">
        <f t="shared" si="13"/>
        <v>1-8</v>
      </c>
      <c r="H161" s="5" t="s">
        <v>120</v>
      </c>
      <c r="I161" s="5">
        <f t="shared" si="14"/>
        <v>2</v>
      </c>
      <c r="J161" s="5">
        <f t="shared" si="15"/>
        <v>2022</v>
      </c>
      <c r="K161" s="5">
        <f t="shared" si="16"/>
        <v>26</v>
      </c>
      <c r="L161" s="7">
        <f t="shared" si="17"/>
        <v>44618</v>
      </c>
      <c r="M161" s="5" t="s">
        <v>120</v>
      </c>
      <c r="U161" s="5" t="s">
        <v>190</v>
      </c>
      <c r="V161" s="5" t="str">
        <f t="shared" si="18"/>
        <v>deprisa logistica eirl</v>
      </c>
      <c r="W161" s="5" t="str">
        <f t="shared" si="19"/>
        <v>DEPRISA LOGISTICA EIRL</v>
      </c>
      <c r="X161" s="5" t="str">
        <f t="shared" si="20"/>
        <v>Deprisa Logistica Eirl</v>
      </c>
      <c r="Y161" s="5">
        <v>20604757836</v>
      </c>
      <c r="Z161" s="5" t="s">
        <v>34</v>
      </c>
      <c r="AA161" s="5" t="s">
        <v>35</v>
      </c>
      <c r="AD161" s="5" t="s">
        <v>36</v>
      </c>
      <c r="AE161" s="5">
        <v>254.24</v>
      </c>
      <c r="AF161" s="5">
        <v>0</v>
      </c>
      <c r="AG161" s="5">
        <v>45.76</v>
      </c>
      <c r="AH161" s="5">
        <f t="shared" si="21"/>
        <v>300</v>
      </c>
    </row>
    <row r="162" spans="1:34" x14ac:dyDescent="0.25">
      <c r="A162" s="5">
        <v>107</v>
      </c>
      <c r="B162" s="5" t="s">
        <v>49</v>
      </c>
      <c r="C162" s="5" t="s">
        <v>30</v>
      </c>
      <c r="D162" s="5" t="s">
        <v>191</v>
      </c>
      <c r="E162" s="15" t="str">
        <f t="shared" si="22"/>
        <v>B003</v>
      </c>
      <c r="F162" s="15" t="str">
        <f t="shared" si="12"/>
        <v>12813</v>
      </c>
      <c r="G162" s="15" t="str">
        <f t="shared" si="13"/>
        <v>3-1</v>
      </c>
      <c r="H162" s="5" t="s">
        <v>120</v>
      </c>
      <c r="I162" s="5">
        <f t="shared" si="14"/>
        <v>2</v>
      </c>
      <c r="J162" s="5">
        <f t="shared" si="15"/>
        <v>2022</v>
      </c>
      <c r="K162" s="5">
        <f t="shared" si="16"/>
        <v>26</v>
      </c>
      <c r="L162" s="7">
        <f t="shared" si="17"/>
        <v>44618</v>
      </c>
      <c r="M162" s="5" t="s">
        <v>120</v>
      </c>
      <c r="U162" s="5" t="s">
        <v>33</v>
      </c>
      <c r="V162" s="5" t="str">
        <f t="shared" si="18"/>
        <v>clientes - varios</v>
      </c>
      <c r="W162" s="5" t="str">
        <f t="shared" si="19"/>
        <v>CLIENTES - VARIOS</v>
      </c>
      <c r="X162" s="5" t="str">
        <f t="shared" si="20"/>
        <v>Clientes - Varios</v>
      </c>
      <c r="Y162" s="5">
        <v>99999999</v>
      </c>
      <c r="Z162" s="5" t="s">
        <v>34</v>
      </c>
      <c r="AA162" s="5" t="s">
        <v>35</v>
      </c>
      <c r="AD162" s="5" t="s">
        <v>36</v>
      </c>
      <c r="AE162" s="5">
        <v>33.9</v>
      </c>
      <c r="AF162" s="5">
        <v>0</v>
      </c>
      <c r="AG162" s="5">
        <v>6.1</v>
      </c>
      <c r="AH162" s="5">
        <f t="shared" si="21"/>
        <v>40</v>
      </c>
    </row>
    <row r="163" spans="1:34" x14ac:dyDescent="0.25">
      <c r="A163" s="5">
        <v>108</v>
      </c>
      <c r="B163" s="5" t="s">
        <v>29</v>
      </c>
      <c r="C163" s="5" t="s">
        <v>38</v>
      </c>
      <c r="D163" s="5" t="s">
        <v>192</v>
      </c>
      <c r="E163" s="15" t="str">
        <f t="shared" si="22"/>
        <v>F001</v>
      </c>
      <c r="F163" s="15" t="str">
        <f t="shared" si="12"/>
        <v>8611</v>
      </c>
      <c r="G163" s="15" t="str">
        <f t="shared" si="13"/>
        <v>1-8</v>
      </c>
      <c r="H163" s="5" t="s">
        <v>120</v>
      </c>
      <c r="I163" s="5">
        <f t="shared" si="14"/>
        <v>2</v>
      </c>
      <c r="J163" s="5">
        <f t="shared" si="15"/>
        <v>2022</v>
      </c>
      <c r="K163" s="5">
        <f t="shared" si="16"/>
        <v>26</v>
      </c>
      <c r="L163" s="7">
        <f t="shared" si="17"/>
        <v>44618</v>
      </c>
      <c r="M163" s="5" t="s">
        <v>120</v>
      </c>
      <c r="U163" s="5" t="s">
        <v>193</v>
      </c>
      <c r="V163" s="5" t="str">
        <f t="shared" si="18"/>
        <v>rocio jackeline melendez castillo</v>
      </c>
      <c r="W163" s="5" t="str">
        <f t="shared" si="19"/>
        <v>ROCIO JACKELINE MELENDEZ CASTILLO</v>
      </c>
      <c r="X163" s="5" t="str">
        <f t="shared" si="20"/>
        <v>Rocio Jackeline Melendez Castillo</v>
      </c>
      <c r="Y163" s="5">
        <v>10429100289</v>
      </c>
      <c r="Z163" s="5" t="s">
        <v>34</v>
      </c>
      <c r="AA163" s="5" t="s">
        <v>35</v>
      </c>
      <c r="AD163" s="5" t="s">
        <v>36</v>
      </c>
      <c r="AE163" s="5">
        <v>237.29</v>
      </c>
      <c r="AF163" s="5">
        <v>0</v>
      </c>
      <c r="AG163" s="5">
        <v>42.71</v>
      </c>
      <c r="AH163" s="5">
        <f t="shared" si="21"/>
        <v>280</v>
      </c>
    </row>
    <row r="164" spans="1:34" x14ac:dyDescent="0.25">
      <c r="A164" s="5">
        <v>109</v>
      </c>
      <c r="B164" s="5" t="s">
        <v>49</v>
      </c>
      <c r="C164" s="5" t="s">
        <v>38</v>
      </c>
      <c r="D164" s="5" t="s">
        <v>194</v>
      </c>
      <c r="E164" s="15" t="str">
        <f t="shared" si="22"/>
        <v>F003</v>
      </c>
      <c r="F164" s="15" t="str">
        <f t="shared" si="12"/>
        <v>2115</v>
      </c>
      <c r="G164" s="15" t="str">
        <f t="shared" si="13"/>
        <v>3-2</v>
      </c>
      <c r="H164" s="5" t="s">
        <v>120</v>
      </c>
      <c r="I164" s="5">
        <f t="shared" si="14"/>
        <v>2</v>
      </c>
      <c r="J164" s="5">
        <f t="shared" si="15"/>
        <v>2022</v>
      </c>
      <c r="K164" s="5">
        <f t="shared" si="16"/>
        <v>26</v>
      </c>
      <c r="L164" s="7">
        <f t="shared" si="17"/>
        <v>44618</v>
      </c>
      <c r="M164" s="5" t="s">
        <v>120</v>
      </c>
      <c r="S164" s="5" t="s">
        <v>40</v>
      </c>
      <c r="T164" s="5" t="s">
        <v>41</v>
      </c>
      <c r="U164" s="5" t="s">
        <v>157</v>
      </c>
      <c r="V164" s="5" t="str">
        <f t="shared" si="18"/>
        <v>la torre vallejos fernando camilo</v>
      </c>
      <c r="W164" s="5" t="str">
        <f t="shared" si="19"/>
        <v>LA TORRE VALLEJOS FERNANDO CAMILO</v>
      </c>
      <c r="X164" s="5" t="str">
        <f t="shared" si="20"/>
        <v>La Torre Vallejos Fernando Camilo</v>
      </c>
      <c r="Y164" s="5">
        <v>10167268094</v>
      </c>
      <c r="Z164" s="5" t="s">
        <v>34</v>
      </c>
      <c r="AA164" s="5" t="s">
        <v>35</v>
      </c>
      <c r="AD164" s="5" t="s">
        <v>36</v>
      </c>
      <c r="AE164" s="5">
        <v>72.88</v>
      </c>
      <c r="AF164" s="5">
        <v>0</v>
      </c>
      <c r="AG164" s="5">
        <v>13.12</v>
      </c>
      <c r="AH164" s="5">
        <f t="shared" si="21"/>
        <v>86</v>
      </c>
    </row>
    <row r="165" spans="1:34" x14ac:dyDescent="0.25">
      <c r="A165" s="5">
        <v>110</v>
      </c>
      <c r="B165" s="5" t="s">
        <v>29</v>
      </c>
      <c r="C165" s="5" t="s">
        <v>38</v>
      </c>
      <c r="D165" s="5" t="s">
        <v>195</v>
      </c>
      <c r="E165" s="15" t="str">
        <f t="shared" si="22"/>
        <v>F001</v>
      </c>
      <c r="F165" s="15" t="str">
        <f t="shared" si="12"/>
        <v>8610</v>
      </c>
      <c r="G165" s="15" t="str">
        <f t="shared" si="13"/>
        <v>1-8</v>
      </c>
      <c r="H165" s="5" t="s">
        <v>196</v>
      </c>
      <c r="I165" s="5">
        <f t="shared" si="14"/>
        <v>2</v>
      </c>
      <c r="J165" s="5">
        <f t="shared" si="15"/>
        <v>2022</v>
      </c>
      <c r="K165" s="5">
        <f t="shared" si="16"/>
        <v>25</v>
      </c>
      <c r="L165" s="7">
        <f t="shared" si="17"/>
        <v>44617</v>
      </c>
      <c r="M165" s="5" t="s">
        <v>196</v>
      </c>
      <c r="U165" s="5" t="s">
        <v>193</v>
      </c>
      <c r="V165" s="5" t="str">
        <f t="shared" si="18"/>
        <v>rocio jackeline melendez castillo</v>
      </c>
      <c r="W165" s="5" t="str">
        <f t="shared" si="19"/>
        <v>ROCIO JACKELINE MELENDEZ CASTILLO</v>
      </c>
      <c r="X165" s="5" t="str">
        <f t="shared" si="20"/>
        <v>Rocio Jackeline Melendez Castillo</v>
      </c>
      <c r="Y165" s="5">
        <v>10429100289</v>
      </c>
      <c r="Z165" s="5" t="s">
        <v>34</v>
      </c>
      <c r="AA165" s="5" t="s">
        <v>35</v>
      </c>
      <c r="AD165" s="5" t="s">
        <v>36</v>
      </c>
      <c r="AE165" s="5">
        <v>322.02999999999997</v>
      </c>
      <c r="AF165" s="5">
        <v>0</v>
      </c>
      <c r="AG165" s="5">
        <v>57.97</v>
      </c>
      <c r="AH165" s="5">
        <f t="shared" si="21"/>
        <v>380</v>
      </c>
    </row>
    <row r="166" spans="1:34" x14ac:dyDescent="0.25">
      <c r="A166" s="5">
        <v>111</v>
      </c>
      <c r="B166" s="5" t="s">
        <v>29</v>
      </c>
      <c r="C166" s="5" t="s">
        <v>38</v>
      </c>
      <c r="D166" s="5" t="s">
        <v>197</v>
      </c>
      <c r="E166" s="15" t="str">
        <f t="shared" si="22"/>
        <v>F001</v>
      </c>
      <c r="F166" s="15" t="str">
        <f t="shared" si="12"/>
        <v>8609</v>
      </c>
      <c r="G166" s="15" t="str">
        <f t="shared" si="13"/>
        <v>1-8</v>
      </c>
      <c r="H166" s="5" t="s">
        <v>196</v>
      </c>
      <c r="I166" s="5">
        <f t="shared" si="14"/>
        <v>2</v>
      </c>
      <c r="J166" s="5">
        <f t="shared" si="15"/>
        <v>2022</v>
      </c>
      <c r="K166" s="5">
        <f t="shared" si="16"/>
        <v>25</v>
      </c>
      <c r="L166" s="7">
        <f t="shared" si="17"/>
        <v>44617</v>
      </c>
      <c r="M166" s="5" t="s">
        <v>196</v>
      </c>
      <c r="U166" s="5" t="s">
        <v>198</v>
      </c>
      <c r="V166" s="5" t="str">
        <f t="shared" si="18"/>
        <v>fertilizantes , abonos organicos y servicios de carga ahm e.i</v>
      </c>
      <c r="W166" s="5" t="str">
        <f t="shared" si="19"/>
        <v>FERTILIZANTES , ABONOS ORGANICOS Y SERVICIOS DE CARGA AHM E.I</v>
      </c>
      <c r="X166" s="5" t="str">
        <f t="shared" si="20"/>
        <v>Fertilizantes , Abonos Organicos Y Servicios De Carga Ahm E.I</v>
      </c>
      <c r="Y166" s="5">
        <v>20604796629</v>
      </c>
      <c r="Z166" s="5" t="s">
        <v>34</v>
      </c>
      <c r="AA166" s="5" t="s">
        <v>35</v>
      </c>
      <c r="AD166" s="5" t="s">
        <v>36</v>
      </c>
      <c r="AE166" s="5">
        <v>127.12</v>
      </c>
      <c r="AF166" s="5">
        <v>0</v>
      </c>
      <c r="AG166" s="5">
        <v>22.88</v>
      </c>
      <c r="AH166" s="5">
        <f t="shared" si="21"/>
        <v>150</v>
      </c>
    </row>
    <row r="167" spans="1:34" x14ac:dyDescent="0.25">
      <c r="A167" s="5">
        <v>112</v>
      </c>
      <c r="B167" s="5" t="s">
        <v>29</v>
      </c>
      <c r="C167" s="5" t="s">
        <v>38</v>
      </c>
      <c r="D167" s="5" t="s">
        <v>199</v>
      </c>
      <c r="E167" s="15" t="str">
        <f t="shared" si="22"/>
        <v>F001</v>
      </c>
      <c r="F167" s="15" t="str">
        <f t="shared" si="12"/>
        <v>8608</v>
      </c>
      <c r="G167" s="15" t="str">
        <f t="shared" si="13"/>
        <v>1-8</v>
      </c>
      <c r="H167" s="5" t="s">
        <v>196</v>
      </c>
      <c r="I167" s="5">
        <f t="shared" si="14"/>
        <v>2</v>
      </c>
      <c r="J167" s="5">
        <f t="shared" si="15"/>
        <v>2022</v>
      </c>
      <c r="K167" s="5">
        <f t="shared" si="16"/>
        <v>25</v>
      </c>
      <c r="L167" s="7">
        <f t="shared" si="17"/>
        <v>44617</v>
      </c>
      <c r="M167" s="5" t="s">
        <v>196</v>
      </c>
      <c r="R167" s="5" t="s">
        <v>92</v>
      </c>
      <c r="S167" s="5" t="s">
        <v>40</v>
      </c>
      <c r="T167" s="5" t="s">
        <v>41</v>
      </c>
      <c r="U167" s="5" t="s">
        <v>200</v>
      </c>
      <c r="V167" s="5" t="str">
        <f t="shared" si="18"/>
        <v>rodrigo vasquez jesus juan jose</v>
      </c>
      <c r="W167" s="5" t="str">
        <f t="shared" si="19"/>
        <v>RODRIGO VASQUEZ JESUS JUAN JOSE</v>
      </c>
      <c r="X167" s="5" t="str">
        <f t="shared" si="20"/>
        <v>Rodrigo Vasquez Jesus Juan Jose</v>
      </c>
      <c r="Y167" s="5">
        <v>10471184506</v>
      </c>
      <c r="Z167" s="5" t="s">
        <v>34</v>
      </c>
      <c r="AA167" s="5" t="s">
        <v>35</v>
      </c>
      <c r="AD167" s="5" t="s">
        <v>36</v>
      </c>
      <c r="AE167" s="5">
        <v>122.88</v>
      </c>
      <c r="AF167" s="5">
        <v>0</v>
      </c>
      <c r="AG167" s="5">
        <v>22.12</v>
      </c>
      <c r="AH167" s="5">
        <f t="shared" si="21"/>
        <v>145</v>
      </c>
    </row>
    <row r="168" spans="1:34" x14ac:dyDescent="0.25">
      <c r="A168" s="5">
        <v>113</v>
      </c>
      <c r="B168" s="5" t="s">
        <v>29</v>
      </c>
      <c r="C168" s="5" t="s">
        <v>38</v>
      </c>
      <c r="D168" s="5" t="s">
        <v>201</v>
      </c>
      <c r="E168" s="15" t="str">
        <f t="shared" si="22"/>
        <v>F001</v>
      </c>
      <c r="F168" s="15" t="str">
        <f t="shared" si="12"/>
        <v>8607</v>
      </c>
      <c r="G168" s="15" t="str">
        <f t="shared" si="13"/>
        <v>1-8</v>
      </c>
      <c r="H168" s="5" t="s">
        <v>196</v>
      </c>
      <c r="I168" s="5">
        <f t="shared" si="14"/>
        <v>2</v>
      </c>
      <c r="J168" s="5">
        <f t="shared" si="15"/>
        <v>2022</v>
      </c>
      <c r="K168" s="5">
        <f t="shared" si="16"/>
        <v>25</v>
      </c>
      <c r="L168" s="7">
        <f t="shared" si="17"/>
        <v>44617</v>
      </c>
      <c r="M168" s="5" t="s">
        <v>196</v>
      </c>
      <c r="U168" s="5" t="s">
        <v>202</v>
      </c>
      <c r="V168" s="5" t="str">
        <f t="shared" si="18"/>
        <v>servicios generales del rio la granja s.a.c</v>
      </c>
      <c r="W168" s="5" t="str">
        <f t="shared" si="19"/>
        <v>SERVICIOS GENERALES DEL RIO LA GRANJA S.A.C</v>
      </c>
      <c r="X168" s="5" t="str">
        <f t="shared" si="20"/>
        <v>Servicios Generales Del Rio La Granja S.A.C</v>
      </c>
      <c r="Y168" s="5">
        <v>20529343460</v>
      </c>
      <c r="Z168" s="5" t="s">
        <v>34</v>
      </c>
      <c r="AA168" s="5" t="s">
        <v>35</v>
      </c>
      <c r="AD168" s="5" t="s">
        <v>36</v>
      </c>
      <c r="AE168" s="5">
        <v>423.73</v>
      </c>
      <c r="AF168" s="5">
        <v>0</v>
      </c>
      <c r="AG168" s="5">
        <v>76.27</v>
      </c>
      <c r="AH168" s="5">
        <f t="shared" si="21"/>
        <v>500</v>
      </c>
    </row>
    <row r="169" spans="1:34" x14ac:dyDescent="0.25">
      <c r="A169" s="5">
        <v>114</v>
      </c>
      <c r="B169" s="5" t="s">
        <v>29</v>
      </c>
      <c r="C169" s="5" t="s">
        <v>30</v>
      </c>
      <c r="D169" s="5" t="s">
        <v>203</v>
      </c>
      <c r="E169" s="15" t="str">
        <f t="shared" si="22"/>
        <v>B001</v>
      </c>
      <c r="F169" s="15" t="str">
        <f t="shared" si="12"/>
        <v>17220</v>
      </c>
      <c r="G169" s="15" t="str">
        <f t="shared" si="13"/>
        <v>1-1</v>
      </c>
      <c r="H169" s="5" t="s">
        <v>196</v>
      </c>
      <c r="I169" s="5">
        <f t="shared" si="14"/>
        <v>2</v>
      </c>
      <c r="J169" s="5">
        <f t="shared" si="15"/>
        <v>2022</v>
      </c>
      <c r="K169" s="5">
        <f t="shared" si="16"/>
        <v>25</v>
      </c>
      <c r="L169" s="7">
        <f t="shared" si="17"/>
        <v>44617</v>
      </c>
      <c r="M169" s="5" t="s">
        <v>196</v>
      </c>
      <c r="U169" s="5" t="s">
        <v>33</v>
      </c>
      <c r="V169" s="5" t="str">
        <f t="shared" si="18"/>
        <v>clientes - varios</v>
      </c>
      <c r="W169" s="5" t="str">
        <f t="shared" si="19"/>
        <v>CLIENTES - VARIOS</v>
      </c>
      <c r="X169" s="5" t="str">
        <f t="shared" si="20"/>
        <v>Clientes - Varios</v>
      </c>
      <c r="Y169" s="5">
        <v>99999999</v>
      </c>
      <c r="Z169" s="5" t="s">
        <v>34</v>
      </c>
      <c r="AA169" s="5" t="s">
        <v>35</v>
      </c>
      <c r="AD169" s="5" t="s">
        <v>36</v>
      </c>
      <c r="AE169" s="5">
        <v>110.17</v>
      </c>
      <c r="AF169" s="5">
        <v>0</v>
      </c>
      <c r="AG169" s="5">
        <v>19.829999999999998</v>
      </c>
      <c r="AH169" s="5">
        <f t="shared" si="21"/>
        <v>130</v>
      </c>
    </row>
    <row r="170" spans="1:34" x14ac:dyDescent="0.25">
      <c r="A170" s="5">
        <v>115</v>
      </c>
      <c r="B170" s="5" t="s">
        <v>49</v>
      </c>
      <c r="C170" s="5" t="s">
        <v>30</v>
      </c>
      <c r="D170" s="5" t="s">
        <v>204</v>
      </c>
      <c r="E170" s="15" t="str">
        <f t="shared" si="22"/>
        <v>B003</v>
      </c>
      <c r="F170" s="15" t="str">
        <f t="shared" si="12"/>
        <v>12812</v>
      </c>
      <c r="G170" s="15" t="str">
        <f t="shared" si="13"/>
        <v>3-1</v>
      </c>
      <c r="H170" s="5" t="s">
        <v>196</v>
      </c>
      <c r="I170" s="5">
        <f t="shared" si="14"/>
        <v>2</v>
      </c>
      <c r="J170" s="5">
        <f t="shared" si="15"/>
        <v>2022</v>
      </c>
      <c r="K170" s="5">
        <f t="shared" si="16"/>
        <v>25</v>
      </c>
      <c r="L170" s="7">
        <f t="shared" si="17"/>
        <v>44617</v>
      </c>
      <c r="M170" s="5" t="s">
        <v>196</v>
      </c>
      <c r="U170" s="5" t="s">
        <v>33</v>
      </c>
      <c r="V170" s="5" t="str">
        <f t="shared" si="18"/>
        <v>clientes - varios</v>
      </c>
      <c r="W170" s="5" t="str">
        <f t="shared" si="19"/>
        <v>CLIENTES - VARIOS</v>
      </c>
      <c r="X170" s="5" t="str">
        <f t="shared" si="20"/>
        <v>Clientes - Varios</v>
      </c>
      <c r="Y170" s="5">
        <v>99999999</v>
      </c>
      <c r="Z170" s="5" t="s">
        <v>34</v>
      </c>
      <c r="AA170" s="5" t="s">
        <v>35</v>
      </c>
      <c r="AD170" s="5" t="s">
        <v>36</v>
      </c>
      <c r="AE170" s="5">
        <v>25.42</v>
      </c>
      <c r="AF170" s="5">
        <v>0</v>
      </c>
      <c r="AG170" s="5">
        <v>4.58</v>
      </c>
      <c r="AH170" s="5">
        <f t="shared" si="21"/>
        <v>30</v>
      </c>
    </row>
    <row r="171" spans="1:34" x14ac:dyDescent="0.25">
      <c r="A171" s="5">
        <v>116</v>
      </c>
      <c r="B171" s="5" t="s">
        <v>29</v>
      </c>
      <c r="C171" s="5" t="s">
        <v>38</v>
      </c>
      <c r="D171" s="5" t="s">
        <v>205</v>
      </c>
      <c r="E171" s="15" t="str">
        <f t="shared" si="22"/>
        <v>F001</v>
      </c>
      <c r="F171" s="15" t="str">
        <f t="shared" si="12"/>
        <v>8606</v>
      </c>
      <c r="G171" s="15" t="str">
        <f t="shared" si="13"/>
        <v>1-8</v>
      </c>
      <c r="H171" s="5" t="s">
        <v>196</v>
      </c>
      <c r="I171" s="5">
        <f t="shared" si="14"/>
        <v>2</v>
      </c>
      <c r="J171" s="5">
        <f t="shared" si="15"/>
        <v>2022</v>
      </c>
      <c r="K171" s="5">
        <f t="shared" si="16"/>
        <v>25</v>
      </c>
      <c r="L171" s="7">
        <f t="shared" si="17"/>
        <v>44617</v>
      </c>
      <c r="M171" s="5" t="s">
        <v>196</v>
      </c>
      <c r="R171" s="5" t="s">
        <v>87</v>
      </c>
      <c r="S171" s="5" t="s">
        <v>40</v>
      </c>
      <c r="T171" s="5" t="s">
        <v>41</v>
      </c>
      <c r="U171" s="5" t="s">
        <v>206</v>
      </c>
      <c r="V171" s="5" t="str">
        <f t="shared" si="18"/>
        <v>construcciones,consultorias,bienes y servicios generales el triunfo s.a.c</v>
      </c>
      <c r="W171" s="5" t="str">
        <f t="shared" si="19"/>
        <v>CONSTRUCCIONES,CONSULTORIAS,BIENES Y SERVICIOS GENERALES EL TRIUNFO S.A.C</v>
      </c>
      <c r="X171" s="5" t="str">
        <f t="shared" si="20"/>
        <v>Construcciones,Consultorias,Bienes Y Servicios Generales El Triunfo S.A.C</v>
      </c>
      <c r="Y171" s="5">
        <v>20607325724</v>
      </c>
      <c r="Z171" s="5" t="s">
        <v>34</v>
      </c>
      <c r="AA171" s="5" t="s">
        <v>35</v>
      </c>
      <c r="AD171" s="5" t="s">
        <v>36</v>
      </c>
      <c r="AE171" s="5">
        <v>59.32</v>
      </c>
      <c r="AF171" s="5">
        <v>0</v>
      </c>
      <c r="AG171" s="5">
        <v>10.68</v>
      </c>
      <c r="AH171" s="5">
        <f t="shared" si="21"/>
        <v>70</v>
      </c>
    </row>
    <row r="172" spans="1:34" x14ac:dyDescent="0.25">
      <c r="A172" s="5">
        <v>117</v>
      </c>
      <c r="B172" s="5" t="s">
        <v>29</v>
      </c>
      <c r="C172" s="5" t="s">
        <v>38</v>
      </c>
      <c r="D172" s="5" t="s">
        <v>207</v>
      </c>
      <c r="E172" s="15" t="str">
        <f t="shared" si="22"/>
        <v>F001</v>
      </c>
      <c r="F172" s="15" t="str">
        <f t="shared" si="12"/>
        <v>8605</v>
      </c>
      <c r="G172" s="15" t="str">
        <f t="shared" si="13"/>
        <v>1-8</v>
      </c>
      <c r="H172" s="5" t="s">
        <v>196</v>
      </c>
      <c r="I172" s="5">
        <f t="shared" si="14"/>
        <v>2</v>
      </c>
      <c r="J172" s="5">
        <f t="shared" si="15"/>
        <v>2022</v>
      </c>
      <c r="K172" s="5">
        <f t="shared" si="16"/>
        <v>25</v>
      </c>
      <c r="L172" s="7">
        <f t="shared" si="17"/>
        <v>44617</v>
      </c>
      <c r="M172" s="5" t="s">
        <v>196</v>
      </c>
      <c r="S172" s="5" t="s">
        <v>40</v>
      </c>
      <c r="T172" s="5" t="s">
        <v>41</v>
      </c>
      <c r="U172" s="5" t="s">
        <v>42</v>
      </c>
      <c r="V172" s="5" t="str">
        <f t="shared" si="18"/>
        <v>cubas tapia yon elvis</v>
      </c>
      <c r="W172" s="5" t="str">
        <f t="shared" si="19"/>
        <v>CUBAS TAPIA YON ELVIS</v>
      </c>
      <c r="X172" s="5" t="str">
        <f t="shared" si="20"/>
        <v>Cubas Tapia Yon Elvis</v>
      </c>
      <c r="Y172" s="5">
        <v>10707562914</v>
      </c>
      <c r="Z172" s="5" t="s">
        <v>34</v>
      </c>
      <c r="AA172" s="5" t="s">
        <v>35</v>
      </c>
      <c r="AD172" s="5" t="s">
        <v>36</v>
      </c>
      <c r="AE172" s="5">
        <v>838.31</v>
      </c>
      <c r="AF172" s="5">
        <v>0</v>
      </c>
      <c r="AG172" s="5">
        <v>150.88999999999999</v>
      </c>
      <c r="AH172" s="5">
        <f t="shared" si="21"/>
        <v>989.19999999999993</v>
      </c>
    </row>
    <row r="173" spans="1:34" x14ac:dyDescent="0.25">
      <c r="A173" s="5">
        <v>118</v>
      </c>
      <c r="B173" s="5" t="s">
        <v>29</v>
      </c>
      <c r="C173" s="5" t="s">
        <v>38</v>
      </c>
      <c r="D173" s="5" t="s">
        <v>208</v>
      </c>
      <c r="E173" s="15" t="str">
        <f t="shared" si="22"/>
        <v>F001</v>
      </c>
      <c r="F173" s="15" t="str">
        <f t="shared" si="12"/>
        <v>8604</v>
      </c>
      <c r="G173" s="15" t="str">
        <f t="shared" si="13"/>
        <v>1-8</v>
      </c>
      <c r="H173" s="5" t="s">
        <v>196</v>
      </c>
      <c r="I173" s="5">
        <f t="shared" si="14"/>
        <v>2</v>
      </c>
      <c r="J173" s="5">
        <f t="shared" si="15"/>
        <v>2022</v>
      </c>
      <c r="K173" s="5">
        <f t="shared" si="16"/>
        <v>25</v>
      </c>
      <c r="L173" s="7">
        <f t="shared" si="17"/>
        <v>44617</v>
      </c>
      <c r="M173" s="5" t="s">
        <v>196</v>
      </c>
      <c r="U173" s="5" t="s">
        <v>209</v>
      </c>
      <c r="V173" s="5" t="str">
        <f t="shared" si="18"/>
        <v>cubas torres alberto</v>
      </c>
      <c r="W173" s="5" t="str">
        <f t="shared" si="19"/>
        <v>CUBAS TORRES ALBERTO</v>
      </c>
      <c r="X173" s="5" t="str">
        <f t="shared" si="20"/>
        <v>Cubas Torres Alberto</v>
      </c>
      <c r="Y173" s="5">
        <v>10164570555</v>
      </c>
      <c r="Z173" s="5" t="s">
        <v>34</v>
      </c>
      <c r="AA173" s="5" t="s">
        <v>35</v>
      </c>
      <c r="AD173" s="5" t="s">
        <v>36</v>
      </c>
      <c r="AE173" s="5">
        <v>135.59</v>
      </c>
      <c r="AF173" s="5">
        <v>0</v>
      </c>
      <c r="AG173" s="5">
        <v>24.41</v>
      </c>
      <c r="AH173" s="5">
        <f t="shared" si="21"/>
        <v>160</v>
      </c>
    </row>
    <row r="174" spans="1:34" x14ac:dyDescent="0.25">
      <c r="A174" s="5">
        <v>119</v>
      </c>
      <c r="B174" s="5" t="s">
        <v>29</v>
      </c>
      <c r="C174" s="5" t="s">
        <v>38</v>
      </c>
      <c r="D174" s="5" t="s">
        <v>210</v>
      </c>
      <c r="E174" s="15" t="str">
        <f t="shared" si="22"/>
        <v>F001</v>
      </c>
      <c r="F174" s="15" t="str">
        <f t="shared" si="12"/>
        <v>8603</v>
      </c>
      <c r="G174" s="15" t="str">
        <f t="shared" si="13"/>
        <v>1-8</v>
      </c>
      <c r="H174" s="5" t="s">
        <v>196</v>
      </c>
      <c r="I174" s="5">
        <f t="shared" si="14"/>
        <v>2</v>
      </c>
      <c r="J174" s="5">
        <f t="shared" si="15"/>
        <v>2022</v>
      </c>
      <c r="K174" s="5">
        <f t="shared" si="16"/>
        <v>25</v>
      </c>
      <c r="L174" s="7">
        <f t="shared" si="17"/>
        <v>44617</v>
      </c>
      <c r="M174" s="5" t="s">
        <v>196</v>
      </c>
      <c r="R174" s="5" t="s">
        <v>211</v>
      </c>
      <c r="S174" s="5" t="s">
        <v>61</v>
      </c>
      <c r="T174" s="5" t="s">
        <v>211</v>
      </c>
      <c r="U174" s="5" t="s">
        <v>212</v>
      </c>
      <c r="V174" s="5" t="str">
        <f t="shared" si="18"/>
        <v>engineer jl construction e.i.r.l.</v>
      </c>
      <c r="W174" s="5" t="str">
        <f t="shared" si="19"/>
        <v>ENGINEER JL CONSTRUCTION E.I.R.L.</v>
      </c>
      <c r="X174" s="5" t="str">
        <f t="shared" si="20"/>
        <v>Engineer Jl Construction E.I.R.L.</v>
      </c>
      <c r="Y174" s="5">
        <v>20604959803</v>
      </c>
      <c r="Z174" s="5" t="s">
        <v>34</v>
      </c>
      <c r="AA174" s="5" t="s">
        <v>35</v>
      </c>
      <c r="AD174" s="5" t="s">
        <v>36</v>
      </c>
      <c r="AE174" s="5">
        <v>220.34</v>
      </c>
      <c r="AF174" s="5">
        <v>0</v>
      </c>
      <c r="AG174" s="5">
        <v>39.659999999999997</v>
      </c>
      <c r="AH174" s="5">
        <f t="shared" si="21"/>
        <v>260</v>
      </c>
    </row>
    <row r="175" spans="1:34" x14ac:dyDescent="0.25">
      <c r="A175" s="5">
        <v>120</v>
      </c>
      <c r="B175" s="5" t="s">
        <v>29</v>
      </c>
      <c r="C175" s="5" t="s">
        <v>38</v>
      </c>
      <c r="D175" s="5" t="s">
        <v>213</v>
      </c>
      <c r="E175" s="15" t="str">
        <f t="shared" si="22"/>
        <v>F001</v>
      </c>
      <c r="F175" s="15" t="str">
        <f t="shared" si="12"/>
        <v>8602</v>
      </c>
      <c r="G175" s="15" t="str">
        <f t="shared" si="13"/>
        <v>1-8</v>
      </c>
      <c r="H175" s="5" t="s">
        <v>196</v>
      </c>
      <c r="I175" s="5">
        <f t="shared" si="14"/>
        <v>2</v>
      </c>
      <c r="J175" s="5">
        <f t="shared" si="15"/>
        <v>2022</v>
      </c>
      <c r="K175" s="5">
        <f t="shared" si="16"/>
        <v>25</v>
      </c>
      <c r="L175" s="7">
        <f t="shared" si="17"/>
        <v>44617</v>
      </c>
      <c r="M175" s="5" t="s">
        <v>196</v>
      </c>
      <c r="U175" s="5" t="s">
        <v>190</v>
      </c>
      <c r="V175" s="5" t="str">
        <f t="shared" si="18"/>
        <v>deprisa logistica eirl</v>
      </c>
      <c r="W175" s="5" t="str">
        <f t="shared" si="19"/>
        <v>DEPRISA LOGISTICA EIRL</v>
      </c>
      <c r="X175" s="5" t="str">
        <f t="shared" si="20"/>
        <v>Deprisa Logistica Eirl</v>
      </c>
      <c r="Y175" s="5">
        <v>20604757836</v>
      </c>
      <c r="Z175" s="5" t="s">
        <v>34</v>
      </c>
      <c r="AA175" s="5" t="s">
        <v>35</v>
      </c>
      <c r="AD175" s="5" t="s">
        <v>36</v>
      </c>
      <c r="AE175" s="5">
        <v>847.46</v>
      </c>
      <c r="AF175" s="5">
        <v>0</v>
      </c>
      <c r="AG175" s="5">
        <v>152.54</v>
      </c>
      <c r="AH175" s="5">
        <f t="shared" si="21"/>
        <v>1000</v>
      </c>
    </row>
    <row r="176" spans="1:34" x14ac:dyDescent="0.25">
      <c r="A176" s="5">
        <v>121</v>
      </c>
      <c r="B176" s="5" t="s">
        <v>49</v>
      </c>
      <c r="C176" s="5" t="s">
        <v>38</v>
      </c>
      <c r="D176" s="5" t="s">
        <v>214</v>
      </c>
      <c r="E176" s="15" t="str">
        <f t="shared" si="22"/>
        <v>F003</v>
      </c>
      <c r="F176" s="15" t="str">
        <f t="shared" si="12"/>
        <v>2114</v>
      </c>
      <c r="G176" s="15" t="str">
        <f t="shared" si="13"/>
        <v>3-2</v>
      </c>
      <c r="H176" s="5" t="s">
        <v>196</v>
      </c>
      <c r="I176" s="5">
        <f t="shared" si="14"/>
        <v>2</v>
      </c>
      <c r="J176" s="5">
        <f t="shared" si="15"/>
        <v>2022</v>
      </c>
      <c r="K176" s="5">
        <f t="shared" si="16"/>
        <v>25</v>
      </c>
      <c r="L176" s="7">
        <f t="shared" si="17"/>
        <v>44617</v>
      </c>
      <c r="M176" s="5" t="s">
        <v>196</v>
      </c>
      <c r="S176" s="5" t="s">
        <v>40</v>
      </c>
      <c r="T176" s="5" t="s">
        <v>41</v>
      </c>
      <c r="U176" s="5" t="s">
        <v>157</v>
      </c>
      <c r="V176" s="5" t="str">
        <f t="shared" si="18"/>
        <v>la torre vallejos fernando camilo</v>
      </c>
      <c r="W176" s="5" t="str">
        <f t="shared" si="19"/>
        <v>LA TORRE VALLEJOS FERNANDO CAMILO</v>
      </c>
      <c r="X176" s="5" t="str">
        <f t="shared" si="20"/>
        <v>La Torre Vallejos Fernando Camilo</v>
      </c>
      <c r="Y176" s="5">
        <v>10167268094</v>
      </c>
      <c r="Z176" s="5" t="s">
        <v>34</v>
      </c>
      <c r="AA176" s="5" t="s">
        <v>35</v>
      </c>
      <c r="AD176" s="5" t="s">
        <v>36</v>
      </c>
      <c r="AE176" s="5">
        <v>69.92</v>
      </c>
      <c r="AF176" s="5">
        <v>0</v>
      </c>
      <c r="AG176" s="5">
        <v>12.58</v>
      </c>
      <c r="AH176" s="5">
        <f t="shared" si="21"/>
        <v>82.5</v>
      </c>
    </row>
    <row r="177" spans="1:34" x14ac:dyDescent="0.25">
      <c r="A177" s="5">
        <v>122</v>
      </c>
      <c r="B177" s="5" t="s">
        <v>29</v>
      </c>
      <c r="C177" s="5" t="s">
        <v>38</v>
      </c>
      <c r="D177" s="5" t="s">
        <v>215</v>
      </c>
      <c r="E177" s="15" t="str">
        <f t="shared" si="22"/>
        <v>F001</v>
      </c>
      <c r="F177" s="15" t="str">
        <f t="shared" si="12"/>
        <v>8601</v>
      </c>
      <c r="G177" s="15" t="str">
        <f t="shared" si="13"/>
        <v>1-8</v>
      </c>
      <c r="H177" s="5" t="s">
        <v>196</v>
      </c>
      <c r="I177" s="5">
        <f t="shared" si="14"/>
        <v>2</v>
      </c>
      <c r="J177" s="5">
        <f t="shared" si="15"/>
        <v>2022</v>
      </c>
      <c r="K177" s="5">
        <f t="shared" si="16"/>
        <v>25</v>
      </c>
      <c r="L177" s="7">
        <f t="shared" si="17"/>
        <v>44617</v>
      </c>
      <c r="M177" s="5" t="s">
        <v>196</v>
      </c>
      <c r="U177" s="5" t="s">
        <v>153</v>
      </c>
      <c r="V177" s="5" t="str">
        <f t="shared" si="18"/>
        <v>llamo diaz luz yuliana</v>
      </c>
      <c r="W177" s="5" t="str">
        <f t="shared" si="19"/>
        <v>LLAMO DIAZ LUZ YULIANA</v>
      </c>
      <c r="X177" s="5" t="str">
        <f t="shared" si="20"/>
        <v>Llamo Diaz Luz Yuliana</v>
      </c>
      <c r="Y177" s="5">
        <v>10767675084</v>
      </c>
      <c r="Z177" s="5" t="s">
        <v>34</v>
      </c>
      <c r="AA177" s="5" t="s">
        <v>35</v>
      </c>
      <c r="AD177" s="5" t="s">
        <v>36</v>
      </c>
      <c r="AE177" s="5">
        <v>423.73</v>
      </c>
      <c r="AF177" s="5">
        <v>0</v>
      </c>
      <c r="AG177" s="5">
        <v>76.27</v>
      </c>
      <c r="AH177" s="5">
        <f t="shared" si="21"/>
        <v>500</v>
      </c>
    </row>
    <row r="178" spans="1:34" x14ac:dyDescent="0.25">
      <c r="A178" s="5">
        <v>123</v>
      </c>
      <c r="B178" s="5" t="s">
        <v>29</v>
      </c>
      <c r="C178" s="5" t="s">
        <v>38</v>
      </c>
      <c r="D178" s="5" t="s">
        <v>216</v>
      </c>
      <c r="E178" s="15" t="str">
        <f t="shared" si="22"/>
        <v>F001</v>
      </c>
      <c r="F178" s="15" t="str">
        <f t="shared" si="12"/>
        <v>8600</v>
      </c>
      <c r="G178" s="15" t="str">
        <f t="shared" si="13"/>
        <v>1-8</v>
      </c>
      <c r="H178" s="5" t="s">
        <v>196</v>
      </c>
      <c r="I178" s="5">
        <f t="shared" si="14"/>
        <v>2</v>
      </c>
      <c r="J178" s="5">
        <f t="shared" si="15"/>
        <v>2022</v>
      </c>
      <c r="K178" s="5">
        <f t="shared" si="16"/>
        <v>25</v>
      </c>
      <c r="L178" s="7">
        <f t="shared" si="17"/>
        <v>44617</v>
      </c>
      <c r="M178" s="5" t="s">
        <v>196</v>
      </c>
      <c r="R178" s="5" t="s">
        <v>66</v>
      </c>
      <c r="S178" s="5" t="s">
        <v>40</v>
      </c>
      <c r="T178" s="5" t="s">
        <v>41</v>
      </c>
      <c r="U178" s="5" t="s">
        <v>67</v>
      </c>
      <c r="V178" s="5" t="str">
        <f t="shared" si="18"/>
        <v>regalado cieza segundo</v>
      </c>
      <c r="W178" s="5" t="str">
        <f t="shared" si="19"/>
        <v>REGALADO CIEZA SEGUNDO</v>
      </c>
      <c r="X178" s="5" t="str">
        <f t="shared" si="20"/>
        <v>Regalado Cieza Segundo</v>
      </c>
      <c r="Y178" s="5">
        <v>10166087916</v>
      </c>
      <c r="Z178" s="5" t="s">
        <v>34</v>
      </c>
      <c r="AA178" s="5" t="s">
        <v>35</v>
      </c>
      <c r="AD178" s="5" t="s">
        <v>36</v>
      </c>
      <c r="AE178" s="5">
        <v>2457.63</v>
      </c>
      <c r="AF178" s="5">
        <v>0</v>
      </c>
      <c r="AG178" s="5">
        <v>442.37</v>
      </c>
      <c r="AH178" s="5">
        <f t="shared" si="21"/>
        <v>2900</v>
      </c>
    </row>
    <row r="179" spans="1:34" x14ac:dyDescent="0.25">
      <c r="A179" s="5">
        <v>124</v>
      </c>
      <c r="B179" s="5" t="s">
        <v>29</v>
      </c>
      <c r="C179" s="5" t="s">
        <v>38</v>
      </c>
      <c r="D179" s="5" t="s">
        <v>217</v>
      </c>
      <c r="E179" s="15" t="str">
        <f t="shared" si="22"/>
        <v>F001</v>
      </c>
      <c r="F179" s="15" t="str">
        <f t="shared" si="12"/>
        <v>8599</v>
      </c>
      <c r="G179" s="15" t="str">
        <f t="shared" si="13"/>
        <v>1-8</v>
      </c>
      <c r="H179" s="5" t="s">
        <v>196</v>
      </c>
      <c r="I179" s="5">
        <f t="shared" si="14"/>
        <v>2</v>
      </c>
      <c r="J179" s="5">
        <f t="shared" si="15"/>
        <v>2022</v>
      </c>
      <c r="K179" s="5">
        <f t="shared" si="16"/>
        <v>25</v>
      </c>
      <c r="L179" s="7">
        <f t="shared" si="17"/>
        <v>44617</v>
      </c>
      <c r="M179" s="5" t="s">
        <v>196</v>
      </c>
      <c r="R179" s="5" t="s">
        <v>66</v>
      </c>
      <c r="S179" s="5" t="s">
        <v>40</v>
      </c>
      <c r="T179" s="5" t="s">
        <v>41</v>
      </c>
      <c r="U179" s="5" t="s">
        <v>67</v>
      </c>
      <c r="V179" s="5" t="str">
        <f t="shared" si="18"/>
        <v>regalado cieza segundo</v>
      </c>
      <c r="W179" s="5" t="str">
        <f t="shared" si="19"/>
        <v>REGALADO CIEZA SEGUNDO</v>
      </c>
      <c r="X179" s="5" t="str">
        <f t="shared" si="20"/>
        <v>Regalado Cieza Segundo</v>
      </c>
      <c r="Y179" s="5">
        <v>10166087916</v>
      </c>
      <c r="Z179" s="5" t="s">
        <v>34</v>
      </c>
      <c r="AA179" s="5" t="s">
        <v>35</v>
      </c>
      <c r="AD179" s="5" t="s">
        <v>36</v>
      </c>
      <c r="AE179" s="5">
        <v>2457.63</v>
      </c>
      <c r="AF179" s="5">
        <v>0</v>
      </c>
      <c r="AG179" s="5">
        <v>442.37</v>
      </c>
      <c r="AH179" s="5">
        <f t="shared" si="21"/>
        <v>2900</v>
      </c>
    </row>
    <row r="180" spans="1:34" x14ac:dyDescent="0.25">
      <c r="A180" s="5">
        <v>125</v>
      </c>
      <c r="B180" s="5" t="s">
        <v>29</v>
      </c>
      <c r="C180" s="5" t="s">
        <v>38</v>
      </c>
      <c r="D180" s="5" t="s">
        <v>218</v>
      </c>
      <c r="E180" s="15" t="str">
        <f t="shared" si="22"/>
        <v>F001</v>
      </c>
      <c r="F180" s="15" t="str">
        <f t="shared" si="12"/>
        <v>8598</v>
      </c>
      <c r="G180" s="15" t="str">
        <f t="shared" si="13"/>
        <v>1-8</v>
      </c>
      <c r="H180" s="5" t="s">
        <v>196</v>
      </c>
      <c r="I180" s="5">
        <f t="shared" si="14"/>
        <v>2</v>
      </c>
      <c r="J180" s="5">
        <f t="shared" si="15"/>
        <v>2022</v>
      </c>
      <c r="K180" s="5">
        <f t="shared" si="16"/>
        <v>25</v>
      </c>
      <c r="L180" s="7">
        <f t="shared" si="17"/>
        <v>44617</v>
      </c>
      <c r="M180" s="5" t="s">
        <v>196</v>
      </c>
      <c r="R180" s="5" t="s">
        <v>219</v>
      </c>
      <c r="S180" s="5" t="s">
        <v>61</v>
      </c>
      <c r="T180" s="5" t="s">
        <v>219</v>
      </c>
      <c r="U180" s="5" t="s">
        <v>220</v>
      </c>
      <c r="V180" s="5" t="str">
        <f t="shared" si="18"/>
        <v>agregados margarita y servicios generales sociedad comercial de responsabilidad limitada</v>
      </c>
      <c r="W180" s="5" t="str">
        <f t="shared" si="19"/>
        <v>AGREGADOS MARGARITA Y SERVICIOS GENERALES SOCIEDAD COMERCIAL DE RESPONSABILIDAD LIMITADA</v>
      </c>
      <c r="X180" s="5" t="str">
        <f t="shared" si="20"/>
        <v>Agregados Margarita Y Servicios Generales Sociedad Comercial De Responsabilidad Limitada</v>
      </c>
      <c r="Y180" s="5">
        <v>20495880037</v>
      </c>
      <c r="Z180" s="5" t="s">
        <v>34</v>
      </c>
      <c r="AA180" s="5" t="s">
        <v>35</v>
      </c>
      <c r="AD180" s="5" t="s">
        <v>36</v>
      </c>
      <c r="AE180" s="5">
        <v>237.29</v>
      </c>
      <c r="AF180" s="5">
        <v>0</v>
      </c>
      <c r="AG180" s="5">
        <v>42.71</v>
      </c>
      <c r="AH180" s="5">
        <f t="shared" si="21"/>
        <v>280</v>
      </c>
    </row>
    <row r="181" spans="1:34" x14ac:dyDescent="0.25">
      <c r="A181" s="5">
        <v>126</v>
      </c>
      <c r="B181" s="5" t="s">
        <v>29</v>
      </c>
      <c r="C181" s="5" t="s">
        <v>38</v>
      </c>
      <c r="D181" s="5" t="s">
        <v>221</v>
      </c>
      <c r="E181" s="15" t="str">
        <f t="shared" si="22"/>
        <v>F001</v>
      </c>
      <c r="F181" s="15" t="str">
        <f t="shared" si="12"/>
        <v>8597</v>
      </c>
      <c r="G181" s="15" t="str">
        <f t="shared" si="13"/>
        <v>1-8</v>
      </c>
      <c r="H181" s="5" t="s">
        <v>196</v>
      </c>
      <c r="I181" s="5">
        <f t="shared" si="14"/>
        <v>2</v>
      </c>
      <c r="J181" s="5">
        <f t="shared" si="15"/>
        <v>2022</v>
      </c>
      <c r="K181" s="5">
        <f t="shared" si="16"/>
        <v>25</v>
      </c>
      <c r="L181" s="7">
        <f t="shared" si="17"/>
        <v>44617</v>
      </c>
      <c r="M181" s="5" t="s">
        <v>196</v>
      </c>
      <c r="R181" s="5" t="s">
        <v>222</v>
      </c>
      <c r="S181" s="5" t="s">
        <v>40</v>
      </c>
      <c r="T181" s="5" t="s">
        <v>41</v>
      </c>
      <c r="U181" s="5" t="s">
        <v>223</v>
      </c>
      <c r="V181" s="5" t="str">
        <f t="shared" si="18"/>
        <v>servicios generales oasis camp srl</v>
      </c>
      <c r="W181" s="5" t="str">
        <f t="shared" si="19"/>
        <v>SERVICIOS GENERALES OASIS CAMP SRL</v>
      </c>
      <c r="X181" s="5" t="str">
        <f t="shared" si="20"/>
        <v>Servicios Generales Oasis Camp Srl</v>
      </c>
      <c r="Y181" s="5">
        <v>20538972071</v>
      </c>
      <c r="Z181" s="5" t="s">
        <v>34</v>
      </c>
      <c r="AA181" s="5" t="s">
        <v>35</v>
      </c>
      <c r="AD181" s="5" t="s">
        <v>36</v>
      </c>
      <c r="AE181" s="5">
        <v>84.75</v>
      </c>
      <c r="AF181" s="5">
        <v>0</v>
      </c>
      <c r="AG181" s="5">
        <v>15.25</v>
      </c>
      <c r="AH181" s="5">
        <f t="shared" si="21"/>
        <v>100</v>
      </c>
    </row>
    <row r="182" spans="1:34" x14ac:dyDescent="0.25">
      <c r="A182" s="5">
        <v>127</v>
      </c>
      <c r="B182" s="5" t="s">
        <v>29</v>
      </c>
      <c r="C182" s="5" t="s">
        <v>38</v>
      </c>
      <c r="D182" s="5" t="s">
        <v>224</v>
      </c>
      <c r="E182" s="15" t="str">
        <f t="shared" si="22"/>
        <v>F001</v>
      </c>
      <c r="F182" s="15" t="str">
        <f t="shared" si="12"/>
        <v>8596</v>
      </c>
      <c r="G182" s="15" t="str">
        <f t="shared" si="13"/>
        <v>1-8</v>
      </c>
      <c r="H182" s="5" t="s">
        <v>196</v>
      </c>
      <c r="I182" s="5">
        <f t="shared" si="14"/>
        <v>2</v>
      </c>
      <c r="J182" s="5">
        <f t="shared" si="15"/>
        <v>2022</v>
      </c>
      <c r="K182" s="5">
        <f t="shared" si="16"/>
        <v>25</v>
      </c>
      <c r="L182" s="7">
        <f t="shared" si="17"/>
        <v>44617</v>
      </c>
      <c r="M182" s="5" t="s">
        <v>196</v>
      </c>
      <c r="R182" s="5" t="s">
        <v>41</v>
      </c>
      <c r="S182" s="5" t="s">
        <v>40</v>
      </c>
      <c r="T182" s="5" t="s">
        <v>41</v>
      </c>
      <c r="U182" s="5" t="s">
        <v>118</v>
      </c>
      <c r="V182" s="5" t="str">
        <f t="shared" si="18"/>
        <v>consorcio servicios generales edin's e.i.r.l.</v>
      </c>
      <c r="W182" s="5" t="str">
        <f t="shared" si="19"/>
        <v>CONSORCIO SERVICIOS GENERALES EDIN'S E.I.R.L.</v>
      </c>
      <c r="X182" s="5" t="str">
        <f t="shared" si="20"/>
        <v>Consorcio Servicios Generales Edin'S E.I.R.L.</v>
      </c>
      <c r="Y182" s="5">
        <v>20602462235</v>
      </c>
      <c r="Z182" s="5" t="s">
        <v>34</v>
      </c>
      <c r="AA182" s="5" t="s">
        <v>35</v>
      </c>
      <c r="AD182" s="5" t="s">
        <v>36</v>
      </c>
      <c r="AE182" s="5">
        <v>127.12</v>
      </c>
      <c r="AF182" s="5">
        <v>0</v>
      </c>
      <c r="AG182" s="5">
        <v>22.88</v>
      </c>
      <c r="AH182" s="5">
        <f t="shared" si="21"/>
        <v>150</v>
      </c>
    </row>
    <row r="183" spans="1:34" x14ac:dyDescent="0.25">
      <c r="A183" s="5">
        <v>128</v>
      </c>
      <c r="B183" s="5" t="s">
        <v>29</v>
      </c>
      <c r="C183" s="5" t="s">
        <v>30</v>
      </c>
      <c r="D183" s="5" t="s">
        <v>225</v>
      </c>
      <c r="E183" s="15" t="str">
        <f t="shared" si="22"/>
        <v>B001</v>
      </c>
      <c r="F183" s="15" t="str">
        <f t="shared" si="12"/>
        <v>17219</v>
      </c>
      <c r="G183" s="15" t="str">
        <f t="shared" si="13"/>
        <v>1-1</v>
      </c>
      <c r="H183" s="5" t="s">
        <v>196</v>
      </c>
      <c r="I183" s="5">
        <f t="shared" si="14"/>
        <v>2</v>
      </c>
      <c r="J183" s="5">
        <f t="shared" si="15"/>
        <v>2022</v>
      </c>
      <c r="K183" s="5">
        <f t="shared" si="16"/>
        <v>25</v>
      </c>
      <c r="L183" s="7">
        <f t="shared" si="17"/>
        <v>44617</v>
      </c>
      <c r="M183" s="5" t="s">
        <v>196</v>
      </c>
      <c r="U183" s="5" t="s">
        <v>33</v>
      </c>
      <c r="V183" s="5" t="str">
        <f t="shared" si="18"/>
        <v>clientes - varios</v>
      </c>
      <c r="W183" s="5" t="str">
        <f t="shared" si="19"/>
        <v>CLIENTES - VARIOS</v>
      </c>
      <c r="X183" s="5" t="str">
        <f t="shared" si="20"/>
        <v>Clientes - Varios</v>
      </c>
      <c r="Y183" s="5">
        <v>99999999</v>
      </c>
      <c r="Z183" s="5" t="s">
        <v>34</v>
      </c>
      <c r="AA183" s="5" t="s">
        <v>35</v>
      </c>
      <c r="AD183" s="5" t="s">
        <v>36</v>
      </c>
      <c r="AE183" s="5">
        <v>508.47</v>
      </c>
      <c r="AF183" s="5">
        <v>0</v>
      </c>
      <c r="AG183" s="5">
        <v>91.53</v>
      </c>
      <c r="AH183" s="5">
        <f t="shared" si="21"/>
        <v>600</v>
      </c>
    </row>
    <row r="184" spans="1:34" x14ac:dyDescent="0.25">
      <c r="A184" s="5">
        <v>129</v>
      </c>
      <c r="B184" s="5" t="s">
        <v>29</v>
      </c>
      <c r="C184" s="5" t="s">
        <v>38</v>
      </c>
      <c r="D184" s="5" t="s">
        <v>226</v>
      </c>
      <c r="E184" s="15" t="str">
        <f t="shared" si="22"/>
        <v>F001</v>
      </c>
      <c r="F184" s="15" t="str">
        <f t="shared" si="12"/>
        <v>8595</v>
      </c>
      <c r="G184" s="15" t="str">
        <f t="shared" si="13"/>
        <v>1-8</v>
      </c>
      <c r="H184" s="5" t="s">
        <v>196</v>
      </c>
      <c r="I184" s="5">
        <f t="shared" si="14"/>
        <v>2</v>
      </c>
      <c r="J184" s="5">
        <f t="shared" si="15"/>
        <v>2022</v>
      </c>
      <c r="K184" s="5">
        <f t="shared" si="16"/>
        <v>25</v>
      </c>
      <c r="L184" s="7">
        <f t="shared" si="17"/>
        <v>44617</v>
      </c>
      <c r="M184" s="5" t="s">
        <v>196</v>
      </c>
      <c r="U184" s="5" t="s">
        <v>193</v>
      </c>
      <c r="V184" s="5" t="str">
        <f t="shared" si="18"/>
        <v>rocio jackeline melendez castillo</v>
      </c>
      <c r="W184" s="5" t="str">
        <f t="shared" si="19"/>
        <v>ROCIO JACKELINE MELENDEZ CASTILLO</v>
      </c>
      <c r="X184" s="5" t="str">
        <f t="shared" si="20"/>
        <v>Rocio Jackeline Melendez Castillo</v>
      </c>
      <c r="Y184" s="5">
        <v>10429100289</v>
      </c>
      <c r="Z184" s="5" t="s">
        <v>34</v>
      </c>
      <c r="AA184" s="5" t="s">
        <v>35</v>
      </c>
      <c r="AD184" s="5" t="s">
        <v>36</v>
      </c>
      <c r="AE184" s="5">
        <v>322.02999999999997</v>
      </c>
      <c r="AF184" s="5">
        <v>0</v>
      </c>
      <c r="AG184" s="5">
        <v>57.97</v>
      </c>
      <c r="AH184" s="5">
        <f t="shared" si="21"/>
        <v>380</v>
      </c>
    </row>
    <row r="185" spans="1:34" x14ac:dyDescent="0.25">
      <c r="A185" s="5">
        <v>130</v>
      </c>
      <c r="B185" s="5" t="s">
        <v>29</v>
      </c>
      <c r="C185" s="5" t="s">
        <v>38</v>
      </c>
      <c r="D185" s="5" t="s">
        <v>227</v>
      </c>
      <c r="E185" s="15" t="str">
        <f t="shared" si="22"/>
        <v>F001</v>
      </c>
      <c r="F185" s="15" t="str">
        <f t="shared" ref="F185:F248" si="23">IF(LEFT(RIGHT(D185,5),1)="-",RIGHT(D185,4),RIGHT(D185,5))</f>
        <v>8594</v>
      </c>
      <c r="G185" s="15" t="str">
        <f t="shared" ref="G185:G248" si="24">MID(D185,4,3)</f>
        <v>1-8</v>
      </c>
      <c r="H185" s="5" t="s">
        <v>196</v>
      </c>
      <c r="I185" s="5">
        <f t="shared" ref="I185:I248" si="25">MONTH(H185)</f>
        <v>2</v>
      </c>
      <c r="J185" s="5">
        <f t="shared" ref="J185:J248" si="26">YEAR(H185)</f>
        <v>2022</v>
      </c>
      <c r="K185" s="5">
        <f t="shared" ref="K185:K248" si="27">DAY(H185)</f>
        <v>25</v>
      </c>
      <c r="L185" s="7">
        <f t="shared" ref="L185:L248" si="28">DATE(J185,I185,K185)</f>
        <v>44617</v>
      </c>
      <c r="M185" s="5" t="s">
        <v>196</v>
      </c>
      <c r="R185" s="5" t="s">
        <v>41</v>
      </c>
      <c r="S185" s="5" t="s">
        <v>40</v>
      </c>
      <c r="T185" s="5" t="s">
        <v>41</v>
      </c>
      <c r="U185" s="5" t="s">
        <v>228</v>
      </c>
      <c r="V185" s="5" t="str">
        <f t="shared" ref="V185:V248" si="29">LOWER(U185)</f>
        <v>consorcio l&amp;h</v>
      </c>
      <c r="W185" s="5" t="str">
        <f t="shared" ref="W185:W248" si="30">UPPER(U185)</f>
        <v>CONSORCIO L&amp;H</v>
      </c>
      <c r="X185" s="5" t="str">
        <f t="shared" ref="X185:X248" si="31">PROPER(W185)</f>
        <v>Consorcio L&amp;H</v>
      </c>
      <c r="Y185" s="5">
        <v>20608582127</v>
      </c>
      <c r="Z185" s="5" t="s">
        <v>34</v>
      </c>
      <c r="AA185" s="5" t="s">
        <v>35</v>
      </c>
      <c r="AD185" s="5" t="s">
        <v>36</v>
      </c>
      <c r="AE185" s="5">
        <v>127.12</v>
      </c>
      <c r="AF185" s="5">
        <v>0</v>
      </c>
      <c r="AG185" s="5">
        <v>22.88</v>
      </c>
      <c r="AH185" s="5">
        <f t="shared" ref="AH185:AH248" si="32">AE185+AG185</f>
        <v>150</v>
      </c>
    </row>
    <row r="186" spans="1:34" x14ac:dyDescent="0.25">
      <c r="A186" s="5">
        <v>131</v>
      </c>
      <c r="B186" s="5" t="s">
        <v>29</v>
      </c>
      <c r="C186" s="5" t="s">
        <v>38</v>
      </c>
      <c r="D186" s="5" t="s">
        <v>229</v>
      </c>
      <c r="E186" s="15" t="str">
        <f t="shared" ref="E186:E249" si="33">LEFT(D186,4)</f>
        <v>F001</v>
      </c>
      <c r="F186" s="15" t="str">
        <f t="shared" si="23"/>
        <v>8593</v>
      </c>
      <c r="G186" s="15" t="str">
        <f t="shared" si="24"/>
        <v>1-8</v>
      </c>
      <c r="H186" s="5" t="s">
        <v>196</v>
      </c>
      <c r="I186" s="5">
        <f t="shared" si="25"/>
        <v>2</v>
      </c>
      <c r="J186" s="5">
        <f t="shared" si="26"/>
        <v>2022</v>
      </c>
      <c r="K186" s="5">
        <f t="shared" si="27"/>
        <v>25</v>
      </c>
      <c r="L186" s="7">
        <f t="shared" si="28"/>
        <v>44617</v>
      </c>
      <c r="M186" s="5" t="s">
        <v>196</v>
      </c>
      <c r="U186" s="5" t="s">
        <v>230</v>
      </c>
      <c r="V186" s="5" t="str">
        <f t="shared" si="29"/>
        <v>marco antonio torres rivera</v>
      </c>
      <c r="W186" s="5" t="str">
        <f t="shared" si="30"/>
        <v>MARCO ANTONIO TORRES RIVERA</v>
      </c>
      <c r="X186" s="5" t="str">
        <f t="shared" si="31"/>
        <v>Marco Antonio Torres Rivera</v>
      </c>
      <c r="Y186" s="5">
        <v>10164975288</v>
      </c>
      <c r="Z186" s="5" t="s">
        <v>34</v>
      </c>
      <c r="AA186" s="5" t="s">
        <v>35</v>
      </c>
      <c r="AD186" s="5" t="s">
        <v>36</v>
      </c>
      <c r="AE186" s="5">
        <v>254.24</v>
      </c>
      <c r="AF186" s="5">
        <v>0</v>
      </c>
      <c r="AG186" s="5">
        <v>45.76</v>
      </c>
      <c r="AH186" s="5">
        <f t="shared" si="32"/>
        <v>300</v>
      </c>
    </row>
    <row r="187" spans="1:34" x14ac:dyDescent="0.25">
      <c r="A187" s="5">
        <v>132</v>
      </c>
      <c r="B187" s="5" t="s">
        <v>29</v>
      </c>
      <c r="C187" s="5" t="s">
        <v>38</v>
      </c>
      <c r="D187" s="5" t="s">
        <v>231</v>
      </c>
      <c r="E187" s="15" t="str">
        <f t="shared" si="33"/>
        <v>F001</v>
      </c>
      <c r="F187" s="15" t="str">
        <f t="shared" si="23"/>
        <v>8592</v>
      </c>
      <c r="G187" s="15" t="str">
        <f t="shared" si="24"/>
        <v>1-8</v>
      </c>
      <c r="H187" s="5" t="s">
        <v>232</v>
      </c>
      <c r="I187" s="5">
        <f t="shared" si="25"/>
        <v>2</v>
      </c>
      <c r="J187" s="5">
        <f t="shared" si="26"/>
        <v>2022</v>
      </c>
      <c r="K187" s="5">
        <f t="shared" si="27"/>
        <v>24</v>
      </c>
      <c r="L187" s="7">
        <f t="shared" si="28"/>
        <v>44616</v>
      </c>
      <c r="M187" s="5" t="s">
        <v>232</v>
      </c>
      <c r="U187" s="5" t="s">
        <v>233</v>
      </c>
      <c r="V187" s="5" t="str">
        <f t="shared" si="29"/>
        <v>elder gonzales fernandez</v>
      </c>
      <c r="W187" s="5" t="str">
        <f t="shared" si="30"/>
        <v>ELDER GONZALES FERNANDEZ</v>
      </c>
      <c r="X187" s="5" t="str">
        <f t="shared" si="31"/>
        <v>Elder Gonzales Fernandez</v>
      </c>
      <c r="Y187" s="5">
        <v>10429165682</v>
      </c>
      <c r="Z187" s="5" t="s">
        <v>34</v>
      </c>
      <c r="AA187" s="5" t="s">
        <v>35</v>
      </c>
      <c r="AD187" s="5" t="s">
        <v>36</v>
      </c>
      <c r="AE187" s="5">
        <v>127.12</v>
      </c>
      <c r="AF187" s="5">
        <v>0</v>
      </c>
      <c r="AG187" s="5">
        <v>22.88</v>
      </c>
      <c r="AH187" s="5">
        <f t="shared" si="32"/>
        <v>150</v>
      </c>
    </row>
    <row r="188" spans="1:34" x14ac:dyDescent="0.25">
      <c r="A188" s="5">
        <v>133</v>
      </c>
      <c r="B188" s="5" t="s">
        <v>29</v>
      </c>
      <c r="C188" s="5" t="s">
        <v>38</v>
      </c>
      <c r="D188" s="5" t="s">
        <v>234</v>
      </c>
      <c r="E188" s="15" t="str">
        <f t="shared" si="33"/>
        <v>F001</v>
      </c>
      <c r="F188" s="15" t="str">
        <f t="shared" si="23"/>
        <v>8591</v>
      </c>
      <c r="G188" s="15" t="str">
        <f t="shared" si="24"/>
        <v>1-8</v>
      </c>
      <c r="H188" s="5" t="s">
        <v>232</v>
      </c>
      <c r="I188" s="5">
        <f t="shared" si="25"/>
        <v>2</v>
      </c>
      <c r="J188" s="5">
        <f t="shared" si="26"/>
        <v>2022</v>
      </c>
      <c r="K188" s="5">
        <f t="shared" si="27"/>
        <v>24</v>
      </c>
      <c r="L188" s="7">
        <f t="shared" si="28"/>
        <v>44616</v>
      </c>
      <c r="M188" s="5" t="s">
        <v>232</v>
      </c>
      <c r="R188" s="5" t="s">
        <v>92</v>
      </c>
      <c r="S188" s="5" t="s">
        <v>40</v>
      </c>
      <c r="T188" s="5" t="s">
        <v>41</v>
      </c>
      <c r="U188" s="5" t="s">
        <v>200</v>
      </c>
      <c r="V188" s="5" t="str">
        <f t="shared" si="29"/>
        <v>rodrigo vasquez jesus juan jose</v>
      </c>
      <c r="W188" s="5" t="str">
        <f t="shared" si="30"/>
        <v>RODRIGO VASQUEZ JESUS JUAN JOSE</v>
      </c>
      <c r="X188" s="5" t="str">
        <f t="shared" si="31"/>
        <v>Rodrigo Vasquez Jesus Juan Jose</v>
      </c>
      <c r="Y188" s="5">
        <v>10471184506</v>
      </c>
      <c r="Z188" s="5" t="s">
        <v>34</v>
      </c>
      <c r="AA188" s="5" t="s">
        <v>35</v>
      </c>
      <c r="AD188" s="5" t="s">
        <v>36</v>
      </c>
      <c r="AE188" s="5">
        <v>122.88</v>
      </c>
      <c r="AF188" s="5">
        <v>0</v>
      </c>
      <c r="AG188" s="5">
        <v>22.12</v>
      </c>
      <c r="AH188" s="5">
        <f t="shared" si="32"/>
        <v>145</v>
      </c>
    </row>
    <row r="189" spans="1:34" x14ac:dyDescent="0.25">
      <c r="A189" s="5">
        <v>134</v>
      </c>
      <c r="B189" s="5" t="s">
        <v>49</v>
      </c>
      <c r="C189" s="5" t="s">
        <v>30</v>
      </c>
      <c r="D189" s="5" t="s">
        <v>235</v>
      </c>
      <c r="E189" s="15" t="str">
        <f t="shared" si="33"/>
        <v>B003</v>
      </c>
      <c r="F189" s="15" t="str">
        <f t="shared" si="23"/>
        <v>12811</v>
      </c>
      <c r="G189" s="15" t="str">
        <f t="shared" si="24"/>
        <v>3-1</v>
      </c>
      <c r="H189" s="5" t="s">
        <v>232</v>
      </c>
      <c r="I189" s="5">
        <f t="shared" si="25"/>
        <v>2</v>
      </c>
      <c r="J189" s="5">
        <f t="shared" si="26"/>
        <v>2022</v>
      </c>
      <c r="K189" s="5">
        <f t="shared" si="27"/>
        <v>24</v>
      </c>
      <c r="L189" s="7">
        <f t="shared" si="28"/>
        <v>44616</v>
      </c>
      <c r="M189" s="5" t="s">
        <v>232</v>
      </c>
      <c r="U189" s="5" t="s">
        <v>33</v>
      </c>
      <c r="V189" s="5" t="str">
        <f t="shared" si="29"/>
        <v>clientes - varios</v>
      </c>
      <c r="W189" s="5" t="str">
        <f t="shared" si="30"/>
        <v>CLIENTES - VARIOS</v>
      </c>
      <c r="X189" s="5" t="str">
        <f t="shared" si="31"/>
        <v>Clientes - Varios</v>
      </c>
      <c r="Y189" s="5">
        <v>99999999</v>
      </c>
      <c r="Z189" s="5" t="s">
        <v>34</v>
      </c>
      <c r="AA189" s="5" t="s">
        <v>35</v>
      </c>
      <c r="AD189" s="5" t="s">
        <v>36</v>
      </c>
      <c r="AE189" s="5">
        <v>508.47</v>
      </c>
      <c r="AF189" s="5">
        <v>0</v>
      </c>
      <c r="AG189" s="5">
        <v>91.53</v>
      </c>
      <c r="AH189" s="5">
        <f t="shared" si="32"/>
        <v>600</v>
      </c>
    </row>
    <row r="190" spans="1:34" x14ac:dyDescent="0.25">
      <c r="A190" s="5">
        <v>135</v>
      </c>
      <c r="B190" s="5" t="s">
        <v>49</v>
      </c>
      <c r="C190" s="5" t="s">
        <v>30</v>
      </c>
      <c r="D190" s="5" t="s">
        <v>236</v>
      </c>
      <c r="E190" s="15" t="str">
        <f t="shared" si="33"/>
        <v>B003</v>
      </c>
      <c r="F190" s="15" t="str">
        <f t="shared" si="23"/>
        <v>12810</v>
      </c>
      <c r="G190" s="15" t="str">
        <f t="shared" si="24"/>
        <v>3-1</v>
      </c>
      <c r="H190" s="5" t="s">
        <v>232</v>
      </c>
      <c r="I190" s="5">
        <f t="shared" si="25"/>
        <v>2</v>
      </c>
      <c r="J190" s="5">
        <f t="shared" si="26"/>
        <v>2022</v>
      </c>
      <c r="K190" s="5">
        <f t="shared" si="27"/>
        <v>24</v>
      </c>
      <c r="L190" s="7">
        <f t="shared" si="28"/>
        <v>44616</v>
      </c>
      <c r="M190" s="5" t="s">
        <v>232</v>
      </c>
      <c r="U190" s="5" t="s">
        <v>33</v>
      </c>
      <c r="V190" s="5" t="str">
        <f t="shared" si="29"/>
        <v>clientes - varios</v>
      </c>
      <c r="W190" s="5" t="str">
        <f t="shared" si="30"/>
        <v>CLIENTES - VARIOS</v>
      </c>
      <c r="X190" s="5" t="str">
        <f t="shared" si="31"/>
        <v>Clientes - Varios</v>
      </c>
      <c r="Y190" s="5">
        <v>99999999</v>
      </c>
      <c r="Z190" s="5" t="s">
        <v>34</v>
      </c>
      <c r="AA190" s="5" t="s">
        <v>35</v>
      </c>
      <c r="AD190" s="5" t="s">
        <v>36</v>
      </c>
      <c r="AE190" s="5">
        <v>508.47</v>
      </c>
      <c r="AF190" s="5">
        <v>0</v>
      </c>
      <c r="AG190" s="5">
        <v>91.53</v>
      </c>
      <c r="AH190" s="5">
        <f t="shared" si="32"/>
        <v>600</v>
      </c>
    </row>
    <row r="191" spans="1:34" x14ac:dyDescent="0.25">
      <c r="A191" s="5">
        <v>136</v>
      </c>
      <c r="B191" s="5" t="s">
        <v>49</v>
      </c>
      <c r="C191" s="5" t="s">
        <v>30</v>
      </c>
      <c r="D191" s="5" t="s">
        <v>237</v>
      </c>
      <c r="E191" s="15" t="str">
        <f t="shared" si="33"/>
        <v>B003</v>
      </c>
      <c r="F191" s="15" t="str">
        <f t="shared" si="23"/>
        <v>12809</v>
      </c>
      <c r="G191" s="15" t="str">
        <f t="shared" si="24"/>
        <v>3-1</v>
      </c>
      <c r="H191" s="5" t="s">
        <v>232</v>
      </c>
      <c r="I191" s="5">
        <f t="shared" si="25"/>
        <v>2</v>
      </c>
      <c r="J191" s="5">
        <f t="shared" si="26"/>
        <v>2022</v>
      </c>
      <c r="K191" s="5">
        <f t="shared" si="27"/>
        <v>24</v>
      </c>
      <c r="L191" s="7">
        <f t="shared" si="28"/>
        <v>44616</v>
      </c>
      <c r="M191" s="5" t="s">
        <v>232</v>
      </c>
      <c r="U191" s="5" t="s">
        <v>33</v>
      </c>
      <c r="V191" s="5" t="str">
        <f t="shared" si="29"/>
        <v>clientes - varios</v>
      </c>
      <c r="W191" s="5" t="str">
        <f t="shared" si="30"/>
        <v>CLIENTES - VARIOS</v>
      </c>
      <c r="X191" s="5" t="str">
        <f t="shared" si="31"/>
        <v>Clientes - Varios</v>
      </c>
      <c r="Y191" s="5">
        <v>99999999</v>
      </c>
      <c r="Z191" s="5" t="s">
        <v>34</v>
      </c>
      <c r="AA191" s="5" t="s">
        <v>35</v>
      </c>
      <c r="AD191" s="5" t="s">
        <v>36</v>
      </c>
      <c r="AE191" s="5">
        <v>508.47</v>
      </c>
      <c r="AF191" s="5">
        <v>0</v>
      </c>
      <c r="AG191" s="5">
        <v>91.53</v>
      </c>
      <c r="AH191" s="5">
        <f t="shared" si="32"/>
        <v>600</v>
      </c>
    </row>
    <row r="192" spans="1:34" x14ac:dyDescent="0.25">
      <c r="A192" s="5">
        <v>137</v>
      </c>
      <c r="B192" s="5" t="s">
        <v>49</v>
      </c>
      <c r="C192" s="5" t="s">
        <v>30</v>
      </c>
      <c r="D192" s="5" t="s">
        <v>238</v>
      </c>
      <c r="E192" s="15" t="str">
        <f t="shared" si="33"/>
        <v>B003</v>
      </c>
      <c r="F192" s="15" t="str">
        <f t="shared" si="23"/>
        <v>12808</v>
      </c>
      <c r="G192" s="15" t="str">
        <f t="shared" si="24"/>
        <v>3-1</v>
      </c>
      <c r="H192" s="5" t="s">
        <v>232</v>
      </c>
      <c r="I192" s="5">
        <f t="shared" si="25"/>
        <v>2</v>
      </c>
      <c r="J192" s="5">
        <f t="shared" si="26"/>
        <v>2022</v>
      </c>
      <c r="K192" s="5">
        <f t="shared" si="27"/>
        <v>24</v>
      </c>
      <c r="L192" s="7">
        <f t="shared" si="28"/>
        <v>44616</v>
      </c>
      <c r="M192" s="5" t="s">
        <v>232</v>
      </c>
      <c r="U192" s="5" t="s">
        <v>33</v>
      </c>
      <c r="V192" s="5" t="str">
        <f t="shared" si="29"/>
        <v>clientes - varios</v>
      </c>
      <c r="W192" s="5" t="str">
        <f t="shared" si="30"/>
        <v>CLIENTES - VARIOS</v>
      </c>
      <c r="X192" s="5" t="str">
        <f t="shared" si="31"/>
        <v>Clientes - Varios</v>
      </c>
      <c r="Y192" s="5">
        <v>99999999</v>
      </c>
      <c r="Z192" s="5" t="s">
        <v>34</v>
      </c>
      <c r="AA192" s="5" t="s">
        <v>35</v>
      </c>
      <c r="AD192" s="5" t="s">
        <v>36</v>
      </c>
      <c r="AE192" s="5">
        <v>508.47</v>
      </c>
      <c r="AF192" s="5">
        <v>0</v>
      </c>
      <c r="AG192" s="5">
        <v>91.53</v>
      </c>
      <c r="AH192" s="5">
        <f t="shared" si="32"/>
        <v>600</v>
      </c>
    </row>
    <row r="193" spans="1:34" x14ac:dyDescent="0.25">
      <c r="A193" s="5">
        <v>138</v>
      </c>
      <c r="B193" s="5" t="s">
        <v>49</v>
      </c>
      <c r="C193" s="5" t="s">
        <v>30</v>
      </c>
      <c r="D193" s="5" t="s">
        <v>239</v>
      </c>
      <c r="E193" s="15" t="str">
        <f t="shared" si="33"/>
        <v>B003</v>
      </c>
      <c r="F193" s="15" t="str">
        <f t="shared" si="23"/>
        <v>12807</v>
      </c>
      <c r="G193" s="15" t="str">
        <f t="shared" si="24"/>
        <v>3-1</v>
      </c>
      <c r="H193" s="5" t="s">
        <v>232</v>
      </c>
      <c r="I193" s="5">
        <f t="shared" si="25"/>
        <v>2</v>
      </c>
      <c r="J193" s="5">
        <f t="shared" si="26"/>
        <v>2022</v>
      </c>
      <c r="K193" s="5">
        <f t="shared" si="27"/>
        <v>24</v>
      </c>
      <c r="L193" s="7">
        <f t="shared" si="28"/>
        <v>44616</v>
      </c>
      <c r="M193" s="5" t="s">
        <v>232</v>
      </c>
      <c r="U193" s="5" t="s">
        <v>33</v>
      </c>
      <c r="V193" s="5" t="str">
        <f t="shared" si="29"/>
        <v>clientes - varios</v>
      </c>
      <c r="W193" s="5" t="str">
        <f t="shared" si="30"/>
        <v>CLIENTES - VARIOS</v>
      </c>
      <c r="X193" s="5" t="str">
        <f t="shared" si="31"/>
        <v>Clientes - Varios</v>
      </c>
      <c r="Y193" s="5">
        <v>99999999</v>
      </c>
      <c r="Z193" s="5" t="s">
        <v>34</v>
      </c>
      <c r="AA193" s="5" t="s">
        <v>35</v>
      </c>
      <c r="AD193" s="5" t="s">
        <v>36</v>
      </c>
      <c r="AE193" s="5">
        <v>508.47</v>
      </c>
      <c r="AF193" s="5">
        <v>0</v>
      </c>
      <c r="AG193" s="5">
        <v>91.53</v>
      </c>
      <c r="AH193" s="5">
        <f t="shared" si="32"/>
        <v>600</v>
      </c>
    </row>
    <row r="194" spans="1:34" x14ac:dyDescent="0.25">
      <c r="A194" s="5">
        <v>139</v>
      </c>
      <c r="B194" s="5" t="s">
        <v>49</v>
      </c>
      <c r="C194" s="5" t="s">
        <v>30</v>
      </c>
      <c r="D194" s="5" t="s">
        <v>240</v>
      </c>
      <c r="E194" s="15" t="str">
        <f t="shared" si="33"/>
        <v>B003</v>
      </c>
      <c r="F194" s="15" t="str">
        <f t="shared" si="23"/>
        <v>12806</v>
      </c>
      <c r="G194" s="15" t="str">
        <f t="shared" si="24"/>
        <v>3-1</v>
      </c>
      <c r="H194" s="5" t="s">
        <v>232</v>
      </c>
      <c r="I194" s="5">
        <f t="shared" si="25"/>
        <v>2</v>
      </c>
      <c r="J194" s="5">
        <f t="shared" si="26"/>
        <v>2022</v>
      </c>
      <c r="K194" s="5">
        <f t="shared" si="27"/>
        <v>24</v>
      </c>
      <c r="L194" s="7">
        <f t="shared" si="28"/>
        <v>44616</v>
      </c>
      <c r="M194" s="5" t="s">
        <v>232</v>
      </c>
      <c r="U194" s="5" t="s">
        <v>33</v>
      </c>
      <c r="V194" s="5" t="str">
        <f t="shared" si="29"/>
        <v>clientes - varios</v>
      </c>
      <c r="W194" s="5" t="str">
        <f t="shared" si="30"/>
        <v>CLIENTES - VARIOS</v>
      </c>
      <c r="X194" s="5" t="str">
        <f t="shared" si="31"/>
        <v>Clientes - Varios</v>
      </c>
      <c r="Y194" s="5">
        <v>99999999</v>
      </c>
      <c r="Z194" s="5" t="s">
        <v>34</v>
      </c>
      <c r="AA194" s="5" t="s">
        <v>35</v>
      </c>
      <c r="AD194" s="5" t="s">
        <v>36</v>
      </c>
      <c r="AE194" s="5">
        <v>508.47</v>
      </c>
      <c r="AF194" s="5">
        <v>0</v>
      </c>
      <c r="AG194" s="5">
        <v>91.53</v>
      </c>
      <c r="AH194" s="5">
        <f t="shared" si="32"/>
        <v>600</v>
      </c>
    </row>
    <row r="195" spans="1:34" x14ac:dyDescent="0.25">
      <c r="A195" s="5">
        <v>140</v>
      </c>
      <c r="B195" s="5" t="s">
        <v>49</v>
      </c>
      <c r="C195" s="5" t="s">
        <v>30</v>
      </c>
      <c r="D195" s="5" t="s">
        <v>241</v>
      </c>
      <c r="E195" s="15" t="str">
        <f t="shared" si="33"/>
        <v>B003</v>
      </c>
      <c r="F195" s="15" t="str">
        <f t="shared" si="23"/>
        <v>12805</v>
      </c>
      <c r="G195" s="15" t="str">
        <f t="shared" si="24"/>
        <v>3-1</v>
      </c>
      <c r="H195" s="5" t="s">
        <v>232</v>
      </c>
      <c r="I195" s="5">
        <f t="shared" si="25"/>
        <v>2</v>
      </c>
      <c r="J195" s="5">
        <f t="shared" si="26"/>
        <v>2022</v>
      </c>
      <c r="K195" s="5">
        <f t="shared" si="27"/>
        <v>24</v>
      </c>
      <c r="L195" s="7">
        <f t="shared" si="28"/>
        <v>44616</v>
      </c>
      <c r="M195" s="5" t="s">
        <v>232</v>
      </c>
      <c r="U195" s="5" t="s">
        <v>33</v>
      </c>
      <c r="V195" s="5" t="str">
        <f t="shared" si="29"/>
        <v>clientes - varios</v>
      </c>
      <c r="W195" s="5" t="str">
        <f t="shared" si="30"/>
        <v>CLIENTES - VARIOS</v>
      </c>
      <c r="X195" s="5" t="str">
        <f t="shared" si="31"/>
        <v>Clientes - Varios</v>
      </c>
      <c r="Y195" s="5">
        <v>99999999</v>
      </c>
      <c r="Z195" s="5" t="s">
        <v>34</v>
      </c>
      <c r="AA195" s="5" t="s">
        <v>35</v>
      </c>
      <c r="AD195" s="5" t="s">
        <v>36</v>
      </c>
      <c r="AE195" s="5">
        <v>508.47</v>
      </c>
      <c r="AF195" s="5">
        <v>0</v>
      </c>
      <c r="AG195" s="5">
        <v>91.53</v>
      </c>
      <c r="AH195" s="5">
        <f t="shared" si="32"/>
        <v>600</v>
      </c>
    </row>
    <row r="196" spans="1:34" x14ac:dyDescent="0.25">
      <c r="A196" s="5">
        <v>141</v>
      </c>
      <c r="B196" s="5" t="s">
        <v>49</v>
      </c>
      <c r="C196" s="5" t="s">
        <v>30</v>
      </c>
      <c r="D196" s="5" t="s">
        <v>242</v>
      </c>
      <c r="E196" s="15" t="str">
        <f t="shared" si="33"/>
        <v>B003</v>
      </c>
      <c r="F196" s="15" t="str">
        <f t="shared" si="23"/>
        <v>12804</v>
      </c>
      <c r="G196" s="15" t="str">
        <f t="shared" si="24"/>
        <v>3-1</v>
      </c>
      <c r="H196" s="5" t="s">
        <v>232</v>
      </c>
      <c r="I196" s="5">
        <f t="shared" si="25"/>
        <v>2</v>
      </c>
      <c r="J196" s="5">
        <f t="shared" si="26"/>
        <v>2022</v>
      </c>
      <c r="K196" s="5">
        <f t="shared" si="27"/>
        <v>24</v>
      </c>
      <c r="L196" s="7">
        <f t="shared" si="28"/>
        <v>44616</v>
      </c>
      <c r="M196" s="5" t="s">
        <v>232</v>
      </c>
      <c r="U196" s="5" t="s">
        <v>33</v>
      </c>
      <c r="V196" s="5" t="str">
        <f t="shared" si="29"/>
        <v>clientes - varios</v>
      </c>
      <c r="W196" s="5" t="str">
        <f t="shared" si="30"/>
        <v>CLIENTES - VARIOS</v>
      </c>
      <c r="X196" s="5" t="str">
        <f t="shared" si="31"/>
        <v>Clientes - Varios</v>
      </c>
      <c r="Y196" s="5">
        <v>99999999</v>
      </c>
      <c r="Z196" s="5" t="s">
        <v>34</v>
      </c>
      <c r="AA196" s="5" t="s">
        <v>35</v>
      </c>
      <c r="AD196" s="5" t="s">
        <v>36</v>
      </c>
      <c r="AE196" s="5">
        <v>508.47</v>
      </c>
      <c r="AF196" s="5">
        <v>0</v>
      </c>
      <c r="AG196" s="5">
        <v>91.53</v>
      </c>
      <c r="AH196" s="5">
        <f t="shared" si="32"/>
        <v>600</v>
      </c>
    </row>
    <row r="197" spans="1:34" x14ac:dyDescent="0.25">
      <c r="A197" s="5">
        <v>142</v>
      </c>
      <c r="B197" s="5" t="s">
        <v>29</v>
      </c>
      <c r="C197" s="5" t="s">
        <v>30</v>
      </c>
      <c r="D197" s="5" t="s">
        <v>243</v>
      </c>
      <c r="E197" s="15" t="str">
        <f t="shared" si="33"/>
        <v>B001</v>
      </c>
      <c r="F197" s="15" t="str">
        <f t="shared" si="23"/>
        <v>17218</v>
      </c>
      <c r="G197" s="15" t="str">
        <f t="shared" si="24"/>
        <v>1-1</v>
      </c>
      <c r="H197" s="5" t="s">
        <v>232</v>
      </c>
      <c r="I197" s="5">
        <f t="shared" si="25"/>
        <v>2</v>
      </c>
      <c r="J197" s="5">
        <f t="shared" si="26"/>
        <v>2022</v>
      </c>
      <c r="K197" s="5">
        <f t="shared" si="27"/>
        <v>24</v>
      </c>
      <c r="L197" s="7">
        <f t="shared" si="28"/>
        <v>44616</v>
      </c>
      <c r="M197" s="5" t="s">
        <v>232</v>
      </c>
      <c r="U197" s="5" t="s">
        <v>33</v>
      </c>
      <c r="V197" s="5" t="str">
        <f t="shared" si="29"/>
        <v>clientes - varios</v>
      </c>
      <c r="W197" s="5" t="str">
        <f t="shared" si="30"/>
        <v>CLIENTES - VARIOS</v>
      </c>
      <c r="X197" s="5" t="str">
        <f t="shared" si="31"/>
        <v>Clientes - Varios</v>
      </c>
      <c r="Y197" s="5">
        <v>99999999</v>
      </c>
      <c r="Z197" s="5" t="s">
        <v>34</v>
      </c>
      <c r="AA197" s="5" t="s">
        <v>35</v>
      </c>
      <c r="AD197" s="5" t="s">
        <v>36</v>
      </c>
      <c r="AE197" s="5">
        <v>508.47</v>
      </c>
      <c r="AF197" s="5">
        <v>0</v>
      </c>
      <c r="AG197" s="5">
        <v>91.53</v>
      </c>
      <c r="AH197" s="5">
        <f t="shared" si="32"/>
        <v>600</v>
      </c>
    </row>
    <row r="198" spans="1:34" x14ac:dyDescent="0.25">
      <c r="A198" s="5">
        <v>143</v>
      </c>
      <c r="B198" s="5" t="s">
        <v>29</v>
      </c>
      <c r="C198" s="5" t="s">
        <v>30</v>
      </c>
      <c r="D198" s="5" t="s">
        <v>244</v>
      </c>
      <c r="E198" s="15" t="str">
        <f t="shared" si="33"/>
        <v>B001</v>
      </c>
      <c r="F198" s="15" t="str">
        <f t="shared" si="23"/>
        <v>17217</v>
      </c>
      <c r="G198" s="15" t="str">
        <f t="shared" si="24"/>
        <v>1-1</v>
      </c>
      <c r="H198" s="5" t="s">
        <v>232</v>
      </c>
      <c r="I198" s="5">
        <f t="shared" si="25"/>
        <v>2</v>
      </c>
      <c r="J198" s="5">
        <f t="shared" si="26"/>
        <v>2022</v>
      </c>
      <c r="K198" s="5">
        <f t="shared" si="27"/>
        <v>24</v>
      </c>
      <c r="L198" s="7">
        <f t="shared" si="28"/>
        <v>44616</v>
      </c>
      <c r="M198" s="5" t="s">
        <v>232</v>
      </c>
      <c r="U198" s="5" t="s">
        <v>33</v>
      </c>
      <c r="V198" s="5" t="str">
        <f t="shared" si="29"/>
        <v>clientes - varios</v>
      </c>
      <c r="W198" s="5" t="str">
        <f t="shared" si="30"/>
        <v>CLIENTES - VARIOS</v>
      </c>
      <c r="X198" s="5" t="str">
        <f t="shared" si="31"/>
        <v>Clientes - Varios</v>
      </c>
      <c r="Y198" s="5">
        <v>99999999</v>
      </c>
      <c r="Z198" s="5" t="s">
        <v>34</v>
      </c>
      <c r="AA198" s="5" t="s">
        <v>35</v>
      </c>
      <c r="AD198" s="5" t="s">
        <v>36</v>
      </c>
      <c r="AE198" s="5">
        <v>423.73</v>
      </c>
      <c r="AF198" s="5">
        <v>0</v>
      </c>
      <c r="AG198" s="5">
        <v>76.27</v>
      </c>
      <c r="AH198" s="5">
        <f t="shared" si="32"/>
        <v>500</v>
      </c>
    </row>
    <row r="199" spans="1:34" x14ac:dyDescent="0.25">
      <c r="A199" s="5">
        <v>144</v>
      </c>
      <c r="B199" s="5" t="s">
        <v>29</v>
      </c>
      <c r="C199" s="5" t="s">
        <v>30</v>
      </c>
      <c r="D199" s="5" t="s">
        <v>245</v>
      </c>
      <c r="E199" s="15" t="str">
        <f t="shared" si="33"/>
        <v>B001</v>
      </c>
      <c r="F199" s="15" t="str">
        <f t="shared" si="23"/>
        <v>17216</v>
      </c>
      <c r="G199" s="15" t="str">
        <f t="shared" si="24"/>
        <v>1-1</v>
      </c>
      <c r="H199" s="5" t="s">
        <v>232</v>
      </c>
      <c r="I199" s="5">
        <f t="shared" si="25"/>
        <v>2</v>
      </c>
      <c r="J199" s="5">
        <f t="shared" si="26"/>
        <v>2022</v>
      </c>
      <c r="K199" s="5">
        <f t="shared" si="27"/>
        <v>24</v>
      </c>
      <c r="L199" s="7">
        <f t="shared" si="28"/>
        <v>44616</v>
      </c>
      <c r="M199" s="5" t="s">
        <v>232</v>
      </c>
      <c r="U199" s="5" t="s">
        <v>33</v>
      </c>
      <c r="V199" s="5" t="str">
        <f t="shared" si="29"/>
        <v>clientes - varios</v>
      </c>
      <c r="W199" s="5" t="str">
        <f t="shared" si="30"/>
        <v>CLIENTES - VARIOS</v>
      </c>
      <c r="X199" s="5" t="str">
        <f t="shared" si="31"/>
        <v>Clientes - Varios</v>
      </c>
      <c r="Y199" s="5">
        <v>99999999</v>
      </c>
      <c r="Z199" s="5" t="s">
        <v>34</v>
      </c>
      <c r="AA199" s="5" t="s">
        <v>35</v>
      </c>
      <c r="AD199" s="5" t="s">
        <v>36</v>
      </c>
      <c r="AE199" s="5">
        <v>508.47</v>
      </c>
      <c r="AF199" s="5">
        <v>0</v>
      </c>
      <c r="AG199" s="5">
        <v>91.53</v>
      </c>
      <c r="AH199" s="5">
        <f t="shared" si="32"/>
        <v>600</v>
      </c>
    </row>
    <row r="200" spans="1:34" x14ac:dyDescent="0.25">
      <c r="A200" s="5">
        <v>145</v>
      </c>
      <c r="B200" s="5" t="s">
        <v>29</v>
      </c>
      <c r="C200" s="5" t="s">
        <v>30</v>
      </c>
      <c r="D200" s="5" t="s">
        <v>246</v>
      </c>
      <c r="E200" s="15" t="str">
        <f t="shared" si="33"/>
        <v>B001</v>
      </c>
      <c r="F200" s="15" t="str">
        <f t="shared" si="23"/>
        <v>17215</v>
      </c>
      <c r="G200" s="15" t="str">
        <f t="shared" si="24"/>
        <v>1-1</v>
      </c>
      <c r="H200" s="5" t="s">
        <v>232</v>
      </c>
      <c r="I200" s="5">
        <f t="shared" si="25"/>
        <v>2</v>
      </c>
      <c r="J200" s="5">
        <f t="shared" si="26"/>
        <v>2022</v>
      </c>
      <c r="K200" s="5">
        <f t="shared" si="27"/>
        <v>24</v>
      </c>
      <c r="L200" s="7">
        <f t="shared" si="28"/>
        <v>44616</v>
      </c>
      <c r="M200" s="5" t="s">
        <v>232</v>
      </c>
      <c r="U200" s="5" t="s">
        <v>33</v>
      </c>
      <c r="V200" s="5" t="str">
        <f t="shared" si="29"/>
        <v>clientes - varios</v>
      </c>
      <c r="W200" s="5" t="str">
        <f t="shared" si="30"/>
        <v>CLIENTES - VARIOS</v>
      </c>
      <c r="X200" s="5" t="str">
        <f t="shared" si="31"/>
        <v>Clientes - Varios</v>
      </c>
      <c r="Y200" s="5">
        <v>99999999</v>
      </c>
      <c r="Z200" s="5" t="s">
        <v>34</v>
      </c>
      <c r="AA200" s="5" t="s">
        <v>35</v>
      </c>
      <c r="AD200" s="5" t="s">
        <v>36</v>
      </c>
      <c r="AE200" s="5">
        <v>97.46</v>
      </c>
      <c r="AF200" s="5">
        <v>0</v>
      </c>
      <c r="AG200" s="5">
        <v>17.54</v>
      </c>
      <c r="AH200" s="5">
        <f t="shared" si="32"/>
        <v>115</v>
      </c>
    </row>
    <row r="201" spans="1:34" x14ac:dyDescent="0.25">
      <c r="A201" s="5">
        <v>146</v>
      </c>
      <c r="B201" s="5" t="s">
        <v>49</v>
      </c>
      <c r="C201" s="5" t="s">
        <v>30</v>
      </c>
      <c r="D201" s="5" t="s">
        <v>247</v>
      </c>
      <c r="E201" s="15" t="str">
        <f t="shared" si="33"/>
        <v>B003</v>
      </c>
      <c r="F201" s="15" t="str">
        <f t="shared" si="23"/>
        <v>12803</v>
      </c>
      <c r="G201" s="15" t="str">
        <f t="shared" si="24"/>
        <v>3-1</v>
      </c>
      <c r="H201" s="5" t="s">
        <v>232</v>
      </c>
      <c r="I201" s="5">
        <f t="shared" si="25"/>
        <v>2</v>
      </c>
      <c r="J201" s="5">
        <f t="shared" si="26"/>
        <v>2022</v>
      </c>
      <c r="K201" s="5">
        <f t="shared" si="27"/>
        <v>24</v>
      </c>
      <c r="L201" s="7">
        <f t="shared" si="28"/>
        <v>44616</v>
      </c>
      <c r="M201" s="5" t="s">
        <v>232</v>
      </c>
      <c r="U201" s="5" t="s">
        <v>33</v>
      </c>
      <c r="V201" s="5" t="str">
        <f t="shared" si="29"/>
        <v>clientes - varios</v>
      </c>
      <c r="W201" s="5" t="str">
        <f t="shared" si="30"/>
        <v>CLIENTES - VARIOS</v>
      </c>
      <c r="X201" s="5" t="str">
        <f t="shared" si="31"/>
        <v>Clientes - Varios</v>
      </c>
      <c r="Y201" s="5">
        <v>99999999</v>
      </c>
      <c r="Z201" s="5" t="s">
        <v>34</v>
      </c>
      <c r="AA201" s="5" t="s">
        <v>35</v>
      </c>
      <c r="AD201" s="5" t="s">
        <v>36</v>
      </c>
      <c r="AE201" s="5">
        <v>508.47</v>
      </c>
      <c r="AF201" s="5">
        <v>0</v>
      </c>
      <c r="AG201" s="5">
        <v>91.53</v>
      </c>
      <c r="AH201" s="5">
        <f t="shared" si="32"/>
        <v>600</v>
      </c>
    </row>
    <row r="202" spans="1:34" x14ac:dyDescent="0.25">
      <c r="A202" s="5">
        <v>147</v>
      </c>
      <c r="B202" s="5" t="s">
        <v>49</v>
      </c>
      <c r="C202" s="5" t="s">
        <v>30</v>
      </c>
      <c r="D202" s="5" t="s">
        <v>248</v>
      </c>
      <c r="E202" s="15" t="str">
        <f t="shared" si="33"/>
        <v>B003</v>
      </c>
      <c r="F202" s="15" t="str">
        <f t="shared" si="23"/>
        <v>12802</v>
      </c>
      <c r="G202" s="15" t="str">
        <f t="shared" si="24"/>
        <v>3-1</v>
      </c>
      <c r="H202" s="5" t="s">
        <v>232</v>
      </c>
      <c r="I202" s="5">
        <f t="shared" si="25"/>
        <v>2</v>
      </c>
      <c r="J202" s="5">
        <f t="shared" si="26"/>
        <v>2022</v>
      </c>
      <c r="K202" s="5">
        <f t="shared" si="27"/>
        <v>24</v>
      </c>
      <c r="L202" s="7">
        <f t="shared" si="28"/>
        <v>44616</v>
      </c>
      <c r="M202" s="5" t="s">
        <v>232</v>
      </c>
      <c r="U202" s="5" t="s">
        <v>33</v>
      </c>
      <c r="V202" s="5" t="str">
        <f t="shared" si="29"/>
        <v>clientes - varios</v>
      </c>
      <c r="W202" s="5" t="str">
        <f t="shared" si="30"/>
        <v>CLIENTES - VARIOS</v>
      </c>
      <c r="X202" s="5" t="str">
        <f t="shared" si="31"/>
        <v>Clientes - Varios</v>
      </c>
      <c r="Y202" s="5">
        <v>99999999</v>
      </c>
      <c r="Z202" s="5" t="s">
        <v>34</v>
      </c>
      <c r="AA202" s="5" t="s">
        <v>35</v>
      </c>
      <c r="AD202" s="5" t="s">
        <v>36</v>
      </c>
      <c r="AE202" s="5">
        <v>508.47</v>
      </c>
      <c r="AF202" s="5">
        <v>0</v>
      </c>
      <c r="AG202" s="5">
        <v>91.53</v>
      </c>
      <c r="AH202" s="5">
        <f t="shared" si="32"/>
        <v>600</v>
      </c>
    </row>
    <row r="203" spans="1:34" x14ac:dyDescent="0.25">
      <c r="A203" s="5">
        <v>148</v>
      </c>
      <c r="B203" s="5" t="s">
        <v>49</v>
      </c>
      <c r="C203" s="5" t="s">
        <v>30</v>
      </c>
      <c r="D203" s="5" t="s">
        <v>249</v>
      </c>
      <c r="E203" s="15" t="str">
        <f t="shared" si="33"/>
        <v>B003</v>
      </c>
      <c r="F203" s="15" t="str">
        <f t="shared" si="23"/>
        <v>12801</v>
      </c>
      <c r="G203" s="15" t="str">
        <f t="shared" si="24"/>
        <v>3-1</v>
      </c>
      <c r="H203" s="5" t="s">
        <v>232</v>
      </c>
      <c r="I203" s="5">
        <f t="shared" si="25"/>
        <v>2</v>
      </c>
      <c r="J203" s="5">
        <f t="shared" si="26"/>
        <v>2022</v>
      </c>
      <c r="K203" s="5">
        <f t="shared" si="27"/>
        <v>24</v>
      </c>
      <c r="L203" s="7">
        <f t="shared" si="28"/>
        <v>44616</v>
      </c>
      <c r="M203" s="5" t="s">
        <v>232</v>
      </c>
      <c r="U203" s="5" t="s">
        <v>33</v>
      </c>
      <c r="V203" s="5" t="str">
        <f t="shared" si="29"/>
        <v>clientes - varios</v>
      </c>
      <c r="W203" s="5" t="str">
        <f t="shared" si="30"/>
        <v>CLIENTES - VARIOS</v>
      </c>
      <c r="X203" s="5" t="str">
        <f t="shared" si="31"/>
        <v>Clientes - Varios</v>
      </c>
      <c r="Y203" s="5">
        <v>99999999</v>
      </c>
      <c r="Z203" s="5" t="s">
        <v>34</v>
      </c>
      <c r="AA203" s="5" t="s">
        <v>35</v>
      </c>
      <c r="AD203" s="5" t="s">
        <v>36</v>
      </c>
      <c r="AE203" s="5">
        <v>508.47</v>
      </c>
      <c r="AF203" s="5">
        <v>0</v>
      </c>
      <c r="AG203" s="5">
        <v>91.53</v>
      </c>
      <c r="AH203" s="5">
        <f t="shared" si="32"/>
        <v>600</v>
      </c>
    </row>
    <row r="204" spans="1:34" x14ac:dyDescent="0.25">
      <c r="A204" s="5">
        <v>149</v>
      </c>
      <c r="B204" s="5" t="s">
        <v>49</v>
      </c>
      <c r="C204" s="5" t="s">
        <v>30</v>
      </c>
      <c r="D204" s="5" t="s">
        <v>250</v>
      </c>
      <c r="E204" s="15" t="str">
        <f t="shared" si="33"/>
        <v>B003</v>
      </c>
      <c r="F204" s="15" t="str">
        <f t="shared" si="23"/>
        <v>12800</v>
      </c>
      <c r="G204" s="15" t="str">
        <f t="shared" si="24"/>
        <v>3-1</v>
      </c>
      <c r="H204" s="5" t="s">
        <v>232</v>
      </c>
      <c r="I204" s="5">
        <f t="shared" si="25"/>
        <v>2</v>
      </c>
      <c r="J204" s="5">
        <f t="shared" si="26"/>
        <v>2022</v>
      </c>
      <c r="K204" s="5">
        <f t="shared" si="27"/>
        <v>24</v>
      </c>
      <c r="L204" s="7">
        <f t="shared" si="28"/>
        <v>44616</v>
      </c>
      <c r="M204" s="5" t="s">
        <v>232</v>
      </c>
      <c r="U204" s="5" t="s">
        <v>33</v>
      </c>
      <c r="V204" s="5" t="str">
        <f t="shared" si="29"/>
        <v>clientes - varios</v>
      </c>
      <c r="W204" s="5" t="str">
        <f t="shared" si="30"/>
        <v>CLIENTES - VARIOS</v>
      </c>
      <c r="X204" s="5" t="str">
        <f t="shared" si="31"/>
        <v>Clientes - Varios</v>
      </c>
      <c r="Y204" s="5">
        <v>99999999</v>
      </c>
      <c r="Z204" s="5" t="s">
        <v>34</v>
      </c>
      <c r="AA204" s="5" t="s">
        <v>35</v>
      </c>
      <c r="AD204" s="5" t="s">
        <v>36</v>
      </c>
      <c r="AE204" s="5">
        <v>508.47</v>
      </c>
      <c r="AF204" s="5">
        <v>0</v>
      </c>
      <c r="AG204" s="5">
        <v>91.53</v>
      </c>
      <c r="AH204" s="5">
        <f t="shared" si="32"/>
        <v>600</v>
      </c>
    </row>
    <row r="205" spans="1:34" x14ac:dyDescent="0.25">
      <c r="A205" s="5">
        <v>150</v>
      </c>
      <c r="B205" s="5" t="s">
        <v>49</v>
      </c>
      <c r="C205" s="5" t="s">
        <v>30</v>
      </c>
      <c r="D205" s="5" t="s">
        <v>251</v>
      </c>
      <c r="E205" s="15" t="str">
        <f t="shared" si="33"/>
        <v>B003</v>
      </c>
      <c r="F205" s="15" t="str">
        <f t="shared" si="23"/>
        <v>12799</v>
      </c>
      <c r="G205" s="15" t="str">
        <f t="shared" si="24"/>
        <v>3-1</v>
      </c>
      <c r="H205" s="5" t="s">
        <v>232</v>
      </c>
      <c r="I205" s="5">
        <f t="shared" si="25"/>
        <v>2</v>
      </c>
      <c r="J205" s="5">
        <f t="shared" si="26"/>
        <v>2022</v>
      </c>
      <c r="K205" s="5">
        <f t="shared" si="27"/>
        <v>24</v>
      </c>
      <c r="L205" s="7">
        <f t="shared" si="28"/>
        <v>44616</v>
      </c>
      <c r="M205" s="5" t="s">
        <v>232</v>
      </c>
      <c r="U205" s="5" t="s">
        <v>33</v>
      </c>
      <c r="V205" s="5" t="str">
        <f t="shared" si="29"/>
        <v>clientes - varios</v>
      </c>
      <c r="W205" s="5" t="str">
        <f t="shared" si="30"/>
        <v>CLIENTES - VARIOS</v>
      </c>
      <c r="X205" s="5" t="str">
        <f t="shared" si="31"/>
        <v>Clientes - Varios</v>
      </c>
      <c r="Y205" s="5">
        <v>99999999</v>
      </c>
      <c r="Z205" s="5" t="s">
        <v>34</v>
      </c>
      <c r="AA205" s="5" t="s">
        <v>35</v>
      </c>
      <c r="AD205" s="5" t="s">
        <v>36</v>
      </c>
      <c r="AE205" s="5">
        <v>33.049999999999997</v>
      </c>
      <c r="AF205" s="5">
        <v>0</v>
      </c>
      <c r="AG205" s="5">
        <v>5.95</v>
      </c>
      <c r="AH205" s="5">
        <f t="shared" si="32"/>
        <v>39</v>
      </c>
    </row>
    <row r="206" spans="1:34" x14ac:dyDescent="0.25">
      <c r="A206" s="5">
        <v>151</v>
      </c>
      <c r="B206" s="5" t="s">
        <v>55</v>
      </c>
      <c r="C206" s="5" t="s">
        <v>38</v>
      </c>
      <c r="D206" s="5" t="s">
        <v>252</v>
      </c>
      <c r="E206" s="15" t="str">
        <f t="shared" si="33"/>
        <v>F002</v>
      </c>
      <c r="F206" s="15" t="str">
        <f t="shared" si="23"/>
        <v>3472</v>
      </c>
      <c r="G206" s="15" t="str">
        <f t="shared" si="24"/>
        <v>2-3</v>
      </c>
      <c r="H206" s="5" t="s">
        <v>232</v>
      </c>
      <c r="I206" s="5">
        <f t="shared" si="25"/>
        <v>2</v>
      </c>
      <c r="J206" s="5">
        <f t="shared" si="26"/>
        <v>2022</v>
      </c>
      <c r="K206" s="5">
        <f t="shared" si="27"/>
        <v>24</v>
      </c>
      <c r="L206" s="7">
        <f t="shared" si="28"/>
        <v>44616</v>
      </c>
      <c r="M206" s="5" t="s">
        <v>232</v>
      </c>
      <c r="R206" s="5" t="s">
        <v>41</v>
      </c>
      <c r="S206" s="5" t="s">
        <v>40</v>
      </c>
      <c r="T206" s="5" t="s">
        <v>41</v>
      </c>
      <c r="U206" s="5" t="s">
        <v>253</v>
      </c>
      <c r="V206" s="5" t="str">
        <f t="shared" si="29"/>
        <v>manayay rodriguez lucio franklin</v>
      </c>
      <c r="W206" s="5" t="str">
        <f t="shared" si="30"/>
        <v>MANAYAY RODRIGUEZ LUCIO FRANKLIN</v>
      </c>
      <c r="X206" s="5" t="str">
        <f t="shared" si="31"/>
        <v>Manayay Rodriguez Lucio Franklin</v>
      </c>
      <c r="Y206" s="5">
        <v>10167189437</v>
      </c>
      <c r="Z206" s="5" t="s">
        <v>34</v>
      </c>
      <c r="AA206" s="5" t="s">
        <v>35</v>
      </c>
      <c r="AD206" s="5" t="s">
        <v>36</v>
      </c>
      <c r="AE206" s="5">
        <v>84.75</v>
      </c>
      <c r="AF206" s="5">
        <v>0</v>
      </c>
      <c r="AG206" s="5">
        <v>15.25</v>
      </c>
      <c r="AH206" s="5">
        <f t="shared" si="32"/>
        <v>100</v>
      </c>
    </row>
    <row r="207" spans="1:34" x14ac:dyDescent="0.25">
      <c r="A207" s="5">
        <v>152</v>
      </c>
      <c r="B207" s="5" t="s">
        <v>49</v>
      </c>
      <c r="C207" s="5" t="s">
        <v>30</v>
      </c>
      <c r="D207" s="5" t="s">
        <v>254</v>
      </c>
      <c r="E207" s="15" t="str">
        <f t="shared" si="33"/>
        <v>B003</v>
      </c>
      <c r="F207" s="15" t="str">
        <f t="shared" si="23"/>
        <v>12798</v>
      </c>
      <c r="G207" s="15" t="str">
        <f t="shared" si="24"/>
        <v>3-1</v>
      </c>
      <c r="H207" s="5" t="s">
        <v>232</v>
      </c>
      <c r="I207" s="5">
        <f t="shared" si="25"/>
        <v>2</v>
      </c>
      <c r="J207" s="5">
        <f t="shared" si="26"/>
        <v>2022</v>
      </c>
      <c r="K207" s="5">
        <f t="shared" si="27"/>
        <v>24</v>
      </c>
      <c r="L207" s="7">
        <f t="shared" si="28"/>
        <v>44616</v>
      </c>
      <c r="M207" s="5" t="s">
        <v>232</v>
      </c>
      <c r="U207" s="5" t="s">
        <v>33</v>
      </c>
      <c r="V207" s="5" t="str">
        <f t="shared" si="29"/>
        <v>clientes - varios</v>
      </c>
      <c r="W207" s="5" t="str">
        <f t="shared" si="30"/>
        <v>CLIENTES - VARIOS</v>
      </c>
      <c r="X207" s="5" t="str">
        <f t="shared" si="31"/>
        <v>Clientes - Varios</v>
      </c>
      <c r="Y207" s="5">
        <v>99999999</v>
      </c>
      <c r="Z207" s="5" t="s">
        <v>34</v>
      </c>
      <c r="AA207" s="5" t="s">
        <v>35</v>
      </c>
      <c r="AD207" s="5" t="s">
        <v>36</v>
      </c>
      <c r="AE207" s="5">
        <v>508.47</v>
      </c>
      <c r="AF207" s="5">
        <v>0</v>
      </c>
      <c r="AG207" s="5">
        <v>91.53</v>
      </c>
      <c r="AH207" s="5">
        <f t="shared" si="32"/>
        <v>600</v>
      </c>
    </row>
    <row r="208" spans="1:34" x14ac:dyDescent="0.25">
      <c r="A208" s="5">
        <v>153</v>
      </c>
      <c r="B208" s="5" t="s">
        <v>49</v>
      </c>
      <c r="C208" s="5" t="s">
        <v>30</v>
      </c>
      <c r="D208" s="5" t="s">
        <v>255</v>
      </c>
      <c r="E208" s="15" t="str">
        <f t="shared" si="33"/>
        <v>B003</v>
      </c>
      <c r="F208" s="15" t="str">
        <f t="shared" si="23"/>
        <v>12797</v>
      </c>
      <c r="G208" s="15" t="str">
        <f t="shared" si="24"/>
        <v>3-1</v>
      </c>
      <c r="H208" s="5" t="s">
        <v>232</v>
      </c>
      <c r="I208" s="5">
        <f t="shared" si="25"/>
        <v>2</v>
      </c>
      <c r="J208" s="5">
        <f t="shared" si="26"/>
        <v>2022</v>
      </c>
      <c r="K208" s="5">
        <f t="shared" si="27"/>
        <v>24</v>
      </c>
      <c r="L208" s="7">
        <f t="shared" si="28"/>
        <v>44616</v>
      </c>
      <c r="M208" s="5" t="s">
        <v>232</v>
      </c>
      <c r="U208" s="5" t="s">
        <v>33</v>
      </c>
      <c r="V208" s="5" t="str">
        <f t="shared" si="29"/>
        <v>clientes - varios</v>
      </c>
      <c r="W208" s="5" t="str">
        <f t="shared" si="30"/>
        <v>CLIENTES - VARIOS</v>
      </c>
      <c r="X208" s="5" t="str">
        <f t="shared" si="31"/>
        <v>Clientes - Varios</v>
      </c>
      <c r="Y208" s="5">
        <v>99999999</v>
      </c>
      <c r="Z208" s="5" t="s">
        <v>34</v>
      </c>
      <c r="AA208" s="5" t="s">
        <v>35</v>
      </c>
      <c r="AD208" s="5" t="s">
        <v>36</v>
      </c>
      <c r="AE208" s="5">
        <v>423.73</v>
      </c>
      <c r="AF208" s="5">
        <v>0</v>
      </c>
      <c r="AG208" s="5">
        <v>76.27</v>
      </c>
      <c r="AH208" s="5">
        <f t="shared" si="32"/>
        <v>500</v>
      </c>
    </row>
    <row r="209" spans="1:34" x14ac:dyDescent="0.25">
      <c r="A209" s="5">
        <v>154</v>
      </c>
      <c r="B209" s="5" t="s">
        <v>55</v>
      </c>
      <c r="C209" s="5" t="s">
        <v>30</v>
      </c>
      <c r="D209" s="5" t="s">
        <v>256</v>
      </c>
      <c r="E209" s="15" t="str">
        <f t="shared" si="33"/>
        <v>B002</v>
      </c>
      <c r="F209" s="15" t="str">
        <f t="shared" si="23"/>
        <v>16070</v>
      </c>
      <c r="G209" s="15" t="str">
        <f t="shared" si="24"/>
        <v>2-1</v>
      </c>
      <c r="H209" s="5" t="s">
        <v>232</v>
      </c>
      <c r="I209" s="5">
        <f t="shared" si="25"/>
        <v>2</v>
      </c>
      <c r="J209" s="5">
        <f t="shared" si="26"/>
        <v>2022</v>
      </c>
      <c r="K209" s="5">
        <f t="shared" si="27"/>
        <v>24</v>
      </c>
      <c r="L209" s="7">
        <f t="shared" si="28"/>
        <v>44616</v>
      </c>
      <c r="M209" s="5" t="s">
        <v>232</v>
      </c>
      <c r="U209" s="5" t="s">
        <v>33</v>
      </c>
      <c r="V209" s="5" t="str">
        <f t="shared" si="29"/>
        <v>clientes - varios</v>
      </c>
      <c r="W209" s="5" t="str">
        <f t="shared" si="30"/>
        <v>CLIENTES - VARIOS</v>
      </c>
      <c r="X209" s="5" t="str">
        <f t="shared" si="31"/>
        <v>Clientes - Varios</v>
      </c>
      <c r="Y209" s="5">
        <v>99999999</v>
      </c>
      <c r="Z209" s="5" t="s">
        <v>34</v>
      </c>
      <c r="AA209" s="5" t="s">
        <v>35</v>
      </c>
      <c r="AD209" s="5" t="s">
        <v>36</v>
      </c>
      <c r="AE209" s="5">
        <v>423.73</v>
      </c>
      <c r="AF209" s="5">
        <v>0</v>
      </c>
      <c r="AG209" s="5">
        <v>76.27</v>
      </c>
      <c r="AH209" s="5">
        <f t="shared" si="32"/>
        <v>500</v>
      </c>
    </row>
    <row r="210" spans="1:34" x14ac:dyDescent="0.25">
      <c r="A210" s="5">
        <v>155</v>
      </c>
      <c r="B210" s="5" t="s">
        <v>55</v>
      </c>
      <c r="C210" s="5" t="s">
        <v>30</v>
      </c>
      <c r="D210" s="5" t="s">
        <v>257</v>
      </c>
      <c r="E210" s="15" t="str">
        <f t="shared" si="33"/>
        <v>B002</v>
      </c>
      <c r="F210" s="15" t="str">
        <f t="shared" si="23"/>
        <v>16069</v>
      </c>
      <c r="G210" s="15" t="str">
        <f t="shared" si="24"/>
        <v>2-1</v>
      </c>
      <c r="H210" s="5" t="s">
        <v>232</v>
      </c>
      <c r="I210" s="5">
        <f t="shared" si="25"/>
        <v>2</v>
      </c>
      <c r="J210" s="5">
        <f t="shared" si="26"/>
        <v>2022</v>
      </c>
      <c r="K210" s="5">
        <f t="shared" si="27"/>
        <v>24</v>
      </c>
      <c r="L210" s="7">
        <f t="shared" si="28"/>
        <v>44616</v>
      </c>
      <c r="M210" s="5" t="s">
        <v>232</v>
      </c>
      <c r="U210" s="5" t="s">
        <v>33</v>
      </c>
      <c r="V210" s="5" t="str">
        <f t="shared" si="29"/>
        <v>clientes - varios</v>
      </c>
      <c r="W210" s="5" t="str">
        <f t="shared" si="30"/>
        <v>CLIENTES - VARIOS</v>
      </c>
      <c r="X210" s="5" t="str">
        <f t="shared" si="31"/>
        <v>Clientes - Varios</v>
      </c>
      <c r="Y210" s="5">
        <v>99999999</v>
      </c>
      <c r="Z210" s="5" t="s">
        <v>34</v>
      </c>
      <c r="AA210" s="5" t="s">
        <v>35</v>
      </c>
      <c r="AD210" s="5" t="s">
        <v>36</v>
      </c>
      <c r="AE210" s="5">
        <v>423.73</v>
      </c>
      <c r="AF210" s="5">
        <v>0</v>
      </c>
      <c r="AG210" s="5">
        <v>76.27</v>
      </c>
      <c r="AH210" s="5">
        <f t="shared" si="32"/>
        <v>500</v>
      </c>
    </row>
    <row r="211" spans="1:34" x14ac:dyDescent="0.25">
      <c r="A211" s="5">
        <v>156</v>
      </c>
      <c r="B211" s="5" t="s">
        <v>55</v>
      </c>
      <c r="C211" s="5" t="s">
        <v>30</v>
      </c>
      <c r="D211" s="5" t="s">
        <v>258</v>
      </c>
      <c r="E211" s="15" t="str">
        <f t="shared" si="33"/>
        <v>B002</v>
      </c>
      <c r="F211" s="15" t="str">
        <f t="shared" si="23"/>
        <v>16068</v>
      </c>
      <c r="G211" s="15" t="str">
        <f t="shared" si="24"/>
        <v>2-1</v>
      </c>
      <c r="H211" s="5" t="s">
        <v>232</v>
      </c>
      <c r="I211" s="5">
        <f t="shared" si="25"/>
        <v>2</v>
      </c>
      <c r="J211" s="5">
        <f t="shared" si="26"/>
        <v>2022</v>
      </c>
      <c r="K211" s="5">
        <f t="shared" si="27"/>
        <v>24</v>
      </c>
      <c r="L211" s="7">
        <f t="shared" si="28"/>
        <v>44616</v>
      </c>
      <c r="M211" s="5" t="s">
        <v>232</v>
      </c>
      <c r="U211" s="5" t="s">
        <v>33</v>
      </c>
      <c r="V211" s="5" t="str">
        <f t="shared" si="29"/>
        <v>clientes - varios</v>
      </c>
      <c r="W211" s="5" t="str">
        <f t="shared" si="30"/>
        <v>CLIENTES - VARIOS</v>
      </c>
      <c r="X211" s="5" t="str">
        <f t="shared" si="31"/>
        <v>Clientes - Varios</v>
      </c>
      <c r="Y211" s="5">
        <v>99999999</v>
      </c>
      <c r="Z211" s="5" t="s">
        <v>34</v>
      </c>
      <c r="AA211" s="5" t="s">
        <v>35</v>
      </c>
      <c r="AD211" s="5" t="s">
        <v>36</v>
      </c>
      <c r="AE211" s="5">
        <v>423.73</v>
      </c>
      <c r="AF211" s="5">
        <v>0</v>
      </c>
      <c r="AG211" s="5">
        <v>76.27</v>
      </c>
      <c r="AH211" s="5">
        <f t="shared" si="32"/>
        <v>500</v>
      </c>
    </row>
    <row r="212" spans="1:34" x14ac:dyDescent="0.25">
      <c r="A212" s="5">
        <v>157</v>
      </c>
      <c r="B212" s="5" t="s">
        <v>29</v>
      </c>
      <c r="C212" s="5" t="s">
        <v>30</v>
      </c>
      <c r="D212" s="5" t="s">
        <v>259</v>
      </c>
      <c r="E212" s="15" t="str">
        <f t="shared" si="33"/>
        <v>B001</v>
      </c>
      <c r="F212" s="15" t="str">
        <f t="shared" si="23"/>
        <v>17214</v>
      </c>
      <c r="G212" s="15" t="str">
        <f t="shared" si="24"/>
        <v>1-1</v>
      </c>
      <c r="H212" s="5" t="s">
        <v>232</v>
      </c>
      <c r="I212" s="5">
        <f t="shared" si="25"/>
        <v>2</v>
      </c>
      <c r="J212" s="5">
        <f t="shared" si="26"/>
        <v>2022</v>
      </c>
      <c r="K212" s="5">
        <f t="shared" si="27"/>
        <v>24</v>
      </c>
      <c r="L212" s="7">
        <f t="shared" si="28"/>
        <v>44616</v>
      </c>
      <c r="M212" s="5" t="s">
        <v>232</v>
      </c>
      <c r="U212" s="5" t="s">
        <v>33</v>
      </c>
      <c r="V212" s="5" t="str">
        <f t="shared" si="29"/>
        <v>clientes - varios</v>
      </c>
      <c r="W212" s="5" t="str">
        <f t="shared" si="30"/>
        <v>CLIENTES - VARIOS</v>
      </c>
      <c r="X212" s="5" t="str">
        <f t="shared" si="31"/>
        <v>Clientes - Varios</v>
      </c>
      <c r="Y212" s="5">
        <v>99999999</v>
      </c>
      <c r="Z212" s="5" t="s">
        <v>34</v>
      </c>
      <c r="AA212" s="5" t="s">
        <v>35</v>
      </c>
      <c r="AD212" s="5" t="s">
        <v>36</v>
      </c>
      <c r="AE212" s="5">
        <v>423.73</v>
      </c>
      <c r="AF212" s="5">
        <v>0</v>
      </c>
      <c r="AG212" s="5">
        <v>76.27</v>
      </c>
      <c r="AH212" s="5">
        <f t="shared" si="32"/>
        <v>500</v>
      </c>
    </row>
    <row r="213" spans="1:34" x14ac:dyDescent="0.25">
      <c r="A213" s="5">
        <v>158</v>
      </c>
      <c r="B213" s="5" t="s">
        <v>29</v>
      </c>
      <c r="C213" s="5" t="s">
        <v>30</v>
      </c>
      <c r="D213" s="5" t="s">
        <v>260</v>
      </c>
      <c r="E213" s="15" t="str">
        <f t="shared" si="33"/>
        <v>B001</v>
      </c>
      <c r="F213" s="15" t="str">
        <f t="shared" si="23"/>
        <v>17213</v>
      </c>
      <c r="G213" s="15" t="str">
        <f t="shared" si="24"/>
        <v>1-1</v>
      </c>
      <c r="H213" s="5" t="s">
        <v>232</v>
      </c>
      <c r="I213" s="5">
        <f t="shared" si="25"/>
        <v>2</v>
      </c>
      <c r="J213" s="5">
        <f t="shared" si="26"/>
        <v>2022</v>
      </c>
      <c r="K213" s="5">
        <f t="shared" si="27"/>
        <v>24</v>
      </c>
      <c r="L213" s="7">
        <f t="shared" si="28"/>
        <v>44616</v>
      </c>
      <c r="M213" s="5" t="s">
        <v>232</v>
      </c>
      <c r="U213" s="5" t="s">
        <v>33</v>
      </c>
      <c r="V213" s="5" t="str">
        <f t="shared" si="29"/>
        <v>clientes - varios</v>
      </c>
      <c r="W213" s="5" t="str">
        <f t="shared" si="30"/>
        <v>CLIENTES - VARIOS</v>
      </c>
      <c r="X213" s="5" t="str">
        <f t="shared" si="31"/>
        <v>Clientes - Varios</v>
      </c>
      <c r="Y213" s="5">
        <v>99999999</v>
      </c>
      <c r="Z213" s="5" t="s">
        <v>34</v>
      </c>
      <c r="AA213" s="5" t="s">
        <v>35</v>
      </c>
      <c r="AD213" s="5" t="s">
        <v>36</v>
      </c>
      <c r="AE213" s="5">
        <v>423.73</v>
      </c>
      <c r="AF213" s="5">
        <v>0</v>
      </c>
      <c r="AG213" s="5">
        <v>76.27</v>
      </c>
      <c r="AH213" s="5">
        <f t="shared" si="32"/>
        <v>500</v>
      </c>
    </row>
    <row r="214" spans="1:34" x14ac:dyDescent="0.25">
      <c r="A214" s="5">
        <v>159</v>
      </c>
      <c r="B214" s="5" t="s">
        <v>29</v>
      </c>
      <c r="C214" s="5" t="s">
        <v>30</v>
      </c>
      <c r="D214" s="5" t="s">
        <v>261</v>
      </c>
      <c r="E214" s="15" t="str">
        <f t="shared" si="33"/>
        <v>B001</v>
      </c>
      <c r="F214" s="15" t="str">
        <f t="shared" si="23"/>
        <v>17212</v>
      </c>
      <c r="G214" s="15" t="str">
        <f t="shared" si="24"/>
        <v>1-1</v>
      </c>
      <c r="H214" s="5" t="s">
        <v>232</v>
      </c>
      <c r="I214" s="5">
        <f t="shared" si="25"/>
        <v>2</v>
      </c>
      <c r="J214" s="5">
        <f t="shared" si="26"/>
        <v>2022</v>
      </c>
      <c r="K214" s="5">
        <f t="shared" si="27"/>
        <v>24</v>
      </c>
      <c r="L214" s="7">
        <f t="shared" si="28"/>
        <v>44616</v>
      </c>
      <c r="M214" s="5" t="s">
        <v>232</v>
      </c>
      <c r="U214" s="5" t="s">
        <v>33</v>
      </c>
      <c r="V214" s="5" t="str">
        <f t="shared" si="29"/>
        <v>clientes - varios</v>
      </c>
      <c r="W214" s="5" t="str">
        <f t="shared" si="30"/>
        <v>CLIENTES - VARIOS</v>
      </c>
      <c r="X214" s="5" t="str">
        <f t="shared" si="31"/>
        <v>Clientes - Varios</v>
      </c>
      <c r="Y214" s="5">
        <v>99999999</v>
      </c>
      <c r="Z214" s="5" t="s">
        <v>34</v>
      </c>
      <c r="AA214" s="5" t="s">
        <v>35</v>
      </c>
      <c r="AD214" s="5" t="s">
        <v>36</v>
      </c>
      <c r="AE214" s="5">
        <v>33.9</v>
      </c>
      <c r="AF214" s="5">
        <v>0</v>
      </c>
      <c r="AG214" s="5">
        <v>6.1</v>
      </c>
      <c r="AH214" s="5">
        <f t="shared" si="32"/>
        <v>40</v>
      </c>
    </row>
    <row r="215" spans="1:34" x14ac:dyDescent="0.25">
      <c r="A215" s="5">
        <v>160</v>
      </c>
      <c r="B215" s="5" t="s">
        <v>29</v>
      </c>
      <c r="C215" s="5" t="s">
        <v>30</v>
      </c>
      <c r="D215" s="5" t="s">
        <v>262</v>
      </c>
      <c r="E215" s="15" t="str">
        <f t="shared" si="33"/>
        <v>B001</v>
      </c>
      <c r="F215" s="15" t="str">
        <f t="shared" si="23"/>
        <v>17211</v>
      </c>
      <c r="G215" s="15" t="str">
        <f t="shared" si="24"/>
        <v>1-1</v>
      </c>
      <c r="H215" s="5" t="s">
        <v>232</v>
      </c>
      <c r="I215" s="5">
        <f t="shared" si="25"/>
        <v>2</v>
      </c>
      <c r="J215" s="5">
        <f t="shared" si="26"/>
        <v>2022</v>
      </c>
      <c r="K215" s="5">
        <f t="shared" si="27"/>
        <v>24</v>
      </c>
      <c r="L215" s="7">
        <f t="shared" si="28"/>
        <v>44616</v>
      </c>
      <c r="M215" s="5" t="s">
        <v>232</v>
      </c>
      <c r="U215" s="5" t="s">
        <v>33</v>
      </c>
      <c r="V215" s="5" t="str">
        <f t="shared" si="29"/>
        <v>clientes - varios</v>
      </c>
      <c r="W215" s="5" t="str">
        <f t="shared" si="30"/>
        <v>CLIENTES - VARIOS</v>
      </c>
      <c r="X215" s="5" t="str">
        <f t="shared" si="31"/>
        <v>Clientes - Varios</v>
      </c>
      <c r="Y215" s="5">
        <v>99999999</v>
      </c>
      <c r="Z215" s="5" t="s">
        <v>34</v>
      </c>
      <c r="AA215" s="5" t="s">
        <v>35</v>
      </c>
      <c r="AD215" s="5" t="s">
        <v>36</v>
      </c>
      <c r="AE215" s="5">
        <v>423.73</v>
      </c>
      <c r="AF215" s="5">
        <v>0</v>
      </c>
      <c r="AG215" s="5">
        <v>76.27</v>
      </c>
      <c r="AH215" s="5">
        <f t="shared" si="32"/>
        <v>500</v>
      </c>
    </row>
    <row r="216" spans="1:34" x14ac:dyDescent="0.25">
      <c r="A216" s="5">
        <v>161</v>
      </c>
      <c r="B216" s="5" t="s">
        <v>29</v>
      </c>
      <c r="C216" s="5" t="s">
        <v>30</v>
      </c>
      <c r="D216" s="5" t="s">
        <v>263</v>
      </c>
      <c r="E216" s="15" t="str">
        <f t="shared" si="33"/>
        <v>B001</v>
      </c>
      <c r="F216" s="15" t="str">
        <f t="shared" si="23"/>
        <v>17210</v>
      </c>
      <c r="G216" s="15" t="str">
        <f t="shared" si="24"/>
        <v>1-1</v>
      </c>
      <c r="H216" s="5" t="s">
        <v>232</v>
      </c>
      <c r="I216" s="5">
        <f t="shared" si="25"/>
        <v>2</v>
      </c>
      <c r="J216" s="5">
        <f t="shared" si="26"/>
        <v>2022</v>
      </c>
      <c r="K216" s="5">
        <f t="shared" si="27"/>
        <v>24</v>
      </c>
      <c r="L216" s="7">
        <f t="shared" si="28"/>
        <v>44616</v>
      </c>
      <c r="M216" s="5" t="s">
        <v>232</v>
      </c>
      <c r="U216" s="5" t="s">
        <v>33</v>
      </c>
      <c r="V216" s="5" t="str">
        <f t="shared" si="29"/>
        <v>clientes - varios</v>
      </c>
      <c r="W216" s="5" t="str">
        <f t="shared" si="30"/>
        <v>CLIENTES - VARIOS</v>
      </c>
      <c r="X216" s="5" t="str">
        <f t="shared" si="31"/>
        <v>Clientes - Varios</v>
      </c>
      <c r="Y216" s="5">
        <v>99999999</v>
      </c>
      <c r="Z216" s="5" t="s">
        <v>34</v>
      </c>
      <c r="AA216" s="5" t="s">
        <v>35</v>
      </c>
      <c r="AD216" s="5" t="s">
        <v>36</v>
      </c>
      <c r="AE216" s="5">
        <v>423.73</v>
      </c>
      <c r="AF216" s="5">
        <v>0</v>
      </c>
      <c r="AG216" s="5">
        <v>76.27</v>
      </c>
      <c r="AH216" s="5">
        <f t="shared" si="32"/>
        <v>500</v>
      </c>
    </row>
    <row r="217" spans="1:34" x14ac:dyDescent="0.25">
      <c r="A217" s="5">
        <v>162</v>
      </c>
      <c r="B217" s="5" t="s">
        <v>29</v>
      </c>
      <c r="C217" s="5" t="s">
        <v>38</v>
      </c>
      <c r="D217" s="5" t="s">
        <v>264</v>
      </c>
      <c r="E217" s="15" t="str">
        <f t="shared" si="33"/>
        <v>F001</v>
      </c>
      <c r="F217" s="15" t="str">
        <f t="shared" si="23"/>
        <v>8590</v>
      </c>
      <c r="G217" s="15" t="str">
        <f t="shared" si="24"/>
        <v>1-8</v>
      </c>
      <c r="H217" s="5" t="s">
        <v>232</v>
      </c>
      <c r="I217" s="5">
        <f t="shared" si="25"/>
        <v>2</v>
      </c>
      <c r="J217" s="5">
        <f t="shared" si="26"/>
        <v>2022</v>
      </c>
      <c r="K217" s="5">
        <f t="shared" si="27"/>
        <v>24</v>
      </c>
      <c r="L217" s="7">
        <f t="shared" si="28"/>
        <v>44616</v>
      </c>
      <c r="M217" s="5" t="s">
        <v>232</v>
      </c>
      <c r="R217" s="5" t="s">
        <v>41</v>
      </c>
      <c r="S217" s="5" t="s">
        <v>40</v>
      </c>
      <c r="T217" s="5" t="s">
        <v>41</v>
      </c>
      <c r="U217" s="5" t="s">
        <v>265</v>
      </c>
      <c r="V217" s="5" t="str">
        <f t="shared" si="29"/>
        <v>empresa de transportes cj emperador e.i.r.l.</v>
      </c>
      <c r="W217" s="5" t="str">
        <f t="shared" si="30"/>
        <v>EMPRESA DE TRANSPORTES CJ EMPERADOR E.I.R.L.</v>
      </c>
      <c r="X217" s="5" t="str">
        <f t="shared" si="31"/>
        <v>Empresa De Transportes Cj Emperador E.I.R.L.</v>
      </c>
      <c r="Y217" s="5">
        <v>20603639210</v>
      </c>
      <c r="Z217" s="5" t="s">
        <v>34</v>
      </c>
      <c r="AA217" s="5" t="s">
        <v>35</v>
      </c>
      <c r="AD217" s="5" t="s">
        <v>36</v>
      </c>
      <c r="AE217" s="5">
        <v>423.73</v>
      </c>
      <c r="AF217" s="5">
        <v>0</v>
      </c>
      <c r="AG217" s="5">
        <v>76.27</v>
      </c>
      <c r="AH217" s="5">
        <f t="shared" si="32"/>
        <v>500</v>
      </c>
    </row>
    <row r="218" spans="1:34" x14ac:dyDescent="0.25">
      <c r="A218" s="5">
        <v>163</v>
      </c>
      <c r="B218" s="5" t="s">
        <v>29</v>
      </c>
      <c r="C218" s="5" t="s">
        <v>38</v>
      </c>
      <c r="D218" s="5" t="s">
        <v>266</v>
      </c>
      <c r="E218" s="15" t="str">
        <f t="shared" si="33"/>
        <v>F001</v>
      </c>
      <c r="F218" s="15" t="str">
        <f t="shared" si="23"/>
        <v>8589</v>
      </c>
      <c r="G218" s="15" t="str">
        <f t="shared" si="24"/>
        <v>1-8</v>
      </c>
      <c r="H218" s="5" t="s">
        <v>232</v>
      </c>
      <c r="I218" s="5">
        <f t="shared" si="25"/>
        <v>2</v>
      </c>
      <c r="J218" s="5">
        <f t="shared" si="26"/>
        <v>2022</v>
      </c>
      <c r="K218" s="5">
        <f t="shared" si="27"/>
        <v>24</v>
      </c>
      <c r="L218" s="7">
        <f t="shared" si="28"/>
        <v>44616</v>
      </c>
      <c r="M218" s="5" t="s">
        <v>232</v>
      </c>
      <c r="R218" s="5" t="s">
        <v>41</v>
      </c>
      <c r="S218" s="5" t="s">
        <v>40</v>
      </c>
      <c r="T218" s="5" t="s">
        <v>41</v>
      </c>
      <c r="U218" s="5" t="s">
        <v>267</v>
      </c>
      <c r="V218" s="5" t="str">
        <f t="shared" si="29"/>
        <v>constructora magdalena s.r.l.</v>
      </c>
      <c r="W218" s="5" t="str">
        <f t="shared" si="30"/>
        <v>CONSTRUCTORA MAGDALENA S.R.L.</v>
      </c>
      <c r="X218" s="5" t="str">
        <f t="shared" si="31"/>
        <v>Constructora Magdalena S.R.L.</v>
      </c>
      <c r="Y218" s="5">
        <v>20602002749</v>
      </c>
      <c r="Z218" s="5" t="s">
        <v>34</v>
      </c>
      <c r="AA218" s="5" t="s">
        <v>35</v>
      </c>
      <c r="AD218" s="5" t="s">
        <v>36</v>
      </c>
      <c r="AE218" s="5">
        <v>338.98</v>
      </c>
      <c r="AF218" s="5">
        <v>0</v>
      </c>
      <c r="AG218" s="5">
        <v>61.02</v>
      </c>
      <c r="AH218" s="5">
        <f t="shared" si="32"/>
        <v>400</v>
      </c>
    </row>
    <row r="219" spans="1:34" x14ac:dyDescent="0.25">
      <c r="A219" s="5">
        <v>164</v>
      </c>
      <c r="B219" s="5" t="s">
        <v>29</v>
      </c>
      <c r="C219" s="5" t="s">
        <v>38</v>
      </c>
      <c r="D219" s="5" t="s">
        <v>268</v>
      </c>
      <c r="E219" s="15" t="str">
        <f t="shared" si="33"/>
        <v>F001</v>
      </c>
      <c r="F219" s="15" t="str">
        <f t="shared" si="23"/>
        <v>8588</v>
      </c>
      <c r="G219" s="15" t="str">
        <f t="shared" si="24"/>
        <v>1-8</v>
      </c>
      <c r="H219" s="5" t="s">
        <v>232</v>
      </c>
      <c r="I219" s="5">
        <f t="shared" si="25"/>
        <v>2</v>
      </c>
      <c r="J219" s="5">
        <f t="shared" si="26"/>
        <v>2022</v>
      </c>
      <c r="K219" s="5">
        <f t="shared" si="27"/>
        <v>24</v>
      </c>
      <c r="L219" s="7">
        <f t="shared" si="28"/>
        <v>44616</v>
      </c>
      <c r="M219" s="5" t="s">
        <v>232</v>
      </c>
      <c r="S219" s="5" t="s">
        <v>168</v>
      </c>
      <c r="T219" s="5" t="s">
        <v>169</v>
      </c>
      <c r="U219" s="5" t="s">
        <v>269</v>
      </c>
      <c r="V219" s="5" t="str">
        <f t="shared" si="29"/>
        <v>rios coronel maria marcelina</v>
      </c>
      <c r="W219" s="5" t="str">
        <f t="shared" si="30"/>
        <v>RIOS CORONEL MARIA MARCELINA</v>
      </c>
      <c r="X219" s="5" t="str">
        <f t="shared" si="31"/>
        <v>Rios Coronel Maria Marcelina</v>
      </c>
      <c r="Y219" s="5">
        <v>10451194114</v>
      </c>
      <c r="Z219" s="5" t="s">
        <v>34</v>
      </c>
      <c r="AA219" s="5" t="s">
        <v>35</v>
      </c>
      <c r="AD219" s="5" t="s">
        <v>36</v>
      </c>
      <c r="AE219" s="5">
        <v>466.1</v>
      </c>
      <c r="AF219" s="5">
        <v>0</v>
      </c>
      <c r="AG219" s="5">
        <v>83.9</v>
      </c>
      <c r="AH219" s="5">
        <f t="shared" si="32"/>
        <v>550</v>
      </c>
    </row>
    <row r="220" spans="1:34" x14ac:dyDescent="0.25">
      <c r="A220" s="5">
        <v>165</v>
      </c>
      <c r="B220" s="5" t="s">
        <v>29</v>
      </c>
      <c r="C220" s="5" t="s">
        <v>38</v>
      </c>
      <c r="D220" s="5" t="s">
        <v>270</v>
      </c>
      <c r="E220" s="15" t="str">
        <f t="shared" si="33"/>
        <v>F001</v>
      </c>
      <c r="F220" s="15" t="str">
        <f t="shared" si="23"/>
        <v>8587</v>
      </c>
      <c r="G220" s="15" t="str">
        <f t="shared" si="24"/>
        <v>1-8</v>
      </c>
      <c r="H220" s="5" t="s">
        <v>232</v>
      </c>
      <c r="I220" s="5">
        <f t="shared" si="25"/>
        <v>2</v>
      </c>
      <c r="J220" s="5">
        <f t="shared" si="26"/>
        <v>2022</v>
      </c>
      <c r="K220" s="5">
        <f t="shared" si="27"/>
        <v>24</v>
      </c>
      <c r="L220" s="7">
        <f t="shared" si="28"/>
        <v>44616</v>
      </c>
      <c r="M220" s="5" t="s">
        <v>232</v>
      </c>
      <c r="R220" s="5" t="s">
        <v>271</v>
      </c>
      <c r="S220" s="5" t="s">
        <v>168</v>
      </c>
      <c r="T220" s="5" t="s">
        <v>169</v>
      </c>
      <c r="U220" s="5" t="s">
        <v>272</v>
      </c>
      <c r="V220" s="5" t="str">
        <f t="shared" si="29"/>
        <v>farmex s a</v>
      </c>
      <c r="W220" s="5" t="str">
        <f t="shared" si="30"/>
        <v>FARMEX S A</v>
      </c>
      <c r="X220" s="5" t="str">
        <f t="shared" si="31"/>
        <v>Farmex S A</v>
      </c>
      <c r="Y220" s="5">
        <v>20100141583</v>
      </c>
      <c r="Z220" s="5" t="s">
        <v>34</v>
      </c>
      <c r="AA220" s="5" t="s">
        <v>35</v>
      </c>
      <c r="AD220" s="5" t="s">
        <v>36</v>
      </c>
      <c r="AE220" s="5">
        <v>158.47</v>
      </c>
      <c r="AF220" s="5">
        <v>0</v>
      </c>
      <c r="AG220" s="5">
        <v>28.53</v>
      </c>
      <c r="AH220" s="5">
        <f t="shared" si="32"/>
        <v>187</v>
      </c>
    </row>
    <row r="221" spans="1:34" x14ac:dyDescent="0.25">
      <c r="A221" s="5">
        <v>166</v>
      </c>
      <c r="B221" s="5" t="s">
        <v>29</v>
      </c>
      <c r="C221" s="5" t="s">
        <v>30</v>
      </c>
      <c r="D221" s="5" t="s">
        <v>273</v>
      </c>
      <c r="E221" s="15" t="str">
        <f t="shared" si="33"/>
        <v>B001</v>
      </c>
      <c r="F221" s="15" t="str">
        <f t="shared" si="23"/>
        <v>17209</v>
      </c>
      <c r="G221" s="15" t="str">
        <f t="shared" si="24"/>
        <v>1-1</v>
      </c>
      <c r="H221" s="5" t="s">
        <v>232</v>
      </c>
      <c r="I221" s="5">
        <f t="shared" si="25"/>
        <v>2</v>
      </c>
      <c r="J221" s="5">
        <f t="shared" si="26"/>
        <v>2022</v>
      </c>
      <c r="K221" s="5">
        <f t="shared" si="27"/>
        <v>24</v>
      </c>
      <c r="L221" s="7">
        <f t="shared" si="28"/>
        <v>44616</v>
      </c>
      <c r="M221" s="5" t="s">
        <v>232</v>
      </c>
      <c r="U221" s="5" t="s">
        <v>33</v>
      </c>
      <c r="V221" s="5" t="str">
        <f t="shared" si="29"/>
        <v>clientes - varios</v>
      </c>
      <c r="W221" s="5" t="str">
        <f t="shared" si="30"/>
        <v>CLIENTES - VARIOS</v>
      </c>
      <c r="X221" s="5" t="str">
        <f t="shared" si="31"/>
        <v>Clientes - Varios</v>
      </c>
      <c r="Y221" s="5">
        <v>99999999</v>
      </c>
      <c r="Z221" s="5" t="s">
        <v>34</v>
      </c>
      <c r="AA221" s="5" t="s">
        <v>35</v>
      </c>
      <c r="AD221" s="5" t="s">
        <v>36</v>
      </c>
      <c r="AE221" s="5">
        <v>42.37</v>
      </c>
      <c r="AF221" s="5">
        <v>0</v>
      </c>
      <c r="AG221" s="5">
        <v>7.63</v>
      </c>
      <c r="AH221" s="5">
        <f t="shared" si="32"/>
        <v>50</v>
      </c>
    </row>
    <row r="222" spans="1:34" x14ac:dyDescent="0.25">
      <c r="A222" s="5">
        <v>167</v>
      </c>
      <c r="B222" s="5" t="s">
        <v>29</v>
      </c>
      <c r="C222" s="5" t="s">
        <v>38</v>
      </c>
      <c r="D222" s="5" t="s">
        <v>274</v>
      </c>
      <c r="E222" s="15" t="str">
        <f t="shared" si="33"/>
        <v>F001</v>
      </c>
      <c r="F222" s="15" t="str">
        <f t="shared" si="23"/>
        <v>8586</v>
      </c>
      <c r="G222" s="15" t="str">
        <f t="shared" si="24"/>
        <v>1-8</v>
      </c>
      <c r="H222" s="5" t="s">
        <v>232</v>
      </c>
      <c r="I222" s="5">
        <f t="shared" si="25"/>
        <v>2</v>
      </c>
      <c r="J222" s="5">
        <f t="shared" si="26"/>
        <v>2022</v>
      </c>
      <c r="K222" s="5">
        <f t="shared" si="27"/>
        <v>24</v>
      </c>
      <c r="L222" s="7">
        <f t="shared" si="28"/>
        <v>44616</v>
      </c>
      <c r="M222" s="5" t="s">
        <v>232</v>
      </c>
      <c r="U222" s="5" t="s">
        <v>275</v>
      </c>
      <c r="V222" s="5" t="str">
        <f t="shared" si="29"/>
        <v>corporacion vimeg e.i.r.l</v>
      </c>
      <c r="W222" s="5" t="str">
        <f t="shared" si="30"/>
        <v>CORPORACION VIMEG E.I.R.L</v>
      </c>
      <c r="X222" s="5" t="str">
        <f t="shared" si="31"/>
        <v>Corporacion Vimeg E.I.R.L</v>
      </c>
      <c r="Y222" s="5">
        <v>20606225840</v>
      </c>
      <c r="Z222" s="5" t="s">
        <v>34</v>
      </c>
      <c r="AA222" s="5" t="s">
        <v>35</v>
      </c>
      <c r="AD222" s="5" t="s">
        <v>36</v>
      </c>
      <c r="AE222" s="5">
        <v>103.39</v>
      </c>
      <c r="AF222" s="5">
        <v>0</v>
      </c>
      <c r="AG222" s="5">
        <v>18.61</v>
      </c>
      <c r="AH222" s="5">
        <f t="shared" si="32"/>
        <v>122</v>
      </c>
    </row>
    <row r="223" spans="1:34" x14ac:dyDescent="0.25">
      <c r="A223" s="5">
        <v>168</v>
      </c>
      <c r="B223" s="5" t="s">
        <v>49</v>
      </c>
      <c r="C223" s="5" t="s">
        <v>38</v>
      </c>
      <c r="D223" s="5" t="s">
        <v>276</v>
      </c>
      <c r="E223" s="15" t="str">
        <f t="shared" si="33"/>
        <v>F003</v>
      </c>
      <c r="F223" s="15" t="str">
        <f t="shared" si="23"/>
        <v>2113</v>
      </c>
      <c r="G223" s="15" t="str">
        <f t="shared" si="24"/>
        <v>3-2</v>
      </c>
      <c r="H223" s="5" t="s">
        <v>232</v>
      </c>
      <c r="I223" s="5">
        <f t="shared" si="25"/>
        <v>2</v>
      </c>
      <c r="J223" s="5">
        <f t="shared" si="26"/>
        <v>2022</v>
      </c>
      <c r="K223" s="5">
        <f t="shared" si="27"/>
        <v>24</v>
      </c>
      <c r="L223" s="7">
        <f t="shared" si="28"/>
        <v>44616</v>
      </c>
      <c r="M223" s="5" t="s">
        <v>232</v>
      </c>
      <c r="R223" s="5" t="s">
        <v>41</v>
      </c>
      <c r="S223" s="5" t="s">
        <v>40</v>
      </c>
      <c r="T223" s="5" t="s">
        <v>41</v>
      </c>
      <c r="U223" s="5" t="s">
        <v>106</v>
      </c>
      <c r="V223" s="5" t="str">
        <f t="shared" si="29"/>
        <v>casiano maco segundo baltazar</v>
      </c>
      <c r="W223" s="5" t="str">
        <f t="shared" si="30"/>
        <v>CASIANO MACO SEGUNDO BALTAZAR</v>
      </c>
      <c r="X223" s="5" t="str">
        <f t="shared" si="31"/>
        <v>Casiano Maco Segundo Baltazar</v>
      </c>
      <c r="Y223" s="5">
        <v>10432479388</v>
      </c>
      <c r="Z223" s="5" t="s">
        <v>34</v>
      </c>
      <c r="AA223" s="5" t="s">
        <v>35</v>
      </c>
      <c r="AD223" s="5" t="s">
        <v>36</v>
      </c>
      <c r="AE223" s="5">
        <v>25.42</v>
      </c>
      <c r="AF223" s="5">
        <v>0</v>
      </c>
      <c r="AG223" s="5">
        <v>4.58</v>
      </c>
      <c r="AH223" s="5">
        <f t="shared" si="32"/>
        <v>30</v>
      </c>
    </row>
    <row r="224" spans="1:34" x14ac:dyDescent="0.25">
      <c r="A224" s="5">
        <v>169</v>
      </c>
      <c r="B224" s="5" t="s">
        <v>29</v>
      </c>
      <c r="C224" s="5" t="s">
        <v>38</v>
      </c>
      <c r="D224" s="5" t="s">
        <v>277</v>
      </c>
      <c r="E224" s="15" t="str">
        <f t="shared" si="33"/>
        <v>F001</v>
      </c>
      <c r="F224" s="15" t="str">
        <f t="shared" si="23"/>
        <v>8585</v>
      </c>
      <c r="G224" s="15" t="str">
        <f t="shared" si="24"/>
        <v>1-8</v>
      </c>
      <c r="H224" s="5" t="s">
        <v>232</v>
      </c>
      <c r="I224" s="5">
        <f t="shared" si="25"/>
        <v>2</v>
      </c>
      <c r="J224" s="5">
        <f t="shared" si="26"/>
        <v>2022</v>
      </c>
      <c r="K224" s="5">
        <f t="shared" si="27"/>
        <v>24</v>
      </c>
      <c r="L224" s="7">
        <f t="shared" si="28"/>
        <v>44616</v>
      </c>
      <c r="M224" s="5" t="s">
        <v>232</v>
      </c>
      <c r="U224" s="5" t="s">
        <v>193</v>
      </c>
      <c r="V224" s="5" t="str">
        <f t="shared" si="29"/>
        <v>rocio jackeline melendez castillo</v>
      </c>
      <c r="W224" s="5" t="str">
        <f t="shared" si="30"/>
        <v>ROCIO JACKELINE MELENDEZ CASTILLO</v>
      </c>
      <c r="X224" s="5" t="str">
        <f t="shared" si="31"/>
        <v>Rocio Jackeline Melendez Castillo</v>
      </c>
      <c r="Y224" s="5">
        <v>10429100289</v>
      </c>
      <c r="Z224" s="5" t="s">
        <v>34</v>
      </c>
      <c r="AA224" s="5" t="s">
        <v>35</v>
      </c>
      <c r="AD224" s="5" t="s">
        <v>36</v>
      </c>
      <c r="AE224" s="5">
        <v>322.02999999999997</v>
      </c>
      <c r="AF224" s="5">
        <v>0</v>
      </c>
      <c r="AG224" s="5">
        <v>57.97</v>
      </c>
      <c r="AH224" s="5">
        <f t="shared" si="32"/>
        <v>380</v>
      </c>
    </row>
    <row r="225" spans="1:34" x14ac:dyDescent="0.25">
      <c r="A225" s="5">
        <v>170</v>
      </c>
      <c r="B225" s="5" t="s">
        <v>29</v>
      </c>
      <c r="C225" s="5" t="s">
        <v>38</v>
      </c>
      <c r="D225" s="5" t="s">
        <v>278</v>
      </c>
      <c r="E225" s="15" t="str">
        <f t="shared" si="33"/>
        <v>F001</v>
      </c>
      <c r="F225" s="15" t="str">
        <f t="shared" si="23"/>
        <v>8584</v>
      </c>
      <c r="G225" s="15" t="str">
        <f t="shared" si="24"/>
        <v>1-8</v>
      </c>
      <c r="H225" s="5" t="s">
        <v>232</v>
      </c>
      <c r="I225" s="5">
        <f t="shared" si="25"/>
        <v>2</v>
      </c>
      <c r="J225" s="5">
        <f t="shared" si="26"/>
        <v>2022</v>
      </c>
      <c r="K225" s="5">
        <f t="shared" si="27"/>
        <v>24</v>
      </c>
      <c r="L225" s="7">
        <f t="shared" si="28"/>
        <v>44616</v>
      </c>
      <c r="M225" s="5" t="s">
        <v>232</v>
      </c>
      <c r="S225" s="5" t="s">
        <v>40</v>
      </c>
      <c r="T225" s="5" t="s">
        <v>41</v>
      </c>
      <c r="U225" s="5" t="s">
        <v>162</v>
      </c>
      <c r="V225" s="5" t="str">
        <f t="shared" si="29"/>
        <v>cubas mundaca jose sergio</v>
      </c>
      <c r="W225" s="5" t="str">
        <f t="shared" si="30"/>
        <v>CUBAS MUNDACA JOSE SERGIO</v>
      </c>
      <c r="X225" s="5" t="str">
        <f t="shared" si="31"/>
        <v>Cubas Mundaca Jose Sergio</v>
      </c>
      <c r="Y225" s="5">
        <v>10442227557</v>
      </c>
      <c r="Z225" s="5" t="s">
        <v>34</v>
      </c>
      <c r="AA225" s="5" t="s">
        <v>35</v>
      </c>
      <c r="AD225" s="5" t="s">
        <v>36</v>
      </c>
      <c r="AE225" s="5">
        <v>127.12</v>
      </c>
      <c r="AF225" s="5">
        <v>0</v>
      </c>
      <c r="AG225" s="5">
        <v>22.88</v>
      </c>
      <c r="AH225" s="5">
        <f t="shared" si="32"/>
        <v>150</v>
      </c>
    </row>
    <row r="226" spans="1:34" x14ac:dyDescent="0.25">
      <c r="A226" s="5">
        <v>171</v>
      </c>
      <c r="B226" s="5" t="s">
        <v>49</v>
      </c>
      <c r="C226" s="5" t="s">
        <v>30</v>
      </c>
      <c r="D226" s="5" t="s">
        <v>279</v>
      </c>
      <c r="E226" s="15" t="str">
        <f t="shared" si="33"/>
        <v>B003</v>
      </c>
      <c r="F226" s="15" t="str">
        <f t="shared" si="23"/>
        <v>12796</v>
      </c>
      <c r="G226" s="15" t="str">
        <f t="shared" si="24"/>
        <v>3-1</v>
      </c>
      <c r="H226" s="5" t="s">
        <v>232</v>
      </c>
      <c r="I226" s="5">
        <f t="shared" si="25"/>
        <v>2</v>
      </c>
      <c r="J226" s="5">
        <f t="shared" si="26"/>
        <v>2022</v>
      </c>
      <c r="K226" s="5">
        <f t="shared" si="27"/>
        <v>24</v>
      </c>
      <c r="L226" s="7">
        <f t="shared" si="28"/>
        <v>44616</v>
      </c>
      <c r="M226" s="5" t="s">
        <v>232</v>
      </c>
      <c r="U226" s="5" t="s">
        <v>33</v>
      </c>
      <c r="V226" s="5" t="str">
        <f t="shared" si="29"/>
        <v>clientes - varios</v>
      </c>
      <c r="W226" s="5" t="str">
        <f t="shared" si="30"/>
        <v>CLIENTES - VARIOS</v>
      </c>
      <c r="X226" s="5" t="str">
        <f t="shared" si="31"/>
        <v>Clientes - Varios</v>
      </c>
      <c r="Y226" s="5">
        <v>99999999</v>
      </c>
      <c r="Z226" s="5" t="s">
        <v>34</v>
      </c>
      <c r="AA226" s="5" t="s">
        <v>35</v>
      </c>
      <c r="AD226" s="5" t="s">
        <v>36</v>
      </c>
      <c r="AE226" s="5">
        <v>508.47</v>
      </c>
      <c r="AF226" s="5">
        <v>0</v>
      </c>
      <c r="AG226" s="5">
        <v>91.53</v>
      </c>
      <c r="AH226" s="5">
        <f t="shared" si="32"/>
        <v>600</v>
      </c>
    </row>
    <row r="227" spans="1:34" x14ac:dyDescent="0.25">
      <c r="A227" s="5">
        <v>172</v>
      </c>
      <c r="B227" s="5" t="s">
        <v>49</v>
      </c>
      <c r="C227" s="5" t="s">
        <v>30</v>
      </c>
      <c r="D227" s="5" t="s">
        <v>280</v>
      </c>
      <c r="E227" s="15" t="str">
        <f t="shared" si="33"/>
        <v>B003</v>
      </c>
      <c r="F227" s="15" t="str">
        <f t="shared" si="23"/>
        <v>12795</v>
      </c>
      <c r="G227" s="15" t="str">
        <f t="shared" si="24"/>
        <v>3-1</v>
      </c>
      <c r="H227" s="5" t="s">
        <v>232</v>
      </c>
      <c r="I227" s="5">
        <f t="shared" si="25"/>
        <v>2</v>
      </c>
      <c r="J227" s="5">
        <f t="shared" si="26"/>
        <v>2022</v>
      </c>
      <c r="K227" s="5">
        <f t="shared" si="27"/>
        <v>24</v>
      </c>
      <c r="L227" s="7">
        <f t="shared" si="28"/>
        <v>44616</v>
      </c>
      <c r="M227" s="5" t="s">
        <v>232</v>
      </c>
      <c r="U227" s="5" t="s">
        <v>33</v>
      </c>
      <c r="V227" s="5" t="str">
        <f t="shared" si="29"/>
        <v>clientes - varios</v>
      </c>
      <c r="W227" s="5" t="str">
        <f t="shared" si="30"/>
        <v>CLIENTES - VARIOS</v>
      </c>
      <c r="X227" s="5" t="str">
        <f t="shared" si="31"/>
        <v>Clientes - Varios</v>
      </c>
      <c r="Y227" s="5">
        <v>99999999</v>
      </c>
      <c r="Z227" s="5" t="s">
        <v>34</v>
      </c>
      <c r="AA227" s="5" t="s">
        <v>35</v>
      </c>
      <c r="AD227" s="5" t="s">
        <v>36</v>
      </c>
      <c r="AE227" s="5">
        <v>508.47</v>
      </c>
      <c r="AF227" s="5">
        <v>0</v>
      </c>
      <c r="AG227" s="5">
        <v>91.53</v>
      </c>
      <c r="AH227" s="5">
        <f t="shared" si="32"/>
        <v>600</v>
      </c>
    </row>
    <row r="228" spans="1:34" x14ac:dyDescent="0.25">
      <c r="A228" s="5">
        <v>173</v>
      </c>
      <c r="B228" s="5" t="s">
        <v>49</v>
      </c>
      <c r="C228" s="5" t="s">
        <v>30</v>
      </c>
      <c r="D228" s="5" t="s">
        <v>281</v>
      </c>
      <c r="E228" s="15" t="str">
        <f t="shared" si="33"/>
        <v>B003</v>
      </c>
      <c r="F228" s="15" t="str">
        <f t="shared" si="23"/>
        <v>12794</v>
      </c>
      <c r="G228" s="15" t="str">
        <f t="shared" si="24"/>
        <v>3-1</v>
      </c>
      <c r="H228" s="5" t="s">
        <v>232</v>
      </c>
      <c r="I228" s="5">
        <f t="shared" si="25"/>
        <v>2</v>
      </c>
      <c r="J228" s="5">
        <f t="shared" si="26"/>
        <v>2022</v>
      </c>
      <c r="K228" s="5">
        <f t="shared" si="27"/>
        <v>24</v>
      </c>
      <c r="L228" s="7">
        <f t="shared" si="28"/>
        <v>44616</v>
      </c>
      <c r="M228" s="5" t="s">
        <v>232</v>
      </c>
      <c r="U228" s="5" t="s">
        <v>33</v>
      </c>
      <c r="V228" s="5" t="str">
        <f t="shared" si="29"/>
        <v>clientes - varios</v>
      </c>
      <c r="W228" s="5" t="str">
        <f t="shared" si="30"/>
        <v>CLIENTES - VARIOS</v>
      </c>
      <c r="X228" s="5" t="str">
        <f t="shared" si="31"/>
        <v>Clientes - Varios</v>
      </c>
      <c r="Y228" s="5">
        <v>99999999</v>
      </c>
      <c r="Z228" s="5" t="s">
        <v>34</v>
      </c>
      <c r="AA228" s="5" t="s">
        <v>35</v>
      </c>
      <c r="AD228" s="5" t="s">
        <v>36</v>
      </c>
      <c r="AE228" s="5">
        <v>508.47</v>
      </c>
      <c r="AF228" s="5">
        <v>0</v>
      </c>
      <c r="AG228" s="5">
        <v>91.53</v>
      </c>
      <c r="AH228" s="5">
        <f t="shared" si="32"/>
        <v>600</v>
      </c>
    </row>
    <row r="229" spans="1:34" x14ac:dyDescent="0.25">
      <c r="A229" s="5">
        <v>174</v>
      </c>
      <c r="B229" s="5" t="s">
        <v>55</v>
      </c>
      <c r="C229" s="5" t="s">
        <v>30</v>
      </c>
      <c r="D229" s="5" t="s">
        <v>282</v>
      </c>
      <c r="E229" s="15" t="str">
        <f t="shared" si="33"/>
        <v>B002</v>
      </c>
      <c r="F229" s="15" t="str">
        <f t="shared" si="23"/>
        <v>16067</v>
      </c>
      <c r="G229" s="15" t="str">
        <f t="shared" si="24"/>
        <v>2-1</v>
      </c>
      <c r="H229" s="5" t="s">
        <v>232</v>
      </c>
      <c r="I229" s="5">
        <f t="shared" si="25"/>
        <v>2</v>
      </c>
      <c r="J229" s="5">
        <f t="shared" si="26"/>
        <v>2022</v>
      </c>
      <c r="K229" s="5">
        <f t="shared" si="27"/>
        <v>24</v>
      </c>
      <c r="L229" s="7">
        <f t="shared" si="28"/>
        <v>44616</v>
      </c>
      <c r="M229" s="5" t="s">
        <v>232</v>
      </c>
      <c r="U229" s="5" t="s">
        <v>33</v>
      </c>
      <c r="V229" s="5" t="str">
        <f t="shared" si="29"/>
        <v>clientes - varios</v>
      </c>
      <c r="W229" s="5" t="str">
        <f t="shared" si="30"/>
        <v>CLIENTES - VARIOS</v>
      </c>
      <c r="X229" s="5" t="str">
        <f t="shared" si="31"/>
        <v>Clientes - Varios</v>
      </c>
      <c r="Y229" s="5">
        <v>99999999</v>
      </c>
      <c r="Z229" s="5" t="s">
        <v>34</v>
      </c>
      <c r="AA229" s="5" t="s">
        <v>35</v>
      </c>
      <c r="AD229" s="5" t="s">
        <v>36</v>
      </c>
      <c r="AE229" s="5">
        <v>508.47</v>
      </c>
      <c r="AF229" s="5">
        <v>0</v>
      </c>
      <c r="AG229" s="5">
        <v>91.53</v>
      </c>
      <c r="AH229" s="5">
        <f t="shared" si="32"/>
        <v>600</v>
      </c>
    </row>
    <row r="230" spans="1:34" x14ac:dyDescent="0.25">
      <c r="A230" s="5">
        <v>175</v>
      </c>
      <c r="B230" s="5" t="s">
        <v>55</v>
      </c>
      <c r="C230" s="5" t="s">
        <v>30</v>
      </c>
      <c r="D230" s="5" t="s">
        <v>283</v>
      </c>
      <c r="E230" s="15" t="str">
        <f t="shared" si="33"/>
        <v>B002</v>
      </c>
      <c r="F230" s="15" t="str">
        <f t="shared" si="23"/>
        <v>16066</v>
      </c>
      <c r="G230" s="15" t="str">
        <f t="shared" si="24"/>
        <v>2-1</v>
      </c>
      <c r="H230" s="5" t="s">
        <v>232</v>
      </c>
      <c r="I230" s="5">
        <f t="shared" si="25"/>
        <v>2</v>
      </c>
      <c r="J230" s="5">
        <f t="shared" si="26"/>
        <v>2022</v>
      </c>
      <c r="K230" s="5">
        <f t="shared" si="27"/>
        <v>24</v>
      </c>
      <c r="L230" s="7">
        <f t="shared" si="28"/>
        <v>44616</v>
      </c>
      <c r="M230" s="5" t="s">
        <v>232</v>
      </c>
      <c r="U230" s="5" t="s">
        <v>33</v>
      </c>
      <c r="V230" s="5" t="str">
        <f t="shared" si="29"/>
        <v>clientes - varios</v>
      </c>
      <c r="W230" s="5" t="str">
        <f t="shared" si="30"/>
        <v>CLIENTES - VARIOS</v>
      </c>
      <c r="X230" s="5" t="str">
        <f t="shared" si="31"/>
        <v>Clientes - Varios</v>
      </c>
      <c r="Y230" s="5">
        <v>99999999</v>
      </c>
      <c r="Z230" s="5" t="s">
        <v>34</v>
      </c>
      <c r="AA230" s="5" t="s">
        <v>35</v>
      </c>
      <c r="AD230" s="5" t="s">
        <v>36</v>
      </c>
      <c r="AE230" s="5">
        <v>508.47</v>
      </c>
      <c r="AF230" s="5">
        <v>0</v>
      </c>
      <c r="AG230" s="5">
        <v>91.53</v>
      </c>
      <c r="AH230" s="5">
        <f t="shared" si="32"/>
        <v>600</v>
      </c>
    </row>
    <row r="231" spans="1:34" x14ac:dyDescent="0.25">
      <c r="A231" s="5">
        <v>176</v>
      </c>
      <c r="B231" s="5" t="s">
        <v>55</v>
      </c>
      <c r="C231" s="5" t="s">
        <v>30</v>
      </c>
      <c r="D231" s="5" t="s">
        <v>284</v>
      </c>
      <c r="E231" s="15" t="str">
        <f t="shared" si="33"/>
        <v>B002</v>
      </c>
      <c r="F231" s="15" t="str">
        <f t="shared" si="23"/>
        <v>16065</v>
      </c>
      <c r="G231" s="15" t="str">
        <f t="shared" si="24"/>
        <v>2-1</v>
      </c>
      <c r="H231" s="5" t="s">
        <v>232</v>
      </c>
      <c r="I231" s="5">
        <f t="shared" si="25"/>
        <v>2</v>
      </c>
      <c r="J231" s="5">
        <f t="shared" si="26"/>
        <v>2022</v>
      </c>
      <c r="K231" s="5">
        <f t="shared" si="27"/>
        <v>24</v>
      </c>
      <c r="L231" s="7">
        <f t="shared" si="28"/>
        <v>44616</v>
      </c>
      <c r="M231" s="5" t="s">
        <v>232</v>
      </c>
      <c r="U231" s="5" t="s">
        <v>33</v>
      </c>
      <c r="V231" s="5" t="str">
        <f t="shared" si="29"/>
        <v>clientes - varios</v>
      </c>
      <c r="W231" s="5" t="str">
        <f t="shared" si="30"/>
        <v>CLIENTES - VARIOS</v>
      </c>
      <c r="X231" s="5" t="str">
        <f t="shared" si="31"/>
        <v>Clientes - Varios</v>
      </c>
      <c r="Y231" s="5">
        <v>99999999</v>
      </c>
      <c r="Z231" s="5" t="s">
        <v>34</v>
      </c>
      <c r="AA231" s="5" t="s">
        <v>35</v>
      </c>
      <c r="AD231" s="5" t="s">
        <v>36</v>
      </c>
      <c r="AE231" s="5">
        <v>508.47</v>
      </c>
      <c r="AF231" s="5">
        <v>0</v>
      </c>
      <c r="AG231" s="5">
        <v>91.53</v>
      </c>
      <c r="AH231" s="5">
        <f t="shared" si="32"/>
        <v>600</v>
      </c>
    </row>
    <row r="232" spans="1:34" x14ac:dyDescent="0.25">
      <c r="A232" s="5">
        <v>177</v>
      </c>
      <c r="B232" s="5" t="s">
        <v>55</v>
      </c>
      <c r="C232" s="5" t="s">
        <v>30</v>
      </c>
      <c r="D232" s="5" t="s">
        <v>285</v>
      </c>
      <c r="E232" s="15" t="str">
        <f t="shared" si="33"/>
        <v>B002</v>
      </c>
      <c r="F232" s="15" t="str">
        <f t="shared" si="23"/>
        <v>16064</v>
      </c>
      <c r="G232" s="15" t="str">
        <f t="shared" si="24"/>
        <v>2-1</v>
      </c>
      <c r="H232" s="5" t="s">
        <v>232</v>
      </c>
      <c r="I232" s="5">
        <f t="shared" si="25"/>
        <v>2</v>
      </c>
      <c r="J232" s="5">
        <f t="shared" si="26"/>
        <v>2022</v>
      </c>
      <c r="K232" s="5">
        <f t="shared" si="27"/>
        <v>24</v>
      </c>
      <c r="L232" s="7">
        <f t="shared" si="28"/>
        <v>44616</v>
      </c>
      <c r="M232" s="5" t="s">
        <v>232</v>
      </c>
      <c r="U232" s="5" t="s">
        <v>33</v>
      </c>
      <c r="V232" s="5" t="str">
        <f t="shared" si="29"/>
        <v>clientes - varios</v>
      </c>
      <c r="W232" s="5" t="str">
        <f t="shared" si="30"/>
        <v>CLIENTES - VARIOS</v>
      </c>
      <c r="X232" s="5" t="str">
        <f t="shared" si="31"/>
        <v>Clientes - Varios</v>
      </c>
      <c r="Y232" s="5">
        <v>99999999</v>
      </c>
      <c r="Z232" s="5" t="s">
        <v>34</v>
      </c>
      <c r="AA232" s="5" t="s">
        <v>35</v>
      </c>
      <c r="AD232" s="5" t="s">
        <v>36</v>
      </c>
      <c r="AE232" s="5">
        <v>508.47</v>
      </c>
      <c r="AF232" s="5">
        <v>0</v>
      </c>
      <c r="AG232" s="5">
        <v>91.53</v>
      </c>
      <c r="AH232" s="5">
        <f t="shared" si="32"/>
        <v>600</v>
      </c>
    </row>
    <row r="233" spans="1:34" x14ac:dyDescent="0.25">
      <c r="A233" s="5">
        <v>178</v>
      </c>
      <c r="B233" s="5" t="s">
        <v>55</v>
      </c>
      <c r="C233" s="5" t="s">
        <v>30</v>
      </c>
      <c r="D233" s="5" t="s">
        <v>286</v>
      </c>
      <c r="E233" s="15" t="str">
        <f t="shared" si="33"/>
        <v>B002</v>
      </c>
      <c r="F233" s="15" t="str">
        <f t="shared" si="23"/>
        <v>16063</v>
      </c>
      <c r="G233" s="15" t="str">
        <f t="shared" si="24"/>
        <v>2-1</v>
      </c>
      <c r="H233" s="5" t="s">
        <v>232</v>
      </c>
      <c r="I233" s="5">
        <f t="shared" si="25"/>
        <v>2</v>
      </c>
      <c r="J233" s="5">
        <f t="shared" si="26"/>
        <v>2022</v>
      </c>
      <c r="K233" s="5">
        <f t="shared" si="27"/>
        <v>24</v>
      </c>
      <c r="L233" s="7">
        <f t="shared" si="28"/>
        <v>44616</v>
      </c>
      <c r="M233" s="5" t="s">
        <v>232</v>
      </c>
      <c r="U233" s="5" t="s">
        <v>33</v>
      </c>
      <c r="V233" s="5" t="str">
        <f t="shared" si="29"/>
        <v>clientes - varios</v>
      </c>
      <c r="W233" s="5" t="str">
        <f t="shared" si="30"/>
        <v>CLIENTES - VARIOS</v>
      </c>
      <c r="X233" s="5" t="str">
        <f t="shared" si="31"/>
        <v>Clientes - Varios</v>
      </c>
      <c r="Y233" s="5">
        <v>99999999</v>
      </c>
      <c r="Z233" s="5" t="s">
        <v>34</v>
      </c>
      <c r="AA233" s="5" t="s">
        <v>35</v>
      </c>
      <c r="AD233" s="5" t="s">
        <v>36</v>
      </c>
      <c r="AE233" s="5">
        <v>508.47</v>
      </c>
      <c r="AF233" s="5">
        <v>0</v>
      </c>
      <c r="AG233" s="5">
        <v>91.53</v>
      </c>
      <c r="AH233" s="5">
        <f t="shared" si="32"/>
        <v>600</v>
      </c>
    </row>
    <row r="234" spans="1:34" x14ac:dyDescent="0.25">
      <c r="A234" s="5">
        <v>179</v>
      </c>
      <c r="B234" s="5" t="s">
        <v>55</v>
      </c>
      <c r="C234" s="5" t="s">
        <v>30</v>
      </c>
      <c r="D234" s="5" t="s">
        <v>287</v>
      </c>
      <c r="E234" s="15" t="str">
        <f t="shared" si="33"/>
        <v>B002</v>
      </c>
      <c r="F234" s="15" t="str">
        <f t="shared" si="23"/>
        <v>16062</v>
      </c>
      <c r="G234" s="15" t="str">
        <f t="shared" si="24"/>
        <v>2-1</v>
      </c>
      <c r="H234" s="5" t="s">
        <v>232</v>
      </c>
      <c r="I234" s="5">
        <f t="shared" si="25"/>
        <v>2</v>
      </c>
      <c r="J234" s="5">
        <f t="shared" si="26"/>
        <v>2022</v>
      </c>
      <c r="K234" s="5">
        <f t="shared" si="27"/>
        <v>24</v>
      </c>
      <c r="L234" s="7">
        <f t="shared" si="28"/>
        <v>44616</v>
      </c>
      <c r="M234" s="5" t="s">
        <v>232</v>
      </c>
      <c r="U234" s="5" t="s">
        <v>33</v>
      </c>
      <c r="V234" s="5" t="str">
        <f t="shared" si="29"/>
        <v>clientes - varios</v>
      </c>
      <c r="W234" s="5" t="str">
        <f t="shared" si="30"/>
        <v>CLIENTES - VARIOS</v>
      </c>
      <c r="X234" s="5" t="str">
        <f t="shared" si="31"/>
        <v>Clientes - Varios</v>
      </c>
      <c r="Y234" s="5">
        <v>99999999</v>
      </c>
      <c r="Z234" s="5" t="s">
        <v>34</v>
      </c>
      <c r="AA234" s="5" t="s">
        <v>35</v>
      </c>
      <c r="AD234" s="5" t="s">
        <v>36</v>
      </c>
      <c r="AE234" s="5">
        <v>508.47</v>
      </c>
      <c r="AF234" s="5">
        <v>0</v>
      </c>
      <c r="AG234" s="5">
        <v>91.53</v>
      </c>
      <c r="AH234" s="5">
        <f t="shared" si="32"/>
        <v>600</v>
      </c>
    </row>
    <row r="235" spans="1:34" x14ac:dyDescent="0.25">
      <c r="A235" s="5">
        <v>180</v>
      </c>
      <c r="B235" s="5" t="s">
        <v>55</v>
      </c>
      <c r="C235" s="5" t="s">
        <v>30</v>
      </c>
      <c r="D235" s="5" t="s">
        <v>288</v>
      </c>
      <c r="E235" s="15" t="str">
        <f t="shared" si="33"/>
        <v>B002</v>
      </c>
      <c r="F235" s="15" t="str">
        <f t="shared" si="23"/>
        <v>16061</v>
      </c>
      <c r="G235" s="15" t="str">
        <f t="shared" si="24"/>
        <v>2-1</v>
      </c>
      <c r="H235" s="5" t="s">
        <v>232</v>
      </c>
      <c r="I235" s="5">
        <f t="shared" si="25"/>
        <v>2</v>
      </c>
      <c r="J235" s="5">
        <f t="shared" si="26"/>
        <v>2022</v>
      </c>
      <c r="K235" s="5">
        <f t="shared" si="27"/>
        <v>24</v>
      </c>
      <c r="L235" s="7">
        <f t="shared" si="28"/>
        <v>44616</v>
      </c>
      <c r="M235" s="5" t="s">
        <v>232</v>
      </c>
      <c r="U235" s="5" t="s">
        <v>33</v>
      </c>
      <c r="V235" s="5" t="str">
        <f t="shared" si="29"/>
        <v>clientes - varios</v>
      </c>
      <c r="W235" s="5" t="str">
        <f t="shared" si="30"/>
        <v>CLIENTES - VARIOS</v>
      </c>
      <c r="X235" s="5" t="str">
        <f t="shared" si="31"/>
        <v>Clientes - Varios</v>
      </c>
      <c r="Y235" s="5">
        <v>99999999</v>
      </c>
      <c r="Z235" s="5" t="s">
        <v>34</v>
      </c>
      <c r="AA235" s="5" t="s">
        <v>35</v>
      </c>
      <c r="AD235" s="5" t="s">
        <v>36</v>
      </c>
      <c r="AE235" s="5">
        <v>508.47</v>
      </c>
      <c r="AF235" s="5">
        <v>0</v>
      </c>
      <c r="AG235" s="5">
        <v>91.53</v>
      </c>
      <c r="AH235" s="5">
        <f t="shared" si="32"/>
        <v>600</v>
      </c>
    </row>
    <row r="236" spans="1:34" x14ac:dyDescent="0.25">
      <c r="A236" s="5">
        <v>181</v>
      </c>
      <c r="B236" s="5" t="s">
        <v>55</v>
      </c>
      <c r="C236" s="5" t="s">
        <v>30</v>
      </c>
      <c r="D236" s="5" t="s">
        <v>289</v>
      </c>
      <c r="E236" s="15" t="str">
        <f t="shared" si="33"/>
        <v>B002</v>
      </c>
      <c r="F236" s="15" t="str">
        <f t="shared" si="23"/>
        <v>16060</v>
      </c>
      <c r="G236" s="15" t="str">
        <f t="shared" si="24"/>
        <v>2-1</v>
      </c>
      <c r="H236" s="5" t="s">
        <v>232</v>
      </c>
      <c r="I236" s="5">
        <f t="shared" si="25"/>
        <v>2</v>
      </c>
      <c r="J236" s="5">
        <f t="shared" si="26"/>
        <v>2022</v>
      </c>
      <c r="K236" s="5">
        <f t="shared" si="27"/>
        <v>24</v>
      </c>
      <c r="L236" s="7">
        <f t="shared" si="28"/>
        <v>44616</v>
      </c>
      <c r="M236" s="5" t="s">
        <v>232</v>
      </c>
      <c r="U236" s="5" t="s">
        <v>33</v>
      </c>
      <c r="V236" s="5" t="str">
        <f t="shared" si="29"/>
        <v>clientes - varios</v>
      </c>
      <c r="W236" s="5" t="str">
        <f t="shared" si="30"/>
        <v>CLIENTES - VARIOS</v>
      </c>
      <c r="X236" s="5" t="str">
        <f t="shared" si="31"/>
        <v>Clientes - Varios</v>
      </c>
      <c r="Y236" s="5">
        <v>99999999</v>
      </c>
      <c r="Z236" s="5" t="s">
        <v>34</v>
      </c>
      <c r="AA236" s="5" t="s">
        <v>35</v>
      </c>
      <c r="AD236" s="5" t="s">
        <v>36</v>
      </c>
      <c r="AE236" s="5">
        <v>508.47</v>
      </c>
      <c r="AF236" s="5">
        <v>0</v>
      </c>
      <c r="AG236" s="5">
        <v>91.53</v>
      </c>
      <c r="AH236" s="5">
        <f t="shared" si="32"/>
        <v>600</v>
      </c>
    </row>
    <row r="237" spans="1:34" x14ac:dyDescent="0.25">
      <c r="A237" s="5">
        <v>182</v>
      </c>
      <c r="B237" s="5" t="s">
        <v>29</v>
      </c>
      <c r="C237" s="5" t="s">
        <v>38</v>
      </c>
      <c r="D237" s="5" t="s">
        <v>290</v>
      </c>
      <c r="E237" s="15" t="str">
        <f t="shared" si="33"/>
        <v>F001</v>
      </c>
      <c r="F237" s="15" t="str">
        <f t="shared" si="23"/>
        <v>8583</v>
      </c>
      <c r="G237" s="15" t="str">
        <f t="shared" si="24"/>
        <v>1-8</v>
      </c>
      <c r="H237" s="5" t="s">
        <v>291</v>
      </c>
      <c r="I237" s="5">
        <f t="shared" si="25"/>
        <v>2</v>
      </c>
      <c r="J237" s="5">
        <f t="shared" si="26"/>
        <v>2022</v>
      </c>
      <c r="K237" s="5">
        <f t="shared" si="27"/>
        <v>23</v>
      </c>
      <c r="L237" s="7">
        <f t="shared" si="28"/>
        <v>44615</v>
      </c>
      <c r="M237" s="5" t="s">
        <v>291</v>
      </c>
      <c r="R237" s="5" t="s">
        <v>92</v>
      </c>
      <c r="S237" s="5" t="s">
        <v>40</v>
      </c>
      <c r="T237" s="5" t="s">
        <v>41</v>
      </c>
      <c r="U237" s="5" t="s">
        <v>200</v>
      </c>
      <c r="V237" s="5" t="str">
        <f t="shared" si="29"/>
        <v>rodrigo vasquez jesus juan jose</v>
      </c>
      <c r="W237" s="5" t="str">
        <f t="shared" si="30"/>
        <v>RODRIGO VASQUEZ JESUS JUAN JOSE</v>
      </c>
      <c r="X237" s="5" t="str">
        <f t="shared" si="31"/>
        <v>Rodrigo Vasquez Jesus Juan Jose</v>
      </c>
      <c r="Y237" s="5">
        <v>10471184506</v>
      </c>
      <c r="Z237" s="5" t="s">
        <v>34</v>
      </c>
      <c r="AA237" s="5" t="s">
        <v>35</v>
      </c>
      <c r="AD237" s="5" t="s">
        <v>36</v>
      </c>
      <c r="AE237" s="5">
        <v>122.88</v>
      </c>
      <c r="AF237" s="5">
        <v>0</v>
      </c>
      <c r="AG237" s="5">
        <v>22.12</v>
      </c>
      <c r="AH237" s="5">
        <f t="shared" si="32"/>
        <v>145</v>
      </c>
    </row>
    <row r="238" spans="1:34" x14ac:dyDescent="0.25">
      <c r="A238" s="5">
        <v>183</v>
      </c>
      <c r="B238" s="5" t="s">
        <v>29</v>
      </c>
      <c r="C238" s="5" t="s">
        <v>30</v>
      </c>
      <c r="D238" s="5" t="s">
        <v>292</v>
      </c>
      <c r="E238" s="15" t="str">
        <f t="shared" si="33"/>
        <v>B001</v>
      </c>
      <c r="F238" s="15" t="str">
        <f t="shared" si="23"/>
        <v>17208</v>
      </c>
      <c r="G238" s="15" t="str">
        <f t="shared" si="24"/>
        <v>1-1</v>
      </c>
      <c r="H238" s="5" t="s">
        <v>291</v>
      </c>
      <c r="I238" s="5">
        <f t="shared" si="25"/>
        <v>2</v>
      </c>
      <c r="J238" s="5">
        <f t="shared" si="26"/>
        <v>2022</v>
      </c>
      <c r="K238" s="5">
        <f t="shared" si="27"/>
        <v>23</v>
      </c>
      <c r="L238" s="7">
        <f t="shared" si="28"/>
        <v>44615</v>
      </c>
      <c r="M238" s="5" t="s">
        <v>291</v>
      </c>
      <c r="U238" s="5" t="s">
        <v>33</v>
      </c>
      <c r="V238" s="5" t="str">
        <f t="shared" si="29"/>
        <v>clientes - varios</v>
      </c>
      <c r="W238" s="5" t="str">
        <f t="shared" si="30"/>
        <v>CLIENTES - VARIOS</v>
      </c>
      <c r="X238" s="5" t="str">
        <f t="shared" si="31"/>
        <v>Clientes - Varios</v>
      </c>
      <c r="Y238" s="5">
        <v>99999999</v>
      </c>
      <c r="Z238" s="5" t="s">
        <v>34</v>
      </c>
      <c r="AA238" s="5" t="s">
        <v>35</v>
      </c>
      <c r="AD238" s="5" t="s">
        <v>36</v>
      </c>
      <c r="AE238" s="5">
        <v>169.49</v>
      </c>
      <c r="AF238" s="5">
        <v>0</v>
      </c>
      <c r="AG238" s="5">
        <v>30.51</v>
      </c>
      <c r="AH238" s="5">
        <f t="shared" si="32"/>
        <v>200</v>
      </c>
    </row>
    <row r="239" spans="1:34" x14ac:dyDescent="0.25">
      <c r="A239" s="5">
        <v>184</v>
      </c>
      <c r="B239" s="5" t="s">
        <v>29</v>
      </c>
      <c r="C239" s="5" t="s">
        <v>38</v>
      </c>
      <c r="D239" s="5" t="s">
        <v>293</v>
      </c>
      <c r="E239" s="15" t="str">
        <f t="shared" si="33"/>
        <v>F001</v>
      </c>
      <c r="F239" s="15" t="str">
        <f t="shared" si="23"/>
        <v>8582</v>
      </c>
      <c r="G239" s="15" t="str">
        <f t="shared" si="24"/>
        <v>1-8</v>
      </c>
      <c r="H239" s="5" t="s">
        <v>291</v>
      </c>
      <c r="I239" s="5">
        <f t="shared" si="25"/>
        <v>2</v>
      </c>
      <c r="J239" s="5">
        <f t="shared" si="26"/>
        <v>2022</v>
      </c>
      <c r="K239" s="5">
        <f t="shared" si="27"/>
        <v>23</v>
      </c>
      <c r="L239" s="7">
        <f t="shared" si="28"/>
        <v>44615</v>
      </c>
      <c r="M239" s="5" t="s">
        <v>291</v>
      </c>
      <c r="U239" s="5" t="s">
        <v>193</v>
      </c>
      <c r="V239" s="5" t="str">
        <f t="shared" si="29"/>
        <v>rocio jackeline melendez castillo</v>
      </c>
      <c r="W239" s="5" t="str">
        <f t="shared" si="30"/>
        <v>ROCIO JACKELINE MELENDEZ CASTILLO</v>
      </c>
      <c r="X239" s="5" t="str">
        <f t="shared" si="31"/>
        <v>Rocio Jackeline Melendez Castillo</v>
      </c>
      <c r="Y239" s="5">
        <v>10429100289</v>
      </c>
      <c r="Z239" s="5" t="s">
        <v>34</v>
      </c>
      <c r="AA239" s="5" t="s">
        <v>35</v>
      </c>
      <c r="AD239" s="5" t="s">
        <v>36</v>
      </c>
      <c r="AE239" s="5">
        <v>322.02999999999997</v>
      </c>
      <c r="AF239" s="5">
        <v>0</v>
      </c>
      <c r="AG239" s="5">
        <v>57.97</v>
      </c>
      <c r="AH239" s="5">
        <f t="shared" si="32"/>
        <v>380</v>
      </c>
    </row>
    <row r="240" spans="1:34" x14ac:dyDescent="0.25">
      <c r="A240" s="5">
        <v>185</v>
      </c>
      <c r="B240" s="5" t="s">
        <v>29</v>
      </c>
      <c r="C240" s="5" t="s">
        <v>38</v>
      </c>
      <c r="D240" s="5" t="s">
        <v>294</v>
      </c>
      <c r="E240" s="15" t="str">
        <f t="shared" si="33"/>
        <v>F001</v>
      </c>
      <c r="F240" s="15" t="str">
        <f t="shared" si="23"/>
        <v>8581</v>
      </c>
      <c r="G240" s="15" t="str">
        <f t="shared" si="24"/>
        <v>1-8</v>
      </c>
      <c r="H240" s="5" t="s">
        <v>291</v>
      </c>
      <c r="I240" s="5">
        <f t="shared" si="25"/>
        <v>2</v>
      </c>
      <c r="J240" s="5">
        <f t="shared" si="26"/>
        <v>2022</v>
      </c>
      <c r="K240" s="5">
        <f t="shared" si="27"/>
        <v>23</v>
      </c>
      <c r="L240" s="7">
        <f t="shared" si="28"/>
        <v>44615</v>
      </c>
      <c r="M240" s="5" t="s">
        <v>291</v>
      </c>
      <c r="S240" s="5" t="s">
        <v>40</v>
      </c>
      <c r="T240" s="5" t="s">
        <v>41</v>
      </c>
      <c r="U240" s="5" t="s">
        <v>295</v>
      </c>
      <c r="V240" s="5" t="str">
        <f t="shared" si="29"/>
        <v>guerra choroco milton luis</v>
      </c>
      <c r="W240" s="5" t="str">
        <f t="shared" si="30"/>
        <v>GUERRA CHOROCO MILTON LUIS</v>
      </c>
      <c r="X240" s="5" t="str">
        <f t="shared" si="31"/>
        <v>Guerra Choroco Milton Luis</v>
      </c>
      <c r="Y240" s="5">
        <v>10479220285</v>
      </c>
      <c r="Z240" s="5" t="s">
        <v>34</v>
      </c>
      <c r="AA240" s="5" t="s">
        <v>35</v>
      </c>
      <c r="AD240" s="5" t="s">
        <v>36</v>
      </c>
      <c r="AE240" s="5">
        <v>1016.95</v>
      </c>
      <c r="AF240" s="5">
        <v>0</v>
      </c>
      <c r="AG240" s="5">
        <v>183.05</v>
      </c>
      <c r="AH240" s="5">
        <f t="shared" si="32"/>
        <v>1200</v>
      </c>
    </row>
    <row r="241" spans="1:34" x14ac:dyDescent="0.25">
      <c r="A241" s="5">
        <v>186</v>
      </c>
      <c r="B241" s="5" t="s">
        <v>29</v>
      </c>
      <c r="C241" s="5" t="s">
        <v>30</v>
      </c>
      <c r="D241" s="5" t="s">
        <v>296</v>
      </c>
      <c r="E241" s="15" t="str">
        <f t="shared" si="33"/>
        <v>B001</v>
      </c>
      <c r="F241" s="15" t="str">
        <f t="shared" si="23"/>
        <v>17207</v>
      </c>
      <c r="G241" s="15" t="str">
        <f t="shared" si="24"/>
        <v>1-1</v>
      </c>
      <c r="H241" s="5" t="s">
        <v>291</v>
      </c>
      <c r="I241" s="5">
        <f t="shared" si="25"/>
        <v>2</v>
      </c>
      <c r="J241" s="5">
        <f t="shared" si="26"/>
        <v>2022</v>
      </c>
      <c r="K241" s="5">
        <f t="shared" si="27"/>
        <v>23</v>
      </c>
      <c r="L241" s="7">
        <f t="shared" si="28"/>
        <v>44615</v>
      </c>
      <c r="M241" s="5" t="s">
        <v>291</v>
      </c>
      <c r="U241" s="5" t="s">
        <v>297</v>
      </c>
      <c r="V241" s="5" t="str">
        <f t="shared" si="29"/>
        <v>dina mujica alfaro</v>
      </c>
      <c r="W241" s="5" t="str">
        <f t="shared" si="30"/>
        <v>DINA MUJICA ALFARO</v>
      </c>
      <c r="X241" s="5" t="str">
        <f t="shared" si="31"/>
        <v>Dina Mujica Alfaro</v>
      </c>
      <c r="Y241" s="5">
        <v>26682799</v>
      </c>
      <c r="Z241" s="5" t="s">
        <v>34</v>
      </c>
      <c r="AA241" s="5" t="s">
        <v>35</v>
      </c>
      <c r="AD241" s="5" t="s">
        <v>36</v>
      </c>
      <c r="AE241" s="5">
        <v>25.42</v>
      </c>
      <c r="AF241" s="5">
        <v>0</v>
      </c>
      <c r="AG241" s="5">
        <v>4.58</v>
      </c>
      <c r="AH241" s="5">
        <f t="shared" si="32"/>
        <v>30</v>
      </c>
    </row>
    <row r="242" spans="1:34" x14ac:dyDescent="0.25">
      <c r="A242" s="5">
        <v>187</v>
      </c>
      <c r="B242" s="5" t="s">
        <v>29</v>
      </c>
      <c r="C242" s="5" t="s">
        <v>38</v>
      </c>
      <c r="D242" s="5" t="s">
        <v>298</v>
      </c>
      <c r="E242" s="15" t="str">
        <f t="shared" si="33"/>
        <v>F001</v>
      </c>
      <c r="F242" s="15" t="str">
        <f t="shared" si="23"/>
        <v>8580</v>
      </c>
      <c r="G242" s="15" t="str">
        <f t="shared" si="24"/>
        <v>1-8</v>
      </c>
      <c r="H242" s="5" t="s">
        <v>291</v>
      </c>
      <c r="I242" s="5">
        <f t="shared" si="25"/>
        <v>2</v>
      </c>
      <c r="J242" s="5">
        <f t="shared" si="26"/>
        <v>2022</v>
      </c>
      <c r="K242" s="5">
        <f t="shared" si="27"/>
        <v>23</v>
      </c>
      <c r="L242" s="7">
        <f t="shared" si="28"/>
        <v>44615</v>
      </c>
      <c r="M242" s="5" t="s">
        <v>291</v>
      </c>
      <c r="S242" s="5" t="s">
        <v>40</v>
      </c>
      <c r="T242" s="5" t="s">
        <v>41</v>
      </c>
      <c r="U242" s="5" t="s">
        <v>299</v>
      </c>
      <c r="V242" s="5" t="str">
        <f t="shared" si="29"/>
        <v>proyectos electricos y trasformadores sac</v>
      </c>
      <c r="W242" s="5" t="str">
        <f t="shared" si="30"/>
        <v>PROYECTOS ELECTRICOS Y TRASFORMADORES SAC</v>
      </c>
      <c r="X242" s="5" t="str">
        <f t="shared" si="31"/>
        <v>Proyectos Electricos Y Trasformadores Sac</v>
      </c>
      <c r="Y242" s="5">
        <v>20554620974</v>
      </c>
      <c r="Z242" s="5" t="s">
        <v>34</v>
      </c>
      <c r="AA242" s="5" t="s">
        <v>35</v>
      </c>
      <c r="AD242" s="5" t="s">
        <v>36</v>
      </c>
      <c r="AE242" s="5">
        <v>227.97</v>
      </c>
      <c r="AF242" s="5">
        <v>0</v>
      </c>
      <c r="AG242" s="5">
        <v>41.03</v>
      </c>
      <c r="AH242" s="5">
        <f t="shared" si="32"/>
        <v>269</v>
      </c>
    </row>
    <row r="243" spans="1:34" x14ac:dyDescent="0.25">
      <c r="A243" s="5">
        <v>188</v>
      </c>
      <c r="B243" s="5" t="s">
        <v>29</v>
      </c>
      <c r="C243" s="5" t="s">
        <v>30</v>
      </c>
      <c r="D243" s="5" t="s">
        <v>300</v>
      </c>
      <c r="E243" s="15" t="str">
        <f t="shared" si="33"/>
        <v>B001</v>
      </c>
      <c r="F243" s="15" t="str">
        <f t="shared" si="23"/>
        <v>17206</v>
      </c>
      <c r="G243" s="15" t="str">
        <f t="shared" si="24"/>
        <v>1-1</v>
      </c>
      <c r="H243" s="5" t="s">
        <v>291</v>
      </c>
      <c r="I243" s="5">
        <f t="shared" si="25"/>
        <v>2</v>
      </c>
      <c r="J243" s="5">
        <f t="shared" si="26"/>
        <v>2022</v>
      </c>
      <c r="K243" s="5">
        <f t="shared" si="27"/>
        <v>23</v>
      </c>
      <c r="L243" s="7">
        <f t="shared" si="28"/>
        <v>44615</v>
      </c>
      <c r="M243" s="5" t="s">
        <v>291</v>
      </c>
      <c r="U243" s="5" t="s">
        <v>33</v>
      </c>
      <c r="V243" s="5" t="str">
        <f t="shared" si="29"/>
        <v>clientes - varios</v>
      </c>
      <c r="W243" s="5" t="str">
        <f t="shared" si="30"/>
        <v>CLIENTES - VARIOS</v>
      </c>
      <c r="X243" s="5" t="str">
        <f t="shared" si="31"/>
        <v>Clientes - Varios</v>
      </c>
      <c r="Y243" s="5">
        <v>99999999</v>
      </c>
      <c r="Z243" s="5" t="s">
        <v>34</v>
      </c>
      <c r="AA243" s="5" t="s">
        <v>35</v>
      </c>
      <c r="AD243" s="5" t="s">
        <v>36</v>
      </c>
      <c r="AE243" s="5">
        <v>423.73</v>
      </c>
      <c r="AF243" s="5">
        <v>0</v>
      </c>
      <c r="AG243" s="5">
        <v>76.27</v>
      </c>
      <c r="AH243" s="5">
        <f t="shared" si="32"/>
        <v>500</v>
      </c>
    </row>
    <row r="244" spans="1:34" x14ac:dyDescent="0.25">
      <c r="A244" s="5">
        <v>189</v>
      </c>
      <c r="B244" s="5" t="s">
        <v>29</v>
      </c>
      <c r="C244" s="5" t="s">
        <v>30</v>
      </c>
      <c r="D244" s="5" t="s">
        <v>301</v>
      </c>
      <c r="E244" s="15" t="str">
        <f t="shared" si="33"/>
        <v>B001</v>
      </c>
      <c r="F244" s="15" t="str">
        <f t="shared" si="23"/>
        <v>17205</v>
      </c>
      <c r="G244" s="15" t="str">
        <f t="shared" si="24"/>
        <v>1-1</v>
      </c>
      <c r="H244" s="5" t="s">
        <v>291</v>
      </c>
      <c r="I244" s="5">
        <f t="shared" si="25"/>
        <v>2</v>
      </c>
      <c r="J244" s="5">
        <f t="shared" si="26"/>
        <v>2022</v>
      </c>
      <c r="K244" s="5">
        <f t="shared" si="27"/>
        <v>23</v>
      </c>
      <c r="L244" s="7">
        <f t="shared" si="28"/>
        <v>44615</v>
      </c>
      <c r="M244" s="5" t="s">
        <v>291</v>
      </c>
      <c r="U244" s="5" t="s">
        <v>33</v>
      </c>
      <c r="V244" s="5" t="str">
        <f t="shared" si="29"/>
        <v>clientes - varios</v>
      </c>
      <c r="W244" s="5" t="str">
        <f t="shared" si="30"/>
        <v>CLIENTES - VARIOS</v>
      </c>
      <c r="X244" s="5" t="str">
        <f t="shared" si="31"/>
        <v>Clientes - Varios</v>
      </c>
      <c r="Y244" s="5">
        <v>99999999</v>
      </c>
      <c r="Z244" s="5" t="s">
        <v>34</v>
      </c>
      <c r="AA244" s="5" t="s">
        <v>35</v>
      </c>
      <c r="AD244" s="5" t="s">
        <v>36</v>
      </c>
      <c r="AE244" s="5">
        <v>58.73</v>
      </c>
      <c r="AF244" s="5">
        <v>0</v>
      </c>
      <c r="AG244" s="5">
        <v>10.57</v>
      </c>
      <c r="AH244" s="5">
        <f t="shared" si="32"/>
        <v>69.3</v>
      </c>
    </row>
    <row r="245" spans="1:34" x14ac:dyDescent="0.25">
      <c r="A245" s="5">
        <v>190</v>
      </c>
      <c r="B245" s="5" t="s">
        <v>29</v>
      </c>
      <c r="C245" s="5" t="s">
        <v>38</v>
      </c>
      <c r="D245" s="5" t="s">
        <v>302</v>
      </c>
      <c r="E245" s="15" t="str">
        <f t="shared" si="33"/>
        <v>F001</v>
      </c>
      <c r="F245" s="15" t="str">
        <f t="shared" si="23"/>
        <v>8579</v>
      </c>
      <c r="G245" s="15" t="str">
        <f t="shared" si="24"/>
        <v>1-8</v>
      </c>
      <c r="H245" s="5" t="s">
        <v>291</v>
      </c>
      <c r="I245" s="5">
        <f t="shared" si="25"/>
        <v>2</v>
      </c>
      <c r="J245" s="5">
        <f t="shared" si="26"/>
        <v>2022</v>
      </c>
      <c r="K245" s="5">
        <f t="shared" si="27"/>
        <v>23</v>
      </c>
      <c r="L245" s="7">
        <f t="shared" si="28"/>
        <v>44615</v>
      </c>
      <c r="M245" s="5" t="s">
        <v>291</v>
      </c>
      <c r="S245" s="5" t="s">
        <v>168</v>
      </c>
      <c r="T245" s="5" t="s">
        <v>169</v>
      </c>
      <c r="U245" s="5" t="s">
        <v>269</v>
      </c>
      <c r="V245" s="5" t="str">
        <f t="shared" si="29"/>
        <v>rios coronel maria marcelina</v>
      </c>
      <c r="W245" s="5" t="str">
        <f t="shared" si="30"/>
        <v>RIOS CORONEL MARIA MARCELINA</v>
      </c>
      <c r="X245" s="5" t="str">
        <f t="shared" si="31"/>
        <v>Rios Coronel Maria Marcelina</v>
      </c>
      <c r="Y245" s="5">
        <v>10451194114</v>
      </c>
      <c r="Z245" s="5" t="s">
        <v>34</v>
      </c>
      <c r="AA245" s="5" t="s">
        <v>35</v>
      </c>
      <c r="AD245" s="5" t="s">
        <v>36</v>
      </c>
      <c r="AE245" s="5">
        <v>466.1</v>
      </c>
      <c r="AF245" s="5">
        <v>0</v>
      </c>
      <c r="AG245" s="5">
        <v>83.9</v>
      </c>
      <c r="AH245" s="5">
        <f t="shared" si="32"/>
        <v>550</v>
      </c>
    </row>
    <row r="246" spans="1:34" x14ac:dyDescent="0.25">
      <c r="A246" s="5">
        <v>191</v>
      </c>
      <c r="B246" s="5" t="s">
        <v>55</v>
      </c>
      <c r="C246" s="5" t="s">
        <v>30</v>
      </c>
      <c r="D246" s="5" t="s">
        <v>303</v>
      </c>
      <c r="E246" s="15" t="str">
        <f t="shared" si="33"/>
        <v>B002</v>
      </c>
      <c r="F246" s="15" t="str">
        <f t="shared" si="23"/>
        <v>16059</v>
      </c>
      <c r="G246" s="15" t="str">
        <f t="shared" si="24"/>
        <v>2-1</v>
      </c>
      <c r="H246" s="5" t="s">
        <v>291</v>
      </c>
      <c r="I246" s="5">
        <f t="shared" si="25"/>
        <v>2</v>
      </c>
      <c r="J246" s="5">
        <f t="shared" si="26"/>
        <v>2022</v>
      </c>
      <c r="K246" s="5">
        <f t="shared" si="27"/>
        <v>23</v>
      </c>
      <c r="L246" s="7">
        <f t="shared" si="28"/>
        <v>44615</v>
      </c>
      <c r="M246" s="5" t="s">
        <v>291</v>
      </c>
      <c r="U246" s="5" t="s">
        <v>33</v>
      </c>
      <c r="V246" s="5" t="str">
        <f t="shared" si="29"/>
        <v>clientes - varios</v>
      </c>
      <c r="W246" s="5" t="str">
        <f t="shared" si="30"/>
        <v>CLIENTES - VARIOS</v>
      </c>
      <c r="X246" s="5" t="str">
        <f t="shared" si="31"/>
        <v>Clientes - Varios</v>
      </c>
      <c r="Y246" s="5">
        <v>99999999</v>
      </c>
      <c r="Z246" s="5" t="s">
        <v>34</v>
      </c>
      <c r="AA246" s="5" t="s">
        <v>35</v>
      </c>
      <c r="AD246" s="5" t="s">
        <v>36</v>
      </c>
      <c r="AE246" s="5">
        <v>423.73</v>
      </c>
      <c r="AF246" s="5">
        <v>0</v>
      </c>
      <c r="AG246" s="5">
        <v>76.27</v>
      </c>
      <c r="AH246" s="5">
        <f t="shared" si="32"/>
        <v>500</v>
      </c>
    </row>
    <row r="247" spans="1:34" x14ac:dyDescent="0.25">
      <c r="A247" s="5">
        <v>192</v>
      </c>
      <c r="B247" s="5" t="s">
        <v>55</v>
      </c>
      <c r="C247" s="5" t="s">
        <v>38</v>
      </c>
      <c r="D247" s="5" t="s">
        <v>304</v>
      </c>
      <c r="E247" s="15" t="str">
        <f t="shared" si="33"/>
        <v>F002</v>
      </c>
      <c r="F247" s="15" t="str">
        <f t="shared" si="23"/>
        <v>3471</v>
      </c>
      <c r="G247" s="15" t="str">
        <f t="shared" si="24"/>
        <v>2-3</v>
      </c>
      <c r="H247" s="5" t="s">
        <v>291</v>
      </c>
      <c r="I247" s="5">
        <f t="shared" si="25"/>
        <v>2</v>
      </c>
      <c r="J247" s="5">
        <f t="shared" si="26"/>
        <v>2022</v>
      </c>
      <c r="K247" s="5">
        <f t="shared" si="27"/>
        <v>23</v>
      </c>
      <c r="L247" s="7">
        <f t="shared" si="28"/>
        <v>44615</v>
      </c>
      <c r="M247" s="5" t="s">
        <v>291</v>
      </c>
      <c r="R247" s="5" t="s">
        <v>305</v>
      </c>
      <c r="S247" s="5" t="s">
        <v>40</v>
      </c>
      <c r="T247" s="5" t="s">
        <v>306</v>
      </c>
      <c r="U247" s="5" t="s">
        <v>307</v>
      </c>
      <c r="V247" s="5" t="str">
        <f t="shared" si="29"/>
        <v>de la cruz tejada hebert</v>
      </c>
      <c r="W247" s="5" t="str">
        <f t="shared" si="30"/>
        <v>DE LA CRUZ TEJADA HEBERT</v>
      </c>
      <c r="X247" s="5" t="str">
        <f t="shared" si="31"/>
        <v>De La Cruz Tejada Hebert</v>
      </c>
      <c r="Y247" s="5">
        <v>10174264487</v>
      </c>
      <c r="Z247" s="5" t="s">
        <v>34</v>
      </c>
      <c r="AA247" s="5" t="s">
        <v>35</v>
      </c>
      <c r="AD247" s="5" t="s">
        <v>36</v>
      </c>
      <c r="AE247" s="5">
        <v>847.46</v>
      </c>
      <c r="AF247" s="5">
        <v>0</v>
      </c>
      <c r="AG247" s="5">
        <v>152.54</v>
      </c>
      <c r="AH247" s="5">
        <f t="shared" si="32"/>
        <v>1000</v>
      </c>
    </row>
    <row r="248" spans="1:34" x14ac:dyDescent="0.25">
      <c r="A248" s="5">
        <v>193</v>
      </c>
      <c r="B248" s="5" t="s">
        <v>29</v>
      </c>
      <c r="C248" s="5" t="s">
        <v>38</v>
      </c>
      <c r="D248" s="5" t="s">
        <v>308</v>
      </c>
      <c r="E248" s="15" t="str">
        <f t="shared" si="33"/>
        <v>F001</v>
      </c>
      <c r="F248" s="15" t="str">
        <f t="shared" si="23"/>
        <v>8578</v>
      </c>
      <c r="G248" s="15" t="str">
        <f t="shared" si="24"/>
        <v>1-8</v>
      </c>
      <c r="H248" s="5" t="s">
        <v>291</v>
      </c>
      <c r="I248" s="5">
        <f t="shared" si="25"/>
        <v>2</v>
      </c>
      <c r="J248" s="5">
        <f t="shared" si="26"/>
        <v>2022</v>
      </c>
      <c r="K248" s="5">
        <f t="shared" si="27"/>
        <v>23</v>
      </c>
      <c r="L248" s="7">
        <f t="shared" si="28"/>
        <v>44615</v>
      </c>
      <c r="M248" s="5" t="s">
        <v>291</v>
      </c>
      <c r="R248" s="5" t="s">
        <v>309</v>
      </c>
      <c r="S248" s="5" t="s">
        <v>61</v>
      </c>
      <c r="T248" s="5" t="s">
        <v>60</v>
      </c>
      <c r="U248" s="5" t="s">
        <v>310</v>
      </c>
      <c r="V248" s="5" t="str">
        <f t="shared" si="29"/>
        <v>jeywic sac</v>
      </c>
      <c r="W248" s="5" t="str">
        <f t="shared" si="30"/>
        <v>JEYWIC SAC</v>
      </c>
      <c r="X248" s="5" t="str">
        <f t="shared" si="31"/>
        <v>Jeywic Sac</v>
      </c>
      <c r="Y248" s="5">
        <v>20529420804</v>
      </c>
      <c r="Z248" s="5" t="s">
        <v>34</v>
      </c>
      <c r="AA248" s="5" t="s">
        <v>35</v>
      </c>
      <c r="AD248" s="5" t="s">
        <v>36</v>
      </c>
      <c r="AE248" s="5">
        <v>42.37</v>
      </c>
      <c r="AF248" s="5">
        <v>0</v>
      </c>
      <c r="AG248" s="5">
        <v>7.63</v>
      </c>
      <c r="AH248" s="5">
        <f t="shared" si="32"/>
        <v>50</v>
      </c>
    </row>
    <row r="249" spans="1:34" x14ac:dyDescent="0.25">
      <c r="A249" s="5">
        <v>194</v>
      </c>
      <c r="B249" s="5" t="s">
        <v>29</v>
      </c>
      <c r="C249" s="5" t="s">
        <v>38</v>
      </c>
      <c r="D249" s="5" t="s">
        <v>311</v>
      </c>
      <c r="E249" s="15" t="str">
        <f t="shared" si="33"/>
        <v>F001</v>
      </c>
      <c r="F249" s="15" t="str">
        <f t="shared" ref="F249:F312" si="34">IF(LEFT(RIGHT(D249,5),1)="-",RIGHT(D249,4),RIGHT(D249,5))</f>
        <v>8577</v>
      </c>
      <c r="G249" s="15" t="str">
        <f t="shared" ref="G249:G312" si="35">MID(D249,4,3)</f>
        <v>1-8</v>
      </c>
      <c r="H249" s="5" t="s">
        <v>291</v>
      </c>
      <c r="I249" s="5">
        <f t="shared" ref="I249:I312" si="36">MONTH(H249)</f>
        <v>2</v>
      </c>
      <c r="J249" s="5">
        <f t="shared" ref="J249:J312" si="37">YEAR(H249)</f>
        <v>2022</v>
      </c>
      <c r="K249" s="5">
        <f t="shared" ref="K249:K312" si="38">DAY(H249)</f>
        <v>23</v>
      </c>
      <c r="L249" s="7">
        <f t="shared" ref="L249:L312" si="39">DATE(J249,I249,K249)</f>
        <v>44615</v>
      </c>
      <c r="M249" s="5" t="s">
        <v>291</v>
      </c>
      <c r="U249" s="5" t="s">
        <v>312</v>
      </c>
      <c r="V249" s="5" t="str">
        <f t="shared" ref="V249:V312" si="40">LOWER(U249)</f>
        <v>inversiones tantalean cayotopa</v>
      </c>
      <c r="W249" s="5" t="str">
        <f t="shared" ref="W249:W312" si="41">UPPER(U249)</f>
        <v>INVERSIONES TANTALEAN CAYOTOPA</v>
      </c>
      <c r="X249" s="5" t="str">
        <f t="shared" ref="X249:X312" si="42">PROPER(W249)</f>
        <v>Inversiones Tantalean Cayotopa</v>
      </c>
      <c r="Y249" s="5">
        <v>20608161296</v>
      </c>
      <c r="Z249" s="5" t="s">
        <v>34</v>
      </c>
      <c r="AA249" s="5" t="s">
        <v>35</v>
      </c>
      <c r="AD249" s="5" t="s">
        <v>36</v>
      </c>
      <c r="AE249" s="5">
        <v>16.95</v>
      </c>
      <c r="AF249" s="5">
        <v>0</v>
      </c>
      <c r="AG249" s="5">
        <v>3.05</v>
      </c>
      <c r="AH249" s="5">
        <f t="shared" ref="AH249:AH312" si="43">AE249+AG249</f>
        <v>20</v>
      </c>
    </row>
    <row r="250" spans="1:34" x14ac:dyDescent="0.25">
      <c r="A250" s="5">
        <v>195</v>
      </c>
      <c r="B250" s="5" t="s">
        <v>29</v>
      </c>
      <c r="C250" s="5" t="s">
        <v>30</v>
      </c>
      <c r="D250" s="5" t="s">
        <v>313</v>
      </c>
      <c r="E250" s="15" t="str">
        <f t="shared" ref="E250:E313" si="44">LEFT(D250,4)</f>
        <v>B001</v>
      </c>
      <c r="F250" s="15" t="str">
        <f t="shared" si="34"/>
        <v>17204</v>
      </c>
      <c r="G250" s="15" t="str">
        <f t="shared" si="35"/>
        <v>1-1</v>
      </c>
      <c r="H250" s="5" t="s">
        <v>291</v>
      </c>
      <c r="I250" s="5">
        <f t="shared" si="36"/>
        <v>2</v>
      </c>
      <c r="J250" s="5">
        <f t="shared" si="37"/>
        <v>2022</v>
      </c>
      <c r="K250" s="5">
        <f t="shared" si="38"/>
        <v>23</v>
      </c>
      <c r="L250" s="7">
        <f t="shared" si="39"/>
        <v>44615</v>
      </c>
      <c r="M250" s="5" t="s">
        <v>291</v>
      </c>
      <c r="U250" s="5" t="s">
        <v>33</v>
      </c>
      <c r="V250" s="5" t="str">
        <f t="shared" si="40"/>
        <v>clientes - varios</v>
      </c>
      <c r="W250" s="5" t="str">
        <f t="shared" si="41"/>
        <v>CLIENTES - VARIOS</v>
      </c>
      <c r="X250" s="5" t="str">
        <f t="shared" si="42"/>
        <v>Clientes - Varios</v>
      </c>
      <c r="Y250" s="5">
        <v>99999999</v>
      </c>
      <c r="Z250" s="5" t="s">
        <v>34</v>
      </c>
      <c r="AA250" s="5" t="s">
        <v>35</v>
      </c>
      <c r="AD250" s="5" t="s">
        <v>36</v>
      </c>
      <c r="AE250" s="5">
        <v>42.37</v>
      </c>
      <c r="AF250" s="5">
        <v>0</v>
      </c>
      <c r="AG250" s="5">
        <v>7.63</v>
      </c>
      <c r="AH250" s="5">
        <f t="shared" si="43"/>
        <v>50</v>
      </c>
    </row>
    <row r="251" spans="1:34" x14ac:dyDescent="0.25">
      <c r="A251" s="5">
        <v>196</v>
      </c>
      <c r="B251" s="5" t="s">
        <v>29</v>
      </c>
      <c r="C251" s="5" t="s">
        <v>38</v>
      </c>
      <c r="D251" s="5" t="s">
        <v>314</v>
      </c>
      <c r="E251" s="15" t="str">
        <f t="shared" si="44"/>
        <v>F001</v>
      </c>
      <c r="F251" s="15" t="str">
        <f t="shared" si="34"/>
        <v>8576</v>
      </c>
      <c r="G251" s="15" t="str">
        <f t="shared" si="35"/>
        <v>1-8</v>
      </c>
      <c r="H251" s="5" t="s">
        <v>291</v>
      </c>
      <c r="I251" s="5">
        <f t="shared" si="36"/>
        <v>2</v>
      </c>
      <c r="J251" s="5">
        <f t="shared" si="37"/>
        <v>2022</v>
      </c>
      <c r="K251" s="5">
        <f t="shared" si="38"/>
        <v>23</v>
      </c>
      <c r="L251" s="7">
        <f t="shared" si="39"/>
        <v>44615</v>
      </c>
      <c r="M251" s="5" t="s">
        <v>291</v>
      </c>
      <c r="R251" s="5" t="s">
        <v>92</v>
      </c>
      <c r="S251" s="5" t="s">
        <v>40</v>
      </c>
      <c r="T251" s="5" t="s">
        <v>41</v>
      </c>
      <c r="U251" s="5" t="s">
        <v>315</v>
      </c>
      <c r="V251" s="5" t="str">
        <f t="shared" si="40"/>
        <v>multiservicios v &amp; g gutty e.i.r.l.</v>
      </c>
      <c r="W251" s="5" t="str">
        <f t="shared" si="41"/>
        <v>MULTISERVICIOS V &amp; G GUTTY E.I.R.L.</v>
      </c>
      <c r="X251" s="5" t="str">
        <f t="shared" si="42"/>
        <v>Multiservicios V &amp; G Gutty E.I.R.L.</v>
      </c>
      <c r="Y251" s="5">
        <v>20604043779</v>
      </c>
      <c r="Z251" s="5" t="s">
        <v>34</v>
      </c>
      <c r="AA251" s="5" t="s">
        <v>35</v>
      </c>
      <c r="AD251" s="5" t="s">
        <v>36</v>
      </c>
      <c r="AE251" s="5">
        <v>84.75</v>
      </c>
      <c r="AF251" s="5">
        <v>0</v>
      </c>
      <c r="AG251" s="5">
        <v>15.25</v>
      </c>
      <c r="AH251" s="5">
        <f t="shared" si="43"/>
        <v>100</v>
      </c>
    </row>
    <row r="252" spans="1:34" x14ac:dyDescent="0.25">
      <c r="A252" s="5">
        <v>197</v>
      </c>
      <c r="B252" s="5" t="s">
        <v>29</v>
      </c>
      <c r="C252" s="5" t="s">
        <v>30</v>
      </c>
      <c r="D252" s="5" t="s">
        <v>316</v>
      </c>
      <c r="E252" s="15" t="str">
        <f t="shared" si="44"/>
        <v>B001</v>
      </c>
      <c r="F252" s="15" t="str">
        <f t="shared" si="34"/>
        <v>17203</v>
      </c>
      <c r="G252" s="15" t="str">
        <f t="shared" si="35"/>
        <v>1-1</v>
      </c>
      <c r="H252" s="5" t="s">
        <v>291</v>
      </c>
      <c r="I252" s="5">
        <f t="shared" si="36"/>
        <v>2</v>
      </c>
      <c r="J252" s="5">
        <f t="shared" si="37"/>
        <v>2022</v>
      </c>
      <c r="K252" s="5">
        <f t="shared" si="38"/>
        <v>23</v>
      </c>
      <c r="L252" s="7">
        <f t="shared" si="39"/>
        <v>44615</v>
      </c>
      <c r="M252" s="5" t="s">
        <v>291</v>
      </c>
      <c r="U252" s="5" t="s">
        <v>33</v>
      </c>
      <c r="V252" s="5" t="str">
        <f t="shared" si="40"/>
        <v>clientes - varios</v>
      </c>
      <c r="W252" s="5" t="str">
        <f t="shared" si="41"/>
        <v>CLIENTES - VARIOS</v>
      </c>
      <c r="X252" s="5" t="str">
        <f t="shared" si="42"/>
        <v>Clientes - Varios</v>
      </c>
      <c r="Y252" s="5">
        <v>99999999</v>
      </c>
      <c r="Z252" s="5" t="s">
        <v>34</v>
      </c>
      <c r="AA252" s="5" t="s">
        <v>35</v>
      </c>
      <c r="AD252" s="5" t="s">
        <v>36</v>
      </c>
      <c r="AE252" s="5">
        <v>338.98</v>
      </c>
      <c r="AF252" s="5">
        <v>0</v>
      </c>
      <c r="AG252" s="5">
        <v>61.02</v>
      </c>
      <c r="AH252" s="5">
        <f t="shared" si="43"/>
        <v>400</v>
      </c>
    </row>
    <row r="253" spans="1:34" x14ac:dyDescent="0.25">
      <c r="A253" s="5">
        <v>198</v>
      </c>
      <c r="B253" s="5" t="s">
        <v>29</v>
      </c>
      <c r="C253" s="5" t="s">
        <v>38</v>
      </c>
      <c r="D253" s="5" t="s">
        <v>317</v>
      </c>
      <c r="E253" s="15" t="str">
        <f t="shared" si="44"/>
        <v>F001</v>
      </c>
      <c r="F253" s="15" t="str">
        <f t="shared" si="34"/>
        <v>8575</v>
      </c>
      <c r="G253" s="15" t="str">
        <f t="shared" si="35"/>
        <v>1-8</v>
      </c>
      <c r="H253" s="5" t="s">
        <v>291</v>
      </c>
      <c r="I253" s="5">
        <f t="shared" si="36"/>
        <v>2</v>
      </c>
      <c r="J253" s="5">
        <f t="shared" si="37"/>
        <v>2022</v>
      </c>
      <c r="K253" s="5">
        <f t="shared" si="38"/>
        <v>23</v>
      </c>
      <c r="L253" s="7">
        <f t="shared" si="39"/>
        <v>44615</v>
      </c>
      <c r="M253" s="5" t="s">
        <v>291</v>
      </c>
      <c r="R253" s="5" t="s">
        <v>41</v>
      </c>
      <c r="S253" s="5" t="s">
        <v>40</v>
      </c>
      <c r="T253" s="5" t="s">
        <v>41</v>
      </c>
      <c r="U253" s="5" t="s">
        <v>118</v>
      </c>
      <c r="V253" s="5" t="str">
        <f t="shared" si="40"/>
        <v>consorcio servicios generales edin's e.i.r.l.</v>
      </c>
      <c r="W253" s="5" t="str">
        <f t="shared" si="41"/>
        <v>CONSORCIO SERVICIOS GENERALES EDIN'S E.I.R.L.</v>
      </c>
      <c r="X253" s="5" t="str">
        <f t="shared" si="42"/>
        <v>Consorcio Servicios Generales Edin'S E.I.R.L.</v>
      </c>
      <c r="Y253" s="5">
        <v>20602462235</v>
      </c>
      <c r="Z253" s="5" t="s">
        <v>34</v>
      </c>
      <c r="AA253" s="5" t="s">
        <v>35</v>
      </c>
      <c r="AD253" s="5" t="s">
        <v>36</v>
      </c>
      <c r="AE253" s="5">
        <v>84.75</v>
      </c>
      <c r="AF253" s="5">
        <v>0</v>
      </c>
      <c r="AG253" s="5">
        <v>15.25</v>
      </c>
      <c r="AH253" s="5">
        <f t="shared" si="43"/>
        <v>100</v>
      </c>
    </row>
    <row r="254" spans="1:34" x14ac:dyDescent="0.25">
      <c r="A254" s="5">
        <v>199</v>
      </c>
      <c r="B254" s="5" t="s">
        <v>29</v>
      </c>
      <c r="C254" s="5" t="s">
        <v>30</v>
      </c>
      <c r="D254" s="5" t="s">
        <v>318</v>
      </c>
      <c r="E254" s="15" t="str">
        <f t="shared" si="44"/>
        <v>B001</v>
      </c>
      <c r="F254" s="15" t="str">
        <f t="shared" si="34"/>
        <v>17202</v>
      </c>
      <c r="G254" s="15" t="str">
        <f t="shared" si="35"/>
        <v>1-1</v>
      </c>
      <c r="H254" s="5" t="s">
        <v>291</v>
      </c>
      <c r="I254" s="5">
        <f t="shared" si="36"/>
        <v>2</v>
      </c>
      <c r="J254" s="5">
        <f t="shared" si="37"/>
        <v>2022</v>
      </c>
      <c r="K254" s="5">
        <f t="shared" si="38"/>
        <v>23</v>
      </c>
      <c r="L254" s="7">
        <f t="shared" si="39"/>
        <v>44615</v>
      </c>
      <c r="M254" s="5" t="s">
        <v>291</v>
      </c>
      <c r="U254" s="5" t="s">
        <v>33</v>
      </c>
      <c r="V254" s="5" t="str">
        <f t="shared" si="40"/>
        <v>clientes - varios</v>
      </c>
      <c r="W254" s="5" t="str">
        <f t="shared" si="41"/>
        <v>CLIENTES - VARIOS</v>
      </c>
      <c r="X254" s="5" t="str">
        <f t="shared" si="42"/>
        <v>Clientes - Varios</v>
      </c>
      <c r="Y254" s="5">
        <v>99999999</v>
      </c>
      <c r="Z254" s="5" t="s">
        <v>34</v>
      </c>
      <c r="AA254" s="5" t="s">
        <v>35</v>
      </c>
      <c r="AD254" s="5" t="s">
        <v>36</v>
      </c>
      <c r="AE254" s="5">
        <v>423.73</v>
      </c>
      <c r="AF254" s="5">
        <v>0</v>
      </c>
      <c r="AG254" s="5">
        <v>76.27</v>
      </c>
      <c r="AH254" s="5">
        <f t="shared" si="43"/>
        <v>500</v>
      </c>
    </row>
    <row r="255" spans="1:34" x14ac:dyDescent="0.25">
      <c r="A255" s="5">
        <v>200</v>
      </c>
      <c r="B255" s="5" t="s">
        <v>29</v>
      </c>
      <c r="C255" s="5" t="s">
        <v>30</v>
      </c>
      <c r="D255" s="5" t="s">
        <v>319</v>
      </c>
      <c r="E255" s="15" t="str">
        <f t="shared" si="44"/>
        <v>B001</v>
      </c>
      <c r="F255" s="15" t="str">
        <f t="shared" si="34"/>
        <v>17201</v>
      </c>
      <c r="G255" s="15" t="str">
        <f t="shared" si="35"/>
        <v>1-1</v>
      </c>
      <c r="H255" s="5" t="s">
        <v>291</v>
      </c>
      <c r="I255" s="5">
        <f t="shared" si="36"/>
        <v>2</v>
      </c>
      <c r="J255" s="5">
        <f t="shared" si="37"/>
        <v>2022</v>
      </c>
      <c r="K255" s="5">
        <f t="shared" si="38"/>
        <v>23</v>
      </c>
      <c r="L255" s="7">
        <f t="shared" si="39"/>
        <v>44615</v>
      </c>
      <c r="M255" s="5" t="s">
        <v>291</v>
      </c>
      <c r="U255" s="5" t="s">
        <v>33</v>
      </c>
      <c r="V255" s="5" t="str">
        <f t="shared" si="40"/>
        <v>clientes - varios</v>
      </c>
      <c r="W255" s="5" t="str">
        <f t="shared" si="41"/>
        <v>CLIENTES - VARIOS</v>
      </c>
      <c r="X255" s="5" t="str">
        <f t="shared" si="42"/>
        <v>Clientes - Varios</v>
      </c>
      <c r="Y255" s="5">
        <v>99999999</v>
      </c>
      <c r="Z255" s="5" t="s">
        <v>34</v>
      </c>
      <c r="AA255" s="5" t="s">
        <v>35</v>
      </c>
      <c r="AD255" s="5" t="s">
        <v>36</v>
      </c>
      <c r="AE255" s="5">
        <v>508.47</v>
      </c>
      <c r="AF255" s="5">
        <v>0</v>
      </c>
      <c r="AG255" s="5">
        <v>91.53</v>
      </c>
      <c r="AH255" s="5">
        <f t="shared" si="43"/>
        <v>600</v>
      </c>
    </row>
    <row r="256" spans="1:34" x14ac:dyDescent="0.25">
      <c r="A256" s="5">
        <v>201</v>
      </c>
      <c r="B256" s="5" t="s">
        <v>29</v>
      </c>
      <c r="C256" s="5" t="s">
        <v>30</v>
      </c>
      <c r="D256" s="5" t="s">
        <v>320</v>
      </c>
      <c r="E256" s="15" t="str">
        <f t="shared" si="44"/>
        <v>B001</v>
      </c>
      <c r="F256" s="15" t="str">
        <f t="shared" si="34"/>
        <v>17200</v>
      </c>
      <c r="G256" s="15" t="str">
        <f t="shared" si="35"/>
        <v>1-1</v>
      </c>
      <c r="H256" s="5" t="s">
        <v>291</v>
      </c>
      <c r="I256" s="5">
        <f t="shared" si="36"/>
        <v>2</v>
      </c>
      <c r="J256" s="5">
        <f t="shared" si="37"/>
        <v>2022</v>
      </c>
      <c r="K256" s="5">
        <f t="shared" si="38"/>
        <v>23</v>
      </c>
      <c r="L256" s="7">
        <f t="shared" si="39"/>
        <v>44615</v>
      </c>
      <c r="M256" s="5" t="s">
        <v>291</v>
      </c>
      <c r="U256" s="5" t="s">
        <v>33</v>
      </c>
      <c r="V256" s="5" t="str">
        <f t="shared" si="40"/>
        <v>clientes - varios</v>
      </c>
      <c r="W256" s="5" t="str">
        <f t="shared" si="41"/>
        <v>CLIENTES - VARIOS</v>
      </c>
      <c r="X256" s="5" t="str">
        <f t="shared" si="42"/>
        <v>Clientes - Varios</v>
      </c>
      <c r="Y256" s="5">
        <v>99999999</v>
      </c>
      <c r="Z256" s="5" t="s">
        <v>34</v>
      </c>
      <c r="AA256" s="5" t="s">
        <v>35</v>
      </c>
      <c r="AD256" s="5" t="s">
        <v>36</v>
      </c>
      <c r="AE256" s="5">
        <v>508.47</v>
      </c>
      <c r="AF256" s="5">
        <v>0</v>
      </c>
      <c r="AG256" s="5">
        <v>91.53</v>
      </c>
      <c r="AH256" s="5">
        <f t="shared" si="43"/>
        <v>600</v>
      </c>
    </row>
    <row r="257" spans="1:34" x14ac:dyDescent="0.25">
      <c r="A257" s="5">
        <v>202</v>
      </c>
      <c r="B257" s="5" t="s">
        <v>29</v>
      </c>
      <c r="C257" s="5" t="s">
        <v>38</v>
      </c>
      <c r="D257" s="5" t="s">
        <v>321</v>
      </c>
      <c r="E257" s="15" t="str">
        <f t="shared" si="44"/>
        <v>F001</v>
      </c>
      <c r="F257" s="15" t="str">
        <f t="shared" si="34"/>
        <v>8574</v>
      </c>
      <c r="G257" s="15" t="str">
        <f t="shared" si="35"/>
        <v>1-8</v>
      </c>
      <c r="H257" s="5" t="s">
        <v>291</v>
      </c>
      <c r="I257" s="5">
        <f t="shared" si="36"/>
        <v>2</v>
      </c>
      <c r="J257" s="5">
        <f t="shared" si="37"/>
        <v>2022</v>
      </c>
      <c r="K257" s="5">
        <f t="shared" si="38"/>
        <v>23</v>
      </c>
      <c r="L257" s="7">
        <f t="shared" si="39"/>
        <v>44615</v>
      </c>
      <c r="M257" s="5" t="s">
        <v>291</v>
      </c>
      <c r="U257" s="5" t="s">
        <v>322</v>
      </c>
      <c r="V257" s="5" t="str">
        <f t="shared" si="40"/>
        <v>banco de la nacion</v>
      </c>
      <c r="W257" s="5" t="str">
        <f t="shared" si="41"/>
        <v>BANCO DE LA NACION</v>
      </c>
      <c r="X257" s="5" t="str">
        <f t="shared" si="42"/>
        <v>Banco De La Nacion</v>
      </c>
      <c r="Y257" s="5">
        <v>20100030595</v>
      </c>
      <c r="Z257" s="5" t="s">
        <v>34</v>
      </c>
      <c r="AA257" s="5" t="s">
        <v>35</v>
      </c>
      <c r="AD257" s="5" t="s">
        <v>36</v>
      </c>
      <c r="AE257" s="5">
        <v>102.97</v>
      </c>
      <c r="AF257" s="5">
        <v>0</v>
      </c>
      <c r="AG257" s="5">
        <v>18.53</v>
      </c>
      <c r="AH257" s="5">
        <f t="shared" si="43"/>
        <v>121.5</v>
      </c>
    </row>
    <row r="258" spans="1:34" x14ac:dyDescent="0.25">
      <c r="A258" s="5">
        <v>203</v>
      </c>
      <c r="B258" s="5" t="s">
        <v>29</v>
      </c>
      <c r="C258" s="5" t="s">
        <v>38</v>
      </c>
      <c r="D258" s="5" t="s">
        <v>323</v>
      </c>
      <c r="E258" s="15" t="str">
        <f t="shared" si="44"/>
        <v>F001</v>
      </c>
      <c r="F258" s="15" t="str">
        <f t="shared" si="34"/>
        <v>8573</v>
      </c>
      <c r="G258" s="15" t="str">
        <f t="shared" si="35"/>
        <v>1-8</v>
      </c>
      <c r="H258" s="5" t="s">
        <v>291</v>
      </c>
      <c r="I258" s="5">
        <f t="shared" si="36"/>
        <v>2</v>
      </c>
      <c r="J258" s="5">
        <f t="shared" si="37"/>
        <v>2022</v>
      </c>
      <c r="K258" s="5">
        <f t="shared" si="38"/>
        <v>23</v>
      </c>
      <c r="L258" s="7">
        <f t="shared" si="39"/>
        <v>44615</v>
      </c>
      <c r="M258" s="5" t="s">
        <v>291</v>
      </c>
      <c r="U258" s="5" t="s">
        <v>324</v>
      </c>
      <c r="V258" s="5" t="str">
        <f t="shared" si="40"/>
        <v>abc fire segurity s.r.l</v>
      </c>
      <c r="W258" s="5" t="str">
        <f t="shared" si="41"/>
        <v>ABC FIRE SEGURITY S.R.L</v>
      </c>
      <c r="X258" s="5" t="str">
        <f t="shared" si="42"/>
        <v>Abc Fire Segurity S.R.L</v>
      </c>
      <c r="Y258" s="5">
        <v>20540005291</v>
      </c>
      <c r="Z258" s="5" t="s">
        <v>34</v>
      </c>
      <c r="AA258" s="5" t="s">
        <v>35</v>
      </c>
      <c r="AD258" s="5" t="s">
        <v>36</v>
      </c>
      <c r="AE258" s="5">
        <v>92.37</v>
      </c>
      <c r="AF258" s="5">
        <v>0</v>
      </c>
      <c r="AG258" s="5">
        <v>16.63</v>
      </c>
      <c r="AH258" s="5">
        <f t="shared" si="43"/>
        <v>109</v>
      </c>
    </row>
    <row r="259" spans="1:34" x14ac:dyDescent="0.25">
      <c r="A259" s="5">
        <v>204</v>
      </c>
      <c r="B259" s="5" t="s">
        <v>55</v>
      </c>
      <c r="C259" s="5" t="s">
        <v>38</v>
      </c>
      <c r="D259" s="5" t="s">
        <v>325</v>
      </c>
      <c r="E259" s="15" t="str">
        <f t="shared" si="44"/>
        <v>F002</v>
      </c>
      <c r="F259" s="15" t="str">
        <f t="shared" si="34"/>
        <v>3470</v>
      </c>
      <c r="G259" s="15" t="str">
        <f t="shared" si="35"/>
        <v>2-3</v>
      </c>
      <c r="H259" s="5" t="s">
        <v>291</v>
      </c>
      <c r="I259" s="5">
        <f t="shared" si="36"/>
        <v>2</v>
      </c>
      <c r="J259" s="5">
        <f t="shared" si="37"/>
        <v>2022</v>
      </c>
      <c r="K259" s="5">
        <f t="shared" si="38"/>
        <v>23</v>
      </c>
      <c r="L259" s="7">
        <f t="shared" si="39"/>
        <v>44615</v>
      </c>
      <c r="M259" s="5" t="s">
        <v>291</v>
      </c>
      <c r="R259" s="5" t="s">
        <v>41</v>
      </c>
      <c r="S259" s="5" t="s">
        <v>40</v>
      </c>
      <c r="T259" s="5" t="s">
        <v>41</v>
      </c>
      <c r="U259" s="5" t="s">
        <v>106</v>
      </c>
      <c r="V259" s="5" t="str">
        <f t="shared" si="40"/>
        <v>casiano maco segundo baltazar</v>
      </c>
      <c r="W259" s="5" t="str">
        <f t="shared" si="41"/>
        <v>CASIANO MACO SEGUNDO BALTAZAR</v>
      </c>
      <c r="X259" s="5" t="str">
        <f t="shared" si="42"/>
        <v>Casiano Maco Segundo Baltazar</v>
      </c>
      <c r="Y259" s="5">
        <v>10432479388</v>
      </c>
      <c r="Z259" s="5" t="s">
        <v>34</v>
      </c>
      <c r="AA259" s="5" t="s">
        <v>35</v>
      </c>
      <c r="AD259" s="5" t="s">
        <v>36</v>
      </c>
      <c r="AE259" s="5">
        <v>67.8</v>
      </c>
      <c r="AF259" s="5">
        <v>0</v>
      </c>
      <c r="AG259" s="5">
        <v>12.2</v>
      </c>
      <c r="AH259" s="5">
        <f t="shared" si="43"/>
        <v>80</v>
      </c>
    </row>
    <row r="260" spans="1:34" x14ac:dyDescent="0.25">
      <c r="A260" s="5">
        <v>205</v>
      </c>
      <c r="B260" s="5" t="s">
        <v>29</v>
      </c>
      <c r="C260" s="5" t="s">
        <v>38</v>
      </c>
      <c r="D260" s="5" t="s">
        <v>326</v>
      </c>
      <c r="E260" s="15" t="str">
        <f t="shared" si="44"/>
        <v>F001</v>
      </c>
      <c r="F260" s="15" t="str">
        <f t="shared" si="34"/>
        <v>8572</v>
      </c>
      <c r="G260" s="15" t="str">
        <f t="shared" si="35"/>
        <v>1-8</v>
      </c>
      <c r="H260" s="5" t="s">
        <v>327</v>
      </c>
      <c r="I260" s="5">
        <f t="shared" si="36"/>
        <v>2</v>
      </c>
      <c r="J260" s="5">
        <f t="shared" si="37"/>
        <v>2022</v>
      </c>
      <c r="K260" s="5">
        <f t="shared" si="38"/>
        <v>22</v>
      </c>
      <c r="L260" s="7">
        <f t="shared" si="39"/>
        <v>44614</v>
      </c>
      <c r="M260" s="5" t="s">
        <v>327</v>
      </c>
      <c r="R260" s="5" t="s">
        <v>169</v>
      </c>
      <c r="S260" s="5" t="s">
        <v>168</v>
      </c>
      <c r="T260" s="5" t="s">
        <v>169</v>
      </c>
      <c r="U260" s="5" t="s">
        <v>328</v>
      </c>
      <c r="V260" s="5" t="str">
        <f t="shared" si="40"/>
        <v>empresa de transporte delgado rodriguez sociedad anonima cerrada</v>
      </c>
      <c r="W260" s="5" t="str">
        <f t="shared" si="41"/>
        <v>EMPRESA DE TRANSPORTE DELGADO RODRIGUEZ SOCIEDAD ANONIMA CERRADA</v>
      </c>
      <c r="X260" s="5" t="str">
        <f t="shared" si="42"/>
        <v>Empresa De Transporte Delgado Rodriguez Sociedad Anonima Cerrada</v>
      </c>
      <c r="Y260" s="5">
        <v>20524458501</v>
      </c>
      <c r="Z260" s="5" t="s">
        <v>34</v>
      </c>
      <c r="AA260" s="5" t="s">
        <v>35</v>
      </c>
      <c r="AD260" s="5" t="s">
        <v>36</v>
      </c>
      <c r="AE260" s="5">
        <v>847.46</v>
      </c>
      <c r="AF260" s="5">
        <v>0</v>
      </c>
      <c r="AG260" s="5">
        <v>152.54</v>
      </c>
      <c r="AH260" s="5">
        <f t="shared" si="43"/>
        <v>1000</v>
      </c>
    </row>
    <row r="261" spans="1:34" x14ac:dyDescent="0.25">
      <c r="A261" s="5">
        <v>206</v>
      </c>
      <c r="B261" s="5" t="s">
        <v>29</v>
      </c>
      <c r="C261" s="5" t="s">
        <v>30</v>
      </c>
      <c r="D261" s="5" t="s">
        <v>329</v>
      </c>
      <c r="E261" s="15" t="str">
        <f t="shared" si="44"/>
        <v>B001</v>
      </c>
      <c r="F261" s="15" t="str">
        <f t="shared" si="34"/>
        <v>17199</v>
      </c>
      <c r="G261" s="15" t="str">
        <f t="shared" si="35"/>
        <v>1-1</v>
      </c>
      <c r="H261" s="5" t="s">
        <v>327</v>
      </c>
      <c r="I261" s="5">
        <f t="shared" si="36"/>
        <v>2</v>
      </c>
      <c r="J261" s="5">
        <f t="shared" si="37"/>
        <v>2022</v>
      </c>
      <c r="K261" s="5">
        <f t="shared" si="38"/>
        <v>22</v>
      </c>
      <c r="L261" s="7">
        <f t="shared" si="39"/>
        <v>44614</v>
      </c>
      <c r="M261" s="5" t="s">
        <v>327</v>
      </c>
      <c r="U261" s="5" t="s">
        <v>33</v>
      </c>
      <c r="V261" s="5" t="str">
        <f t="shared" si="40"/>
        <v>clientes - varios</v>
      </c>
      <c r="W261" s="5" t="str">
        <f t="shared" si="41"/>
        <v>CLIENTES - VARIOS</v>
      </c>
      <c r="X261" s="5" t="str">
        <f t="shared" si="42"/>
        <v>Clientes - Varios</v>
      </c>
      <c r="Y261" s="5">
        <v>99999999</v>
      </c>
      <c r="Z261" s="5" t="s">
        <v>34</v>
      </c>
      <c r="AA261" s="5" t="s">
        <v>35</v>
      </c>
      <c r="AD261" s="5" t="s">
        <v>36</v>
      </c>
      <c r="AE261" s="5">
        <v>84.75</v>
      </c>
      <c r="AF261" s="5">
        <v>0</v>
      </c>
      <c r="AG261" s="5">
        <v>15.25</v>
      </c>
      <c r="AH261" s="5">
        <f t="shared" si="43"/>
        <v>100</v>
      </c>
    </row>
    <row r="262" spans="1:34" x14ac:dyDescent="0.25">
      <c r="A262" s="5">
        <v>207</v>
      </c>
      <c r="B262" s="5" t="s">
        <v>29</v>
      </c>
      <c r="C262" s="5" t="s">
        <v>30</v>
      </c>
      <c r="D262" s="5" t="s">
        <v>330</v>
      </c>
      <c r="E262" s="15" t="str">
        <f t="shared" si="44"/>
        <v>B001</v>
      </c>
      <c r="F262" s="15" t="str">
        <f t="shared" si="34"/>
        <v>17198</v>
      </c>
      <c r="G262" s="15" t="str">
        <f t="shared" si="35"/>
        <v>1-1</v>
      </c>
      <c r="H262" s="5" t="s">
        <v>327</v>
      </c>
      <c r="I262" s="5">
        <f t="shared" si="36"/>
        <v>2</v>
      </c>
      <c r="J262" s="5">
        <f t="shared" si="37"/>
        <v>2022</v>
      </c>
      <c r="K262" s="5">
        <f t="shared" si="38"/>
        <v>22</v>
      </c>
      <c r="L262" s="7">
        <f t="shared" si="39"/>
        <v>44614</v>
      </c>
      <c r="M262" s="5" t="s">
        <v>327</v>
      </c>
      <c r="U262" s="5" t="s">
        <v>33</v>
      </c>
      <c r="V262" s="5" t="str">
        <f t="shared" si="40"/>
        <v>clientes - varios</v>
      </c>
      <c r="W262" s="5" t="str">
        <f t="shared" si="41"/>
        <v>CLIENTES - VARIOS</v>
      </c>
      <c r="X262" s="5" t="str">
        <f t="shared" si="42"/>
        <v>Clientes - Varios</v>
      </c>
      <c r="Y262" s="5">
        <v>99999999</v>
      </c>
      <c r="Z262" s="5" t="s">
        <v>34</v>
      </c>
      <c r="AA262" s="5" t="s">
        <v>35</v>
      </c>
      <c r="AD262" s="5" t="s">
        <v>36</v>
      </c>
      <c r="AE262" s="5">
        <v>8.4700000000000006</v>
      </c>
      <c r="AF262" s="5">
        <v>0</v>
      </c>
      <c r="AG262" s="5">
        <v>1.53</v>
      </c>
      <c r="AH262" s="5">
        <f t="shared" si="43"/>
        <v>10</v>
      </c>
    </row>
    <row r="263" spans="1:34" x14ac:dyDescent="0.25">
      <c r="A263" s="5">
        <v>208</v>
      </c>
      <c r="B263" s="5" t="s">
        <v>29</v>
      </c>
      <c r="C263" s="5" t="s">
        <v>30</v>
      </c>
      <c r="D263" s="5" t="s">
        <v>331</v>
      </c>
      <c r="E263" s="15" t="str">
        <f t="shared" si="44"/>
        <v>B001</v>
      </c>
      <c r="F263" s="15" t="str">
        <f t="shared" si="34"/>
        <v>17197</v>
      </c>
      <c r="G263" s="15" t="str">
        <f t="shared" si="35"/>
        <v>1-1</v>
      </c>
      <c r="H263" s="5" t="s">
        <v>327</v>
      </c>
      <c r="I263" s="5">
        <f t="shared" si="36"/>
        <v>2</v>
      </c>
      <c r="J263" s="5">
        <f t="shared" si="37"/>
        <v>2022</v>
      </c>
      <c r="K263" s="5">
        <f t="shared" si="38"/>
        <v>22</v>
      </c>
      <c r="L263" s="7">
        <f t="shared" si="39"/>
        <v>44614</v>
      </c>
      <c r="M263" s="5" t="s">
        <v>327</v>
      </c>
      <c r="U263" s="5" t="s">
        <v>33</v>
      </c>
      <c r="V263" s="5" t="str">
        <f t="shared" si="40"/>
        <v>clientes - varios</v>
      </c>
      <c r="W263" s="5" t="str">
        <f t="shared" si="41"/>
        <v>CLIENTES - VARIOS</v>
      </c>
      <c r="X263" s="5" t="str">
        <f t="shared" si="42"/>
        <v>Clientes - Varios</v>
      </c>
      <c r="Y263" s="5">
        <v>99999999</v>
      </c>
      <c r="Z263" s="5" t="s">
        <v>34</v>
      </c>
      <c r="AA263" s="5" t="s">
        <v>35</v>
      </c>
      <c r="AD263" s="5" t="s">
        <v>36</v>
      </c>
      <c r="AE263" s="5">
        <v>59.32</v>
      </c>
      <c r="AF263" s="5">
        <v>0</v>
      </c>
      <c r="AG263" s="5">
        <v>10.68</v>
      </c>
      <c r="AH263" s="5">
        <f t="shared" si="43"/>
        <v>70</v>
      </c>
    </row>
    <row r="264" spans="1:34" x14ac:dyDescent="0.25">
      <c r="A264" s="5">
        <v>209</v>
      </c>
      <c r="B264" s="5" t="s">
        <v>29</v>
      </c>
      <c r="C264" s="5" t="s">
        <v>38</v>
      </c>
      <c r="D264" s="5" t="s">
        <v>332</v>
      </c>
      <c r="E264" s="15" t="str">
        <f t="shared" si="44"/>
        <v>F001</v>
      </c>
      <c r="F264" s="15" t="str">
        <f t="shared" si="34"/>
        <v>8571</v>
      </c>
      <c r="G264" s="15" t="str">
        <f t="shared" si="35"/>
        <v>1-8</v>
      </c>
      <c r="H264" s="5" t="s">
        <v>327</v>
      </c>
      <c r="I264" s="5">
        <f t="shared" si="36"/>
        <v>2</v>
      </c>
      <c r="J264" s="5">
        <f t="shared" si="37"/>
        <v>2022</v>
      </c>
      <c r="K264" s="5">
        <f t="shared" si="38"/>
        <v>22</v>
      </c>
      <c r="L264" s="7">
        <f t="shared" si="39"/>
        <v>44614</v>
      </c>
      <c r="M264" s="5" t="s">
        <v>327</v>
      </c>
      <c r="R264" s="5" t="s">
        <v>92</v>
      </c>
      <c r="S264" s="5" t="s">
        <v>40</v>
      </c>
      <c r="T264" s="5" t="s">
        <v>41</v>
      </c>
      <c r="U264" s="5" t="s">
        <v>200</v>
      </c>
      <c r="V264" s="5" t="str">
        <f t="shared" si="40"/>
        <v>rodrigo vasquez jesus juan jose</v>
      </c>
      <c r="W264" s="5" t="str">
        <f t="shared" si="41"/>
        <v>RODRIGO VASQUEZ JESUS JUAN JOSE</v>
      </c>
      <c r="X264" s="5" t="str">
        <f t="shared" si="42"/>
        <v>Rodrigo Vasquez Jesus Juan Jose</v>
      </c>
      <c r="Y264" s="5">
        <v>10471184506</v>
      </c>
      <c r="Z264" s="5" t="s">
        <v>34</v>
      </c>
      <c r="AA264" s="5" t="s">
        <v>35</v>
      </c>
      <c r="AD264" s="5" t="s">
        <v>36</v>
      </c>
      <c r="AE264" s="5">
        <v>127.12</v>
      </c>
      <c r="AF264" s="5">
        <v>0</v>
      </c>
      <c r="AG264" s="5">
        <v>22.88</v>
      </c>
      <c r="AH264" s="5">
        <f t="shared" si="43"/>
        <v>150</v>
      </c>
    </row>
    <row r="265" spans="1:34" x14ac:dyDescent="0.25">
      <c r="A265" s="5">
        <v>210</v>
      </c>
      <c r="B265" s="5" t="s">
        <v>29</v>
      </c>
      <c r="C265" s="5" t="s">
        <v>30</v>
      </c>
      <c r="D265" s="5" t="s">
        <v>333</v>
      </c>
      <c r="E265" s="15" t="str">
        <f t="shared" si="44"/>
        <v>B001</v>
      </c>
      <c r="F265" s="15" t="str">
        <f t="shared" si="34"/>
        <v>17196</v>
      </c>
      <c r="G265" s="15" t="str">
        <f t="shared" si="35"/>
        <v>1-1</v>
      </c>
      <c r="H265" s="5" t="s">
        <v>327</v>
      </c>
      <c r="I265" s="5">
        <f t="shared" si="36"/>
        <v>2</v>
      </c>
      <c r="J265" s="5">
        <f t="shared" si="37"/>
        <v>2022</v>
      </c>
      <c r="K265" s="5">
        <f t="shared" si="38"/>
        <v>22</v>
      </c>
      <c r="L265" s="7">
        <f t="shared" si="39"/>
        <v>44614</v>
      </c>
      <c r="M265" s="5" t="s">
        <v>327</v>
      </c>
      <c r="U265" s="5" t="s">
        <v>33</v>
      </c>
      <c r="V265" s="5" t="str">
        <f t="shared" si="40"/>
        <v>clientes - varios</v>
      </c>
      <c r="W265" s="5" t="str">
        <f t="shared" si="41"/>
        <v>CLIENTES - VARIOS</v>
      </c>
      <c r="X265" s="5" t="str">
        <f t="shared" si="42"/>
        <v>Clientes - Varios</v>
      </c>
      <c r="Y265" s="5">
        <v>99999999</v>
      </c>
      <c r="Z265" s="5" t="s">
        <v>34</v>
      </c>
      <c r="AA265" s="5" t="s">
        <v>35</v>
      </c>
      <c r="AD265" s="5" t="s">
        <v>36</v>
      </c>
      <c r="AE265" s="5">
        <v>169.49</v>
      </c>
      <c r="AF265" s="5">
        <v>0</v>
      </c>
      <c r="AG265" s="5">
        <v>30.51</v>
      </c>
      <c r="AH265" s="5">
        <f t="shared" si="43"/>
        <v>200</v>
      </c>
    </row>
    <row r="266" spans="1:34" x14ac:dyDescent="0.25">
      <c r="A266" s="5">
        <v>211</v>
      </c>
      <c r="B266" s="5" t="s">
        <v>49</v>
      </c>
      <c r="C266" s="5" t="s">
        <v>38</v>
      </c>
      <c r="D266" s="5" t="s">
        <v>334</v>
      </c>
      <c r="E266" s="15" t="str">
        <f t="shared" si="44"/>
        <v>F003</v>
      </c>
      <c r="F266" s="15" t="str">
        <f t="shared" si="34"/>
        <v>2112</v>
      </c>
      <c r="G266" s="15" t="str">
        <f t="shared" si="35"/>
        <v>3-2</v>
      </c>
      <c r="H266" s="5" t="s">
        <v>327</v>
      </c>
      <c r="I266" s="5">
        <f t="shared" si="36"/>
        <v>2</v>
      </c>
      <c r="J266" s="5">
        <f t="shared" si="37"/>
        <v>2022</v>
      </c>
      <c r="K266" s="5">
        <f t="shared" si="38"/>
        <v>22</v>
      </c>
      <c r="L266" s="7">
        <f t="shared" si="39"/>
        <v>44614</v>
      </c>
      <c r="M266" s="5" t="s">
        <v>327</v>
      </c>
      <c r="R266" s="5" t="s">
        <v>60</v>
      </c>
      <c r="S266" s="5" t="s">
        <v>61</v>
      </c>
      <c r="T266" s="5" t="s">
        <v>60</v>
      </c>
      <c r="U266" s="5" t="s">
        <v>335</v>
      </c>
      <c r="V266" s="5" t="str">
        <f t="shared" si="40"/>
        <v>fustamante benavidez aladino</v>
      </c>
      <c r="W266" s="5" t="str">
        <f t="shared" si="41"/>
        <v>FUSTAMANTE BENAVIDEZ ALADINO</v>
      </c>
      <c r="X266" s="5" t="str">
        <f t="shared" si="42"/>
        <v>Fustamante Benavidez Aladino</v>
      </c>
      <c r="Y266" s="5">
        <v>10273605962</v>
      </c>
      <c r="Z266" s="5" t="s">
        <v>34</v>
      </c>
      <c r="AA266" s="5" t="s">
        <v>35</v>
      </c>
      <c r="AD266" s="5" t="s">
        <v>36</v>
      </c>
      <c r="AE266" s="5">
        <v>423.73</v>
      </c>
      <c r="AF266" s="5">
        <v>0</v>
      </c>
      <c r="AG266" s="5">
        <v>76.27</v>
      </c>
      <c r="AH266" s="5">
        <f t="shared" si="43"/>
        <v>500</v>
      </c>
    </row>
    <row r="267" spans="1:34" x14ac:dyDescent="0.25">
      <c r="A267" s="5">
        <v>212</v>
      </c>
      <c r="B267" s="5" t="s">
        <v>49</v>
      </c>
      <c r="C267" s="5" t="s">
        <v>38</v>
      </c>
      <c r="D267" s="5" t="s">
        <v>336</v>
      </c>
      <c r="E267" s="15" t="str">
        <f t="shared" si="44"/>
        <v>F003</v>
      </c>
      <c r="F267" s="15" t="str">
        <f t="shared" si="34"/>
        <v>2111</v>
      </c>
      <c r="G267" s="15" t="str">
        <f t="shared" si="35"/>
        <v>3-2</v>
      </c>
      <c r="H267" s="5" t="s">
        <v>327</v>
      </c>
      <c r="I267" s="5">
        <f t="shared" si="36"/>
        <v>2</v>
      </c>
      <c r="J267" s="5">
        <f t="shared" si="37"/>
        <v>2022</v>
      </c>
      <c r="K267" s="5">
        <f t="shared" si="38"/>
        <v>22</v>
      </c>
      <c r="L267" s="7">
        <f t="shared" si="39"/>
        <v>44614</v>
      </c>
      <c r="M267" s="5" t="s">
        <v>327</v>
      </c>
      <c r="S267" s="5" t="s">
        <v>40</v>
      </c>
      <c r="T267" s="5" t="s">
        <v>41</v>
      </c>
      <c r="U267" s="5" t="s">
        <v>157</v>
      </c>
      <c r="V267" s="5" t="str">
        <f t="shared" si="40"/>
        <v>la torre vallejos fernando camilo</v>
      </c>
      <c r="W267" s="5" t="str">
        <f t="shared" si="41"/>
        <v>LA TORRE VALLEJOS FERNANDO CAMILO</v>
      </c>
      <c r="X267" s="5" t="str">
        <f t="shared" si="42"/>
        <v>La Torre Vallejos Fernando Camilo</v>
      </c>
      <c r="Y267" s="5">
        <v>10167268094</v>
      </c>
      <c r="Z267" s="5" t="s">
        <v>34</v>
      </c>
      <c r="AA267" s="5" t="s">
        <v>35</v>
      </c>
      <c r="AD267" s="5" t="s">
        <v>36</v>
      </c>
      <c r="AE267" s="5">
        <v>38.14</v>
      </c>
      <c r="AF267" s="5">
        <v>0</v>
      </c>
      <c r="AG267" s="5">
        <v>6.86</v>
      </c>
      <c r="AH267" s="5">
        <f t="shared" si="43"/>
        <v>45</v>
      </c>
    </row>
    <row r="268" spans="1:34" x14ac:dyDescent="0.25">
      <c r="A268" s="5">
        <v>213</v>
      </c>
      <c r="B268" s="5" t="s">
        <v>29</v>
      </c>
      <c r="C268" s="5" t="s">
        <v>30</v>
      </c>
      <c r="D268" s="5" t="s">
        <v>337</v>
      </c>
      <c r="E268" s="15" t="str">
        <f t="shared" si="44"/>
        <v>B001</v>
      </c>
      <c r="F268" s="15" t="str">
        <f t="shared" si="34"/>
        <v>17195</v>
      </c>
      <c r="G268" s="15" t="str">
        <f t="shared" si="35"/>
        <v>1-1</v>
      </c>
      <c r="H268" s="5" t="s">
        <v>327</v>
      </c>
      <c r="I268" s="5">
        <f t="shared" si="36"/>
        <v>2</v>
      </c>
      <c r="J268" s="5">
        <f t="shared" si="37"/>
        <v>2022</v>
      </c>
      <c r="K268" s="5">
        <f t="shared" si="38"/>
        <v>22</v>
      </c>
      <c r="L268" s="7">
        <f t="shared" si="39"/>
        <v>44614</v>
      </c>
      <c r="M268" s="5" t="s">
        <v>327</v>
      </c>
      <c r="U268" s="5" t="s">
        <v>33</v>
      </c>
      <c r="V268" s="5" t="str">
        <f t="shared" si="40"/>
        <v>clientes - varios</v>
      </c>
      <c r="W268" s="5" t="str">
        <f t="shared" si="41"/>
        <v>CLIENTES - VARIOS</v>
      </c>
      <c r="X268" s="5" t="str">
        <f t="shared" si="42"/>
        <v>Clientes - Varios</v>
      </c>
      <c r="Y268" s="5">
        <v>99999999</v>
      </c>
      <c r="Z268" s="5" t="s">
        <v>34</v>
      </c>
      <c r="AA268" s="5" t="s">
        <v>35</v>
      </c>
      <c r="AD268" s="5" t="s">
        <v>36</v>
      </c>
      <c r="AE268" s="5">
        <v>169.49</v>
      </c>
      <c r="AF268" s="5">
        <v>0</v>
      </c>
      <c r="AG268" s="5">
        <v>30.51</v>
      </c>
      <c r="AH268" s="5">
        <f t="shared" si="43"/>
        <v>200</v>
      </c>
    </row>
    <row r="269" spans="1:34" x14ac:dyDescent="0.25">
      <c r="A269" s="5">
        <v>214</v>
      </c>
      <c r="B269" s="5" t="s">
        <v>29</v>
      </c>
      <c r="C269" s="5" t="s">
        <v>30</v>
      </c>
      <c r="D269" s="5" t="s">
        <v>338</v>
      </c>
      <c r="E269" s="15" t="str">
        <f t="shared" si="44"/>
        <v>B001</v>
      </c>
      <c r="F269" s="15" t="str">
        <f t="shared" si="34"/>
        <v>17194</v>
      </c>
      <c r="G269" s="15" t="str">
        <f t="shared" si="35"/>
        <v>1-1</v>
      </c>
      <c r="H269" s="5" t="s">
        <v>327</v>
      </c>
      <c r="I269" s="5">
        <f t="shared" si="36"/>
        <v>2</v>
      </c>
      <c r="J269" s="5">
        <f t="shared" si="37"/>
        <v>2022</v>
      </c>
      <c r="K269" s="5">
        <f t="shared" si="38"/>
        <v>22</v>
      </c>
      <c r="L269" s="7">
        <f t="shared" si="39"/>
        <v>44614</v>
      </c>
      <c r="M269" s="5" t="s">
        <v>327</v>
      </c>
      <c r="U269" s="5" t="s">
        <v>33</v>
      </c>
      <c r="V269" s="5" t="str">
        <f t="shared" si="40"/>
        <v>clientes - varios</v>
      </c>
      <c r="W269" s="5" t="str">
        <f t="shared" si="41"/>
        <v>CLIENTES - VARIOS</v>
      </c>
      <c r="X269" s="5" t="str">
        <f t="shared" si="42"/>
        <v>Clientes - Varios</v>
      </c>
      <c r="Y269" s="5">
        <v>99999999</v>
      </c>
      <c r="Z269" s="5" t="s">
        <v>34</v>
      </c>
      <c r="AA269" s="5" t="s">
        <v>35</v>
      </c>
      <c r="AD269" s="5" t="s">
        <v>36</v>
      </c>
      <c r="AE269" s="5">
        <v>29.66</v>
      </c>
      <c r="AF269" s="5">
        <v>0</v>
      </c>
      <c r="AG269" s="5">
        <v>5.34</v>
      </c>
      <c r="AH269" s="5">
        <f t="shared" si="43"/>
        <v>35</v>
      </c>
    </row>
    <row r="270" spans="1:34" x14ac:dyDescent="0.25">
      <c r="A270" s="5">
        <v>215</v>
      </c>
      <c r="B270" s="5" t="s">
        <v>29</v>
      </c>
      <c r="C270" s="5" t="s">
        <v>30</v>
      </c>
      <c r="D270" s="5" t="s">
        <v>339</v>
      </c>
      <c r="E270" s="15" t="str">
        <f t="shared" si="44"/>
        <v>B001</v>
      </c>
      <c r="F270" s="15" t="str">
        <f t="shared" si="34"/>
        <v>17193</v>
      </c>
      <c r="G270" s="15" t="str">
        <f t="shared" si="35"/>
        <v>1-1</v>
      </c>
      <c r="H270" s="5" t="s">
        <v>327</v>
      </c>
      <c r="I270" s="5">
        <f t="shared" si="36"/>
        <v>2</v>
      </c>
      <c r="J270" s="5">
        <f t="shared" si="37"/>
        <v>2022</v>
      </c>
      <c r="K270" s="5">
        <f t="shared" si="38"/>
        <v>22</v>
      </c>
      <c r="L270" s="7">
        <f t="shared" si="39"/>
        <v>44614</v>
      </c>
      <c r="M270" s="5" t="s">
        <v>327</v>
      </c>
      <c r="U270" s="5" t="s">
        <v>33</v>
      </c>
      <c r="V270" s="5" t="str">
        <f t="shared" si="40"/>
        <v>clientes - varios</v>
      </c>
      <c r="W270" s="5" t="str">
        <f t="shared" si="41"/>
        <v>CLIENTES - VARIOS</v>
      </c>
      <c r="X270" s="5" t="str">
        <f t="shared" si="42"/>
        <v>Clientes - Varios</v>
      </c>
      <c r="Y270" s="5">
        <v>99999999</v>
      </c>
      <c r="Z270" s="5" t="s">
        <v>34</v>
      </c>
      <c r="AA270" s="5" t="s">
        <v>35</v>
      </c>
      <c r="AD270" s="5" t="s">
        <v>36</v>
      </c>
      <c r="AE270" s="5">
        <v>508.47</v>
      </c>
      <c r="AF270" s="5">
        <v>0</v>
      </c>
      <c r="AG270" s="5">
        <v>91.53</v>
      </c>
      <c r="AH270" s="5">
        <f t="shared" si="43"/>
        <v>600</v>
      </c>
    </row>
    <row r="271" spans="1:34" x14ac:dyDescent="0.25">
      <c r="A271" s="5">
        <v>216</v>
      </c>
      <c r="B271" s="5" t="s">
        <v>49</v>
      </c>
      <c r="C271" s="5" t="s">
        <v>30</v>
      </c>
      <c r="D271" s="5" t="s">
        <v>340</v>
      </c>
      <c r="E271" s="15" t="str">
        <f t="shared" si="44"/>
        <v>B003</v>
      </c>
      <c r="F271" s="15" t="str">
        <f t="shared" si="34"/>
        <v>12793</v>
      </c>
      <c r="G271" s="15" t="str">
        <f t="shared" si="35"/>
        <v>3-1</v>
      </c>
      <c r="H271" s="5" t="s">
        <v>327</v>
      </c>
      <c r="I271" s="5">
        <f t="shared" si="36"/>
        <v>2</v>
      </c>
      <c r="J271" s="5">
        <f t="shared" si="37"/>
        <v>2022</v>
      </c>
      <c r="K271" s="5">
        <f t="shared" si="38"/>
        <v>22</v>
      </c>
      <c r="L271" s="7">
        <f t="shared" si="39"/>
        <v>44614</v>
      </c>
      <c r="M271" s="5" t="s">
        <v>327</v>
      </c>
      <c r="U271" s="5" t="s">
        <v>33</v>
      </c>
      <c r="V271" s="5" t="str">
        <f t="shared" si="40"/>
        <v>clientes - varios</v>
      </c>
      <c r="W271" s="5" t="str">
        <f t="shared" si="41"/>
        <v>CLIENTES - VARIOS</v>
      </c>
      <c r="X271" s="5" t="str">
        <f t="shared" si="42"/>
        <v>Clientes - Varios</v>
      </c>
      <c r="Y271" s="5">
        <v>99999999</v>
      </c>
      <c r="Z271" s="5" t="s">
        <v>34</v>
      </c>
      <c r="AA271" s="5" t="s">
        <v>35</v>
      </c>
      <c r="AD271" s="5" t="s">
        <v>36</v>
      </c>
      <c r="AE271" s="5">
        <v>508.47</v>
      </c>
      <c r="AF271" s="5">
        <v>0</v>
      </c>
      <c r="AG271" s="5">
        <v>91.53</v>
      </c>
      <c r="AH271" s="5">
        <f t="shared" si="43"/>
        <v>600</v>
      </c>
    </row>
    <row r="272" spans="1:34" x14ac:dyDescent="0.25">
      <c r="A272" s="5">
        <v>217</v>
      </c>
      <c r="B272" s="5" t="s">
        <v>49</v>
      </c>
      <c r="C272" s="5" t="s">
        <v>30</v>
      </c>
      <c r="D272" s="5" t="s">
        <v>341</v>
      </c>
      <c r="E272" s="15" t="str">
        <f t="shared" si="44"/>
        <v>B003</v>
      </c>
      <c r="F272" s="15" t="str">
        <f t="shared" si="34"/>
        <v>12792</v>
      </c>
      <c r="G272" s="15" t="str">
        <f t="shared" si="35"/>
        <v>3-1</v>
      </c>
      <c r="H272" s="5" t="s">
        <v>327</v>
      </c>
      <c r="I272" s="5">
        <f t="shared" si="36"/>
        <v>2</v>
      </c>
      <c r="J272" s="5">
        <f t="shared" si="37"/>
        <v>2022</v>
      </c>
      <c r="K272" s="5">
        <f t="shared" si="38"/>
        <v>22</v>
      </c>
      <c r="L272" s="7">
        <f t="shared" si="39"/>
        <v>44614</v>
      </c>
      <c r="M272" s="5" t="s">
        <v>327</v>
      </c>
      <c r="U272" s="5" t="s">
        <v>33</v>
      </c>
      <c r="V272" s="5" t="str">
        <f t="shared" si="40"/>
        <v>clientes - varios</v>
      </c>
      <c r="W272" s="5" t="str">
        <f t="shared" si="41"/>
        <v>CLIENTES - VARIOS</v>
      </c>
      <c r="X272" s="5" t="str">
        <f t="shared" si="42"/>
        <v>Clientes - Varios</v>
      </c>
      <c r="Y272" s="5">
        <v>99999999</v>
      </c>
      <c r="Z272" s="5" t="s">
        <v>34</v>
      </c>
      <c r="AA272" s="5" t="s">
        <v>35</v>
      </c>
      <c r="AD272" s="5" t="s">
        <v>36</v>
      </c>
      <c r="AE272" s="5">
        <v>508.47</v>
      </c>
      <c r="AF272" s="5">
        <v>0</v>
      </c>
      <c r="AG272" s="5">
        <v>91.53</v>
      </c>
      <c r="AH272" s="5">
        <f t="shared" si="43"/>
        <v>600</v>
      </c>
    </row>
    <row r="273" spans="1:34" x14ac:dyDescent="0.25">
      <c r="A273" s="5">
        <v>218</v>
      </c>
      <c r="B273" s="5" t="s">
        <v>49</v>
      </c>
      <c r="C273" s="5" t="s">
        <v>30</v>
      </c>
      <c r="D273" s="5" t="s">
        <v>342</v>
      </c>
      <c r="E273" s="15" t="str">
        <f t="shared" si="44"/>
        <v>B003</v>
      </c>
      <c r="F273" s="15" t="str">
        <f t="shared" si="34"/>
        <v>12791</v>
      </c>
      <c r="G273" s="15" t="str">
        <f t="shared" si="35"/>
        <v>3-1</v>
      </c>
      <c r="H273" s="5" t="s">
        <v>327</v>
      </c>
      <c r="I273" s="5">
        <f t="shared" si="36"/>
        <v>2</v>
      </c>
      <c r="J273" s="5">
        <f t="shared" si="37"/>
        <v>2022</v>
      </c>
      <c r="K273" s="5">
        <f t="shared" si="38"/>
        <v>22</v>
      </c>
      <c r="L273" s="7">
        <f t="shared" si="39"/>
        <v>44614</v>
      </c>
      <c r="M273" s="5" t="s">
        <v>327</v>
      </c>
      <c r="U273" s="5" t="s">
        <v>33</v>
      </c>
      <c r="V273" s="5" t="str">
        <f t="shared" si="40"/>
        <v>clientes - varios</v>
      </c>
      <c r="W273" s="5" t="str">
        <f t="shared" si="41"/>
        <v>CLIENTES - VARIOS</v>
      </c>
      <c r="X273" s="5" t="str">
        <f t="shared" si="42"/>
        <v>Clientes - Varios</v>
      </c>
      <c r="Y273" s="5">
        <v>99999999</v>
      </c>
      <c r="Z273" s="5" t="s">
        <v>34</v>
      </c>
      <c r="AA273" s="5" t="s">
        <v>35</v>
      </c>
      <c r="AD273" s="5" t="s">
        <v>36</v>
      </c>
      <c r="AE273" s="5">
        <v>508.47</v>
      </c>
      <c r="AF273" s="5">
        <v>0</v>
      </c>
      <c r="AG273" s="5">
        <v>91.53</v>
      </c>
      <c r="AH273" s="5">
        <f t="shared" si="43"/>
        <v>600</v>
      </c>
    </row>
    <row r="274" spans="1:34" x14ac:dyDescent="0.25">
      <c r="A274" s="5">
        <v>219</v>
      </c>
      <c r="B274" s="5" t="s">
        <v>49</v>
      </c>
      <c r="C274" s="5" t="s">
        <v>30</v>
      </c>
      <c r="D274" s="5" t="s">
        <v>343</v>
      </c>
      <c r="E274" s="15" t="str">
        <f t="shared" si="44"/>
        <v>B003</v>
      </c>
      <c r="F274" s="15" t="str">
        <f t="shared" si="34"/>
        <v>12790</v>
      </c>
      <c r="G274" s="15" t="str">
        <f t="shared" si="35"/>
        <v>3-1</v>
      </c>
      <c r="H274" s="5" t="s">
        <v>327</v>
      </c>
      <c r="I274" s="5">
        <f t="shared" si="36"/>
        <v>2</v>
      </c>
      <c r="J274" s="5">
        <f t="shared" si="37"/>
        <v>2022</v>
      </c>
      <c r="K274" s="5">
        <f t="shared" si="38"/>
        <v>22</v>
      </c>
      <c r="L274" s="7">
        <f t="shared" si="39"/>
        <v>44614</v>
      </c>
      <c r="M274" s="5" t="s">
        <v>327</v>
      </c>
      <c r="U274" s="5" t="s">
        <v>33</v>
      </c>
      <c r="V274" s="5" t="str">
        <f t="shared" si="40"/>
        <v>clientes - varios</v>
      </c>
      <c r="W274" s="5" t="str">
        <f t="shared" si="41"/>
        <v>CLIENTES - VARIOS</v>
      </c>
      <c r="X274" s="5" t="str">
        <f t="shared" si="42"/>
        <v>Clientes - Varios</v>
      </c>
      <c r="Y274" s="5">
        <v>99999999</v>
      </c>
      <c r="Z274" s="5" t="s">
        <v>34</v>
      </c>
      <c r="AA274" s="5" t="s">
        <v>35</v>
      </c>
      <c r="AD274" s="5" t="s">
        <v>36</v>
      </c>
      <c r="AE274" s="5">
        <v>508.47</v>
      </c>
      <c r="AF274" s="5">
        <v>0</v>
      </c>
      <c r="AG274" s="5">
        <v>91.53</v>
      </c>
      <c r="AH274" s="5">
        <f t="shared" si="43"/>
        <v>600</v>
      </c>
    </row>
    <row r="275" spans="1:34" x14ac:dyDescent="0.25">
      <c r="A275" s="5">
        <v>220</v>
      </c>
      <c r="B275" s="5" t="s">
        <v>49</v>
      </c>
      <c r="C275" s="5" t="s">
        <v>30</v>
      </c>
      <c r="D275" s="5" t="s">
        <v>344</v>
      </c>
      <c r="E275" s="15" t="str">
        <f t="shared" si="44"/>
        <v>B003</v>
      </c>
      <c r="F275" s="15" t="str">
        <f t="shared" si="34"/>
        <v>12789</v>
      </c>
      <c r="G275" s="15" t="str">
        <f t="shared" si="35"/>
        <v>3-1</v>
      </c>
      <c r="H275" s="5" t="s">
        <v>327</v>
      </c>
      <c r="I275" s="5">
        <f t="shared" si="36"/>
        <v>2</v>
      </c>
      <c r="J275" s="5">
        <f t="shared" si="37"/>
        <v>2022</v>
      </c>
      <c r="K275" s="5">
        <f t="shared" si="38"/>
        <v>22</v>
      </c>
      <c r="L275" s="7">
        <f t="shared" si="39"/>
        <v>44614</v>
      </c>
      <c r="M275" s="5" t="s">
        <v>327</v>
      </c>
      <c r="U275" s="5" t="s">
        <v>33</v>
      </c>
      <c r="V275" s="5" t="str">
        <f t="shared" si="40"/>
        <v>clientes - varios</v>
      </c>
      <c r="W275" s="5" t="str">
        <f t="shared" si="41"/>
        <v>CLIENTES - VARIOS</v>
      </c>
      <c r="X275" s="5" t="str">
        <f t="shared" si="42"/>
        <v>Clientes - Varios</v>
      </c>
      <c r="Y275" s="5">
        <v>99999999</v>
      </c>
      <c r="Z275" s="5" t="s">
        <v>34</v>
      </c>
      <c r="AA275" s="5" t="s">
        <v>35</v>
      </c>
      <c r="AD275" s="5" t="s">
        <v>36</v>
      </c>
      <c r="AE275" s="5">
        <v>508.47</v>
      </c>
      <c r="AF275" s="5">
        <v>0</v>
      </c>
      <c r="AG275" s="5">
        <v>91.53</v>
      </c>
      <c r="AH275" s="5">
        <f t="shared" si="43"/>
        <v>600</v>
      </c>
    </row>
    <row r="276" spans="1:34" x14ac:dyDescent="0.25">
      <c r="A276" s="5">
        <v>221</v>
      </c>
      <c r="B276" s="5" t="s">
        <v>49</v>
      </c>
      <c r="C276" s="5" t="s">
        <v>30</v>
      </c>
      <c r="D276" s="5" t="s">
        <v>345</v>
      </c>
      <c r="E276" s="15" t="str">
        <f t="shared" si="44"/>
        <v>B003</v>
      </c>
      <c r="F276" s="15" t="str">
        <f t="shared" si="34"/>
        <v>12788</v>
      </c>
      <c r="G276" s="15" t="str">
        <f t="shared" si="35"/>
        <v>3-1</v>
      </c>
      <c r="H276" s="5" t="s">
        <v>327</v>
      </c>
      <c r="I276" s="5">
        <f t="shared" si="36"/>
        <v>2</v>
      </c>
      <c r="J276" s="5">
        <f t="shared" si="37"/>
        <v>2022</v>
      </c>
      <c r="K276" s="5">
        <f t="shared" si="38"/>
        <v>22</v>
      </c>
      <c r="L276" s="7">
        <f t="shared" si="39"/>
        <v>44614</v>
      </c>
      <c r="M276" s="5" t="s">
        <v>327</v>
      </c>
      <c r="U276" s="5" t="s">
        <v>33</v>
      </c>
      <c r="V276" s="5" t="str">
        <f t="shared" si="40"/>
        <v>clientes - varios</v>
      </c>
      <c r="W276" s="5" t="str">
        <f t="shared" si="41"/>
        <v>CLIENTES - VARIOS</v>
      </c>
      <c r="X276" s="5" t="str">
        <f t="shared" si="42"/>
        <v>Clientes - Varios</v>
      </c>
      <c r="Y276" s="5">
        <v>99999999</v>
      </c>
      <c r="Z276" s="5" t="s">
        <v>34</v>
      </c>
      <c r="AA276" s="5" t="s">
        <v>35</v>
      </c>
      <c r="AD276" s="5" t="s">
        <v>36</v>
      </c>
      <c r="AE276" s="5">
        <v>508.47</v>
      </c>
      <c r="AF276" s="5">
        <v>0</v>
      </c>
      <c r="AG276" s="5">
        <v>91.53</v>
      </c>
      <c r="AH276" s="5">
        <f t="shared" si="43"/>
        <v>600</v>
      </c>
    </row>
    <row r="277" spans="1:34" x14ac:dyDescent="0.25">
      <c r="A277" s="5">
        <v>222</v>
      </c>
      <c r="B277" s="5" t="s">
        <v>49</v>
      </c>
      <c r="C277" s="5" t="s">
        <v>30</v>
      </c>
      <c r="D277" s="5" t="s">
        <v>346</v>
      </c>
      <c r="E277" s="15" t="str">
        <f t="shared" si="44"/>
        <v>B003</v>
      </c>
      <c r="F277" s="15" t="str">
        <f t="shared" si="34"/>
        <v>12787</v>
      </c>
      <c r="G277" s="15" t="str">
        <f t="shared" si="35"/>
        <v>3-1</v>
      </c>
      <c r="H277" s="5" t="s">
        <v>327</v>
      </c>
      <c r="I277" s="5">
        <f t="shared" si="36"/>
        <v>2</v>
      </c>
      <c r="J277" s="5">
        <f t="shared" si="37"/>
        <v>2022</v>
      </c>
      <c r="K277" s="5">
        <f t="shared" si="38"/>
        <v>22</v>
      </c>
      <c r="L277" s="7">
        <f t="shared" si="39"/>
        <v>44614</v>
      </c>
      <c r="M277" s="5" t="s">
        <v>327</v>
      </c>
      <c r="U277" s="5" t="s">
        <v>33</v>
      </c>
      <c r="V277" s="5" t="str">
        <f t="shared" si="40"/>
        <v>clientes - varios</v>
      </c>
      <c r="W277" s="5" t="str">
        <f t="shared" si="41"/>
        <v>CLIENTES - VARIOS</v>
      </c>
      <c r="X277" s="5" t="str">
        <f t="shared" si="42"/>
        <v>Clientes - Varios</v>
      </c>
      <c r="Y277" s="5">
        <v>99999999</v>
      </c>
      <c r="Z277" s="5" t="s">
        <v>34</v>
      </c>
      <c r="AA277" s="5" t="s">
        <v>35</v>
      </c>
      <c r="AD277" s="5" t="s">
        <v>36</v>
      </c>
      <c r="AE277" s="5">
        <v>508.47</v>
      </c>
      <c r="AF277" s="5">
        <v>0</v>
      </c>
      <c r="AG277" s="5">
        <v>91.53</v>
      </c>
      <c r="AH277" s="5">
        <f t="shared" si="43"/>
        <v>600</v>
      </c>
    </row>
    <row r="278" spans="1:34" x14ac:dyDescent="0.25">
      <c r="A278" s="5">
        <v>223</v>
      </c>
      <c r="B278" s="5" t="s">
        <v>49</v>
      </c>
      <c r="C278" s="5" t="s">
        <v>30</v>
      </c>
      <c r="D278" s="5" t="s">
        <v>347</v>
      </c>
      <c r="E278" s="15" t="str">
        <f t="shared" si="44"/>
        <v>B003</v>
      </c>
      <c r="F278" s="15" t="str">
        <f t="shared" si="34"/>
        <v>12786</v>
      </c>
      <c r="G278" s="15" t="str">
        <f t="shared" si="35"/>
        <v>3-1</v>
      </c>
      <c r="H278" s="5" t="s">
        <v>327</v>
      </c>
      <c r="I278" s="5">
        <f t="shared" si="36"/>
        <v>2</v>
      </c>
      <c r="J278" s="5">
        <f t="shared" si="37"/>
        <v>2022</v>
      </c>
      <c r="K278" s="5">
        <f t="shared" si="38"/>
        <v>22</v>
      </c>
      <c r="L278" s="7">
        <f t="shared" si="39"/>
        <v>44614</v>
      </c>
      <c r="M278" s="5" t="s">
        <v>327</v>
      </c>
      <c r="U278" s="5" t="s">
        <v>33</v>
      </c>
      <c r="V278" s="5" t="str">
        <f t="shared" si="40"/>
        <v>clientes - varios</v>
      </c>
      <c r="W278" s="5" t="str">
        <f t="shared" si="41"/>
        <v>CLIENTES - VARIOS</v>
      </c>
      <c r="X278" s="5" t="str">
        <f t="shared" si="42"/>
        <v>Clientes - Varios</v>
      </c>
      <c r="Y278" s="5">
        <v>99999999</v>
      </c>
      <c r="Z278" s="5" t="s">
        <v>34</v>
      </c>
      <c r="AA278" s="5" t="s">
        <v>35</v>
      </c>
      <c r="AD278" s="5" t="s">
        <v>36</v>
      </c>
      <c r="AE278" s="5">
        <v>508.47</v>
      </c>
      <c r="AF278" s="5">
        <v>0</v>
      </c>
      <c r="AG278" s="5">
        <v>91.53</v>
      </c>
      <c r="AH278" s="5">
        <f t="shared" si="43"/>
        <v>600</v>
      </c>
    </row>
    <row r="279" spans="1:34" x14ac:dyDescent="0.25">
      <c r="A279" s="5">
        <v>224</v>
      </c>
      <c r="B279" s="5" t="s">
        <v>49</v>
      </c>
      <c r="C279" s="5" t="s">
        <v>30</v>
      </c>
      <c r="D279" s="5" t="s">
        <v>348</v>
      </c>
      <c r="E279" s="15" t="str">
        <f t="shared" si="44"/>
        <v>B003</v>
      </c>
      <c r="F279" s="15" t="str">
        <f t="shared" si="34"/>
        <v>12785</v>
      </c>
      <c r="G279" s="15" t="str">
        <f t="shared" si="35"/>
        <v>3-1</v>
      </c>
      <c r="H279" s="5" t="s">
        <v>327</v>
      </c>
      <c r="I279" s="5">
        <f t="shared" si="36"/>
        <v>2</v>
      </c>
      <c r="J279" s="5">
        <f t="shared" si="37"/>
        <v>2022</v>
      </c>
      <c r="K279" s="5">
        <f t="shared" si="38"/>
        <v>22</v>
      </c>
      <c r="L279" s="7">
        <f t="shared" si="39"/>
        <v>44614</v>
      </c>
      <c r="M279" s="5" t="s">
        <v>327</v>
      </c>
      <c r="U279" s="5" t="s">
        <v>33</v>
      </c>
      <c r="V279" s="5" t="str">
        <f t="shared" si="40"/>
        <v>clientes - varios</v>
      </c>
      <c r="W279" s="5" t="str">
        <f t="shared" si="41"/>
        <v>CLIENTES - VARIOS</v>
      </c>
      <c r="X279" s="5" t="str">
        <f t="shared" si="42"/>
        <v>Clientes - Varios</v>
      </c>
      <c r="Y279" s="5">
        <v>99999999</v>
      </c>
      <c r="Z279" s="5" t="s">
        <v>34</v>
      </c>
      <c r="AA279" s="5" t="s">
        <v>35</v>
      </c>
      <c r="AD279" s="5" t="s">
        <v>36</v>
      </c>
      <c r="AE279" s="5">
        <v>508.47</v>
      </c>
      <c r="AF279" s="5">
        <v>0</v>
      </c>
      <c r="AG279" s="5">
        <v>91.53</v>
      </c>
      <c r="AH279" s="5">
        <f t="shared" si="43"/>
        <v>600</v>
      </c>
    </row>
    <row r="280" spans="1:34" x14ac:dyDescent="0.25">
      <c r="A280" s="5">
        <v>225</v>
      </c>
      <c r="B280" s="5" t="s">
        <v>49</v>
      </c>
      <c r="C280" s="5" t="s">
        <v>30</v>
      </c>
      <c r="D280" s="5" t="s">
        <v>349</v>
      </c>
      <c r="E280" s="15" t="str">
        <f t="shared" si="44"/>
        <v>B003</v>
      </c>
      <c r="F280" s="15" t="str">
        <f t="shared" si="34"/>
        <v>12784</v>
      </c>
      <c r="G280" s="15" t="str">
        <f t="shared" si="35"/>
        <v>3-1</v>
      </c>
      <c r="H280" s="5" t="s">
        <v>327</v>
      </c>
      <c r="I280" s="5">
        <f t="shared" si="36"/>
        <v>2</v>
      </c>
      <c r="J280" s="5">
        <f t="shared" si="37"/>
        <v>2022</v>
      </c>
      <c r="K280" s="5">
        <f t="shared" si="38"/>
        <v>22</v>
      </c>
      <c r="L280" s="7">
        <f t="shared" si="39"/>
        <v>44614</v>
      </c>
      <c r="M280" s="5" t="s">
        <v>327</v>
      </c>
      <c r="U280" s="5" t="s">
        <v>33</v>
      </c>
      <c r="V280" s="5" t="str">
        <f t="shared" si="40"/>
        <v>clientes - varios</v>
      </c>
      <c r="W280" s="5" t="str">
        <f t="shared" si="41"/>
        <v>CLIENTES - VARIOS</v>
      </c>
      <c r="X280" s="5" t="str">
        <f t="shared" si="42"/>
        <v>Clientes - Varios</v>
      </c>
      <c r="Y280" s="5">
        <v>99999999</v>
      </c>
      <c r="Z280" s="5" t="s">
        <v>34</v>
      </c>
      <c r="AA280" s="5" t="s">
        <v>35</v>
      </c>
      <c r="AD280" s="5" t="s">
        <v>36</v>
      </c>
      <c r="AE280" s="5">
        <v>508.47</v>
      </c>
      <c r="AF280" s="5">
        <v>0</v>
      </c>
      <c r="AG280" s="5">
        <v>91.53</v>
      </c>
      <c r="AH280" s="5">
        <f t="shared" si="43"/>
        <v>600</v>
      </c>
    </row>
    <row r="281" spans="1:34" x14ac:dyDescent="0.25">
      <c r="A281" s="5">
        <v>226</v>
      </c>
      <c r="B281" s="5" t="s">
        <v>49</v>
      </c>
      <c r="C281" s="5" t="s">
        <v>30</v>
      </c>
      <c r="D281" s="5" t="s">
        <v>350</v>
      </c>
      <c r="E281" s="15" t="str">
        <f t="shared" si="44"/>
        <v>B003</v>
      </c>
      <c r="F281" s="15" t="str">
        <f t="shared" si="34"/>
        <v>12783</v>
      </c>
      <c r="G281" s="15" t="str">
        <f t="shared" si="35"/>
        <v>3-1</v>
      </c>
      <c r="H281" s="5" t="s">
        <v>327</v>
      </c>
      <c r="I281" s="5">
        <f t="shared" si="36"/>
        <v>2</v>
      </c>
      <c r="J281" s="5">
        <f t="shared" si="37"/>
        <v>2022</v>
      </c>
      <c r="K281" s="5">
        <f t="shared" si="38"/>
        <v>22</v>
      </c>
      <c r="L281" s="7">
        <f t="shared" si="39"/>
        <v>44614</v>
      </c>
      <c r="M281" s="5" t="s">
        <v>327</v>
      </c>
      <c r="U281" s="5" t="s">
        <v>33</v>
      </c>
      <c r="V281" s="5" t="str">
        <f t="shared" si="40"/>
        <v>clientes - varios</v>
      </c>
      <c r="W281" s="5" t="str">
        <f t="shared" si="41"/>
        <v>CLIENTES - VARIOS</v>
      </c>
      <c r="X281" s="5" t="str">
        <f t="shared" si="42"/>
        <v>Clientes - Varios</v>
      </c>
      <c r="Y281" s="5">
        <v>99999999</v>
      </c>
      <c r="Z281" s="5" t="s">
        <v>34</v>
      </c>
      <c r="AA281" s="5" t="s">
        <v>35</v>
      </c>
      <c r="AD281" s="5" t="s">
        <v>36</v>
      </c>
      <c r="AE281" s="5">
        <v>508.47</v>
      </c>
      <c r="AF281" s="5">
        <v>0</v>
      </c>
      <c r="AG281" s="5">
        <v>91.53</v>
      </c>
      <c r="AH281" s="5">
        <f t="shared" si="43"/>
        <v>600</v>
      </c>
    </row>
    <row r="282" spans="1:34" x14ac:dyDescent="0.25">
      <c r="A282" s="5">
        <v>227</v>
      </c>
      <c r="B282" s="5" t="s">
        <v>49</v>
      </c>
      <c r="C282" s="5" t="s">
        <v>30</v>
      </c>
      <c r="D282" s="5" t="s">
        <v>351</v>
      </c>
      <c r="E282" s="15" t="str">
        <f t="shared" si="44"/>
        <v>B003</v>
      </c>
      <c r="F282" s="15" t="str">
        <f t="shared" si="34"/>
        <v>12782</v>
      </c>
      <c r="G282" s="15" t="str">
        <f t="shared" si="35"/>
        <v>3-1</v>
      </c>
      <c r="H282" s="5" t="s">
        <v>327</v>
      </c>
      <c r="I282" s="5">
        <f t="shared" si="36"/>
        <v>2</v>
      </c>
      <c r="J282" s="5">
        <f t="shared" si="37"/>
        <v>2022</v>
      </c>
      <c r="K282" s="5">
        <f t="shared" si="38"/>
        <v>22</v>
      </c>
      <c r="L282" s="7">
        <f t="shared" si="39"/>
        <v>44614</v>
      </c>
      <c r="M282" s="5" t="s">
        <v>327</v>
      </c>
      <c r="U282" s="5" t="s">
        <v>33</v>
      </c>
      <c r="V282" s="5" t="str">
        <f t="shared" si="40"/>
        <v>clientes - varios</v>
      </c>
      <c r="W282" s="5" t="str">
        <f t="shared" si="41"/>
        <v>CLIENTES - VARIOS</v>
      </c>
      <c r="X282" s="5" t="str">
        <f t="shared" si="42"/>
        <v>Clientes - Varios</v>
      </c>
      <c r="Y282" s="5">
        <v>99999999</v>
      </c>
      <c r="Z282" s="5" t="s">
        <v>34</v>
      </c>
      <c r="AA282" s="5" t="s">
        <v>35</v>
      </c>
      <c r="AD282" s="5" t="s">
        <v>36</v>
      </c>
      <c r="AE282" s="5">
        <v>508.47</v>
      </c>
      <c r="AF282" s="5">
        <v>0</v>
      </c>
      <c r="AG282" s="5">
        <v>91.53</v>
      </c>
      <c r="AH282" s="5">
        <f t="shared" si="43"/>
        <v>600</v>
      </c>
    </row>
    <row r="283" spans="1:34" x14ac:dyDescent="0.25">
      <c r="A283" s="5">
        <v>228</v>
      </c>
      <c r="B283" s="5" t="s">
        <v>49</v>
      </c>
      <c r="C283" s="5" t="s">
        <v>30</v>
      </c>
      <c r="D283" s="5" t="s">
        <v>352</v>
      </c>
      <c r="E283" s="15" t="str">
        <f t="shared" si="44"/>
        <v>B003</v>
      </c>
      <c r="F283" s="15" t="str">
        <f t="shared" si="34"/>
        <v>12781</v>
      </c>
      <c r="G283" s="15" t="str">
        <f t="shared" si="35"/>
        <v>3-1</v>
      </c>
      <c r="H283" s="5" t="s">
        <v>327</v>
      </c>
      <c r="I283" s="5">
        <f t="shared" si="36"/>
        <v>2</v>
      </c>
      <c r="J283" s="5">
        <f t="shared" si="37"/>
        <v>2022</v>
      </c>
      <c r="K283" s="5">
        <f t="shared" si="38"/>
        <v>22</v>
      </c>
      <c r="L283" s="7">
        <f t="shared" si="39"/>
        <v>44614</v>
      </c>
      <c r="M283" s="5" t="s">
        <v>327</v>
      </c>
      <c r="U283" s="5" t="s">
        <v>33</v>
      </c>
      <c r="V283" s="5" t="str">
        <f t="shared" si="40"/>
        <v>clientes - varios</v>
      </c>
      <c r="W283" s="5" t="str">
        <f t="shared" si="41"/>
        <v>CLIENTES - VARIOS</v>
      </c>
      <c r="X283" s="5" t="str">
        <f t="shared" si="42"/>
        <v>Clientes - Varios</v>
      </c>
      <c r="Y283" s="5">
        <v>99999999</v>
      </c>
      <c r="Z283" s="5" t="s">
        <v>34</v>
      </c>
      <c r="AA283" s="5" t="s">
        <v>35</v>
      </c>
      <c r="AD283" s="5" t="s">
        <v>36</v>
      </c>
      <c r="AE283" s="5">
        <v>508.47</v>
      </c>
      <c r="AF283" s="5">
        <v>0</v>
      </c>
      <c r="AG283" s="5">
        <v>91.53</v>
      </c>
      <c r="AH283" s="5">
        <f t="shared" si="43"/>
        <v>600</v>
      </c>
    </row>
    <row r="284" spans="1:34" x14ac:dyDescent="0.25">
      <c r="A284" s="5">
        <v>229</v>
      </c>
      <c r="B284" s="5" t="s">
        <v>49</v>
      </c>
      <c r="C284" s="5" t="s">
        <v>30</v>
      </c>
      <c r="D284" s="5" t="s">
        <v>353</v>
      </c>
      <c r="E284" s="15" t="str">
        <f t="shared" si="44"/>
        <v>B003</v>
      </c>
      <c r="F284" s="15" t="str">
        <f t="shared" si="34"/>
        <v>12780</v>
      </c>
      <c r="G284" s="15" t="str">
        <f t="shared" si="35"/>
        <v>3-1</v>
      </c>
      <c r="H284" s="5" t="s">
        <v>327</v>
      </c>
      <c r="I284" s="5">
        <f t="shared" si="36"/>
        <v>2</v>
      </c>
      <c r="J284" s="5">
        <f t="shared" si="37"/>
        <v>2022</v>
      </c>
      <c r="K284" s="5">
        <f t="shared" si="38"/>
        <v>22</v>
      </c>
      <c r="L284" s="7">
        <f t="shared" si="39"/>
        <v>44614</v>
      </c>
      <c r="M284" s="5" t="s">
        <v>327</v>
      </c>
      <c r="U284" s="5" t="s">
        <v>33</v>
      </c>
      <c r="V284" s="5" t="str">
        <f t="shared" si="40"/>
        <v>clientes - varios</v>
      </c>
      <c r="W284" s="5" t="str">
        <f t="shared" si="41"/>
        <v>CLIENTES - VARIOS</v>
      </c>
      <c r="X284" s="5" t="str">
        <f t="shared" si="42"/>
        <v>Clientes - Varios</v>
      </c>
      <c r="Y284" s="5">
        <v>99999999</v>
      </c>
      <c r="Z284" s="5" t="s">
        <v>34</v>
      </c>
      <c r="AA284" s="5" t="s">
        <v>35</v>
      </c>
      <c r="AD284" s="5" t="s">
        <v>36</v>
      </c>
      <c r="AE284" s="5">
        <v>508.47</v>
      </c>
      <c r="AF284" s="5">
        <v>0</v>
      </c>
      <c r="AG284" s="5">
        <v>91.53</v>
      </c>
      <c r="AH284" s="5">
        <f t="shared" si="43"/>
        <v>600</v>
      </c>
    </row>
    <row r="285" spans="1:34" x14ac:dyDescent="0.25">
      <c r="A285" s="5">
        <v>230</v>
      </c>
      <c r="B285" s="5" t="s">
        <v>49</v>
      </c>
      <c r="C285" s="5" t="s">
        <v>30</v>
      </c>
      <c r="D285" s="5" t="s">
        <v>354</v>
      </c>
      <c r="E285" s="15" t="str">
        <f t="shared" si="44"/>
        <v>B003</v>
      </c>
      <c r="F285" s="15" t="str">
        <f t="shared" si="34"/>
        <v>12779</v>
      </c>
      <c r="G285" s="15" t="str">
        <f t="shared" si="35"/>
        <v>3-1</v>
      </c>
      <c r="H285" s="5" t="s">
        <v>327</v>
      </c>
      <c r="I285" s="5">
        <f t="shared" si="36"/>
        <v>2</v>
      </c>
      <c r="J285" s="5">
        <f t="shared" si="37"/>
        <v>2022</v>
      </c>
      <c r="K285" s="5">
        <f t="shared" si="38"/>
        <v>22</v>
      </c>
      <c r="L285" s="7">
        <f t="shared" si="39"/>
        <v>44614</v>
      </c>
      <c r="M285" s="5" t="s">
        <v>327</v>
      </c>
      <c r="U285" s="5" t="s">
        <v>33</v>
      </c>
      <c r="V285" s="5" t="str">
        <f t="shared" si="40"/>
        <v>clientes - varios</v>
      </c>
      <c r="W285" s="5" t="str">
        <f t="shared" si="41"/>
        <v>CLIENTES - VARIOS</v>
      </c>
      <c r="X285" s="5" t="str">
        <f t="shared" si="42"/>
        <v>Clientes - Varios</v>
      </c>
      <c r="Y285" s="5">
        <v>99999999</v>
      </c>
      <c r="Z285" s="5" t="s">
        <v>34</v>
      </c>
      <c r="AA285" s="5" t="s">
        <v>35</v>
      </c>
      <c r="AD285" s="5" t="s">
        <v>36</v>
      </c>
      <c r="AE285" s="5">
        <v>508.47</v>
      </c>
      <c r="AF285" s="5">
        <v>0</v>
      </c>
      <c r="AG285" s="5">
        <v>91.53</v>
      </c>
      <c r="AH285" s="5">
        <f t="shared" si="43"/>
        <v>600</v>
      </c>
    </row>
    <row r="286" spans="1:34" x14ac:dyDescent="0.25">
      <c r="A286" s="5">
        <v>231</v>
      </c>
      <c r="B286" s="5" t="s">
        <v>49</v>
      </c>
      <c r="C286" s="5" t="s">
        <v>30</v>
      </c>
      <c r="D286" s="5" t="s">
        <v>355</v>
      </c>
      <c r="E286" s="15" t="str">
        <f t="shared" si="44"/>
        <v>B003</v>
      </c>
      <c r="F286" s="15" t="str">
        <f t="shared" si="34"/>
        <v>12778</v>
      </c>
      <c r="G286" s="15" t="str">
        <f t="shared" si="35"/>
        <v>3-1</v>
      </c>
      <c r="H286" s="5" t="s">
        <v>327</v>
      </c>
      <c r="I286" s="5">
        <f t="shared" si="36"/>
        <v>2</v>
      </c>
      <c r="J286" s="5">
        <f t="shared" si="37"/>
        <v>2022</v>
      </c>
      <c r="K286" s="5">
        <f t="shared" si="38"/>
        <v>22</v>
      </c>
      <c r="L286" s="7">
        <f t="shared" si="39"/>
        <v>44614</v>
      </c>
      <c r="M286" s="5" t="s">
        <v>327</v>
      </c>
      <c r="U286" s="5" t="s">
        <v>33</v>
      </c>
      <c r="V286" s="5" t="str">
        <f t="shared" si="40"/>
        <v>clientes - varios</v>
      </c>
      <c r="W286" s="5" t="str">
        <f t="shared" si="41"/>
        <v>CLIENTES - VARIOS</v>
      </c>
      <c r="X286" s="5" t="str">
        <f t="shared" si="42"/>
        <v>Clientes - Varios</v>
      </c>
      <c r="Y286" s="5">
        <v>99999999</v>
      </c>
      <c r="Z286" s="5" t="s">
        <v>34</v>
      </c>
      <c r="AA286" s="5" t="s">
        <v>35</v>
      </c>
      <c r="AD286" s="5" t="s">
        <v>36</v>
      </c>
      <c r="AE286" s="5">
        <v>508.47</v>
      </c>
      <c r="AF286" s="5">
        <v>0</v>
      </c>
      <c r="AG286" s="5">
        <v>91.53</v>
      </c>
      <c r="AH286" s="5">
        <f t="shared" si="43"/>
        <v>600</v>
      </c>
    </row>
    <row r="287" spans="1:34" x14ac:dyDescent="0.25">
      <c r="A287" s="5">
        <v>232</v>
      </c>
      <c r="B287" s="5" t="s">
        <v>49</v>
      </c>
      <c r="C287" s="5" t="s">
        <v>30</v>
      </c>
      <c r="D287" s="5" t="s">
        <v>356</v>
      </c>
      <c r="E287" s="15" t="str">
        <f t="shared" si="44"/>
        <v>B003</v>
      </c>
      <c r="F287" s="15" t="str">
        <f t="shared" si="34"/>
        <v>12777</v>
      </c>
      <c r="G287" s="15" t="str">
        <f t="shared" si="35"/>
        <v>3-1</v>
      </c>
      <c r="H287" s="5" t="s">
        <v>327</v>
      </c>
      <c r="I287" s="5">
        <f t="shared" si="36"/>
        <v>2</v>
      </c>
      <c r="J287" s="5">
        <f t="shared" si="37"/>
        <v>2022</v>
      </c>
      <c r="K287" s="5">
        <f t="shared" si="38"/>
        <v>22</v>
      </c>
      <c r="L287" s="7">
        <f t="shared" si="39"/>
        <v>44614</v>
      </c>
      <c r="M287" s="5" t="s">
        <v>327</v>
      </c>
      <c r="U287" s="5" t="s">
        <v>33</v>
      </c>
      <c r="V287" s="5" t="str">
        <f t="shared" si="40"/>
        <v>clientes - varios</v>
      </c>
      <c r="W287" s="5" t="str">
        <f t="shared" si="41"/>
        <v>CLIENTES - VARIOS</v>
      </c>
      <c r="X287" s="5" t="str">
        <f t="shared" si="42"/>
        <v>Clientes - Varios</v>
      </c>
      <c r="Y287" s="5">
        <v>99999999</v>
      </c>
      <c r="Z287" s="5" t="s">
        <v>34</v>
      </c>
      <c r="AA287" s="5" t="s">
        <v>35</v>
      </c>
      <c r="AD287" s="5" t="s">
        <v>36</v>
      </c>
      <c r="AE287" s="5">
        <v>508.47</v>
      </c>
      <c r="AF287" s="5">
        <v>0</v>
      </c>
      <c r="AG287" s="5">
        <v>91.53</v>
      </c>
      <c r="AH287" s="5">
        <f t="shared" si="43"/>
        <v>600</v>
      </c>
    </row>
    <row r="288" spans="1:34" x14ac:dyDescent="0.25">
      <c r="A288" s="5">
        <v>233</v>
      </c>
      <c r="B288" s="5" t="s">
        <v>49</v>
      </c>
      <c r="C288" s="5" t="s">
        <v>30</v>
      </c>
      <c r="D288" s="5" t="s">
        <v>357</v>
      </c>
      <c r="E288" s="15" t="str">
        <f t="shared" si="44"/>
        <v>B003</v>
      </c>
      <c r="F288" s="15" t="str">
        <f t="shared" si="34"/>
        <v>12776</v>
      </c>
      <c r="G288" s="15" t="str">
        <f t="shared" si="35"/>
        <v>3-1</v>
      </c>
      <c r="H288" s="5" t="s">
        <v>327</v>
      </c>
      <c r="I288" s="5">
        <f t="shared" si="36"/>
        <v>2</v>
      </c>
      <c r="J288" s="5">
        <f t="shared" si="37"/>
        <v>2022</v>
      </c>
      <c r="K288" s="5">
        <f t="shared" si="38"/>
        <v>22</v>
      </c>
      <c r="L288" s="7">
        <f t="shared" si="39"/>
        <v>44614</v>
      </c>
      <c r="M288" s="5" t="s">
        <v>327</v>
      </c>
      <c r="U288" s="5" t="s">
        <v>33</v>
      </c>
      <c r="V288" s="5" t="str">
        <f t="shared" si="40"/>
        <v>clientes - varios</v>
      </c>
      <c r="W288" s="5" t="str">
        <f t="shared" si="41"/>
        <v>CLIENTES - VARIOS</v>
      </c>
      <c r="X288" s="5" t="str">
        <f t="shared" si="42"/>
        <v>Clientes - Varios</v>
      </c>
      <c r="Y288" s="5">
        <v>99999999</v>
      </c>
      <c r="Z288" s="5" t="s">
        <v>34</v>
      </c>
      <c r="AA288" s="5" t="s">
        <v>35</v>
      </c>
      <c r="AD288" s="5" t="s">
        <v>36</v>
      </c>
      <c r="AE288" s="5">
        <v>508.47</v>
      </c>
      <c r="AF288" s="5">
        <v>0</v>
      </c>
      <c r="AG288" s="5">
        <v>91.53</v>
      </c>
      <c r="AH288" s="5">
        <f t="shared" si="43"/>
        <v>600</v>
      </c>
    </row>
    <row r="289" spans="1:34" x14ac:dyDescent="0.25">
      <c r="A289" s="5">
        <v>234</v>
      </c>
      <c r="B289" s="5" t="s">
        <v>49</v>
      </c>
      <c r="C289" s="5" t="s">
        <v>30</v>
      </c>
      <c r="D289" s="5" t="s">
        <v>358</v>
      </c>
      <c r="E289" s="15" t="str">
        <f t="shared" si="44"/>
        <v>B003</v>
      </c>
      <c r="F289" s="15" t="str">
        <f t="shared" si="34"/>
        <v>12775</v>
      </c>
      <c r="G289" s="15" t="str">
        <f t="shared" si="35"/>
        <v>3-1</v>
      </c>
      <c r="H289" s="5" t="s">
        <v>327</v>
      </c>
      <c r="I289" s="5">
        <f t="shared" si="36"/>
        <v>2</v>
      </c>
      <c r="J289" s="5">
        <f t="shared" si="37"/>
        <v>2022</v>
      </c>
      <c r="K289" s="5">
        <f t="shared" si="38"/>
        <v>22</v>
      </c>
      <c r="L289" s="7">
        <f t="shared" si="39"/>
        <v>44614</v>
      </c>
      <c r="M289" s="5" t="s">
        <v>327</v>
      </c>
      <c r="U289" s="5" t="s">
        <v>33</v>
      </c>
      <c r="V289" s="5" t="str">
        <f t="shared" si="40"/>
        <v>clientes - varios</v>
      </c>
      <c r="W289" s="5" t="str">
        <f t="shared" si="41"/>
        <v>CLIENTES - VARIOS</v>
      </c>
      <c r="X289" s="5" t="str">
        <f t="shared" si="42"/>
        <v>Clientes - Varios</v>
      </c>
      <c r="Y289" s="5">
        <v>99999999</v>
      </c>
      <c r="Z289" s="5" t="s">
        <v>34</v>
      </c>
      <c r="AA289" s="5" t="s">
        <v>35</v>
      </c>
      <c r="AD289" s="5" t="s">
        <v>36</v>
      </c>
      <c r="AE289" s="5">
        <v>508.47</v>
      </c>
      <c r="AF289" s="5">
        <v>0</v>
      </c>
      <c r="AG289" s="5">
        <v>91.53</v>
      </c>
      <c r="AH289" s="5">
        <f t="shared" si="43"/>
        <v>600</v>
      </c>
    </row>
    <row r="290" spans="1:34" x14ac:dyDescent="0.25">
      <c r="A290" s="5">
        <v>235</v>
      </c>
      <c r="B290" s="5" t="s">
        <v>49</v>
      </c>
      <c r="C290" s="5" t="s">
        <v>30</v>
      </c>
      <c r="D290" s="5" t="s">
        <v>359</v>
      </c>
      <c r="E290" s="15" t="str">
        <f t="shared" si="44"/>
        <v>B003</v>
      </c>
      <c r="F290" s="15" t="str">
        <f t="shared" si="34"/>
        <v>12774</v>
      </c>
      <c r="G290" s="15" t="str">
        <f t="shared" si="35"/>
        <v>3-1</v>
      </c>
      <c r="H290" s="5" t="s">
        <v>327</v>
      </c>
      <c r="I290" s="5">
        <f t="shared" si="36"/>
        <v>2</v>
      </c>
      <c r="J290" s="5">
        <f t="shared" si="37"/>
        <v>2022</v>
      </c>
      <c r="K290" s="5">
        <f t="shared" si="38"/>
        <v>22</v>
      </c>
      <c r="L290" s="7">
        <f t="shared" si="39"/>
        <v>44614</v>
      </c>
      <c r="M290" s="5" t="s">
        <v>327</v>
      </c>
      <c r="U290" s="5" t="s">
        <v>33</v>
      </c>
      <c r="V290" s="5" t="str">
        <f t="shared" si="40"/>
        <v>clientes - varios</v>
      </c>
      <c r="W290" s="5" t="str">
        <f t="shared" si="41"/>
        <v>CLIENTES - VARIOS</v>
      </c>
      <c r="X290" s="5" t="str">
        <f t="shared" si="42"/>
        <v>Clientes - Varios</v>
      </c>
      <c r="Y290" s="5">
        <v>99999999</v>
      </c>
      <c r="Z290" s="5" t="s">
        <v>34</v>
      </c>
      <c r="AA290" s="5" t="s">
        <v>35</v>
      </c>
      <c r="AD290" s="5" t="s">
        <v>36</v>
      </c>
      <c r="AE290" s="5">
        <v>508.47</v>
      </c>
      <c r="AF290" s="5">
        <v>0</v>
      </c>
      <c r="AG290" s="5">
        <v>91.53</v>
      </c>
      <c r="AH290" s="5">
        <f t="shared" si="43"/>
        <v>600</v>
      </c>
    </row>
    <row r="291" spans="1:34" x14ac:dyDescent="0.25">
      <c r="A291" s="5">
        <v>236</v>
      </c>
      <c r="B291" s="5" t="s">
        <v>49</v>
      </c>
      <c r="C291" s="5" t="s">
        <v>30</v>
      </c>
      <c r="D291" s="5" t="s">
        <v>360</v>
      </c>
      <c r="E291" s="15" t="str">
        <f t="shared" si="44"/>
        <v>B003</v>
      </c>
      <c r="F291" s="15" t="str">
        <f t="shared" si="34"/>
        <v>12773</v>
      </c>
      <c r="G291" s="15" t="str">
        <f t="shared" si="35"/>
        <v>3-1</v>
      </c>
      <c r="H291" s="5" t="s">
        <v>327</v>
      </c>
      <c r="I291" s="5">
        <f t="shared" si="36"/>
        <v>2</v>
      </c>
      <c r="J291" s="5">
        <f t="shared" si="37"/>
        <v>2022</v>
      </c>
      <c r="K291" s="5">
        <f t="shared" si="38"/>
        <v>22</v>
      </c>
      <c r="L291" s="7">
        <f t="shared" si="39"/>
        <v>44614</v>
      </c>
      <c r="M291" s="5" t="s">
        <v>327</v>
      </c>
      <c r="U291" s="5" t="s">
        <v>33</v>
      </c>
      <c r="V291" s="5" t="str">
        <f t="shared" si="40"/>
        <v>clientes - varios</v>
      </c>
      <c r="W291" s="5" t="str">
        <f t="shared" si="41"/>
        <v>CLIENTES - VARIOS</v>
      </c>
      <c r="X291" s="5" t="str">
        <f t="shared" si="42"/>
        <v>Clientes - Varios</v>
      </c>
      <c r="Y291" s="5">
        <v>99999999</v>
      </c>
      <c r="Z291" s="5" t="s">
        <v>34</v>
      </c>
      <c r="AA291" s="5" t="s">
        <v>35</v>
      </c>
      <c r="AD291" s="5" t="s">
        <v>36</v>
      </c>
      <c r="AE291" s="5">
        <v>508.47</v>
      </c>
      <c r="AF291" s="5">
        <v>0</v>
      </c>
      <c r="AG291" s="5">
        <v>91.53</v>
      </c>
      <c r="AH291" s="5">
        <f t="shared" si="43"/>
        <v>600</v>
      </c>
    </row>
    <row r="292" spans="1:34" x14ac:dyDescent="0.25">
      <c r="A292" s="5">
        <v>237</v>
      </c>
      <c r="B292" s="5" t="s">
        <v>49</v>
      </c>
      <c r="C292" s="5" t="s">
        <v>30</v>
      </c>
      <c r="D292" s="5" t="s">
        <v>361</v>
      </c>
      <c r="E292" s="15" t="str">
        <f t="shared" si="44"/>
        <v>B003</v>
      </c>
      <c r="F292" s="15" t="str">
        <f t="shared" si="34"/>
        <v>12772</v>
      </c>
      <c r="G292" s="15" t="str">
        <f t="shared" si="35"/>
        <v>3-1</v>
      </c>
      <c r="H292" s="5" t="s">
        <v>327</v>
      </c>
      <c r="I292" s="5">
        <f t="shared" si="36"/>
        <v>2</v>
      </c>
      <c r="J292" s="5">
        <f t="shared" si="37"/>
        <v>2022</v>
      </c>
      <c r="K292" s="5">
        <f t="shared" si="38"/>
        <v>22</v>
      </c>
      <c r="L292" s="7">
        <f t="shared" si="39"/>
        <v>44614</v>
      </c>
      <c r="M292" s="5" t="s">
        <v>327</v>
      </c>
      <c r="U292" s="5" t="s">
        <v>33</v>
      </c>
      <c r="V292" s="5" t="str">
        <f t="shared" si="40"/>
        <v>clientes - varios</v>
      </c>
      <c r="W292" s="5" t="str">
        <f t="shared" si="41"/>
        <v>CLIENTES - VARIOS</v>
      </c>
      <c r="X292" s="5" t="str">
        <f t="shared" si="42"/>
        <v>Clientes - Varios</v>
      </c>
      <c r="Y292" s="5">
        <v>99999999</v>
      </c>
      <c r="Z292" s="5" t="s">
        <v>34</v>
      </c>
      <c r="AA292" s="5" t="s">
        <v>35</v>
      </c>
      <c r="AD292" s="5" t="s">
        <v>36</v>
      </c>
      <c r="AE292" s="5">
        <v>508.47</v>
      </c>
      <c r="AF292" s="5">
        <v>0</v>
      </c>
      <c r="AG292" s="5">
        <v>91.53</v>
      </c>
      <c r="AH292" s="5">
        <f t="shared" si="43"/>
        <v>600</v>
      </c>
    </row>
    <row r="293" spans="1:34" x14ac:dyDescent="0.25">
      <c r="A293" s="5">
        <v>238</v>
      </c>
      <c r="B293" s="5" t="s">
        <v>49</v>
      </c>
      <c r="C293" s="5" t="s">
        <v>30</v>
      </c>
      <c r="D293" s="5" t="s">
        <v>362</v>
      </c>
      <c r="E293" s="15" t="str">
        <f t="shared" si="44"/>
        <v>B003</v>
      </c>
      <c r="F293" s="15" t="str">
        <f t="shared" si="34"/>
        <v>12771</v>
      </c>
      <c r="G293" s="15" t="str">
        <f t="shared" si="35"/>
        <v>3-1</v>
      </c>
      <c r="H293" s="5" t="s">
        <v>327</v>
      </c>
      <c r="I293" s="5">
        <f t="shared" si="36"/>
        <v>2</v>
      </c>
      <c r="J293" s="5">
        <f t="shared" si="37"/>
        <v>2022</v>
      </c>
      <c r="K293" s="5">
        <f t="shared" si="38"/>
        <v>22</v>
      </c>
      <c r="L293" s="7">
        <f t="shared" si="39"/>
        <v>44614</v>
      </c>
      <c r="M293" s="5" t="s">
        <v>327</v>
      </c>
      <c r="U293" s="5" t="s">
        <v>33</v>
      </c>
      <c r="V293" s="5" t="str">
        <f t="shared" si="40"/>
        <v>clientes - varios</v>
      </c>
      <c r="W293" s="5" t="str">
        <f t="shared" si="41"/>
        <v>CLIENTES - VARIOS</v>
      </c>
      <c r="X293" s="5" t="str">
        <f t="shared" si="42"/>
        <v>Clientes - Varios</v>
      </c>
      <c r="Y293" s="5">
        <v>99999999</v>
      </c>
      <c r="Z293" s="5" t="s">
        <v>34</v>
      </c>
      <c r="AA293" s="5" t="s">
        <v>35</v>
      </c>
      <c r="AD293" s="5" t="s">
        <v>36</v>
      </c>
      <c r="AE293" s="5">
        <v>508.47</v>
      </c>
      <c r="AF293" s="5">
        <v>0</v>
      </c>
      <c r="AG293" s="5">
        <v>91.53</v>
      </c>
      <c r="AH293" s="5">
        <f t="shared" si="43"/>
        <v>600</v>
      </c>
    </row>
    <row r="294" spans="1:34" x14ac:dyDescent="0.25">
      <c r="A294" s="5">
        <v>239</v>
      </c>
      <c r="B294" s="5" t="s">
        <v>49</v>
      </c>
      <c r="C294" s="5" t="s">
        <v>30</v>
      </c>
      <c r="D294" s="5" t="s">
        <v>363</v>
      </c>
      <c r="E294" s="15" t="str">
        <f t="shared" si="44"/>
        <v>B003</v>
      </c>
      <c r="F294" s="15" t="str">
        <f t="shared" si="34"/>
        <v>12770</v>
      </c>
      <c r="G294" s="15" t="str">
        <f t="shared" si="35"/>
        <v>3-1</v>
      </c>
      <c r="H294" s="5" t="s">
        <v>327</v>
      </c>
      <c r="I294" s="5">
        <f t="shared" si="36"/>
        <v>2</v>
      </c>
      <c r="J294" s="5">
        <f t="shared" si="37"/>
        <v>2022</v>
      </c>
      <c r="K294" s="5">
        <f t="shared" si="38"/>
        <v>22</v>
      </c>
      <c r="L294" s="7">
        <f t="shared" si="39"/>
        <v>44614</v>
      </c>
      <c r="M294" s="5" t="s">
        <v>327</v>
      </c>
      <c r="U294" s="5" t="s">
        <v>33</v>
      </c>
      <c r="V294" s="5" t="str">
        <f t="shared" si="40"/>
        <v>clientes - varios</v>
      </c>
      <c r="W294" s="5" t="str">
        <f t="shared" si="41"/>
        <v>CLIENTES - VARIOS</v>
      </c>
      <c r="X294" s="5" t="str">
        <f t="shared" si="42"/>
        <v>Clientes - Varios</v>
      </c>
      <c r="Y294" s="5">
        <v>99999999</v>
      </c>
      <c r="Z294" s="5" t="s">
        <v>34</v>
      </c>
      <c r="AA294" s="5" t="s">
        <v>35</v>
      </c>
      <c r="AD294" s="5" t="s">
        <v>36</v>
      </c>
      <c r="AE294" s="5">
        <v>42.37</v>
      </c>
      <c r="AF294" s="5">
        <v>0</v>
      </c>
      <c r="AG294" s="5">
        <v>7.63</v>
      </c>
      <c r="AH294" s="5">
        <f t="shared" si="43"/>
        <v>50</v>
      </c>
    </row>
    <row r="295" spans="1:34" x14ac:dyDescent="0.25">
      <c r="A295" s="5">
        <v>240</v>
      </c>
      <c r="B295" s="5" t="s">
        <v>49</v>
      </c>
      <c r="C295" s="5" t="s">
        <v>30</v>
      </c>
      <c r="D295" s="5" t="s">
        <v>364</v>
      </c>
      <c r="E295" s="15" t="str">
        <f t="shared" si="44"/>
        <v>B003</v>
      </c>
      <c r="F295" s="15" t="str">
        <f t="shared" si="34"/>
        <v>12769</v>
      </c>
      <c r="G295" s="15" t="str">
        <f t="shared" si="35"/>
        <v>3-1</v>
      </c>
      <c r="H295" s="5" t="s">
        <v>327</v>
      </c>
      <c r="I295" s="5">
        <f t="shared" si="36"/>
        <v>2</v>
      </c>
      <c r="J295" s="5">
        <f t="shared" si="37"/>
        <v>2022</v>
      </c>
      <c r="K295" s="5">
        <f t="shared" si="38"/>
        <v>22</v>
      </c>
      <c r="L295" s="7">
        <f t="shared" si="39"/>
        <v>44614</v>
      </c>
      <c r="M295" s="5" t="s">
        <v>327</v>
      </c>
      <c r="U295" s="5" t="s">
        <v>33</v>
      </c>
      <c r="V295" s="5" t="str">
        <f t="shared" si="40"/>
        <v>clientes - varios</v>
      </c>
      <c r="W295" s="5" t="str">
        <f t="shared" si="41"/>
        <v>CLIENTES - VARIOS</v>
      </c>
      <c r="X295" s="5" t="str">
        <f t="shared" si="42"/>
        <v>Clientes - Varios</v>
      </c>
      <c r="Y295" s="5">
        <v>99999999</v>
      </c>
      <c r="Z295" s="5" t="s">
        <v>34</v>
      </c>
      <c r="AA295" s="5" t="s">
        <v>35</v>
      </c>
      <c r="AD295" s="5" t="s">
        <v>36</v>
      </c>
      <c r="AE295" s="5">
        <v>508.47</v>
      </c>
      <c r="AF295" s="5">
        <v>0</v>
      </c>
      <c r="AG295" s="5">
        <v>91.53</v>
      </c>
      <c r="AH295" s="5">
        <f t="shared" si="43"/>
        <v>600</v>
      </c>
    </row>
    <row r="296" spans="1:34" x14ac:dyDescent="0.25">
      <c r="A296" s="5">
        <v>241</v>
      </c>
      <c r="B296" s="5" t="s">
        <v>49</v>
      </c>
      <c r="C296" s="5" t="s">
        <v>30</v>
      </c>
      <c r="D296" s="5" t="s">
        <v>365</v>
      </c>
      <c r="E296" s="15" t="str">
        <f t="shared" si="44"/>
        <v>B003</v>
      </c>
      <c r="F296" s="15" t="str">
        <f t="shared" si="34"/>
        <v>12768</v>
      </c>
      <c r="G296" s="15" t="str">
        <f t="shared" si="35"/>
        <v>3-1</v>
      </c>
      <c r="H296" s="5" t="s">
        <v>327</v>
      </c>
      <c r="I296" s="5">
        <f t="shared" si="36"/>
        <v>2</v>
      </c>
      <c r="J296" s="5">
        <f t="shared" si="37"/>
        <v>2022</v>
      </c>
      <c r="K296" s="5">
        <f t="shared" si="38"/>
        <v>22</v>
      </c>
      <c r="L296" s="7">
        <f t="shared" si="39"/>
        <v>44614</v>
      </c>
      <c r="M296" s="5" t="s">
        <v>327</v>
      </c>
      <c r="U296" s="5" t="s">
        <v>33</v>
      </c>
      <c r="V296" s="5" t="str">
        <f t="shared" si="40"/>
        <v>clientes - varios</v>
      </c>
      <c r="W296" s="5" t="str">
        <f t="shared" si="41"/>
        <v>CLIENTES - VARIOS</v>
      </c>
      <c r="X296" s="5" t="str">
        <f t="shared" si="42"/>
        <v>Clientes - Varios</v>
      </c>
      <c r="Y296" s="5">
        <v>99999999</v>
      </c>
      <c r="Z296" s="5" t="s">
        <v>34</v>
      </c>
      <c r="AA296" s="5" t="s">
        <v>35</v>
      </c>
      <c r="AD296" s="5" t="s">
        <v>36</v>
      </c>
      <c r="AE296" s="5">
        <v>508.47</v>
      </c>
      <c r="AF296" s="5">
        <v>0</v>
      </c>
      <c r="AG296" s="5">
        <v>91.53</v>
      </c>
      <c r="AH296" s="5">
        <f t="shared" si="43"/>
        <v>600</v>
      </c>
    </row>
    <row r="297" spans="1:34" x14ac:dyDescent="0.25">
      <c r="A297" s="5">
        <v>242</v>
      </c>
      <c r="B297" s="5" t="s">
        <v>49</v>
      </c>
      <c r="C297" s="5" t="s">
        <v>30</v>
      </c>
      <c r="D297" s="5" t="s">
        <v>366</v>
      </c>
      <c r="E297" s="15" t="str">
        <f t="shared" si="44"/>
        <v>B003</v>
      </c>
      <c r="F297" s="15" t="str">
        <f t="shared" si="34"/>
        <v>12767</v>
      </c>
      <c r="G297" s="15" t="str">
        <f t="shared" si="35"/>
        <v>3-1</v>
      </c>
      <c r="H297" s="5" t="s">
        <v>327</v>
      </c>
      <c r="I297" s="5">
        <f t="shared" si="36"/>
        <v>2</v>
      </c>
      <c r="J297" s="5">
        <f t="shared" si="37"/>
        <v>2022</v>
      </c>
      <c r="K297" s="5">
        <f t="shared" si="38"/>
        <v>22</v>
      </c>
      <c r="L297" s="7">
        <f t="shared" si="39"/>
        <v>44614</v>
      </c>
      <c r="M297" s="5" t="s">
        <v>327</v>
      </c>
      <c r="U297" s="5" t="s">
        <v>33</v>
      </c>
      <c r="V297" s="5" t="str">
        <f t="shared" si="40"/>
        <v>clientes - varios</v>
      </c>
      <c r="W297" s="5" t="str">
        <f t="shared" si="41"/>
        <v>CLIENTES - VARIOS</v>
      </c>
      <c r="X297" s="5" t="str">
        <f t="shared" si="42"/>
        <v>Clientes - Varios</v>
      </c>
      <c r="Y297" s="5">
        <v>99999999</v>
      </c>
      <c r="Z297" s="5" t="s">
        <v>34</v>
      </c>
      <c r="AA297" s="5" t="s">
        <v>35</v>
      </c>
      <c r="AD297" s="5" t="s">
        <v>36</v>
      </c>
      <c r="AE297" s="5">
        <v>508.47</v>
      </c>
      <c r="AF297" s="5">
        <v>0</v>
      </c>
      <c r="AG297" s="5">
        <v>91.53</v>
      </c>
      <c r="AH297" s="5">
        <f t="shared" si="43"/>
        <v>600</v>
      </c>
    </row>
    <row r="298" spans="1:34" x14ac:dyDescent="0.25">
      <c r="A298" s="5">
        <v>243</v>
      </c>
      <c r="B298" s="5" t="s">
        <v>49</v>
      </c>
      <c r="C298" s="5" t="s">
        <v>30</v>
      </c>
      <c r="D298" s="5" t="s">
        <v>367</v>
      </c>
      <c r="E298" s="15" t="str">
        <f t="shared" si="44"/>
        <v>B003</v>
      </c>
      <c r="F298" s="15" t="str">
        <f t="shared" si="34"/>
        <v>12766</v>
      </c>
      <c r="G298" s="15" t="str">
        <f t="shared" si="35"/>
        <v>3-1</v>
      </c>
      <c r="H298" s="5" t="s">
        <v>327</v>
      </c>
      <c r="I298" s="5">
        <f t="shared" si="36"/>
        <v>2</v>
      </c>
      <c r="J298" s="5">
        <f t="shared" si="37"/>
        <v>2022</v>
      </c>
      <c r="K298" s="5">
        <f t="shared" si="38"/>
        <v>22</v>
      </c>
      <c r="L298" s="7">
        <f t="shared" si="39"/>
        <v>44614</v>
      </c>
      <c r="M298" s="5" t="s">
        <v>327</v>
      </c>
      <c r="U298" s="5" t="s">
        <v>33</v>
      </c>
      <c r="V298" s="5" t="str">
        <f t="shared" si="40"/>
        <v>clientes - varios</v>
      </c>
      <c r="W298" s="5" t="str">
        <f t="shared" si="41"/>
        <v>CLIENTES - VARIOS</v>
      </c>
      <c r="X298" s="5" t="str">
        <f t="shared" si="42"/>
        <v>Clientes - Varios</v>
      </c>
      <c r="Y298" s="5">
        <v>99999999</v>
      </c>
      <c r="Z298" s="5" t="s">
        <v>34</v>
      </c>
      <c r="AA298" s="5" t="s">
        <v>35</v>
      </c>
      <c r="AD298" s="5" t="s">
        <v>36</v>
      </c>
      <c r="AE298" s="5">
        <v>508.47</v>
      </c>
      <c r="AF298" s="5">
        <v>0</v>
      </c>
      <c r="AG298" s="5">
        <v>91.53</v>
      </c>
      <c r="AH298" s="5">
        <f t="shared" si="43"/>
        <v>600</v>
      </c>
    </row>
    <row r="299" spans="1:34" x14ac:dyDescent="0.25">
      <c r="A299" s="5">
        <v>244</v>
      </c>
      <c r="B299" s="5" t="s">
        <v>55</v>
      </c>
      <c r="C299" s="5" t="s">
        <v>30</v>
      </c>
      <c r="D299" s="5" t="s">
        <v>368</v>
      </c>
      <c r="E299" s="15" t="str">
        <f t="shared" si="44"/>
        <v>B002</v>
      </c>
      <c r="F299" s="15" t="str">
        <f t="shared" si="34"/>
        <v>16058</v>
      </c>
      <c r="G299" s="15" t="str">
        <f t="shared" si="35"/>
        <v>2-1</v>
      </c>
      <c r="H299" s="5" t="s">
        <v>327</v>
      </c>
      <c r="I299" s="5">
        <f t="shared" si="36"/>
        <v>2</v>
      </c>
      <c r="J299" s="5">
        <f t="shared" si="37"/>
        <v>2022</v>
      </c>
      <c r="K299" s="5">
        <f t="shared" si="38"/>
        <v>22</v>
      </c>
      <c r="L299" s="7">
        <f t="shared" si="39"/>
        <v>44614</v>
      </c>
      <c r="M299" s="5" t="s">
        <v>327</v>
      </c>
      <c r="U299" s="5" t="s">
        <v>33</v>
      </c>
      <c r="V299" s="5" t="str">
        <f t="shared" si="40"/>
        <v>clientes - varios</v>
      </c>
      <c r="W299" s="5" t="str">
        <f t="shared" si="41"/>
        <v>CLIENTES - VARIOS</v>
      </c>
      <c r="X299" s="5" t="str">
        <f t="shared" si="42"/>
        <v>Clientes - Varios</v>
      </c>
      <c r="Y299" s="5">
        <v>99999999</v>
      </c>
      <c r="Z299" s="5" t="s">
        <v>34</v>
      </c>
      <c r="AA299" s="5" t="s">
        <v>35</v>
      </c>
      <c r="AD299" s="5" t="s">
        <v>36</v>
      </c>
      <c r="AE299" s="5">
        <v>508.47</v>
      </c>
      <c r="AF299" s="5">
        <v>0</v>
      </c>
      <c r="AG299" s="5">
        <v>91.53</v>
      </c>
      <c r="AH299" s="5">
        <f t="shared" si="43"/>
        <v>600</v>
      </c>
    </row>
    <row r="300" spans="1:34" x14ac:dyDescent="0.25">
      <c r="A300" s="5">
        <v>245</v>
      </c>
      <c r="B300" s="5" t="s">
        <v>55</v>
      </c>
      <c r="C300" s="5" t="s">
        <v>30</v>
      </c>
      <c r="D300" s="5" t="s">
        <v>369</v>
      </c>
      <c r="E300" s="15" t="str">
        <f t="shared" si="44"/>
        <v>B002</v>
      </c>
      <c r="F300" s="15" t="str">
        <f t="shared" si="34"/>
        <v>16057</v>
      </c>
      <c r="G300" s="15" t="str">
        <f t="shared" si="35"/>
        <v>2-1</v>
      </c>
      <c r="H300" s="5" t="s">
        <v>327</v>
      </c>
      <c r="I300" s="5">
        <f t="shared" si="36"/>
        <v>2</v>
      </c>
      <c r="J300" s="5">
        <f t="shared" si="37"/>
        <v>2022</v>
      </c>
      <c r="K300" s="5">
        <f t="shared" si="38"/>
        <v>22</v>
      </c>
      <c r="L300" s="7">
        <f t="shared" si="39"/>
        <v>44614</v>
      </c>
      <c r="M300" s="5" t="s">
        <v>327</v>
      </c>
      <c r="U300" s="5" t="s">
        <v>33</v>
      </c>
      <c r="V300" s="5" t="str">
        <f t="shared" si="40"/>
        <v>clientes - varios</v>
      </c>
      <c r="W300" s="5" t="str">
        <f t="shared" si="41"/>
        <v>CLIENTES - VARIOS</v>
      </c>
      <c r="X300" s="5" t="str">
        <f t="shared" si="42"/>
        <v>Clientes - Varios</v>
      </c>
      <c r="Y300" s="5">
        <v>99999999</v>
      </c>
      <c r="Z300" s="5" t="s">
        <v>34</v>
      </c>
      <c r="AA300" s="5" t="s">
        <v>35</v>
      </c>
      <c r="AD300" s="5" t="s">
        <v>36</v>
      </c>
      <c r="AE300" s="5">
        <v>508.47</v>
      </c>
      <c r="AF300" s="5">
        <v>0</v>
      </c>
      <c r="AG300" s="5">
        <v>91.53</v>
      </c>
      <c r="AH300" s="5">
        <f t="shared" si="43"/>
        <v>600</v>
      </c>
    </row>
    <row r="301" spans="1:34" x14ac:dyDescent="0.25">
      <c r="A301" s="5">
        <v>246</v>
      </c>
      <c r="B301" s="5" t="s">
        <v>55</v>
      </c>
      <c r="C301" s="5" t="s">
        <v>30</v>
      </c>
      <c r="D301" s="5" t="s">
        <v>370</v>
      </c>
      <c r="E301" s="15" t="str">
        <f t="shared" si="44"/>
        <v>B002</v>
      </c>
      <c r="F301" s="15" t="str">
        <f t="shared" si="34"/>
        <v>16056</v>
      </c>
      <c r="G301" s="15" t="str">
        <f t="shared" si="35"/>
        <v>2-1</v>
      </c>
      <c r="H301" s="5" t="s">
        <v>327</v>
      </c>
      <c r="I301" s="5">
        <f t="shared" si="36"/>
        <v>2</v>
      </c>
      <c r="J301" s="5">
        <f t="shared" si="37"/>
        <v>2022</v>
      </c>
      <c r="K301" s="5">
        <f t="shared" si="38"/>
        <v>22</v>
      </c>
      <c r="L301" s="7">
        <f t="shared" si="39"/>
        <v>44614</v>
      </c>
      <c r="M301" s="5" t="s">
        <v>327</v>
      </c>
      <c r="U301" s="5" t="s">
        <v>33</v>
      </c>
      <c r="V301" s="5" t="str">
        <f t="shared" si="40"/>
        <v>clientes - varios</v>
      </c>
      <c r="W301" s="5" t="str">
        <f t="shared" si="41"/>
        <v>CLIENTES - VARIOS</v>
      </c>
      <c r="X301" s="5" t="str">
        <f t="shared" si="42"/>
        <v>Clientes - Varios</v>
      </c>
      <c r="Y301" s="5">
        <v>99999999</v>
      </c>
      <c r="Z301" s="5" t="s">
        <v>34</v>
      </c>
      <c r="AA301" s="5" t="s">
        <v>35</v>
      </c>
      <c r="AD301" s="5" t="s">
        <v>36</v>
      </c>
      <c r="AE301" s="5">
        <v>508.47</v>
      </c>
      <c r="AF301" s="5">
        <v>0</v>
      </c>
      <c r="AG301" s="5">
        <v>91.53</v>
      </c>
      <c r="AH301" s="5">
        <f t="shared" si="43"/>
        <v>600</v>
      </c>
    </row>
    <row r="302" spans="1:34" x14ac:dyDescent="0.25">
      <c r="A302" s="5">
        <v>247</v>
      </c>
      <c r="B302" s="5" t="s">
        <v>55</v>
      </c>
      <c r="C302" s="5" t="s">
        <v>30</v>
      </c>
      <c r="D302" s="5" t="s">
        <v>371</v>
      </c>
      <c r="E302" s="15" t="str">
        <f t="shared" si="44"/>
        <v>B002</v>
      </c>
      <c r="F302" s="15" t="str">
        <f t="shared" si="34"/>
        <v>16055</v>
      </c>
      <c r="G302" s="15" t="str">
        <f t="shared" si="35"/>
        <v>2-1</v>
      </c>
      <c r="H302" s="5" t="s">
        <v>327</v>
      </c>
      <c r="I302" s="5">
        <f t="shared" si="36"/>
        <v>2</v>
      </c>
      <c r="J302" s="5">
        <f t="shared" si="37"/>
        <v>2022</v>
      </c>
      <c r="K302" s="5">
        <f t="shared" si="38"/>
        <v>22</v>
      </c>
      <c r="L302" s="7">
        <f t="shared" si="39"/>
        <v>44614</v>
      </c>
      <c r="M302" s="5" t="s">
        <v>327</v>
      </c>
      <c r="U302" s="5" t="s">
        <v>33</v>
      </c>
      <c r="V302" s="5" t="str">
        <f t="shared" si="40"/>
        <v>clientes - varios</v>
      </c>
      <c r="W302" s="5" t="str">
        <f t="shared" si="41"/>
        <v>CLIENTES - VARIOS</v>
      </c>
      <c r="X302" s="5" t="str">
        <f t="shared" si="42"/>
        <v>Clientes - Varios</v>
      </c>
      <c r="Y302" s="5">
        <v>99999999</v>
      </c>
      <c r="Z302" s="5" t="s">
        <v>34</v>
      </c>
      <c r="AA302" s="5" t="s">
        <v>35</v>
      </c>
      <c r="AD302" s="5" t="s">
        <v>36</v>
      </c>
      <c r="AE302" s="5">
        <v>508.47</v>
      </c>
      <c r="AF302" s="5">
        <v>0</v>
      </c>
      <c r="AG302" s="5">
        <v>91.53</v>
      </c>
      <c r="AH302" s="5">
        <f t="shared" si="43"/>
        <v>600</v>
      </c>
    </row>
    <row r="303" spans="1:34" x14ac:dyDescent="0.25">
      <c r="A303" s="5">
        <v>248</v>
      </c>
      <c r="B303" s="5" t="s">
        <v>55</v>
      </c>
      <c r="C303" s="5" t="s">
        <v>38</v>
      </c>
      <c r="D303" s="5" t="s">
        <v>372</v>
      </c>
      <c r="E303" s="15" t="str">
        <f t="shared" si="44"/>
        <v>F002</v>
      </c>
      <c r="F303" s="15" t="str">
        <f t="shared" si="34"/>
        <v>3469</v>
      </c>
      <c r="G303" s="15" t="str">
        <f t="shared" si="35"/>
        <v>2-3</v>
      </c>
      <c r="H303" s="5" t="s">
        <v>327</v>
      </c>
      <c r="I303" s="5">
        <f t="shared" si="36"/>
        <v>2</v>
      </c>
      <c r="J303" s="5">
        <f t="shared" si="37"/>
        <v>2022</v>
      </c>
      <c r="K303" s="5">
        <f t="shared" si="38"/>
        <v>22</v>
      </c>
      <c r="L303" s="7">
        <f t="shared" si="39"/>
        <v>44614</v>
      </c>
      <c r="M303" s="5" t="s">
        <v>327</v>
      </c>
      <c r="U303" s="5" t="s">
        <v>373</v>
      </c>
      <c r="V303" s="5" t="str">
        <f t="shared" si="40"/>
        <v>greenagro s.a.c</v>
      </c>
      <c r="W303" s="5" t="str">
        <f t="shared" si="41"/>
        <v>GREENAGRO S.A.C</v>
      </c>
      <c r="X303" s="5" t="str">
        <f t="shared" si="42"/>
        <v>Greenagro S.A.C</v>
      </c>
      <c r="Y303" s="5">
        <v>20609113457</v>
      </c>
      <c r="Z303" s="5" t="s">
        <v>34</v>
      </c>
      <c r="AA303" s="5" t="s">
        <v>35</v>
      </c>
      <c r="AD303" s="5" t="s">
        <v>36</v>
      </c>
      <c r="AE303" s="5">
        <v>33.9</v>
      </c>
      <c r="AF303" s="5">
        <v>0</v>
      </c>
      <c r="AG303" s="5">
        <v>6.1</v>
      </c>
      <c r="AH303" s="5">
        <f t="shared" si="43"/>
        <v>40</v>
      </c>
    </row>
    <row r="304" spans="1:34" x14ac:dyDescent="0.25">
      <c r="A304" s="5">
        <v>249</v>
      </c>
      <c r="B304" s="5" t="s">
        <v>29</v>
      </c>
      <c r="C304" s="5" t="s">
        <v>30</v>
      </c>
      <c r="D304" s="5" t="s">
        <v>374</v>
      </c>
      <c r="E304" s="15" t="str">
        <f t="shared" si="44"/>
        <v>B001</v>
      </c>
      <c r="F304" s="15" t="str">
        <f t="shared" si="34"/>
        <v>17192</v>
      </c>
      <c r="G304" s="15" t="str">
        <f t="shared" si="35"/>
        <v>1-1</v>
      </c>
      <c r="H304" s="5" t="s">
        <v>327</v>
      </c>
      <c r="I304" s="5">
        <f t="shared" si="36"/>
        <v>2</v>
      </c>
      <c r="J304" s="5">
        <f t="shared" si="37"/>
        <v>2022</v>
      </c>
      <c r="K304" s="5">
        <f t="shared" si="38"/>
        <v>22</v>
      </c>
      <c r="L304" s="7">
        <f t="shared" si="39"/>
        <v>44614</v>
      </c>
      <c r="M304" s="5" t="s">
        <v>327</v>
      </c>
      <c r="U304" s="5" t="s">
        <v>33</v>
      </c>
      <c r="V304" s="5" t="str">
        <f t="shared" si="40"/>
        <v>clientes - varios</v>
      </c>
      <c r="W304" s="5" t="str">
        <f t="shared" si="41"/>
        <v>CLIENTES - VARIOS</v>
      </c>
      <c r="X304" s="5" t="str">
        <f t="shared" si="42"/>
        <v>Clientes - Varios</v>
      </c>
      <c r="Y304" s="5">
        <v>99999999</v>
      </c>
      <c r="Z304" s="5" t="s">
        <v>34</v>
      </c>
      <c r="AA304" s="5" t="s">
        <v>35</v>
      </c>
      <c r="AD304" s="5" t="s">
        <v>36</v>
      </c>
      <c r="AE304" s="5">
        <v>16.95</v>
      </c>
      <c r="AF304" s="5">
        <v>0</v>
      </c>
      <c r="AG304" s="5">
        <v>3.05</v>
      </c>
      <c r="AH304" s="5">
        <f t="shared" si="43"/>
        <v>20</v>
      </c>
    </row>
    <row r="305" spans="1:34" x14ac:dyDescent="0.25">
      <c r="A305" s="5">
        <v>250</v>
      </c>
      <c r="B305" s="5" t="s">
        <v>29</v>
      </c>
      <c r="C305" s="5" t="s">
        <v>38</v>
      </c>
      <c r="D305" s="5" t="s">
        <v>375</v>
      </c>
      <c r="E305" s="15" t="str">
        <f t="shared" si="44"/>
        <v>F001</v>
      </c>
      <c r="F305" s="15" t="str">
        <f t="shared" si="34"/>
        <v>8570</v>
      </c>
      <c r="G305" s="15" t="str">
        <f t="shared" si="35"/>
        <v>1-8</v>
      </c>
      <c r="H305" s="5" t="s">
        <v>327</v>
      </c>
      <c r="I305" s="5">
        <f t="shared" si="36"/>
        <v>2</v>
      </c>
      <c r="J305" s="5">
        <f t="shared" si="37"/>
        <v>2022</v>
      </c>
      <c r="K305" s="5">
        <f t="shared" si="38"/>
        <v>22</v>
      </c>
      <c r="L305" s="7">
        <f t="shared" si="39"/>
        <v>44614</v>
      </c>
      <c r="M305" s="5" t="s">
        <v>327</v>
      </c>
      <c r="S305" s="5" t="s">
        <v>40</v>
      </c>
      <c r="T305" s="5" t="s">
        <v>41</v>
      </c>
      <c r="U305" s="5" t="s">
        <v>42</v>
      </c>
      <c r="V305" s="5" t="str">
        <f t="shared" si="40"/>
        <v>cubas tapia yon elvis</v>
      </c>
      <c r="W305" s="5" t="str">
        <f t="shared" si="41"/>
        <v>CUBAS TAPIA YON ELVIS</v>
      </c>
      <c r="X305" s="5" t="str">
        <f t="shared" si="42"/>
        <v>Cubas Tapia Yon Elvis</v>
      </c>
      <c r="Y305" s="5">
        <v>10707562914</v>
      </c>
      <c r="Z305" s="5" t="s">
        <v>34</v>
      </c>
      <c r="AA305" s="5" t="s">
        <v>35</v>
      </c>
      <c r="AD305" s="5" t="s">
        <v>36</v>
      </c>
      <c r="AE305" s="5">
        <v>487.71</v>
      </c>
      <c r="AF305" s="5">
        <v>0</v>
      </c>
      <c r="AG305" s="5">
        <v>87.79</v>
      </c>
      <c r="AH305" s="5">
        <f t="shared" si="43"/>
        <v>575.5</v>
      </c>
    </row>
    <row r="306" spans="1:34" x14ac:dyDescent="0.25">
      <c r="A306" s="5">
        <v>251</v>
      </c>
      <c r="B306" s="5" t="s">
        <v>29</v>
      </c>
      <c r="C306" s="5" t="s">
        <v>30</v>
      </c>
      <c r="D306" s="5" t="s">
        <v>376</v>
      </c>
      <c r="E306" s="15" t="str">
        <f t="shared" si="44"/>
        <v>B001</v>
      </c>
      <c r="F306" s="15" t="str">
        <f t="shared" si="34"/>
        <v>17191</v>
      </c>
      <c r="G306" s="15" t="str">
        <f t="shared" si="35"/>
        <v>1-1</v>
      </c>
      <c r="H306" s="5" t="s">
        <v>327</v>
      </c>
      <c r="I306" s="5">
        <f t="shared" si="36"/>
        <v>2</v>
      </c>
      <c r="J306" s="5">
        <f t="shared" si="37"/>
        <v>2022</v>
      </c>
      <c r="K306" s="5">
        <f t="shared" si="38"/>
        <v>22</v>
      </c>
      <c r="L306" s="7">
        <f t="shared" si="39"/>
        <v>44614</v>
      </c>
      <c r="M306" s="5" t="s">
        <v>327</v>
      </c>
      <c r="U306" s="5" t="s">
        <v>33</v>
      </c>
      <c r="V306" s="5" t="str">
        <f t="shared" si="40"/>
        <v>clientes - varios</v>
      </c>
      <c r="W306" s="5" t="str">
        <f t="shared" si="41"/>
        <v>CLIENTES - VARIOS</v>
      </c>
      <c r="X306" s="5" t="str">
        <f t="shared" si="42"/>
        <v>Clientes - Varios</v>
      </c>
      <c r="Y306" s="5">
        <v>99999999</v>
      </c>
      <c r="Z306" s="5" t="s">
        <v>34</v>
      </c>
      <c r="AA306" s="5" t="s">
        <v>35</v>
      </c>
      <c r="AD306" s="5" t="s">
        <v>36</v>
      </c>
      <c r="AE306" s="5">
        <v>42.37</v>
      </c>
      <c r="AF306" s="5">
        <v>0</v>
      </c>
      <c r="AG306" s="5">
        <v>7.63</v>
      </c>
      <c r="AH306" s="5">
        <f t="shared" si="43"/>
        <v>50</v>
      </c>
    </row>
    <row r="307" spans="1:34" x14ac:dyDescent="0.25">
      <c r="A307" s="5">
        <v>252</v>
      </c>
      <c r="B307" s="5" t="s">
        <v>29</v>
      </c>
      <c r="C307" s="5" t="s">
        <v>38</v>
      </c>
      <c r="D307" s="5" t="s">
        <v>377</v>
      </c>
      <c r="E307" s="15" t="str">
        <f t="shared" si="44"/>
        <v>F001</v>
      </c>
      <c r="F307" s="15" t="str">
        <f t="shared" si="34"/>
        <v>8569</v>
      </c>
      <c r="G307" s="15" t="str">
        <f t="shared" si="35"/>
        <v>1-8</v>
      </c>
      <c r="H307" s="5" t="s">
        <v>327</v>
      </c>
      <c r="I307" s="5">
        <f t="shared" si="36"/>
        <v>2</v>
      </c>
      <c r="J307" s="5">
        <f t="shared" si="37"/>
        <v>2022</v>
      </c>
      <c r="K307" s="5">
        <f t="shared" si="38"/>
        <v>22</v>
      </c>
      <c r="L307" s="7">
        <f t="shared" si="39"/>
        <v>44614</v>
      </c>
      <c r="M307" s="5" t="s">
        <v>327</v>
      </c>
      <c r="R307" s="5" t="s">
        <v>378</v>
      </c>
      <c r="S307" s="5" t="s">
        <v>379</v>
      </c>
      <c r="T307" s="5" t="s">
        <v>380</v>
      </c>
      <c r="U307" s="5" t="s">
        <v>381</v>
      </c>
      <c r="V307" s="5" t="str">
        <f t="shared" si="40"/>
        <v>sociedad anonima fausto piaggio</v>
      </c>
      <c r="W307" s="5" t="str">
        <f t="shared" si="41"/>
        <v>SOCIEDAD ANONIMA FAUSTO PIAGGIO</v>
      </c>
      <c r="X307" s="5" t="str">
        <f t="shared" si="42"/>
        <v>Sociedad Anonima Fausto Piaggio</v>
      </c>
      <c r="Y307" s="5">
        <v>20100244471</v>
      </c>
      <c r="Z307" s="5" t="s">
        <v>34</v>
      </c>
      <c r="AA307" s="5" t="s">
        <v>35</v>
      </c>
      <c r="AD307" s="5" t="s">
        <v>36</v>
      </c>
      <c r="AE307" s="5">
        <v>127.12</v>
      </c>
      <c r="AF307" s="5">
        <v>0</v>
      </c>
      <c r="AG307" s="5">
        <v>22.88</v>
      </c>
      <c r="AH307" s="5">
        <f t="shared" si="43"/>
        <v>150</v>
      </c>
    </row>
    <row r="308" spans="1:34" x14ac:dyDescent="0.25">
      <c r="A308" s="5">
        <v>253</v>
      </c>
      <c r="B308" s="5" t="s">
        <v>29</v>
      </c>
      <c r="C308" s="5" t="s">
        <v>38</v>
      </c>
      <c r="D308" s="5" t="s">
        <v>382</v>
      </c>
      <c r="E308" s="15" t="str">
        <f t="shared" si="44"/>
        <v>F001</v>
      </c>
      <c r="F308" s="15" t="str">
        <f t="shared" si="34"/>
        <v>8568</v>
      </c>
      <c r="G308" s="15" t="str">
        <f t="shared" si="35"/>
        <v>1-8</v>
      </c>
      <c r="H308" s="5" t="s">
        <v>327</v>
      </c>
      <c r="I308" s="5">
        <f t="shared" si="36"/>
        <v>2</v>
      </c>
      <c r="J308" s="5">
        <f t="shared" si="37"/>
        <v>2022</v>
      </c>
      <c r="K308" s="5">
        <f t="shared" si="38"/>
        <v>22</v>
      </c>
      <c r="L308" s="7">
        <f t="shared" si="39"/>
        <v>44614</v>
      </c>
      <c r="M308" s="5" t="s">
        <v>327</v>
      </c>
      <c r="R308" s="5" t="s">
        <v>87</v>
      </c>
      <c r="S308" s="5" t="s">
        <v>40</v>
      </c>
      <c r="T308" s="5" t="s">
        <v>41</v>
      </c>
      <c r="U308" s="5" t="s">
        <v>383</v>
      </c>
      <c r="V308" s="5" t="str">
        <f t="shared" si="40"/>
        <v>"grifos gran prix s.a.c."</v>
      </c>
      <c r="W308" s="5" t="str">
        <f t="shared" si="41"/>
        <v>"GRIFOS GRAN PRIX S.A.C."</v>
      </c>
      <c r="X308" s="5" t="str">
        <f t="shared" si="42"/>
        <v>"Grifos Gran Prix S.A.C."</v>
      </c>
      <c r="Y308" s="5">
        <v>20487832287</v>
      </c>
      <c r="Z308" s="5" t="s">
        <v>384</v>
      </c>
      <c r="AA308" s="5" t="s">
        <v>35</v>
      </c>
      <c r="AD308" s="5" t="s">
        <v>36</v>
      </c>
      <c r="AE308" s="5">
        <v>0</v>
      </c>
      <c r="AF308" s="5">
        <v>0</v>
      </c>
      <c r="AG308" s="5">
        <v>0</v>
      </c>
      <c r="AH308" s="5">
        <f t="shared" si="43"/>
        <v>0</v>
      </c>
    </row>
    <row r="309" spans="1:34" x14ac:dyDescent="0.25">
      <c r="A309" s="5">
        <v>254</v>
      </c>
      <c r="B309" s="5" t="s">
        <v>29</v>
      </c>
      <c r="C309" s="5" t="s">
        <v>38</v>
      </c>
      <c r="D309" s="5" t="s">
        <v>385</v>
      </c>
      <c r="E309" s="15" t="str">
        <f t="shared" si="44"/>
        <v>F001</v>
      </c>
      <c r="F309" s="15" t="str">
        <f t="shared" si="34"/>
        <v>8567</v>
      </c>
      <c r="G309" s="15" t="str">
        <f t="shared" si="35"/>
        <v>1-8</v>
      </c>
      <c r="H309" s="5" t="s">
        <v>327</v>
      </c>
      <c r="I309" s="5">
        <f t="shared" si="36"/>
        <v>2</v>
      </c>
      <c r="J309" s="5">
        <f t="shared" si="37"/>
        <v>2022</v>
      </c>
      <c r="K309" s="5">
        <f t="shared" si="38"/>
        <v>22</v>
      </c>
      <c r="L309" s="7">
        <f t="shared" si="39"/>
        <v>44614</v>
      </c>
      <c r="M309" s="5" t="s">
        <v>327</v>
      </c>
      <c r="R309" s="5" t="s">
        <v>378</v>
      </c>
      <c r="S309" s="5" t="s">
        <v>379</v>
      </c>
      <c r="T309" s="5" t="s">
        <v>380</v>
      </c>
      <c r="U309" s="5" t="s">
        <v>381</v>
      </c>
      <c r="V309" s="5" t="str">
        <f t="shared" si="40"/>
        <v>sociedad anonima fausto piaggio</v>
      </c>
      <c r="W309" s="5" t="str">
        <f t="shared" si="41"/>
        <v>SOCIEDAD ANONIMA FAUSTO PIAGGIO</v>
      </c>
      <c r="X309" s="5" t="str">
        <f t="shared" si="42"/>
        <v>Sociedad Anonima Fausto Piaggio</v>
      </c>
      <c r="Y309" s="5">
        <v>20100244471</v>
      </c>
      <c r="Z309" s="5" t="s">
        <v>384</v>
      </c>
      <c r="AA309" s="5" t="s">
        <v>35</v>
      </c>
      <c r="AD309" s="5" t="s">
        <v>36</v>
      </c>
      <c r="AE309" s="5">
        <v>0</v>
      </c>
      <c r="AF309" s="5">
        <v>0</v>
      </c>
      <c r="AG309" s="5">
        <v>0</v>
      </c>
      <c r="AH309" s="5">
        <f t="shared" si="43"/>
        <v>0</v>
      </c>
    </row>
    <row r="310" spans="1:34" x14ac:dyDescent="0.25">
      <c r="A310" s="5">
        <v>255</v>
      </c>
      <c r="B310" s="5" t="s">
        <v>29</v>
      </c>
      <c r="C310" s="5" t="s">
        <v>30</v>
      </c>
      <c r="D310" s="5" t="s">
        <v>386</v>
      </c>
      <c r="E310" s="15" t="str">
        <f t="shared" si="44"/>
        <v>B001</v>
      </c>
      <c r="F310" s="15" t="str">
        <f t="shared" si="34"/>
        <v>17190</v>
      </c>
      <c r="G310" s="15" t="str">
        <f t="shared" si="35"/>
        <v>1-1</v>
      </c>
      <c r="H310" s="5" t="s">
        <v>327</v>
      </c>
      <c r="I310" s="5">
        <f t="shared" si="36"/>
        <v>2</v>
      </c>
      <c r="J310" s="5">
        <f t="shared" si="37"/>
        <v>2022</v>
      </c>
      <c r="K310" s="5">
        <f t="shared" si="38"/>
        <v>22</v>
      </c>
      <c r="L310" s="7">
        <f t="shared" si="39"/>
        <v>44614</v>
      </c>
      <c r="M310" s="5" t="s">
        <v>327</v>
      </c>
      <c r="U310" s="5" t="s">
        <v>33</v>
      </c>
      <c r="V310" s="5" t="str">
        <f t="shared" si="40"/>
        <v>clientes - varios</v>
      </c>
      <c r="W310" s="5" t="str">
        <f t="shared" si="41"/>
        <v>CLIENTES - VARIOS</v>
      </c>
      <c r="X310" s="5" t="str">
        <f t="shared" si="42"/>
        <v>Clientes - Varios</v>
      </c>
      <c r="Y310" s="5">
        <v>99999999</v>
      </c>
      <c r="Z310" s="5" t="s">
        <v>34</v>
      </c>
      <c r="AA310" s="5" t="s">
        <v>35</v>
      </c>
      <c r="AD310" s="5" t="s">
        <v>36</v>
      </c>
      <c r="AE310" s="5">
        <v>29.66</v>
      </c>
      <c r="AF310" s="5">
        <v>0</v>
      </c>
      <c r="AG310" s="5">
        <v>5.34</v>
      </c>
      <c r="AH310" s="5">
        <f t="shared" si="43"/>
        <v>35</v>
      </c>
    </row>
    <row r="311" spans="1:34" x14ac:dyDescent="0.25">
      <c r="A311" s="5">
        <v>256</v>
      </c>
      <c r="B311" s="5" t="s">
        <v>29</v>
      </c>
      <c r="C311" s="5" t="s">
        <v>38</v>
      </c>
      <c r="D311" s="5" t="s">
        <v>387</v>
      </c>
      <c r="E311" s="15" t="str">
        <f t="shared" si="44"/>
        <v>F001</v>
      </c>
      <c r="F311" s="15" t="str">
        <f t="shared" si="34"/>
        <v>8566</v>
      </c>
      <c r="G311" s="15" t="str">
        <f t="shared" si="35"/>
        <v>1-8</v>
      </c>
      <c r="H311" s="5" t="s">
        <v>327</v>
      </c>
      <c r="I311" s="5">
        <f t="shared" si="36"/>
        <v>2</v>
      </c>
      <c r="J311" s="5">
        <f t="shared" si="37"/>
        <v>2022</v>
      </c>
      <c r="K311" s="5">
        <f t="shared" si="38"/>
        <v>22</v>
      </c>
      <c r="L311" s="7">
        <f t="shared" si="39"/>
        <v>44614</v>
      </c>
      <c r="M311" s="5" t="s">
        <v>327</v>
      </c>
      <c r="R311" s="5" t="s">
        <v>388</v>
      </c>
      <c r="S311" s="5" t="s">
        <v>389</v>
      </c>
      <c r="T311" s="5" t="s">
        <v>390</v>
      </c>
      <c r="U311" s="5" t="s">
        <v>391</v>
      </c>
      <c r="V311" s="5" t="str">
        <f t="shared" si="40"/>
        <v>televez e.i.r.l.</v>
      </c>
      <c r="W311" s="5" t="str">
        <f t="shared" si="41"/>
        <v>TELEVEZ E.I.R.L.</v>
      </c>
      <c r="X311" s="5" t="str">
        <f t="shared" si="42"/>
        <v>Televez E.I.R.L.</v>
      </c>
      <c r="Y311" s="5">
        <v>20602744125</v>
      </c>
      <c r="Z311" s="5" t="s">
        <v>34</v>
      </c>
      <c r="AA311" s="5" t="s">
        <v>35</v>
      </c>
      <c r="AD311" s="5" t="s">
        <v>36</v>
      </c>
      <c r="AE311" s="5">
        <v>84.75</v>
      </c>
      <c r="AF311" s="5">
        <v>0</v>
      </c>
      <c r="AG311" s="5">
        <v>15.25</v>
      </c>
      <c r="AH311" s="5">
        <f t="shared" si="43"/>
        <v>100</v>
      </c>
    </row>
    <row r="312" spans="1:34" x14ac:dyDescent="0.25">
      <c r="A312" s="5">
        <v>257</v>
      </c>
      <c r="B312" s="5" t="s">
        <v>29</v>
      </c>
      <c r="C312" s="5" t="s">
        <v>30</v>
      </c>
      <c r="D312" s="5" t="s">
        <v>392</v>
      </c>
      <c r="E312" s="15" t="str">
        <f t="shared" si="44"/>
        <v>B001</v>
      </c>
      <c r="F312" s="15" t="str">
        <f t="shared" si="34"/>
        <v>17189</v>
      </c>
      <c r="G312" s="15" t="str">
        <f t="shared" si="35"/>
        <v>1-1</v>
      </c>
      <c r="H312" s="5" t="s">
        <v>327</v>
      </c>
      <c r="I312" s="5">
        <f t="shared" si="36"/>
        <v>2</v>
      </c>
      <c r="J312" s="5">
        <f t="shared" si="37"/>
        <v>2022</v>
      </c>
      <c r="K312" s="5">
        <f t="shared" si="38"/>
        <v>22</v>
      </c>
      <c r="L312" s="7">
        <f t="shared" si="39"/>
        <v>44614</v>
      </c>
      <c r="M312" s="5" t="s">
        <v>327</v>
      </c>
      <c r="U312" s="5" t="s">
        <v>33</v>
      </c>
      <c r="V312" s="5" t="str">
        <f t="shared" si="40"/>
        <v>clientes - varios</v>
      </c>
      <c r="W312" s="5" t="str">
        <f t="shared" si="41"/>
        <v>CLIENTES - VARIOS</v>
      </c>
      <c r="X312" s="5" t="str">
        <f t="shared" si="42"/>
        <v>Clientes - Varios</v>
      </c>
      <c r="Y312" s="5">
        <v>99999999</v>
      </c>
      <c r="Z312" s="5" t="s">
        <v>34</v>
      </c>
      <c r="AA312" s="5" t="s">
        <v>35</v>
      </c>
      <c r="AD312" s="5" t="s">
        <v>36</v>
      </c>
      <c r="AE312" s="5">
        <v>127.12</v>
      </c>
      <c r="AF312" s="5">
        <v>0</v>
      </c>
      <c r="AG312" s="5">
        <v>22.88</v>
      </c>
      <c r="AH312" s="5">
        <f t="shared" si="43"/>
        <v>150</v>
      </c>
    </row>
    <row r="313" spans="1:34" x14ac:dyDescent="0.25">
      <c r="A313" s="5">
        <v>258</v>
      </c>
      <c r="B313" s="5" t="s">
        <v>29</v>
      </c>
      <c r="C313" s="5" t="s">
        <v>30</v>
      </c>
      <c r="D313" s="5" t="s">
        <v>393</v>
      </c>
      <c r="E313" s="15" t="str">
        <f t="shared" si="44"/>
        <v>B001</v>
      </c>
      <c r="F313" s="15" t="str">
        <f t="shared" ref="F313:F376" si="45">IF(LEFT(RIGHT(D313,5),1)="-",RIGHT(D313,4),RIGHT(D313,5))</f>
        <v>17188</v>
      </c>
      <c r="G313" s="15" t="str">
        <f t="shared" ref="G313:G376" si="46">MID(D313,4,3)</f>
        <v>1-1</v>
      </c>
      <c r="H313" s="5" t="s">
        <v>327</v>
      </c>
      <c r="I313" s="5">
        <f t="shared" ref="I313:I376" si="47">MONTH(H313)</f>
        <v>2</v>
      </c>
      <c r="J313" s="5">
        <f t="shared" ref="J313:J376" si="48">YEAR(H313)</f>
        <v>2022</v>
      </c>
      <c r="K313" s="5">
        <f t="shared" ref="K313:K376" si="49">DAY(H313)</f>
        <v>22</v>
      </c>
      <c r="L313" s="7">
        <f t="shared" ref="L313:L376" si="50">DATE(J313,I313,K313)</f>
        <v>44614</v>
      </c>
      <c r="M313" s="5" t="s">
        <v>327</v>
      </c>
      <c r="U313" s="5" t="s">
        <v>33</v>
      </c>
      <c r="V313" s="5" t="str">
        <f t="shared" ref="V313:V376" si="51">LOWER(U313)</f>
        <v>clientes - varios</v>
      </c>
      <c r="W313" s="5" t="str">
        <f t="shared" ref="W313:W376" si="52">UPPER(U313)</f>
        <v>CLIENTES - VARIOS</v>
      </c>
      <c r="X313" s="5" t="str">
        <f t="shared" ref="X313:X376" si="53">PROPER(W313)</f>
        <v>Clientes - Varios</v>
      </c>
      <c r="Y313" s="5">
        <v>99999999</v>
      </c>
      <c r="Z313" s="5" t="s">
        <v>34</v>
      </c>
      <c r="AA313" s="5" t="s">
        <v>35</v>
      </c>
      <c r="AD313" s="5" t="s">
        <v>36</v>
      </c>
      <c r="AE313" s="5">
        <v>84.75</v>
      </c>
      <c r="AF313" s="5">
        <v>0</v>
      </c>
      <c r="AG313" s="5">
        <v>15.25</v>
      </c>
      <c r="AH313" s="5">
        <f t="shared" ref="AH313:AH376" si="54">AE313+AG313</f>
        <v>100</v>
      </c>
    </row>
    <row r="314" spans="1:34" x14ac:dyDescent="0.25">
      <c r="A314" s="5">
        <v>259</v>
      </c>
      <c r="B314" s="5" t="s">
        <v>29</v>
      </c>
      <c r="C314" s="5" t="s">
        <v>38</v>
      </c>
      <c r="D314" s="5" t="s">
        <v>394</v>
      </c>
      <c r="E314" s="15" t="str">
        <f t="shared" ref="E314:E377" si="55">LEFT(D314,4)</f>
        <v>F001</v>
      </c>
      <c r="F314" s="15" t="str">
        <f t="shared" si="45"/>
        <v>8565</v>
      </c>
      <c r="G314" s="15" t="str">
        <f t="shared" si="46"/>
        <v>1-8</v>
      </c>
      <c r="H314" s="5" t="s">
        <v>327</v>
      </c>
      <c r="I314" s="5">
        <f t="shared" si="47"/>
        <v>2</v>
      </c>
      <c r="J314" s="5">
        <f t="shared" si="48"/>
        <v>2022</v>
      </c>
      <c r="K314" s="5">
        <f t="shared" si="49"/>
        <v>22</v>
      </c>
      <c r="L314" s="7">
        <f t="shared" si="50"/>
        <v>44614</v>
      </c>
      <c r="M314" s="5" t="s">
        <v>327</v>
      </c>
      <c r="R314" s="5" t="s">
        <v>395</v>
      </c>
      <c r="S314" s="5" t="s">
        <v>168</v>
      </c>
      <c r="T314" s="5" t="s">
        <v>169</v>
      </c>
      <c r="U314" s="5" t="s">
        <v>396</v>
      </c>
      <c r="V314" s="5" t="str">
        <f t="shared" si="51"/>
        <v>transportes pasamayo s r ltda</v>
      </c>
      <c r="W314" s="5" t="str">
        <f t="shared" si="52"/>
        <v>TRANSPORTES PASAMAYO S R LTDA</v>
      </c>
      <c r="X314" s="5" t="str">
        <f t="shared" si="53"/>
        <v>Transportes Pasamayo S R Ltda</v>
      </c>
      <c r="Y314" s="5">
        <v>20225171719</v>
      </c>
      <c r="Z314" s="5" t="s">
        <v>34</v>
      </c>
      <c r="AA314" s="5" t="s">
        <v>35</v>
      </c>
      <c r="AD314" s="5" t="s">
        <v>36</v>
      </c>
      <c r="AE314" s="5">
        <v>140.68</v>
      </c>
      <c r="AF314" s="5">
        <v>0</v>
      </c>
      <c r="AG314" s="5">
        <v>25.32</v>
      </c>
      <c r="AH314" s="5">
        <f t="shared" si="54"/>
        <v>166</v>
      </c>
    </row>
    <row r="315" spans="1:34" x14ac:dyDescent="0.25">
      <c r="A315" s="5">
        <v>260</v>
      </c>
      <c r="B315" s="5" t="s">
        <v>29</v>
      </c>
      <c r="C315" s="5" t="s">
        <v>30</v>
      </c>
      <c r="D315" s="5" t="s">
        <v>397</v>
      </c>
      <c r="E315" s="15" t="str">
        <f t="shared" si="55"/>
        <v>B001</v>
      </c>
      <c r="F315" s="15" t="str">
        <f t="shared" si="45"/>
        <v>17187</v>
      </c>
      <c r="G315" s="15" t="str">
        <f t="shared" si="46"/>
        <v>1-1</v>
      </c>
      <c r="H315" s="5" t="s">
        <v>327</v>
      </c>
      <c r="I315" s="5">
        <f t="shared" si="47"/>
        <v>2</v>
      </c>
      <c r="J315" s="5">
        <f t="shared" si="48"/>
        <v>2022</v>
      </c>
      <c r="K315" s="5">
        <f t="shared" si="49"/>
        <v>22</v>
      </c>
      <c r="L315" s="7">
        <f t="shared" si="50"/>
        <v>44614</v>
      </c>
      <c r="M315" s="5" t="s">
        <v>327</v>
      </c>
      <c r="U315" s="5" t="s">
        <v>33</v>
      </c>
      <c r="V315" s="5" t="str">
        <f t="shared" si="51"/>
        <v>clientes - varios</v>
      </c>
      <c r="W315" s="5" t="str">
        <f t="shared" si="52"/>
        <v>CLIENTES - VARIOS</v>
      </c>
      <c r="X315" s="5" t="str">
        <f t="shared" si="53"/>
        <v>Clientes - Varios</v>
      </c>
      <c r="Y315" s="5">
        <v>99999999</v>
      </c>
      <c r="Z315" s="5" t="s">
        <v>34</v>
      </c>
      <c r="AA315" s="5" t="s">
        <v>35</v>
      </c>
      <c r="AD315" s="5" t="s">
        <v>36</v>
      </c>
      <c r="AE315" s="5">
        <v>33.9</v>
      </c>
      <c r="AF315" s="5">
        <v>0</v>
      </c>
      <c r="AG315" s="5">
        <v>6.1</v>
      </c>
      <c r="AH315" s="5">
        <f t="shared" si="54"/>
        <v>40</v>
      </c>
    </row>
    <row r="316" spans="1:34" x14ac:dyDescent="0.25">
      <c r="A316" s="5">
        <v>261</v>
      </c>
      <c r="B316" s="5" t="s">
        <v>29</v>
      </c>
      <c r="C316" s="5" t="s">
        <v>38</v>
      </c>
      <c r="D316" s="5" t="s">
        <v>398</v>
      </c>
      <c r="E316" s="15" t="str">
        <f t="shared" si="55"/>
        <v>F001</v>
      </c>
      <c r="F316" s="15" t="str">
        <f t="shared" si="45"/>
        <v>8564</v>
      </c>
      <c r="G316" s="15" t="str">
        <f t="shared" si="46"/>
        <v>1-8</v>
      </c>
      <c r="H316" s="5" t="s">
        <v>327</v>
      </c>
      <c r="I316" s="5">
        <f t="shared" si="47"/>
        <v>2</v>
      </c>
      <c r="J316" s="5">
        <f t="shared" si="48"/>
        <v>2022</v>
      </c>
      <c r="K316" s="5">
        <f t="shared" si="49"/>
        <v>22</v>
      </c>
      <c r="L316" s="7">
        <f t="shared" si="50"/>
        <v>44614</v>
      </c>
      <c r="M316" s="5" t="s">
        <v>327</v>
      </c>
      <c r="R316" s="5" t="s">
        <v>41</v>
      </c>
      <c r="S316" s="5" t="s">
        <v>40</v>
      </c>
      <c r="T316" s="5" t="s">
        <v>41</v>
      </c>
      <c r="U316" s="5" t="s">
        <v>399</v>
      </c>
      <c r="V316" s="5" t="str">
        <f t="shared" si="51"/>
        <v>inversiones construcciones y servicios san francisco sac</v>
      </c>
      <c r="W316" s="5" t="str">
        <f t="shared" si="52"/>
        <v>INVERSIONES CONSTRUCCIONES Y SERVICIOS SAN FRANCISCO SAC</v>
      </c>
      <c r="X316" s="5" t="str">
        <f t="shared" si="53"/>
        <v>Inversiones Construcciones Y Servicios San Francisco Sac</v>
      </c>
      <c r="Y316" s="5">
        <v>20539158334</v>
      </c>
      <c r="Z316" s="5" t="s">
        <v>34</v>
      </c>
      <c r="AA316" s="5" t="s">
        <v>35</v>
      </c>
      <c r="AD316" s="5" t="s">
        <v>36</v>
      </c>
      <c r="AE316" s="5">
        <v>127.12</v>
      </c>
      <c r="AF316" s="5">
        <v>0</v>
      </c>
      <c r="AG316" s="5">
        <v>22.88</v>
      </c>
      <c r="AH316" s="5">
        <f t="shared" si="54"/>
        <v>150</v>
      </c>
    </row>
    <row r="317" spans="1:34" x14ac:dyDescent="0.25">
      <c r="A317" s="5">
        <v>262</v>
      </c>
      <c r="B317" s="5" t="s">
        <v>29</v>
      </c>
      <c r="C317" s="5" t="s">
        <v>38</v>
      </c>
      <c r="D317" s="5" t="s">
        <v>400</v>
      </c>
      <c r="E317" s="15" t="str">
        <f t="shared" si="55"/>
        <v>F001</v>
      </c>
      <c r="F317" s="15" t="str">
        <f t="shared" si="45"/>
        <v>8563</v>
      </c>
      <c r="G317" s="15" t="str">
        <f t="shared" si="46"/>
        <v>1-8</v>
      </c>
      <c r="H317" s="5" t="s">
        <v>401</v>
      </c>
      <c r="I317" s="5">
        <f t="shared" si="47"/>
        <v>2</v>
      </c>
      <c r="J317" s="5">
        <f t="shared" si="48"/>
        <v>2022</v>
      </c>
      <c r="K317" s="5">
        <f t="shared" si="49"/>
        <v>21</v>
      </c>
      <c r="L317" s="7">
        <f t="shared" si="50"/>
        <v>44613</v>
      </c>
      <c r="M317" s="5" t="s">
        <v>401</v>
      </c>
      <c r="R317" s="5" t="s">
        <v>60</v>
      </c>
      <c r="S317" s="5" t="s">
        <v>61</v>
      </c>
      <c r="T317" s="5" t="s">
        <v>60</v>
      </c>
      <c r="U317" s="5" t="s">
        <v>62</v>
      </c>
      <c r="V317" s="5" t="str">
        <f t="shared" si="51"/>
        <v>ramfers ingenieros e.i.r.l.</v>
      </c>
      <c r="W317" s="5" t="str">
        <f t="shared" si="52"/>
        <v>RAMFERS INGENIEROS E.I.R.L.</v>
      </c>
      <c r="X317" s="5" t="str">
        <f t="shared" si="53"/>
        <v>Ramfers Ingenieros E.I.R.L.</v>
      </c>
      <c r="Y317" s="5">
        <v>20608411306</v>
      </c>
      <c r="Z317" s="5" t="s">
        <v>34</v>
      </c>
      <c r="AA317" s="5" t="s">
        <v>35</v>
      </c>
      <c r="AD317" s="5" t="s">
        <v>36</v>
      </c>
      <c r="AE317" s="5">
        <v>593.22</v>
      </c>
      <c r="AF317" s="5">
        <v>0</v>
      </c>
      <c r="AG317" s="5">
        <v>106.78</v>
      </c>
      <c r="AH317" s="5">
        <f t="shared" si="54"/>
        <v>700</v>
      </c>
    </row>
    <row r="318" spans="1:34" x14ac:dyDescent="0.25">
      <c r="A318" s="5">
        <v>263</v>
      </c>
      <c r="B318" s="5" t="s">
        <v>29</v>
      </c>
      <c r="C318" s="5" t="s">
        <v>38</v>
      </c>
      <c r="D318" s="5" t="s">
        <v>402</v>
      </c>
      <c r="E318" s="15" t="str">
        <f t="shared" si="55"/>
        <v>F001</v>
      </c>
      <c r="F318" s="15" t="str">
        <f t="shared" si="45"/>
        <v>8562</v>
      </c>
      <c r="G318" s="15" t="str">
        <f t="shared" si="46"/>
        <v>1-8</v>
      </c>
      <c r="H318" s="5" t="s">
        <v>401</v>
      </c>
      <c r="I318" s="5">
        <f t="shared" si="47"/>
        <v>2</v>
      </c>
      <c r="J318" s="5">
        <f t="shared" si="48"/>
        <v>2022</v>
      </c>
      <c r="K318" s="5">
        <f t="shared" si="49"/>
        <v>21</v>
      </c>
      <c r="L318" s="7">
        <f t="shared" si="50"/>
        <v>44613</v>
      </c>
      <c r="M318" s="5" t="s">
        <v>401</v>
      </c>
      <c r="R318" s="5" t="s">
        <v>403</v>
      </c>
      <c r="S318" s="5" t="s">
        <v>168</v>
      </c>
      <c r="T318" s="5" t="s">
        <v>169</v>
      </c>
      <c r="U318" s="5" t="s">
        <v>404</v>
      </c>
      <c r="V318" s="5" t="str">
        <f t="shared" si="51"/>
        <v>grupo r y r rentacar e.i.r.l.</v>
      </c>
      <c r="W318" s="5" t="str">
        <f t="shared" si="52"/>
        <v>GRUPO R Y R RENTACAR E.I.R.L.</v>
      </c>
      <c r="X318" s="5" t="str">
        <f t="shared" si="53"/>
        <v>Grupo R Y R Rentacar E.I.R.L.</v>
      </c>
      <c r="Y318" s="5">
        <v>20602266088</v>
      </c>
      <c r="Z318" s="5" t="s">
        <v>34</v>
      </c>
      <c r="AA318" s="5" t="s">
        <v>35</v>
      </c>
      <c r="AD318" s="5" t="s">
        <v>36</v>
      </c>
      <c r="AE318" s="5">
        <v>127.12</v>
      </c>
      <c r="AF318" s="5">
        <v>0</v>
      </c>
      <c r="AG318" s="5">
        <v>22.88</v>
      </c>
      <c r="AH318" s="5">
        <f t="shared" si="54"/>
        <v>150</v>
      </c>
    </row>
    <row r="319" spans="1:34" x14ac:dyDescent="0.25">
      <c r="A319" s="5">
        <v>264</v>
      </c>
      <c r="B319" s="5" t="s">
        <v>29</v>
      </c>
      <c r="C319" s="5" t="s">
        <v>38</v>
      </c>
      <c r="D319" s="5" t="s">
        <v>405</v>
      </c>
      <c r="E319" s="15" t="str">
        <f t="shared" si="55"/>
        <v>F001</v>
      </c>
      <c r="F319" s="15" t="str">
        <f t="shared" si="45"/>
        <v>8561</v>
      </c>
      <c r="G319" s="15" t="str">
        <f t="shared" si="46"/>
        <v>1-8</v>
      </c>
      <c r="H319" s="5" t="s">
        <v>401</v>
      </c>
      <c r="I319" s="5">
        <f t="shared" si="47"/>
        <v>2</v>
      </c>
      <c r="J319" s="5">
        <f t="shared" si="48"/>
        <v>2022</v>
      </c>
      <c r="K319" s="5">
        <f t="shared" si="49"/>
        <v>21</v>
      </c>
      <c r="L319" s="7">
        <f t="shared" si="50"/>
        <v>44613</v>
      </c>
      <c r="M319" s="5" t="s">
        <v>401</v>
      </c>
      <c r="R319" s="5" t="s">
        <v>92</v>
      </c>
      <c r="S319" s="5" t="s">
        <v>40</v>
      </c>
      <c r="T319" s="5" t="s">
        <v>41</v>
      </c>
      <c r="U319" s="5" t="s">
        <v>200</v>
      </c>
      <c r="V319" s="5" t="str">
        <f t="shared" si="51"/>
        <v>rodrigo vasquez jesus juan jose</v>
      </c>
      <c r="W319" s="5" t="str">
        <f t="shared" si="52"/>
        <v>RODRIGO VASQUEZ JESUS JUAN JOSE</v>
      </c>
      <c r="X319" s="5" t="str">
        <f t="shared" si="53"/>
        <v>Rodrigo Vasquez Jesus Juan Jose</v>
      </c>
      <c r="Y319" s="5">
        <v>10471184506</v>
      </c>
      <c r="Z319" s="5" t="s">
        <v>34</v>
      </c>
      <c r="AA319" s="5" t="s">
        <v>35</v>
      </c>
      <c r="AD319" s="5" t="s">
        <v>36</v>
      </c>
      <c r="AE319" s="5">
        <v>131.36000000000001</v>
      </c>
      <c r="AF319" s="5">
        <v>0</v>
      </c>
      <c r="AG319" s="5">
        <v>23.64</v>
      </c>
      <c r="AH319" s="5">
        <f t="shared" si="54"/>
        <v>155</v>
      </c>
    </row>
    <row r="320" spans="1:34" x14ac:dyDescent="0.25">
      <c r="A320" s="5">
        <v>265</v>
      </c>
      <c r="B320" s="5" t="s">
        <v>49</v>
      </c>
      <c r="C320" s="5" t="s">
        <v>38</v>
      </c>
      <c r="D320" s="5" t="s">
        <v>406</v>
      </c>
      <c r="E320" s="15" t="str">
        <f t="shared" si="55"/>
        <v>F003</v>
      </c>
      <c r="F320" s="15" t="str">
        <f t="shared" si="45"/>
        <v>2110</v>
      </c>
      <c r="G320" s="15" t="str">
        <f t="shared" si="46"/>
        <v>3-2</v>
      </c>
      <c r="H320" s="5" t="s">
        <v>401</v>
      </c>
      <c r="I320" s="5">
        <f t="shared" si="47"/>
        <v>2</v>
      </c>
      <c r="J320" s="5">
        <f t="shared" si="48"/>
        <v>2022</v>
      </c>
      <c r="K320" s="5">
        <f t="shared" si="49"/>
        <v>21</v>
      </c>
      <c r="L320" s="7">
        <f t="shared" si="50"/>
        <v>44613</v>
      </c>
      <c r="M320" s="5" t="s">
        <v>401</v>
      </c>
      <c r="S320" s="5" t="s">
        <v>40</v>
      </c>
      <c r="T320" s="5" t="s">
        <v>41</v>
      </c>
      <c r="U320" s="5" t="s">
        <v>157</v>
      </c>
      <c r="V320" s="5" t="str">
        <f t="shared" si="51"/>
        <v>la torre vallejos fernando camilo</v>
      </c>
      <c r="W320" s="5" t="str">
        <f t="shared" si="52"/>
        <v>LA TORRE VALLEJOS FERNANDO CAMILO</v>
      </c>
      <c r="X320" s="5" t="str">
        <f t="shared" si="53"/>
        <v>La Torre Vallejos Fernando Camilo</v>
      </c>
      <c r="Y320" s="5">
        <v>10167268094</v>
      </c>
      <c r="Z320" s="5" t="s">
        <v>34</v>
      </c>
      <c r="AA320" s="5" t="s">
        <v>35</v>
      </c>
      <c r="AD320" s="5" t="s">
        <v>36</v>
      </c>
      <c r="AE320" s="5">
        <v>38.979999999999997</v>
      </c>
      <c r="AF320" s="5">
        <v>0</v>
      </c>
      <c r="AG320" s="5">
        <v>7.02</v>
      </c>
      <c r="AH320" s="5">
        <f t="shared" si="54"/>
        <v>46</v>
      </c>
    </row>
    <row r="321" spans="1:34" x14ac:dyDescent="0.25">
      <c r="A321" s="5">
        <v>266</v>
      </c>
      <c r="B321" s="5" t="s">
        <v>49</v>
      </c>
      <c r="C321" s="5" t="s">
        <v>30</v>
      </c>
      <c r="D321" s="5" t="s">
        <v>407</v>
      </c>
      <c r="E321" s="15" t="str">
        <f t="shared" si="55"/>
        <v>B003</v>
      </c>
      <c r="F321" s="15" t="str">
        <f t="shared" si="45"/>
        <v>12765</v>
      </c>
      <c r="G321" s="15" t="str">
        <f t="shared" si="46"/>
        <v>3-1</v>
      </c>
      <c r="H321" s="5" t="s">
        <v>401</v>
      </c>
      <c r="I321" s="5">
        <f t="shared" si="47"/>
        <v>2</v>
      </c>
      <c r="J321" s="5">
        <f t="shared" si="48"/>
        <v>2022</v>
      </c>
      <c r="K321" s="5">
        <f t="shared" si="49"/>
        <v>21</v>
      </c>
      <c r="L321" s="7">
        <f t="shared" si="50"/>
        <v>44613</v>
      </c>
      <c r="M321" s="5" t="s">
        <v>401</v>
      </c>
      <c r="U321" s="5" t="s">
        <v>33</v>
      </c>
      <c r="V321" s="5" t="str">
        <f t="shared" si="51"/>
        <v>clientes - varios</v>
      </c>
      <c r="W321" s="5" t="str">
        <f t="shared" si="52"/>
        <v>CLIENTES - VARIOS</v>
      </c>
      <c r="X321" s="5" t="str">
        <f t="shared" si="53"/>
        <v>Clientes - Varios</v>
      </c>
      <c r="Y321" s="5">
        <v>99999999</v>
      </c>
      <c r="Z321" s="5" t="s">
        <v>34</v>
      </c>
      <c r="AA321" s="5" t="s">
        <v>35</v>
      </c>
      <c r="AD321" s="5" t="s">
        <v>36</v>
      </c>
      <c r="AE321" s="5">
        <v>29.66</v>
      </c>
      <c r="AF321" s="5">
        <v>0</v>
      </c>
      <c r="AG321" s="5">
        <v>5.34</v>
      </c>
      <c r="AH321" s="5">
        <f t="shared" si="54"/>
        <v>35</v>
      </c>
    </row>
    <row r="322" spans="1:34" x14ac:dyDescent="0.25">
      <c r="A322" s="5">
        <v>267</v>
      </c>
      <c r="B322" s="5" t="s">
        <v>29</v>
      </c>
      <c r="C322" s="5" t="s">
        <v>30</v>
      </c>
      <c r="D322" s="5" t="s">
        <v>408</v>
      </c>
      <c r="E322" s="15" t="str">
        <f t="shared" si="55"/>
        <v>B001</v>
      </c>
      <c r="F322" s="15" t="str">
        <f t="shared" si="45"/>
        <v>17186</v>
      </c>
      <c r="G322" s="15" t="str">
        <f t="shared" si="46"/>
        <v>1-1</v>
      </c>
      <c r="H322" s="5" t="s">
        <v>401</v>
      </c>
      <c r="I322" s="5">
        <f t="shared" si="47"/>
        <v>2</v>
      </c>
      <c r="J322" s="5">
        <f t="shared" si="48"/>
        <v>2022</v>
      </c>
      <c r="K322" s="5">
        <f t="shared" si="49"/>
        <v>21</v>
      </c>
      <c r="L322" s="7">
        <f t="shared" si="50"/>
        <v>44613</v>
      </c>
      <c r="M322" s="5" t="s">
        <v>401</v>
      </c>
      <c r="U322" s="5" t="s">
        <v>33</v>
      </c>
      <c r="V322" s="5" t="str">
        <f t="shared" si="51"/>
        <v>clientes - varios</v>
      </c>
      <c r="W322" s="5" t="str">
        <f t="shared" si="52"/>
        <v>CLIENTES - VARIOS</v>
      </c>
      <c r="X322" s="5" t="str">
        <f t="shared" si="53"/>
        <v>Clientes - Varios</v>
      </c>
      <c r="Y322" s="5">
        <v>99999999</v>
      </c>
      <c r="Z322" s="5" t="s">
        <v>34</v>
      </c>
      <c r="AA322" s="5" t="s">
        <v>35</v>
      </c>
      <c r="AD322" s="5" t="s">
        <v>36</v>
      </c>
      <c r="AE322" s="5">
        <v>508.47</v>
      </c>
      <c r="AF322" s="5">
        <v>0</v>
      </c>
      <c r="AG322" s="5">
        <v>91.53</v>
      </c>
      <c r="AH322" s="5">
        <f t="shared" si="54"/>
        <v>600</v>
      </c>
    </row>
    <row r="323" spans="1:34" x14ac:dyDescent="0.25">
      <c r="A323" s="5">
        <v>268</v>
      </c>
      <c r="B323" s="5" t="s">
        <v>55</v>
      </c>
      <c r="C323" s="5" t="s">
        <v>30</v>
      </c>
      <c r="D323" s="5" t="s">
        <v>409</v>
      </c>
      <c r="E323" s="15" t="str">
        <f t="shared" si="55"/>
        <v>B002</v>
      </c>
      <c r="F323" s="15" t="str">
        <f t="shared" si="45"/>
        <v>16054</v>
      </c>
      <c r="G323" s="15" t="str">
        <f t="shared" si="46"/>
        <v>2-1</v>
      </c>
      <c r="H323" s="5" t="s">
        <v>401</v>
      </c>
      <c r="I323" s="5">
        <f t="shared" si="47"/>
        <v>2</v>
      </c>
      <c r="J323" s="5">
        <f t="shared" si="48"/>
        <v>2022</v>
      </c>
      <c r="K323" s="5">
        <f t="shared" si="49"/>
        <v>21</v>
      </c>
      <c r="L323" s="7">
        <f t="shared" si="50"/>
        <v>44613</v>
      </c>
      <c r="M323" s="5" t="s">
        <v>401</v>
      </c>
      <c r="U323" s="5" t="s">
        <v>33</v>
      </c>
      <c r="V323" s="5" t="str">
        <f t="shared" si="51"/>
        <v>clientes - varios</v>
      </c>
      <c r="W323" s="5" t="str">
        <f t="shared" si="52"/>
        <v>CLIENTES - VARIOS</v>
      </c>
      <c r="X323" s="5" t="str">
        <f t="shared" si="53"/>
        <v>Clientes - Varios</v>
      </c>
      <c r="Y323" s="5">
        <v>99999999</v>
      </c>
      <c r="Z323" s="5" t="s">
        <v>34</v>
      </c>
      <c r="AA323" s="5" t="s">
        <v>35</v>
      </c>
      <c r="AD323" s="5" t="s">
        <v>36</v>
      </c>
      <c r="AE323" s="5">
        <v>508.47</v>
      </c>
      <c r="AF323" s="5">
        <v>0</v>
      </c>
      <c r="AG323" s="5">
        <v>91.53</v>
      </c>
      <c r="AH323" s="5">
        <f t="shared" si="54"/>
        <v>600</v>
      </c>
    </row>
    <row r="324" spans="1:34" x14ac:dyDescent="0.25">
      <c r="A324" s="5">
        <v>269</v>
      </c>
      <c r="B324" s="5" t="s">
        <v>55</v>
      </c>
      <c r="C324" s="5" t="s">
        <v>30</v>
      </c>
      <c r="D324" s="5" t="s">
        <v>410</v>
      </c>
      <c r="E324" s="15" t="str">
        <f t="shared" si="55"/>
        <v>B002</v>
      </c>
      <c r="F324" s="15" t="str">
        <f t="shared" si="45"/>
        <v>16053</v>
      </c>
      <c r="G324" s="15" t="str">
        <f t="shared" si="46"/>
        <v>2-1</v>
      </c>
      <c r="H324" s="5" t="s">
        <v>401</v>
      </c>
      <c r="I324" s="5">
        <f t="shared" si="47"/>
        <v>2</v>
      </c>
      <c r="J324" s="5">
        <f t="shared" si="48"/>
        <v>2022</v>
      </c>
      <c r="K324" s="5">
        <f t="shared" si="49"/>
        <v>21</v>
      </c>
      <c r="L324" s="7">
        <f t="shared" si="50"/>
        <v>44613</v>
      </c>
      <c r="M324" s="5" t="s">
        <v>401</v>
      </c>
      <c r="U324" s="5" t="s">
        <v>33</v>
      </c>
      <c r="V324" s="5" t="str">
        <f t="shared" si="51"/>
        <v>clientes - varios</v>
      </c>
      <c r="W324" s="5" t="str">
        <f t="shared" si="52"/>
        <v>CLIENTES - VARIOS</v>
      </c>
      <c r="X324" s="5" t="str">
        <f t="shared" si="53"/>
        <v>Clientes - Varios</v>
      </c>
      <c r="Y324" s="5">
        <v>99999999</v>
      </c>
      <c r="Z324" s="5" t="s">
        <v>34</v>
      </c>
      <c r="AA324" s="5" t="s">
        <v>35</v>
      </c>
      <c r="AD324" s="5" t="s">
        <v>36</v>
      </c>
      <c r="AE324" s="5">
        <v>508.47</v>
      </c>
      <c r="AF324" s="5">
        <v>0</v>
      </c>
      <c r="AG324" s="5">
        <v>91.53</v>
      </c>
      <c r="AH324" s="5">
        <f t="shared" si="54"/>
        <v>600</v>
      </c>
    </row>
    <row r="325" spans="1:34" x14ac:dyDescent="0.25">
      <c r="A325" s="5">
        <v>270</v>
      </c>
      <c r="B325" s="5" t="s">
        <v>55</v>
      </c>
      <c r="C325" s="5" t="s">
        <v>30</v>
      </c>
      <c r="D325" s="5" t="s">
        <v>411</v>
      </c>
      <c r="E325" s="15" t="str">
        <f t="shared" si="55"/>
        <v>B002</v>
      </c>
      <c r="F325" s="15" t="str">
        <f t="shared" si="45"/>
        <v>16052</v>
      </c>
      <c r="G325" s="15" t="str">
        <f t="shared" si="46"/>
        <v>2-1</v>
      </c>
      <c r="H325" s="5" t="s">
        <v>401</v>
      </c>
      <c r="I325" s="5">
        <f t="shared" si="47"/>
        <v>2</v>
      </c>
      <c r="J325" s="5">
        <f t="shared" si="48"/>
        <v>2022</v>
      </c>
      <c r="K325" s="5">
        <f t="shared" si="49"/>
        <v>21</v>
      </c>
      <c r="L325" s="7">
        <f t="shared" si="50"/>
        <v>44613</v>
      </c>
      <c r="M325" s="5" t="s">
        <v>401</v>
      </c>
      <c r="U325" s="5" t="s">
        <v>33</v>
      </c>
      <c r="V325" s="5" t="str">
        <f t="shared" si="51"/>
        <v>clientes - varios</v>
      </c>
      <c r="W325" s="5" t="str">
        <f t="shared" si="52"/>
        <v>CLIENTES - VARIOS</v>
      </c>
      <c r="X325" s="5" t="str">
        <f t="shared" si="53"/>
        <v>Clientes - Varios</v>
      </c>
      <c r="Y325" s="5">
        <v>99999999</v>
      </c>
      <c r="Z325" s="5" t="s">
        <v>34</v>
      </c>
      <c r="AA325" s="5" t="s">
        <v>35</v>
      </c>
      <c r="AD325" s="5" t="s">
        <v>36</v>
      </c>
      <c r="AE325" s="5">
        <v>508.47</v>
      </c>
      <c r="AF325" s="5">
        <v>0</v>
      </c>
      <c r="AG325" s="5">
        <v>91.53</v>
      </c>
      <c r="AH325" s="5">
        <f t="shared" si="54"/>
        <v>600</v>
      </c>
    </row>
    <row r="326" spans="1:34" x14ac:dyDescent="0.25">
      <c r="A326" s="5">
        <v>271</v>
      </c>
      <c r="B326" s="5" t="s">
        <v>55</v>
      </c>
      <c r="C326" s="5" t="s">
        <v>30</v>
      </c>
      <c r="D326" s="5" t="s">
        <v>412</v>
      </c>
      <c r="E326" s="15" t="str">
        <f t="shared" si="55"/>
        <v>B002</v>
      </c>
      <c r="F326" s="15" t="str">
        <f t="shared" si="45"/>
        <v>16051</v>
      </c>
      <c r="G326" s="15" t="str">
        <f t="shared" si="46"/>
        <v>2-1</v>
      </c>
      <c r="H326" s="5" t="s">
        <v>401</v>
      </c>
      <c r="I326" s="5">
        <f t="shared" si="47"/>
        <v>2</v>
      </c>
      <c r="J326" s="5">
        <f t="shared" si="48"/>
        <v>2022</v>
      </c>
      <c r="K326" s="5">
        <f t="shared" si="49"/>
        <v>21</v>
      </c>
      <c r="L326" s="7">
        <f t="shared" si="50"/>
        <v>44613</v>
      </c>
      <c r="M326" s="5" t="s">
        <v>401</v>
      </c>
      <c r="U326" s="5" t="s">
        <v>33</v>
      </c>
      <c r="V326" s="5" t="str">
        <f t="shared" si="51"/>
        <v>clientes - varios</v>
      </c>
      <c r="W326" s="5" t="str">
        <f t="shared" si="52"/>
        <v>CLIENTES - VARIOS</v>
      </c>
      <c r="X326" s="5" t="str">
        <f t="shared" si="53"/>
        <v>Clientes - Varios</v>
      </c>
      <c r="Y326" s="5">
        <v>99999999</v>
      </c>
      <c r="Z326" s="5" t="s">
        <v>34</v>
      </c>
      <c r="AA326" s="5" t="s">
        <v>35</v>
      </c>
      <c r="AD326" s="5" t="s">
        <v>36</v>
      </c>
      <c r="AE326" s="5">
        <v>508.47</v>
      </c>
      <c r="AF326" s="5">
        <v>0</v>
      </c>
      <c r="AG326" s="5">
        <v>91.53</v>
      </c>
      <c r="AH326" s="5">
        <f t="shared" si="54"/>
        <v>600</v>
      </c>
    </row>
    <row r="327" spans="1:34" x14ac:dyDescent="0.25">
      <c r="A327" s="5">
        <v>272</v>
      </c>
      <c r="B327" s="5" t="s">
        <v>55</v>
      </c>
      <c r="C327" s="5" t="s">
        <v>30</v>
      </c>
      <c r="D327" s="5" t="s">
        <v>413</v>
      </c>
      <c r="E327" s="15" t="str">
        <f t="shared" si="55"/>
        <v>B002</v>
      </c>
      <c r="F327" s="15" t="str">
        <f t="shared" si="45"/>
        <v>16050</v>
      </c>
      <c r="G327" s="15" t="str">
        <f t="shared" si="46"/>
        <v>2-1</v>
      </c>
      <c r="H327" s="5" t="s">
        <v>401</v>
      </c>
      <c r="I327" s="5">
        <f t="shared" si="47"/>
        <v>2</v>
      </c>
      <c r="J327" s="5">
        <f t="shared" si="48"/>
        <v>2022</v>
      </c>
      <c r="K327" s="5">
        <f t="shared" si="49"/>
        <v>21</v>
      </c>
      <c r="L327" s="7">
        <f t="shared" si="50"/>
        <v>44613</v>
      </c>
      <c r="M327" s="5" t="s">
        <v>401</v>
      </c>
      <c r="U327" s="5" t="s">
        <v>33</v>
      </c>
      <c r="V327" s="5" t="str">
        <f t="shared" si="51"/>
        <v>clientes - varios</v>
      </c>
      <c r="W327" s="5" t="str">
        <f t="shared" si="52"/>
        <v>CLIENTES - VARIOS</v>
      </c>
      <c r="X327" s="5" t="str">
        <f t="shared" si="53"/>
        <v>Clientes - Varios</v>
      </c>
      <c r="Y327" s="5">
        <v>99999999</v>
      </c>
      <c r="Z327" s="5" t="s">
        <v>34</v>
      </c>
      <c r="AA327" s="5" t="s">
        <v>35</v>
      </c>
      <c r="AD327" s="5" t="s">
        <v>36</v>
      </c>
      <c r="AE327" s="5">
        <v>508.47</v>
      </c>
      <c r="AF327" s="5">
        <v>0</v>
      </c>
      <c r="AG327" s="5">
        <v>91.53</v>
      </c>
      <c r="AH327" s="5">
        <f t="shared" si="54"/>
        <v>600</v>
      </c>
    </row>
    <row r="328" spans="1:34" x14ac:dyDescent="0.25">
      <c r="A328" s="5">
        <v>273</v>
      </c>
      <c r="B328" s="5" t="s">
        <v>55</v>
      </c>
      <c r="C328" s="5" t="s">
        <v>30</v>
      </c>
      <c r="D328" s="5" t="s">
        <v>414</v>
      </c>
      <c r="E328" s="15" t="str">
        <f t="shared" si="55"/>
        <v>B002</v>
      </c>
      <c r="F328" s="15" t="str">
        <f t="shared" si="45"/>
        <v>16049</v>
      </c>
      <c r="G328" s="15" t="str">
        <f t="shared" si="46"/>
        <v>2-1</v>
      </c>
      <c r="H328" s="5" t="s">
        <v>401</v>
      </c>
      <c r="I328" s="5">
        <f t="shared" si="47"/>
        <v>2</v>
      </c>
      <c r="J328" s="5">
        <f t="shared" si="48"/>
        <v>2022</v>
      </c>
      <c r="K328" s="5">
        <f t="shared" si="49"/>
        <v>21</v>
      </c>
      <c r="L328" s="7">
        <f t="shared" si="50"/>
        <v>44613</v>
      </c>
      <c r="M328" s="5" t="s">
        <v>401</v>
      </c>
      <c r="U328" s="5" t="s">
        <v>33</v>
      </c>
      <c r="V328" s="5" t="str">
        <f t="shared" si="51"/>
        <v>clientes - varios</v>
      </c>
      <c r="W328" s="5" t="str">
        <f t="shared" si="52"/>
        <v>CLIENTES - VARIOS</v>
      </c>
      <c r="X328" s="5" t="str">
        <f t="shared" si="53"/>
        <v>Clientes - Varios</v>
      </c>
      <c r="Y328" s="5">
        <v>99999999</v>
      </c>
      <c r="Z328" s="5" t="s">
        <v>34</v>
      </c>
      <c r="AA328" s="5" t="s">
        <v>35</v>
      </c>
      <c r="AD328" s="5" t="s">
        <v>36</v>
      </c>
      <c r="AE328" s="5">
        <v>508.47</v>
      </c>
      <c r="AF328" s="5">
        <v>0</v>
      </c>
      <c r="AG328" s="5">
        <v>91.53</v>
      </c>
      <c r="AH328" s="5">
        <f t="shared" si="54"/>
        <v>600</v>
      </c>
    </row>
    <row r="329" spans="1:34" x14ac:dyDescent="0.25">
      <c r="A329" s="5">
        <v>274</v>
      </c>
      <c r="B329" s="5" t="s">
        <v>55</v>
      </c>
      <c r="C329" s="5" t="s">
        <v>30</v>
      </c>
      <c r="D329" s="5" t="s">
        <v>415</v>
      </c>
      <c r="E329" s="15" t="str">
        <f t="shared" si="55"/>
        <v>B002</v>
      </c>
      <c r="F329" s="15" t="str">
        <f t="shared" si="45"/>
        <v>16048</v>
      </c>
      <c r="G329" s="15" t="str">
        <f t="shared" si="46"/>
        <v>2-1</v>
      </c>
      <c r="H329" s="5" t="s">
        <v>401</v>
      </c>
      <c r="I329" s="5">
        <f t="shared" si="47"/>
        <v>2</v>
      </c>
      <c r="J329" s="5">
        <f t="shared" si="48"/>
        <v>2022</v>
      </c>
      <c r="K329" s="5">
        <f t="shared" si="49"/>
        <v>21</v>
      </c>
      <c r="L329" s="7">
        <f t="shared" si="50"/>
        <v>44613</v>
      </c>
      <c r="M329" s="5" t="s">
        <v>401</v>
      </c>
      <c r="U329" s="5" t="s">
        <v>33</v>
      </c>
      <c r="V329" s="5" t="str">
        <f t="shared" si="51"/>
        <v>clientes - varios</v>
      </c>
      <c r="W329" s="5" t="str">
        <f t="shared" si="52"/>
        <v>CLIENTES - VARIOS</v>
      </c>
      <c r="X329" s="5" t="str">
        <f t="shared" si="53"/>
        <v>Clientes - Varios</v>
      </c>
      <c r="Y329" s="5">
        <v>99999999</v>
      </c>
      <c r="Z329" s="5" t="s">
        <v>34</v>
      </c>
      <c r="AA329" s="5" t="s">
        <v>35</v>
      </c>
      <c r="AD329" s="5" t="s">
        <v>36</v>
      </c>
      <c r="AE329" s="5">
        <v>508.47</v>
      </c>
      <c r="AF329" s="5">
        <v>0</v>
      </c>
      <c r="AG329" s="5">
        <v>91.53</v>
      </c>
      <c r="AH329" s="5">
        <f t="shared" si="54"/>
        <v>600</v>
      </c>
    </row>
    <row r="330" spans="1:34" x14ac:dyDescent="0.25">
      <c r="A330" s="5">
        <v>275</v>
      </c>
      <c r="B330" s="5" t="s">
        <v>55</v>
      </c>
      <c r="C330" s="5" t="s">
        <v>30</v>
      </c>
      <c r="D330" s="5" t="s">
        <v>416</v>
      </c>
      <c r="E330" s="15" t="str">
        <f t="shared" si="55"/>
        <v>B002</v>
      </c>
      <c r="F330" s="15" t="str">
        <f t="shared" si="45"/>
        <v>16047</v>
      </c>
      <c r="G330" s="15" t="str">
        <f t="shared" si="46"/>
        <v>2-1</v>
      </c>
      <c r="H330" s="5" t="s">
        <v>401</v>
      </c>
      <c r="I330" s="5">
        <f t="shared" si="47"/>
        <v>2</v>
      </c>
      <c r="J330" s="5">
        <f t="shared" si="48"/>
        <v>2022</v>
      </c>
      <c r="K330" s="5">
        <f t="shared" si="49"/>
        <v>21</v>
      </c>
      <c r="L330" s="7">
        <f t="shared" si="50"/>
        <v>44613</v>
      </c>
      <c r="M330" s="5" t="s">
        <v>401</v>
      </c>
      <c r="U330" s="5" t="s">
        <v>33</v>
      </c>
      <c r="V330" s="5" t="str">
        <f t="shared" si="51"/>
        <v>clientes - varios</v>
      </c>
      <c r="W330" s="5" t="str">
        <f t="shared" si="52"/>
        <v>CLIENTES - VARIOS</v>
      </c>
      <c r="X330" s="5" t="str">
        <f t="shared" si="53"/>
        <v>Clientes - Varios</v>
      </c>
      <c r="Y330" s="5">
        <v>99999999</v>
      </c>
      <c r="Z330" s="5" t="s">
        <v>34</v>
      </c>
      <c r="AA330" s="5" t="s">
        <v>35</v>
      </c>
      <c r="AD330" s="5" t="s">
        <v>36</v>
      </c>
      <c r="AE330" s="5">
        <v>508.47</v>
      </c>
      <c r="AF330" s="5">
        <v>0</v>
      </c>
      <c r="AG330" s="5">
        <v>91.53</v>
      </c>
      <c r="AH330" s="5">
        <f t="shared" si="54"/>
        <v>600</v>
      </c>
    </row>
    <row r="331" spans="1:34" x14ac:dyDescent="0.25">
      <c r="A331" s="5">
        <v>276</v>
      </c>
      <c r="B331" s="5" t="s">
        <v>55</v>
      </c>
      <c r="C331" s="5" t="s">
        <v>30</v>
      </c>
      <c r="D331" s="5" t="s">
        <v>417</v>
      </c>
      <c r="E331" s="15" t="str">
        <f t="shared" si="55"/>
        <v>B002</v>
      </c>
      <c r="F331" s="15" t="str">
        <f t="shared" si="45"/>
        <v>16046</v>
      </c>
      <c r="G331" s="15" t="str">
        <f t="shared" si="46"/>
        <v>2-1</v>
      </c>
      <c r="H331" s="5" t="s">
        <v>401</v>
      </c>
      <c r="I331" s="5">
        <f t="shared" si="47"/>
        <v>2</v>
      </c>
      <c r="J331" s="5">
        <f t="shared" si="48"/>
        <v>2022</v>
      </c>
      <c r="K331" s="5">
        <f t="shared" si="49"/>
        <v>21</v>
      </c>
      <c r="L331" s="7">
        <f t="shared" si="50"/>
        <v>44613</v>
      </c>
      <c r="M331" s="5" t="s">
        <v>401</v>
      </c>
      <c r="U331" s="5" t="s">
        <v>33</v>
      </c>
      <c r="V331" s="5" t="str">
        <f t="shared" si="51"/>
        <v>clientes - varios</v>
      </c>
      <c r="W331" s="5" t="str">
        <f t="shared" si="52"/>
        <v>CLIENTES - VARIOS</v>
      </c>
      <c r="X331" s="5" t="str">
        <f t="shared" si="53"/>
        <v>Clientes - Varios</v>
      </c>
      <c r="Y331" s="5">
        <v>99999999</v>
      </c>
      <c r="Z331" s="5" t="s">
        <v>34</v>
      </c>
      <c r="AA331" s="5" t="s">
        <v>35</v>
      </c>
      <c r="AD331" s="5" t="s">
        <v>36</v>
      </c>
      <c r="AE331" s="5">
        <v>508.47</v>
      </c>
      <c r="AF331" s="5">
        <v>0</v>
      </c>
      <c r="AG331" s="5">
        <v>91.53</v>
      </c>
      <c r="AH331" s="5">
        <f t="shared" si="54"/>
        <v>600</v>
      </c>
    </row>
    <row r="332" spans="1:34" x14ac:dyDescent="0.25">
      <c r="A332" s="5">
        <v>277</v>
      </c>
      <c r="B332" s="5" t="s">
        <v>55</v>
      </c>
      <c r="C332" s="5" t="s">
        <v>30</v>
      </c>
      <c r="D332" s="5" t="s">
        <v>418</v>
      </c>
      <c r="E332" s="15" t="str">
        <f t="shared" si="55"/>
        <v>B002</v>
      </c>
      <c r="F332" s="15" t="str">
        <f t="shared" si="45"/>
        <v>16045</v>
      </c>
      <c r="G332" s="15" t="str">
        <f t="shared" si="46"/>
        <v>2-1</v>
      </c>
      <c r="H332" s="5" t="s">
        <v>401</v>
      </c>
      <c r="I332" s="5">
        <f t="shared" si="47"/>
        <v>2</v>
      </c>
      <c r="J332" s="5">
        <f t="shared" si="48"/>
        <v>2022</v>
      </c>
      <c r="K332" s="5">
        <f t="shared" si="49"/>
        <v>21</v>
      </c>
      <c r="L332" s="7">
        <f t="shared" si="50"/>
        <v>44613</v>
      </c>
      <c r="M332" s="5" t="s">
        <v>401</v>
      </c>
      <c r="U332" s="5" t="s">
        <v>33</v>
      </c>
      <c r="V332" s="5" t="str">
        <f t="shared" si="51"/>
        <v>clientes - varios</v>
      </c>
      <c r="W332" s="5" t="str">
        <f t="shared" si="52"/>
        <v>CLIENTES - VARIOS</v>
      </c>
      <c r="X332" s="5" t="str">
        <f t="shared" si="53"/>
        <v>Clientes - Varios</v>
      </c>
      <c r="Y332" s="5">
        <v>99999999</v>
      </c>
      <c r="Z332" s="5" t="s">
        <v>34</v>
      </c>
      <c r="AA332" s="5" t="s">
        <v>35</v>
      </c>
      <c r="AD332" s="5" t="s">
        <v>36</v>
      </c>
      <c r="AE332" s="5">
        <v>508.47</v>
      </c>
      <c r="AF332" s="5">
        <v>0</v>
      </c>
      <c r="AG332" s="5">
        <v>91.53</v>
      </c>
      <c r="AH332" s="5">
        <f t="shared" si="54"/>
        <v>600</v>
      </c>
    </row>
    <row r="333" spans="1:34" x14ac:dyDescent="0.25">
      <c r="A333" s="5">
        <v>278</v>
      </c>
      <c r="B333" s="5" t="s">
        <v>55</v>
      </c>
      <c r="C333" s="5" t="s">
        <v>30</v>
      </c>
      <c r="D333" s="5" t="s">
        <v>419</v>
      </c>
      <c r="E333" s="15" t="str">
        <f t="shared" si="55"/>
        <v>B002</v>
      </c>
      <c r="F333" s="15" t="str">
        <f t="shared" si="45"/>
        <v>16044</v>
      </c>
      <c r="G333" s="15" t="str">
        <f t="shared" si="46"/>
        <v>2-1</v>
      </c>
      <c r="H333" s="5" t="s">
        <v>401</v>
      </c>
      <c r="I333" s="5">
        <f t="shared" si="47"/>
        <v>2</v>
      </c>
      <c r="J333" s="5">
        <f t="shared" si="48"/>
        <v>2022</v>
      </c>
      <c r="K333" s="5">
        <f t="shared" si="49"/>
        <v>21</v>
      </c>
      <c r="L333" s="7">
        <f t="shared" si="50"/>
        <v>44613</v>
      </c>
      <c r="M333" s="5" t="s">
        <v>401</v>
      </c>
      <c r="U333" s="5" t="s">
        <v>33</v>
      </c>
      <c r="V333" s="5" t="str">
        <f t="shared" si="51"/>
        <v>clientes - varios</v>
      </c>
      <c r="W333" s="5" t="str">
        <f t="shared" si="52"/>
        <v>CLIENTES - VARIOS</v>
      </c>
      <c r="X333" s="5" t="str">
        <f t="shared" si="53"/>
        <v>Clientes - Varios</v>
      </c>
      <c r="Y333" s="5">
        <v>99999999</v>
      </c>
      <c r="Z333" s="5" t="s">
        <v>34</v>
      </c>
      <c r="AA333" s="5" t="s">
        <v>35</v>
      </c>
      <c r="AD333" s="5" t="s">
        <v>36</v>
      </c>
      <c r="AE333" s="5">
        <v>508.47</v>
      </c>
      <c r="AF333" s="5">
        <v>0</v>
      </c>
      <c r="AG333" s="5">
        <v>91.53</v>
      </c>
      <c r="AH333" s="5">
        <f t="shared" si="54"/>
        <v>600</v>
      </c>
    </row>
    <row r="334" spans="1:34" x14ac:dyDescent="0.25">
      <c r="A334" s="5">
        <v>279</v>
      </c>
      <c r="B334" s="5" t="s">
        <v>55</v>
      </c>
      <c r="C334" s="5" t="s">
        <v>30</v>
      </c>
      <c r="D334" s="5" t="s">
        <v>420</v>
      </c>
      <c r="E334" s="15" t="str">
        <f t="shared" si="55"/>
        <v>B002</v>
      </c>
      <c r="F334" s="15" t="str">
        <f t="shared" si="45"/>
        <v>16043</v>
      </c>
      <c r="G334" s="15" t="str">
        <f t="shared" si="46"/>
        <v>2-1</v>
      </c>
      <c r="H334" s="5" t="s">
        <v>401</v>
      </c>
      <c r="I334" s="5">
        <f t="shared" si="47"/>
        <v>2</v>
      </c>
      <c r="J334" s="5">
        <f t="shared" si="48"/>
        <v>2022</v>
      </c>
      <c r="K334" s="5">
        <f t="shared" si="49"/>
        <v>21</v>
      </c>
      <c r="L334" s="7">
        <f t="shared" si="50"/>
        <v>44613</v>
      </c>
      <c r="M334" s="5" t="s">
        <v>401</v>
      </c>
      <c r="U334" s="5" t="s">
        <v>33</v>
      </c>
      <c r="V334" s="5" t="str">
        <f t="shared" si="51"/>
        <v>clientes - varios</v>
      </c>
      <c r="W334" s="5" t="str">
        <f t="shared" si="52"/>
        <v>CLIENTES - VARIOS</v>
      </c>
      <c r="X334" s="5" t="str">
        <f t="shared" si="53"/>
        <v>Clientes - Varios</v>
      </c>
      <c r="Y334" s="5">
        <v>99999999</v>
      </c>
      <c r="Z334" s="5" t="s">
        <v>34</v>
      </c>
      <c r="AA334" s="5" t="s">
        <v>35</v>
      </c>
      <c r="AD334" s="5" t="s">
        <v>36</v>
      </c>
      <c r="AE334" s="5">
        <v>508.47</v>
      </c>
      <c r="AF334" s="5">
        <v>0</v>
      </c>
      <c r="AG334" s="5">
        <v>91.53</v>
      </c>
      <c r="AH334" s="5">
        <f t="shared" si="54"/>
        <v>600</v>
      </c>
    </row>
    <row r="335" spans="1:34" x14ac:dyDescent="0.25">
      <c r="A335" s="5">
        <v>280</v>
      </c>
      <c r="B335" s="5" t="s">
        <v>55</v>
      </c>
      <c r="C335" s="5" t="s">
        <v>30</v>
      </c>
      <c r="D335" s="5" t="s">
        <v>421</v>
      </c>
      <c r="E335" s="15" t="str">
        <f t="shared" si="55"/>
        <v>B002</v>
      </c>
      <c r="F335" s="15" t="str">
        <f t="shared" si="45"/>
        <v>16042</v>
      </c>
      <c r="G335" s="15" t="str">
        <f t="shared" si="46"/>
        <v>2-1</v>
      </c>
      <c r="H335" s="5" t="s">
        <v>401</v>
      </c>
      <c r="I335" s="5">
        <f t="shared" si="47"/>
        <v>2</v>
      </c>
      <c r="J335" s="5">
        <f t="shared" si="48"/>
        <v>2022</v>
      </c>
      <c r="K335" s="5">
        <f t="shared" si="49"/>
        <v>21</v>
      </c>
      <c r="L335" s="7">
        <f t="shared" si="50"/>
        <v>44613</v>
      </c>
      <c r="M335" s="5" t="s">
        <v>401</v>
      </c>
      <c r="U335" s="5" t="s">
        <v>33</v>
      </c>
      <c r="V335" s="5" t="str">
        <f t="shared" si="51"/>
        <v>clientes - varios</v>
      </c>
      <c r="W335" s="5" t="str">
        <f t="shared" si="52"/>
        <v>CLIENTES - VARIOS</v>
      </c>
      <c r="X335" s="5" t="str">
        <f t="shared" si="53"/>
        <v>Clientes - Varios</v>
      </c>
      <c r="Y335" s="5">
        <v>99999999</v>
      </c>
      <c r="Z335" s="5" t="s">
        <v>34</v>
      </c>
      <c r="AA335" s="5" t="s">
        <v>35</v>
      </c>
      <c r="AD335" s="5" t="s">
        <v>36</v>
      </c>
      <c r="AE335" s="5">
        <v>508.47</v>
      </c>
      <c r="AF335" s="5">
        <v>0</v>
      </c>
      <c r="AG335" s="5">
        <v>91.53</v>
      </c>
      <c r="AH335" s="5">
        <f t="shared" si="54"/>
        <v>600</v>
      </c>
    </row>
    <row r="336" spans="1:34" x14ac:dyDescent="0.25">
      <c r="A336" s="5">
        <v>281</v>
      </c>
      <c r="B336" s="5" t="s">
        <v>55</v>
      </c>
      <c r="C336" s="5" t="s">
        <v>30</v>
      </c>
      <c r="D336" s="5" t="s">
        <v>422</v>
      </c>
      <c r="E336" s="15" t="str">
        <f t="shared" si="55"/>
        <v>B002</v>
      </c>
      <c r="F336" s="15" t="str">
        <f t="shared" si="45"/>
        <v>16041</v>
      </c>
      <c r="G336" s="15" t="str">
        <f t="shared" si="46"/>
        <v>2-1</v>
      </c>
      <c r="H336" s="5" t="s">
        <v>401</v>
      </c>
      <c r="I336" s="5">
        <f t="shared" si="47"/>
        <v>2</v>
      </c>
      <c r="J336" s="5">
        <f t="shared" si="48"/>
        <v>2022</v>
      </c>
      <c r="K336" s="5">
        <f t="shared" si="49"/>
        <v>21</v>
      </c>
      <c r="L336" s="7">
        <f t="shared" si="50"/>
        <v>44613</v>
      </c>
      <c r="M336" s="5" t="s">
        <v>401</v>
      </c>
      <c r="U336" s="5" t="s">
        <v>33</v>
      </c>
      <c r="V336" s="5" t="str">
        <f t="shared" si="51"/>
        <v>clientes - varios</v>
      </c>
      <c r="W336" s="5" t="str">
        <f t="shared" si="52"/>
        <v>CLIENTES - VARIOS</v>
      </c>
      <c r="X336" s="5" t="str">
        <f t="shared" si="53"/>
        <v>Clientes - Varios</v>
      </c>
      <c r="Y336" s="5">
        <v>99999999</v>
      </c>
      <c r="Z336" s="5" t="s">
        <v>34</v>
      </c>
      <c r="AA336" s="5" t="s">
        <v>35</v>
      </c>
      <c r="AD336" s="5" t="s">
        <v>36</v>
      </c>
      <c r="AE336" s="5">
        <v>508.47</v>
      </c>
      <c r="AF336" s="5">
        <v>0</v>
      </c>
      <c r="AG336" s="5">
        <v>91.53</v>
      </c>
      <c r="AH336" s="5">
        <f t="shared" si="54"/>
        <v>600</v>
      </c>
    </row>
    <row r="337" spans="1:34" x14ac:dyDescent="0.25">
      <c r="A337" s="5">
        <v>282</v>
      </c>
      <c r="B337" s="5" t="s">
        <v>55</v>
      </c>
      <c r="C337" s="5" t="s">
        <v>30</v>
      </c>
      <c r="D337" s="5" t="s">
        <v>423</v>
      </c>
      <c r="E337" s="15" t="str">
        <f t="shared" si="55"/>
        <v>B002</v>
      </c>
      <c r="F337" s="15" t="str">
        <f t="shared" si="45"/>
        <v>16040</v>
      </c>
      <c r="G337" s="15" t="str">
        <f t="shared" si="46"/>
        <v>2-1</v>
      </c>
      <c r="H337" s="5" t="s">
        <v>401</v>
      </c>
      <c r="I337" s="5">
        <f t="shared" si="47"/>
        <v>2</v>
      </c>
      <c r="J337" s="5">
        <f t="shared" si="48"/>
        <v>2022</v>
      </c>
      <c r="K337" s="5">
        <f t="shared" si="49"/>
        <v>21</v>
      </c>
      <c r="L337" s="7">
        <f t="shared" si="50"/>
        <v>44613</v>
      </c>
      <c r="M337" s="5" t="s">
        <v>401</v>
      </c>
      <c r="U337" s="5" t="s">
        <v>33</v>
      </c>
      <c r="V337" s="5" t="str">
        <f t="shared" si="51"/>
        <v>clientes - varios</v>
      </c>
      <c r="W337" s="5" t="str">
        <f t="shared" si="52"/>
        <v>CLIENTES - VARIOS</v>
      </c>
      <c r="X337" s="5" t="str">
        <f t="shared" si="53"/>
        <v>Clientes - Varios</v>
      </c>
      <c r="Y337" s="5">
        <v>99999999</v>
      </c>
      <c r="Z337" s="5" t="s">
        <v>34</v>
      </c>
      <c r="AA337" s="5" t="s">
        <v>35</v>
      </c>
      <c r="AD337" s="5" t="s">
        <v>36</v>
      </c>
      <c r="AE337" s="5">
        <v>508.47</v>
      </c>
      <c r="AF337" s="5">
        <v>0</v>
      </c>
      <c r="AG337" s="5">
        <v>91.53</v>
      </c>
      <c r="AH337" s="5">
        <f t="shared" si="54"/>
        <v>600</v>
      </c>
    </row>
    <row r="338" spans="1:34" x14ac:dyDescent="0.25">
      <c r="A338" s="5">
        <v>283</v>
      </c>
      <c r="B338" s="5" t="s">
        <v>55</v>
      </c>
      <c r="C338" s="5" t="s">
        <v>30</v>
      </c>
      <c r="D338" s="5" t="s">
        <v>424</v>
      </c>
      <c r="E338" s="15" t="str">
        <f t="shared" si="55"/>
        <v>B002</v>
      </c>
      <c r="F338" s="15" t="str">
        <f t="shared" si="45"/>
        <v>16039</v>
      </c>
      <c r="G338" s="15" t="str">
        <f t="shared" si="46"/>
        <v>2-1</v>
      </c>
      <c r="H338" s="5" t="s">
        <v>401</v>
      </c>
      <c r="I338" s="5">
        <f t="shared" si="47"/>
        <v>2</v>
      </c>
      <c r="J338" s="5">
        <f t="shared" si="48"/>
        <v>2022</v>
      </c>
      <c r="K338" s="5">
        <f t="shared" si="49"/>
        <v>21</v>
      </c>
      <c r="L338" s="7">
        <f t="shared" si="50"/>
        <v>44613</v>
      </c>
      <c r="M338" s="5" t="s">
        <v>401</v>
      </c>
      <c r="U338" s="5" t="s">
        <v>33</v>
      </c>
      <c r="V338" s="5" t="str">
        <f t="shared" si="51"/>
        <v>clientes - varios</v>
      </c>
      <c r="W338" s="5" t="str">
        <f t="shared" si="52"/>
        <v>CLIENTES - VARIOS</v>
      </c>
      <c r="X338" s="5" t="str">
        <f t="shared" si="53"/>
        <v>Clientes - Varios</v>
      </c>
      <c r="Y338" s="5">
        <v>99999999</v>
      </c>
      <c r="Z338" s="5" t="s">
        <v>34</v>
      </c>
      <c r="AA338" s="5" t="s">
        <v>35</v>
      </c>
      <c r="AD338" s="5" t="s">
        <v>36</v>
      </c>
      <c r="AE338" s="5">
        <v>508.47</v>
      </c>
      <c r="AF338" s="5">
        <v>0</v>
      </c>
      <c r="AG338" s="5">
        <v>91.53</v>
      </c>
      <c r="AH338" s="5">
        <f t="shared" si="54"/>
        <v>600</v>
      </c>
    </row>
    <row r="339" spans="1:34" x14ac:dyDescent="0.25">
      <c r="A339" s="5">
        <v>284</v>
      </c>
      <c r="B339" s="5" t="s">
        <v>55</v>
      </c>
      <c r="C339" s="5" t="s">
        <v>30</v>
      </c>
      <c r="D339" s="5" t="s">
        <v>425</v>
      </c>
      <c r="E339" s="15" t="str">
        <f t="shared" si="55"/>
        <v>B002</v>
      </c>
      <c r="F339" s="15" t="str">
        <f t="shared" si="45"/>
        <v>16038</v>
      </c>
      <c r="G339" s="15" t="str">
        <f t="shared" si="46"/>
        <v>2-1</v>
      </c>
      <c r="H339" s="5" t="s">
        <v>401</v>
      </c>
      <c r="I339" s="5">
        <f t="shared" si="47"/>
        <v>2</v>
      </c>
      <c r="J339" s="5">
        <f t="shared" si="48"/>
        <v>2022</v>
      </c>
      <c r="K339" s="5">
        <f t="shared" si="49"/>
        <v>21</v>
      </c>
      <c r="L339" s="7">
        <f t="shared" si="50"/>
        <v>44613</v>
      </c>
      <c r="M339" s="5" t="s">
        <v>401</v>
      </c>
      <c r="U339" s="5" t="s">
        <v>33</v>
      </c>
      <c r="V339" s="5" t="str">
        <f t="shared" si="51"/>
        <v>clientes - varios</v>
      </c>
      <c r="W339" s="5" t="str">
        <f t="shared" si="52"/>
        <v>CLIENTES - VARIOS</v>
      </c>
      <c r="X339" s="5" t="str">
        <f t="shared" si="53"/>
        <v>Clientes - Varios</v>
      </c>
      <c r="Y339" s="5">
        <v>99999999</v>
      </c>
      <c r="Z339" s="5" t="s">
        <v>34</v>
      </c>
      <c r="AA339" s="5" t="s">
        <v>35</v>
      </c>
      <c r="AD339" s="5" t="s">
        <v>36</v>
      </c>
      <c r="AE339" s="5">
        <v>508.47</v>
      </c>
      <c r="AF339" s="5">
        <v>0</v>
      </c>
      <c r="AG339" s="5">
        <v>91.53</v>
      </c>
      <c r="AH339" s="5">
        <f t="shared" si="54"/>
        <v>600</v>
      </c>
    </row>
    <row r="340" spans="1:34" x14ac:dyDescent="0.25">
      <c r="A340" s="5">
        <v>285</v>
      </c>
      <c r="B340" s="5" t="s">
        <v>55</v>
      </c>
      <c r="C340" s="5" t="s">
        <v>30</v>
      </c>
      <c r="D340" s="5" t="s">
        <v>426</v>
      </c>
      <c r="E340" s="15" t="str">
        <f t="shared" si="55"/>
        <v>B002</v>
      </c>
      <c r="F340" s="15" t="str">
        <f t="shared" si="45"/>
        <v>16037</v>
      </c>
      <c r="G340" s="15" t="str">
        <f t="shared" si="46"/>
        <v>2-1</v>
      </c>
      <c r="H340" s="5" t="s">
        <v>401</v>
      </c>
      <c r="I340" s="5">
        <f t="shared" si="47"/>
        <v>2</v>
      </c>
      <c r="J340" s="5">
        <f t="shared" si="48"/>
        <v>2022</v>
      </c>
      <c r="K340" s="5">
        <f t="shared" si="49"/>
        <v>21</v>
      </c>
      <c r="L340" s="7">
        <f t="shared" si="50"/>
        <v>44613</v>
      </c>
      <c r="M340" s="5" t="s">
        <v>401</v>
      </c>
      <c r="U340" s="5" t="s">
        <v>33</v>
      </c>
      <c r="V340" s="5" t="str">
        <f t="shared" si="51"/>
        <v>clientes - varios</v>
      </c>
      <c r="W340" s="5" t="str">
        <f t="shared" si="52"/>
        <v>CLIENTES - VARIOS</v>
      </c>
      <c r="X340" s="5" t="str">
        <f t="shared" si="53"/>
        <v>Clientes - Varios</v>
      </c>
      <c r="Y340" s="5">
        <v>99999999</v>
      </c>
      <c r="Z340" s="5" t="s">
        <v>34</v>
      </c>
      <c r="AA340" s="5" t="s">
        <v>35</v>
      </c>
      <c r="AD340" s="5" t="s">
        <v>36</v>
      </c>
      <c r="AE340" s="5">
        <v>508.47</v>
      </c>
      <c r="AF340" s="5">
        <v>0</v>
      </c>
      <c r="AG340" s="5">
        <v>91.53</v>
      </c>
      <c r="AH340" s="5">
        <f t="shared" si="54"/>
        <v>600</v>
      </c>
    </row>
    <row r="341" spans="1:34" x14ac:dyDescent="0.25">
      <c r="A341" s="5">
        <v>286</v>
      </c>
      <c r="B341" s="5" t="s">
        <v>49</v>
      </c>
      <c r="C341" s="5" t="s">
        <v>30</v>
      </c>
      <c r="D341" s="5" t="s">
        <v>427</v>
      </c>
      <c r="E341" s="15" t="str">
        <f t="shared" si="55"/>
        <v>B003</v>
      </c>
      <c r="F341" s="15" t="str">
        <f t="shared" si="45"/>
        <v>12764</v>
      </c>
      <c r="G341" s="15" t="str">
        <f t="shared" si="46"/>
        <v>3-1</v>
      </c>
      <c r="H341" s="5" t="s">
        <v>401</v>
      </c>
      <c r="I341" s="5">
        <f t="shared" si="47"/>
        <v>2</v>
      </c>
      <c r="J341" s="5">
        <f t="shared" si="48"/>
        <v>2022</v>
      </c>
      <c r="K341" s="5">
        <f t="shared" si="49"/>
        <v>21</v>
      </c>
      <c r="L341" s="7">
        <f t="shared" si="50"/>
        <v>44613</v>
      </c>
      <c r="M341" s="5" t="s">
        <v>401</v>
      </c>
      <c r="U341" s="5" t="s">
        <v>33</v>
      </c>
      <c r="V341" s="5" t="str">
        <f t="shared" si="51"/>
        <v>clientes - varios</v>
      </c>
      <c r="W341" s="5" t="str">
        <f t="shared" si="52"/>
        <v>CLIENTES - VARIOS</v>
      </c>
      <c r="X341" s="5" t="str">
        <f t="shared" si="53"/>
        <v>Clientes - Varios</v>
      </c>
      <c r="Y341" s="5">
        <v>99999999</v>
      </c>
      <c r="Z341" s="5" t="s">
        <v>34</v>
      </c>
      <c r="AA341" s="5" t="s">
        <v>35</v>
      </c>
      <c r="AD341" s="5" t="s">
        <v>36</v>
      </c>
      <c r="AE341" s="5">
        <v>508.47</v>
      </c>
      <c r="AF341" s="5">
        <v>0</v>
      </c>
      <c r="AG341" s="5">
        <v>91.53</v>
      </c>
      <c r="AH341" s="5">
        <f t="shared" si="54"/>
        <v>600</v>
      </c>
    </row>
    <row r="342" spans="1:34" x14ac:dyDescent="0.25">
      <c r="A342" s="5">
        <v>287</v>
      </c>
      <c r="B342" s="5" t="s">
        <v>49</v>
      </c>
      <c r="C342" s="5" t="s">
        <v>30</v>
      </c>
      <c r="D342" s="5" t="s">
        <v>428</v>
      </c>
      <c r="E342" s="15" t="str">
        <f t="shared" si="55"/>
        <v>B003</v>
      </c>
      <c r="F342" s="15" t="str">
        <f t="shared" si="45"/>
        <v>12763</v>
      </c>
      <c r="G342" s="15" t="str">
        <f t="shared" si="46"/>
        <v>3-1</v>
      </c>
      <c r="H342" s="5" t="s">
        <v>401</v>
      </c>
      <c r="I342" s="5">
        <f t="shared" si="47"/>
        <v>2</v>
      </c>
      <c r="J342" s="5">
        <f t="shared" si="48"/>
        <v>2022</v>
      </c>
      <c r="K342" s="5">
        <f t="shared" si="49"/>
        <v>21</v>
      </c>
      <c r="L342" s="7">
        <f t="shared" si="50"/>
        <v>44613</v>
      </c>
      <c r="M342" s="5" t="s">
        <v>401</v>
      </c>
      <c r="U342" s="5" t="s">
        <v>33</v>
      </c>
      <c r="V342" s="5" t="str">
        <f t="shared" si="51"/>
        <v>clientes - varios</v>
      </c>
      <c r="W342" s="5" t="str">
        <f t="shared" si="52"/>
        <v>CLIENTES - VARIOS</v>
      </c>
      <c r="X342" s="5" t="str">
        <f t="shared" si="53"/>
        <v>Clientes - Varios</v>
      </c>
      <c r="Y342" s="5">
        <v>99999999</v>
      </c>
      <c r="Z342" s="5" t="s">
        <v>34</v>
      </c>
      <c r="AA342" s="5" t="s">
        <v>35</v>
      </c>
      <c r="AD342" s="5" t="s">
        <v>36</v>
      </c>
      <c r="AE342" s="5">
        <v>508.47</v>
      </c>
      <c r="AF342" s="5">
        <v>0</v>
      </c>
      <c r="AG342" s="5">
        <v>91.53</v>
      </c>
      <c r="AH342" s="5">
        <f t="shared" si="54"/>
        <v>600</v>
      </c>
    </row>
    <row r="343" spans="1:34" x14ac:dyDescent="0.25">
      <c r="A343" s="5">
        <v>288</v>
      </c>
      <c r="B343" s="5" t="s">
        <v>49</v>
      </c>
      <c r="C343" s="5" t="s">
        <v>30</v>
      </c>
      <c r="D343" s="5" t="s">
        <v>429</v>
      </c>
      <c r="E343" s="15" t="str">
        <f t="shared" si="55"/>
        <v>B003</v>
      </c>
      <c r="F343" s="15" t="str">
        <f t="shared" si="45"/>
        <v>12762</v>
      </c>
      <c r="G343" s="15" t="str">
        <f t="shared" si="46"/>
        <v>3-1</v>
      </c>
      <c r="H343" s="5" t="s">
        <v>401</v>
      </c>
      <c r="I343" s="5">
        <f t="shared" si="47"/>
        <v>2</v>
      </c>
      <c r="J343" s="5">
        <f t="shared" si="48"/>
        <v>2022</v>
      </c>
      <c r="K343" s="5">
        <f t="shared" si="49"/>
        <v>21</v>
      </c>
      <c r="L343" s="7">
        <f t="shared" si="50"/>
        <v>44613</v>
      </c>
      <c r="M343" s="5" t="s">
        <v>401</v>
      </c>
      <c r="U343" s="5" t="s">
        <v>33</v>
      </c>
      <c r="V343" s="5" t="str">
        <f t="shared" si="51"/>
        <v>clientes - varios</v>
      </c>
      <c r="W343" s="5" t="str">
        <f t="shared" si="52"/>
        <v>CLIENTES - VARIOS</v>
      </c>
      <c r="X343" s="5" t="str">
        <f t="shared" si="53"/>
        <v>Clientes - Varios</v>
      </c>
      <c r="Y343" s="5">
        <v>99999999</v>
      </c>
      <c r="Z343" s="5" t="s">
        <v>34</v>
      </c>
      <c r="AA343" s="5" t="s">
        <v>35</v>
      </c>
      <c r="AD343" s="5" t="s">
        <v>36</v>
      </c>
      <c r="AE343" s="5">
        <v>508.47</v>
      </c>
      <c r="AF343" s="5">
        <v>0</v>
      </c>
      <c r="AG343" s="5">
        <v>91.53</v>
      </c>
      <c r="AH343" s="5">
        <f t="shared" si="54"/>
        <v>600</v>
      </c>
    </row>
    <row r="344" spans="1:34" x14ac:dyDescent="0.25">
      <c r="A344" s="5">
        <v>289</v>
      </c>
      <c r="B344" s="5" t="s">
        <v>49</v>
      </c>
      <c r="C344" s="5" t="s">
        <v>38</v>
      </c>
      <c r="D344" s="5" t="s">
        <v>430</v>
      </c>
      <c r="E344" s="15" t="str">
        <f t="shared" si="55"/>
        <v>F003</v>
      </c>
      <c r="F344" s="15" t="str">
        <f t="shared" si="45"/>
        <v>2109</v>
      </c>
      <c r="G344" s="15" t="str">
        <f t="shared" si="46"/>
        <v>3-2</v>
      </c>
      <c r="H344" s="5" t="s">
        <v>401</v>
      </c>
      <c r="I344" s="5">
        <f t="shared" si="47"/>
        <v>2</v>
      </c>
      <c r="J344" s="5">
        <f t="shared" si="48"/>
        <v>2022</v>
      </c>
      <c r="K344" s="5">
        <f t="shared" si="49"/>
        <v>21</v>
      </c>
      <c r="L344" s="7">
        <f t="shared" si="50"/>
        <v>44613</v>
      </c>
      <c r="M344" s="5" t="s">
        <v>401</v>
      </c>
      <c r="U344" s="5" t="s">
        <v>431</v>
      </c>
      <c r="V344" s="5" t="str">
        <f t="shared" si="51"/>
        <v>saul francisco alarcon guerrero</v>
      </c>
      <c r="W344" s="5" t="str">
        <f t="shared" si="52"/>
        <v>SAUL FRANCISCO ALARCON GUERRERO</v>
      </c>
      <c r="X344" s="5" t="str">
        <f t="shared" si="53"/>
        <v>Saul Francisco Alarcon Guerrero</v>
      </c>
      <c r="Y344" s="5">
        <v>10465756638</v>
      </c>
      <c r="Z344" s="5" t="s">
        <v>34</v>
      </c>
      <c r="AA344" s="5" t="s">
        <v>35</v>
      </c>
      <c r="AD344" s="5" t="s">
        <v>36</v>
      </c>
      <c r="AE344" s="5">
        <v>70.849999999999994</v>
      </c>
      <c r="AF344" s="5">
        <v>0</v>
      </c>
      <c r="AG344" s="5">
        <v>12.75</v>
      </c>
      <c r="AH344" s="5">
        <f t="shared" si="54"/>
        <v>83.6</v>
      </c>
    </row>
    <row r="345" spans="1:34" x14ac:dyDescent="0.25">
      <c r="A345" s="5">
        <v>290</v>
      </c>
      <c r="B345" s="5" t="s">
        <v>29</v>
      </c>
      <c r="C345" s="5" t="s">
        <v>38</v>
      </c>
      <c r="D345" s="5" t="s">
        <v>432</v>
      </c>
      <c r="E345" s="15" t="str">
        <f t="shared" si="55"/>
        <v>F001</v>
      </c>
      <c r="F345" s="15" t="str">
        <f t="shared" si="45"/>
        <v>8560</v>
      </c>
      <c r="G345" s="15" t="str">
        <f t="shared" si="46"/>
        <v>1-8</v>
      </c>
      <c r="H345" s="5" t="s">
        <v>401</v>
      </c>
      <c r="I345" s="5">
        <f t="shared" si="47"/>
        <v>2</v>
      </c>
      <c r="J345" s="5">
        <f t="shared" si="48"/>
        <v>2022</v>
      </c>
      <c r="K345" s="5">
        <f t="shared" si="49"/>
        <v>21</v>
      </c>
      <c r="L345" s="7">
        <f t="shared" si="50"/>
        <v>44613</v>
      </c>
      <c r="M345" s="5" t="s">
        <v>401</v>
      </c>
      <c r="R345" s="5" t="s">
        <v>433</v>
      </c>
      <c r="S345" s="5" t="s">
        <v>168</v>
      </c>
      <c r="T345" s="5" t="s">
        <v>169</v>
      </c>
      <c r="U345" s="5" t="s">
        <v>434</v>
      </c>
      <c r="V345" s="5" t="str">
        <f t="shared" si="51"/>
        <v>t &amp; r distribuciones virgen del carmen e.i.r.l.</v>
      </c>
      <c r="W345" s="5" t="str">
        <f t="shared" si="52"/>
        <v>T &amp; R DISTRIBUCIONES VIRGEN DEL CARMEN E.I.R.L.</v>
      </c>
      <c r="X345" s="5" t="str">
        <f t="shared" si="53"/>
        <v>T &amp; R Distribuciones Virgen Del Carmen E.I.R.L.</v>
      </c>
      <c r="Y345" s="5">
        <v>20605728384</v>
      </c>
      <c r="Z345" s="5" t="s">
        <v>34</v>
      </c>
      <c r="AA345" s="5" t="s">
        <v>35</v>
      </c>
      <c r="AD345" s="5" t="s">
        <v>36</v>
      </c>
      <c r="AE345" s="5">
        <v>227.12</v>
      </c>
      <c r="AF345" s="5">
        <v>0</v>
      </c>
      <c r="AG345" s="5">
        <v>40.880000000000003</v>
      </c>
      <c r="AH345" s="5">
        <f t="shared" si="54"/>
        <v>268</v>
      </c>
    </row>
    <row r="346" spans="1:34" x14ac:dyDescent="0.25">
      <c r="A346" s="5">
        <v>291</v>
      </c>
      <c r="B346" s="5" t="s">
        <v>29</v>
      </c>
      <c r="C346" s="5" t="s">
        <v>30</v>
      </c>
      <c r="D346" s="5" t="s">
        <v>435</v>
      </c>
      <c r="E346" s="15" t="str">
        <f t="shared" si="55"/>
        <v>B001</v>
      </c>
      <c r="F346" s="15" t="str">
        <f t="shared" si="45"/>
        <v>17185</v>
      </c>
      <c r="G346" s="15" t="str">
        <f t="shared" si="46"/>
        <v>1-1</v>
      </c>
      <c r="H346" s="5" t="s">
        <v>401</v>
      </c>
      <c r="I346" s="5">
        <f t="shared" si="47"/>
        <v>2</v>
      </c>
      <c r="J346" s="5">
        <f t="shared" si="48"/>
        <v>2022</v>
      </c>
      <c r="K346" s="5">
        <f t="shared" si="49"/>
        <v>21</v>
      </c>
      <c r="L346" s="7">
        <f t="shared" si="50"/>
        <v>44613</v>
      </c>
      <c r="M346" s="5" t="s">
        <v>401</v>
      </c>
      <c r="U346" s="5" t="s">
        <v>33</v>
      </c>
      <c r="V346" s="5" t="str">
        <f t="shared" si="51"/>
        <v>clientes - varios</v>
      </c>
      <c r="W346" s="5" t="str">
        <f t="shared" si="52"/>
        <v>CLIENTES - VARIOS</v>
      </c>
      <c r="X346" s="5" t="str">
        <f t="shared" si="53"/>
        <v>Clientes - Varios</v>
      </c>
      <c r="Y346" s="5">
        <v>99999999</v>
      </c>
      <c r="Z346" s="5" t="s">
        <v>34</v>
      </c>
      <c r="AA346" s="5" t="s">
        <v>35</v>
      </c>
      <c r="AD346" s="5" t="s">
        <v>36</v>
      </c>
      <c r="AE346" s="5">
        <v>42.37</v>
      </c>
      <c r="AF346" s="5">
        <v>0</v>
      </c>
      <c r="AG346" s="5">
        <v>7.63</v>
      </c>
      <c r="AH346" s="5">
        <f t="shared" si="54"/>
        <v>50</v>
      </c>
    </row>
    <row r="347" spans="1:34" x14ac:dyDescent="0.25">
      <c r="A347" s="5">
        <v>292</v>
      </c>
      <c r="B347" s="5" t="s">
        <v>29</v>
      </c>
      <c r="C347" s="5" t="s">
        <v>38</v>
      </c>
      <c r="D347" s="5" t="s">
        <v>436</v>
      </c>
      <c r="E347" s="15" t="str">
        <f t="shared" si="55"/>
        <v>F001</v>
      </c>
      <c r="F347" s="15" t="str">
        <f t="shared" si="45"/>
        <v>8559</v>
      </c>
      <c r="G347" s="15" t="str">
        <f t="shared" si="46"/>
        <v>1-8</v>
      </c>
      <c r="H347" s="5" t="s">
        <v>401</v>
      </c>
      <c r="I347" s="5">
        <f t="shared" si="47"/>
        <v>2</v>
      </c>
      <c r="J347" s="5">
        <f t="shared" si="48"/>
        <v>2022</v>
      </c>
      <c r="K347" s="5">
        <f t="shared" si="49"/>
        <v>21</v>
      </c>
      <c r="L347" s="7">
        <f t="shared" si="50"/>
        <v>44613</v>
      </c>
      <c r="M347" s="5" t="s">
        <v>401</v>
      </c>
      <c r="U347" s="5" t="s">
        <v>153</v>
      </c>
      <c r="V347" s="5" t="str">
        <f t="shared" si="51"/>
        <v>llamo diaz luz yuliana</v>
      </c>
      <c r="W347" s="5" t="str">
        <f t="shared" si="52"/>
        <v>LLAMO DIAZ LUZ YULIANA</v>
      </c>
      <c r="X347" s="5" t="str">
        <f t="shared" si="53"/>
        <v>Llamo Diaz Luz Yuliana</v>
      </c>
      <c r="Y347" s="5">
        <v>10767675084</v>
      </c>
      <c r="Z347" s="5" t="s">
        <v>34</v>
      </c>
      <c r="AA347" s="5" t="s">
        <v>35</v>
      </c>
      <c r="AD347" s="5" t="s">
        <v>36</v>
      </c>
      <c r="AE347" s="5">
        <v>254.24</v>
      </c>
      <c r="AF347" s="5">
        <v>0</v>
      </c>
      <c r="AG347" s="5">
        <v>45.76</v>
      </c>
      <c r="AH347" s="5">
        <f t="shared" si="54"/>
        <v>300</v>
      </c>
    </row>
    <row r="348" spans="1:34" x14ac:dyDescent="0.25">
      <c r="A348" s="5">
        <v>293</v>
      </c>
      <c r="B348" s="5" t="s">
        <v>29</v>
      </c>
      <c r="C348" s="5" t="s">
        <v>38</v>
      </c>
      <c r="D348" s="5" t="s">
        <v>437</v>
      </c>
      <c r="E348" s="15" t="str">
        <f t="shared" si="55"/>
        <v>F001</v>
      </c>
      <c r="F348" s="15" t="str">
        <f t="shared" si="45"/>
        <v>8558</v>
      </c>
      <c r="G348" s="15" t="str">
        <f t="shared" si="46"/>
        <v>1-8</v>
      </c>
      <c r="H348" s="5" t="s">
        <v>401</v>
      </c>
      <c r="I348" s="5">
        <f t="shared" si="47"/>
        <v>2</v>
      </c>
      <c r="J348" s="5">
        <f t="shared" si="48"/>
        <v>2022</v>
      </c>
      <c r="K348" s="5">
        <f t="shared" si="49"/>
        <v>21</v>
      </c>
      <c r="L348" s="7">
        <f t="shared" si="50"/>
        <v>44613</v>
      </c>
      <c r="M348" s="5" t="s">
        <v>401</v>
      </c>
      <c r="R348" s="5" t="s">
        <v>92</v>
      </c>
      <c r="S348" s="5" t="s">
        <v>40</v>
      </c>
      <c r="T348" s="5" t="s">
        <v>41</v>
      </c>
      <c r="U348" s="5" t="s">
        <v>438</v>
      </c>
      <c r="V348" s="5" t="str">
        <f t="shared" si="51"/>
        <v>consorcio yauyucan</v>
      </c>
      <c r="W348" s="5" t="str">
        <f t="shared" si="52"/>
        <v>CONSORCIO YAUYUCAN</v>
      </c>
      <c r="X348" s="5" t="str">
        <f t="shared" si="53"/>
        <v>Consorcio Yauyucan</v>
      </c>
      <c r="Y348" s="5">
        <v>20608692721</v>
      </c>
      <c r="Z348" s="5" t="s">
        <v>34</v>
      </c>
      <c r="AA348" s="5" t="s">
        <v>35</v>
      </c>
      <c r="AD348" s="5" t="s">
        <v>36</v>
      </c>
      <c r="AE348" s="5">
        <v>93.22</v>
      </c>
      <c r="AF348" s="5">
        <v>0</v>
      </c>
      <c r="AG348" s="5">
        <v>16.78</v>
      </c>
      <c r="AH348" s="5">
        <f t="shared" si="54"/>
        <v>110</v>
      </c>
    </row>
    <row r="349" spans="1:34" x14ac:dyDescent="0.25">
      <c r="A349" s="5">
        <v>294</v>
      </c>
      <c r="B349" s="5" t="s">
        <v>29</v>
      </c>
      <c r="C349" s="5" t="s">
        <v>38</v>
      </c>
      <c r="D349" s="5" t="s">
        <v>439</v>
      </c>
      <c r="E349" s="15" t="str">
        <f t="shared" si="55"/>
        <v>F001</v>
      </c>
      <c r="F349" s="15" t="str">
        <f t="shared" si="45"/>
        <v>8557</v>
      </c>
      <c r="G349" s="15" t="str">
        <f t="shared" si="46"/>
        <v>1-8</v>
      </c>
      <c r="H349" s="5" t="s">
        <v>401</v>
      </c>
      <c r="I349" s="5">
        <f t="shared" si="47"/>
        <v>2</v>
      </c>
      <c r="J349" s="5">
        <f t="shared" si="48"/>
        <v>2022</v>
      </c>
      <c r="K349" s="5">
        <f t="shared" si="49"/>
        <v>21</v>
      </c>
      <c r="L349" s="7">
        <f t="shared" si="50"/>
        <v>44613</v>
      </c>
      <c r="M349" s="5" t="s">
        <v>401</v>
      </c>
      <c r="R349" s="5" t="s">
        <v>87</v>
      </c>
      <c r="S349" s="5" t="s">
        <v>40</v>
      </c>
      <c r="T349" s="5" t="s">
        <v>41</v>
      </c>
      <c r="U349" s="5" t="s">
        <v>440</v>
      </c>
      <c r="V349" s="5" t="str">
        <f t="shared" si="51"/>
        <v>transportes jholer e.i.r.l.</v>
      </c>
      <c r="W349" s="5" t="str">
        <f t="shared" si="52"/>
        <v>TRANSPORTES JHOLER E.I.R.L.</v>
      </c>
      <c r="X349" s="5" t="str">
        <f t="shared" si="53"/>
        <v>Transportes Jholer E.I.R.L.</v>
      </c>
      <c r="Y349" s="5">
        <v>20602720684</v>
      </c>
      <c r="Z349" s="5" t="s">
        <v>34</v>
      </c>
      <c r="AA349" s="5" t="s">
        <v>35</v>
      </c>
      <c r="AD349" s="5" t="s">
        <v>36</v>
      </c>
      <c r="AE349" s="5">
        <v>433.9</v>
      </c>
      <c r="AF349" s="5">
        <v>0</v>
      </c>
      <c r="AG349" s="5">
        <v>78.099999999999994</v>
      </c>
      <c r="AH349" s="5">
        <f t="shared" si="54"/>
        <v>512</v>
      </c>
    </row>
    <row r="350" spans="1:34" x14ac:dyDescent="0.25">
      <c r="A350" s="5">
        <v>295</v>
      </c>
      <c r="B350" s="5" t="s">
        <v>29</v>
      </c>
      <c r="C350" s="5" t="s">
        <v>38</v>
      </c>
      <c r="D350" s="5" t="s">
        <v>441</v>
      </c>
      <c r="E350" s="15" t="str">
        <f t="shared" si="55"/>
        <v>F001</v>
      </c>
      <c r="F350" s="15" t="str">
        <f t="shared" si="45"/>
        <v>8556</v>
      </c>
      <c r="G350" s="15" t="str">
        <f t="shared" si="46"/>
        <v>1-8</v>
      </c>
      <c r="H350" s="5" t="s">
        <v>401</v>
      </c>
      <c r="I350" s="5">
        <f t="shared" si="47"/>
        <v>2</v>
      </c>
      <c r="J350" s="5">
        <f t="shared" si="48"/>
        <v>2022</v>
      </c>
      <c r="K350" s="5">
        <f t="shared" si="49"/>
        <v>21</v>
      </c>
      <c r="L350" s="7">
        <f t="shared" si="50"/>
        <v>44613</v>
      </c>
      <c r="M350" s="5" t="s">
        <v>401</v>
      </c>
      <c r="R350" s="5" t="s">
        <v>222</v>
      </c>
      <c r="S350" s="5" t="s">
        <v>40</v>
      </c>
      <c r="T350" s="5" t="s">
        <v>41</v>
      </c>
      <c r="U350" s="5" t="s">
        <v>442</v>
      </c>
      <c r="V350" s="5" t="str">
        <f t="shared" si="51"/>
        <v>distribuidora vela motor?s s.r.l.</v>
      </c>
      <c r="W350" s="5" t="str">
        <f t="shared" si="52"/>
        <v>DISTRIBUIDORA VELA MOTOR?S S.R.L.</v>
      </c>
      <c r="X350" s="5" t="str">
        <f t="shared" si="53"/>
        <v>Distribuidora Vela Motor?S S.R.L.</v>
      </c>
      <c r="Y350" s="5">
        <v>20479970468</v>
      </c>
      <c r="Z350" s="5" t="s">
        <v>34</v>
      </c>
      <c r="AA350" s="5" t="s">
        <v>35</v>
      </c>
      <c r="AD350" s="5" t="s">
        <v>36</v>
      </c>
      <c r="AE350" s="5">
        <v>169.49</v>
      </c>
      <c r="AF350" s="5">
        <v>0</v>
      </c>
      <c r="AG350" s="5">
        <v>30.51</v>
      </c>
      <c r="AH350" s="5">
        <f t="shared" si="54"/>
        <v>200</v>
      </c>
    </row>
    <row r="351" spans="1:34" x14ac:dyDescent="0.25">
      <c r="A351" s="5">
        <v>296</v>
      </c>
      <c r="B351" s="5" t="s">
        <v>49</v>
      </c>
      <c r="C351" s="5" t="s">
        <v>38</v>
      </c>
      <c r="D351" s="5" t="s">
        <v>443</v>
      </c>
      <c r="E351" s="15" t="str">
        <f t="shared" si="55"/>
        <v>F003</v>
      </c>
      <c r="F351" s="15" t="str">
        <f t="shared" si="45"/>
        <v>2108</v>
      </c>
      <c r="G351" s="15" t="str">
        <f t="shared" si="46"/>
        <v>3-2</v>
      </c>
      <c r="H351" s="5" t="s">
        <v>401</v>
      </c>
      <c r="I351" s="5">
        <f t="shared" si="47"/>
        <v>2</v>
      </c>
      <c r="J351" s="5">
        <f t="shared" si="48"/>
        <v>2022</v>
      </c>
      <c r="K351" s="5">
        <f t="shared" si="49"/>
        <v>21</v>
      </c>
      <c r="L351" s="7">
        <f t="shared" si="50"/>
        <v>44613</v>
      </c>
      <c r="M351" s="5" t="s">
        <v>401</v>
      </c>
      <c r="R351" s="5" t="s">
        <v>219</v>
      </c>
      <c r="S351" s="5" t="s">
        <v>61</v>
      </c>
      <c r="T351" s="5" t="s">
        <v>219</v>
      </c>
      <c r="U351" s="5" t="s">
        <v>444</v>
      </c>
      <c r="V351" s="5" t="str">
        <f t="shared" si="51"/>
        <v>norcava peru e.i.r.l.</v>
      </c>
      <c r="W351" s="5" t="str">
        <f t="shared" si="52"/>
        <v>NORCAVA PERU E.I.R.L.</v>
      </c>
      <c r="X351" s="5" t="str">
        <f t="shared" si="53"/>
        <v>Norcava Peru E.I.R.L.</v>
      </c>
      <c r="Y351" s="5">
        <v>20453667074</v>
      </c>
      <c r="Z351" s="5" t="s">
        <v>34</v>
      </c>
      <c r="AA351" s="5" t="s">
        <v>35</v>
      </c>
      <c r="AD351" s="5" t="s">
        <v>36</v>
      </c>
      <c r="AE351" s="5">
        <v>106.78</v>
      </c>
      <c r="AF351" s="5">
        <v>0</v>
      </c>
      <c r="AG351" s="5">
        <v>19.22</v>
      </c>
      <c r="AH351" s="5">
        <f t="shared" si="54"/>
        <v>126</v>
      </c>
    </row>
    <row r="352" spans="1:34" x14ac:dyDescent="0.25">
      <c r="A352" s="5">
        <v>297</v>
      </c>
      <c r="B352" s="5" t="s">
        <v>29</v>
      </c>
      <c r="C352" s="5" t="s">
        <v>38</v>
      </c>
      <c r="D352" s="5" t="s">
        <v>445</v>
      </c>
      <c r="E352" s="15" t="str">
        <f t="shared" si="55"/>
        <v>F001</v>
      </c>
      <c r="F352" s="15" t="str">
        <f t="shared" si="45"/>
        <v>8555</v>
      </c>
      <c r="G352" s="15" t="str">
        <f t="shared" si="46"/>
        <v>1-8</v>
      </c>
      <c r="H352" s="5" t="s">
        <v>401</v>
      </c>
      <c r="I352" s="5">
        <f t="shared" si="47"/>
        <v>2</v>
      </c>
      <c r="J352" s="5">
        <f t="shared" si="48"/>
        <v>2022</v>
      </c>
      <c r="K352" s="5">
        <f t="shared" si="49"/>
        <v>21</v>
      </c>
      <c r="L352" s="7">
        <f t="shared" si="50"/>
        <v>44613</v>
      </c>
      <c r="M352" s="5" t="s">
        <v>401</v>
      </c>
      <c r="U352" s="5" t="s">
        <v>446</v>
      </c>
      <c r="V352" s="5" t="str">
        <f t="shared" si="51"/>
        <v>nuñez galvez johnny franz</v>
      </c>
      <c r="W352" s="5" t="str">
        <f t="shared" si="52"/>
        <v>NUÑEZ GALVEZ JOHNNY FRANZ</v>
      </c>
      <c r="X352" s="5" t="str">
        <f t="shared" si="53"/>
        <v>Nuñez Galvez Johnny Franz</v>
      </c>
      <c r="Y352" s="5">
        <v>10406675233</v>
      </c>
      <c r="Z352" s="5" t="s">
        <v>34</v>
      </c>
      <c r="AA352" s="5" t="s">
        <v>35</v>
      </c>
      <c r="AD352" s="5" t="s">
        <v>36</v>
      </c>
      <c r="AE352" s="5">
        <v>169.49</v>
      </c>
      <c r="AF352" s="5">
        <v>0</v>
      </c>
      <c r="AG352" s="5">
        <v>30.51</v>
      </c>
      <c r="AH352" s="5">
        <f t="shared" si="54"/>
        <v>200</v>
      </c>
    </row>
    <row r="353" spans="1:34" x14ac:dyDescent="0.25">
      <c r="A353" s="5">
        <v>298</v>
      </c>
      <c r="B353" s="5" t="s">
        <v>29</v>
      </c>
      <c r="C353" s="5" t="s">
        <v>30</v>
      </c>
      <c r="D353" s="5" t="s">
        <v>447</v>
      </c>
      <c r="E353" s="15" t="str">
        <f t="shared" si="55"/>
        <v>B001</v>
      </c>
      <c r="F353" s="15" t="str">
        <f t="shared" si="45"/>
        <v>17184</v>
      </c>
      <c r="G353" s="15" t="str">
        <f t="shared" si="46"/>
        <v>1-1</v>
      </c>
      <c r="H353" s="5" t="s">
        <v>401</v>
      </c>
      <c r="I353" s="5">
        <f t="shared" si="47"/>
        <v>2</v>
      </c>
      <c r="J353" s="5">
        <f t="shared" si="48"/>
        <v>2022</v>
      </c>
      <c r="K353" s="5">
        <f t="shared" si="49"/>
        <v>21</v>
      </c>
      <c r="L353" s="7">
        <f t="shared" si="50"/>
        <v>44613</v>
      </c>
      <c r="M353" s="5" t="s">
        <v>401</v>
      </c>
      <c r="U353" s="5" t="s">
        <v>33</v>
      </c>
      <c r="V353" s="5" t="str">
        <f t="shared" si="51"/>
        <v>clientes - varios</v>
      </c>
      <c r="W353" s="5" t="str">
        <f t="shared" si="52"/>
        <v>CLIENTES - VARIOS</v>
      </c>
      <c r="X353" s="5" t="str">
        <f t="shared" si="53"/>
        <v>Clientes - Varios</v>
      </c>
      <c r="Y353" s="5">
        <v>99999999</v>
      </c>
      <c r="Z353" s="5" t="s">
        <v>34</v>
      </c>
      <c r="AA353" s="5" t="s">
        <v>35</v>
      </c>
      <c r="AD353" s="5" t="s">
        <v>36</v>
      </c>
      <c r="AE353" s="5">
        <v>42.37</v>
      </c>
      <c r="AF353" s="5">
        <v>0</v>
      </c>
      <c r="AG353" s="5">
        <v>7.63</v>
      </c>
      <c r="AH353" s="5">
        <f t="shared" si="54"/>
        <v>50</v>
      </c>
    </row>
    <row r="354" spans="1:34" x14ac:dyDescent="0.25">
      <c r="A354" s="5">
        <v>299</v>
      </c>
      <c r="B354" s="5" t="s">
        <v>29</v>
      </c>
      <c r="C354" s="5" t="s">
        <v>30</v>
      </c>
      <c r="D354" s="5" t="s">
        <v>448</v>
      </c>
      <c r="E354" s="15" t="str">
        <f t="shared" si="55"/>
        <v>B001</v>
      </c>
      <c r="F354" s="15" t="str">
        <f t="shared" si="45"/>
        <v>17183</v>
      </c>
      <c r="G354" s="15" t="str">
        <f t="shared" si="46"/>
        <v>1-1</v>
      </c>
      <c r="H354" s="5" t="s">
        <v>401</v>
      </c>
      <c r="I354" s="5">
        <f t="shared" si="47"/>
        <v>2</v>
      </c>
      <c r="J354" s="5">
        <f t="shared" si="48"/>
        <v>2022</v>
      </c>
      <c r="K354" s="5">
        <f t="shared" si="49"/>
        <v>21</v>
      </c>
      <c r="L354" s="7">
        <f t="shared" si="50"/>
        <v>44613</v>
      </c>
      <c r="M354" s="5" t="s">
        <v>401</v>
      </c>
      <c r="U354" s="5" t="s">
        <v>33</v>
      </c>
      <c r="V354" s="5" t="str">
        <f t="shared" si="51"/>
        <v>clientes - varios</v>
      </c>
      <c r="W354" s="5" t="str">
        <f t="shared" si="52"/>
        <v>CLIENTES - VARIOS</v>
      </c>
      <c r="X354" s="5" t="str">
        <f t="shared" si="53"/>
        <v>Clientes - Varios</v>
      </c>
      <c r="Y354" s="5">
        <v>99999999</v>
      </c>
      <c r="Z354" s="5" t="s">
        <v>34</v>
      </c>
      <c r="AA354" s="5" t="s">
        <v>35</v>
      </c>
      <c r="AD354" s="5" t="s">
        <v>36</v>
      </c>
      <c r="AE354" s="5">
        <v>84.75</v>
      </c>
      <c r="AF354" s="5">
        <v>0</v>
      </c>
      <c r="AG354" s="5">
        <v>15.25</v>
      </c>
      <c r="AH354" s="5">
        <f t="shared" si="54"/>
        <v>100</v>
      </c>
    </row>
    <row r="355" spans="1:34" x14ac:dyDescent="0.25">
      <c r="A355" s="5">
        <v>300</v>
      </c>
      <c r="B355" s="5" t="s">
        <v>55</v>
      </c>
      <c r="C355" s="5" t="s">
        <v>38</v>
      </c>
      <c r="D355" s="5" t="s">
        <v>449</v>
      </c>
      <c r="E355" s="15" t="str">
        <f t="shared" si="55"/>
        <v>F002</v>
      </c>
      <c r="F355" s="15" t="str">
        <f t="shared" si="45"/>
        <v>3468</v>
      </c>
      <c r="G355" s="15" t="str">
        <f t="shared" si="46"/>
        <v>2-3</v>
      </c>
      <c r="H355" s="5" t="s">
        <v>401</v>
      </c>
      <c r="I355" s="5">
        <f t="shared" si="47"/>
        <v>2</v>
      </c>
      <c r="J355" s="5">
        <f t="shared" si="48"/>
        <v>2022</v>
      </c>
      <c r="K355" s="5">
        <f t="shared" si="49"/>
        <v>21</v>
      </c>
      <c r="L355" s="7">
        <f t="shared" si="50"/>
        <v>44613</v>
      </c>
      <c r="M355" s="5" t="s">
        <v>401</v>
      </c>
      <c r="R355" s="5" t="s">
        <v>395</v>
      </c>
      <c r="S355" s="5" t="s">
        <v>168</v>
      </c>
      <c r="T355" s="5" t="s">
        <v>169</v>
      </c>
      <c r="U355" s="5" t="s">
        <v>396</v>
      </c>
      <c r="V355" s="5" t="str">
        <f t="shared" si="51"/>
        <v>transportes pasamayo s r ltda</v>
      </c>
      <c r="W355" s="5" t="str">
        <f t="shared" si="52"/>
        <v>TRANSPORTES PASAMAYO S R LTDA</v>
      </c>
      <c r="X355" s="5" t="str">
        <f t="shared" si="53"/>
        <v>Transportes Pasamayo S R Ltda</v>
      </c>
      <c r="Y355" s="5">
        <v>20225171719</v>
      </c>
      <c r="Z355" s="5" t="s">
        <v>34</v>
      </c>
      <c r="AA355" s="5" t="s">
        <v>35</v>
      </c>
      <c r="AD355" s="5" t="s">
        <v>36</v>
      </c>
      <c r="AE355" s="5">
        <v>144.07</v>
      </c>
      <c r="AF355" s="5">
        <v>0</v>
      </c>
      <c r="AG355" s="5">
        <v>25.93</v>
      </c>
      <c r="AH355" s="5">
        <f t="shared" si="54"/>
        <v>170</v>
      </c>
    </row>
    <row r="356" spans="1:34" x14ac:dyDescent="0.25">
      <c r="A356" s="5">
        <v>301</v>
      </c>
      <c r="B356" s="5" t="s">
        <v>49</v>
      </c>
      <c r="C356" s="5" t="s">
        <v>30</v>
      </c>
      <c r="D356" s="5" t="s">
        <v>450</v>
      </c>
      <c r="E356" s="15" t="str">
        <f t="shared" si="55"/>
        <v>B003</v>
      </c>
      <c r="F356" s="15" t="str">
        <f t="shared" si="45"/>
        <v>12761</v>
      </c>
      <c r="G356" s="15" t="str">
        <f t="shared" si="46"/>
        <v>3-1</v>
      </c>
      <c r="H356" s="5" t="s">
        <v>401</v>
      </c>
      <c r="I356" s="5">
        <f t="shared" si="47"/>
        <v>2</v>
      </c>
      <c r="J356" s="5">
        <f t="shared" si="48"/>
        <v>2022</v>
      </c>
      <c r="K356" s="5">
        <f t="shared" si="49"/>
        <v>21</v>
      </c>
      <c r="L356" s="7">
        <f t="shared" si="50"/>
        <v>44613</v>
      </c>
      <c r="M356" s="5" t="s">
        <v>401</v>
      </c>
      <c r="U356" s="5" t="s">
        <v>33</v>
      </c>
      <c r="V356" s="5" t="str">
        <f t="shared" si="51"/>
        <v>clientes - varios</v>
      </c>
      <c r="W356" s="5" t="str">
        <f t="shared" si="52"/>
        <v>CLIENTES - VARIOS</v>
      </c>
      <c r="X356" s="5" t="str">
        <f t="shared" si="53"/>
        <v>Clientes - Varios</v>
      </c>
      <c r="Y356" s="5">
        <v>99999999</v>
      </c>
      <c r="Z356" s="5" t="s">
        <v>34</v>
      </c>
      <c r="AA356" s="5" t="s">
        <v>35</v>
      </c>
      <c r="AD356" s="5" t="s">
        <v>36</v>
      </c>
      <c r="AE356" s="5">
        <v>508.47</v>
      </c>
      <c r="AF356" s="5">
        <v>0</v>
      </c>
      <c r="AG356" s="5">
        <v>91.53</v>
      </c>
      <c r="AH356" s="5">
        <f t="shared" si="54"/>
        <v>600</v>
      </c>
    </row>
    <row r="357" spans="1:34" x14ac:dyDescent="0.25">
      <c r="A357" s="5">
        <v>302</v>
      </c>
      <c r="B357" s="5" t="s">
        <v>49</v>
      </c>
      <c r="C357" s="5" t="s">
        <v>30</v>
      </c>
      <c r="D357" s="5" t="s">
        <v>451</v>
      </c>
      <c r="E357" s="15" t="str">
        <f t="shared" si="55"/>
        <v>B003</v>
      </c>
      <c r="F357" s="15" t="str">
        <f t="shared" si="45"/>
        <v>12760</v>
      </c>
      <c r="G357" s="15" t="str">
        <f t="shared" si="46"/>
        <v>3-1</v>
      </c>
      <c r="H357" s="5" t="s">
        <v>401</v>
      </c>
      <c r="I357" s="5">
        <f t="shared" si="47"/>
        <v>2</v>
      </c>
      <c r="J357" s="5">
        <f t="shared" si="48"/>
        <v>2022</v>
      </c>
      <c r="K357" s="5">
        <f t="shared" si="49"/>
        <v>21</v>
      </c>
      <c r="L357" s="7">
        <f t="shared" si="50"/>
        <v>44613</v>
      </c>
      <c r="M357" s="5" t="s">
        <v>401</v>
      </c>
      <c r="U357" s="5" t="s">
        <v>33</v>
      </c>
      <c r="V357" s="5" t="str">
        <f t="shared" si="51"/>
        <v>clientes - varios</v>
      </c>
      <c r="W357" s="5" t="str">
        <f t="shared" si="52"/>
        <v>CLIENTES - VARIOS</v>
      </c>
      <c r="X357" s="5" t="str">
        <f t="shared" si="53"/>
        <v>Clientes - Varios</v>
      </c>
      <c r="Y357" s="5">
        <v>99999999</v>
      </c>
      <c r="Z357" s="5" t="s">
        <v>34</v>
      </c>
      <c r="AA357" s="5" t="s">
        <v>35</v>
      </c>
      <c r="AD357" s="5" t="s">
        <v>36</v>
      </c>
      <c r="AE357" s="5">
        <v>508.47</v>
      </c>
      <c r="AF357" s="5">
        <v>0</v>
      </c>
      <c r="AG357" s="5">
        <v>91.53</v>
      </c>
      <c r="AH357" s="5">
        <f t="shared" si="54"/>
        <v>600</v>
      </c>
    </row>
    <row r="358" spans="1:34" x14ac:dyDescent="0.25">
      <c r="A358" s="5">
        <v>303</v>
      </c>
      <c r="B358" s="5" t="s">
        <v>49</v>
      </c>
      <c r="C358" s="5" t="s">
        <v>30</v>
      </c>
      <c r="D358" s="5" t="s">
        <v>452</v>
      </c>
      <c r="E358" s="15" t="str">
        <f t="shared" si="55"/>
        <v>B003</v>
      </c>
      <c r="F358" s="15" t="str">
        <f t="shared" si="45"/>
        <v>12759</v>
      </c>
      <c r="G358" s="15" t="str">
        <f t="shared" si="46"/>
        <v>3-1</v>
      </c>
      <c r="H358" s="5" t="s">
        <v>401</v>
      </c>
      <c r="I358" s="5">
        <f t="shared" si="47"/>
        <v>2</v>
      </c>
      <c r="J358" s="5">
        <f t="shared" si="48"/>
        <v>2022</v>
      </c>
      <c r="K358" s="5">
        <f t="shared" si="49"/>
        <v>21</v>
      </c>
      <c r="L358" s="7">
        <f t="shared" si="50"/>
        <v>44613</v>
      </c>
      <c r="M358" s="5" t="s">
        <v>401</v>
      </c>
      <c r="U358" s="5" t="s">
        <v>33</v>
      </c>
      <c r="V358" s="5" t="str">
        <f t="shared" si="51"/>
        <v>clientes - varios</v>
      </c>
      <c r="W358" s="5" t="str">
        <f t="shared" si="52"/>
        <v>CLIENTES - VARIOS</v>
      </c>
      <c r="X358" s="5" t="str">
        <f t="shared" si="53"/>
        <v>Clientes - Varios</v>
      </c>
      <c r="Y358" s="5">
        <v>99999999</v>
      </c>
      <c r="Z358" s="5" t="s">
        <v>34</v>
      </c>
      <c r="AA358" s="5" t="s">
        <v>35</v>
      </c>
      <c r="AD358" s="5" t="s">
        <v>36</v>
      </c>
      <c r="AE358" s="5">
        <v>508.47</v>
      </c>
      <c r="AF358" s="5">
        <v>0</v>
      </c>
      <c r="AG358" s="5">
        <v>91.53</v>
      </c>
      <c r="AH358" s="5">
        <f t="shared" si="54"/>
        <v>600</v>
      </c>
    </row>
    <row r="359" spans="1:34" x14ac:dyDescent="0.25">
      <c r="A359" s="5">
        <v>304</v>
      </c>
      <c r="B359" s="5" t="s">
        <v>49</v>
      </c>
      <c r="C359" s="5" t="s">
        <v>30</v>
      </c>
      <c r="D359" s="5" t="s">
        <v>453</v>
      </c>
      <c r="E359" s="15" t="str">
        <f t="shared" si="55"/>
        <v>B003</v>
      </c>
      <c r="F359" s="15" t="str">
        <f t="shared" si="45"/>
        <v>12758</v>
      </c>
      <c r="G359" s="15" t="str">
        <f t="shared" si="46"/>
        <v>3-1</v>
      </c>
      <c r="H359" s="5" t="s">
        <v>401</v>
      </c>
      <c r="I359" s="5">
        <f t="shared" si="47"/>
        <v>2</v>
      </c>
      <c r="J359" s="5">
        <f t="shared" si="48"/>
        <v>2022</v>
      </c>
      <c r="K359" s="5">
        <f t="shared" si="49"/>
        <v>21</v>
      </c>
      <c r="L359" s="7">
        <f t="shared" si="50"/>
        <v>44613</v>
      </c>
      <c r="M359" s="5" t="s">
        <v>401</v>
      </c>
      <c r="U359" s="5" t="s">
        <v>33</v>
      </c>
      <c r="V359" s="5" t="str">
        <f t="shared" si="51"/>
        <v>clientes - varios</v>
      </c>
      <c r="W359" s="5" t="str">
        <f t="shared" si="52"/>
        <v>CLIENTES - VARIOS</v>
      </c>
      <c r="X359" s="5" t="str">
        <f t="shared" si="53"/>
        <v>Clientes - Varios</v>
      </c>
      <c r="Y359" s="5">
        <v>99999999</v>
      </c>
      <c r="Z359" s="5" t="s">
        <v>34</v>
      </c>
      <c r="AA359" s="5" t="s">
        <v>35</v>
      </c>
      <c r="AD359" s="5" t="s">
        <v>36</v>
      </c>
      <c r="AE359" s="5">
        <v>508.47</v>
      </c>
      <c r="AF359" s="5">
        <v>0</v>
      </c>
      <c r="AG359" s="5">
        <v>91.53</v>
      </c>
      <c r="AH359" s="5">
        <f t="shared" si="54"/>
        <v>600</v>
      </c>
    </row>
    <row r="360" spans="1:34" x14ac:dyDescent="0.25">
      <c r="A360" s="5">
        <v>305</v>
      </c>
      <c r="B360" s="5" t="s">
        <v>29</v>
      </c>
      <c r="C360" s="5" t="s">
        <v>38</v>
      </c>
      <c r="D360" s="5" t="s">
        <v>454</v>
      </c>
      <c r="E360" s="15" t="str">
        <f t="shared" si="55"/>
        <v>F001</v>
      </c>
      <c r="F360" s="15" t="str">
        <f t="shared" si="45"/>
        <v>8554</v>
      </c>
      <c r="G360" s="15" t="str">
        <f t="shared" si="46"/>
        <v>1-8</v>
      </c>
      <c r="H360" s="5" t="s">
        <v>401</v>
      </c>
      <c r="I360" s="5">
        <f t="shared" si="47"/>
        <v>2</v>
      </c>
      <c r="J360" s="5">
        <f t="shared" si="48"/>
        <v>2022</v>
      </c>
      <c r="K360" s="5">
        <f t="shared" si="49"/>
        <v>21</v>
      </c>
      <c r="L360" s="7">
        <f t="shared" si="50"/>
        <v>44613</v>
      </c>
      <c r="M360" s="5" t="s">
        <v>401</v>
      </c>
      <c r="R360" s="5" t="s">
        <v>41</v>
      </c>
      <c r="S360" s="5" t="s">
        <v>40</v>
      </c>
      <c r="T360" s="5" t="s">
        <v>41</v>
      </c>
      <c r="U360" s="5" t="s">
        <v>455</v>
      </c>
      <c r="V360" s="5" t="str">
        <f t="shared" si="51"/>
        <v>cesar leonel saavedra berrios</v>
      </c>
      <c r="W360" s="5" t="str">
        <f t="shared" si="52"/>
        <v>CESAR LEONEL SAAVEDRA BERRIOS</v>
      </c>
      <c r="X360" s="5" t="str">
        <f t="shared" si="53"/>
        <v>Cesar Leonel Saavedra Berrios</v>
      </c>
      <c r="Y360" s="5">
        <v>10723273426</v>
      </c>
      <c r="Z360" s="5" t="s">
        <v>34</v>
      </c>
      <c r="AA360" s="5" t="s">
        <v>35</v>
      </c>
      <c r="AD360" s="5" t="s">
        <v>36</v>
      </c>
      <c r="AE360" s="5">
        <v>903.9</v>
      </c>
      <c r="AF360" s="5">
        <v>0</v>
      </c>
      <c r="AG360" s="5">
        <v>162.69999999999999</v>
      </c>
      <c r="AH360" s="5">
        <f t="shared" si="54"/>
        <v>1066.5999999999999</v>
      </c>
    </row>
    <row r="361" spans="1:34" x14ac:dyDescent="0.25">
      <c r="A361" s="5">
        <v>306</v>
      </c>
      <c r="B361" s="5" t="s">
        <v>29</v>
      </c>
      <c r="C361" s="5" t="s">
        <v>30</v>
      </c>
      <c r="D361" s="5" t="s">
        <v>456</v>
      </c>
      <c r="E361" s="15" t="str">
        <f t="shared" si="55"/>
        <v>B001</v>
      </c>
      <c r="F361" s="15" t="str">
        <f t="shared" si="45"/>
        <v>17182</v>
      </c>
      <c r="G361" s="15" t="str">
        <f t="shared" si="46"/>
        <v>1-1</v>
      </c>
      <c r="H361" s="5" t="s">
        <v>401</v>
      </c>
      <c r="I361" s="5">
        <f t="shared" si="47"/>
        <v>2</v>
      </c>
      <c r="J361" s="5">
        <f t="shared" si="48"/>
        <v>2022</v>
      </c>
      <c r="K361" s="5">
        <f t="shared" si="49"/>
        <v>21</v>
      </c>
      <c r="L361" s="7">
        <f t="shared" si="50"/>
        <v>44613</v>
      </c>
      <c r="M361" s="5" t="s">
        <v>401</v>
      </c>
      <c r="U361" s="5" t="s">
        <v>33</v>
      </c>
      <c r="V361" s="5" t="str">
        <f t="shared" si="51"/>
        <v>clientes - varios</v>
      </c>
      <c r="W361" s="5" t="str">
        <f t="shared" si="52"/>
        <v>CLIENTES - VARIOS</v>
      </c>
      <c r="X361" s="5" t="str">
        <f t="shared" si="53"/>
        <v>Clientes - Varios</v>
      </c>
      <c r="Y361" s="5">
        <v>99999999</v>
      </c>
      <c r="Z361" s="5" t="s">
        <v>34</v>
      </c>
      <c r="AA361" s="5" t="s">
        <v>35</v>
      </c>
      <c r="AD361" s="5" t="s">
        <v>36</v>
      </c>
      <c r="AE361" s="5">
        <v>7.63</v>
      </c>
      <c r="AF361" s="5">
        <v>0</v>
      </c>
      <c r="AG361" s="5">
        <v>1.37</v>
      </c>
      <c r="AH361" s="5">
        <f t="shared" si="54"/>
        <v>9</v>
      </c>
    </row>
    <row r="362" spans="1:34" x14ac:dyDescent="0.25">
      <c r="A362" s="5">
        <v>307</v>
      </c>
      <c r="B362" s="5" t="s">
        <v>29</v>
      </c>
      <c r="C362" s="5" t="s">
        <v>30</v>
      </c>
      <c r="D362" s="5" t="s">
        <v>457</v>
      </c>
      <c r="E362" s="15" t="str">
        <f t="shared" si="55"/>
        <v>B001</v>
      </c>
      <c r="F362" s="15" t="str">
        <f t="shared" si="45"/>
        <v>17181</v>
      </c>
      <c r="G362" s="15" t="str">
        <f t="shared" si="46"/>
        <v>1-1</v>
      </c>
      <c r="H362" s="5" t="s">
        <v>401</v>
      </c>
      <c r="I362" s="5">
        <f t="shared" si="47"/>
        <v>2</v>
      </c>
      <c r="J362" s="5">
        <f t="shared" si="48"/>
        <v>2022</v>
      </c>
      <c r="K362" s="5">
        <f t="shared" si="49"/>
        <v>21</v>
      </c>
      <c r="L362" s="7">
        <f t="shared" si="50"/>
        <v>44613</v>
      </c>
      <c r="M362" s="5" t="s">
        <v>401</v>
      </c>
      <c r="U362" s="5" t="s">
        <v>85</v>
      </c>
      <c r="V362" s="5" t="str">
        <f t="shared" si="51"/>
        <v>paz guevara, belthier</v>
      </c>
      <c r="W362" s="5" t="str">
        <f t="shared" si="52"/>
        <v>PAZ GUEVARA, BELTHIER</v>
      </c>
      <c r="X362" s="5" t="str">
        <f t="shared" si="53"/>
        <v>Paz Guevara, Belthier</v>
      </c>
      <c r="Y362" s="5">
        <v>28105854</v>
      </c>
      <c r="Z362" s="5" t="s">
        <v>34</v>
      </c>
      <c r="AA362" s="5" t="s">
        <v>35</v>
      </c>
      <c r="AD362" s="5" t="s">
        <v>36</v>
      </c>
      <c r="AE362" s="5">
        <v>33.9</v>
      </c>
      <c r="AF362" s="5">
        <v>0</v>
      </c>
      <c r="AG362" s="5">
        <v>6.1</v>
      </c>
      <c r="AH362" s="5">
        <f t="shared" si="54"/>
        <v>40</v>
      </c>
    </row>
    <row r="363" spans="1:34" x14ac:dyDescent="0.25">
      <c r="A363" s="5">
        <v>308</v>
      </c>
      <c r="B363" s="5" t="s">
        <v>55</v>
      </c>
      <c r="C363" s="5" t="s">
        <v>30</v>
      </c>
      <c r="D363" s="5" t="s">
        <v>458</v>
      </c>
      <c r="E363" s="15" t="str">
        <f t="shared" si="55"/>
        <v>B002</v>
      </c>
      <c r="F363" s="15" t="str">
        <f t="shared" si="45"/>
        <v>16036</v>
      </c>
      <c r="G363" s="15" t="str">
        <f t="shared" si="46"/>
        <v>2-1</v>
      </c>
      <c r="H363" s="5" t="s">
        <v>401</v>
      </c>
      <c r="I363" s="5">
        <f t="shared" si="47"/>
        <v>2</v>
      </c>
      <c r="J363" s="5">
        <f t="shared" si="48"/>
        <v>2022</v>
      </c>
      <c r="K363" s="5">
        <f t="shared" si="49"/>
        <v>21</v>
      </c>
      <c r="L363" s="7">
        <f t="shared" si="50"/>
        <v>44613</v>
      </c>
      <c r="M363" s="5" t="s">
        <v>401</v>
      </c>
      <c r="U363" s="5" t="s">
        <v>33</v>
      </c>
      <c r="V363" s="5" t="str">
        <f t="shared" si="51"/>
        <v>clientes - varios</v>
      </c>
      <c r="W363" s="5" t="str">
        <f t="shared" si="52"/>
        <v>CLIENTES - VARIOS</v>
      </c>
      <c r="X363" s="5" t="str">
        <f t="shared" si="53"/>
        <v>Clientes - Varios</v>
      </c>
      <c r="Y363" s="5">
        <v>99999999</v>
      </c>
      <c r="Z363" s="5" t="s">
        <v>34</v>
      </c>
      <c r="AA363" s="5" t="s">
        <v>35</v>
      </c>
      <c r="AD363" s="5" t="s">
        <v>36</v>
      </c>
      <c r="AE363" s="5">
        <v>8.4700000000000006</v>
      </c>
      <c r="AF363" s="5">
        <v>0</v>
      </c>
      <c r="AG363" s="5">
        <v>1.53</v>
      </c>
      <c r="AH363" s="5">
        <f t="shared" si="54"/>
        <v>10</v>
      </c>
    </row>
    <row r="364" spans="1:34" x14ac:dyDescent="0.25">
      <c r="A364" s="5">
        <v>309</v>
      </c>
      <c r="B364" s="5" t="s">
        <v>49</v>
      </c>
      <c r="C364" s="5" t="s">
        <v>38</v>
      </c>
      <c r="D364" s="5" t="s">
        <v>459</v>
      </c>
      <c r="E364" s="15" t="str">
        <f t="shared" si="55"/>
        <v>F003</v>
      </c>
      <c r="F364" s="15" t="str">
        <f t="shared" si="45"/>
        <v>2107</v>
      </c>
      <c r="G364" s="15" t="str">
        <f t="shared" si="46"/>
        <v>3-2</v>
      </c>
      <c r="H364" s="5" t="s">
        <v>460</v>
      </c>
      <c r="I364" s="5">
        <f t="shared" si="47"/>
        <v>2</v>
      </c>
      <c r="J364" s="5">
        <f t="shared" si="48"/>
        <v>2022</v>
      </c>
      <c r="K364" s="5">
        <f t="shared" si="49"/>
        <v>20</v>
      </c>
      <c r="L364" s="7">
        <f t="shared" si="50"/>
        <v>44612</v>
      </c>
      <c r="M364" s="5" t="s">
        <v>460</v>
      </c>
      <c r="R364" s="5" t="s">
        <v>41</v>
      </c>
      <c r="S364" s="5" t="s">
        <v>40</v>
      </c>
      <c r="T364" s="5" t="s">
        <v>41</v>
      </c>
      <c r="U364" s="5" t="s">
        <v>106</v>
      </c>
      <c r="V364" s="5" t="str">
        <f t="shared" si="51"/>
        <v>casiano maco segundo baltazar</v>
      </c>
      <c r="W364" s="5" t="str">
        <f t="shared" si="52"/>
        <v>CASIANO MACO SEGUNDO BALTAZAR</v>
      </c>
      <c r="X364" s="5" t="str">
        <f t="shared" si="53"/>
        <v>Casiano Maco Segundo Baltazar</v>
      </c>
      <c r="Y364" s="5">
        <v>10432479388</v>
      </c>
      <c r="Z364" s="5" t="s">
        <v>34</v>
      </c>
      <c r="AA364" s="5" t="s">
        <v>35</v>
      </c>
      <c r="AD364" s="5" t="s">
        <v>36</v>
      </c>
      <c r="AE364" s="5">
        <v>67.8</v>
      </c>
      <c r="AF364" s="5">
        <v>0</v>
      </c>
      <c r="AG364" s="5">
        <v>12.2</v>
      </c>
      <c r="AH364" s="5">
        <f t="shared" si="54"/>
        <v>80</v>
      </c>
    </row>
    <row r="365" spans="1:34" x14ac:dyDescent="0.25">
      <c r="A365" s="5">
        <v>310</v>
      </c>
      <c r="B365" s="5" t="s">
        <v>29</v>
      </c>
      <c r="C365" s="5" t="s">
        <v>38</v>
      </c>
      <c r="D365" s="5" t="s">
        <v>461</v>
      </c>
      <c r="E365" s="15" t="str">
        <f t="shared" si="55"/>
        <v>F001</v>
      </c>
      <c r="F365" s="15" t="str">
        <f t="shared" si="45"/>
        <v>8553</v>
      </c>
      <c r="G365" s="15" t="str">
        <f t="shared" si="46"/>
        <v>1-8</v>
      </c>
      <c r="H365" s="5" t="s">
        <v>460</v>
      </c>
      <c r="I365" s="5">
        <f t="shared" si="47"/>
        <v>2</v>
      </c>
      <c r="J365" s="5">
        <f t="shared" si="48"/>
        <v>2022</v>
      </c>
      <c r="K365" s="5">
        <f t="shared" si="49"/>
        <v>20</v>
      </c>
      <c r="L365" s="7">
        <f t="shared" si="50"/>
        <v>44612</v>
      </c>
      <c r="M365" s="5" t="s">
        <v>460</v>
      </c>
      <c r="S365" s="5" t="s">
        <v>40</v>
      </c>
      <c r="T365" s="5" t="s">
        <v>41</v>
      </c>
      <c r="U365" s="5" t="s">
        <v>157</v>
      </c>
      <c r="V365" s="5" t="str">
        <f t="shared" si="51"/>
        <v>la torre vallejos fernando camilo</v>
      </c>
      <c r="W365" s="5" t="str">
        <f t="shared" si="52"/>
        <v>LA TORRE VALLEJOS FERNANDO CAMILO</v>
      </c>
      <c r="X365" s="5" t="str">
        <f t="shared" si="53"/>
        <v>La Torre Vallejos Fernando Camilo</v>
      </c>
      <c r="Y365" s="5">
        <v>10167268094</v>
      </c>
      <c r="Z365" s="5" t="s">
        <v>34</v>
      </c>
      <c r="AA365" s="5" t="s">
        <v>35</v>
      </c>
      <c r="AD365" s="5" t="s">
        <v>36</v>
      </c>
      <c r="AE365" s="5">
        <v>105.93</v>
      </c>
      <c r="AF365" s="5">
        <v>0</v>
      </c>
      <c r="AG365" s="5">
        <v>19.07</v>
      </c>
      <c r="AH365" s="5">
        <f t="shared" si="54"/>
        <v>125</v>
      </c>
    </row>
    <row r="366" spans="1:34" x14ac:dyDescent="0.25">
      <c r="A366" s="5">
        <v>311</v>
      </c>
      <c r="B366" s="5" t="s">
        <v>29</v>
      </c>
      <c r="C366" s="5" t="s">
        <v>30</v>
      </c>
      <c r="D366" s="5" t="s">
        <v>462</v>
      </c>
      <c r="E366" s="15" t="str">
        <f t="shared" si="55"/>
        <v>B001</v>
      </c>
      <c r="F366" s="15" t="str">
        <f t="shared" si="45"/>
        <v>17180</v>
      </c>
      <c r="G366" s="15" t="str">
        <f t="shared" si="46"/>
        <v>1-1</v>
      </c>
      <c r="H366" s="5" t="s">
        <v>460</v>
      </c>
      <c r="I366" s="5">
        <f t="shared" si="47"/>
        <v>2</v>
      </c>
      <c r="J366" s="5">
        <f t="shared" si="48"/>
        <v>2022</v>
      </c>
      <c r="K366" s="5">
        <f t="shared" si="49"/>
        <v>20</v>
      </c>
      <c r="L366" s="7">
        <f t="shared" si="50"/>
        <v>44612</v>
      </c>
      <c r="M366" s="5" t="s">
        <v>460</v>
      </c>
      <c r="U366" s="5" t="s">
        <v>33</v>
      </c>
      <c r="V366" s="5" t="str">
        <f t="shared" si="51"/>
        <v>clientes - varios</v>
      </c>
      <c r="W366" s="5" t="str">
        <f t="shared" si="52"/>
        <v>CLIENTES - VARIOS</v>
      </c>
      <c r="X366" s="5" t="str">
        <f t="shared" si="53"/>
        <v>Clientes - Varios</v>
      </c>
      <c r="Y366" s="5">
        <v>99999999</v>
      </c>
      <c r="Z366" s="5" t="s">
        <v>34</v>
      </c>
      <c r="AA366" s="5" t="s">
        <v>35</v>
      </c>
      <c r="AD366" s="5" t="s">
        <v>36</v>
      </c>
      <c r="AE366" s="5">
        <v>127.12</v>
      </c>
      <c r="AF366" s="5">
        <v>0</v>
      </c>
      <c r="AG366" s="5">
        <v>22.88</v>
      </c>
      <c r="AH366" s="5">
        <f t="shared" si="54"/>
        <v>150</v>
      </c>
    </row>
    <row r="367" spans="1:34" x14ac:dyDescent="0.25">
      <c r="A367" s="5">
        <v>312</v>
      </c>
      <c r="B367" s="5" t="s">
        <v>29</v>
      </c>
      <c r="C367" s="5" t="s">
        <v>30</v>
      </c>
      <c r="D367" s="5" t="s">
        <v>463</v>
      </c>
      <c r="E367" s="15" t="str">
        <f t="shared" si="55"/>
        <v>B001</v>
      </c>
      <c r="F367" s="15" t="str">
        <f t="shared" si="45"/>
        <v>17179</v>
      </c>
      <c r="G367" s="15" t="str">
        <f t="shared" si="46"/>
        <v>1-1</v>
      </c>
      <c r="H367" s="5" t="s">
        <v>460</v>
      </c>
      <c r="I367" s="5">
        <f t="shared" si="47"/>
        <v>2</v>
      </c>
      <c r="J367" s="5">
        <f t="shared" si="48"/>
        <v>2022</v>
      </c>
      <c r="K367" s="5">
        <f t="shared" si="49"/>
        <v>20</v>
      </c>
      <c r="L367" s="7">
        <f t="shared" si="50"/>
        <v>44612</v>
      </c>
      <c r="M367" s="5" t="s">
        <v>460</v>
      </c>
      <c r="U367" s="5" t="s">
        <v>33</v>
      </c>
      <c r="V367" s="5" t="str">
        <f t="shared" si="51"/>
        <v>clientes - varios</v>
      </c>
      <c r="W367" s="5" t="str">
        <f t="shared" si="52"/>
        <v>CLIENTES - VARIOS</v>
      </c>
      <c r="X367" s="5" t="str">
        <f t="shared" si="53"/>
        <v>Clientes - Varios</v>
      </c>
      <c r="Y367" s="5">
        <v>99999999</v>
      </c>
      <c r="Z367" s="5" t="s">
        <v>34</v>
      </c>
      <c r="AA367" s="5" t="s">
        <v>35</v>
      </c>
      <c r="AD367" s="5" t="s">
        <v>36</v>
      </c>
      <c r="AE367" s="5">
        <v>127.12</v>
      </c>
      <c r="AF367" s="5">
        <v>0</v>
      </c>
      <c r="AG367" s="5">
        <v>22.88</v>
      </c>
      <c r="AH367" s="5">
        <f t="shared" si="54"/>
        <v>150</v>
      </c>
    </row>
    <row r="368" spans="1:34" x14ac:dyDescent="0.25">
      <c r="A368" s="5">
        <v>313</v>
      </c>
      <c r="B368" s="5" t="s">
        <v>29</v>
      </c>
      <c r="C368" s="5" t="s">
        <v>30</v>
      </c>
      <c r="D368" s="5" t="s">
        <v>464</v>
      </c>
      <c r="E368" s="15" t="str">
        <f t="shared" si="55"/>
        <v>B001</v>
      </c>
      <c r="F368" s="15" t="str">
        <f t="shared" si="45"/>
        <v>17178</v>
      </c>
      <c r="G368" s="15" t="str">
        <f t="shared" si="46"/>
        <v>1-1</v>
      </c>
      <c r="H368" s="5" t="s">
        <v>460</v>
      </c>
      <c r="I368" s="5">
        <f t="shared" si="47"/>
        <v>2</v>
      </c>
      <c r="J368" s="5">
        <f t="shared" si="48"/>
        <v>2022</v>
      </c>
      <c r="K368" s="5">
        <f t="shared" si="49"/>
        <v>20</v>
      </c>
      <c r="L368" s="7">
        <f t="shared" si="50"/>
        <v>44612</v>
      </c>
      <c r="M368" s="5" t="s">
        <v>460</v>
      </c>
      <c r="U368" s="5" t="s">
        <v>33</v>
      </c>
      <c r="V368" s="5" t="str">
        <f t="shared" si="51"/>
        <v>clientes - varios</v>
      </c>
      <c r="W368" s="5" t="str">
        <f t="shared" si="52"/>
        <v>CLIENTES - VARIOS</v>
      </c>
      <c r="X368" s="5" t="str">
        <f t="shared" si="53"/>
        <v>Clientes - Varios</v>
      </c>
      <c r="Y368" s="5">
        <v>99999999</v>
      </c>
      <c r="Z368" s="5" t="s">
        <v>34</v>
      </c>
      <c r="AA368" s="5" t="s">
        <v>35</v>
      </c>
      <c r="AD368" s="5" t="s">
        <v>36</v>
      </c>
      <c r="AE368" s="5">
        <v>508.47</v>
      </c>
      <c r="AF368" s="5">
        <v>0</v>
      </c>
      <c r="AG368" s="5">
        <v>91.53</v>
      </c>
      <c r="AH368" s="5">
        <f t="shared" si="54"/>
        <v>600</v>
      </c>
    </row>
    <row r="369" spans="1:34" x14ac:dyDescent="0.25">
      <c r="A369" s="5">
        <v>314</v>
      </c>
      <c r="B369" s="5" t="s">
        <v>29</v>
      </c>
      <c r="C369" s="5" t="s">
        <v>30</v>
      </c>
      <c r="D369" s="5" t="s">
        <v>465</v>
      </c>
      <c r="E369" s="15" t="str">
        <f t="shared" si="55"/>
        <v>B001</v>
      </c>
      <c r="F369" s="15" t="str">
        <f t="shared" si="45"/>
        <v>17177</v>
      </c>
      <c r="G369" s="15" t="str">
        <f t="shared" si="46"/>
        <v>1-1</v>
      </c>
      <c r="H369" s="5" t="s">
        <v>460</v>
      </c>
      <c r="I369" s="5">
        <f t="shared" si="47"/>
        <v>2</v>
      </c>
      <c r="J369" s="5">
        <f t="shared" si="48"/>
        <v>2022</v>
      </c>
      <c r="K369" s="5">
        <f t="shared" si="49"/>
        <v>20</v>
      </c>
      <c r="L369" s="7">
        <f t="shared" si="50"/>
        <v>44612</v>
      </c>
      <c r="M369" s="5" t="s">
        <v>460</v>
      </c>
      <c r="U369" s="5" t="s">
        <v>33</v>
      </c>
      <c r="V369" s="5" t="str">
        <f t="shared" si="51"/>
        <v>clientes - varios</v>
      </c>
      <c r="W369" s="5" t="str">
        <f t="shared" si="52"/>
        <v>CLIENTES - VARIOS</v>
      </c>
      <c r="X369" s="5" t="str">
        <f t="shared" si="53"/>
        <v>Clientes - Varios</v>
      </c>
      <c r="Y369" s="5">
        <v>99999999</v>
      </c>
      <c r="Z369" s="5" t="s">
        <v>34</v>
      </c>
      <c r="AA369" s="5" t="s">
        <v>35</v>
      </c>
      <c r="AD369" s="5" t="s">
        <v>36</v>
      </c>
      <c r="AE369" s="5">
        <v>508.47</v>
      </c>
      <c r="AF369" s="5">
        <v>0</v>
      </c>
      <c r="AG369" s="5">
        <v>91.53</v>
      </c>
      <c r="AH369" s="5">
        <f t="shared" si="54"/>
        <v>600</v>
      </c>
    </row>
    <row r="370" spans="1:34" x14ac:dyDescent="0.25">
      <c r="A370" s="5">
        <v>315</v>
      </c>
      <c r="B370" s="5" t="s">
        <v>29</v>
      </c>
      <c r="C370" s="5" t="s">
        <v>38</v>
      </c>
      <c r="D370" s="5" t="s">
        <v>466</v>
      </c>
      <c r="E370" s="15" t="str">
        <f t="shared" si="55"/>
        <v>F001</v>
      </c>
      <c r="F370" s="15" t="str">
        <f t="shared" si="45"/>
        <v>8552</v>
      </c>
      <c r="G370" s="15" t="str">
        <f t="shared" si="46"/>
        <v>1-8</v>
      </c>
      <c r="H370" s="5" t="s">
        <v>460</v>
      </c>
      <c r="I370" s="5">
        <f t="shared" si="47"/>
        <v>2</v>
      </c>
      <c r="J370" s="5">
        <f t="shared" si="48"/>
        <v>2022</v>
      </c>
      <c r="K370" s="5">
        <f t="shared" si="49"/>
        <v>20</v>
      </c>
      <c r="L370" s="7">
        <f t="shared" si="50"/>
        <v>44612</v>
      </c>
      <c r="M370" s="5" t="s">
        <v>460</v>
      </c>
      <c r="U370" s="5" t="s">
        <v>108</v>
      </c>
      <c r="V370" s="5" t="str">
        <f t="shared" si="51"/>
        <v>empresa constructora y servicios generales akunta s.r.l.</v>
      </c>
      <c r="W370" s="5" t="str">
        <f t="shared" si="52"/>
        <v>EMPRESA CONSTRUCTORA Y SERVICIOS GENERALES AKUNTA S.R.L.</v>
      </c>
      <c r="X370" s="5" t="str">
        <f t="shared" si="53"/>
        <v>Empresa Constructora Y Servicios Generales Akunta S.R.L.</v>
      </c>
      <c r="Y370" s="5">
        <v>20496149425</v>
      </c>
      <c r="Z370" s="5" t="s">
        <v>34</v>
      </c>
      <c r="AA370" s="5" t="s">
        <v>35</v>
      </c>
      <c r="AD370" s="5" t="s">
        <v>36</v>
      </c>
      <c r="AE370" s="5">
        <v>74.58</v>
      </c>
      <c r="AF370" s="5">
        <v>0</v>
      </c>
      <c r="AG370" s="5">
        <v>13.42</v>
      </c>
      <c r="AH370" s="5">
        <f t="shared" si="54"/>
        <v>88</v>
      </c>
    </row>
    <row r="371" spans="1:34" x14ac:dyDescent="0.25">
      <c r="A371" s="5">
        <v>316</v>
      </c>
      <c r="B371" s="5" t="s">
        <v>29</v>
      </c>
      <c r="C371" s="5" t="s">
        <v>30</v>
      </c>
      <c r="D371" s="5" t="s">
        <v>467</v>
      </c>
      <c r="E371" s="15" t="str">
        <f t="shared" si="55"/>
        <v>B001</v>
      </c>
      <c r="F371" s="15" t="str">
        <f t="shared" si="45"/>
        <v>17176</v>
      </c>
      <c r="G371" s="15" t="str">
        <f t="shared" si="46"/>
        <v>1-1</v>
      </c>
      <c r="H371" s="5" t="s">
        <v>460</v>
      </c>
      <c r="I371" s="5">
        <f t="shared" si="47"/>
        <v>2</v>
      </c>
      <c r="J371" s="5">
        <f t="shared" si="48"/>
        <v>2022</v>
      </c>
      <c r="K371" s="5">
        <f t="shared" si="49"/>
        <v>20</v>
      </c>
      <c r="L371" s="7">
        <f t="shared" si="50"/>
        <v>44612</v>
      </c>
      <c r="M371" s="5" t="s">
        <v>460</v>
      </c>
      <c r="U371" s="5" t="s">
        <v>33</v>
      </c>
      <c r="V371" s="5" t="str">
        <f t="shared" si="51"/>
        <v>clientes - varios</v>
      </c>
      <c r="W371" s="5" t="str">
        <f t="shared" si="52"/>
        <v>CLIENTES - VARIOS</v>
      </c>
      <c r="X371" s="5" t="str">
        <f t="shared" si="53"/>
        <v>Clientes - Varios</v>
      </c>
      <c r="Y371" s="5">
        <v>99999999</v>
      </c>
      <c r="Z371" s="5" t="s">
        <v>34</v>
      </c>
      <c r="AA371" s="5" t="s">
        <v>35</v>
      </c>
      <c r="AD371" s="5" t="s">
        <v>36</v>
      </c>
      <c r="AE371" s="5">
        <v>42.37</v>
      </c>
      <c r="AF371" s="5">
        <v>0</v>
      </c>
      <c r="AG371" s="5">
        <v>7.63</v>
      </c>
      <c r="AH371" s="5">
        <f t="shared" si="54"/>
        <v>50</v>
      </c>
    </row>
    <row r="372" spans="1:34" x14ac:dyDescent="0.25">
      <c r="A372" s="5">
        <v>317</v>
      </c>
      <c r="B372" s="5" t="s">
        <v>29</v>
      </c>
      <c r="C372" s="5" t="s">
        <v>38</v>
      </c>
      <c r="D372" s="5" t="s">
        <v>468</v>
      </c>
      <c r="E372" s="15" t="str">
        <f t="shared" si="55"/>
        <v>F001</v>
      </c>
      <c r="F372" s="15" t="str">
        <f t="shared" si="45"/>
        <v>8551</v>
      </c>
      <c r="G372" s="15" t="str">
        <f t="shared" si="46"/>
        <v>1-8</v>
      </c>
      <c r="H372" s="5" t="s">
        <v>460</v>
      </c>
      <c r="I372" s="5">
        <f t="shared" si="47"/>
        <v>2</v>
      </c>
      <c r="J372" s="5">
        <f t="shared" si="48"/>
        <v>2022</v>
      </c>
      <c r="K372" s="5">
        <f t="shared" si="49"/>
        <v>20</v>
      </c>
      <c r="L372" s="7">
        <f t="shared" si="50"/>
        <v>44612</v>
      </c>
      <c r="M372" s="5" t="s">
        <v>460</v>
      </c>
      <c r="R372" s="5" t="s">
        <v>469</v>
      </c>
      <c r="S372" s="5" t="s">
        <v>61</v>
      </c>
      <c r="T372" s="5" t="s">
        <v>469</v>
      </c>
      <c r="U372" s="5" t="s">
        <v>470</v>
      </c>
      <c r="V372" s="5" t="str">
        <f t="shared" si="51"/>
        <v>e.y.n.c.contratistas generales e.i.r.l.</v>
      </c>
      <c r="W372" s="5" t="str">
        <f t="shared" si="52"/>
        <v>E.Y.N.C.CONTRATISTAS GENERALES E.I.R.L.</v>
      </c>
      <c r="X372" s="5" t="str">
        <f t="shared" si="53"/>
        <v>E.Y.N.C.Contratistas Generales E.I.R.L.</v>
      </c>
      <c r="Y372" s="5">
        <v>20491842122</v>
      </c>
      <c r="Z372" s="5" t="s">
        <v>34</v>
      </c>
      <c r="AA372" s="5" t="s">
        <v>35</v>
      </c>
      <c r="AD372" s="5" t="s">
        <v>36</v>
      </c>
      <c r="AE372" s="5">
        <v>169.49</v>
      </c>
      <c r="AF372" s="5">
        <v>0</v>
      </c>
      <c r="AG372" s="5">
        <v>30.51</v>
      </c>
      <c r="AH372" s="5">
        <f t="shared" si="54"/>
        <v>200</v>
      </c>
    </row>
    <row r="373" spans="1:34" x14ac:dyDescent="0.25">
      <c r="A373" s="5">
        <v>318</v>
      </c>
      <c r="B373" s="5" t="s">
        <v>29</v>
      </c>
      <c r="C373" s="5" t="s">
        <v>38</v>
      </c>
      <c r="D373" s="5" t="s">
        <v>471</v>
      </c>
      <c r="E373" s="15" t="str">
        <f t="shared" si="55"/>
        <v>F001</v>
      </c>
      <c r="F373" s="15" t="str">
        <f t="shared" si="45"/>
        <v>8550</v>
      </c>
      <c r="G373" s="15" t="str">
        <f t="shared" si="46"/>
        <v>1-8</v>
      </c>
      <c r="H373" s="5" t="s">
        <v>460</v>
      </c>
      <c r="I373" s="5">
        <f t="shared" si="47"/>
        <v>2</v>
      </c>
      <c r="J373" s="5">
        <f t="shared" si="48"/>
        <v>2022</v>
      </c>
      <c r="K373" s="5">
        <f t="shared" si="49"/>
        <v>20</v>
      </c>
      <c r="L373" s="7">
        <f t="shared" si="50"/>
        <v>44612</v>
      </c>
      <c r="M373" s="5" t="s">
        <v>460</v>
      </c>
      <c r="R373" s="5" t="s">
        <v>60</v>
      </c>
      <c r="S373" s="5" t="s">
        <v>61</v>
      </c>
      <c r="T373" s="5" t="s">
        <v>60</v>
      </c>
      <c r="U373" s="5" t="s">
        <v>472</v>
      </c>
      <c r="V373" s="5" t="str">
        <f t="shared" si="51"/>
        <v>mega negocios el oferton sociedad anonima cerrada</v>
      </c>
      <c r="W373" s="5" t="str">
        <f t="shared" si="52"/>
        <v>MEGA NEGOCIOS EL OFERTON SOCIEDAD ANONIMA CERRADA</v>
      </c>
      <c r="X373" s="5" t="str">
        <f t="shared" si="53"/>
        <v>Mega Negocios El Oferton Sociedad Anonima Cerrada</v>
      </c>
      <c r="Y373" s="5">
        <v>20495882595</v>
      </c>
      <c r="Z373" s="5" t="s">
        <v>34</v>
      </c>
      <c r="AA373" s="5" t="s">
        <v>35</v>
      </c>
      <c r="AD373" s="5" t="s">
        <v>36</v>
      </c>
      <c r="AE373" s="5">
        <v>1101.69</v>
      </c>
      <c r="AF373" s="5">
        <v>0</v>
      </c>
      <c r="AG373" s="5">
        <v>198.3</v>
      </c>
      <c r="AH373" s="5">
        <f t="shared" si="54"/>
        <v>1299.99</v>
      </c>
    </row>
    <row r="374" spans="1:34" x14ac:dyDescent="0.25">
      <c r="A374" s="5">
        <v>319</v>
      </c>
      <c r="B374" s="5" t="s">
        <v>29</v>
      </c>
      <c r="C374" s="5" t="s">
        <v>38</v>
      </c>
      <c r="D374" s="5" t="s">
        <v>473</v>
      </c>
      <c r="E374" s="15" t="str">
        <f t="shared" si="55"/>
        <v>F001</v>
      </c>
      <c r="F374" s="15" t="str">
        <f t="shared" si="45"/>
        <v>8549</v>
      </c>
      <c r="G374" s="15" t="str">
        <f t="shared" si="46"/>
        <v>1-8</v>
      </c>
      <c r="H374" s="5" t="s">
        <v>460</v>
      </c>
      <c r="I374" s="5">
        <f t="shared" si="47"/>
        <v>2</v>
      </c>
      <c r="J374" s="5">
        <f t="shared" si="48"/>
        <v>2022</v>
      </c>
      <c r="K374" s="5">
        <f t="shared" si="49"/>
        <v>20</v>
      </c>
      <c r="L374" s="7">
        <f t="shared" si="50"/>
        <v>44612</v>
      </c>
      <c r="M374" s="5" t="s">
        <v>460</v>
      </c>
      <c r="R374" s="5" t="s">
        <v>46</v>
      </c>
      <c r="S374" s="5" t="s">
        <v>40</v>
      </c>
      <c r="T374" s="5" t="s">
        <v>41</v>
      </c>
      <c r="U374" s="5" t="s">
        <v>47</v>
      </c>
      <c r="V374" s="5" t="str">
        <f t="shared" si="51"/>
        <v>"geotecnia t&amp;g laboratorio de suelos, concretos y asfalto e.i.r.l." - "geotecnia t &amp; g e.i.r.l."</v>
      </c>
      <c r="W374" s="5" t="str">
        <f t="shared" si="52"/>
        <v>"GEOTECNIA T&amp;G LABORATORIO DE SUELOS, CONCRETOS Y ASFALTO E.I.R.L." - "GEOTECNIA T &amp; G E.I.R.L."</v>
      </c>
      <c r="X374" s="5" t="str">
        <f t="shared" si="53"/>
        <v>"Geotecnia T&amp;G Laboratorio De Suelos, Concretos Y Asfalto E.I.R.L." - "Geotecnia T &amp; G E.I.R.L."</v>
      </c>
      <c r="Y374" s="5">
        <v>20603409168</v>
      </c>
      <c r="Z374" s="5" t="s">
        <v>34</v>
      </c>
      <c r="AA374" s="5" t="s">
        <v>35</v>
      </c>
      <c r="AD374" s="5" t="s">
        <v>36</v>
      </c>
      <c r="AE374" s="5">
        <v>84.75</v>
      </c>
      <c r="AF374" s="5">
        <v>0</v>
      </c>
      <c r="AG374" s="5">
        <v>15.25</v>
      </c>
      <c r="AH374" s="5">
        <f t="shared" si="54"/>
        <v>100</v>
      </c>
    </row>
    <row r="375" spans="1:34" x14ac:dyDescent="0.25">
      <c r="A375" s="5">
        <v>320</v>
      </c>
      <c r="B375" s="5" t="s">
        <v>29</v>
      </c>
      <c r="C375" s="5" t="s">
        <v>38</v>
      </c>
      <c r="D375" s="5" t="s">
        <v>474</v>
      </c>
      <c r="E375" s="15" t="str">
        <f t="shared" si="55"/>
        <v>F001</v>
      </c>
      <c r="F375" s="15" t="str">
        <f t="shared" si="45"/>
        <v>8548</v>
      </c>
      <c r="G375" s="15" t="str">
        <f t="shared" si="46"/>
        <v>1-8</v>
      </c>
      <c r="H375" s="5" t="s">
        <v>460</v>
      </c>
      <c r="I375" s="5">
        <f t="shared" si="47"/>
        <v>2</v>
      </c>
      <c r="J375" s="5">
        <f t="shared" si="48"/>
        <v>2022</v>
      </c>
      <c r="K375" s="5">
        <f t="shared" si="49"/>
        <v>20</v>
      </c>
      <c r="L375" s="7">
        <f t="shared" si="50"/>
        <v>44612</v>
      </c>
      <c r="M375" s="5" t="s">
        <v>460</v>
      </c>
      <c r="S375" s="5" t="s">
        <v>40</v>
      </c>
      <c r="T375" s="5" t="s">
        <v>41</v>
      </c>
      <c r="U375" s="5" t="s">
        <v>475</v>
      </c>
      <c r="V375" s="5" t="str">
        <f t="shared" si="51"/>
        <v>tello cruz anita maribel</v>
      </c>
      <c r="W375" s="5" t="str">
        <f t="shared" si="52"/>
        <v>TELLO CRUZ ANITA MARIBEL</v>
      </c>
      <c r="X375" s="5" t="str">
        <f t="shared" si="53"/>
        <v>Tello Cruz Anita Maribel</v>
      </c>
      <c r="Y375" s="5">
        <v>10424557400</v>
      </c>
      <c r="Z375" s="5" t="s">
        <v>34</v>
      </c>
      <c r="AA375" s="5" t="s">
        <v>35</v>
      </c>
      <c r="AD375" s="5" t="s">
        <v>36</v>
      </c>
      <c r="AE375" s="5">
        <v>84.75</v>
      </c>
      <c r="AF375" s="5">
        <v>0</v>
      </c>
      <c r="AG375" s="5">
        <v>15.25</v>
      </c>
      <c r="AH375" s="5">
        <f t="shared" si="54"/>
        <v>100</v>
      </c>
    </row>
    <row r="376" spans="1:34" x14ac:dyDescent="0.25">
      <c r="A376" s="5">
        <v>321</v>
      </c>
      <c r="B376" s="5" t="s">
        <v>29</v>
      </c>
      <c r="C376" s="5" t="s">
        <v>38</v>
      </c>
      <c r="D376" s="5" t="s">
        <v>476</v>
      </c>
      <c r="E376" s="15" t="str">
        <f t="shared" si="55"/>
        <v>F001</v>
      </c>
      <c r="F376" s="15" t="str">
        <f t="shared" si="45"/>
        <v>8547</v>
      </c>
      <c r="G376" s="15" t="str">
        <f t="shared" si="46"/>
        <v>1-8</v>
      </c>
      <c r="H376" s="5" t="s">
        <v>460</v>
      </c>
      <c r="I376" s="5">
        <f t="shared" si="47"/>
        <v>2</v>
      </c>
      <c r="J376" s="5">
        <f t="shared" si="48"/>
        <v>2022</v>
      </c>
      <c r="K376" s="5">
        <f t="shared" si="49"/>
        <v>20</v>
      </c>
      <c r="L376" s="7">
        <f t="shared" si="50"/>
        <v>44612</v>
      </c>
      <c r="M376" s="5" t="s">
        <v>460</v>
      </c>
      <c r="R376" s="5" t="s">
        <v>395</v>
      </c>
      <c r="S376" s="5" t="s">
        <v>168</v>
      </c>
      <c r="T376" s="5" t="s">
        <v>169</v>
      </c>
      <c r="U376" s="5" t="s">
        <v>396</v>
      </c>
      <c r="V376" s="5" t="str">
        <f t="shared" si="51"/>
        <v>transportes pasamayo s r ltda</v>
      </c>
      <c r="W376" s="5" t="str">
        <f t="shared" si="52"/>
        <v>TRANSPORTES PASAMAYO S R LTDA</v>
      </c>
      <c r="X376" s="5" t="str">
        <f t="shared" si="53"/>
        <v>Transportes Pasamayo S R Ltda</v>
      </c>
      <c r="Y376" s="5">
        <v>20225171719</v>
      </c>
      <c r="Z376" s="5" t="s">
        <v>34</v>
      </c>
      <c r="AA376" s="5" t="s">
        <v>35</v>
      </c>
      <c r="AD376" s="5" t="s">
        <v>36</v>
      </c>
      <c r="AE376" s="5">
        <v>451.69</v>
      </c>
      <c r="AF376" s="5">
        <v>0</v>
      </c>
      <c r="AG376" s="5">
        <v>81.3</v>
      </c>
      <c r="AH376" s="5">
        <f t="shared" si="54"/>
        <v>532.99</v>
      </c>
    </row>
    <row r="377" spans="1:34" x14ac:dyDescent="0.25">
      <c r="A377" s="5">
        <v>322</v>
      </c>
      <c r="B377" s="5" t="s">
        <v>55</v>
      </c>
      <c r="C377" s="5" t="s">
        <v>30</v>
      </c>
      <c r="D377" s="5" t="s">
        <v>477</v>
      </c>
      <c r="E377" s="15" t="str">
        <f t="shared" si="55"/>
        <v>B002</v>
      </c>
      <c r="F377" s="15" t="str">
        <f t="shared" ref="F377:F440" si="56">IF(LEFT(RIGHT(D377,5),1)="-",RIGHT(D377,4),RIGHT(D377,5))</f>
        <v>16035</v>
      </c>
      <c r="G377" s="15" t="str">
        <f t="shared" ref="G377:G440" si="57">MID(D377,4,3)</f>
        <v>2-1</v>
      </c>
      <c r="H377" s="5" t="s">
        <v>460</v>
      </c>
      <c r="I377" s="5">
        <f t="shared" ref="I377:I440" si="58">MONTH(H377)</f>
        <v>2</v>
      </c>
      <c r="J377" s="5">
        <f t="shared" ref="J377:J440" si="59">YEAR(H377)</f>
        <v>2022</v>
      </c>
      <c r="K377" s="5">
        <f t="shared" ref="K377:K440" si="60">DAY(H377)</f>
        <v>20</v>
      </c>
      <c r="L377" s="7">
        <f t="shared" ref="L377:L440" si="61">DATE(J377,I377,K377)</f>
        <v>44612</v>
      </c>
      <c r="M377" s="5" t="s">
        <v>460</v>
      </c>
      <c r="U377" s="5" t="s">
        <v>33</v>
      </c>
      <c r="V377" s="5" t="str">
        <f t="shared" ref="V377:V440" si="62">LOWER(U377)</f>
        <v>clientes - varios</v>
      </c>
      <c r="W377" s="5" t="str">
        <f t="shared" ref="W377:W440" si="63">UPPER(U377)</f>
        <v>CLIENTES - VARIOS</v>
      </c>
      <c r="X377" s="5" t="str">
        <f t="shared" ref="X377:X440" si="64">PROPER(W377)</f>
        <v>Clientes - Varios</v>
      </c>
      <c r="Y377" s="5">
        <v>99999999</v>
      </c>
      <c r="Z377" s="5" t="s">
        <v>34</v>
      </c>
      <c r="AA377" s="5" t="s">
        <v>35</v>
      </c>
      <c r="AD377" s="5" t="s">
        <v>36</v>
      </c>
      <c r="AE377" s="5">
        <v>16.95</v>
      </c>
      <c r="AF377" s="5">
        <v>0</v>
      </c>
      <c r="AG377" s="5">
        <v>3.05</v>
      </c>
      <c r="AH377" s="5">
        <f t="shared" ref="AH377:AH440" si="65">AE377+AG377</f>
        <v>20</v>
      </c>
    </row>
    <row r="378" spans="1:34" x14ac:dyDescent="0.25">
      <c r="A378" s="5">
        <v>323</v>
      </c>
      <c r="B378" s="5" t="s">
        <v>29</v>
      </c>
      <c r="C378" s="5" t="s">
        <v>38</v>
      </c>
      <c r="D378" s="5" t="s">
        <v>478</v>
      </c>
      <c r="E378" s="15" t="str">
        <f t="shared" ref="E378:E441" si="66">LEFT(D378,4)</f>
        <v>F001</v>
      </c>
      <c r="F378" s="15" t="str">
        <f t="shared" si="56"/>
        <v>8546</v>
      </c>
      <c r="G378" s="15" t="str">
        <f t="shared" si="57"/>
        <v>1-8</v>
      </c>
      <c r="H378" s="5" t="s">
        <v>479</v>
      </c>
      <c r="I378" s="5">
        <f t="shared" si="58"/>
        <v>2</v>
      </c>
      <c r="J378" s="5">
        <f t="shared" si="59"/>
        <v>2022</v>
      </c>
      <c r="K378" s="5">
        <f t="shared" si="60"/>
        <v>19</v>
      </c>
      <c r="L378" s="7">
        <f t="shared" si="61"/>
        <v>44611</v>
      </c>
      <c r="M378" s="5" t="s">
        <v>479</v>
      </c>
      <c r="R378" s="5" t="s">
        <v>41</v>
      </c>
      <c r="S378" s="5" t="s">
        <v>40</v>
      </c>
      <c r="T378" s="5" t="s">
        <v>41</v>
      </c>
      <c r="U378" s="5" t="s">
        <v>480</v>
      </c>
      <c r="V378" s="5" t="str">
        <f t="shared" si="62"/>
        <v>viettel peru s.a.c</v>
      </c>
      <c r="W378" s="5" t="str">
        <f t="shared" si="63"/>
        <v>VIETTEL PERU S.A.C</v>
      </c>
      <c r="X378" s="5" t="str">
        <f t="shared" si="64"/>
        <v>Viettel Peru S.A.C</v>
      </c>
      <c r="Y378" s="5">
        <v>20543254798</v>
      </c>
      <c r="Z378" s="5" t="s">
        <v>34</v>
      </c>
      <c r="AA378" s="5" t="s">
        <v>35</v>
      </c>
      <c r="AD378" s="5" t="s">
        <v>36</v>
      </c>
      <c r="AE378" s="5">
        <v>42.37</v>
      </c>
      <c r="AF378" s="5">
        <v>0</v>
      </c>
      <c r="AG378" s="5">
        <v>7.63</v>
      </c>
      <c r="AH378" s="5">
        <f t="shared" si="65"/>
        <v>50</v>
      </c>
    </row>
    <row r="379" spans="1:34" x14ac:dyDescent="0.25">
      <c r="A379" s="5">
        <v>324</v>
      </c>
      <c r="B379" s="5" t="s">
        <v>97</v>
      </c>
      <c r="C379" s="5" t="s">
        <v>38</v>
      </c>
      <c r="D379" s="5" t="s">
        <v>481</v>
      </c>
      <c r="E379" s="15" t="str">
        <f t="shared" si="66"/>
        <v>F004</v>
      </c>
      <c r="F379" s="15" t="str">
        <f t="shared" si="56"/>
        <v>4-440</v>
      </c>
      <c r="G379" s="15" t="str">
        <f t="shared" si="57"/>
        <v>4-4</v>
      </c>
      <c r="H379" s="5" t="s">
        <v>479</v>
      </c>
      <c r="I379" s="5">
        <f t="shared" si="58"/>
        <v>2</v>
      </c>
      <c r="J379" s="5">
        <f t="shared" si="59"/>
        <v>2022</v>
      </c>
      <c r="K379" s="5">
        <f t="shared" si="60"/>
        <v>19</v>
      </c>
      <c r="L379" s="7">
        <f t="shared" si="61"/>
        <v>44611</v>
      </c>
      <c r="M379" s="5" t="s">
        <v>479</v>
      </c>
      <c r="R379" s="5" t="s">
        <v>482</v>
      </c>
      <c r="S379" s="5" t="s">
        <v>483</v>
      </c>
      <c r="T379" s="5" t="s">
        <v>484</v>
      </c>
      <c r="U379" s="5" t="s">
        <v>485</v>
      </c>
      <c r="V379" s="5" t="str">
        <f t="shared" si="62"/>
        <v>estacion de servicios loreto s.a.c.</v>
      </c>
      <c r="W379" s="5" t="str">
        <f t="shared" si="63"/>
        <v>ESTACION DE SERVICIOS LORETO S.A.C.</v>
      </c>
      <c r="X379" s="5" t="str">
        <f t="shared" si="64"/>
        <v>Estacion De Servicios Loreto S.A.C.</v>
      </c>
      <c r="Y379" s="5">
        <v>20605162429</v>
      </c>
      <c r="Z379" s="5" t="s">
        <v>34</v>
      </c>
      <c r="AA379" s="5" t="s">
        <v>35</v>
      </c>
      <c r="AD379" s="5" t="s">
        <v>36</v>
      </c>
      <c r="AE379" s="5">
        <v>339.83</v>
      </c>
      <c r="AF379" s="5">
        <v>0</v>
      </c>
      <c r="AG379" s="5">
        <v>61.17</v>
      </c>
      <c r="AH379" s="5">
        <f t="shared" si="65"/>
        <v>401</v>
      </c>
    </row>
    <row r="380" spans="1:34" x14ac:dyDescent="0.25">
      <c r="A380" s="5">
        <v>325</v>
      </c>
      <c r="B380" s="5" t="s">
        <v>55</v>
      </c>
      <c r="C380" s="5" t="s">
        <v>30</v>
      </c>
      <c r="D380" s="5" t="s">
        <v>486</v>
      </c>
      <c r="E380" s="15" t="str">
        <f t="shared" si="66"/>
        <v>B002</v>
      </c>
      <c r="F380" s="15" t="str">
        <f t="shared" si="56"/>
        <v>16034</v>
      </c>
      <c r="G380" s="15" t="str">
        <f t="shared" si="57"/>
        <v>2-1</v>
      </c>
      <c r="H380" s="5" t="s">
        <v>479</v>
      </c>
      <c r="I380" s="5">
        <f t="shared" si="58"/>
        <v>2</v>
      </c>
      <c r="J380" s="5">
        <f t="shared" si="59"/>
        <v>2022</v>
      </c>
      <c r="K380" s="5">
        <f t="shared" si="60"/>
        <v>19</v>
      </c>
      <c r="L380" s="7">
        <f t="shared" si="61"/>
        <v>44611</v>
      </c>
      <c r="M380" s="5" t="s">
        <v>479</v>
      </c>
      <c r="U380" s="5" t="s">
        <v>33</v>
      </c>
      <c r="V380" s="5" t="str">
        <f t="shared" si="62"/>
        <v>clientes - varios</v>
      </c>
      <c r="W380" s="5" t="str">
        <f t="shared" si="63"/>
        <v>CLIENTES - VARIOS</v>
      </c>
      <c r="X380" s="5" t="str">
        <f t="shared" si="64"/>
        <v>Clientes - Varios</v>
      </c>
      <c r="Y380" s="5">
        <v>99999999</v>
      </c>
      <c r="Z380" s="5" t="s">
        <v>34</v>
      </c>
      <c r="AA380" s="5" t="s">
        <v>35</v>
      </c>
      <c r="AD380" s="5" t="s">
        <v>36</v>
      </c>
      <c r="AE380" s="5">
        <v>508.47</v>
      </c>
      <c r="AF380" s="5">
        <v>0</v>
      </c>
      <c r="AG380" s="5">
        <v>91.53</v>
      </c>
      <c r="AH380" s="5">
        <f t="shared" si="65"/>
        <v>600</v>
      </c>
    </row>
    <row r="381" spans="1:34" x14ac:dyDescent="0.25">
      <c r="A381" s="5">
        <v>326</v>
      </c>
      <c r="B381" s="5" t="s">
        <v>55</v>
      </c>
      <c r="C381" s="5" t="s">
        <v>30</v>
      </c>
      <c r="D381" s="5" t="s">
        <v>487</v>
      </c>
      <c r="E381" s="15" t="str">
        <f t="shared" si="66"/>
        <v>B002</v>
      </c>
      <c r="F381" s="15" t="str">
        <f t="shared" si="56"/>
        <v>16033</v>
      </c>
      <c r="G381" s="15" t="str">
        <f t="shared" si="57"/>
        <v>2-1</v>
      </c>
      <c r="H381" s="5" t="s">
        <v>479</v>
      </c>
      <c r="I381" s="5">
        <f t="shared" si="58"/>
        <v>2</v>
      </c>
      <c r="J381" s="5">
        <f t="shared" si="59"/>
        <v>2022</v>
      </c>
      <c r="K381" s="5">
        <f t="shared" si="60"/>
        <v>19</v>
      </c>
      <c r="L381" s="7">
        <f t="shared" si="61"/>
        <v>44611</v>
      </c>
      <c r="M381" s="5" t="s">
        <v>479</v>
      </c>
      <c r="U381" s="5" t="s">
        <v>33</v>
      </c>
      <c r="V381" s="5" t="str">
        <f t="shared" si="62"/>
        <v>clientes - varios</v>
      </c>
      <c r="W381" s="5" t="str">
        <f t="shared" si="63"/>
        <v>CLIENTES - VARIOS</v>
      </c>
      <c r="X381" s="5" t="str">
        <f t="shared" si="64"/>
        <v>Clientes - Varios</v>
      </c>
      <c r="Y381" s="5">
        <v>99999999</v>
      </c>
      <c r="Z381" s="5" t="s">
        <v>34</v>
      </c>
      <c r="AA381" s="5" t="s">
        <v>35</v>
      </c>
      <c r="AD381" s="5" t="s">
        <v>36</v>
      </c>
      <c r="AE381" s="5">
        <v>508.47</v>
      </c>
      <c r="AF381" s="5">
        <v>0</v>
      </c>
      <c r="AG381" s="5">
        <v>91.53</v>
      </c>
      <c r="AH381" s="5">
        <f t="shared" si="65"/>
        <v>600</v>
      </c>
    </row>
    <row r="382" spans="1:34" x14ac:dyDescent="0.25">
      <c r="A382" s="5">
        <v>327</v>
      </c>
      <c r="B382" s="5" t="s">
        <v>55</v>
      </c>
      <c r="C382" s="5" t="s">
        <v>30</v>
      </c>
      <c r="D382" s="5" t="s">
        <v>488</v>
      </c>
      <c r="E382" s="15" t="str">
        <f t="shared" si="66"/>
        <v>B002</v>
      </c>
      <c r="F382" s="15" t="str">
        <f t="shared" si="56"/>
        <v>16032</v>
      </c>
      <c r="G382" s="15" t="str">
        <f t="shared" si="57"/>
        <v>2-1</v>
      </c>
      <c r="H382" s="5" t="s">
        <v>479</v>
      </c>
      <c r="I382" s="5">
        <f t="shared" si="58"/>
        <v>2</v>
      </c>
      <c r="J382" s="5">
        <f t="shared" si="59"/>
        <v>2022</v>
      </c>
      <c r="K382" s="5">
        <f t="shared" si="60"/>
        <v>19</v>
      </c>
      <c r="L382" s="7">
        <f t="shared" si="61"/>
        <v>44611</v>
      </c>
      <c r="M382" s="5" t="s">
        <v>479</v>
      </c>
      <c r="U382" s="5" t="s">
        <v>33</v>
      </c>
      <c r="V382" s="5" t="str">
        <f t="shared" si="62"/>
        <v>clientes - varios</v>
      </c>
      <c r="W382" s="5" t="str">
        <f t="shared" si="63"/>
        <v>CLIENTES - VARIOS</v>
      </c>
      <c r="X382" s="5" t="str">
        <f t="shared" si="64"/>
        <v>Clientes - Varios</v>
      </c>
      <c r="Y382" s="5">
        <v>99999999</v>
      </c>
      <c r="Z382" s="5" t="s">
        <v>34</v>
      </c>
      <c r="AA382" s="5" t="s">
        <v>35</v>
      </c>
      <c r="AD382" s="5" t="s">
        <v>36</v>
      </c>
      <c r="AE382" s="5">
        <v>508.47</v>
      </c>
      <c r="AF382" s="5">
        <v>0</v>
      </c>
      <c r="AG382" s="5">
        <v>91.53</v>
      </c>
      <c r="AH382" s="5">
        <f t="shared" si="65"/>
        <v>600</v>
      </c>
    </row>
    <row r="383" spans="1:34" x14ac:dyDescent="0.25">
      <c r="A383" s="5">
        <v>328</v>
      </c>
      <c r="B383" s="5" t="s">
        <v>55</v>
      </c>
      <c r="C383" s="5" t="s">
        <v>30</v>
      </c>
      <c r="D383" s="5" t="s">
        <v>489</v>
      </c>
      <c r="E383" s="15" t="str">
        <f t="shared" si="66"/>
        <v>B002</v>
      </c>
      <c r="F383" s="15" t="str">
        <f t="shared" si="56"/>
        <v>16031</v>
      </c>
      <c r="G383" s="15" t="str">
        <f t="shared" si="57"/>
        <v>2-1</v>
      </c>
      <c r="H383" s="5" t="s">
        <v>479</v>
      </c>
      <c r="I383" s="5">
        <f t="shared" si="58"/>
        <v>2</v>
      </c>
      <c r="J383" s="5">
        <f t="shared" si="59"/>
        <v>2022</v>
      </c>
      <c r="K383" s="5">
        <f t="shared" si="60"/>
        <v>19</v>
      </c>
      <c r="L383" s="7">
        <f t="shared" si="61"/>
        <v>44611</v>
      </c>
      <c r="M383" s="5" t="s">
        <v>479</v>
      </c>
      <c r="U383" s="5" t="s">
        <v>33</v>
      </c>
      <c r="V383" s="5" t="str">
        <f t="shared" si="62"/>
        <v>clientes - varios</v>
      </c>
      <c r="W383" s="5" t="str">
        <f t="shared" si="63"/>
        <v>CLIENTES - VARIOS</v>
      </c>
      <c r="X383" s="5" t="str">
        <f t="shared" si="64"/>
        <v>Clientes - Varios</v>
      </c>
      <c r="Y383" s="5">
        <v>99999999</v>
      </c>
      <c r="Z383" s="5" t="s">
        <v>34</v>
      </c>
      <c r="AA383" s="5" t="s">
        <v>35</v>
      </c>
      <c r="AD383" s="5" t="s">
        <v>36</v>
      </c>
      <c r="AE383" s="5">
        <v>508.47</v>
      </c>
      <c r="AF383" s="5">
        <v>0</v>
      </c>
      <c r="AG383" s="5">
        <v>91.53</v>
      </c>
      <c r="AH383" s="5">
        <f t="shared" si="65"/>
        <v>600</v>
      </c>
    </row>
    <row r="384" spans="1:34" x14ac:dyDescent="0.25">
      <c r="A384" s="5">
        <v>329</v>
      </c>
      <c r="B384" s="5" t="s">
        <v>55</v>
      </c>
      <c r="C384" s="5" t="s">
        <v>30</v>
      </c>
      <c r="D384" s="5" t="s">
        <v>490</v>
      </c>
      <c r="E384" s="15" t="str">
        <f t="shared" si="66"/>
        <v>B002</v>
      </c>
      <c r="F384" s="15" t="str">
        <f t="shared" si="56"/>
        <v>16030</v>
      </c>
      <c r="G384" s="15" t="str">
        <f t="shared" si="57"/>
        <v>2-1</v>
      </c>
      <c r="H384" s="5" t="s">
        <v>479</v>
      </c>
      <c r="I384" s="5">
        <f t="shared" si="58"/>
        <v>2</v>
      </c>
      <c r="J384" s="5">
        <f t="shared" si="59"/>
        <v>2022</v>
      </c>
      <c r="K384" s="5">
        <f t="shared" si="60"/>
        <v>19</v>
      </c>
      <c r="L384" s="7">
        <f t="shared" si="61"/>
        <v>44611</v>
      </c>
      <c r="M384" s="5" t="s">
        <v>479</v>
      </c>
      <c r="U384" s="5" t="s">
        <v>33</v>
      </c>
      <c r="V384" s="5" t="str">
        <f t="shared" si="62"/>
        <v>clientes - varios</v>
      </c>
      <c r="W384" s="5" t="str">
        <f t="shared" si="63"/>
        <v>CLIENTES - VARIOS</v>
      </c>
      <c r="X384" s="5" t="str">
        <f t="shared" si="64"/>
        <v>Clientes - Varios</v>
      </c>
      <c r="Y384" s="5">
        <v>99999999</v>
      </c>
      <c r="Z384" s="5" t="s">
        <v>34</v>
      </c>
      <c r="AA384" s="5" t="s">
        <v>35</v>
      </c>
      <c r="AD384" s="5" t="s">
        <v>36</v>
      </c>
      <c r="AE384" s="5">
        <v>508.47</v>
      </c>
      <c r="AF384" s="5">
        <v>0</v>
      </c>
      <c r="AG384" s="5">
        <v>91.53</v>
      </c>
      <c r="AH384" s="5">
        <f t="shared" si="65"/>
        <v>600</v>
      </c>
    </row>
    <row r="385" spans="1:34" x14ac:dyDescent="0.25">
      <c r="A385" s="5">
        <v>330</v>
      </c>
      <c r="B385" s="5" t="s">
        <v>55</v>
      </c>
      <c r="C385" s="5" t="s">
        <v>30</v>
      </c>
      <c r="D385" s="5" t="s">
        <v>491</v>
      </c>
      <c r="E385" s="15" t="str">
        <f t="shared" si="66"/>
        <v>B002</v>
      </c>
      <c r="F385" s="15" t="str">
        <f t="shared" si="56"/>
        <v>16029</v>
      </c>
      <c r="G385" s="15" t="str">
        <f t="shared" si="57"/>
        <v>2-1</v>
      </c>
      <c r="H385" s="5" t="s">
        <v>479</v>
      </c>
      <c r="I385" s="5">
        <f t="shared" si="58"/>
        <v>2</v>
      </c>
      <c r="J385" s="5">
        <f t="shared" si="59"/>
        <v>2022</v>
      </c>
      <c r="K385" s="5">
        <f t="shared" si="60"/>
        <v>19</v>
      </c>
      <c r="L385" s="7">
        <f t="shared" si="61"/>
        <v>44611</v>
      </c>
      <c r="M385" s="5" t="s">
        <v>479</v>
      </c>
      <c r="U385" s="5" t="s">
        <v>33</v>
      </c>
      <c r="V385" s="5" t="str">
        <f t="shared" si="62"/>
        <v>clientes - varios</v>
      </c>
      <c r="W385" s="5" t="str">
        <f t="shared" si="63"/>
        <v>CLIENTES - VARIOS</v>
      </c>
      <c r="X385" s="5" t="str">
        <f t="shared" si="64"/>
        <v>Clientes - Varios</v>
      </c>
      <c r="Y385" s="5">
        <v>99999999</v>
      </c>
      <c r="Z385" s="5" t="s">
        <v>34</v>
      </c>
      <c r="AA385" s="5" t="s">
        <v>35</v>
      </c>
      <c r="AD385" s="5" t="s">
        <v>36</v>
      </c>
      <c r="AE385" s="5">
        <v>508.47</v>
      </c>
      <c r="AF385" s="5">
        <v>0</v>
      </c>
      <c r="AG385" s="5">
        <v>91.53</v>
      </c>
      <c r="AH385" s="5">
        <f t="shared" si="65"/>
        <v>600</v>
      </c>
    </row>
    <row r="386" spans="1:34" x14ac:dyDescent="0.25">
      <c r="A386" s="5">
        <v>331</v>
      </c>
      <c r="B386" s="5" t="s">
        <v>55</v>
      </c>
      <c r="C386" s="5" t="s">
        <v>30</v>
      </c>
      <c r="D386" s="5" t="s">
        <v>492</v>
      </c>
      <c r="E386" s="15" t="str">
        <f t="shared" si="66"/>
        <v>B002</v>
      </c>
      <c r="F386" s="15" t="str">
        <f t="shared" si="56"/>
        <v>16028</v>
      </c>
      <c r="G386" s="15" t="str">
        <f t="shared" si="57"/>
        <v>2-1</v>
      </c>
      <c r="H386" s="7">
        <v>44611</v>
      </c>
      <c r="I386" s="5">
        <f t="shared" si="58"/>
        <v>2</v>
      </c>
      <c r="J386" s="5">
        <f t="shared" si="59"/>
        <v>2022</v>
      </c>
      <c r="K386" s="5">
        <f t="shared" si="60"/>
        <v>19</v>
      </c>
      <c r="L386" s="7">
        <f t="shared" si="61"/>
        <v>44611</v>
      </c>
      <c r="M386" s="5" t="s">
        <v>479</v>
      </c>
      <c r="U386" s="5" t="s">
        <v>33</v>
      </c>
      <c r="V386" s="5" t="str">
        <f t="shared" si="62"/>
        <v>clientes - varios</v>
      </c>
      <c r="W386" s="5" t="str">
        <f t="shared" si="63"/>
        <v>CLIENTES - VARIOS</v>
      </c>
      <c r="X386" s="5" t="str">
        <f t="shared" si="64"/>
        <v>Clientes - Varios</v>
      </c>
      <c r="Y386" s="5">
        <v>99999999</v>
      </c>
      <c r="Z386" s="5" t="s">
        <v>34</v>
      </c>
      <c r="AA386" s="5" t="s">
        <v>35</v>
      </c>
      <c r="AD386" s="5" t="s">
        <v>36</v>
      </c>
      <c r="AE386" s="5">
        <v>508.47</v>
      </c>
      <c r="AF386" s="5">
        <v>0</v>
      </c>
      <c r="AG386" s="5">
        <v>91.53</v>
      </c>
      <c r="AH386" s="5">
        <f t="shared" si="65"/>
        <v>600</v>
      </c>
    </row>
    <row r="387" spans="1:34" x14ac:dyDescent="0.25">
      <c r="A387" s="5">
        <v>332</v>
      </c>
      <c r="B387" s="5" t="s">
        <v>55</v>
      </c>
      <c r="C387" s="5" t="s">
        <v>30</v>
      </c>
      <c r="D387" s="5" t="s">
        <v>493</v>
      </c>
      <c r="E387" s="15" t="str">
        <f t="shared" si="66"/>
        <v>B002</v>
      </c>
      <c r="F387" s="15" t="str">
        <f t="shared" si="56"/>
        <v>16027</v>
      </c>
      <c r="G387" s="15" t="str">
        <f t="shared" si="57"/>
        <v>2-1</v>
      </c>
      <c r="H387" s="5" t="s">
        <v>479</v>
      </c>
      <c r="I387" s="5">
        <f t="shared" si="58"/>
        <v>2</v>
      </c>
      <c r="J387" s="5">
        <f t="shared" si="59"/>
        <v>2022</v>
      </c>
      <c r="K387" s="5">
        <f t="shared" si="60"/>
        <v>19</v>
      </c>
      <c r="L387" s="7">
        <f t="shared" si="61"/>
        <v>44611</v>
      </c>
      <c r="M387" s="5" t="s">
        <v>479</v>
      </c>
      <c r="U387" s="5" t="s">
        <v>33</v>
      </c>
      <c r="V387" s="5" t="str">
        <f t="shared" si="62"/>
        <v>clientes - varios</v>
      </c>
      <c r="W387" s="5" t="str">
        <f t="shared" si="63"/>
        <v>CLIENTES - VARIOS</v>
      </c>
      <c r="X387" s="5" t="str">
        <f t="shared" si="64"/>
        <v>Clientes - Varios</v>
      </c>
      <c r="Y387" s="5">
        <v>99999999</v>
      </c>
      <c r="Z387" s="5" t="s">
        <v>34</v>
      </c>
      <c r="AA387" s="5" t="s">
        <v>35</v>
      </c>
      <c r="AD387" s="5" t="s">
        <v>36</v>
      </c>
      <c r="AE387" s="5">
        <v>508.47</v>
      </c>
      <c r="AF387" s="5">
        <v>0</v>
      </c>
      <c r="AG387" s="5">
        <v>91.53</v>
      </c>
      <c r="AH387" s="5">
        <f t="shared" si="65"/>
        <v>600</v>
      </c>
    </row>
    <row r="388" spans="1:34" x14ac:dyDescent="0.25">
      <c r="A388" s="5">
        <v>333</v>
      </c>
      <c r="B388" s="5" t="s">
        <v>55</v>
      </c>
      <c r="C388" s="5" t="s">
        <v>30</v>
      </c>
      <c r="D388" s="5" t="s">
        <v>494</v>
      </c>
      <c r="E388" s="15" t="str">
        <f t="shared" si="66"/>
        <v>B002</v>
      </c>
      <c r="F388" s="15" t="str">
        <f t="shared" si="56"/>
        <v>16026</v>
      </c>
      <c r="G388" s="15" t="str">
        <f t="shared" si="57"/>
        <v>2-1</v>
      </c>
      <c r="H388" s="5" t="s">
        <v>479</v>
      </c>
      <c r="I388" s="5">
        <f t="shared" si="58"/>
        <v>2</v>
      </c>
      <c r="J388" s="5">
        <f t="shared" si="59"/>
        <v>2022</v>
      </c>
      <c r="K388" s="5">
        <f t="shared" si="60"/>
        <v>19</v>
      </c>
      <c r="L388" s="7">
        <f t="shared" si="61"/>
        <v>44611</v>
      </c>
      <c r="M388" s="5" t="s">
        <v>479</v>
      </c>
      <c r="U388" s="5" t="s">
        <v>33</v>
      </c>
      <c r="V388" s="5" t="str">
        <f t="shared" si="62"/>
        <v>clientes - varios</v>
      </c>
      <c r="W388" s="5" t="str">
        <f t="shared" si="63"/>
        <v>CLIENTES - VARIOS</v>
      </c>
      <c r="X388" s="5" t="str">
        <f t="shared" si="64"/>
        <v>Clientes - Varios</v>
      </c>
      <c r="Y388" s="5">
        <v>99999999</v>
      </c>
      <c r="Z388" s="5" t="s">
        <v>34</v>
      </c>
      <c r="AA388" s="5" t="s">
        <v>35</v>
      </c>
      <c r="AD388" s="5" t="s">
        <v>36</v>
      </c>
      <c r="AE388" s="5">
        <v>508.47</v>
      </c>
      <c r="AF388" s="5">
        <v>0</v>
      </c>
      <c r="AG388" s="5">
        <v>91.53</v>
      </c>
      <c r="AH388" s="5">
        <f t="shared" si="65"/>
        <v>600</v>
      </c>
    </row>
    <row r="389" spans="1:34" x14ac:dyDescent="0.25">
      <c r="A389" s="5">
        <v>334</v>
      </c>
      <c r="B389" s="5" t="s">
        <v>55</v>
      </c>
      <c r="C389" s="5" t="s">
        <v>30</v>
      </c>
      <c r="D389" s="5" t="s">
        <v>495</v>
      </c>
      <c r="E389" s="15" t="str">
        <f t="shared" si="66"/>
        <v>B002</v>
      </c>
      <c r="F389" s="15" t="str">
        <f t="shared" si="56"/>
        <v>16025</v>
      </c>
      <c r="G389" s="15" t="str">
        <f t="shared" si="57"/>
        <v>2-1</v>
      </c>
      <c r="H389" s="5" t="s">
        <v>479</v>
      </c>
      <c r="I389" s="5">
        <f t="shared" si="58"/>
        <v>2</v>
      </c>
      <c r="J389" s="5">
        <f t="shared" si="59"/>
        <v>2022</v>
      </c>
      <c r="K389" s="5">
        <f t="shared" si="60"/>
        <v>19</v>
      </c>
      <c r="L389" s="7">
        <f t="shared" si="61"/>
        <v>44611</v>
      </c>
      <c r="M389" s="5" t="s">
        <v>479</v>
      </c>
      <c r="U389" s="5" t="s">
        <v>33</v>
      </c>
      <c r="V389" s="5" t="str">
        <f t="shared" si="62"/>
        <v>clientes - varios</v>
      </c>
      <c r="W389" s="5" t="str">
        <f t="shared" si="63"/>
        <v>CLIENTES - VARIOS</v>
      </c>
      <c r="X389" s="5" t="str">
        <f t="shared" si="64"/>
        <v>Clientes - Varios</v>
      </c>
      <c r="Y389" s="5">
        <v>99999999</v>
      </c>
      <c r="Z389" s="5" t="s">
        <v>34</v>
      </c>
      <c r="AA389" s="5" t="s">
        <v>35</v>
      </c>
      <c r="AD389" s="5" t="s">
        <v>36</v>
      </c>
      <c r="AE389" s="5">
        <v>508.47</v>
      </c>
      <c r="AF389" s="5">
        <v>0</v>
      </c>
      <c r="AG389" s="5">
        <v>91.53</v>
      </c>
      <c r="AH389" s="5">
        <f t="shared" si="65"/>
        <v>600</v>
      </c>
    </row>
    <row r="390" spans="1:34" x14ac:dyDescent="0.25">
      <c r="A390" s="5">
        <v>335</v>
      </c>
      <c r="B390" s="5" t="s">
        <v>55</v>
      </c>
      <c r="C390" s="5" t="s">
        <v>30</v>
      </c>
      <c r="D390" s="5" t="s">
        <v>496</v>
      </c>
      <c r="E390" s="15" t="str">
        <f t="shared" si="66"/>
        <v>B002</v>
      </c>
      <c r="F390" s="15" t="str">
        <f t="shared" si="56"/>
        <v>16024</v>
      </c>
      <c r="G390" s="15" t="str">
        <f t="shared" si="57"/>
        <v>2-1</v>
      </c>
      <c r="H390" s="5" t="s">
        <v>479</v>
      </c>
      <c r="I390" s="5">
        <f t="shared" si="58"/>
        <v>2</v>
      </c>
      <c r="J390" s="5">
        <f t="shared" si="59"/>
        <v>2022</v>
      </c>
      <c r="K390" s="5">
        <f t="shared" si="60"/>
        <v>19</v>
      </c>
      <c r="L390" s="7">
        <f t="shared" si="61"/>
        <v>44611</v>
      </c>
      <c r="M390" s="5" t="s">
        <v>479</v>
      </c>
      <c r="U390" s="5" t="s">
        <v>33</v>
      </c>
      <c r="V390" s="5" t="str">
        <f t="shared" si="62"/>
        <v>clientes - varios</v>
      </c>
      <c r="W390" s="5" t="str">
        <f t="shared" si="63"/>
        <v>CLIENTES - VARIOS</v>
      </c>
      <c r="X390" s="5" t="str">
        <f t="shared" si="64"/>
        <v>Clientes - Varios</v>
      </c>
      <c r="Y390" s="5">
        <v>99999999</v>
      </c>
      <c r="Z390" s="5" t="s">
        <v>34</v>
      </c>
      <c r="AA390" s="5" t="s">
        <v>35</v>
      </c>
      <c r="AD390" s="5" t="s">
        <v>36</v>
      </c>
      <c r="AE390" s="5">
        <v>508.47</v>
      </c>
      <c r="AF390" s="5">
        <v>0</v>
      </c>
      <c r="AG390" s="5">
        <v>91.53</v>
      </c>
      <c r="AH390" s="5">
        <f t="shared" si="65"/>
        <v>600</v>
      </c>
    </row>
    <row r="391" spans="1:34" x14ac:dyDescent="0.25">
      <c r="A391" s="5">
        <v>336</v>
      </c>
      <c r="B391" s="5" t="s">
        <v>55</v>
      </c>
      <c r="C391" s="5" t="s">
        <v>30</v>
      </c>
      <c r="D391" s="5" t="s">
        <v>497</v>
      </c>
      <c r="E391" s="15" t="str">
        <f t="shared" si="66"/>
        <v>B002</v>
      </c>
      <c r="F391" s="15" t="str">
        <f t="shared" si="56"/>
        <v>16023</v>
      </c>
      <c r="G391" s="15" t="str">
        <f t="shared" si="57"/>
        <v>2-1</v>
      </c>
      <c r="H391" s="5" t="s">
        <v>479</v>
      </c>
      <c r="I391" s="5">
        <f t="shared" si="58"/>
        <v>2</v>
      </c>
      <c r="J391" s="5">
        <f t="shared" si="59"/>
        <v>2022</v>
      </c>
      <c r="K391" s="5">
        <f t="shared" si="60"/>
        <v>19</v>
      </c>
      <c r="L391" s="7">
        <f t="shared" si="61"/>
        <v>44611</v>
      </c>
      <c r="M391" s="5" t="s">
        <v>479</v>
      </c>
      <c r="U391" s="5" t="s">
        <v>33</v>
      </c>
      <c r="V391" s="5" t="str">
        <f t="shared" si="62"/>
        <v>clientes - varios</v>
      </c>
      <c r="W391" s="5" t="str">
        <f t="shared" si="63"/>
        <v>CLIENTES - VARIOS</v>
      </c>
      <c r="X391" s="5" t="str">
        <f t="shared" si="64"/>
        <v>Clientes - Varios</v>
      </c>
      <c r="Y391" s="5">
        <v>99999999</v>
      </c>
      <c r="Z391" s="5" t="s">
        <v>34</v>
      </c>
      <c r="AA391" s="5" t="s">
        <v>35</v>
      </c>
      <c r="AD391" s="5" t="s">
        <v>36</v>
      </c>
      <c r="AE391" s="5">
        <v>508.47</v>
      </c>
      <c r="AF391" s="5">
        <v>0</v>
      </c>
      <c r="AG391" s="5">
        <v>91.53</v>
      </c>
      <c r="AH391" s="5">
        <f t="shared" si="65"/>
        <v>600</v>
      </c>
    </row>
    <row r="392" spans="1:34" x14ac:dyDescent="0.25">
      <c r="A392" s="5">
        <v>337</v>
      </c>
      <c r="B392" s="5" t="s">
        <v>55</v>
      </c>
      <c r="C392" s="5" t="s">
        <v>30</v>
      </c>
      <c r="D392" s="5" t="s">
        <v>498</v>
      </c>
      <c r="E392" s="15" t="str">
        <f t="shared" si="66"/>
        <v>B002</v>
      </c>
      <c r="F392" s="15" t="str">
        <f t="shared" si="56"/>
        <v>16022</v>
      </c>
      <c r="G392" s="15" t="str">
        <f t="shared" si="57"/>
        <v>2-1</v>
      </c>
      <c r="H392" s="5" t="s">
        <v>479</v>
      </c>
      <c r="I392" s="5">
        <f t="shared" si="58"/>
        <v>2</v>
      </c>
      <c r="J392" s="5">
        <f t="shared" si="59"/>
        <v>2022</v>
      </c>
      <c r="K392" s="5">
        <f t="shared" si="60"/>
        <v>19</v>
      </c>
      <c r="L392" s="7">
        <f t="shared" si="61"/>
        <v>44611</v>
      </c>
      <c r="M392" s="5" t="s">
        <v>479</v>
      </c>
      <c r="U392" s="5" t="s">
        <v>33</v>
      </c>
      <c r="V392" s="5" t="str">
        <f t="shared" si="62"/>
        <v>clientes - varios</v>
      </c>
      <c r="W392" s="5" t="str">
        <f t="shared" si="63"/>
        <v>CLIENTES - VARIOS</v>
      </c>
      <c r="X392" s="5" t="str">
        <f t="shared" si="64"/>
        <v>Clientes - Varios</v>
      </c>
      <c r="Y392" s="5">
        <v>99999999</v>
      </c>
      <c r="Z392" s="5" t="s">
        <v>34</v>
      </c>
      <c r="AA392" s="5" t="s">
        <v>35</v>
      </c>
      <c r="AD392" s="5" t="s">
        <v>36</v>
      </c>
      <c r="AE392" s="5">
        <v>508.47</v>
      </c>
      <c r="AF392" s="5">
        <v>0</v>
      </c>
      <c r="AG392" s="5">
        <v>91.53</v>
      </c>
      <c r="AH392" s="5">
        <f t="shared" si="65"/>
        <v>600</v>
      </c>
    </row>
    <row r="393" spans="1:34" x14ac:dyDescent="0.25">
      <c r="A393" s="5">
        <v>338</v>
      </c>
      <c r="B393" s="5" t="s">
        <v>55</v>
      </c>
      <c r="C393" s="5" t="s">
        <v>30</v>
      </c>
      <c r="D393" s="5" t="s">
        <v>499</v>
      </c>
      <c r="E393" s="15" t="str">
        <f t="shared" si="66"/>
        <v>B002</v>
      </c>
      <c r="F393" s="15" t="str">
        <f t="shared" si="56"/>
        <v>16021</v>
      </c>
      <c r="G393" s="15" t="str">
        <f t="shared" si="57"/>
        <v>2-1</v>
      </c>
      <c r="H393" s="5" t="s">
        <v>479</v>
      </c>
      <c r="I393" s="5">
        <f t="shared" si="58"/>
        <v>2</v>
      </c>
      <c r="J393" s="5">
        <f t="shared" si="59"/>
        <v>2022</v>
      </c>
      <c r="K393" s="5">
        <f t="shared" si="60"/>
        <v>19</v>
      </c>
      <c r="L393" s="7">
        <f t="shared" si="61"/>
        <v>44611</v>
      </c>
      <c r="M393" s="5" t="s">
        <v>479</v>
      </c>
      <c r="U393" s="5" t="s">
        <v>33</v>
      </c>
      <c r="V393" s="5" t="str">
        <f t="shared" si="62"/>
        <v>clientes - varios</v>
      </c>
      <c r="W393" s="5" t="str">
        <f t="shared" si="63"/>
        <v>CLIENTES - VARIOS</v>
      </c>
      <c r="X393" s="5" t="str">
        <f t="shared" si="64"/>
        <v>Clientes - Varios</v>
      </c>
      <c r="Y393" s="5">
        <v>99999999</v>
      </c>
      <c r="Z393" s="5" t="s">
        <v>34</v>
      </c>
      <c r="AA393" s="5" t="s">
        <v>35</v>
      </c>
      <c r="AD393" s="5" t="s">
        <v>36</v>
      </c>
      <c r="AE393" s="5">
        <v>508.47</v>
      </c>
      <c r="AF393" s="5">
        <v>0</v>
      </c>
      <c r="AG393" s="5">
        <v>91.53</v>
      </c>
      <c r="AH393" s="5">
        <f t="shared" si="65"/>
        <v>600</v>
      </c>
    </row>
    <row r="394" spans="1:34" x14ac:dyDescent="0.25">
      <c r="A394" s="5">
        <v>339</v>
      </c>
      <c r="B394" s="5" t="s">
        <v>29</v>
      </c>
      <c r="C394" s="5" t="s">
        <v>30</v>
      </c>
      <c r="D394" s="5" t="s">
        <v>500</v>
      </c>
      <c r="E394" s="15" t="str">
        <f t="shared" si="66"/>
        <v>B001</v>
      </c>
      <c r="F394" s="15" t="str">
        <f t="shared" si="56"/>
        <v>17175</v>
      </c>
      <c r="G394" s="15" t="str">
        <f t="shared" si="57"/>
        <v>1-1</v>
      </c>
      <c r="H394" s="5" t="s">
        <v>479</v>
      </c>
      <c r="I394" s="5">
        <f t="shared" si="58"/>
        <v>2</v>
      </c>
      <c r="J394" s="5">
        <f t="shared" si="59"/>
        <v>2022</v>
      </c>
      <c r="K394" s="5">
        <f t="shared" si="60"/>
        <v>19</v>
      </c>
      <c r="L394" s="7">
        <f t="shared" si="61"/>
        <v>44611</v>
      </c>
      <c r="M394" s="5" t="s">
        <v>479</v>
      </c>
      <c r="U394" s="5" t="s">
        <v>33</v>
      </c>
      <c r="V394" s="5" t="str">
        <f t="shared" si="62"/>
        <v>clientes - varios</v>
      </c>
      <c r="W394" s="5" t="str">
        <f t="shared" si="63"/>
        <v>CLIENTES - VARIOS</v>
      </c>
      <c r="X394" s="5" t="str">
        <f t="shared" si="64"/>
        <v>Clientes - Varios</v>
      </c>
      <c r="Y394" s="5">
        <v>99999999</v>
      </c>
      <c r="Z394" s="5" t="s">
        <v>34</v>
      </c>
      <c r="AA394" s="5" t="s">
        <v>35</v>
      </c>
      <c r="AD394" s="5" t="s">
        <v>36</v>
      </c>
      <c r="AE394" s="5">
        <v>508.47</v>
      </c>
      <c r="AF394" s="5">
        <v>0</v>
      </c>
      <c r="AG394" s="5">
        <v>91.53</v>
      </c>
      <c r="AH394" s="5">
        <f t="shared" si="65"/>
        <v>600</v>
      </c>
    </row>
    <row r="395" spans="1:34" x14ac:dyDescent="0.25">
      <c r="A395" s="5">
        <v>340</v>
      </c>
      <c r="B395" s="5" t="s">
        <v>29</v>
      </c>
      <c r="C395" s="5" t="s">
        <v>30</v>
      </c>
      <c r="D395" s="5" t="s">
        <v>501</v>
      </c>
      <c r="E395" s="15" t="str">
        <f t="shared" si="66"/>
        <v>B001</v>
      </c>
      <c r="F395" s="15" t="str">
        <f t="shared" si="56"/>
        <v>17174</v>
      </c>
      <c r="G395" s="15" t="str">
        <f t="shared" si="57"/>
        <v>1-1</v>
      </c>
      <c r="H395" s="5" t="s">
        <v>479</v>
      </c>
      <c r="I395" s="5">
        <f t="shared" si="58"/>
        <v>2</v>
      </c>
      <c r="J395" s="5">
        <f t="shared" si="59"/>
        <v>2022</v>
      </c>
      <c r="K395" s="5">
        <f t="shared" si="60"/>
        <v>19</v>
      </c>
      <c r="L395" s="7">
        <f t="shared" si="61"/>
        <v>44611</v>
      </c>
      <c r="M395" s="5" t="s">
        <v>479</v>
      </c>
      <c r="U395" s="5" t="s">
        <v>33</v>
      </c>
      <c r="V395" s="5" t="str">
        <f t="shared" si="62"/>
        <v>clientes - varios</v>
      </c>
      <c r="W395" s="5" t="str">
        <f t="shared" si="63"/>
        <v>CLIENTES - VARIOS</v>
      </c>
      <c r="X395" s="5" t="str">
        <f t="shared" si="64"/>
        <v>Clientes - Varios</v>
      </c>
      <c r="Y395" s="5">
        <v>99999999</v>
      </c>
      <c r="Z395" s="5" t="s">
        <v>34</v>
      </c>
      <c r="AA395" s="5" t="s">
        <v>35</v>
      </c>
      <c r="AD395" s="5" t="s">
        <v>36</v>
      </c>
      <c r="AE395" s="5">
        <v>508.47</v>
      </c>
      <c r="AF395" s="5">
        <v>0</v>
      </c>
      <c r="AG395" s="5">
        <v>91.53</v>
      </c>
      <c r="AH395" s="5">
        <f t="shared" si="65"/>
        <v>600</v>
      </c>
    </row>
    <row r="396" spans="1:34" x14ac:dyDescent="0.25">
      <c r="A396" s="5">
        <v>341</v>
      </c>
      <c r="B396" s="5" t="s">
        <v>29</v>
      </c>
      <c r="C396" s="5" t="s">
        <v>30</v>
      </c>
      <c r="D396" s="5" t="s">
        <v>502</v>
      </c>
      <c r="E396" s="15" t="str">
        <f t="shared" si="66"/>
        <v>B001</v>
      </c>
      <c r="F396" s="15" t="str">
        <f t="shared" si="56"/>
        <v>17173</v>
      </c>
      <c r="G396" s="15" t="str">
        <f t="shared" si="57"/>
        <v>1-1</v>
      </c>
      <c r="H396" s="5" t="s">
        <v>479</v>
      </c>
      <c r="I396" s="5">
        <f t="shared" si="58"/>
        <v>2</v>
      </c>
      <c r="J396" s="5">
        <f t="shared" si="59"/>
        <v>2022</v>
      </c>
      <c r="K396" s="5">
        <f t="shared" si="60"/>
        <v>19</v>
      </c>
      <c r="L396" s="7">
        <f t="shared" si="61"/>
        <v>44611</v>
      </c>
      <c r="M396" s="5" t="s">
        <v>479</v>
      </c>
      <c r="U396" s="5" t="s">
        <v>33</v>
      </c>
      <c r="V396" s="5" t="str">
        <f t="shared" si="62"/>
        <v>clientes - varios</v>
      </c>
      <c r="W396" s="5" t="str">
        <f t="shared" si="63"/>
        <v>CLIENTES - VARIOS</v>
      </c>
      <c r="X396" s="5" t="str">
        <f t="shared" si="64"/>
        <v>Clientes - Varios</v>
      </c>
      <c r="Y396" s="5">
        <v>99999999</v>
      </c>
      <c r="Z396" s="5" t="s">
        <v>34</v>
      </c>
      <c r="AA396" s="5" t="s">
        <v>35</v>
      </c>
      <c r="AD396" s="5" t="s">
        <v>36</v>
      </c>
      <c r="AE396" s="5">
        <v>508.47</v>
      </c>
      <c r="AF396" s="5">
        <v>0</v>
      </c>
      <c r="AG396" s="5">
        <v>91.53</v>
      </c>
      <c r="AH396" s="5">
        <f t="shared" si="65"/>
        <v>600</v>
      </c>
    </row>
    <row r="397" spans="1:34" x14ac:dyDescent="0.25">
      <c r="A397" s="5">
        <v>342</v>
      </c>
      <c r="B397" s="5" t="s">
        <v>29</v>
      </c>
      <c r="C397" s="5" t="s">
        <v>30</v>
      </c>
      <c r="D397" s="5" t="s">
        <v>503</v>
      </c>
      <c r="E397" s="15" t="str">
        <f t="shared" si="66"/>
        <v>B001</v>
      </c>
      <c r="F397" s="15" t="str">
        <f t="shared" si="56"/>
        <v>17172</v>
      </c>
      <c r="G397" s="15" t="str">
        <f t="shared" si="57"/>
        <v>1-1</v>
      </c>
      <c r="H397" s="5" t="s">
        <v>479</v>
      </c>
      <c r="I397" s="5">
        <f t="shared" si="58"/>
        <v>2</v>
      </c>
      <c r="J397" s="5">
        <f t="shared" si="59"/>
        <v>2022</v>
      </c>
      <c r="K397" s="5">
        <f t="shared" si="60"/>
        <v>19</v>
      </c>
      <c r="L397" s="7">
        <f t="shared" si="61"/>
        <v>44611</v>
      </c>
      <c r="M397" s="5" t="s">
        <v>479</v>
      </c>
      <c r="U397" s="5" t="s">
        <v>33</v>
      </c>
      <c r="V397" s="5" t="str">
        <f t="shared" si="62"/>
        <v>clientes - varios</v>
      </c>
      <c r="W397" s="5" t="str">
        <f t="shared" si="63"/>
        <v>CLIENTES - VARIOS</v>
      </c>
      <c r="X397" s="5" t="str">
        <f t="shared" si="64"/>
        <v>Clientes - Varios</v>
      </c>
      <c r="Y397" s="5">
        <v>99999999</v>
      </c>
      <c r="Z397" s="5" t="s">
        <v>34</v>
      </c>
      <c r="AA397" s="5" t="s">
        <v>35</v>
      </c>
      <c r="AD397" s="5" t="s">
        <v>36</v>
      </c>
      <c r="AE397" s="5">
        <v>508.47</v>
      </c>
      <c r="AF397" s="5">
        <v>0</v>
      </c>
      <c r="AG397" s="5">
        <v>91.53</v>
      </c>
      <c r="AH397" s="5">
        <f t="shared" si="65"/>
        <v>600</v>
      </c>
    </row>
    <row r="398" spans="1:34" x14ac:dyDescent="0.25">
      <c r="A398" s="5">
        <v>343</v>
      </c>
      <c r="B398" s="5" t="s">
        <v>29</v>
      </c>
      <c r="C398" s="5" t="s">
        <v>30</v>
      </c>
      <c r="D398" s="5" t="s">
        <v>504</v>
      </c>
      <c r="E398" s="15" t="str">
        <f t="shared" si="66"/>
        <v>B001</v>
      </c>
      <c r="F398" s="15" t="str">
        <f t="shared" si="56"/>
        <v>17171</v>
      </c>
      <c r="G398" s="15" t="str">
        <f t="shared" si="57"/>
        <v>1-1</v>
      </c>
      <c r="H398" s="5" t="s">
        <v>479</v>
      </c>
      <c r="I398" s="5">
        <f t="shared" si="58"/>
        <v>2</v>
      </c>
      <c r="J398" s="5">
        <f t="shared" si="59"/>
        <v>2022</v>
      </c>
      <c r="K398" s="5">
        <f t="shared" si="60"/>
        <v>19</v>
      </c>
      <c r="L398" s="7">
        <f t="shared" si="61"/>
        <v>44611</v>
      </c>
      <c r="M398" s="5" t="s">
        <v>479</v>
      </c>
      <c r="U398" s="5" t="s">
        <v>33</v>
      </c>
      <c r="V398" s="5" t="str">
        <f t="shared" si="62"/>
        <v>clientes - varios</v>
      </c>
      <c r="W398" s="5" t="str">
        <f t="shared" si="63"/>
        <v>CLIENTES - VARIOS</v>
      </c>
      <c r="X398" s="5" t="str">
        <f t="shared" si="64"/>
        <v>Clientes - Varios</v>
      </c>
      <c r="Y398" s="5">
        <v>99999999</v>
      </c>
      <c r="Z398" s="5" t="s">
        <v>34</v>
      </c>
      <c r="AA398" s="5" t="s">
        <v>35</v>
      </c>
      <c r="AD398" s="5" t="s">
        <v>36</v>
      </c>
      <c r="AE398" s="5">
        <v>508.47</v>
      </c>
      <c r="AF398" s="5">
        <v>0</v>
      </c>
      <c r="AG398" s="5">
        <v>91.53</v>
      </c>
      <c r="AH398" s="5">
        <f t="shared" si="65"/>
        <v>600</v>
      </c>
    </row>
    <row r="399" spans="1:34" x14ac:dyDescent="0.25">
      <c r="A399" s="5">
        <v>344</v>
      </c>
      <c r="B399" s="5" t="s">
        <v>29</v>
      </c>
      <c r="C399" s="5" t="s">
        <v>30</v>
      </c>
      <c r="D399" s="5" t="s">
        <v>505</v>
      </c>
      <c r="E399" s="15" t="str">
        <f t="shared" si="66"/>
        <v>B001</v>
      </c>
      <c r="F399" s="15" t="str">
        <f t="shared" si="56"/>
        <v>17170</v>
      </c>
      <c r="G399" s="15" t="str">
        <f t="shared" si="57"/>
        <v>1-1</v>
      </c>
      <c r="H399" s="5" t="s">
        <v>479</v>
      </c>
      <c r="I399" s="5">
        <f t="shared" si="58"/>
        <v>2</v>
      </c>
      <c r="J399" s="5">
        <f t="shared" si="59"/>
        <v>2022</v>
      </c>
      <c r="K399" s="5">
        <f t="shared" si="60"/>
        <v>19</v>
      </c>
      <c r="L399" s="7">
        <f t="shared" si="61"/>
        <v>44611</v>
      </c>
      <c r="M399" s="5" t="s">
        <v>479</v>
      </c>
      <c r="U399" s="5" t="s">
        <v>33</v>
      </c>
      <c r="V399" s="5" t="str">
        <f t="shared" si="62"/>
        <v>clientes - varios</v>
      </c>
      <c r="W399" s="5" t="str">
        <f t="shared" si="63"/>
        <v>CLIENTES - VARIOS</v>
      </c>
      <c r="X399" s="5" t="str">
        <f t="shared" si="64"/>
        <v>Clientes - Varios</v>
      </c>
      <c r="Y399" s="5">
        <v>99999999</v>
      </c>
      <c r="Z399" s="5" t="s">
        <v>34</v>
      </c>
      <c r="AA399" s="5" t="s">
        <v>35</v>
      </c>
      <c r="AD399" s="5" t="s">
        <v>36</v>
      </c>
      <c r="AE399" s="5">
        <v>508.47</v>
      </c>
      <c r="AF399" s="5">
        <v>0</v>
      </c>
      <c r="AG399" s="5">
        <v>91.53</v>
      </c>
      <c r="AH399" s="5">
        <f t="shared" si="65"/>
        <v>600</v>
      </c>
    </row>
    <row r="400" spans="1:34" x14ac:dyDescent="0.25">
      <c r="A400" s="5">
        <v>345</v>
      </c>
      <c r="B400" s="5" t="s">
        <v>29</v>
      </c>
      <c r="C400" s="5" t="s">
        <v>30</v>
      </c>
      <c r="D400" s="5" t="s">
        <v>506</v>
      </c>
      <c r="E400" s="15" t="str">
        <f t="shared" si="66"/>
        <v>B001</v>
      </c>
      <c r="F400" s="15" t="str">
        <f t="shared" si="56"/>
        <v>17169</v>
      </c>
      <c r="G400" s="15" t="str">
        <f t="shared" si="57"/>
        <v>1-1</v>
      </c>
      <c r="H400" s="5" t="s">
        <v>479</v>
      </c>
      <c r="I400" s="5">
        <f t="shared" si="58"/>
        <v>2</v>
      </c>
      <c r="J400" s="5">
        <f t="shared" si="59"/>
        <v>2022</v>
      </c>
      <c r="K400" s="5">
        <f t="shared" si="60"/>
        <v>19</v>
      </c>
      <c r="L400" s="7">
        <f t="shared" si="61"/>
        <v>44611</v>
      </c>
      <c r="M400" s="5" t="s">
        <v>479</v>
      </c>
      <c r="U400" s="5" t="s">
        <v>33</v>
      </c>
      <c r="V400" s="5" t="str">
        <f t="shared" si="62"/>
        <v>clientes - varios</v>
      </c>
      <c r="W400" s="5" t="str">
        <f t="shared" si="63"/>
        <v>CLIENTES - VARIOS</v>
      </c>
      <c r="X400" s="5" t="str">
        <f t="shared" si="64"/>
        <v>Clientes - Varios</v>
      </c>
      <c r="Y400" s="5">
        <v>99999999</v>
      </c>
      <c r="Z400" s="5" t="s">
        <v>34</v>
      </c>
      <c r="AA400" s="5" t="s">
        <v>35</v>
      </c>
      <c r="AD400" s="5" t="s">
        <v>36</v>
      </c>
      <c r="AE400" s="5">
        <v>508.47</v>
      </c>
      <c r="AF400" s="5">
        <v>0</v>
      </c>
      <c r="AG400" s="5">
        <v>91.53</v>
      </c>
      <c r="AH400" s="5">
        <f t="shared" si="65"/>
        <v>600</v>
      </c>
    </row>
    <row r="401" spans="1:34" x14ac:dyDescent="0.25">
      <c r="A401" s="5">
        <v>346</v>
      </c>
      <c r="B401" s="5" t="s">
        <v>29</v>
      </c>
      <c r="C401" s="5" t="s">
        <v>30</v>
      </c>
      <c r="D401" s="5" t="s">
        <v>507</v>
      </c>
      <c r="E401" s="15" t="str">
        <f t="shared" si="66"/>
        <v>B001</v>
      </c>
      <c r="F401" s="15" t="str">
        <f t="shared" si="56"/>
        <v>17168</v>
      </c>
      <c r="G401" s="15" t="str">
        <f t="shared" si="57"/>
        <v>1-1</v>
      </c>
      <c r="H401" s="5" t="s">
        <v>479</v>
      </c>
      <c r="I401" s="5">
        <f t="shared" si="58"/>
        <v>2</v>
      </c>
      <c r="J401" s="5">
        <f t="shared" si="59"/>
        <v>2022</v>
      </c>
      <c r="K401" s="5">
        <f t="shared" si="60"/>
        <v>19</v>
      </c>
      <c r="L401" s="7">
        <f t="shared" si="61"/>
        <v>44611</v>
      </c>
      <c r="M401" s="5" t="s">
        <v>479</v>
      </c>
      <c r="U401" s="5" t="s">
        <v>33</v>
      </c>
      <c r="V401" s="5" t="str">
        <f t="shared" si="62"/>
        <v>clientes - varios</v>
      </c>
      <c r="W401" s="5" t="str">
        <f t="shared" si="63"/>
        <v>CLIENTES - VARIOS</v>
      </c>
      <c r="X401" s="5" t="str">
        <f t="shared" si="64"/>
        <v>Clientes - Varios</v>
      </c>
      <c r="Y401" s="5">
        <v>99999999</v>
      </c>
      <c r="Z401" s="5" t="s">
        <v>34</v>
      </c>
      <c r="AA401" s="5" t="s">
        <v>35</v>
      </c>
      <c r="AD401" s="5" t="s">
        <v>36</v>
      </c>
      <c r="AE401" s="5">
        <v>508.47</v>
      </c>
      <c r="AF401" s="5">
        <v>0</v>
      </c>
      <c r="AG401" s="5">
        <v>91.53</v>
      </c>
      <c r="AH401" s="5">
        <f t="shared" si="65"/>
        <v>600</v>
      </c>
    </row>
    <row r="402" spans="1:34" x14ac:dyDescent="0.25">
      <c r="A402" s="5">
        <v>347</v>
      </c>
      <c r="B402" s="5" t="s">
        <v>29</v>
      </c>
      <c r="C402" s="5" t="s">
        <v>30</v>
      </c>
      <c r="D402" s="5" t="s">
        <v>508</v>
      </c>
      <c r="E402" s="15" t="str">
        <f t="shared" si="66"/>
        <v>B001</v>
      </c>
      <c r="F402" s="15" t="str">
        <f t="shared" si="56"/>
        <v>17167</v>
      </c>
      <c r="G402" s="15" t="str">
        <f t="shared" si="57"/>
        <v>1-1</v>
      </c>
      <c r="H402" s="5" t="s">
        <v>479</v>
      </c>
      <c r="I402" s="5">
        <f t="shared" si="58"/>
        <v>2</v>
      </c>
      <c r="J402" s="5">
        <f t="shared" si="59"/>
        <v>2022</v>
      </c>
      <c r="K402" s="5">
        <f t="shared" si="60"/>
        <v>19</v>
      </c>
      <c r="L402" s="7">
        <f t="shared" si="61"/>
        <v>44611</v>
      </c>
      <c r="M402" s="5" t="s">
        <v>479</v>
      </c>
      <c r="U402" s="5" t="s">
        <v>509</v>
      </c>
      <c r="V402" s="5" t="str">
        <f t="shared" si="62"/>
        <v>rodriguez silva, susana del pilar</v>
      </c>
      <c r="W402" s="5" t="str">
        <f t="shared" si="63"/>
        <v>RODRIGUEZ SILVA, SUSANA DEL PILAR</v>
      </c>
      <c r="X402" s="5" t="str">
        <f t="shared" si="64"/>
        <v>Rodriguez Silva, Susana Del Pilar</v>
      </c>
      <c r="Y402" s="5">
        <v>74060638</v>
      </c>
      <c r="Z402" s="5" t="s">
        <v>34</v>
      </c>
      <c r="AA402" s="5" t="s">
        <v>35</v>
      </c>
      <c r="AD402" s="5" t="s">
        <v>36</v>
      </c>
      <c r="AE402" s="5">
        <v>508.47</v>
      </c>
      <c r="AF402" s="5">
        <v>0</v>
      </c>
      <c r="AG402" s="5">
        <v>91.53</v>
      </c>
      <c r="AH402" s="5">
        <f t="shared" si="65"/>
        <v>600</v>
      </c>
    </row>
    <row r="403" spans="1:34" x14ac:dyDescent="0.25">
      <c r="A403" s="5">
        <v>348</v>
      </c>
      <c r="B403" s="5" t="s">
        <v>49</v>
      </c>
      <c r="C403" s="5" t="s">
        <v>30</v>
      </c>
      <c r="D403" s="5" t="s">
        <v>510</v>
      </c>
      <c r="E403" s="15" t="str">
        <f t="shared" si="66"/>
        <v>B003</v>
      </c>
      <c r="F403" s="15" t="str">
        <f t="shared" si="56"/>
        <v>12757</v>
      </c>
      <c r="G403" s="15" t="str">
        <f t="shared" si="57"/>
        <v>3-1</v>
      </c>
      <c r="H403" s="5" t="s">
        <v>479</v>
      </c>
      <c r="I403" s="5">
        <f t="shared" si="58"/>
        <v>2</v>
      </c>
      <c r="J403" s="5">
        <f t="shared" si="59"/>
        <v>2022</v>
      </c>
      <c r="K403" s="5">
        <f t="shared" si="60"/>
        <v>19</v>
      </c>
      <c r="L403" s="7">
        <f t="shared" si="61"/>
        <v>44611</v>
      </c>
      <c r="M403" s="5" t="s">
        <v>479</v>
      </c>
      <c r="U403" s="5" t="s">
        <v>33</v>
      </c>
      <c r="V403" s="5" t="str">
        <f t="shared" si="62"/>
        <v>clientes - varios</v>
      </c>
      <c r="W403" s="5" t="str">
        <f t="shared" si="63"/>
        <v>CLIENTES - VARIOS</v>
      </c>
      <c r="X403" s="5" t="str">
        <f t="shared" si="64"/>
        <v>Clientes - Varios</v>
      </c>
      <c r="Y403" s="5">
        <v>99999999</v>
      </c>
      <c r="Z403" s="5" t="s">
        <v>34</v>
      </c>
      <c r="AA403" s="5" t="s">
        <v>35</v>
      </c>
      <c r="AD403" s="5" t="s">
        <v>36</v>
      </c>
      <c r="AE403" s="5">
        <v>508.47</v>
      </c>
      <c r="AF403" s="5">
        <v>0</v>
      </c>
      <c r="AG403" s="5">
        <v>91.53</v>
      </c>
      <c r="AH403" s="5">
        <f t="shared" si="65"/>
        <v>600</v>
      </c>
    </row>
    <row r="404" spans="1:34" x14ac:dyDescent="0.25">
      <c r="A404" s="5">
        <v>349</v>
      </c>
      <c r="B404" s="5" t="s">
        <v>49</v>
      </c>
      <c r="C404" s="5" t="s">
        <v>30</v>
      </c>
      <c r="D404" s="5" t="s">
        <v>511</v>
      </c>
      <c r="E404" s="15" t="str">
        <f t="shared" si="66"/>
        <v>B003</v>
      </c>
      <c r="F404" s="15" t="str">
        <f t="shared" si="56"/>
        <v>12756</v>
      </c>
      <c r="G404" s="15" t="str">
        <f t="shared" si="57"/>
        <v>3-1</v>
      </c>
      <c r="H404" s="5" t="s">
        <v>479</v>
      </c>
      <c r="I404" s="5">
        <f t="shared" si="58"/>
        <v>2</v>
      </c>
      <c r="J404" s="5">
        <f t="shared" si="59"/>
        <v>2022</v>
      </c>
      <c r="K404" s="5">
        <f t="shared" si="60"/>
        <v>19</v>
      </c>
      <c r="L404" s="7">
        <f t="shared" si="61"/>
        <v>44611</v>
      </c>
      <c r="M404" s="5" t="s">
        <v>479</v>
      </c>
      <c r="U404" s="5" t="s">
        <v>33</v>
      </c>
      <c r="V404" s="5" t="str">
        <f t="shared" si="62"/>
        <v>clientes - varios</v>
      </c>
      <c r="W404" s="5" t="str">
        <f t="shared" si="63"/>
        <v>CLIENTES - VARIOS</v>
      </c>
      <c r="X404" s="5" t="str">
        <f t="shared" si="64"/>
        <v>Clientes - Varios</v>
      </c>
      <c r="Y404" s="5">
        <v>99999999</v>
      </c>
      <c r="Z404" s="5" t="s">
        <v>34</v>
      </c>
      <c r="AA404" s="5" t="s">
        <v>35</v>
      </c>
      <c r="AD404" s="5" t="s">
        <v>36</v>
      </c>
      <c r="AE404" s="5">
        <v>508.47</v>
      </c>
      <c r="AF404" s="5">
        <v>0</v>
      </c>
      <c r="AG404" s="5">
        <v>91.53</v>
      </c>
      <c r="AH404" s="5">
        <f t="shared" si="65"/>
        <v>600</v>
      </c>
    </row>
    <row r="405" spans="1:34" x14ac:dyDescent="0.25">
      <c r="A405" s="5">
        <v>350</v>
      </c>
      <c r="B405" s="5" t="s">
        <v>49</v>
      </c>
      <c r="C405" s="5" t="s">
        <v>30</v>
      </c>
      <c r="D405" s="5" t="s">
        <v>512</v>
      </c>
      <c r="E405" s="15" t="str">
        <f t="shared" si="66"/>
        <v>B003</v>
      </c>
      <c r="F405" s="15" t="str">
        <f t="shared" si="56"/>
        <v>12755</v>
      </c>
      <c r="G405" s="15" t="str">
        <f t="shared" si="57"/>
        <v>3-1</v>
      </c>
      <c r="H405" s="5" t="s">
        <v>479</v>
      </c>
      <c r="I405" s="5">
        <f t="shared" si="58"/>
        <v>2</v>
      </c>
      <c r="J405" s="5">
        <f t="shared" si="59"/>
        <v>2022</v>
      </c>
      <c r="K405" s="5">
        <f t="shared" si="60"/>
        <v>19</v>
      </c>
      <c r="L405" s="7">
        <f t="shared" si="61"/>
        <v>44611</v>
      </c>
      <c r="M405" s="5" t="s">
        <v>479</v>
      </c>
      <c r="U405" s="5" t="s">
        <v>33</v>
      </c>
      <c r="V405" s="5" t="str">
        <f t="shared" si="62"/>
        <v>clientes - varios</v>
      </c>
      <c r="W405" s="5" t="str">
        <f t="shared" si="63"/>
        <v>CLIENTES - VARIOS</v>
      </c>
      <c r="X405" s="5" t="str">
        <f t="shared" si="64"/>
        <v>Clientes - Varios</v>
      </c>
      <c r="Y405" s="5">
        <v>99999999</v>
      </c>
      <c r="Z405" s="5" t="s">
        <v>34</v>
      </c>
      <c r="AA405" s="5" t="s">
        <v>35</v>
      </c>
      <c r="AD405" s="5" t="s">
        <v>36</v>
      </c>
      <c r="AE405" s="5">
        <v>508.47</v>
      </c>
      <c r="AF405" s="5">
        <v>0</v>
      </c>
      <c r="AG405" s="5">
        <v>91.53</v>
      </c>
      <c r="AH405" s="5">
        <f t="shared" si="65"/>
        <v>600</v>
      </c>
    </row>
    <row r="406" spans="1:34" x14ac:dyDescent="0.25">
      <c r="A406" s="5">
        <v>351</v>
      </c>
      <c r="B406" s="5" t="s">
        <v>49</v>
      </c>
      <c r="C406" s="5" t="s">
        <v>30</v>
      </c>
      <c r="D406" s="5" t="s">
        <v>513</v>
      </c>
      <c r="E406" s="15" t="str">
        <f t="shared" si="66"/>
        <v>B003</v>
      </c>
      <c r="F406" s="15" t="str">
        <f t="shared" si="56"/>
        <v>12754</v>
      </c>
      <c r="G406" s="15" t="str">
        <f t="shared" si="57"/>
        <v>3-1</v>
      </c>
      <c r="H406" s="5" t="s">
        <v>479</v>
      </c>
      <c r="I406" s="5">
        <f t="shared" si="58"/>
        <v>2</v>
      </c>
      <c r="J406" s="5">
        <f t="shared" si="59"/>
        <v>2022</v>
      </c>
      <c r="K406" s="5">
        <f t="shared" si="60"/>
        <v>19</v>
      </c>
      <c r="L406" s="7">
        <f t="shared" si="61"/>
        <v>44611</v>
      </c>
      <c r="M406" s="5" t="s">
        <v>479</v>
      </c>
      <c r="U406" s="5" t="s">
        <v>33</v>
      </c>
      <c r="V406" s="5" t="str">
        <f t="shared" si="62"/>
        <v>clientes - varios</v>
      </c>
      <c r="W406" s="5" t="str">
        <f t="shared" si="63"/>
        <v>CLIENTES - VARIOS</v>
      </c>
      <c r="X406" s="5" t="str">
        <f t="shared" si="64"/>
        <v>Clientes - Varios</v>
      </c>
      <c r="Y406" s="5">
        <v>99999999</v>
      </c>
      <c r="Z406" s="5" t="s">
        <v>34</v>
      </c>
      <c r="AA406" s="5" t="s">
        <v>35</v>
      </c>
      <c r="AD406" s="5" t="s">
        <v>36</v>
      </c>
      <c r="AE406" s="5">
        <v>508.47</v>
      </c>
      <c r="AF406" s="5">
        <v>0</v>
      </c>
      <c r="AG406" s="5">
        <v>91.53</v>
      </c>
      <c r="AH406" s="5">
        <f t="shared" si="65"/>
        <v>600</v>
      </c>
    </row>
    <row r="407" spans="1:34" x14ac:dyDescent="0.25">
      <c r="A407" s="5">
        <v>352</v>
      </c>
      <c r="B407" s="5" t="s">
        <v>49</v>
      </c>
      <c r="C407" s="5" t="s">
        <v>30</v>
      </c>
      <c r="D407" s="5" t="s">
        <v>514</v>
      </c>
      <c r="E407" s="15" t="str">
        <f t="shared" si="66"/>
        <v>B003</v>
      </c>
      <c r="F407" s="15" t="str">
        <f t="shared" si="56"/>
        <v>12753</v>
      </c>
      <c r="G407" s="15" t="str">
        <f t="shared" si="57"/>
        <v>3-1</v>
      </c>
      <c r="H407" s="5" t="s">
        <v>479</v>
      </c>
      <c r="I407" s="5">
        <f t="shared" si="58"/>
        <v>2</v>
      </c>
      <c r="J407" s="5">
        <f t="shared" si="59"/>
        <v>2022</v>
      </c>
      <c r="K407" s="5">
        <f t="shared" si="60"/>
        <v>19</v>
      </c>
      <c r="L407" s="7">
        <f t="shared" si="61"/>
        <v>44611</v>
      </c>
      <c r="M407" s="5" t="s">
        <v>479</v>
      </c>
      <c r="U407" s="5" t="s">
        <v>33</v>
      </c>
      <c r="V407" s="5" t="str">
        <f t="shared" si="62"/>
        <v>clientes - varios</v>
      </c>
      <c r="W407" s="5" t="str">
        <f t="shared" si="63"/>
        <v>CLIENTES - VARIOS</v>
      </c>
      <c r="X407" s="5" t="str">
        <f t="shared" si="64"/>
        <v>Clientes - Varios</v>
      </c>
      <c r="Y407" s="5">
        <v>99999999</v>
      </c>
      <c r="Z407" s="5" t="s">
        <v>34</v>
      </c>
      <c r="AA407" s="5" t="s">
        <v>35</v>
      </c>
      <c r="AD407" s="5" t="s">
        <v>36</v>
      </c>
      <c r="AE407" s="5">
        <v>50.85</v>
      </c>
      <c r="AF407" s="5">
        <v>0</v>
      </c>
      <c r="AG407" s="5">
        <v>9.15</v>
      </c>
      <c r="AH407" s="5">
        <f t="shared" si="65"/>
        <v>60</v>
      </c>
    </row>
    <row r="408" spans="1:34" x14ac:dyDescent="0.25">
      <c r="A408" s="5">
        <v>353</v>
      </c>
      <c r="B408" s="5" t="s">
        <v>49</v>
      </c>
      <c r="C408" s="5" t="s">
        <v>30</v>
      </c>
      <c r="D408" s="5" t="s">
        <v>515</v>
      </c>
      <c r="E408" s="15" t="str">
        <f t="shared" si="66"/>
        <v>B003</v>
      </c>
      <c r="F408" s="15" t="str">
        <f t="shared" si="56"/>
        <v>12752</v>
      </c>
      <c r="G408" s="15" t="str">
        <f t="shared" si="57"/>
        <v>3-1</v>
      </c>
      <c r="H408" s="5" t="s">
        <v>479</v>
      </c>
      <c r="I408" s="5">
        <f t="shared" si="58"/>
        <v>2</v>
      </c>
      <c r="J408" s="5">
        <f t="shared" si="59"/>
        <v>2022</v>
      </c>
      <c r="K408" s="5">
        <f t="shared" si="60"/>
        <v>19</v>
      </c>
      <c r="L408" s="7">
        <f t="shared" si="61"/>
        <v>44611</v>
      </c>
      <c r="M408" s="5" t="s">
        <v>479</v>
      </c>
      <c r="U408" s="5" t="s">
        <v>33</v>
      </c>
      <c r="V408" s="5" t="str">
        <f t="shared" si="62"/>
        <v>clientes - varios</v>
      </c>
      <c r="W408" s="5" t="str">
        <f t="shared" si="63"/>
        <v>CLIENTES - VARIOS</v>
      </c>
      <c r="X408" s="5" t="str">
        <f t="shared" si="64"/>
        <v>Clientes - Varios</v>
      </c>
      <c r="Y408" s="5">
        <v>99999999</v>
      </c>
      <c r="Z408" s="5" t="s">
        <v>34</v>
      </c>
      <c r="AA408" s="5" t="s">
        <v>35</v>
      </c>
      <c r="AD408" s="5" t="s">
        <v>36</v>
      </c>
      <c r="AE408" s="5">
        <v>508.47</v>
      </c>
      <c r="AF408" s="5">
        <v>0</v>
      </c>
      <c r="AG408" s="5">
        <v>91.53</v>
      </c>
      <c r="AH408" s="5">
        <f t="shared" si="65"/>
        <v>600</v>
      </c>
    </row>
    <row r="409" spans="1:34" x14ac:dyDescent="0.25">
      <c r="A409" s="5">
        <v>354</v>
      </c>
      <c r="B409" s="5" t="s">
        <v>49</v>
      </c>
      <c r="C409" s="5" t="s">
        <v>30</v>
      </c>
      <c r="D409" s="5" t="s">
        <v>516</v>
      </c>
      <c r="E409" s="15" t="str">
        <f t="shared" si="66"/>
        <v>B003</v>
      </c>
      <c r="F409" s="15" t="str">
        <f t="shared" si="56"/>
        <v>12751</v>
      </c>
      <c r="G409" s="15" t="str">
        <f t="shared" si="57"/>
        <v>3-1</v>
      </c>
      <c r="H409" s="5" t="s">
        <v>479</v>
      </c>
      <c r="I409" s="5">
        <f t="shared" si="58"/>
        <v>2</v>
      </c>
      <c r="J409" s="5">
        <f t="shared" si="59"/>
        <v>2022</v>
      </c>
      <c r="K409" s="5">
        <f t="shared" si="60"/>
        <v>19</v>
      </c>
      <c r="L409" s="7">
        <f t="shared" si="61"/>
        <v>44611</v>
      </c>
      <c r="M409" s="5" t="s">
        <v>479</v>
      </c>
      <c r="U409" s="5" t="s">
        <v>33</v>
      </c>
      <c r="V409" s="5" t="str">
        <f t="shared" si="62"/>
        <v>clientes - varios</v>
      </c>
      <c r="W409" s="5" t="str">
        <f t="shared" si="63"/>
        <v>CLIENTES - VARIOS</v>
      </c>
      <c r="X409" s="5" t="str">
        <f t="shared" si="64"/>
        <v>Clientes - Varios</v>
      </c>
      <c r="Y409" s="5">
        <v>99999999</v>
      </c>
      <c r="Z409" s="5" t="s">
        <v>34</v>
      </c>
      <c r="AA409" s="5" t="s">
        <v>35</v>
      </c>
      <c r="AD409" s="5" t="s">
        <v>36</v>
      </c>
      <c r="AE409" s="5">
        <v>508.47</v>
      </c>
      <c r="AF409" s="5">
        <v>0</v>
      </c>
      <c r="AG409" s="5">
        <v>91.53</v>
      </c>
      <c r="AH409" s="5">
        <f t="shared" si="65"/>
        <v>600</v>
      </c>
    </row>
    <row r="410" spans="1:34" x14ac:dyDescent="0.25">
      <c r="A410" s="5">
        <v>355</v>
      </c>
      <c r="B410" s="5" t="s">
        <v>49</v>
      </c>
      <c r="C410" s="5" t="s">
        <v>30</v>
      </c>
      <c r="D410" s="5" t="s">
        <v>517</v>
      </c>
      <c r="E410" s="15" t="str">
        <f t="shared" si="66"/>
        <v>B003</v>
      </c>
      <c r="F410" s="15" t="str">
        <f t="shared" si="56"/>
        <v>12750</v>
      </c>
      <c r="G410" s="15" t="str">
        <f t="shared" si="57"/>
        <v>3-1</v>
      </c>
      <c r="H410" s="5" t="s">
        <v>479</v>
      </c>
      <c r="I410" s="5">
        <f t="shared" si="58"/>
        <v>2</v>
      </c>
      <c r="J410" s="5">
        <f t="shared" si="59"/>
        <v>2022</v>
      </c>
      <c r="K410" s="5">
        <f t="shared" si="60"/>
        <v>19</v>
      </c>
      <c r="L410" s="7">
        <f t="shared" si="61"/>
        <v>44611</v>
      </c>
      <c r="M410" s="5" t="s">
        <v>479</v>
      </c>
      <c r="U410" s="5" t="s">
        <v>33</v>
      </c>
      <c r="V410" s="5" t="str">
        <f t="shared" si="62"/>
        <v>clientes - varios</v>
      </c>
      <c r="W410" s="5" t="str">
        <f t="shared" si="63"/>
        <v>CLIENTES - VARIOS</v>
      </c>
      <c r="X410" s="5" t="str">
        <f t="shared" si="64"/>
        <v>Clientes - Varios</v>
      </c>
      <c r="Y410" s="5">
        <v>99999999</v>
      </c>
      <c r="Z410" s="5" t="s">
        <v>34</v>
      </c>
      <c r="AA410" s="5" t="s">
        <v>35</v>
      </c>
      <c r="AD410" s="5" t="s">
        <v>36</v>
      </c>
      <c r="AE410" s="5">
        <v>508.47</v>
      </c>
      <c r="AF410" s="5">
        <v>0</v>
      </c>
      <c r="AG410" s="5">
        <v>91.53</v>
      </c>
      <c r="AH410" s="5">
        <f t="shared" si="65"/>
        <v>600</v>
      </c>
    </row>
    <row r="411" spans="1:34" x14ac:dyDescent="0.25">
      <c r="A411" s="5">
        <v>356</v>
      </c>
      <c r="B411" s="5" t="s">
        <v>49</v>
      </c>
      <c r="C411" s="5" t="s">
        <v>30</v>
      </c>
      <c r="D411" s="5" t="s">
        <v>518</v>
      </c>
      <c r="E411" s="15" t="str">
        <f t="shared" si="66"/>
        <v>B003</v>
      </c>
      <c r="F411" s="15" t="str">
        <f t="shared" si="56"/>
        <v>12749</v>
      </c>
      <c r="G411" s="15" t="str">
        <f t="shared" si="57"/>
        <v>3-1</v>
      </c>
      <c r="H411" s="5" t="s">
        <v>479</v>
      </c>
      <c r="I411" s="5">
        <f t="shared" si="58"/>
        <v>2</v>
      </c>
      <c r="J411" s="5">
        <f t="shared" si="59"/>
        <v>2022</v>
      </c>
      <c r="K411" s="5">
        <f t="shared" si="60"/>
        <v>19</v>
      </c>
      <c r="L411" s="7">
        <f t="shared" si="61"/>
        <v>44611</v>
      </c>
      <c r="M411" s="5" t="s">
        <v>479</v>
      </c>
      <c r="U411" s="5" t="s">
        <v>33</v>
      </c>
      <c r="V411" s="5" t="str">
        <f t="shared" si="62"/>
        <v>clientes - varios</v>
      </c>
      <c r="W411" s="5" t="str">
        <f t="shared" si="63"/>
        <v>CLIENTES - VARIOS</v>
      </c>
      <c r="X411" s="5" t="str">
        <f t="shared" si="64"/>
        <v>Clientes - Varios</v>
      </c>
      <c r="Y411" s="5">
        <v>99999999</v>
      </c>
      <c r="Z411" s="5" t="s">
        <v>34</v>
      </c>
      <c r="AA411" s="5" t="s">
        <v>35</v>
      </c>
      <c r="AD411" s="5" t="s">
        <v>36</v>
      </c>
      <c r="AE411" s="5">
        <v>508.47</v>
      </c>
      <c r="AF411" s="5">
        <v>0</v>
      </c>
      <c r="AG411" s="5">
        <v>91.53</v>
      </c>
      <c r="AH411" s="5">
        <f t="shared" si="65"/>
        <v>600</v>
      </c>
    </row>
    <row r="412" spans="1:34" x14ac:dyDescent="0.25">
      <c r="A412" s="5">
        <v>357</v>
      </c>
      <c r="B412" s="5" t="s">
        <v>49</v>
      </c>
      <c r="C412" s="5" t="s">
        <v>30</v>
      </c>
      <c r="D412" s="5" t="s">
        <v>519</v>
      </c>
      <c r="E412" s="15" t="str">
        <f t="shared" si="66"/>
        <v>B003</v>
      </c>
      <c r="F412" s="15" t="str">
        <f t="shared" si="56"/>
        <v>12748</v>
      </c>
      <c r="G412" s="15" t="str">
        <f t="shared" si="57"/>
        <v>3-1</v>
      </c>
      <c r="H412" s="5" t="s">
        <v>479</v>
      </c>
      <c r="I412" s="5">
        <f t="shared" si="58"/>
        <v>2</v>
      </c>
      <c r="J412" s="5">
        <f t="shared" si="59"/>
        <v>2022</v>
      </c>
      <c r="K412" s="5">
        <f t="shared" si="60"/>
        <v>19</v>
      </c>
      <c r="L412" s="7">
        <f t="shared" si="61"/>
        <v>44611</v>
      </c>
      <c r="M412" s="5" t="s">
        <v>479</v>
      </c>
      <c r="U412" s="5" t="s">
        <v>33</v>
      </c>
      <c r="V412" s="5" t="str">
        <f t="shared" si="62"/>
        <v>clientes - varios</v>
      </c>
      <c r="W412" s="5" t="str">
        <f t="shared" si="63"/>
        <v>CLIENTES - VARIOS</v>
      </c>
      <c r="X412" s="5" t="str">
        <f t="shared" si="64"/>
        <v>Clientes - Varios</v>
      </c>
      <c r="Y412" s="5">
        <v>99999999</v>
      </c>
      <c r="Z412" s="5" t="s">
        <v>34</v>
      </c>
      <c r="AA412" s="5" t="s">
        <v>35</v>
      </c>
      <c r="AD412" s="5" t="s">
        <v>36</v>
      </c>
      <c r="AE412" s="5">
        <v>508.47</v>
      </c>
      <c r="AF412" s="5">
        <v>0</v>
      </c>
      <c r="AG412" s="5">
        <v>91.53</v>
      </c>
      <c r="AH412" s="5">
        <f t="shared" si="65"/>
        <v>600</v>
      </c>
    </row>
    <row r="413" spans="1:34" x14ac:dyDescent="0.25">
      <c r="A413" s="5">
        <v>358</v>
      </c>
      <c r="B413" s="5" t="s">
        <v>49</v>
      </c>
      <c r="C413" s="5" t="s">
        <v>30</v>
      </c>
      <c r="D413" s="5" t="s">
        <v>520</v>
      </c>
      <c r="E413" s="15" t="str">
        <f t="shared" si="66"/>
        <v>B003</v>
      </c>
      <c r="F413" s="15" t="str">
        <f t="shared" si="56"/>
        <v>12747</v>
      </c>
      <c r="G413" s="15" t="str">
        <f t="shared" si="57"/>
        <v>3-1</v>
      </c>
      <c r="H413" s="5" t="s">
        <v>479</v>
      </c>
      <c r="I413" s="5">
        <f t="shared" si="58"/>
        <v>2</v>
      </c>
      <c r="J413" s="5">
        <f t="shared" si="59"/>
        <v>2022</v>
      </c>
      <c r="K413" s="5">
        <f t="shared" si="60"/>
        <v>19</v>
      </c>
      <c r="L413" s="7">
        <f t="shared" si="61"/>
        <v>44611</v>
      </c>
      <c r="M413" s="5" t="s">
        <v>479</v>
      </c>
      <c r="U413" s="5" t="s">
        <v>33</v>
      </c>
      <c r="V413" s="5" t="str">
        <f t="shared" si="62"/>
        <v>clientes - varios</v>
      </c>
      <c r="W413" s="5" t="str">
        <f t="shared" si="63"/>
        <v>CLIENTES - VARIOS</v>
      </c>
      <c r="X413" s="5" t="str">
        <f t="shared" si="64"/>
        <v>Clientes - Varios</v>
      </c>
      <c r="Y413" s="5">
        <v>99999999</v>
      </c>
      <c r="Z413" s="5" t="s">
        <v>34</v>
      </c>
      <c r="AA413" s="5" t="s">
        <v>35</v>
      </c>
      <c r="AD413" s="5" t="s">
        <v>36</v>
      </c>
      <c r="AE413" s="5">
        <v>508.47</v>
      </c>
      <c r="AF413" s="5">
        <v>0</v>
      </c>
      <c r="AG413" s="5">
        <v>91.53</v>
      </c>
      <c r="AH413" s="5">
        <f t="shared" si="65"/>
        <v>600</v>
      </c>
    </row>
    <row r="414" spans="1:34" x14ac:dyDescent="0.25">
      <c r="A414" s="5">
        <v>359</v>
      </c>
      <c r="B414" s="5" t="s">
        <v>49</v>
      </c>
      <c r="C414" s="5" t="s">
        <v>30</v>
      </c>
      <c r="D414" s="5" t="s">
        <v>521</v>
      </c>
      <c r="E414" s="15" t="str">
        <f t="shared" si="66"/>
        <v>B003</v>
      </c>
      <c r="F414" s="15" t="str">
        <f t="shared" si="56"/>
        <v>12746</v>
      </c>
      <c r="G414" s="15" t="str">
        <f t="shared" si="57"/>
        <v>3-1</v>
      </c>
      <c r="H414" s="5" t="s">
        <v>479</v>
      </c>
      <c r="I414" s="5">
        <f t="shared" si="58"/>
        <v>2</v>
      </c>
      <c r="J414" s="5">
        <f t="shared" si="59"/>
        <v>2022</v>
      </c>
      <c r="K414" s="5">
        <f t="shared" si="60"/>
        <v>19</v>
      </c>
      <c r="L414" s="7">
        <f t="shared" si="61"/>
        <v>44611</v>
      </c>
      <c r="M414" s="5" t="s">
        <v>479</v>
      </c>
      <c r="U414" s="5" t="s">
        <v>33</v>
      </c>
      <c r="V414" s="5" t="str">
        <f t="shared" si="62"/>
        <v>clientes - varios</v>
      </c>
      <c r="W414" s="5" t="str">
        <f t="shared" si="63"/>
        <v>CLIENTES - VARIOS</v>
      </c>
      <c r="X414" s="5" t="str">
        <f t="shared" si="64"/>
        <v>Clientes - Varios</v>
      </c>
      <c r="Y414" s="5">
        <v>99999999</v>
      </c>
      <c r="Z414" s="5" t="s">
        <v>34</v>
      </c>
      <c r="AA414" s="5" t="s">
        <v>35</v>
      </c>
      <c r="AD414" s="5" t="s">
        <v>36</v>
      </c>
      <c r="AE414" s="5">
        <v>508.47</v>
      </c>
      <c r="AF414" s="5">
        <v>0</v>
      </c>
      <c r="AG414" s="5">
        <v>91.53</v>
      </c>
      <c r="AH414" s="5">
        <f t="shared" si="65"/>
        <v>600</v>
      </c>
    </row>
    <row r="415" spans="1:34" x14ac:dyDescent="0.25">
      <c r="A415" s="5">
        <v>360</v>
      </c>
      <c r="B415" s="5" t="s">
        <v>49</v>
      </c>
      <c r="C415" s="5" t="s">
        <v>30</v>
      </c>
      <c r="D415" s="5" t="s">
        <v>522</v>
      </c>
      <c r="E415" s="15" t="str">
        <f t="shared" si="66"/>
        <v>B003</v>
      </c>
      <c r="F415" s="15" t="str">
        <f t="shared" si="56"/>
        <v>12745</v>
      </c>
      <c r="G415" s="15" t="str">
        <f t="shared" si="57"/>
        <v>3-1</v>
      </c>
      <c r="H415" s="5" t="s">
        <v>479</v>
      </c>
      <c r="I415" s="5">
        <f t="shared" si="58"/>
        <v>2</v>
      </c>
      <c r="J415" s="5">
        <f t="shared" si="59"/>
        <v>2022</v>
      </c>
      <c r="K415" s="5">
        <f t="shared" si="60"/>
        <v>19</v>
      </c>
      <c r="L415" s="7">
        <f t="shared" si="61"/>
        <v>44611</v>
      </c>
      <c r="M415" s="5" t="s">
        <v>479</v>
      </c>
      <c r="U415" s="5" t="s">
        <v>33</v>
      </c>
      <c r="V415" s="5" t="str">
        <f t="shared" si="62"/>
        <v>clientes - varios</v>
      </c>
      <c r="W415" s="5" t="str">
        <f t="shared" si="63"/>
        <v>CLIENTES - VARIOS</v>
      </c>
      <c r="X415" s="5" t="str">
        <f t="shared" si="64"/>
        <v>Clientes - Varios</v>
      </c>
      <c r="Y415" s="5">
        <v>99999999</v>
      </c>
      <c r="Z415" s="5" t="s">
        <v>34</v>
      </c>
      <c r="AA415" s="5" t="s">
        <v>35</v>
      </c>
      <c r="AD415" s="5" t="s">
        <v>36</v>
      </c>
      <c r="AE415" s="5">
        <v>508.47</v>
      </c>
      <c r="AF415" s="5">
        <v>0</v>
      </c>
      <c r="AG415" s="5">
        <v>91.53</v>
      </c>
      <c r="AH415" s="5">
        <f t="shared" si="65"/>
        <v>600</v>
      </c>
    </row>
    <row r="416" spans="1:34" x14ac:dyDescent="0.25">
      <c r="A416" s="5">
        <v>361</v>
      </c>
      <c r="B416" s="5" t="s">
        <v>49</v>
      </c>
      <c r="C416" s="5" t="s">
        <v>30</v>
      </c>
      <c r="D416" s="5" t="s">
        <v>523</v>
      </c>
      <c r="E416" s="15" t="str">
        <f t="shared" si="66"/>
        <v>B003</v>
      </c>
      <c r="F416" s="15" t="str">
        <f t="shared" si="56"/>
        <v>12744</v>
      </c>
      <c r="G416" s="15" t="str">
        <f t="shared" si="57"/>
        <v>3-1</v>
      </c>
      <c r="H416" s="5" t="s">
        <v>479</v>
      </c>
      <c r="I416" s="5">
        <f t="shared" si="58"/>
        <v>2</v>
      </c>
      <c r="J416" s="5">
        <f t="shared" si="59"/>
        <v>2022</v>
      </c>
      <c r="K416" s="5">
        <f t="shared" si="60"/>
        <v>19</v>
      </c>
      <c r="L416" s="7">
        <f t="shared" si="61"/>
        <v>44611</v>
      </c>
      <c r="M416" s="5" t="s">
        <v>479</v>
      </c>
      <c r="U416" s="5" t="s">
        <v>33</v>
      </c>
      <c r="V416" s="5" t="str">
        <f t="shared" si="62"/>
        <v>clientes - varios</v>
      </c>
      <c r="W416" s="5" t="str">
        <f t="shared" si="63"/>
        <v>CLIENTES - VARIOS</v>
      </c>
      <c r="X416" s="5" t="str">
        <f t="shared" si="64"/>
        <v>Clientes - Varios</v>
      </c>
      <c r="Y416" s="5">
        <v>99999999</v>
      </c>
      <c r="Z416" s="5" t="s">
        <v>34</v>
      </c>
      <c r="AA416" s="5" t="s">
        <v>35</v>
      </c>
      <c r="AD416" s="5" t="s">
        <v>36</v>
      </c>
      <c r="AE416" s="5">
        <v>508.47</v>
      </c>
      <c r="AF416" s="5">
        <v>0</v>
      </c>
      <c r="AG416" s="5">
        <v>91.53</v>
      </c>
      <c r="AH416" s="5">
        <f t="shared" si="65"/>
        <v>600</v>
      </c>
    </row>
    <row r="417" spans="1:34" x14ac:dyDescent="0.25">
      <c r="A417" s="5">
        <v>362</v>
      </c>
      <c r="B417" s="5" t="s">
        <v>49</v>
      </c>
      <c r="C417" s="5" t="s">
        <v>30</v>
      </c>
      <c r="D417" s="5" t="s">
        <v>524</v>
      </c>
      <c r="E417" s="15" t="str">
        <f t="shared" si="66"/>
        <v>B003</v>
      </c>
      <c r="F417" s="15" t="str">
        <f t="shared" si="56"/>
        <v>12743</v>
      </c>
      <c r="G417" s="15" t="str">
        <f t="shared" si="57"/>
        <v>3-1</v>
      </c>
      <c r="H417" s="5" t="s">
        <v>479</v>
      </c>
      <c r="I417" s="5">
        <f t="shared" si="58"/>
        <v>2</v>
      </c>
      <c r="J417" s="5">
        <f t="shared" si="59"/>
        <v>2022</v>
      </c>
      <c r="K417" s="5">
        <f t="shared" si="60"/>
        <v>19</v>
      </c>
      <c r="L417" s="7">
        <f t="shared" si="61"/>
        <v>44611</v>
      </c>
      <c r="M417" s="5" t="s">
        <v>479</v>
      </c>
      <c r="U417" s="5" t="s">
        <v>33</v>
      </c>
      <c r="V417" s="5" t="str">
        <f t="shared" si="62"/>
        <v>clientes - varios</v>
      </c>
      <c r="W417" s="5" t="str">
        <f t="shared" si="63"/>
        <v>CLIENTES - VARIOS</v>
      </c>
      <c r="X417" s="5" t="str">
        <f t="shared" si="64"/>
        <v>Clientes - Varios</v>
      </c>
      <c r="Y417" s="5">
        <v>99999999</v>
      </c>
      <c r="Z417" s="5" t="s">
        <v>34</v>
      </c>
      <c r="AA417" s="5" t="s">
        <v>35</v>
      </c>
      <c r="AD417" s="5" t="s">
        <v>36</v>
      </c>
      <c r="AE417" s="5">
        <v>508.47</v>
      </c>
      <c r="AF417" s="5">
        <v>0</v>
      </c>
      <c r="AG417" s="5">
        <v>91.53</v>
      </c>
      <c r="AH417" s="5">
        <f t="shared" si="65"/>
        <v>600</v>
      </c>
    </row>
    <row r="418" spans="1:34" x14ac:dyDescent="0.25">
      <c r="A418" s="5">
        <v>363</v>
      </c>
      <c r="B418" s="5" t="s">
        <v>49</v>
      </c>
      <c r="C418" s="5" t="s">
        <v>30</v>
      </c>
      <c r="D418" s="5" t="s">
        <v>525</v>
      </c>
      <c r="E418" s="15" t="str">
        <f t="shared" si="66"/>
        <v>B003</v>
      </c>
      <c r="F418" s="15" t="str">
        <f t="shared" si="56"/>
        <v>12742</v>
      </c>
      <c r="G418" s="15" t="str">
        <f t="shared" si="57"/>
        <v>3-1</v>
      </c>
      <c r="H418" s="5" t="s">
        <v>479</v>
      </c>
      <c r="I418" s="5">
        <f t="shared" si="58"/>
        <v>2</v>
      </c>
      <c r="J418" s="5">
        <f t="shared" si="59"/>
        <v>2022</v>
      </c>
      <c r="K418" s="5">
        <f t="shared" si="60"/>
        <v>19</v>
      </c>
      <c r="L418" s="7">
        <f t="shared" si="61"/>
        <v>44611</v>
      </c>
      <c r="M418" s="5" t="s">
        <v>479</v>
      </c>
      <c r="U418" s="5" t="s">
        <v>33</v>
      </c>
      <c r="V418" s="5" t="str">
        <f t="shared" si="62"/>
        <v>clientes - varios</v>
      </c>
      <c r="W418" s="5" t="str">
        <f t="shared" si="63"/>
        <v>CLIENTES - VARIOS</v>
      </c>
      <c r="X418" s="5" t="str">
        <f t="shared" si="64"/>
        <v>Clientes - Varios</v>
      </c>
      <c r="Y418" s="5">
        <v>99999999</v>
      </c>
      <c r="Z418" s="5" t="s">
        <v>34</v>
      </c>
      <c r="AA418" s="5" t="s">
        <v>35</v>
      </c>
      <c r="AD418" s="5" t="s">
        <v>36</v>
      </c>
      <c r="AE418" s="5">
        <v>508.47</v>
      </c>
      <c r="AF418" s="5">
        <v>0</v>
      </c>
      <c r="AG418" s="5">
        <v>91.53</v>
      </c>
      <c r="AH418" s="5">
        <f t="shared" si="65"/>
        <v>600</v>
      </c>
    </row>
    <row r="419" spans="1:34" x14ac:dyDescent="0.25">
      <c r="A419" s="5">
        <v>364</v>
      </c>
      <c r="B419" s="5" t="s">
        <v>49</v>
      </c>
      <c r="C419" s="5" t="s">
        <v>30</v>
      </c>
      <c r="D419" s="5" t="s">
        <v>526</v>
      </c>
      <c r="E419" s="15" t="str">
        <f t="shared" si="66"/>
        <v>B003</v>
      </c>
      <c r="F419" s="15" t="str">
        <f t="shared" si="56"/>
        <v>12741</v>
      </c>
      <c r="G419" s="15" t="str">
        <f t="shared" si="57"/>
        <v>3-1</v>
      </c>
      <c r="H419" s="5" t="s">
        <v>479</v>
      </c>
      <c r="I419" s="5">
        <f t="shared" si="58"/>
        <v>2</v>
      </c>
      <c r="J419" s="5">
        <f t="shared" si="59"/>
        <v>2022</v>
      </c>
      <c r="K419" s="5">
        <f t="shared" si="60"/>
        <v>19</v>
      </c>
      <c r="L419" s="7">
        <f t="shared" si="61"/>
        <v>44611</v>
      </c>
      <c r="M419" s="5" t="s">
        <v>479</v>
      </c>
      <c r="U419" s="5" t="s">
        <v>33</v>
      </c>
      <c r="V419" s="5" t="str">
        <f t="shared" si="62"/>
        <v>clientes - varios</v>
      </c>
      <c r="W419" s="5" t="str">
        <f t="shared" si="63"/>
        <v>CLIENTES - VARIOS</v>
      </c>
      <c r="X419" s="5" t="str">
        <f t="shared" si="64"/>
        <v>Clientes - Varios</v>
      </c>
      <c r="Y419" s="5">
        <v>99999999</v>
      </c>
      <c r="Z419" s="5" t="s">
        <v>34</v>
      </c>
      <c r="AA419" s="5" t="s">
        <v>35</v>
      </c>
      <c r="AD419" s="5" t="s">
        <v>36</v>
      </c>
      <c r="AE419" s="5">
        <v>508.47</v>
      </c>
      <c r="AF419" s="5">
        <v>0</v>
      </c>
      <c r="AG419" s="5">
        <v>91.53</v>
      </c>
      <c r="AH419" s="5">
        <f t="shared" si="65"/>
        <v>600</v>
      </c>
    </row>
    <row r="420" spans="1:34" x14ac:dyDescent="0.25">
      <c r="A420" s="5">
        <v>365</v>
      </c>
      <c r="B420" s="5" t="s">
        <v>49</v>
      </c>
      <c r="C420" s="5" t="s">
        <v>30</v>
      </c>
      <c r="D420" s="5" t="s">
        <v>527</v>
      </c>
      <c r="E420" s="15" t="str">
        <f t="shared" si="66"/>
        <v>B003</v>
      </c>
      <c r="F420" s="15" t="str">
        <f t="shared" si="56"/>
        <v>12740</v>
      </c>
      <c r="G420" s="15" t="str">
        <f t="shared" si="57"/>
        <v>3-1</v>
      </c>
      <c r="H420" s="5" t="s">
        <v>479</v>
      </c>
      <c r="I420" s="5">
        <f t="shared" si="58"/>
        <v>2</v>
      </c>
      <c r="J420" s="5">
        <f t="shared" si="59"/>
        <v>2022</v>
      </c>
      <c r="K420" s="5">
        <f t="shared" si="60"/>
        <v>19</v>
      </c>
      <c r="L420" s="7">
        <f t="shared" si="61"/>
        <v>44611</v>
      </c>
      <c r="M420" s="5" t="s">
        <v>479</v>
      </c>
      <c r="U420" s="5" t="s">
        <v>33</v>
      </c>
      <c r="V420" s="5" t="str">
        <f t="shared" si="62"/>
        <v>clientes - varios</v>
      </c>
      <c r="W420" s="5" t="str">
        <f t="shared" si="63"/>
        <v>CLIENTES - VARIOS</v>
      </c>
      <c r="X420" s="5" t="str">
        <f t="shared" si="64"/>
        <v>Clientes - Varios</v>
      </c>
      <c r="Y420" s="5">
        <v>99999999</v>
      </c>
      <c r="Z420" s="5" t="s">
        <v>34</v>
      </c>
      <c r="AA420" s="5" t="s">
        <v>35</v>
      </c>
      <c r="AD420" s="5" t="s">
        <v>36</v>
      </c>
      <c r="AE420" s="5">
        <v>508.47</v>
      </c>
      <c r="AF420" s="5">
        <v>0</v>
      </c>
      <c r="AG420" s="5">
        <v>91.53</v>
      </c>
      <c r="AH420" s="5">
        <f t="shared" si="65"/>
        <v>600</v>
      </c>
    </row>
    <row r="421" spans="1:34" x14ac:dyDescent="0.25">
      <c r="A421" s="5">
        <v>366</v>
      </c>
      <c r="B421" s="5" t="s">
        <v>49</v>
      </c>
      <c r="C421" s="5" t="s">
        <v>30</v>
      </c>
      <c r="D421" s="5" t="s">
        <v>528</v>
      </c>
      <c r="E421" s="15" t="str">
        <f t="shared" si="66"/>
        <v>B003</v>
      </c>
      <c r="F421" s="15" t="str">
        <f t="shared" si="56"/>
        <v>12739</v>
      </c>
      <c r="G421" s="15" t="str">
        <f t="shared" si="57"/>
        <v>3-1</v>
      </c>
      <c r="H421" s="5" t="s">
        <v>479</v>
      </c>
      <c r="I421" s="5">
        <f t="shared" si="58"/>
        <v>2</v>
      </c>
      <c r="J421" s="5">
        <f t="shared" si="59"/>
        <v>2022</v>
      </c>
      <c r="K421" s="5">
        <f t="shared" si="60"/>
        <v>19</v>
      </c>
      <c r="L421" s="7">
        <f t="shared" si="61"/>
        <v>44611</v>
      </c>
      <c r="M421" s="5" t="s">
        <v>479</v>
      </c>
      <c r="U421" s="5" t="s">
        <v>33</v>
      </c>
      <c r="V421" s="5" t="str">
        <f t="shared" si="62"/>
        <v>clientes - varios</v>
      </c>
      <c r="W421" s="5" t="str">
        <f t="shared" si="63"/>
        <v>CLIENTES - VARIOS</v>
      </c>
      <c r="X421" s="5" t="str">
        <f t="shared" si="64"/>
        <v>Clientes - Varios</v>
      </c>
      <c r="Y421" s="5">
        <v>99999999</v>
      </c>
      <c r="Z421" s="5" t="s">
        <v>34</v>
      </c>
      <c r="AA421" s="5" t="s">
        <v>35</v>
      </c>
      <c r="AD421" s="5" t="s">
        <v>36</v>
      </c>
      <c r="AE421" s="5">
        <v>508.47</v>
      </c>
      <c r="AF421" s="5">
        <v>0</v>
      </c>
      <c r="AG421" s="5">
        <v>91.53</v>
      </c>
      <c r="AH421" s="5">
        <f t="shared" si="65"/>
        <v>600</v>
      </c>
    </row>
    <row r="422" spans="1:34" x14ac:dyDescent="0.25">
      <c r="A422" s="5">
        <v>367</v>
      </c>
      <c r="B422" s="5" t="s">
        <v>49</v>
      </c>
      <c r="C422" s="5" t="s">
        <v>30</v>
      </c>
      <c r="D422" s="5" t="s">
        <v>529</v>
      </c>
      <c r="E422" s="15" t="str">
        <f t="shared" si="66"/>
        <v>B003</v>
      </c>
      <c r="F422" s="15" t="str">
        <f t="shared" si="56"/>
        <v>12738</v>
      </c>
      <c r="G422" s="15" t="str">
        <f t="shared" si="57"/>
        <v>3-1</v>
      </c>
      <c r="H422" s="5" t="s">
        <v>479</v>
      </c>
      <c r="I422" s="5">
        <f t="shared" si="58"/>
        <v>2</v>
      </c>
      <c r="J422" s="5">
        <f t="shared" si="59"/>
        <v>2022</v>
      </c>
      <c r="K422" s="5">
        <f t="shared" si="60"/>
        <v>19</v>
      </c>
      <c r="L422" s="7">
        <f t="shared" si="61"/>
        <v>44611</v>
      </c>
      <c r="M422" s="5" t="s">
        <v>479</v>
      </c>
      <c r="U422" s="5" t="s">
        <v>33</v>
      </c>
      <c r="V422" s="5" t="str">
        <f t="shared" si="62"/>
        <v>clientes - varios</v>
      </c>
      <c r="W422" s="5" t="str">
        <f t="shared" si="63"/>
        <v>CLIENTES - VARIOS</v>
      </c>
      <c r="X422" s="5" t="str">
        <f t="shared" si="64"/>
        <v>Clientes - Varios</v>
      </c>
      <c r="Y422" s="5">
        <v>99999999</v>
      </c>
      <c r="Z422" s="5" t="s">
        <v>34</v>
      </c>
      <c r="AA422" s="5" t="s">
        <v>35</v>
      </c>
      <c r="AD422" s="5" t="s">
        <v>36</v>
      </c>
      <c r="AE422" s="5">
        <v>508.47</v>
      </c>
      <c r="AF422" s="5">
        <v>0</v>
      </c>
      <c r="AG422" s="5">
        <v>91.53</v>
      </c>
      <c r="AH422" s="5">
        <f t="shared" si="65"/>
        <v>600</v>
      </c>
    </row>
    <row r="423" spans="1:34" x14ac:dyDescent="0.25">
      <c r="A423" s="5">
        <v>368</v>
      </c>
      <c r="B423" s="5" t="s">
        <v>49</v>
      </c>
      <c r="C423" s="5" t="s">
        <v>30</v>
      </c>
      <c r="D423" s="5" t="s">
        <v>530</v>
      </c>
      <c r="E423" s="15" t="str">
        <f t="shared" si="66"/>
        <v>B003</v>
      </c>
      <c r="F423" s="15" t="str">
        <f t="shared" si="56"/>
        <v>12737</v>
      </c>
      <c r="G423" s="15" t="str">
        <f t="shared" si="57"/>
        <v>3-1</v>
      </c>
      <c r="H423" s="5" t="s">
        <v>479</v>
      </c>
      <c r="I423" s="5">
        <f t="shared" si="58"/>
        <v>2</v>
      </c>
      <c r="J423" s="5">
        <f t="shared" si="59"/>
        <v>2022</v>
      </c>
      <c r="K423" s="5">
        <f t="shared" si="60"/>
        <v>19</v>
      </c>
      <c r="L423" s="7">
        <f t="shared" si="61"/>
        <v>44611</v>
      </c>
      <c r="M423" s="5" t="s">
        <v>479</v>
      </c>
      <c r="U423" s="5" t="s">
        <v>33</v>
      </c>
      <c r="V423" s="5" t="str">
        <f t="shared" si="62"/>
        <v>clientes - varios</v>
      </c>
      <c r="W423" s="5" t="str">
        <f t="shared" si="63"/>
        <v>CLIENTES - VARIOS</v>
      </c>
      <c r="X423" s="5" t="str">
        <f t="shared" si="64"/>
        <v>Clientes - Varios</v>
      </c>
      <c r="Y423" s="5">
        <v>99999999</v>
      </c>
      <c r="Z423" s="5" t="s">
        <v>34</v>
      </c>
      <c r="AA423" s="5" t="s">
        <v>35</v>
      </c>
      <c r="AD423" s="5" t="s">
        <v>36</v>
      </c>
      <c r="AE423" s="5">
        <v>508.47</v>
      </c>
      <c r="AF423" s="5">
        <v>0</v>
      </c>
      <c r="AG423" s="5">
        <v>91.53</v>
      </c>
      <c r="AH423" s="5">
        <f t="shared" si="65"/>
        <v>600</v>
      </c>
    </row>
    <row r="424" spans="1:34" x14ac:dyDescent="0.25">
      <c r="A424" s="5">
        <v>369</v>
      </c>
      <c r="B424" s="5" t="s">
        <v>49</v>
      </c>
      <c r="C424" s="5" t="s">
        <v>30</v>
      </c>
      <c r="D424" s="5" t="s">
        <v>531</v>
      </c>
      <c r="E424" s="15" t="str">
        <f t="shared" si="66"/>
        <v>B003</v>
      </c>
      <c r="F424" s="15" t="str">
        <f t="shared" si="56"/>
        <v>12736</v>
      </c>
      <c r="G424" s="15" t="str">
        <f t="shared" si="57"/>
        <v>3-1</v>
      </c>
      <c r="H424" s="5" t="s">
        <v>479</v>
      </c>
      <c r="I424" s="5">
        <f t="shared" si="58"/>
        <v>2</v>
      </c>
      <c r="J424" s="5">
        <f t="shared" si="59"/>
        <v>2022</v>
      </c>
      <c r="K424" s="5">
        <f t="shared" si="60"/>
        <v>19</v>
      </c>
      <c r="L424" s="7">
        <f t="shared" si="61"/>
        <v>44611</v>
      </c>
      <c r="M424" s="5" t="s">
        <v>479</v>
      </c>
      <c r="U424" s="5" t="s">
        <v>33</v>
      </c>
      <c r="V424" s="5" t="str">
        <f t="shared" si="62"/>
        <v>clientes - varios</v>
      </c>
      <c r="W424" s="5" t="str">
        <f t="shared" si="63"/>
        <v>CLIENTES - VARIOS</v>
      </c>
      <c r="X424" s="5" t="str">
        <f t="shared" si="64"/>
        <v>Clientes - Varios</v>
      </c>
      <c r="Y424" s="5">
        <v>99999999</v>
      </c>
      <c r="Z424" s="5" t="s">
        <v>34</v>
      </c>
      <c r="AA424" s="5" t="s">
        <v>35</v>
      </c>
      <c r="AD424" s="5" t="s">
        <v>36</v>
      </c>
      <c r="AE424" s="5">
        <v>508.47</v>
      </c>
      <c r="AF424" s="5">
        <v>0</v>
      </c>
      <c r="AG424" s="5">
        <v>91.53</v>
      </c>
      <c r="AH424" s="5">
        <f t="shared" si="65"/>
        <v>600</v>
      </c>
    </row>
    <row r="425" spans="1:34" x14ac:dyDescent="0.25">
      <c r="A425" s="5">
        <v>370</v>
      </c>
      <c r="B425" s="5" t="s">
        <v>49</v>
      </c>
      <c r="C425" s="5" t="s">
        <v>30</v>
      </c>
      <c r="D425" s="5" t="s">
        <v>532</v>
      </c>
      <c r="E425" s="15" t="str">
        <f t="shared" si="66"/>
        <v>B003</v>
      </c>
      <c r="F425" s="15" t="str">
        <f t="shared" si="56"/>
        <v>12735</v>
      </c>
      <c r="G425" s="15" t="str">
        <f t="shared" si="57"/>
        <v>3-1</v>
      </c>
      <c r="H425" s="5" t="s">
        <v>479</v>
      </c>
      <c r="I425" s="5">
        <f t="shared" si="58"/>
        <v>2</v>
      </c>
      <c r="J425" s="5">
        <f t="shared" si="59"/>
        <v>2022</v>
      </c>
      <c r="K425" s="5">
        <f t="shared" si="60"/>
        <v>19</v>
      </c>
      <c r="L425" s="7">
        <f t="shared" si="61"/>
        <v>44611</v>
      </c>
      <c r="M425" s="5" t="s">
        <v>479</v>
      </c>
      <c r="U425" s="5" t="s">
        <v>33</v>
      </c>
      <c r="V425" s="5" t="str">
        <f t="shared" si="62"/>
        <v>clientes - varios</v>
      </c>
      <c r="W425" s="5" t="str">
        <f t="shared" si="63"/>
        <v>CLIENTES - VARIOS</v>
      </c>
      <c r="X425" s="5" t="str">
        <f t="shared" si="64"/>
        <v>Clientes - Varios</v>
      </c>
      <c r="Y425" s="5">
        <v>99999999</v>
      </c>
      <c r="Z425" s="5" t="s">
        <v>34</v>
      </c>
      <c r="AA425" s="5" t="s">
        <v>35</v>
      </c>
      <c r="AD425" s="5" t="s">
        <v>36</v>
      </c>
      <c r="AE425" s="5">
        <v>508.47</v>
      </c>
      <c r="AF425" s="5">
        <v>0</v>
      </c>
      <c r="AG425" s="5">
        <v>91.53</v>
      </c>
      <c r="AH425" s="5">
        <f t="shared" si="65"/>
        <v>600</v>
      </c>
    </row>
    <row r="426" spans="1:34" x14ac:dyDescent="0.25">
      <c r="A426" s="5">
        <v>371</v>
      </c>
      <c r="B426" s="5" t="s">
        <v>49</v>
      </c>
      <c r="C426" s="5" t="s">
        <v>30</v>
      </c>
      <c r="D426" s="5" t="s">
        <v>533</v>
      </c>
      <c r="E426" s="15" t="str">
        <f t="shared" si="66"/>
        <v>B003</v>
      </c>
      <c r="F426" s="15" t="str">
        <f t="shared" si="56"/>
        <v>12734</v>
      </c>
      <c r="G426" s="15" t="str">
        <f t="shared" si="57"/>
        <v>3-1</v>
      </c>
      <c r="H426" s="5" t="s">
        <v>479</v>
      </c>
      <c r="I426" s="5">
        <f t="shared" si="58"/>
        <v>2</v>
      </c>
      <c r="J426" s="5">
        <f t="shared" si="59"/>
        <v>2022</v>
      </c>
      <c r="K426" s="5">
        <f t="shared" si="60"/>
        <v>19</v>
      </c>
      <c r="L426" s="7">
        <f t="shared" si="61"/>
        <v>44611</v>
      </c>
      <c r="M426" s="5" t="s">
        <v>479</v>
      </c>
      <c r="U426" s="5" t="s">
        <v>33</v>
      </c>
      <c r="V426" s="5" t="str">
        <f t="shared" si="62"/>
        <v>clientes - varios</v>
      </c>
      <c r="W426" s="5" t="str">
        <f t="shared" si="63"/>
        <v>CLIENTES - VARIOS</v>
      </c>
      <c r="X426" s="5" t="str">
        <f t="shared" si="64"/>
        <v>Clientes - Varios</v>
      </c>
      <c r="Y426" s="5">
        <v>99999999</v>
      </c>
      <c r="Z426" s="5" t="s">
        <v>34</v>
      </c>
      <c r="AA426" s="5" t="s">
        <v>35</v>
      </c>
      <c r="AD426" s="5" t="s">
        <v>36</v>
      </c>
      <c r="AE426" s="5">
        <v>508.47</v>
      </c>
      <c r="AF426" s="5">
        <v>0</v>
      </c>
      <c r="AG426" s="5">
        <v>91.53</v>
      </c>
      <c r="AH426" s="5">
        <f t="shared" si="65"/>
        <v>600</v>
      </c>
    </row>
    <row r="427" spans="1:34" x14ac:dyDescent="0.25">
      <c r="A427" s="5">
        <v>372</v>
      </c>
      <c r="B427" s="5" t="s">
        <v>49</v>
      </c>
      <c r="C427" s="5" t="s">
        <v>30</v>
      </c>
      <c r="D427" s="5" t="s">
        <v>534</v>
      </c>
      <c r="E427" s="15" t="str">
        <f t="shared" si="66"/>
        <v>B003</v>
      </c>
      <c r="F427" s="15" t="str">
        <f t="shared" si="56"/>
        <v>12733</v>
      </c>
      <c r="G427" s="15" t="str">
        <f t="shared" si="57"/>
        <v>3-1</v>
      </c>
      <c r="H427" s="5" t="s">
        <v>479</v>
      </c>
      <c r="I427" s="5">
        <f t="shared" si="58"/>
        <v>2</v>
      </c>
      <c r="J427" s="5">
        <f t="shared" si="59"/>
        <v>2022</v>
      </c>
      <c r="K427" s="5">
        <f t="shared" si="60"/>
        <v>19</v>
      </c>
      <c r="L427" s="7">
        <f t="shared" si="61"/>
        <v>44611</v>
      </c>
      <c r="M427" s="5" t="s">
        <v>479</v>
      </c>
      <c r="U427" s="5" t="s">
        <v>33</v>
      </c>
      <c r="V427" s="5" t="str">
        <f t="shared" si="62"/>
        <v>clientes - varios</v>
      </c>
      <c r="W427" s="5" t="str">
        <f t="shared" si="63"/>
        <v>CLIENTES - VARIOS</v>
      </c>
      <c r="X427" s="5" t="str">
        <f t="shared" si="64"/>
        <v>Clientes - Varios</v>
      </c>
      <c r="Y427" s="5">
        <v>99999999</v>
      </c>
      <c r="Z427" s="5" t="s">
        <v>34</v>
      </c>
      <c r="AA427" s="5" t="s">
        <v>35</v>
      </c>
      <c r="AD427" s="5" t="s">
        <v>36</v>
      </c>
      <c r="AE427" s="5">
        <v>508.47</v>
      </c>
      <c r="AF427" s="5">
        <v>0</v>
      </c>
      <c r="AG427" s="5">
        <v>91.53</v>
      </c>
      <c r="AH427" s="5">
        <f t="shared" si="65"/>
        <v>600</v>
      </c>
    </row>
    <row r="428" spans="1:34" x14ac:dyDescent="0.25">
      <c r="A428" s="5">
        <v>373</v>
      </c>
      <c r="B428" s="5" t="s">
        <v>49</v>
      </c>
      <c r="C428" s="5" t="s">
        <v>30</v>
      </c>
      <c r="D428" s="5" t="s">
        <v>535</v>
      </c>
      <c r="E428" s="15" t="str">
        <f t="shared" si="66"/>
        <v>B003</v>
      </c>
      <c r="F428" s="15" t="str">
        <f t="shared" si="56"/>
        <v>12732</v>
      </c>
      <c r="G428" s="15" t="str">
        <f t="shared" si="57"/>
        <v>3-1</v>
      </c>
      <c r="H428" s="5" t="s">
        <v>479</v>
      </c>
      <c r="I428" s="5">
        <f t="shared" si="58"/>
        <v>2</v>
      </c>
      <c r="J428" s="5">
        <f t="shared" si="59"/>
        <v>2022</v>
      </c>
      <c r="K428" s="5">
        <f t="shared" si="60"/>
        <v>19</v>
      </c>
      <c r="L428" s="7">
        <f t="shared" si="61"/>
        <v>44611</v>
      </c>
      <c r="M428" s="5" t="s">
        <v>479</v>
      </c>
      <c r="U428" s="5" t="s">
        <v>33</v>
      </c>
      <c r="V428" s="5" t="str">
        <f t="shared" si="62"/>
        <v>clientes - varios</v>
      </c>
      <c r="W428" s="5" t="str">
        <f t="shared" si="63"/>
        <v>CLIENTES - VARIOS</v>
      </c>
      <c r="X428" s="5" t="str">
        <f t="shared" si="64"/>
        <v>Clientes - Varios</v>
      </c>
      <c r="Y428" s="5">
        <v>99999999</v>
      </c>
      <c r="Z428" s="5" t="s">
        <v>34</v>
      </c>
      <c r="AA428" s="5" t="s">
        <v>35</v>
      </c>
      <c r="AD428" s="5" t="s">
        <v>36</v>
      </c>
      <c r="AE428" s="5">
        <v>508.47</v>
      </c>
      <c r="AF428" s="5">
        <v>0</v>
      </c>
      <c r="AG428" s="5">
        <v>91.53</v>
      </c>
      <c r="AH428" s="5">
        <f t="shared" si="65"/>
        <v>600</v>
      </c>
    </row>
    <row r="429" spans="1:34" x14ac:dyDescent="0.25">
      <c r="A429" s="5">
        <v>374</v>
      </c>
      <c r="B429" s="5" t="s">
        <v>49</v>
      </c>
      <c r="C429" s="5" t="s">
        <v>30</v>
      </c>
      <c r="D429" s="5" t="s">
        <v>536</v>
      </c>
      <c r="E429" s="15" t="str">
        <f t="shared" si="66"/>
        <v>B003</v>
      </c>
      <c r="F429" s="15" t="str">
        <f t="shared" si="56"/>
        <v>12731</v>
      </c>
      <c r="G429" s="15" t="str">
        <f t="shared" si="57"/>
        <v>3-1</v>
      </c>
      <c r="H429" s="5" t="s">
        <v>479</v>
      </c>
      <c r="I429" s="5">
        <f t="shared" si="58"/>
        <v>2</v>
      </c>
      <c r="J429" s="5">
        <f t="shared" si="59"/>
        <v>2022</v>
      </c>
      <c r="K429" s="5">
        <f t="shared" si="60"/>
        <v>19</v>
      </c>
      <c r="L429" s="7">
        <f t="shared" si="61"/>
        <v>44611</v>
      </c>
      <c r="M429" s="5" t="s">
        <v>479</v>
      </c>
      <c r="U429" s="5" t="s">
        <v>33</v>
      </c>
      <c r="V429" s="5" t="str">
        <f t="shared" si="62"/>
        <v>clientes - varios</v>
      </c>
      <c r="W429" s="5" t="str">
        <f t="shared" si="63"/>
        <v>CLIENTES - VARIOS</v>
      </c>
      <c r="X429" s="5" t="str">
        <f t="shared" si="64"/>
        <v>Clientes - Varios</v>
      </c>
      <c r="Y429" s="5">
        <v>99999999</v>
      </c>
      <c r="Z429" s="5" t="s">
        <v>34</v>
      </c>
      <c r="AA429" s="5" t="s">
        <v>35</v>
      </c>
      <c r="AD429" s="5" t="s">
        <v>36</v>
      </c>
      <c r="AE429" s="5">
        <v>508.47</v>
      </c>
      <c r="AF429" s="5">
        <v>0</v>
      </c>
      <c r="AG429" s="5">
        <v>91.53</v>
      </c>
      <c r="AH429" s="5">
        <f t="shared" si="65"/>
        <v>600</v>
      </c>
    </row>
    <row r="430" spans="1:34" x14ac:dyDescent="0.25">
      <c r="A430" s="5">
        <v>375</v>
      </c>
      <c r="B430" s="5" t="s">
        <v>49</v>
      </c>
      <c r="C430" s="5" t="s">
        <v>30</v>
      </c>
      <c r="D430" s="5" t="s">
        <v>537</v>
      </c>
      <c r="E430" s="15" t="str">
        <f t="shared" si="66"/>
        <v>B003</v>
      </c>
      <c r="F430" s="15" t="str">
        <f t="shared" si="56"/>
        <v>12730</v>
      </c>
      <c r="G430" s="15" t="str">
        <f t="shared" si="57"/>
        <v>3-1</v>
      </c>
      <c r="H430" s="5" t="s">
        <v>479</v>
      </c>
      <c r="I430" s="5">
        <f t="shared" si="58"/>
        <v>2</v>
      </c>
      <c r="J430" s="5">
        <f t="shared" si="59"/>
        <v>2022</v>
      </c>
      <c r="K430" s="5">
        <f t="shared" si="60"/>
        <v>19</v>
      </c>
      <c r="L430" s="7">
        <f t="shared" si="61"/>
        <v>44611</v>
      </c>
      <c r="M430" s="5" t="s">
        <v>479</v>
      </c>
      <c r="U430" s="5" t="s">
        <v>33</v>
      </c>
      <c r="V430" s="5" t="str">
        <f t="shared" si="62"/>
        <v>clientes - varios</v>
      </c>
      <c r="W430" s="5" t="str">
        <f t="shared" si="63"/>
        <v>CLIENTES - VARIOS</v>
      </c>
      <c r="X430" s="5" t="str">
        <f t="shared" si="64"/>
        <v>Clientes - Varios</v>
      </c>
      <c r="Y430" s="5">
        <v>99999999</v>
      </c>
      <c r="Z430" s="5" t="s">
        <v>34</v>
      </c>
      <c r="AA430" s="5" t="s">
        <v>35</v>
      </c>
      <c r="AD430" s="5" t="s">
        <v>36</v>
      </c>
      <c r="AE430" s="5">
        <v>508.47</v>
      </c>
      <c r="AF430" s="5">
        <v>0</v>
      </c>
      <c r="AG430" s="5">
        <v>91.53</v>
      </c>
      <c r="AH430" s="5">
        <f t="shared" si="65"/>
        <v>600</v>
      </c>
    </row>
    <row r="431" spans="1:34" x14ac:dyDescent="0.25">
      <c r="A431" s="5">
        <v>376</v>
      </c>
      <c r="B431" s="5" t="s">
        <v>49</v>
      </c>
      <c r="C431" s="5" t="s">
        <v>30</v>
      </c>
      <c r="D431" s="5" t="s">
        <v>538</v>
      </c>
      <c r="E431" s="15" t="str">
        <f t="shared" si="66"/>
        <v>B003</v>
      </c>
      <c r="F431" s="15" t="str">
        <f t="shared" si="56"/>
        <v>12729</v>
      </c>
      <c r="G431" s="15" t="str">
        <f t="shared" si="57"/>
        <v>3-1</v>
      </c>
      <c r="H431" s="5" t="s">
        <v>479</v>
      </c>
      <c r="I431" s="5">
        <f t="shared" si="58"/>
        <v>2</v>
      </c>
      <c r="J431" s="5">
        <f t="shared" si="59"/>
        <v>2022</v>
      </c>
      <c r="K431" s="5">
        <f t="shared" si="60"/>
        <v>19</v>
      </c>
      <c r="L431" s="7">
        <f t="shared" si="61"/>
        <v>44611</v>
      </c>
      <c r="M431" s="5" t="s">
        <v>479</v>
      </c>
      <c r="U431" s="5" t="s">
        <v>33</v>
      </c>
      <c r="V431" s="5" t="str">
        <f t="shared" si="62"/>
        <v>clientes - varios</v>
      </c>
      <c r="W431" s="5" t="str">
        <f t="shared" si="63"/>
        <v>CLIENTES - VARIOS</v>
      </c>
      <c r="X431" s="5" t="str">
        <f t="shared" si="64"/>
        <v>Clientes - Varios</v>
      </c>
      <c r="Y431" s="5">
        <v>99999999</v>
      </c>
      <c r="Z431" s="5" t="s">
        <v>34</v>
      </c>
      <c r="AA431" s="5" t="s">
        <v>35</v>
      </c>
      <c r="AD431" s="5" t="s">
        <v>36</v>
      </c>
      <c r="AE431" s="5">
        <v>508.47</v>
      </c>
      <c r="AF431" s="5">
        <v>0</v>
      </c>
      <c r="AG431" s="5">
        <v>91.53</v>
      </c>
      <c r="AH431" s="5">
        <f t="shared" si="65"/>
        <v>600</v>
      </c>
    </row>
    <row r="432" spans="1:34" x14ac:dyDescent="0.25">
      <c r="A432" s="5">
        <v>377</v>
      </c>
      <c r="B432" s="5" t="s">
        <v>49</v>
      </c>
      <c r="C432" s="5" t="s">
        <v>30</v>
      </c>
      <c r="D432" s="5" t="s">
        <v>539</v>
      </c>
      <c r="E432" s="15" t="str">
        <f t="shared" si="66"/>
        <v>B003</v>
      </c>
      <c r="F432" s="15" t="str">
        <f t="shared" si="56"/>
        <v>12728</v>
      </c>
      <c r="G432" s="15" t="str">
        <f t="shared" si="57"/>
        <v>3-1</v>
      </c>
      <c r="H432" s="5" t="s">
        <v>479</v>
      </c>
      <c r="I432" s="5">
        <f t="shared" si="58"/>
        <v>2</v>
      </c>
      <c r="J432" s="5">
        <f t="shared" si="59"/>
        <v>2022</v>
      </c>
      <c r="K432" s="5">
        <f t="shared" si="60"/>
        <v>19</v>
      </c>
      <c r="L432" s="7">
        <f t="shared" si="61"/>
        <v>44611</v>
      </c>
      <c r="M432" s="5" t="s">
        <v>479</v>
      </c>
      <c r="U432" s="5" t="s">
        <v>33</v>
      </c>
      <c r="V432" s="5" t="str">
        <f t="shared" si="62"/>
        <v>clientes - varios</v>
      </c>
      <c r="W432" s="5" t="str">
        <f t="shared" si="63"/>
        <v>CLIENTES - VARIOS</v>
      </c>
      <c r="X432" s="5" t="str">
        <f t="shared" si="64"/>
        <v>Clientes - Varios</v>
      </c>
      <c r="Y432" s="5">
        <v>99999999</v>
      </c>
      <c r="Z432" s="5" t="s">
        <v>34</v>
      </c>
      <c r="AA432" s="5" t="s">
        <v>35</v>
      </c>
      <c r="AD432" s="5" t="s">
        <v>36</v>
      </c>
      <c r="AE432" s="5">
        <v>508.47</v>
      </c>
      <c r="AF432" s="5">
        <v>0</v>
      </c>
      <c r="AG432" s="5">
        <v>91.53</v>
      </c>
      <c r="AH432" s="5">
        <f t="shared" si="65"/>
        <v>600</v>
      </c>
    </row>
    <row r="433" spans="1:34" x14ac:dyDescent="0.25">
      <c r="A433" s="5">
        <v>378</v>
      </c>
      <c r="B433" s="5" t="s">
        <v>29</v>
      </c>
      <c r="C433" s="5" t="s">
        <v>30</v>
      </c>
      <c r="D433" s="5" t="s">
        <v>540</v>
      </c>
      <c r="E433" s="15" t="str">
        <f t="shared" si="66"/>
        <v>B001</v>
      </c>
      <c r="F433" s="15" t="str">
        <f t="shared" si="56"/>
        <v>17166</v>
      </c>
      <c r="G433" s="15" t="str">
        <f t="shared" si="57"/>
        <v>1-1</v>
      </c>
      <c r="H433" s="5" t="s">
        <v>479</v>
      </c>
      <c r="I433" s="5">
        <f t="shared" si="58"/>
        <v>2</v>
      </c>
      <c r="J433" s="5">
        <f t="shared" si="59"/>
        <v>2022</v>
      </c>
      <c r="K433" s="5">
        <f t="shared" si="60"/>
        <v>19</v>
      </c>
      <c r="L433" s="7">
        <f t="shared" si="61"/>
        <v>44611</v>
      </c>
      <c r="M433" s="5" t="s">
        <v>479</v>
      </c>
      <c r="U433" s="5" t="s">
        <v>33</v>
      </c>
      <c r="V433" s="5" t="str">
        <f t="shared" si="62"/>
        <v>clientes - varios</v>
      </c>
      <c r="W433" s="5" t="str">
        <f t="shared" si="63"/>
        <v>CLIENTES - VARIOS</v>
      </c>
      <c r="X433" s="5" t="str">
        <f t="shared" si="64"/>
        <v>Clientes - Varios</v>
      </c>
      <c r="Y433" s="5">
        <v>99999999</v>
      </c>
      <c r="Z433" s="5" t="s">
        <v>34</v>
      </c>
      <c r="AA433" s="5" t="s">
        <v>35</v>
      </c>
      <c r="AD433" s="5" t="s">
        <v>36</v>
      </c>
      <c r="AE433" s="5">
        <v>77.97</v>
      </c>
      <c r="AF433" s="5">
        <v>0</v>
      </c>
      <c r="AG433" s="5">
        <v>14.03</v>
      </c>
      <c r="AH433" s="5">
        <f t="shared" si="65"/>
        <v>92</v>
      </c>
    </row>
    <row r="434" spans="1:34" x14ac:dyDescent="0.25">
      <c r="A434" s="5">
        <v>379</v>
      </c>
      <c r="B434" s="5" t="s">
        <v>29</v>
      </c>
      <c r="C434" s="5" t="s">
        <v>30</v>
      </c>
      <c r="D434" s="5" t="s">
        <v>541</v>
      </c>
      <c r="E434" s="15" t="str">
        <f t="shared" si="66"/>
        <v>B001</v>
      </c>
      <c r="F434" s="15" t="str">
        <f t="shared" si="56"/>
        <v>17165</v>
      </c>
      <c r="G434" s="15" t="str">
        <f t="shared" si="57"/>
        <v>1-1</v>
      </c>
      <c r="H434" s="5" t="s">
        <v>479</v>
      </c>
      <c r="I434" s="5">
        <f t="shared" si="58"/>
        <v>2</v>
      </c>
      <c r="J434" s="5">
        <f t="shared" si="59"/>
        <v>2022</v>
      </c>
      <c r="K434" s="5">
        <f t="shared" si="60"/>
        <v>19</v>
      </c>
      <c r="L434" s="7">
        <f t="shared" si="61"/>
        <v>44611</v>
      </c>
      <c r="M434" s="5" t="s">
        <v>479</v>
      </c>
      <c r="U434" s="5" t="s">
        <v>33</v>
      </c>
      <c r="V434" s="5" t="str">
        <f t="shared" si="62"/>
        <v>clientes - varios</v>
      </c>
      <c r="W434" s="5" t="str">
        <f t="shared" si="63"/>
        <v>CLIENTES - VARIOS</v>
      </c>
      <c r="X434" s="5" t="str">
        <f t="shared" si="64"/>
        <v>Clientes - Varios</v>
      </c>
      <c r="Y434" s="5">
        <v>99999999</v>
      </c>
      <c r="Z434" s="5" t="s">
        <v>34</v>
      </c>
      <c r="AA434" s="5" t="s">
        <v>35</v>
      </c>
      <c r="AD434" s="5" t="s">
        <v>36</v>
      </c>
      <c r="AE434" s="5">
        <v>122.88</v>
      </c>
      <c r="AF434" s="5">
        <v>0</v>
      </c>
      <c r="AG434" s="5">
        <v>22.12</v>
      </c>
      <c r="AH434" s="5">
        <f t="shared" si="65"/>
        <v>145</v>
      </c>
    </row>
    <row r="435" spans="1:34" x14ac:dyDescent="0.25">
      <c r="A435" s="5">
        <v>380</v>
      </c>
      <c r="B435" s="5" t="s">
        <v>29</v>
      </c>
      <c r="C435" s="5" t="s">
        <v>38</v>
      </c>
      <c r="D435" s="5" t="s">
        <v>542</v>
      </c>
      <c r="E435" s="15" t="str">
        <f t="shared" si="66"/>
        <v>F001</v>
      </c>
      <c r="F435" s="15" t="str">
        <f t="shared" si="56"/>
        <v>8545</v>
      </c>
      <c r="G435" s="15" t="str">
        <f t="shared" si="57"/>
        <v>1-8</v>
      </c>
      <c r="H435" s="5" t="s">
        <v>479</v>
      </c>
      <c r="I435" s="5">
        <f t="shared" si="58"/>
        <v>2</v>
      </c>
      <c r="J435" s="5">
        <f t="shared" si="59"/>
        <v>2022</v>
      </c>
      <c r="K435" s="5">
        <f t="shared" si="60"/>
        <v>19</v>
      </c>
      <c r="L435" s="7">
        <f t="shared" si="61"/>
        <v>44611</v>
      </c>
      <c r="M435" s="5" t="s">
        <v>479</v>
      </c>
      <c r="U435" s="5" t="s">
        <v>543</v>
      </c>
      <c r="V435" s="5" t="str">
        <f t="shared" si="62"/>
        <v>soldaduras &amp; perfiles s.a.c</v>
      </c>
      <c r="W435" s="5" t="str">
        <f t="shared" si="63"/>
        <v>SOLDADURAS &amp; PERFILES S.A.C</v>
      </c>
      <c r="X435" s="5" t="str">
        <f t="shared" si="64"/>
        <v>Soldaduras &amp; Perfiles S.A.C</v>
      </c>
      <c r="Y435" s="5">
        <v>20602893490</v>
      </c>
      <c r="Z435" s="5" t="s">
        <v>34</v>
      </c>
      <c r="AA435" s="5" t="s">
        <v>35</v>
      </c>
      <c r="AD435" s="5" t="s">
        <v>36</v>
      </c>
      <c r="AE435" s="5">
        <v>42.37</v>
      </c>
      <c r="AF435" s="5">
        <v>0</v>
      </c>
      <c r="AG435" s="5">
        <v>7.63</v>
      </c>
      <c r="AH435" s="5">
        <f t="shared" si="65"/>
        <v>50</v>
      </c>
    </row>
    <row r="436" spans="1:34" x14ac:dyDescent="0.25">
      <c r="A436" s="5">
        <v>381</v>
      </c>
      <c r="B436" s="5" t="s">
        <v>29</v>
      </c>
      <c r="C436" s="5" t="s">
        <v>38</v>
      </c>
      <c r="D436" s="5" t="s">
        <v>544</v>
      </c>
      <c r="E436" s="15" t="str">
        <f t="shared" si="66"/>
        <v>F001</v>
      </c>
      <c r="F436" s="15" t="str">
        <f t="shared" si="56"/>
        <v>8544</v>
      </c>
      <c r="G436" s="15" t="str">
        <f t="shared" si="57"/>
        <v>1-8</v>
      </c>
      <c r="H436" s="5" t="s">
        <v>479</v>
      </c>
      <c r="I436" s="5">
        <f t="shared" si="58"/>
        <v>2</v>
      </c>
      <c r="J436" s="5">
        <f t="shared" si="59"/>
        <v>2022</v>
      </c>
      <c r="K436" s="5">
        <f t="shared" si="60"/>
        <v>19</v>
      </c>
      <c r="L436" s="7">
        <f t="shared" si="61"/>
        <v>44611</v>
      </c>
      <c r="M436" s="5" t="s">
        <v>479</v>
      </c>
      <c r="S436" s="5" t="s">
        <v>40</v>
      </c>
      <c r="T436" s="5" t="s">
        <v>41</v>
      </c>
      <c r="U436" s="5" t="s">
        <v>42</v>
      </c>
      <c r="V436" s="5" t="str">
        <f t="shared" si="62"/>
        <v>cubas tapia yon elvis</v>
      </c>
      <c r="W436" s="5" t="str">
        <f t="shared" si="63"/>
        <v>CUBAS TAPIA YON ELVIS</v>
      </c>
      <c r="X436" s="5" t="str">
        <f t="shared" si="64"/>
        <v>Cubas Tapia Yon Elvis</v>
      </c>
      <c r="Y436" s="5">
        <v>10707562914</v>
      </c>
      <c r="Z436" s="5" t="s">
        <v>34</v>
      </c>
      <c r="AA436" s="5" t="s">
        <v>35</v>
      </c>
      <c r="AD436" s="5" t="s">
        <v>36</v>
      </c>
      <c r="AE436" s="5">
        <v>457.63</v>
      </c>
      <c r="AF436" s="5">
        <v>0</v>
      </c>
      <c r="AG436" s="5">
        <v>82.37</v>
      </c>
      <c r="AH436" s="5">
        <f t="shared" si="65"/>
        <v>540</v>
      </c>
    </row>
    <row r="437" spans="1:34" x14ac:dyDescent="0.25">
      <c r="A437" s="5">
        <v>382</v>
      </c>
      <c r="B437" s="5" t="s">
        <v>29</v>
      </c>
      <c r="C437" s="5" t="s">
        <v>38</v>
      </c>
      <c r="D437" s="5" t="s">
        <v>545</v>
      </c>
      <c r="E437" s="15" t="str">
        <f t="shared" si="66"/>
        <v>F001</v>
      </c>
      <c r="F437" s="15" t="str">
        <f t="shared" si="56"/>
        <v>8543</v>
      </c>
      <c r="G437" s="15" t="str">
        <f t="shared" si="57"/>
        <v>1-8</v>
      </c>
      <c r="H437" s="5" t="s">
        <v>479</v>
      </c>
      <c r="I437" s="5">
        <f t="shared" si="58"/>
        <v>2</v>
      </c>
      <c r="J437" s="5">
        <f t="shared" si="59"/>
        <v>2022</v>
      </c>
      <c r="K437" s="5">
        <f t="shared" si="60"/>
        <v>19</v>
      </c>
      <c r="L437" s="7">
        <f t="shared" si="61"/>
        <v>44611</v>
      </c>
      <c r="M437" s="5" t="s">
        <v>479</v>
      </c>
      <c r="R437" s="5" t="s">
        <v>395</v>
      </c>
      <c r="S437" s="5" t="s">
        <v>168</v>
      </c>
      <c r="T437" s="5" t="s">
        <v>169</v>
      </c>
      <c r="U437" s="5" t="s">
        <v>396</v>
      </c>
      <c r="V437" s="5" t="str">
        <f t="shared" si="62"/>
        <v>transportes pasamayo s r ltda</v>
      </c>
      <c r="W437" s="5" t="str">
        <f t="shared" si="63"/>
        <v>TRANSPORTES PASAMAYO S R LTDA</v>
      </c>
      <c r="X437" s="5" t="str">
        <f t="shared" si="64"/>
        <v>Transportes Pasamayo S R Ltda</v>
      </c>
      <c r="Y437" s="5">
        <v>20225171719</v>
      </c>
      <c r="Z437" s="5" t="s">
        <v>34</v>
      </c>
      <c r="AA437" s="5" t="s">
        <v>35</v>
      </c>
      <c r="AD437" s="5" t="s">
        <v>36</v>
      </c>
      <c r="AE437" s="5">
        <v>159.32</v>
      </c>
      <c r="AF437" s="5">
        <v>0</v>
      </c>
      <c r="AG437" s="5">
        <v>28.68</v>
      </c>
      <c r="AH437" s="5">
        <f t="shared" si="65"/>
        <v>188</v>
      </c>
    </row>
    <row r="438" spans="1:34" x14ac:dyDescent="0.25">
      <c r="A438" s="5">
        <v>383</v>
      </c>
      <c r="B438" s="5" t="s">
        <v>29</v>
      </c>
      <c r="C438" s="5" t="s">
        <v>38</v>
      </c>
      <c r="D438" s="5" t="s">
        <v>546</v>
      </c>
      <c r="E438" s="15" t="str">
        <f t="shared" si="66"/>
        <v>F001</v>
      </c>
      <c r="F438" s="15" t="str">
        <f t="shared" si="56"/>
        <v>8542</v>
      </c>
      <c r="G438" s="15" t="str">
        <f t="shared" si="57"/>
        <v>1-8</v>
      </c>
      <c r="H438" s="5" t="s">
        <v>547</v>
      </c>
      <c r="I438" s="5">
        <f t="shared" si="58"/>
        <v>2</v>
      </c>
      <c r="J438" s="5">
        <f t="shared" si="59"/>
        <v>2022</v>
      </c>
      <c r="K438" s="5">
        <f t="shared" si="60"/>
        <v>18</v>
      </c>
      <c r="L438" s="7">
        <f t="shared" si="61"/>
        <v>44610</v>
      </c>
      <c r="M438" s="5" t="s">
        <v>547</v>
      </c>
      <c r="S438" s="5" t="s">
        <v>168</v>
      </c>
      <c r="T438" s="5" t="s">
        <v>169</v>
      </c>
      <c r="U438" s="5" t="s">
        <v>269</v>
      </c>
      <c r="V438" s="5" t="str">
        <f t="shared" si="62"/>
        <v>rios coronel maria marcelina</v>
      </c>
      <c r="W438" s="5" t="str">
        <f t="shared" si="63"/>
        <v>RIOS CORONEL MARIA MARCELINA</v>
      </c>
      <c r="X438" s="5" t="str">
        <f t="shared" si="64"/>
        <v>Rios Coronel Maria Marcelina</v>
      </c>
      <c r="Y438" s="5">
        <v>10451194114</v>
      </c>
      <c r="Z438" s="5" t="s">
        <v>34</v>
      </c>
      <c r="AA438" s="5" t="s">
        <v>35</v>
      </c>
      <c r="AD438" s="5" t="s">
        <v>36</v>
      </c>
      <c r="AE438" s="5">
        <v>424.15</v>
      </c>
      <c r="AF438" s="5">
        <v>0</v>
      </c>
      <c r="AG438" s="5">
        <v>76.349999999999994</v>
      </c>
      <c r="AH438" s="5">
        <f t="shared" si="65"/>
        <v>500.5</v>
      </c>
    </row>
    <row r="439" spans="1:34" x14ac:dyDescent="0.25">
      <c r="A439" s="5">
        <v>384</v>
      </c>
      <c r="B439" s="5" t="s">
        <v>29</v>
      </c>
      <c r="C439" s="5" t="s">
        <v>38</v>
      </c>
      <c r="D439" s="5" t="s">
        <v>548</v>
      </c>
      <c r="E439" s="15" t="str">
        <f t="shared" si="66"/>
        <v>F001</v>
      </c>
      <c r="F439" s="15" t="str">
        <f t="shared" si="56"/>
        <v>8541</v>
      </c>
      <c r="G439" s="15" t="str">
        <f t="shared" si="57"/>
        <v>1-8</v>
      </c>
      <c r="H439" s="5" t="s">
        <v>547</v>
      </c>
      <c r="I439" s="5">
        <f t="shared" si="58"/>
        <v>2</v>
      </c>
      <c r="J439" s="5">
        <f t="shared" si="59"/>
        <v>2022</v>
      </c>
      <c r="K439" s="5">
        <f t="shared" si="60"/>
        <v>18</v>
      </c>
      <c r="L439" s="7">
        <f t="shared" si="61"/>
        <v>44610</v>
      </c>
      <c r="M439" s="5" t="s">
        <v>547</v>
      </c>
      <c r="R439" s="5" t="s">
        <v>92</v>
      </c>
      <c r="S439" s="5" t="s">
        <v>40</v>
      </c>
      <c r="T439" s="5" t="s">
        <v>41</v>
      </c>
      <c r="U439" s="5" t="s">
        <v>200</v>
      </c>
      <c r="V439" s="5" t="str">
        <f t="shared" si="62"/>
        <v>rodrigo vasquez jesus juan jose</v>
      </c>
      <c r="W439" s="5" t="str">
        <f t="shared" si="63"/>
        <v>RODRIGO VASQUEZ JESUS JUAN JOSE</v>
      </c>
      <c r="X439" s="5" t="str">
        <f t="shared" si="64"/>
        <v>Rodrigo Vasquez Jesus Juan Jose</v>
      </c>
      <c r="Y439" s="5">
        <v>10471184506</v>
      </c>
      <c r="Z439" s="5" t="s">
        <v>34</v>
      </c>
      <c r="AA439" s="5" t="s">
        <v>35</v>
      </c>
      <c r="AD439" s="5" t="s">
        <v>36</v>
      </c>
      <c r="AE439" s="5">
        <v>119.49</v>
      </c>
      <c r="AF439" s="5">
        <v>0</v>
      </c>
      <c r="AG439" s="5">
        <v>21.51</v>
      </c>
      <c r="AH439" s="5">
        <f t="shared" si="65"/>
        <v>141</v>
      </c>
    </row>
    <row r="440" spans="1:34" x14ac:dyDescent="0.25">
      <c r="A440" s="5">
        <v>385</v>
      </c>
      <c r="B440" s="5" t="s">
        <v>55</v>
      </c>
      <c r="C440" s="5" t="s">
        <v>38</v>
      </c>
      <c r="D440" s="5" t="s">
        <v>549</v>
      </c>
      <c r="E440" s="15" t="str">
        <f t="shared" si="66"/>
        <v>F002</v>
      </c>
      <c r="F440" s="15" t="str">
        <f t="shared" si="56"/>
        <v>3467</v>
      </c>
      <c r="G440" s="15" t="str">
        <f t="shared" si="57"/>
        <v>2-3</v>
      </c>
      <c r="H440" s="5" t="s">
        <v>547</v>
      </c>
      <c r="I440" s="5">
        <f t="shared" si="58"/>
        <v>2</v>
      </c>
      <c r="J440" s="5">
        <f t="shared" si="59"/>
        <v>2022</v>
      </c>
      <c r="K440" s="5">
        <f t="shared" si="60"/>
        <v>18</v>
      </c>
      <c r="L440" s="7">
        <f t="shared" si="61"/>
        <v>44610</v>
      </c>
      <c r="M440" s="5" t="s">
        <v>547</v>
      </c>
      <c r="R440" s="5" t="s">
        <v>41</v>
      </c>
      <c r="S440" s="5" t="s">
        <v>40</v>
      </c>
      <c r="T440" s="5" t="s">
        <v>41</v>
      </c>
      <c r="U440" s="5" t="s">
        <v>95</v>
      </c>
      <c r="V440" s="5" t="str">
        <f t="shared" si="62"/>
        <v>distribuciones e.m.i. s.a.c.</v>
      </c>
      <c r="W440" s="5" t="str">
        <f t="shared" si="63"/>
        <v>DISTRIBUCIONES E.M.I. S.A.C.</v>
      </c>
      <c r="X440" s="5" t="str">
        <f t="shared" si="64"/>
        <v>Distribuciones E.M.I. S.A.C.</v>
      </c>
      <c r="Y440" s="5">
        <v>20352813711</v>
      </c>
      <c r="Z440" s="5" t="s">
        <v>34</v>
      </c>
      <c r="AA440" s="5" t="s">
        <v>35</v>
      </c>
      <c r="AD440" s="5" t="s">
        <v>36</v>
      </c>
      <c r="AE440" s="5">
        <v>59.32</v>
      </c>
      <c r="AF440" s="5">
        <v>0</v>
      </c>
      <c r="AG440" s="5">
        <v>10.68</v>
      </c>
      <c r="AH440" s="5">
        <f t="shared" si="65"/>
        <v>70</v>
      </c>
    </row>
    <row r="441" spans="1:34" x14ac:dyDescent="0.25">
      <c r="A441" s="5">
        <v>386</v>
      </c>
      <c r="B441" s="5" t="s">
        <v>49</v>
      </c>
      <c r="C441" s="5" t="s">
        <v>38</v>
      </c>
      <c r="D441" s="5" t="s">
        <v>550</v>
      </c>
      <c r="E441" s="15" t="str">
        <f t="shared" si="66"/>
        <v>F003</v>
      </c>
      <c r="F441" s="15" t="str">
        <f t="shared" ref="F441:F504" si="67">IF(LEFT(RIGHT(D441,5),1)="-",RIGHT(D441,4),RIGHT(D441,5))</f>
        <v>2106</v>
      </c>
      <c r="G441" s="15" t="str">
        <f t="shared" ref="G441:G504" si="68">MID(D441,4,3)</f>
        <v>3-2</v>
      </c>
      <c r="H441" s="5" t="s">
        <v>547</v>
      </c>
      <c r="I441" s="5">
        <f t="shared" ref="I441:I504" si="69">MONTH(H441)</f>
        <v>2</v>
      </c>
      <c r="J441" s="5">
        <f t="shared" ref="J441:J504" si="70">YEAR(H441)</f>
        <v>2022</v>
      </c>
      <c r="K441" s="5">
        <f t="shared" ref="K441:K504" si="71">DAY(H441)</f>
        <v>18</v>
      </c>
      <c r="L441" s="7">
        <f t="shared" ref="L441:L504" si="72">DATE(J441,I441,K441)</f>
        <v>44610</v>
      </c>
      <c r="M441" s="5" t="s">
        <v>547</v>
      </c>
      <c r="S441" s="5" t="s">
        <v>40</v>
      </c>
      <c r="T441" s="5" t="s">
        <v>41</v>
      </c>
      <c r="U441" s="5" t="s">
        <v>157</v>
      </c>
      <c r="V441" s="5" t="str">
        <f t="shared" ref="V441:V504" si="73">LOWER(U441)</f>
        <v>la torre vallejos fernando camilo</v>
      </c>
      <c r="W441" s="5" t="str">
        <f t="shared" ref="W441:W504" si="74">UPPER(U441)</f>
        <v>LA TORRE VALLEJOS FERNANDO CAMILO</v>
      </c>
      <c r="X441" s="5" t="str">
        <f t="shared" ref="X441:X504" si="75">PROPER(W441)</f>
        <v>La Torre Vallejos Fernando Camilo</v>
      </c>
      <c r="Y441" s="5">
        <v>10167268094</v>
      </c>
      <c r="Z441" s="5" t="s">
        <v>34</v>
      </c>
      <c r="AA441" s="5" t="s">
        <v>35</v>
      </c>
      <c r="AD441" s="5" t="s">
        <v>36</v>
      </c>
      <c r="AE441" s="5">
        <v>52.54</v>
      </c>
      <c r="AF441" s="5">
        <v>0</v>
      </c>
      <c r="AG441" s="5">
        <v>9.4600000000000009</v>
      </c>
      <c r="AH441" s="5">
        <f t="shared" ref="AH441:AH504" si="76">AE441+AG441</f>
        <v>62</v>
      </c>
    </row>
    <row r="442" spans="1:34" x14ac:dyDescent="0.25">
      <c r="A442" s="5">
        <v>387</v>
      </c>
      <c r="B442" s="5" t="s">
        <v>49</v>
      </c>
      <c r="C442" s="5" t="s">
        <v>30</v>
      </c>
      <c r="D442" s="5" t="s">
        <v>551</v>
      </c>
      <c r="E442" s="15" t="str">
        <f t="shared" ref="E442:E505" si="77">LEFT(D442,4)</f>
        <v>B003</v>
      </c>
      <c r="F442" s="15" t="str">
        <f t="shared" si="67"/>
        <v>12727</v>
      </c>
      <c r="G442" s="15" t="str">
        <f t="shared" si="68"/>
        <v>3-1</v>
      </c>
      <c r="H442" s="5" t="s">
        <v>547</v>
      </c>
      <c r="I442" s="5">
        <f t="shared" si="69"/>
        <v>2</v>
      </c>
      <c r="J442" s="5">
        <f t="shared" si="70"/>
        <v>2022</v>
      </c>
      <c r="K442" s="5">
        <f t="shared" si="71"/>
        <v>18</v>
      </c>
      <c r="L442" s="7">
        <f t="shared" si="72"/>
        <v>44610</v>
      </c>
      <c r="M442" s="5" t="s">
        <v>547</v>
      </c>
      <c r="U442" s="5" t="s">
        <v>33</v>
      </c>
      <c r="V442" s="5" t="str">
        <f t="shared" si="73"/>
        <v>clientes - varios</v>
      </c>
      <c r="W442" s="5" t="str">
        <f t="shared" si="74"/>
        <v>CLIENTES - VARIOS</v>
      </c>
      <c r="X442" s="5" t="str">
        <f t="shared" si="75"/>
        <v>Clientes - Varios</v>
      </c>
      <c r="Y442" s="5">
        <v>99999999</v>
      </c>
      <c r="Z442" s="5" t="s">
        <v>34</v>
      </c>
      <c r="AA442" s="5" t="s">
        <v>35</v>
      </c>
      <c r="AD442" s="5" t="s">
        <v>36</v>
      </c>
      <c r="AE442" s="5">
        <v>508.47</v>
      </c>
      <c r="AF442" s="5">
        <v>0</v>
      </c>
      <c r="AG442" s="5">
        <v>91.53</v>
      </c>
      <c r="AH442" s="5">
        <f t="shared" si="76"/>
        <v>600</v>
      </c>
    </row>
    <row r="443" spans="1:34" x14ac:dyDescent="0.25">
      <c r="A443" s="5">
        <v>388</v>
      </c>
      <c r="B443" s="5" t="s">
        <v>49</v>
      </c>
      <c r="C443" s="5" t="s">
        <v>30</v>
      </c>
      <c r="D443" s="5" t="s">
        <v>552</v>
      </c>
      <c r="E443" s="15" t="str">
        <f t="shared" si="77"/>
        <v>B003</v>
      </c>
      <c r="F443" s="15" t="str">
        <f t="shared" si="67"/>
        <v>12726</v>
      </c>
      <c r="G443" s="15" t="str">
        <f t="shared" si="68"/>
        <v>3-1</v>
      </c>
      <c r="H443" s="5" t="s">
        <v>547</v>
      </c>
      <c r="I443" s="5">
        <f t="shared" si="69"/>
        <v>2</v>
      </c>
      <c r="J443" s="5">
        <f t="shared" si="70"/>
        <v>2022</v>
      </c>
      <c r="K443" s="5">
        <f t="shared" si="71"/>
        <v>18</v>
      </c>
      <c r="L443" s="7">
        <f t="shared" si="72"/>
        <v>44610</v>
      </c>
      <c r="M443" s="5" t="s">
        <v>547</v>
      </c>
      <c r="U443" s="5" t="s">
        <v>33</v>
      </c>
      <c r="V443" s="5" t="str">
        <f t="shared" si="73"/>
        <v>clientes - varios</v>
      </c>
      <c r="W443" s="5" t="str">
        <f t="shared" si="74"/>
        <v>CLIENTES - VARIOS</v>
      </c>
      <c r="X443" s="5" t="str">
        <f t="shared" si="75"/>
        <v>Clientes - Varios</v>
      </c>
      <c r="Y443" s="5">
        <v>99999999</v>
      </c>
      <c r="Z443" s="5" t="s">
        <v>34</v>
      </c>
      <c r="AA443" s="5" t="s">
        <v>35</v>
      </c>
      <c r="AD443" s="5" t="s">
        <v>36</v>
      </c>
      <c r="AE443" s="5">
        <v>508.47</v>
      </c>
      <c r="AF443" s="5">
        <v>0</v>
      </c>
      <c r="AG443" s="5">
        <v>91.53</v>
      </c>
      <c r="AH443" s="5">
        <f t="shared" si="76"/>
        <v>600</v>
      </c>
    </row>
    <row r="444" spans="1:34" x14ac:dyDescent="0.25">
      <c r="A444" s="5">
        <v>389</v>
      </c>
      <c r="B444" s="5" t="s">
        <v>49</v>
      </c>
      <c r="C444" s="5" t="s">
        <v>30</v>
      </c>
      <c r="D444" s="5" t="s">
        <v>553</v>
      </c>
      <c r="E444" s="15" t="str">
        <f t="shared" si="77"/>
        <v>B003</v>
      </c>
      <c r="F444" s="15" t="str">
        <f t="shared" si="67"/>
        <v>12725</v>
      </c>
      <c r="G444" s="15" t="str">
        <f t="shared" si="68"/>
        <v>3-1</v>
      </c>
      <c r="H444" s="5" t="s">
        <v>547</v>
      </c>
      <c r="I444" s="5">
        <f t="shared" si="69"/>
        <v>2</v>
      </c>
      <c r="J444" s="5">
        <f t="shared" si="70"/>
        <v>2022</v>
      </c>
      <c r="K444" s="5">
        <f t="shared" si="71"/>
        <v>18</v>
      </c>
      <c r="L444" s="7">
        <f t="shared" si="72"/>
        <v>44610</v>
      </c>
      <c r="M444" s="5" t="s">
        <v>547</v>
      </c>
      <c r="U444" s="5" t="s">
        <v>33</v>
      </c>
      <c r="V444" s="5" t="str">
        <f t="shared" si="73"/>
        <v>clientes - varios</v>
      </c>
      <c r="W444" s="5" t="str">
        <f t="shared" si="74"/>
        <v>CLIENTES - VARIOS</v>
      </c>
      <c r="X444" s="5" t="str">
        <f t="shared" si="75"/>
        <v>Clientes - Varios</v>
      </c>
      <c r="Y444" s="5">
        <v>99999999</v>
      </c>
      <c r="Z444" s="5" t="s">
        <v>34</v>
      </c>
      <c r="AA444" s="5" t="s">
        <v>35</v>
      </c>
      <c r="AD444" s="5" t="s">
        <v>36</v>
      </c>
      <c r="AE444" s="5">
        <v>508.47</v>
      </c>
      <c r="AF444" s="5">
        <v>0</v>
      </c>
      <c r="AG444" s="5">
        <v>91.53</v>
      </c>
      <c r="AH444" s="5">
        <f t="shared" si="76"/>
        <v>600</v>
      </c>
    </row>
    <row r="445" spans="1:34" x14ac:dyDescent="0.25">
      <c r="A445" s="5">
        <v>390</v>
      </c>
      <c r="B445" s="5" t="s">
        <v>49</v>
      </c>
      <c r="C445" s="5" t="s">
        <v>30</v>
      </c>
      <c r="D445" s="5" t="s">
        <v>554</v>
      </c>
      <c r="E445" s="15" t="str">
        <f t="shared" si="77"/>
        <v>B003</v>
      </c>
      <c r="F445" s="15" t="str">
        <f t="shared" si="67"/>
        <v>12724</v>
      </c>
      <c r="G445" s="15" t="str">
        <f t="shared" si="68"/>
        <v>3-1</v>
      </c>
      <c r="H445" s="5" t="s">
        <v>547</v>
      </c>
      <c r="I445" s="5">
        <f t="shared" si="69"/>
        <v>2</v>
      </c>
      <c r="J445" s="5">
        <f t="shared" si="70"/>
        <v>2022</v>
      </c>
      <c r="K445" s="5">
        <f t="shared" si="71"/>
        <v>18</v>
      </c>
      <c r="L445" s="7">
        <f t="shared" si="72"/>
        <v>44610</v>
      </c>
      <c r="M445" s="5" t="s">
        <v>547</v>
      </c>
      <c r="U445" s="5" t="s">
        <v>33</v>
      </c>
      <c r="V445" s="5" t="str">
        <f t="shared" si="73"/>
        <v>clientes - varios</v>
      </c>
      <c r="W445" s="5" t="str">
        <f t="shared" si="74"/>
        <v>CLIENTES - VARIOS</v>
      </c>
      <c r="X445" s="5" t="str">
        <f t="shared" si="75"/>
        <v>Clientes - Varios</v>
      </c>
      <c r="Y445" s="5">
        <v>99999999</v>
      </c>
      <c r="Z445" s="5" t="s">
        <v>34</v>
      </c>
      <c r="AA445" s="5" t="s">
        <v>35</v>
      </c>
      <c r="AD445" s="5" t="s">
        <v>36</v>
      </c>
      <c r="AE445" s="5">
        <v>46.61</v>
      </c>
      <c r="AF445" s="5">
        <v>0</v>
      </c>
      <c r="AG445" s="5">
        <v>8.39</v>
      </c>
      <c r="AH445" s="5">
        <f t="shared" si="76"/>
        <v>55</v>
      </c>
    </row>
    <row r="446" spans="1:34" x14ac:dyDescent="0.25">
      <c r="A446" s="5">
        <v>391</v>
      </c>
      <c r="B446" s="5" t="s">
        <v>29</v>
      </c>
      <c r="C446" s="5" t="s">
        <v>38</v>
      </c>
      <c r="D446" s="5" t="s">
        <v>555</v>
      </c>
      <c r="E446" s="15" t="str">
        <f t="shared" si="77"/>
        <v>F001</v>
      </c>
      <c r="F446" s="15" t="str">
        <f t="shared" si="67"/>
        <v>8540</v>
      </c>
      <c r="G446" s="15" t="str">
        <f t="shared" si="68"/>
        <v>1-8</v>
      </c>
      <c r="H446" s="5" t="s">
        <v>547</v>
      </c>
      <c r="I446" s="5">
        <f t="shared" si="69"/>
        <v>2</v>
      </c>
      <c r="J446" s="5">
        <f t="shared" si="70"/>
        <v>2022</v>
      </c>
      <c r="K446" s="5">
        <f t="shared" si="71"/>
        <v>18</v>
      </c>
      <c r="L446" s="7">
        <f t="shared" si="72"/>
        <v>44610</v>
      </c>
      <c r="M446" s="5" t="s">
        <v>547</v>
      </c>
      <c r="U446" s="5" t="s">
        <v>556</v>
      </c>
      <c r="V446" s="5" t="str">
        <f t="shared" si="73"/>
        <v>benavides gavidia edwar</v>
      </c>
      <c r="W446" s="5" t="str">
        <f t="shared" si="74"/>
        <v>BENAVIDES GAVIDIA EDWAR</v>
      </c>
      <c r="X446" s="5" t="str">
        <f t="shared" si="75"/>
        <v>Benavides Gavidia Edwar</v>
      </c>
      <c r="Y446" s="5">
        <v>10462272125</v>
      </c>
      <c r="Z446" s="5" t="s">
        <v>34</v>
      </c>
      <c r="AA446" s="5" t="s">
        <v>35</v>
      </c>
      <c r="AD446" s="5" t="s">
        <v>36</v>
      </c>
      <c r="AE446" s="5">
        <v>734.75</v>
      </c>
      <c r="AF446" s="5">
        <v>0</v>
      </c>
      <c r="AG446" s="5">
        <v>132.25</v>
      </c>
      <c r="AH446" s="5">
        <f t="shared" si="76"/>
        <v>867</v>
      </c>
    </row>
    <row r="447" spans="1:34" x14ac:dyDescent="0.25">
      <c r="A447" s="5">
        <v>392</v>
      </c>
      <c r="B447" s="5" t="s">
        <v>49</v>
      </c>
      <c r="C447" s="5" t="s">
        <v>30</v>
      </c>
      <c r="D447" s="5" t="s">
        <v>557</v>
      </c>
      <c r="E447" s="15" t="str">
        <f t="shared" si="77"/>
        <v>B003</v>
      </c>
      <c r="F447" s="15" t="str">
        <f t="shared" si="67"/>
        <v>12723</v>
      </c>
      <c r="G447" s="15" t="str">
        <f t="shared" si="68"/>
        <v>3-1</v>
      </c>
      <c r="H447" s="5" t="s">
        <v>547</v>
      </c>
      <c r="I447" s="5">
        <f t="shared" si="69"/>
        <v>2</v>
      </c>
      <c r="J447" s="5">
        <f t="shared" si="70"/>
        <v>2022</v>
      </c>
      <c r="K447" s="5">
        <f t="shared" si="71"/>
        <v>18</v>
      </c>
      <c r="L447" s="7">
        <f t="shared" si="72"/>
        <v>44610</v>
      </c>
      <c r="M447" s="5" t="s">
        <v>547</v>
      </c>
      <c r="U447" s="5" t="s">
        <v>33</v>
      </c>
      <c r="V447" s="5" t="str">
        <f t="shared" si="73"/>
        <v>clientes - varios</v>
      </c>
      <c r="W447" s="5" t="str">
        <f t="shared" si="74"/>
        <v>CLIENTES - VARIOS</v>
      </c>
      <c r="X447" s="5" t="str">
        <f t="shared" si="75"/>
        <v>Clientes - Varios</v>
      </c>
      <c r="Y447" s="5">
        <v>99999999</v>
      </c>
      <c r="Z447" s="5" t="s">
        <v>34</v>
      </c>
      <c r="AA447" s="5" t="s">
        <v>35</v>
      </c>
      <c r="AD447" s="5" t="s">
        <v>36</v>
      </c>
      <c r="AE447" s="5">
        <v>508.47</v>
      </c>
      <c r="AF447" s="5">
        <v>0</v>
      </c>
      <c r="AG447" s="5">
        <v>91.53</v>
      </c>
      <c r="AH447" s="5">
        <f t="shared" si="76"/>
        <v>600</v>
      </c>
    </row>
    <row r="448" spans="1:34" x14ac:dyDescent="0.25">
      <c r="A448" s="5">
        <v>393</v>
      </c>
      <c r="B448" s="5" t="s">
        <v>49</v>
      </c>
      <c r="C448" s="5" t="s">
        <v>30</v>
      </c>
      <c r="D448" s="5" t="s">
        <v>558</v>
      </c>
      <c r="E448" s="15" t="str">
        <f t="shared" si="77"/>
        <v>B003</v>
      </c>
      <c r="F448" s="15" t="str">
        <f t="shared" si="67"/>
        <v>12722</v>
      </c>
      <c r="G448" s="15" t="str">
        <f t="shared" si="68"/>
        <v>3-1</v>
      </c>
      <c r="H448" s="5" t="s">
        <v>547</v>
      </c>
      <c r="I448" s="5">
        <f t="shared" si="69"/>
        <v>2</v>
      </c>
      <c r="J448" s="5">
        <f t="shared" si="70"/>
        <v>2022</v>
      </c>
      <c r="K448" s="5">
        <f t="shared" si="71"/>
        <v>18</v>
      </c>
      <c r="L448" s="7">
        <f t="shared" si="72"/>
        <v>44610</v>
      </c>
      <c r="M448" s="5" t="s">
        <v>547</v>
      </c>
      <c r="U448" s="5" t="s">
        <v>33</v>
      </c>
      <c r="V448" s="5" t="str">
        <f t="shared" si="73"/>
        <v>clientes - varios</v>
      </c>
      <c r="W448" s="5" t="str">
        <f t="shared" si="74"/>
        <v>CLIENTES - VARIOS</v>
      </c>
      <c r="X448" s="5" t="str">
        <f t="shared" si="75"/>
        <v>Clientes - Varios</v>
      </c>
      <c r="Y448" s="5">
        <v>99999999</v>
      </c>
      <c r="Z448" s="5" t="s">
        <v>34</v>
      </c>
      <c r="AA448" s="5" t="s">
        <v>35</v>
      </c>
      <c r="AD448" s="5" t="s">
        <v>36</v>
      </c>
      <c r="AE448" s="5">
        <v>508.47</v>
      </c>
      <c r="AF448" s="5">
        <v>0</v>
      </c>
      <c r="AG448" s="5">
        <v>91.53</v>
      </c>
      <c r="AH448" s="5">
        <f t="shared" si="76"/>
        <v>600</v>
      </c>
    </row>
    <row r="449" spans="1:34" x14ac:dyDescent="0.25">
      <c r="A449" s="5">
        <v>394</v>
      </c>
      <c r="B449" s="5" t="s">
        <v>49</v>
      </c>
      <c r="C449" s="5" t="s">
        <v>30</v>
      </c>
      <c r="D449" s="5" t="s">
        <v>559</v>
      </c>
      <c r="E449" s="15" t="str">
        <f t="shared" si="77"/>
        <v>B003</v>
      </c>
      <c r="F449" s="15" t="str">
        <f t="shared" si="67"/>
        <v>12721</v>
      </c>
      <c r="G449" s="15" t="str">
        <f t="shared" si="68"/>
        <v>3-1</v>
      </c>
      <c r="H449" s="5" t="s">
        <v>547</v>
      </c>
      <c r="I449" s="5">
        <f t="shared" si="69"/>
        <v>2</v>
      </c>
      <c r="J449" s="5">
        <f t="shared" si="70"/>
        <v>2022</v>
      </c>
      <c r="K449" s="5">
        <f t="shared" si="71"/>
        <v>18</v>
      </c>
      <c r="L449" s="7">
        <f t="shared" si="72"/>
        <v>44610</v>
      </c>
      <c r="M449" s="5" t="s">
        <v>547</v>
      </c>
      <c r="U449" s="5" t="s">
        <v>33</v>
      </c>
      <c r="V449" s="5" t="str">
        <f t="shared" si="73"/>
        <v>clientes - varios</v>
      </c>
      <c r="W449" s="5" t="str">
        <f t="shared" si="74"/>
        <v>CLIENTES - VARIOS</v>
      </c>
      <c r="X449" s="5" t="str">
        <f t="shared" si="75"/>
        <v>Clientes - Varios</v>
      </c>
      <c r="Y449" s="5">
        <v>99999999</v>
      </c>
      <c r="Z449" s="5" t="s">
        <v>34</v>
      </c>
      <c r="AA449" s="5" t="s">
        <v>35</v>
      </c>
      <c r="AD449" s="5" t="s">
        <v>36</v>
      </c>
      <c r="AE449" s="5">
        <v>508.47</v>
      </c>
      <c r="AF449" s="5">
        <v>0</v>
      </c>
      <c r="AG449" s="5">
        <v>91.53</v>
      </c>
      <c r="AH449" s="5">
        <f t="shared" si="76"/>
        <v>600</v>
      </c>
    </row>
    <row r="450" spans="1:34" x14ac:dyDescent="0.25">
      <c r="A450" s="5">
        <v>395</v>
      </c>
      <c r="B450" s="5" t="s">
        <v>49</v>
      </c>
      <c r="C450" s="5" t="s">
        <v>30</v>
      </c>
      <c r="D450" s="5" t="s">
        <v>560</v>
      </c>
      <c r="E450" s="15" t="str">
        <f t="shared" si="77"/>
        <v>B003</v>
      </c>
      <c r="F450" s="15" t="str">
        <f t="shared" si="67"/>
        <v>12720</v>
      </c>
      <c r="G450" s="15" t="str">
        <f t="shared" si="68"/>
        <v>3-1</v>
      </c>
      <c r="H450" s="5" t="s">
        <v>547</v>
      </c>
      <c r="I450" s="5">
        <f t="shared" si="69"/>
        <v>2</v>
      </c>
      <c r="J450" s="5">
        <f t="shared" si="70"/>
        <v>2022</v>
      </c>
      <c r="K450" s="5">
        <f t="shared" si="71"/>
        <v>18</v>
      </c>
      <c r="L450" s="7">
        <f t="shared" si="72"/>
        <v>44610</v>
      </c>
      <c r="M450" s="5" t="s">
        <v>547</v>
      </c>
      <c r="U450" s="5" t="s">
        <v>33</v>
      </c>
      <c r="V450" s="5" t="str">
        <f t="shared" si="73"/>
        <v>clientes - varios</v>
      </c>
      <c r="W450" s="5" t="str">
        <f t="shared" si="74"/>
        <v>CLIENTES - VARIOS</v>
      </c>
      <c r="X450" s="5" t="str">
        <f t="shared" si="75"/>
        <v>Clientes - Varios</v>
      </c>
      <c r="Y450" s="5">
        <v>99999999</v>
      </c>
      <c r="Z450" s="5" t="s">
        <v>34</v>
      </c>
      <c r="AA450" s="5" t="s">
        <v>35</v>
      </c>
      <c r="AD450" s="5" t="s">
        <v>36</v>
      </c>
      <c r="AE450" s="5">
        <v>508.47</v>
      </c>
      <c r="AF450" s="5">
        <v>0</v>
      </c>
      <c r="AG450" s="5">
        <v>91.53</v>
      </c>
      <c r="AH450" s="5">
        <f t="shared" si="76"/>
        <v>600</v>
      </c>
    </row>
    <row r="451" spans="1:34" x14ac:dyDescent="0.25">
      <c r="A451" s="5">
        <v>396</v>
      </c>
      <c r="B451" s="5" t="s">
        <v>49</v>
      </c>
      <c r="C451" s="5" t="s">
        <v>30</v>
      </c>
      <c r="D451" s="5" t="s">
        <v>561</v>
      </c>
      <c r="E451" s="15" t="str">
        <f t="shared" si="77"/>
        <v>B003</v>
      </c>
      <c r="F451" s="15" t="str">
        <f t="shared" si="67"/>
        <v>12719</v>
      </c>
      <c r="G451" s="15" t="str">
        <f t="shared" si="68"/>
        <v>3-1</v>
      </c>
      <c r="H451" s="5" t="s">
        <v>547</v>
      </c>
      <c r="I451" s="5">
        <f t="shared" si="69"/>
        <v>2</v>
      </c>
      <c r="J451" s="5">
        <f t="shared" si="70"/>
        <v>2022</v>
      </c>
      <c r="K451" s="5">
        <f t="shared" si="71"/>
        <v>18</v>
      </c>
      <c r="L451" s="7">
        <f t="shared" si="72"/>
        <v>44610</v>
      </c>
      <c r="M451" s="5" t="s">
        <v>547</v>
      </c>
      <c r="U451" s="5" t="s">
        <v>33</v>
      </c>
      <c r="V451" s="5" t="str">
        <f t="shared" si="73"/>
        <v>clientes - varios</v>
      </c>
      <c r="W451" s="5" t="str">
        <f t="shared" si="74"/>
        <v>CLIENTES - VARIOS</v>
      </c>
      <c r="X451" s="5" t="str">
        <f t="shared" si="75"/>
        <v>Clientes - Varios</v>
      </c>
      <c r="Y451" s="5">
        <v>99999999</v>
      </c>
      <c r="Z451" s="5" t="s">
        <v>34</v>
      </c>
      <c r="AA451" s="5" t="s">
        <v>35</v>
      </c>
      <c r="AD451" s="5" t="s">
        <v>36</v>
      </c>
      <c r="AE451" s="5">
        <v>508.47</v>
      </c>
      <c r="AF451" s="5">
        <v>0</v>
      </c>
      <c r="AG451" s="5">
        <v>91.53</v>
      </c>
      <c r="AH451" s="5">
        <f t="shared" si="76"/>
        <v>600</v>
      </c>
    </row>
    <row r="452" spans="1:34" x14ac:dyDescent="0.25">
      <c r="A452" s="5">
        <v>397</v>
      </c>
      <c r="B452" s="5" t="s">
        <v>49</v>
      </c>
      <c r="C452" s="5" t="s">
        <v>30</v>
      </c>
      <c r="D452" s="5" t="s">
        <v>562</v>
      </c>
      <c r="E452" s="15" t="str">
        <f t="shared" si="77"/>
        <v>B003</v>
      </c>
      <c r="F452" s="15" t="str">
        <f t="shared" si="67"/>
        <v>12718</v>
      </c>
      <c r="G452" s="15" t="str">
        <f t="shared" si="68"/>
        <v>3-1</v>
      </c>
      <c r="H452" s="5" t="s">
        <v>547</v>
      </c>
      <c r="I452" s="5">
        <f t="shared" si="69"/>
        <v>2</v>
      </c>
      <c r="J452" s="5">
        <f t="shared" si="70"/>
        <v>2022</v>
      </c>
      <c r="K452" s="5">
        <f t="shared" si="71"/>
        <v>18</v>
      </c>
      <c r="L452" s="7">
        <f t="shared" si="72"/>
        <v>44610</v>
      </c>
      <c r="M452" s="5" t="s">
        <v>547</v>
      </c>
      <c r="U452" s="5" t="s">
        <v>33</v>
      </c>
      <c r="V452" s="5" t="str">
        <f t="shared" si="73"/>
        <v>clientes - varios</v>
      </c>
      <c r="W452" s="5" t="str">
        <f t="shared" si="74"/>
        <v>CLIENTES - VARIOS</v>
      </c>
      <c r="X452" s="5" t="str">
        <f t="shared" si="75"/>
        <v>Clientes - Varios</v>
      </c>
      <c r="Y452" s="5">
        <v>99999999</v>
      </c>
      <c r="Z452" s="5" t="s">
        <v>34</v>
      </c>
      <c r="AA452" s="5" t="s">
        <v>35</v>
      </c>
      <c r="AD452" s="5" t="s">
        <v>36</v>
      </c>
      <c r="AE452" s="5">
        <v>508.47</v>
      </c>
      <c r="AF452" s="5">
        <v>0</v>
      </c>
      <c r="AG452" s="5">
        <v>91.53</v>
      </c>
      <c r="AH452" s="5">
        <f t="shared" si="76"/>
        <v>600</v>
      </c>
    </row>
    <row r="453" spans="1:34" x14ac:dyDescent="0.25">
      <c r="A453" s="5">
        <v>398</v>
      </c>
      <c r="B453" s="5" t="s">
        <v>49</v>
      </c>
      <c r="C453" s="5" t="s">
        <v>30</v>
      </c>
      <c r="D453" s="5" t="s">
        <v>563</v>
      </c>
      <c r="E453" s="15" t="str">
        <f t="shared" si="77"/>
        <v>B003</v>
      </c>
      <c r="F453" s="15" t="str">
        <f t="shared" si="67"/>
        <v>12717</v>
      </c>
      <c r="G453" s="15" t="str">
        <f t="shared" si="68"/>
        <v>3-1</v>
      </c>
      <c r="H453" s="5" t="s">
        <v>547</v>
      </c>
      <c r="I453" s="5">
        <f t="shared" si="69"/>
        <v>2</v>
      </c>
      <c r="J453" s="5">
        <f t="shared" si="70"/>
        <v>2022</v>
      </c>
      <c r="K453" s="5">
        <f t="shared" si="71"/>
        <v>18</v>
      </c>
      <c r="L453" s="7">
        <f t="shared" si="72"/>
        <v>44610</v>
      </c>
      <c r="M453" s="5" t="s">
        <v>547</v>
      </c>
      <c r="U453" s="5" t="s">
        <v>33</v>
      </c>
      <c r="V453" s="5" t="str">
        <f t="shared" si="73"/>
        <v>clientes - varios</v>
      </c>
      <c r="W453" s="5" t="str">
        <f t="shared" si="74"/>
        <v>CLIENTES - VARIOS</v>
      </c>
      <c r="X453" s="5" t="str">
        <f t="shared" si="75"/>
        <v>Clientes - Varios</v>
      </c>
      <c r="Y453" s="5">
        <v>99999999</v>
      </c>
      <c r="Z453" s="5" t="s">
        <v>34</v>
      </c>
      <c r="AA453" s="5" t="s">
        <v>35</v>
      </c>
      <c r="AD453" s="5" t="s">
        <v>36</v>
      </c>
      <c r="AE453" s="5">
        <v>508.47</v>
      </c>
      <c r="AF453" s="5">
        <v>0</v>
      </c>
      <c r="AG453" s="5">
        <v>91.53</v>
      </c>
      <c r="AH453" s="5">
        <f t="shared" si="76"/>
        <v>600</v>
      </c>
    </row>
    <row r="454" spans="1:34" x14ac:dyDescent="0.25">
      <c r="A454" s="5">
        <v>399</v>
      </c>
      <c r="B454" s="5" t="s">
        <v>49</v>
      </c>
      <c r="C454" s="5" t="s">
        <v>30</v>
      </c>
      <c r="D454" s="5" t="s">
        <v>564</v>
      </c>
      <c r="E454" s="15" t="str">
        <f t="shared" si="77"/>
        <v>B003</v>
      </c>
      <c r="F454" s="15" t="str">
        <f t="shared" si="67"/>
        <v>12716</v>
      </c>
      <c r="G454" s="15" t="str">
        <f t="shared" si="68"/>
        <v>3-1</v>
      </c>
      <c r="H454" s="5" t="s">
        <v>547</v>
      </c>
      <c r="I454" s="5">
        <f t="shared" si="69"/>
        <v>2</v>
      </c>
      <c r="J454" s="5">
        <f t="shared" si="70"/>
        <v>2022</v>
      </c>
      <c r="K454" s="5">
        <f t="shared" si="71"/>
        <v>18</v>
      </c>
      <c r="L454" s="7">
        <f t="shared" si="72"/>
        <v>44610</v>
      </c>
      <c r="M454" s="5" t="s">
        <v>547</v>
      </c>
      <c r="U454" s="5" t="s">
        <v>33</v>
      </c>
      <c r="V454" s="5" t="str">
        <f t="shared" si="73"/>
        <v>clientes - varios</v>
      </c>
      <c r="W454" s="5" t="str">
        <f t="shared" si="74"/>
        <v>CLIENTES - VARIOS</v>
      </c>
      <c r="X454" s="5" t="str">
        <f t="shared" si="75"/>
        <v>Clientes - Varios</v>
      </c>
      <c r="Y454" s="5">
        <v>99999999</v>
      </c>
      <c r="Z454" s="5" t="s">
        <v>34</v>
      </c>
      <c r="AA454" s="5" t="s">
        <v>35</v>
      </c>
      <c r="AD454" s="5" t="s">
        <v>36</v>
      </c>
      <c r="AE454" s="5">
        <v>508.47</v>
      </c>
      <c r="AF454" s="5">
        <v>0</v>
      </c>
      <c r="AG454" s="5">
        <v>91.53</v>
      </c>
      <c r="AH454" s="5">
        <f t="shared" si="76"/>
        <v>600</v>
      </c>
    </row>
    <row r="455" spans="1:34" x14ac:dyDescent="0.25">
      <c r="A455" s="5">
        <v>400</v>
      </c>
      <c r="B455" s="5" t="s">
        <v>49</v>
      </c>
      <c r="C455" s="5" t="s">
        <v>30</v>
      </c>
      <c r="D455" s="5" t="s">
        <v>565</v>
      </c>
      <c r="E455" s="15" t="str">
        <f t="shared" si="77"/>
        <v>B003</v>
      </c>
      <c r="F455" s="15" t="str">
        <f t="shared" si="67"/>
        <v>12715</v>
      </c>
      <c r="G455" s="15" t="str">
        <f t="shared" si="68"/>
        <v>3-1</v>
      </c>
      <c r="H455" s="5" t="s">
        <v>547</v>
      </c>
      <c r="I455" s="5">
        <f t="shared" si="69"/>
        <v>2</v>
      </c>
      <c r="J455" s="5">
        <f t="shared" si="70"/>
        <v>2022</v>
      </c>
      <c r="K455" s="5">
        <f t="shared" si="71"/>
        <v>18</v>
      </c>
      <c r="L455" s="7">
        <f t="shared" si="72"/>
        <v>44610</v>
      </c>
      <c r="M455" s="5" t="s">
        <v>547</v>
      </c>
      <c r="U455" s="5" t="s">
        <v>33</v>
      </c>
      <c r="V455" s="5" t="str">
        <f t="shared" si="73"/>
        <v>clientes - varios</v>
      </c>
      <c r="W455" s="5" t="str">
        <f t="shared" si="74"/>
        <v>CLIENTES - VARIOS</v>
      </c>
      <c r="X455" s="5" t="str">
        <f t="shared" si="75"/>
        <v>Clientes - Varios</v>
      </c>
      <c r="Y455" s="5">
        <v>99999999</v>
      </c>
      <c r="Z455" s="5" t="s">
        <v>34</v>
      </c>
      <c r="AA455" s="5" t="s">
        <v>35</v>
      </c>
      <c r="AD455" s="5" t="s">
        <v>36</v>
      </c>
      <c r="AE455" s="5">
        <v>508.47</v>
      </c>
      <c r="AF455" s="5">
        <v>0</v>
      </c>
      <c r="AG455" s="5">
        <v>91.53</v>
      </c>
      <c r="AH455" s="5">
        <f t="shared" si="76"/>
        <v>600</v>
      </c>
    </row>
    <row r="456" spans="1:34" x14ac:dyDescent="0.25">
      <c r="A456" s="5">
        <v>401</v>
      </c>
      <c r="B456" s="5" t="s">
        <v>49</v>
      </c>
      <c r="C456" s="5" t="s">
        <v>30</v>
      </c>
      <c r="D456" s="5" t="s">
        <v>566</v>
      </c>
      <c r="E456" s="15" t="str">
        <f t="shared" si="77"/>
        <v>B003</v>
      </c>
      <c r="F456" s="15" t="str">
        <f t="shared" si="67"/>
        <v>12714</v>
      </c>
      <c r="G456" s="15" t="str">
        <f t="shared" si="68"/>
        <v>3-1</v>
      </c>
      <c r="H456" s="5" t="s">
        <v>547</v>
      </c>
      <c r="I456" s="5">
        <f t="shared" si="69"/>
        <v>2</v>
      </c>
      <c r="J456" s="5">
        <f t="shared" si="70"/>
        <v>2022</v>
      </c>
      <c r="K456" s="5">
        <f t="shared" si="71"/>
        <v>18</v>
      </c>
      <c r="L456" s="7">
        <f t="shared" si="72"/>
        <v>44610</v>
      </c>
      <c r="M456" s="5" t="s">
        <v>547</v>
      </c>
      <c r="U456" s="5" t="s">
        <v>33</v>
      </c>
      <c r="V456" s="5" t="str">
        <f t="shared" si="73"/>
        <v>clientes - varios</v>
      </c>
      <c r="W456" s="5" t="str">
        <f t="shared" si="74"/>
        <v>CLIENTES - VARIOS</v>
      </c>
      <c r="X456" s="5" t="str">
        <f t="shared" si="75"/>
        <v>Clientes - Varios</v>
      </c>
      <c r="Y456" s="5">
        <v>99999999</v>
      </c>
      <c r="Z456" s="5" t="s">
        <v>34</v>
      </c>
      <c r="AA456" s="5" t="s">
        <v>35</v>
      </c>
      <c r="AD456" s="5" t="s">
        <v>36</v>
      </c>
      <c r="AE456" s="5">
        <v>508.47</v>
      </c>
      <c r="AF456" s="5">
        <v>0</v>
      </c>
      <c r="AG456" s="5">
        <v>91.53</v>
      </c>
      <c r="AH456" s="5">
        <f t="shared" si="76"/>
        <v>600</v>
      </c>
    </row>
    <row r="457" spans="1:34" x14ac:dyDescent="0.25">
      <c r="A457" s="5">
        <v>402</v>
      </c>
      <c r="B457" s="5" t="s">
        <v>49</v>
      </c>
      <c r="C457" s="5" t="s">
        <v>30</v>
      </c>
      <c r="D457" s="5" t="s">
        <v>567</v>
      </c>
      <c r="E457" s="15" t="str">
        <f t="shared" si="77"/>
        <v>B003</v>
      </c>
      <c r="F457" s="15" t="str">
        <f t="shared" si="67"/>
        <v>12713</v>
      </c>
      <c r="G457" s="15" t="str">
        <f t="shared" si="68"/>
        <v>3-1</v>
      </c>
      <c r="H457" s="5" t="s">
        <v>547</v>
      </c>
      <c r="I457" s="5">
        <f t="shared" si="69"/>
        <v>2</v>
      </c>
      <c r="J457" s="5">
        <f t="shared" si="70"/>
        <v>2022</v>
      </c>
      <c r="K457" s="5">
        <f t="shared" si="71"/>
        <v>18</v>
      </c>
      <c r="L457" s="7">
        <f t="shared" si="72"/>
        <v>44610</v>
      </c>
      <c r="M457" s="5" t="s">
        <v>547</v>
      </c>
      <c r="U457" s="5" t="s">
        <v>33</v>
      </c>
      <c r="V457" s="5" t="str">
        <f t="shared" si="73"/>
        <v>clientes - varios</v>
      </c>
      <c r="W457" s="5" t="str">
        <f t="shared" si="74"/>
        <v>CLIENTES - VARIOS</v>
      </c>
      <c r="X457" s="5" t="str">
        <f t="shared" si="75"/>
        <v>Clientes - Varios</v>
      </c>
      <c r="Y457" s="5">
        <v>99999999</v>
      </c>
      <c r="Z457" s="5" t="s">
        <v>34</v>
      </c>
      <c r="AA457" s="5" t="s">
        <v>35</v>
      </c>
      <c r="AD457" s="5" t="s">
        <v>36</v>
      </c>
      <c r="AE457" s="5">
        <v>508.47</v>
      </c>
      <c r="AF457" s="5">
        <v>0</v>
      </c>
      <c r="AG457" s="5">
        <v>91.53</v>
      </c>
      <c r="AH457" s="5">
        <f t="shared" si="76"/>
        <v>600</v>
      </c>
    </row>
    <row r="458" spans="1:34" x14ac:dyDescent="0.25">
      <c r="A458" s="5">
        <v>403</v>
      </c>
      <c r="B458" s="5" t="s">
        <v>49</v>
      </c>
      <c r="C458" s="5" t="s">
        <v>30</v>
      </c>
      <c r="D458" s="5" t="s">
        <v>568</v>
      </c>
      <c r="E458" s="15" t="str">
        <f t="shared" si="77"/>
        <v>B003</v>
      </c>
      <c r="F458" s="15" t="str">
        <f t="shared" si="67"/>
        <v>12712</v>
      </c>
      <c r="G458" s="15" t="str">
        <f t="shared" si="68"/>
        <v>3-1</v>
      </c>
      <c r="H458" s="5" t="s">
        <v>547</v>
      </c>
      <c r="I458" s="5">
        <f t="shared" si="69"/>
        <v>2</v>
      </c>
      <c r="J458" s="5">
        <f t="shared" si="70"/>
        <v>2022</v>
      </c>
      <c r="K458" s="5">
        <f t="shared" si="71"/>
        <v>18</v>
      </c>
      <c r="L458" s="7">
        <f t="shared" si="72"/>
        <v>44610</v>
      </c>
      <c r="M458" s="5" t="s">
        <v>547</v>
      </c>
      <c r="U458" s="5" t="s">
        <v>33</v>
      </c>
      <c r="V458" s="5" t="str">
        <f t="shared" si="73"/>
        <v>clientes - varios</v>
      </c>
      <c r="W458" s="5" t="str">
        <f t="shared" si="74"/>
        <v>CLIENTES - VARIOS</v>
      </c>
      <c r="X458" s="5" t="str">
        <f t="shared" si="75"/>
        <v>Clientes - Varios</v>
      </c>
      <c r="Y458" s="5">
        <v>99999999</v>
      </c>
      <c r="Z458" s="5" t="s">
        <v>34</v>
      </c>
      <c r="AA458" s="5" t="s">
        <v>35</v>
      </c>
      <c r="AD458" s="5" t="s">
        <v>36</v>
      </c>
      <c r="AE458" s="5">
        <v>508.47</v>
      </c>
      <c r="AF458" s="5">
        <v>0</v>
      </c>
      <c r="AG458" s="5">
        <v>91.53</v>
      </c>
      <c r="AH458" s="5">
        <f t="shared" si="76"/>
        <v>600</v>
      </c>
    </row>
    <row r="459" spans="1:34" x14ac:dyDescent="0.25">
      <c r="A459" s="5">
        <v>404</v>
      </c>
      <c r="B459" s="5" t="s">
        <v>49</v>
      </c>
      <c r="C459" s="5" t="s">
        <v>30</v>
      </c>
      <c r="D459" s="5" t="s">
        <v>569</v>
      </c>
      <c r="E459" s="15" t="str">
        <f t="shared" si="77"/>
        <v>B003</v>
      </c>
      <c r="F459" s="15" t="str">
        <f t="shared" si="67"/>
        <v>12711</v>
      </c>
      <c r="G459" s="15" t="str">
        <f t="shared" si="68"/>
        <v>3-1</v>
      </c>
      <c r="H459" s="5" t="s">
        <v>547</v>
      </c>
      <c r="I459" s="5">
        <f t="shared" si="69"/>
        <v>2</v>
      </c>
      <c r="J459" s="5">
        <f t="shared" si="70"/>
        <v>2022</v>
      </c>
      <c r="K459" s="5">
        <f t="shared" si="71"/>
        <v>18</v>
      </c>
      <c r="L459" s="7">
        <f t="shared" si="72"/>
        <v>44610</v>
      </c>
      <c r="M459" s="5" t="s">
        <v>547</v>
      </c>
      <c r="U459" s="5" t="s">
        <v>33</v>
      </c>
      <c r="V459" s="5" t="str">
        <f t="shared" si="73"/>
        <v>clientes - varios</v>
      </c>
      <c r="W459" s="5" t="str">
        <f t="shared" si="74"/>
        <v>CLIENTES - VARIOS</v>
      </c>
      <c r="X459" s="5" t="str">
        <f t="shared" si="75"/>
        <v>Clientes - Varios</v>
      </c>
      <c r="Y459" s="5">
        <v>99999999</v>
      </c>
      <c r="Z459" s="5" t="s">
        <v>34</v>
      </c>
      <c r="AA459" s="5" t="s">
        <v>35</v>
      </c>
      <c r="AD459" s="5" t="s">
        <v>36</v>
      </c>
      <c r="AE459" s="5">
        <v>508.47</v>
      </c>
      <c r="AF459" s="5">
        <v>0</v>
      </c>
      <c r="AG459" s="5">
        <v>91.53</v>
      </c>
      <c r="AH459" s="5">
        <f t="shared" si="76"/>
        <v>600</v>
      </c>
    </row>
    <row r="460" spans="1:34" x14ac:dyDescent="0.25">
      <c r="A460" s="5">
        <v>405</v>
      </c>
      <c r="B460" s="5" t="s">
        <v>49</v>
      </c>
      <c r="C460" s="5" t="s">
        <v>30</v>
      </c>
      <c r="D460" s="5" t="s">
        <v>570</v>
      </c>
      <c r="E460" s="15" t="str">
        <f t="shared" si="77"/>
        <v>B003</v>
      </c>
      <c r="F460" s="15" t="str">
        <f t="shared" si="67"/>
        <v>12710</v>
      </c>
      <c r="G460" s="15" t="str">
        <f t="shared" si="68"/>
        <v>3-1</v>
      </c>
      <c r="H460" s="5" t="s">
        <v>547</v>
      </c>
      <c r="I460" s="5">
        <f t="shared" si="69"/>
        <v>2</v>
      </c>
      <c r="J460" s="5">
        <f t="shared" si="70"/>
        <v>2022</v>
      </c>
      <c r="K460" s="5">
        <f t="shared" si="71"/>
        <v>18</v>
      </c>
      <c r="L460" s="7">
        <f t="shared" si="72"/>
        <v>44610</v>
      </c>
      <c r="M460" s="5" t="s">
        <v>547</v>
      </c>
      <c r="U460" s="5" t="s">
        <v>33</v>
      </c>
      <c r="V460" s="5" t="str">
        <f t="shared" si="73"/>
        <v>clientes - varios</v>
      </c>
      <c r="W460" s="5" t="str">
        <f t="shared" si="74"/>
        <v>CLIENTES - VARIOS</v>
      </c>
      <c r="X460" s="5" t="str">
        <f t="shared" si="75"/>
        <v>Clientes - Varios</v>
      </c>
      <c r="Y460" s="5">
        <v>99999999</v>
      </c>
      <c r="Z460" s="5" t="s">
        <v>34</v>
      </c>
      <c r="AA460" s="5" t="s">
        <v>35</v>
      </c>
      <c r="AD460" s="5" t="s">
        <v>36</v>
      </c>
      <c r="AE460" s="5">
        <v>508.47</v>
      </c>
      <c r="AF460" s="5">
        <v>0</v>
      </c>
      <c r="AG460" s="5">
        <v>91.53</v>
      </c>
      <c r="AH460" s="5">
        <f t="shared" si="76"/>
        <v>600</v>
      </c>
    </row>
    <row r="461" spans="1:34" x14ac:dyDescent="0.25">
      <c r="A461" s="5">
        <v>406</v>
      </c>
      <c r="B461" s="5" t="s">
        <v>49</v>
      </c>
      <c r="C461" s="5" t="s">
        <v>30</v>
      </c>
      <c r="D461" s="5" t="s">
        <v>571</v>
      </c>
      <c r="E461" s="15" t="str">
        <f t="shared" si="77"/>
        <v>B003</v>
      </c>
      <c r="F461" s="15" t="str">
        <f t="shared" si="67"/>
        <v>12709</v>
      </c>
      <c r="G461" s="15" t="str">
        <f t="shared" si="68"/>
        <v>3-1</v>
      </c>
      <c r="H461" s="5" t="s">
        <v>547</v>
      </c>
      <c r="I461" s="5">
        <f t="shared" si="69"/>
        <v>2</v>
      </c>
      <c r="J461" s="5">
        <f t="shared" si="70"/>
        <v>2022</v>
      </c>
      <c r="K461" s="5">
        <f t="shared" si="71"/>
        <v>18</v>
      </c>
      <c r="L461" s="7">
        <f t="shared" si="72"/>
        <v>44610</v>
      </c>
      <c r="M461" s="5" t="s">
        <v>547</v>
      </c>
      <c r="U461" s="5" t="s">
        <v>33</v>
      </c>
      <c r="V461" s="5" t="str">
        <f t="shared" si="73"/>
        <v>clientes - varios</v>
      </c>
      <c r="W461" s="5" t="str">
        <f t="shared" si="74"/>
        <v>CLIENTES - VARIOS</v>
      </c>
      <c r="X461" s="5" t="str">
        <f t="shared" si="75"/>
        <v>Clientes - Varios</v>
      </c>
      <c r="Y461" s="5">
        <v>99999999</v>
      </c>
      <c r="Z461" s="5" t="s">
        <v>34</v>
      </c>
      <c r="AA461" s="5" t="s">
        <v>35</v>
      </c>
      <c r="AD461" s="5" t="s">
        <v>36</v>
      </c>
      <c r="AE461" s="5">
        <v>508.47</v>
      </c>
      <c r="AF461" s="5">
        <v>0</v>
      </c>
      <c r="AG461" s="5">
        <v>91.53</v>
      </c>
      <c r="AH461" s="5">
        <f t="shared" si="76"/>
        <v>600</v>
      </c>
    </row>
    <row r="462" spans="1:34" x14ac:dyDescent="0.25">
      <c r="A462" s="5">
        <v>407</v>
      </c>
      <c r="B462" s="5" t="s">
        <v>49</v>
      </c>
      <c r="C462" s="5" t="s">
        <v>30</v>
      </c>
      <c r="D462" s="5" t="s">
        <v>572</v>
      </c>
      <c r="E462" s="15" t="str">
        <f t="shared" si="77"/>
        <v>B003</v>
      </c>
      <c r="F462" s="15" t="str">
        <f t="shared" si="67"/>
        <v>12708</v>
      </c>
      <c r="G462" s="15" t="str">
        <f t="shared" si="68"/>
        <v>3-1</v>
      </c>
      <c r="H462" s="5" t="s">
        <v>547</v>
      </c>
      <c r="I462" s="5">
        <f t="shared" si="69"/>
        <v>2</v>
      </c>
      <c r="J462" s="5">
        <f t="shared" si="70"/>
        <v>2022</v>
      </c>
      <c r="K462" s="5">
        <f t="shared" si="71"/>
        <v>18</v>
      </c>
      <c r="L462" s="7">
        <f t="shared" si="72"/>
        <v>44610</v>
      </c>
      <c r="M462" s="5" t="s">
        <v>547</v>
      </c>
      <c r="U462" s="5" t="s">
        <v>33</v>
      </c>
      <c r="V462" s="5" t="str">
        <f t="shared" si="73"/>
        <v>clientes - varios</v>
      </c>
      <c r="W462" s="5" t="str">
        <f t="shared" si="74"/>
        <v>CLIENTES - VARIOS</v>
      </c>
      <c r="X462" s="5" t="str">
        <f t="shared" si="75"/>
        <v>Clientes - Varios</v>
      </c>
      <c r="Y462" s="5">
        <v>99999999</v>
      </c>
      <c r="Z462" s="5" t="s">
        <v>34</v>
      </c>
      <c r="AA462" s="5" t="s">
        <v>35</v>
      </c>
      <c r="AD462" s="5" t="s">
        <v>36</v>
      </c>
      <c r="AE462" s="5">
        <v>508.47</v>
      </c>
      <c r="AF462" s="5">
        <v>0</v>
      </c>
      <c r="AG462" s="5">
        <v>91.53</v>
      </c>
      <c r="AH462" s="5">
        <f t="shared" si="76"/>
        <v>600</v>
      </c>
    </row>
    <row r="463" spans="1:34" x14ac:dyDescent="0.25">
      <c r="A463" s="5">
        <v>408</v>
      </c>
      <c r="B463" s="5" t="s">
        <v>49</v>
      </c>
      <c r="C463" s="5" t="s">
        <v>30</v>
      </c>
      <c r="D463" s="5" t="s">
        <v>573</v>
      </c>
      <c r="E463" s="15" t="str">
        <f t="shared" si="77"/>
        <v>B003</v>
      </c>
      <c r="F463" s="15" t="str">
        <f t="shared" si="67"/>
        <v>12707</v>
      </c>
      <c r="G463" s="15" t="str">
        <f t="shared" si="68"/>
        <v>3-1</v>
      </c>
      <c r="H463" s="5" t="s">
        <v>547</v>
      </c>
      <c r="I463" s="5">
        <f t="shared" si="69"/>
        <v>2</v>
      </c>
      <c r="J463" s="5">
        <f t="shared" si="70"/>
        <v>2022</v>
      </c>
      <c r="K463" s="5">
        <f t="shared" si="71"/>
        <v>18</v>
      </c>
      <c r="L463" s="7">
        <f t="shared" si="72"/>
        <v>44610</v>
      </c>
      <c r="M463" s="5" t="s">
        <v>547</v>
      </c>
      <c r="U463" s="5" t="s">
        <v>33</v>
      </c>
      <c r="V463" s="5" t="str">
        <f t="shared" si="73"/>
        <v>clientes - varios</v>
      </c>
      <c r="W463" s="5" t="str">
        <f t="shared" si="74"/>
        <v>CLIENTES - VARIOS</v>
      </c>
      <c r="X463" s="5" t="str">
        <f t="shared" si="75"/>
        <v>Clientes - Varios</v>
      </c>
      <c r="Y463" s="5">
        <v>99999999</v>
      </c>
      <c r="Z463" s="5" t="s">
        <v>34</v>
      </c>
      <c r="AA463" s="5" t="s">
        <v>35</v>
      </c>
      <c r="AD463" s="5" t="s">
        <v>36</v>
      </c>
      <c r="AE463" s="5">
        <v>508.47</v>
      </c>
      <c r="AF463" s="5">
        <v>0</v>
      </c>
      <c r="AG463" s="5">
        <v>91.53</v>
      </c>
      <c r="AH463" s="5">
        <f t="shared" si="76"/>
        <v>600</v>
      </c>
    </row>
    <row r="464" spans="1:34" x14ac:dyDescent="0.25">
      <c r="A464" s="5">
        <v>409</v>
      </c>
      <c r="B464" s="5" t="s">
        <v>49</v>
      </c>
      <c r="C464" s="5" t="s">
        <v>30</v>
      </c>
      <c r="D464" s="5" t="s">
        <v>574</v>
      </c>
      <c r="E464" s="15" t="str">
        <f t="shared" si="77"/>
        <v>B003</v>
      </c>
      <c r="F464" s="15" t="str">
        <f t="shared" si="67"/>
        <v>12706</v>
      </c>
      <c r="G464" s="15" t="str">
        <f t="shared" si="68"/>
        <v>3-1</v>
      </c>
      <c r="H464" s="5" t="s">
        <v>547</v>
      </c>
      <c r="I464" s="5">
        <f t="shared" si="69"/>
        <v>2</v>
      </c>
      <c r="J464" s="5">
        <f t="shared" si="70"/>
        <v>2022</v>
      </c>
      <c r="K464" s="5">
        <f t="shared" si="71"/>
        <v>18</v>
      </c>
      <c r="L464" s="7">
        <f t="shared" si="72"/>
        <v>44610</v>
      </c>
      <c r="M464" s="5" t="s">
        <v>547</v>
      </c>
      <c r="U464" s="5" t="s">
        <v>33</v>
      </c>
      <c r="V464" s="5" t="str">
        <f t="shared" si="73"/>
        <v>clientes - varios</v>
      </c>
      <c r="W464" s="5" t="str">
        <f t="shared" si="74"/>
        <v>CLIENTES - VARIOS</v>
      </c>
      <c r="X464" s="5" t="str">
        <f t="shared" si="75"/>
        <v>Clientes - Varios</v>
      </c>
      <c r="Y464" s="5">
        <v>99999999</v>
      </c>
      <c r="Z464" s="5" t="s">
        <v>34</v>
      </c>
      <c r="AA464" s="5" t="s">
        <v>35</v>
      </c>
      <c r="AD464" s="5" t="s">
        <v>36</v>
      </c>
      <c r="AE464" s="5">
        <v>508.47</v>
      </c>
      <c r="AF464" s="5">
        <v>0</v>
      </c>
      <c r="AG464" s="5">
        <v>91.53</v>
      </c>
      <c r="AH464" s="5">
        <f t="shared" si="76"/>
        <v>600</v>
      </c>
    </row>
    <row r="465" spans="1:34" x14ac:dyDescent="0.25">
      <c r="A465" s="5">
        <v>410</v>
      </c>
      <c r="B465" s="5" t="s">
        <v>29</v>
      </c>
      <c r="C465" s="5" t="s">
        <v>30</v>
      </c>
      <c r="D465" s="5" t="s">
        <v>575</v>
      </c>
      <c r="E465" s="15" t="str">
        <f t="shared" si="77"/>
        <v>B001</v>
      </c>
      <c r="F465" s="15" t="str">
        <f t="shared" si="67"/>
        <v>17164</v>
      </c>
      <c r="G465" s="15" t="str">
        <f t="shared" si="68"/>
        <v>1-1</v>
      </c>
      <c r="H465" s="5" t="s">
        <v>547</v>
      </c>
      <c r="I465" s="5">
        <f t="shared" si="69"/>
        <v>2</v>
      </c>
      <c r="J465" s="5">
        <f t="shared" si="70"/>
        <v>2022</v>
      </c>
      <c r="K465" s="5">
        <f t="shared" si="71"/>
        <v>18</v>
      </c>
      <c r="L465" s="7">
        <f t="shared" si="72"/>
        <v>44610</v>
      </c>
      <c r="M465" s="5" t="s">
        <v>547</v>
      </c>
      <c r="U465" s="5" t="s">
        <v>33</v>
      </c>
      <c r="V465" s="5" t="str">
        <f t="shared" si="73"/>
        <v>clientes - varios</v>
      </c>
      <c r="W465" s="5" t="str">
        <f t="shared" si="74"/>
        <v>CLIENTES - VARIOS</v>
      </c>
      <c r="X465" s="5" t="str">
        <f t="shared" si="75"/>
        <v>Clientes - Varios</v>
      </c>
      <c r="Y465" s="5">
        <v>99999999</v>
      </c>
      <c r="Z465" s="5" t="s">
        <v>34</v>
      </c>
      <c r="AA465" s="5" t="s">
        <v>35</v>
      </c>
      <c r="AD465" s="5" t="s">
        <v>36</v>
      </c>
      <c r="AE465" s="5">
        <v>423.73</v>
      </c>
      <c r="AF465" s="5">
        <v>0</v>
      </c>
      <c r="AG465" s="5">
        <v>76.27</v>
      </c>
      <c r="AH465" s="5">
        <f t="shared" si="76"/>
        <v>500</v>
      </c>
    </row>
    <row r="466" spans="1:34" x14ac:dyDescent="0.25">
      <c r="A466" s="5">
        <v>411</v>
      </c>
      <c r="B466" s="5" t="s">
        <v>29</v>
      </c>
      <c r="C466" s="5" t="s">
        <v>30</v>
      </c>
      <c r="D466" s="5" t="s">
        <v>576</v>
      </c>
      <c r="E466" s="15" t="str">
        <f t="shared" si="77"/>
        <v>B001</v>
      </c>
      <c r="F466" s="15" t="str">
        <f t="shared" si="67"/>
        <v>17163</v>
      </c>
      <c r="G466" s="15" t="str">
        <f t="shared" si="68"/>
        <v>1-1</v>
      </c>
      <c r="H466" s="5" t="s">
        <v>547</v>
      </c>
      <c r="I466" s="5">
        <f t="shared" si="69"/>
        <v>2</v>
      </c>
      <c r="J466" s="5">
        <f t="shared" si="70"/>
        <v>2022</v>
      </c>
      <c r="K466" s="5">
        <f t="shared" si="71"/>
        <v>18</v>
      </c>
      <c r="L466" s="7">
        <f t="shared" si="72"/>
        <v>44610</v>
      </c>
      <c r="M466" s="5" t="s">
        <v>547</v>
      </c>
      <c r="U466" s="5" t="s">
        <v>33</v>
      </c>
      <c r="V466" s="5" t="str">
        <f t="shared" si="73"/>
        <v>clientes - varios</v>
      </c>
      <c r="W466" s="5" t="str">
        <f t="shared" si="74"/>
        <v>CLIENTES - VARIOS</v>
      </c>
      <c r="X466" s="5" t="str">
        <f t="shared" si="75"/>
        <v>Clientes - Varios</v>
      </c>
      <c r="Y466" s="5">
        <v>99999999</v>
      </c>
      <c r="Z466" s="5" t="s">
        <v>34</v>
      </c>
      <c r="AA466" s="5" t="s">
        <v>35</v>
      </c>
      <c r="AD466" s="5" t="s">
        <v>36</v>
      </c>
      <c r="AE466" s="5">
        <v>508.47</v>
      </c>
      <c r="AF466" s="5">
        <v>0</v>
      </c>
      <c r="AG466" s="5">
        <v>91.53</v>
      </c>
      <c r="AH466" s="5">
        <f t="shared" si="76"/>
        <v>600</v>
      </c>
    </row>
    <row r="467" spans="1:34" x14ac:dyDescent="0.25">
      <c r="A467" s="5">
        <v>412</v>
      </c>
      <c r="B467" s="5" t="s">
        <v>29</v>
      </c>
      <c r="C467" s="5" t="s">
        <v>30</v>
      </c>
      <c r="D467" s="5" t="s">
        <v>577</v>
      </c>
      <c r="E467" s="15" t="str">
        <f t="shared" si="77"/>
        <v>B001</v>
      </c>
      <c r="F467" s="15" t="str">
        <f t="shared" si="67"/>
        <v>17162</v>
      </c>
      <c r="G467" s="15" t="str">
        <f t="shared" si="68"/>
        <v>1-1</v>
      </c>
      <c r="H467" s="5" t="s">
        <v>547</v>
      </c>
      <c r="I467" s="5">
        <f t="shared" si="69"/>
        <v>2</v>
      </c>
      <c r="J467" s="5">
        <f t="shared" si="70"/>
        <v>2022</v>
      </c>
      <c r="K467" s="5">
        <f t="shared" si="71"/>
        <v>18</v>
      </c>
      <c r="L467" s="7">
        <f t="shared" si="72"/>
        <v>44610</v>
      </c>
      <c r="M467" s="5" t="s">
        <v>547</v>
      </c>
      <c r="U467" s="5" t="s">
        <v>33</v>
      </c>
      <c r="V467" s="5" t="str">
        <f t="shared" si="73"/>
        <v>clientes - varios</v>
      </c>
      <c r="W467" s="5" t="str">
        <f t="shared" si="74"/>
        <v>CLIENTES - VARIOS</v>
      </c>
      <c r="X467" s="5" t="str">
        <f t="shared" si="75"/>
        <v>Clientes - Varios</v>
      </c>
      <c r="Y467" s="5">
        <v>99999999</v>
      </c>
      <c r="Z467" s="5" t="s">
        <v>34</v>
      </c>
      <c r="AA467" s="5" t="s">
        <v>35</v>
      </c>
      <c r="AD467" s="5" t="s">
        <v>36</v>
      </c>
      <c r="AE467" s="5">
        <v>423.73</v>
      </c>
      <c r="AF467" s="5">
        <v>0</v>
      </c>
      <c r="AG467" s="5">
        <v>76.27</v>
      </c>
      <c r="AH467" s="5">
        <f t="shared" si="76"/>
        <v>500</v>
      </c>
    </row>
    <row r="468" spans="1:34" x14ac:dyDescent="0.25">
      <c r="A468" s="5">
        <v>413</v>
      </c>
      <c r="B468" s="5" t="s">
        <v>29</v>
      </c>
      <c r="C468" s="5" t="s">
        <v>30</v>
      </c>
      <c r="D468" s="5" t="s">
        <v>578</v>
      </c>
      <c r="E468" s="15" t="str">
        <f t="shared" si="77"/>
        <v>B001</v>
      </c>
      <c r="F468" s="15" t="str">
        <f t="shared" si="67"/>
        <v>17161</v>
      </c>
      <c r="G468" s="15" t="str">
        <f t="shared" si="68"/>
        <v>1-1</v>
      </c>
      <c r="H468" s="5" t="s">
        <v>547</v>
      </c>
      <c r="I468" s="5">
        <f t="shared" si="69"/>
        <v>2</v>
      </c>
      <c r="J468" s="5">
        <f t="shared" si="70"/>
        <v>2022</v>
      </c>
      <c r="K468" s="5">
        <f t="shared" si="71"/>
        <v>18</v>
      </c>
      <c r="L468" s="7">
        <f t="shared" si="72"/>
        <v>44610</v>
      </c>
      <c r="M468" s="5" t="s">
        <v>547</v>
      </c>
      <c r="U468" s="5" t="s">
        <v>33</v>
      </c>
      <c r="V468" s="5" t="str">
        <f t="shared" si="73"/>
        <v>clientes - varios</v>
      </c>
      <c r="W468" s="5" t="str">
        <f t="shared" si="74"/>
        <v>CLIENTES - VARIOS</v>
      </c>
      <c r="X468" s="5" t="str">
        <f t="shared" si="75"/>
        <v>Clientes - Varios</v>
      </c>
      <c r="Y468" s="5">
        <v>99999999</v>
      </c>
      <c r="Z468" s="5" t="s">
        <v>34</v>
      </c>
      <c r="AA468" s="5" t="s">
        <v>35</v>
      </c>
      <c r="AD468" s="5" t="s">
        <v>36</v>
      </c>
      <c r="AE468" s="5">
        <v>423.73</v>
      </c>
      <c r="AF468" s="5">
        <v>0</v>
      </c>
      <c r="AG468" s="5">
        <v>76.27</v>
      </c>
      <c r="AH468" s="5">
        <f t="shared" si="76"/>
        <v>500</v>
      </c>
    </row>
    <row r="469" spans="1:34" x14ac:dyDescent="0.25">
      <c r="A469" s="5">
        <v>414</v>
      </c>
      <c r="B469" s="5" t="s">
        <v>29</v>
      </c>
      <c r="C469" s="5" t="s">
        <v>38</v>
      </c>
      <c r="D469" s="5" t="s">
        <v>579</v>
      </c>
      <c r="E469" s="15" t="str">
        <f t="shared" si="77"/>
        <v>F001</v>
      </c>
      <c r="F469" s="15" t="str">
        <f t="shared" si="67"/>
        <v>8539</v>
      </c>
      <c r="G469" s="15" t="str">
        <f t="shared" si="68"/>
        <v>1-8</v>
      </c>
      <c r="H469" s="5" t="s">
        <v>547</v>
      </c>
      <c r="I469" s="5">
        <f t="shared" si="69"/>
        <v>2</v>
      </c>
      <c r="J469" s="5">
        <f t="shared" si="70"/>
        <v>2022</v>
      </c>
      <c r="K469" s="5">
        <f t="shared" si="71"/>
        <v>18</v>
      </c>
      <c r="L469" s="7">
        <f t="shared" si="72"/>
        <v>44610</v>
      </c>
      <c r="M469" s="5" t="s">
        <v>547</v>
      </c>
      <c r="S469" s="5" t="s">
        <v>168</v>
      </c>
      <c r="T469" s="5" t="s">
        <v>169</v>
      </c>
      <c r="U469" s="5" t="s">
        <v>580</v>
      </c>
      <c r="V469" s="5" t="str">
        <f t="shared" si="73"/>
        <v>daniel agustin zavala soriano</v>
      </c>
      <c r="W469" s="5" t="str">
        <f t="shared" si="74"/>
        <v>DANIEL AGUSTIN ZAVALA SORIANO</v>
      </c>
      <c r="X469" s="5" t="str">
        <f t="shared" si="75"/>
        <v>Daniel Agustin Zavala Soriano</v>
      </c>
      <c r="Y469" s="5">
        <v>10256416196</v>
      </c>
      <c r="Z469" s="5" t="s">
        <v>34</v>
      </c>
      <c r="AA469" s="5" t="s">
        <v>35</v>
      </c>
      <c r="AD469" s="5" t="s">
        <v>36</v>
      </c>
      <c r="AE469" s="5">
        <v>585.25</v>
      </c>
      <c r="AF469" s="5">
        <v>0</v>
      </c>
      <c r="AG469" s="5">
        <v>105.35</v>
      </c>
      <c r="AH469" s="5">
        <f t="shared" si="76"/>
        <v>690.6</v>
      </c>
    </row>
    <row r="470" spans="1:34" x14ac:dyDescent="0.25">
      <c r="A470" s="5">
        <v>415</v>
      </c>
      <c r="B470" s="5" t="s">
        <v>29</v>
      </c>
      <c r="C470" s="5" t="s">
        <v>38</v>
      </c>
      <c r="D470" s="5" t="s">
        <v>581</v>
      </c>
      <c r="E470" s="15" t="str">
        <f t="shared" si="77"/>
        <v>F001</v>
      </c>
      <c r="F470" s="15" t="str">
        <f t="shared" si="67"/>
        <v>8538</v>
      </c>
      <c r="G470" s="15" t="str">
        <f t="shared" si="68"/>
        <v>1-8</v>
      </c>
      <c r="H470" s="5" t="s">
        <v>547</v>
      </c>
      <c r="I470" s="5">
        <f t="shared" si="69"/>
        <v>2</v>
      </c>
      <c r="J470" s="5">
        <f t="shared" si="70"/>
        <v>2022</v>
      </c>
      <c r="K470" s="5">
        <f t="shared" si="71"/>
        <v>18</v>
      </c>
      <c r="L470" s="7">
        <f t="shared" si="72"/>
        <v>44610</v>
      </c>
      <c r="M470" s="5" t="s">
        <v>547</v>
      </c>
      <c r="R470" s="5" t="s">
        <v>87</v>
      </c>
      <c r="S470" s="5" t="s">
        <v>40</v>
      </c>
      <c r="T470" s="5" t="s">
        <v>41</v>
      </c>
      <c r="U470" s="5" t="s">
        <v>582</v>
      </c>
      <c r="V470" s="5" t="str">
        <f t="shared" si="73"/>
        <v>transportes daniel la granja srl</v>
      </c>
      <c r="W470" s="5" t="str">
        <f t="shared" si="74"/>
        <v>TRANSPORTES DANIEL LA GRANJA SRL</v>
      </c>
      <c r="X470" s="5" t="str">
        <f t="shared" si="75"/>
        <v>Transportes Daniel La Granja Srl</v>
      </c>
      <c r="Y470" s="5">
        <v>20480442122</v>
      </c>
      <c r="Z470" s="5" t="s">
        <v>34</v>
      </c>
      <c r="AA470" s="5" t="s">
        <v>35</v>
      </c>
      <c r="AD470" s="5" t="s">
        <v>36</v>
      </c>
      <c r="AE470" s="5">
        <v>67.8</v>
      </c>
      <c r="AF470" s="5">
        <v>0</v>
      </c>
      <c r="AG470" s="5">
        <v>12.2</v>
      </c>
      <c r="AH470" s="5">
        <f t="shared" si="76"/>
        <v>80</v>
      </c>
    </row>
    <row r="471" spans="1:34" x14ac:dyDescent="0.25">
      <c r="A471" s="5">
        <v>416</v>
      </c>
      <c r="B471" s="5" t="s">
        <v>29</v>
      </c>
      <c r="C471" s="5" t="s">
        <v>38</v>
      </c>
      <c r="D471" s="5" t="s">
        <v>583</v>
      </c>
      <c r="E471" s="15" t="str">
        <f t="shared" si="77"/>
        <v>F001</v>
      </c>
      <c r="F471" s="15" t="str">
        <f t="shared" si="67"/>
        <v>8537</v>
      </c>
      <c r="G471" s="15" t="str">
        <f t="shared" si="68"/>
        <v>1-8</v>
      </c>
      <c r="H471" s="5" t="s">
        <v>547</v>
      </c>
      <c r="I471" s="5">
        <f t="shared" si="69"/>
        <v>2</v>
      </c>
      <c r="J471" s="5">
        <f t="shared" si="70"/>
        <v>2022</v>
      </c>
      <c r="K471" s="5">
        <f t="shared" si="71"/>
        <v>18</v>
      </c>
      <c r="L471" s="7">
        <f t="shared" si="72"/>
        <v>44610</v>
      </c>
      <c r="M471" s="5" t="s">
        <v>547</v>
      </c>
      <c r="R471" s="5" t="s">
        <v>87</v>
      </c>
      <c r="S471" s="5" t="s">
        <v>40</v>
      </c>
      <c r="T471" s="5" t="s">
        <v>41</v>
      </c>
      <c r="U471" s="5" t="s">
        <v>584</v>
      </c>
      <c r="V471" s="5" t="str">
        <f t="shared" si="73"/>
        <v>emp de transportes turismo alvarado eirl</v>
      </c>
      <c r="W471" s="5" t="str">
        <f t="shared" si="74"/>
        <v>EMP DE TRANSPORTES TURISMO ALVARADO EIRL</v>
      </c>
      <c r="X471" s="5" t="str">
        <f t="shared" si="75"/>
        <v>Emp De Transportes Turismo Alvarado Eirl</v>
      </c>
      <c r="Y471" s="5">
        <v>20395748701</v>
      </c>
      <c r="Z471" s="5" t="s">
        <v>34</v>
      </c>
      <c r="AA471" s="5" t="s">
        <v>35</v>
      </c>
      <c r="AD471" s="5" t="s">
        <v>36</v>
      </c>
      <c r="AE471" s="5">
        <v>228.81</v>
      </c>
      <c r="AF471" s="5">
        <v>0</v>
      </c>
      <c r="AG471" s="5">
        <v>41.19</v>
      </c>
      <c r="AH471" s="5">
        <f t="shared" si="76"/>
        <v>270</v>
      </c>
    </row>
    <row r="472" spans="1:34" x14ac:dyDescent="0.25">
      <c r="A472" s="5">
        <v>417</v>
      </c>
      <c r="B472" s="5" t="s">
        <v>29</v>
      </c>
      <c r="C472" s="5" t="s">
        <v>38</v>
      </c>
      <c r="D472" s="5" t="s">
        <v>585</v>
      </c>
      <c r="E472" s="15" t="str">
        <f t="shared" si="77"/>
        <v>F001</v>
      </c>
      <c r="F472" s="15" t="str">
        <f t="shared" si="67"/>
        <v>8536</v>
      </c>
      <c r="G472" s="15" t="str">
        <f t="shared" si="68"/>
        <v>1-8</v>
      </c>
      <c r="H472" s="5" t="s">
        <v>547</v>
      </c>
      <c r="I472" s="5">
        <f t="shared" si="69"/>
        <v>2</v>
      </c>
      <c r="J472" s="5">
        <f t="shared" si="70"/>
        <v>2022</v>
      </c>
      <c r="K472" s="5">
        <f t="shared" si="71"/>
        <v>18</v>
      </c>
      <c r="L472" s="7">
        <f t="shared" si="72"/>
        <v>44610</v>
      </c>
      <c r="M472" s="5" t="s">
        <v>547</v>
      </c>
      <c r="R472" s="5" t="s">
        <v>87</v>
      </c>
      <c r="S472" s="5" t="s">
        <v>40</v>
      </c>
      <c r="T472" s="5" t="s">
        <v>41</v>
      </c>
      <c r="U472" s="5" t="s">
        <v>584</v>
      </c>
      <c r="V472" s="5" t="str">
        <f t="shared" si="73"/>
        <v>emp de transportes turismo alvarado eirl</v>
      </c>
      <c r="W472" s="5" t="str">
        <f t="shared" si="74"/>
        <v>EMP DE TRANSPORTES TURISMO ALVARADO EIRL</v>
      </c>
      <c r="X472" s="5" t="str">
        <f t="shared" si="75"/>
        <v>Emp De Transportes Turismo Alvarado Eirl</v>
      </c>
      <c r="Y472" s="5">
        <v>20395748701</v>
      </c>
      <c r="Z472" s="5" t="s">
        <v>34</v>
      </c>
      <c r="AA472" s="5" t="s">
        <v>35</v>
      </c>
      <c r="AD472" s="5" t="s">
        <v>36</v>
      </c>
      <c r="AE472" s="5">
        <v>384.75</v>
      </c>
      <c r="AF472" s="5">
        <v>0</v>
      </c>
      <c r="AG472" s="5">
        <v>69.25</v>
      </c>
      <c r="AH472" s="5">
        <f t="shared" si="76"/>
        <v>454</v>
      </c>
    </row>
    <row r="473" spans="1:34" x14ac:dyDescent="0.25">
      <c r="A473" s="5">
        <v>418</v>
      </c>
      <c r="B473" s="5" t="s">
        <v>49</v>
      </c>
      <c r="C473" s="5" t="s">
        <v>38</v>
      </c>
      <c r="D473" s="5" t="s">
        <v>586</v>
      </c>
      <c r="E473" s="15" t="str">
        <f t="shared" si="77"/>
        <v>F003</v>
      </c>
      <c r="F473" s="15" t="str">
        <f t="shared" si="67"/>
        <v>2105</v>
      </c>
      <c r="G473" s="15" t="str">
        <f t="shared" si="68"/>
        <v>3-2</v>
      </c>
      <c r="H473" s="5" t="s">
        <v>547</v>
      </c>
      <c r="I473" s="5">
        <f t="shared" si="69"/>
        <v>2</v>
      </c>
      <c r="J473" s="5">
        <f t="shared" si="70"/>
        <v>2022</v>
      </c>
      <c r="K473" s="5">
        <f t="shared" si="71"/>
        <v>18</v>
      </c>
      <c r="L473" s="7">
        <f t="shared" si="72"/>
        <v>44610</v>
      </c>
      <c r="M473" s="5" t="s">
        <v>547</v>
      </c>
      <c r="R473" s="5" t="s">
        <v>219</v>
      </c>
      <c r="S473" s="5" t="s">
        <v>61</v>
      </c>
      <c r="T473" s="5" t="s">
        <v>219</v>
      </c>
      <c r="U473" s="5" t="s">
        <v>444</v>
      </c>
      <c r="V473" s="5" t="str">
        <f t="shared" si="73"/>
        <v>norcava peru e.i.r.l.</v>
      </c>
      <c r="W473" s="5" t="str">
        <f t="shared" si="74"/>
        <v>NORCAVA PERU E.I.R.L.</v>
      </c>
      <c r="X473" s="5" t="str">
        <f t="shared" si="75"/>
        <v>Norcava Peru E.I.R.L.</v>
      </c>
      <c r="Y473" s="5">
        <v>20453667074</v>
      </c>
      <c r="Z473" s="5" t="s">
        <v>34</v>
      </c>
      <c r="AA473" s="5" t="s">
        <v>35</v>
      </c>
      <c r="AD473" s="5" t="s">
        <v>36</v>
      </c>
      <c r="AE473" s="5">
        <v>108.47</v>
      </c>
      <c r="AF473" s="5">
        <v>0</v>
      </c>
      <c r="AG473" s="5">
        <v>19.53</v>
      </c>
      <c r="AH473" s="5">
        <f t="shared" si="76"/>
        <v>128</v>
      </c>
    </row>
    <row r="474" spans="1:34" x14ac:dyDescent="0.25">
      <c r="A474" s="5">
        <v>419</v>
      </c>
      <c r="B474" s="5" t="s">
        <v>29</v>
      </c>
      <c r="C474" s="5" t="s">
        <v>38</v>
      </c>
      <c r="D474" s="5" t="s">
        <v>587</v>
      </c>
      <c r="E474" s="15" t="str">
        <f t="shared" si="77"/>
        <v>F001</v>
      </c>
      <c r="F474" s="15" t="str">
        <f t="shared" si="67"/>
        <v>8535</v>
      </c>
      <c r="G474" s="15" t="str">
        <f t="shared" si="68"/>
        <v>1-8</v>
      </c>
      <c r="H474" s="5" t="s">
        <v>547</v>
      </c>
      <c r="I474" s="5">
        <f t="shared" si="69"/>
        <v>2</v>
      </c>
      <c r="J474" s="5">
        <f t="shared" si="70"/>
        <v>2022</v>
      </c>
      <c r="K474" s="5">
        <f t="shared" si="71"/>
        <v>18</v>
      </c>
      <c r="L474" s="7">
        <f t="shared" si="72"/>
        <v>44610</v>
      </c>
      <c r="M474" s="5" t="s">
        <v>547</v>
      </c>
      <c r="U474" s="5" t="s">
        <v>190</v>
      </c>
      <c r="V474" s="5" t="str">
        <f t="shared" si="73"/>
        <v>deprisa logistica eirl</v>
      </c>
      <c r="W474" s="5" t="str">
        <f t="shared" si="74"/>
        <v>DEPRISA LOGISTICA EIRL</v>
      </c>
      <c r="X474" s="5" t="str">
        <f t="shared" si="75"/>
        <v>Deprisa Logistica Eirl</v>
      </c>
      <c r="Y474" s="5">
        <v>20604757836</v>
      </c>
      <c r="Z474" s="5" t="s">
        <v>34</v>
      </c>
      <c r="AA474" s="5" t="s">
        <v>35</v>
      </c>
      <c r="AD474" s="5" t="s">
        <v>36</v>
      </c>
      <c r="AE474" s="5">
        <v>847.46</v>
      </c>
      <c r="AF474" s="5">
        <v>0</v>
      </c>
      <c r="AG474" s="5">
        <v>152.54</v>
      </c>
      <c r="AH474" s="5">
        <f t="shared" si="76"/>
        <v>1000</v>
      </c>
    </row>
    <row r="475" spans="1:34" x14ac:dyDescent="0.25">
      <c r="A475" s="5">
        <v>420</v>
      </c>
      <c r="B475" s="5" t="s">
        <v>49</v>
      </c>
      <c r="C475" s="5" t="s">
        <v>38</v>
      </c>
      <c r="D475" s="5" t="s">
        <v>588</v>
      </c>
      <c r="E475" s="15" t="str">
        <f t="shared" si="77"/>
        <v>F003</v>
      </c>
      <c r="F475" s="15" t="str">
        <f t="shared" si="67"/>
        <v>2104</v>
      </c>
      <c r="G475" s="15" t="str">
        <f t="shared" si="68"/>
        <v>3-2</v>
      </c>
      <c r="H475" s="5" t="s">
        <v>547</v>
      </c>
      <c r="I475" s="5">
        <f t="shared" si="69"/>
        <v>2</v>
      </c>
      <c r="J475" s="5">
        <f t="shared" si="70"/>
        <v>2022</v>
      </c>
      <c r="K475" s="5">
        <f t="shared" si="71"/>
        <v>18</v>
      </c>
      <c r="L475" s="7">
        <f t="shared" si="72"/>
        <v>44610</v>
      </c>
      <c r="M475" s="5" t="s">
        <v>547</v>
      </c>
      <c r="R475" s="5" t="s">
        <v>41</v>
      </c>
      <c r="S475" s="5" t="s">
        <v>40</v>
      </c>
      <c r="T475" s="5" t="s">
        <v>41</v>
      </c>
      <c r="U475" s="5" t="s">
        <v>589</v>
      </c>
      <c r="V475" s="5" t="str">
        <f t="shared" si="73"/>
        <v>rojas herrera roger</v>
      </c>
      <c r="W475" s="5" t="str">
        <f t="shared" si="74"/>
        <v>ROJAS HERRERA ROGER</v>
      </c>
      <c r="X475" s="5" t="str">
        <f t="shared" si="75"/>
        <v>Rojas Herrera Roger</v>
      </c>
      <c r="Y475" s="5">
        <v>10424590555</v>
      </c>
      <c r="Z475" s="5" t="s">
        <v>34</v>
      </c>
      <c r="AA475" s="5" t="s">
        <v>35</v>
      </c>
      <c r="AD475" s="5" t="s">
        <v>36</v>
      </c>
      <c r="AE475" s="5">
        <v>38.14</v>
      </c>
      <c r="AF475" s="5">
        <v>0</v>
      </c>
      <c r="AG475" s="5">
        <v>6.86</v>
      </c>
      <c r="AH475" s="5">
        <f t="shared" si="76"/>
        <v>45</v>
      </c>
    </row>
    <row r="476" spans="1:34" x14ac:dyDescent="0.25">
      <c r="A476" s="5">
        <v>421</v>
      </c>
      <c r="B476" s="5" t="s">
        <v>49</v>
      </c>
      <c r="C476" s="5" t="s">
        <v>30</v>
      </c>
      <c r="D476" s="5" t="s">
        <v>590</v>
      </c>
      <c r="E476" s="15" t="str">
        <f t="shared" si="77"/>
        <v>B003</v>
      </c>
      <c r="F476" s="15" t="str">
        <f t="shared" si="67"/>
        <v>12705</v>
      </c>
      <c r="G476" s="15" t="str">
        <f t="shared" si="68"/>
        <v>3-1</v>
      </c>
      <c r="H476" s="5" t="s">
        <v>547</v>
      </c>
      <c r="I476" s="5">
        <f t="shared" si="69"/>
        <v>2</v>
      </c>
      <c r="J476" s="5">
        <f t="shared" si="70"/>
        <v>2022</v>
      </c>
      <c r="K476" s="5">
        <f t="shared" si="71"/>
        <v>18</v>
      </c>
      <c r="L476" s="7">
        <f t="shared" si="72"/>
        <v>44610</v>
      </c>
      <c r="M476" s="5" t="s">
        <v>547</v>
      </c>
      <c r="U476" s="5" t="s">
        <v>33</v>
      </c>
      <c r="V476" s="5" t="str">
        <f t="shared" si="73"/>
        <v>clientes - varios</v>
      </c>
      <c r="W476" s="5" t="str">
        <f t="shared" si="74"/>
        <v>CLIENTES - VARIOS</v>
      </c>
      <c r="X476" s="5" t="str">
        <f t="shared" si="75"/>
        <v>Clientes - Varios</v>
      </c>
      <c r="Y476" s="5">
        <v>99999999</v>
      </c>
      <c r="Z476" s="5" t="s">
        <v>34</v>
      </c>
      <c r="AA476" s="5" t="s">
        <v>35</v>
      </c>
      <c r="AD476" s="5" t="s">
        <v>36</v>
      </c>
      <c r="AE476" s="5">
        <v>423.73</v>
      </c>
      <c r="AF476" s="5">
        <v>0</v>
      </c>
      <c r="AG476" s="5">
        <v>76.27</v>
      </c>
      <c r="AH476" s="5">
        <f t="shared" si="76"/>
        <v>500</v>
      </c>
    </row>
    <row r="477" spans="1:34" x14ac:dyDescent="0.25">
      <c r="A477" s="5">
        <v>422</v>
      </c>
      <c r="B477" s="5" t="s">
        <v>49</v>
      </c>
      <c r="C477" s="5" t="s">
        <v>30</v>
      </c>
      <c r="D477" s="5" t="s">
        <v>591</v>
      </c>
      <c r="E477" s="15" t="str">
        <f t="shared" si="77"/>
        <v>B003</v>
      </c>
      <c r="F477" s="15" t="str">
        <f t="shared" si="67"/>
        <v>12704</v>
      </c>
      <c r="G477" s="15" t="str">
        <f t="shared" si="68"/>
        <v>3-1</v>
      </c>
      <c r="H477" s="5" t="s">
        <v>547</v>
      </c>
      <c r="I477" s="5">
        <f t="shared" si="69"/>
        <v>2</v>
      </c>
      <c r="J477" s="5">
        <f t="shared" si="70"/>
        <v>2022</v>
      </c>
      <c r="K477" s="5">
        <f t="shared" si="71"/>
        <v>18</v>
      </c>
      <c r="L477" s="7">
        <f t="shared" si="72"/>
        <v>44610</v>
      </c>
      <c r="M477" s="5" t="s">
        <v>547</v>
      </c>
      <c r="U477" s="5" t="s">
        <v>33</v>
      </c>
      <c r="V477" s="5" t="str">
        <f t="shared" si="73"/>
        <v>clientes - varios</v>
      </c>
      <c r="W477" s="5" t="str">
        <f t="shared" si="74"/>
        <v>CLIENTES - VARIOS</v>
      </c>
      <c r="X477" s="5" t="str">
        <f t="shared" si="75"/>
        <v>Clientes - Varios</v>
      </c>
      <c r="Y477" s="5">
        <v>99999999</v>
      </c>
      <c r="Z477" s="5" t="s">
        <v>34</v>
      </c>
      <c r="AA477" s="5" t="s">
        <v>35</v>
      </c>
      <c r="AD477" s="5" t="s">
        <v>36</v>
      </c>
      <c r="AE477" s="5">
        <v>423.73</v>
      </c>
      <c r="AF477" s="5">
        <v>0</v>
      </c>
      <c r="AG477" s="5">
        <v>76.27</v>
      </c>
      <c r="AH477" s="5">
        <f t="shared" si="76"/>
        <v>500</v>
      </c>
    </row>
    <row r="478" spans="1:34" x14ac:dyDescent="0.25">
      <c r="A478" s="5">
        <v>423</v>
      </c>
      <c r="B478" s="5" t="s">
        <v>49</v>
      </c>
      <c r="C478" s="5" t="s">
        <v>30</v>
      </c>
      <c r="D478" s="5" t="s">
        <v>592</v>
      </c>
      <c r="E478" s="15" t="str">
        <f t="shared" si="77"/>
        <v>B003</v>
      </c>
      <c r="F478" s="15" t="str">
        <f t="shared" si="67"/>
        <v>12703</v>
      </c>
      <c r="G478" s="15" t="str">
        <f t="shared" si="68"/>
        <v>3-1</v>
      </c>
      <c r="H478" s="5" t="s">
        <v>547</v>
      </c>
      <c r="I478" s="5">
        <f t="shared" si="69"/>
        <v>2</v>
      </c>
      <c r="J478" s="5">
        <f t="shared" si="70"/>
        <v>2022</v>
      </c>
      <c r="K478" s="5">
        <f t="shared" si="71"/>
        <v>18</v>
      </c>
      <c r="L478" s="7">
        <f t="shared" si="72"/>
        <v>44610</v>
      </c>
      <c r="M478" s="5" t="s">
        <v>547</v>
      </c>
      <c r="U478" s="5" t="s">
        <v>33</v>
      </c>
      <c r="V478" s="5" t="str">
        <f t="shared" si="73"/>
        <v>clientes - varios</v>
      </c>
      <c r="W478" s="5" t="str">
        <f t="shared" si="74"/>
        <v>CLIENTES - VARIOS</v>
      </c>
      <c r="X478" s="5" t="str">
        <f t="shared" si="75"/>
        <v>Clientes - Varios</v>
      </c>
      <c r="Y478" s="5">
        <v>99999999</v>
      </c>
      <c r="Z478" s="5" t="s">
        <v>34</v>
      </c>
      <c r="AA478" s="5" t="s">
        <v>35</v>
      </c>
      <c r="AD478" s="5" t="s">
        <v>36</v>
      </c>
      <c r="AE478" s="5">
        <v>423.73</v>
      </c>
      <c r="AF478" s="5">
        <v>0</v>
      </c>
      <c r="AG478" s="5">
        <v>76.27</v>
      </c>
      <c r="AH478" s="5">
        <f t="shared" si="76"/>
        <v>500</v>
      </c>
    </row>
    <row r="479" spans="1:34" x14ac:dyDescent="0.25">
      <c r="A479" s="5">
        <v>424</v>
      </c>
      <c r="B479" s="5" t="s">
        <v>49</v>
      </c>
      <c r="C479" s="5" t="s">
        <v>30</v>
      </c>
      <c r="D479" s="5" t="s">
        <v>593</v>
      </c>
      <c r="E479" s="15" t="str">
        <f t="shared" si="77"/>
        <v>B003</v>
      </c>
      <c r="F479" s="15" t="str">
        <f t="shared" si="67"/>
        <v>12702</v>
      </c>
      <c r="G479" s="15" t="str">
        <f t="shared" si="68"/>
        <v>3-1</v>
      </c>
      <c r="H479" s="5" t="s">
        <v>547</v>
      </c>
      <c r="I479" s="5">
        <f t="shared" si="69"/>
        <v>2</v>
      </c>
      <c r="J479" s="5">
        <f t="shared" si="70"/>
        <v>2022</v>
      </c>
      <c r="K479" s="5">
        <f t="shared" si="71"/>
        <v>18</v>
      </c>
      <c r="L479" s="7">
        <f t="shared" si="72"/>
        <v>44610</v>
      </c>
      <c r="M479" s="5" t="s">
        <v>547</v>
      </c>
      <c r="U479" s="5" t="s">
        <v>33</v>
      </c>
      <c r="V479" s="5" t="str">
        <f t="shared" si="73"/>
        <v>clientes - varios</v>
      </c>
      <c r="W479" s="5" t="str">
        <f t="shared" si="74"/>
        <v>CLIENTES - VARIOS</v>
      </c>
      <c r="X479" s="5" t="str">
        <f t="shared" si="75"/>
        <v>Clientes - Varios</v>
      </c>
      <c r="Y479" s="5">
        <v>99999999</v>
      </c>
      <c r="Z479" s="5" t="s">
        <v>34</v>
      </c>
      <c r="AA479" s="5" t="s">
        <v>35</v>
      </c>
      <c r="AD479" s="5" t="s">
        <v>36</v>
      </c>
      <c r="AE479" s="5">
        <v>423.73</v>
      </c>
      <c r="AF479" s="5">
        <v>0</v>
      </c>
      <c r="AG479" s="5">
        <v>76.27</v>
      </c>
      <c r="AH479" s="5">
        <f t="shared" si="76"/>
        <v>500</v>
      </c>
    </row>
    <row r="480" spans="1:34" x14ac:dyDescent="0.25">
      <c r="A480" s="5">
        <v>425</v>
      </c>
      <c r="B480" s="5" t="s">
        <v>29</v>
      </c>
      <c r="C480" s="5" t="s">
        <v>38</v>
      </c>
      <c r="D480" s="5" t="s">
        <v>594</v>
      </c>
      <c r="E480" s="15" t="str">
        <f t="shared" si="77"/>
        <v>F001</v>
      </c>
      <c r="F480" s="15" t="str">
        <f t="shared" si="67"/>
        <v>8534</v>
      </c>
      <c r="G480" s="15" t="str">
        <f t="shared" si="68"/>
        <v>1-8</v>
      </c>
      <c r="H480" s="5" t="s">
        <v>547</v>
      </c>
      <c r="I480" s="5">
        <f t="shared" si="69"/>
        <v>2</v>
      </c>
      <c r="J480" s="5">
        <f t="shared" si="70"/>
        <v>2022</v>
      </c>
      <c r="K480" s="5">
        <f t="shared" si="71"/>
        <v>18</v>
      </c>
      <c r="L480" s="7">
        <f t="shared" si="72"/>
        <v>44610</v>
      </c>
      <c r="M480" s="5" t="s">
        <v>547</v>
      </c>
      <c r="R480" s="5" t="s">
        <v>60</v>
      </c>
      <c r="S480" s="5" t="s">
        <v>61</v>
      </c>
      <c r="T480" s="5" t="s">
        <v>60</v>
      </c>
      <c r="U480" s="5" t="s">
        <v>595</v>
      </c>
      <c r="V480" s="5" t="str">
        <f t="shared" si="73"/>
        <v>torres asociados srl</v>
      </c>
      <c r="W480" s="5" t="str">
        <f t="shared" si="74"/>
        <v>TORRES ASOCIADOS SRL</v>
      </c>
      <c r="X480" s="5" t="str">
        <f t="shared" si="75"/>
        <v>Torres Asociados Srl</v>
      </c>
      <c r="Y480" s="5">
        <v>20480150857</v>
      </c>
      <c r="Z480" s="5" t="s">
        <v>34</v>
      </c>
      <c r="AA480" s="5" t="s">
        <v>35</v>
      </c>
      <c r="AD480" s="5" t="s">
        <v>36</v>
      </c>
      <c r="AE480" s="5">
        <v>254.24</v>
      </c>
      <c r="AF480" s="5">
        <v>0</v>
      </c>
      <c r="AG480" s="5">
        <v>45.76</v>
      </c>
      <c r="AH480" s="5">
        <f t="shared" si="76"/>
        <v>300</v>
      </c>
    </row>
    <row r="481" spans="1:34" x14ac:dyDescent="0.25">
      <c r="A481" s="5">
        <v>426</v>
      </c>
      <c r="B481" s="5" t="s">
        <v>55</v>
      </c>
      <c r="C481" s="5" t="s">
        <v>30</v>
      </c>
      <c r="D481" s="5" t="s">
        <v>596</v>
      </c>
      <c r="E481" s="15" t="str">
        <f t="shared" si="77"/>
        <v>B002</v>
      </c>
      <c r="F481" s="15" t="str">
        <f t="shared" si="67"/>
        <v>16020</v>
      </c>
      <c r="G481" s="15" t="str">
        <f t="shared" si="68"/>
        <v>2-1</v>
      </c>
      <c r="H481" s="5" t="s">
        <v>547</v>
      </c>
      <c r="I481" s="5">
        <f t="shared" si="69"/>
        <v>2</v>
      </c>
      <c r="J481" s="5">
        <f t="shared" si="70"/>
        <v>2022</v>
      </c>
      <c r="K481" s="5">
        <f t="shared" si="71"/>
        <v>18</v>
      </c>
      <c r="L481" s="7">
        <f t="shared" si="72"/>
        <v>44610</v>
      </c>
      <c r="M481" s="5" t="s">
        <v>547</v>
      </c>
      <c r="U481" s="5" t="s">
        <v>33</v>
      </c>
      <c r="V481" s="5" t="str">
        <f t="shared" si="73"/>
        <v>clientes - varios</v>
      </c>
      <c r="W481" s="5" t="str">
        <f t="shared" si="74"/>
        <v>CLIENTES - VARIOS</v>
      </c>
      <c r="X481" s="5" t="str">
        <f t="shared" si="75"/>
        <v>Clientes - Varios</v>
      </c>
      <c r="Y481" s="5">
        <v>99999999</v>
      </c>
      <c r="Z481" s="5" t="s">
        <v>34</v>
      </c>
      <c r="AA481" s="5" t="s">
        <v>35</v>
      </c>
      <c r="AD481" s="5" t="s">
        <v>36</v>
      </c>
      <c r="AE481" s="5">
        <v>423.73</v>
      </c>
      <c r="AF481" s="5">
        <v>0</v>
      </c>
      <c r="AG481" s="5">
        <v>76.27</v>
      </c>
      <c r="AH481" s="5">
        <f t="shared" si="76"/>
        <v>500</v>
      </c>
    </row>
    <row r="482" spans="1:34" x14ac:dyDescent="0.25">
      <c r="A482" s="5">
        <v>427</v>
      </c>
      <c r="B482" s="5" t="s">
        <v>55</v>
      </c>
      <c r="C482" s="5" t="s">
        <v>30</v>
      </c>
      <c r="D482" s="5" t="s">
        <v>597</v>
      </c>
      <c r="E482" s="15" t="str">
        <f t="shared" si="77"/>
        <v>B002</v>
      </c>
      <c r="F482" s="15" t="str">
        <f t="shared" si="67"/>
        <v>16019</v>
      </c>
      <c r="G482" s="15" t="str">
        <f t="shared" si="68"/>
        <v>2-1</v>
      </c>
      <c r="H482" s="5" t="s">
        <v>547</v>
      </c>
      <c r="I482" s="5">
        <f t="shared" si="69"/>
        <v>2</v>
      </c>
      <c r="J482" s="5">
        <f t="shared" si="70"/>
        <v>2022</v>
      </c>
      <c r="K482" s="5">
        <f t="shared" si="71"/>
        <v>18</v>
      </c>
      <c r="L482" s="7">
        <f t="shared" si="72"/>
        <v>44610</v>
      </c>
      <c r="M482" s="5" t="s">
        <v>547</v>
      </c>
      <c r="U482" s="5" t="s">
        <v>33</v>
      </c>
      <c r="V482" s="5" t="str">
        <f t="shared" si="73"/>
        <v>clientes - varios</v>
      </c>
      <c r="W482" s="5" t="str">
        <f t="shared" si="74"/>
        <v>CLIENTES - VARIOS</v>
      </c>
      <c r="X482" s="5" t="str">
        <f t="shared" si="75"/>
        <v>Clientes - Varios</v>
      </c>
      <c r="Y482" s="5">
        <v>99999999</v>
      </c>
      <c r="Z482" s="5" t="s">
        <v>34</v>
      </c>
      <c r="AA482" s="5" t="s">
        <v>35</v>
      </c>
      <c r="AD482" s="5" t="s">
        <v>36</v>
      </c>
      <c r="AE482" s="5">
        <v>423.73</v>
      </c>
      <c r="AF482" s="5">
        <v>0</v>
      </c>
      <c r="AG482" s="5">
        <v>76.27</v>
      </c>
      <c r="AH482" s="5">
        <f t="shared" si="76"/>
        <v>500</v>
      </c>
    </row>
    <row r="483" spans="1:34" x14ac:dyDescent="0.25">
      <c r="A483" s="5">
        <v>428</v>
      </c>
      <c r="B483" s="5" t="s">
        <v>29</v>
      </c>
      <c r="C483" s="5" t="s">
        <v>30</v>
      </c>
      <c r="D483" s="5" t="s">
        <v>598</v>
      </c>
      <c r="E483" s="15" t="str">
        <f t="shared" si="77"/>
        <v>B001</v>
      </c>
      <c r="F483" s="15" t="str">
        <f t="shared" si="67"/>
        <v>17160</v>
      </c>
      <c r="G483" s="15" t="str">
        <f t="shared" si="68"/>
        <v>1-1</v>
      </c>
      <c r="H483" s="5" t="s">
        <v>547</v>
      </c>
      <c r="I483" s="5">
        <f t="shared" si="69"/>
        <v>2</v>
      </c>
      <c r="J483" s="5">
        <f t="shared" si="70"/>
        <v>2022</v>
      </c>
      <c r="K483" s="5">
        <f t="shared" si="71"/>
        <v>18</v>
      </c>
      <c r="L483" s="7">
        <f t="shared" si="72"/>
        <v>44610</v>
      </c>
      <c r="M483" s="5" t="s">
        <v>547</v>
      </c>
      <c r="U483" s="5" t="s">
        <v>33</v>
      </c>
      <c r="V483" s="5" t="str">
        <f t="shared" si="73"/>
        <v>clientes - varios</v>
      </c>
      <c r="W483" s="5" t="str">
        <f t="shared" si="74"/>
        <v>CLIENTES - VARIOS</v>
      </c>
      <c r="X483" s="5" t="str">
        <f t="shared" si="75"/>
        <v>Clientes - Varios</v>
      </c>
      <c r="Y483" s="5">
        <v>99999999</v>
      </c>
      <c r="Z483" s="5" t="s">
        <v>34</v>
      </c>
      <c r="AA483" s="5" t="s">
        <v>35</v>
      </c>
      <c r="AD483" s="5" t="s">
        <v>36</v>
      </c>
      <c r="AE483" s="5">
        <v>423.73</v>
      </c>
      <c r="AF483" s="5">
        <v>0</v>
      </c>
      <c r="AG483" s="5">
        <v>76.27</v>
      </c>
      <c r="AH483" s="5">
        <f t="shared" si="76"/>
        <v>500</v>
      </c>
    </row>
    <row r="484" spans="1:34" x14ac:dyDescent="0.25">
      <c r="A484" s="5">
        <v>429</v>
      </c>
      <c r="B484" s="5" t="s">
        <v>29</v>
      </c>
      <c r="C484" s="5" t="s">
        <v>30</v>
      </c>
      <c r="D484" s="5" t="s">
        <v>599</v>
      </c>
      <c r="E484" s="15" t="str">
        <f t="shared" si="77"/>
        <v>B001</v>
      </c>
      <c r="F484" s="15" t="str">
        <f t="shared" si="67"/>
        <v>17159</v>
      </c>
      <c r="G484" s="15" t="str">
        <f t="shared" si="68"/>
        <v>1-1</v>
      </c>
      <c r="H484" s="5" t="s">
        <v>547</v>
      </c>
      <c r="I484" s="5">
        <f t="shared" si="69"/>
        <v>2</v>
      </c>
      <c r="J484" s="5">
        <f t="shared" si="70"/>
        <v>2022</v>
      </c>
      <c r="K484" s="5">
        <f t="shared" si="71"/>
        <v>18</v>
      </c>
      <c r="L484" s="7">
        <f t="shared" si="72"/>
        <v>44610</v>
      </c>
      <c r="M484" s="5" t="s">
        <v>547</v>
      </c>
      <c r="U484" s="5" t="s">
        <v>33</v>
      </c>
      <c r="V484" s="5" t="str">
        <f t="shared" si="73"/>
        <v>clientes - varios</v>
      </c>
      <c r="W484" s="5" t="str">
        <f t="shared" si="74"/>
        <v>CLIENTES - VARIOS</v>
      </c>
      <c r="X484" s="5" t="str">
        <f t="shared" si="75"/>
        <v>Clientes - Varios</v>
      </c>
      <c r="Y484" s="5">
        <v>99999999</v>
      </c>
      <c r="Z484" s="5" t="s">
        <v>34</v>
      </c>
      <c r="AA484" s="5" t="s">
        <v>35</v>
      </c>
      <c r="AD484" s="5" t="s">
        <v>36</v>
      </c>
      <c r="AE484" s="5">
        <v>423.73</v>
      </c>
      <c r="AF484" s="5">
        <v>0</v>
      </c>
      <c r="AG484" s="5">
        <v>76.27</v>
      </c>
      <c r="AH484" s="5">
        <f t="shared" si="76"/>
        <v>500</v>
      </c>
    </row>
    <row r="485" spans="1:34" x14ac:dyDescent="0.25">
      <c r="A485" s="5">
        <v>430</v>
      </c>
      <c r="B485" s="5" t="s">
        <v>29</v>
      </c>
      <c r="C485" s="5" t="s">
        <v>30</v>
      </c>
      <c r="D485" s="5" t="s">
        <v>600</v>
      </c>
      <c r="E485" s="15" t="str">
        <f t="shared" si="77"/>
        <v>B001</v>
      </c>
      <c r="F485" s="15" t="str">
        <f t="shared" si="67"/>
        <v>17158</v>
      </c>
      <c r="G485" s="15" t="str">
        <f t="shared" si="68"/>
        <v>1-1</v>
      </c>
      <c r="H485" s="5" t="s">
        <v>547</v>
      </c>
      <c r="I485" s="5">
        <f t="shared" si="69"/>
        <v>2</v>
      </c>
      <c r="J485" s="5">
        <f t="shared" si="70"/>
        <v>2022</v>
      </c>
      <c r="K485" s="5">
        <f t="shared" si="71"/>
        <v>18</v>
      </c>
      <c r="L485" s="7">
        <f t="shared" si="72"/>
        <v>44610</v>
      </c>
      <c r="M485" s="5" t="s">
        <v>547</v>
      </c>
      <c r="U485" s="5" t="s">
        <v>33</v>
      </c>
      <c r="V485" s="5" t="str">
        <f t="shared" si="73"/>
        <v>clientes - varios</v>
      </c>
      <c r="W485" s="5" t="str">
        <f t="shared" si="74"/>
        <v>CLIENTES - VARIOS</v>
      </c>
      <c r="X485" s="5" t="str">
        <f t="shared" si="75"/>
        <v>Clientes - Varios</v>
      </c>
      <c r="Y485" s="5">
        <v>99999999</v>
      </c>
      <c r="Z485" s="5" t="s">
        <v>34</v>
      </c>
      <c r="AA485" s="5" t="s">
        <v>35</v>
      </c>
      <c r="AD485" s="5" t="s">
        <v>36</v>
      </c>
      <c r="AE485" s="5">
        <v>423.73</v>
      </c>
      <c r="AF485" s="5">
        <v>0</v>
      </c>
      <c r="AG485" s="5">
        <v>76.27</v>
      </c>
      <c r="AH485" s="5">
        <f t="shared" si="76"/>
        <v>500</v>
      </c>
    </row>
    <row r="486" spans="1:34" x14ac:dyDescent="0.25">
      <c r="A486" s="5">
        <v>431</v>
      </c>
      <c r="B486" s="5" t="s">
        <v>29</v>
      </c>
      <c r="C486" s="5" t="s">
        <v>30</v>
      </c>
      <c r="D486" s="5" t="s">
        <v>601</v>
      </c>
      <c r="E486" s="15" t="str">
        <f t="shared" si="77"/>
        <v>B001</v>
      </c>
      <c r="F486" s="15" t="str">
        <f t="shared" si="67"/>
        <v>17157</v>
      </c>
      <c r="G486" s="15" t="str">
        <f t="shared" si="68"/>
        <v>1-1</v>
      </c>
      <c r="H486" s="5" t="s">
        <v>547</v>
      </c>
      <c r="I486" s="5">
        <f t="shared" si="69"/>
        <v>2</v>
      </c>
      <c r="J486" s="5">
        <f t="shared" si="70"/>
        <v>2022</v>
      </c>
      <c r="K486" s="5">
        <f t="shared" si="71"/>
        <v>18</v>
      </c>
      <c r="L486" s="7">
        <f t="shared" si="72"/>
        <v>44610</v>
      </c>
      <c r="M486" s="5" t="s">
        <v>547</v>
      </c>
      <c r="U486" s="5" t="s">
        <v>33</v>
      </c>
      <c r="V486" s="5" t="str">
        <f t="shared" si="73"/>
        <v>clientes - varios</v>
      </c>
      <c r="W486" s="5" t="str">
        <f t="shared" si="74"/>
        <v>CLIENTES - VARIOS</v>
      </c>
      <c r="X486" s="5" t="str">
        <f t="shared" si="75"/>
        <v>Clientes - Varios</v>
      </c>
      <c r="Y486" s="5">
        <v>99999999</v>
      </c>
      <c r="Z486" s="5" t="s">
        <v>34</v>
      </c>
      <c r="AA486" s="5" t="s">
        <v>35</v>
      </c>
      <c r="AD486" s="5" t="s">
        <v>36</v>
      </c>
      <c r="AE486" s="5">
        <v>162.71</v>
      </c>
      <c r="AF486" s="5">
        <v>0</v>
      </c>
      <c r="AG486" s="5">
        <v>29.29</v>
      </c>
      <c r="AH486" s="5">
        <f t="shared" si="76"/>
        <v>192</v>
      </c>
    </row>
    <row r="487" spans="1:34" x14ac:dyDescent="0.25">
      <c r="A487" s="5">
        <v>432</v>
      </c>
      <c r="B487" s="5" t="s">
        <v>29</v>
      </c>
      <c r="C487" s="5" t="s">
        <v>30</v>
      </c>
      <c r="D487" s="5" t="s">
        <v>602</v>
      </c>
      <c r="E487" s="15" t="str">
        <f t="shared" si="77"/>
        <v>B001</v>
      </c>
      <c r="F487" s="15" t="str">
        <f t="shared" si="67"/>
        <v>17156</v>
      </c>
      <c r="G487" s="15" t="str">
        <f t="shared" si="68"/>
        <v>1-1</v>
      </c>
      <c r="H487" s="5" t="s">
        <v>547</v>
      </c>
      <c r="I487" s="5">
        <f t="shared" si="69"/>
        <v>2</v>
      </c>
      <c r="J487" s="5">
        <f t="shared" si="70"/>
        <v>2022</v>
      </c>
      <c r="K487" s="5">
        <f t="shared" si="71"/>
        <v>18</v>
      </c>
      <c r="L487" s="7">
        <f t="shared" si="72"/>
        <v>44610</v>
      </c>
      <c r="M487" s="5" t="s">
        <v>547</v>
      </c>
      <c r="U487" s="5" t="s">
        <v>33</v>
      </c>
      <c r="V487" s="5" t="str">
        <f t="shared" si="73"/>
        <v>clientes - varios</v>
      </c>
      <c r="W487" s="5" t="str">
        <f t="shared" si="74"/>
        <v>CLIENTES - VARIOS</v>
      </c>
      <c r="X487" s="5" t="str">
        <f t="shared" si="75"/>
        <v>Clientes - Varios</v>
      </c>
      <c r="Y487" s="5">
        <v>99999999</v>
      </c>
      <c r="Z487" s="5" t="s">
        <v>34</v>
      </c>
      <c r="AA487" s="5" t="s">
        <v>35</v>
      </c>
      <c r="AD487" s="5" t="s">
        <v>36</v>
      </c>
      <c r="AE487" s="5">
        <v>423.73</v>
      </c>
      <c r="AF487" s="5">
        <v>0</v>
      </c>
      <c r="AG487" s="5">
        <v>76.27</v>
      </c>
      <c r="AH487" s="5">
        <f t="shared" si="76"/>
        <v>500</v>
      </c>
    </row>
    <row r="488" spans="1:34" x14ac:dyDescent="0.25">
      <c r="A488" s="5">
        <v>433</v>
      </c>
      <c r="B488" s="5" t="s">
        <v>29</v>
      </c>
      <c r="C488" s="5" t="s">
        <v>30</v>
      </c>
      <c r="D488" s="5" t="s">
        <v>603</v>
      </c>
      <c r="E488" s="15" t="str">
        <f t="shared" si="77"/>
        <v>B001</v>
      </c>
      <c r="F488" s="15" t="str">
        <f t="shared" si="67"/>
        <v>17155</v>
      </c>
      <c r="G488" s="15" t="str">
        <f t="shared" si="68"/>
        <v>1-1</v>
      </c>
      <c r="H488" s="5" t="s">
        <v>547</v>
      </c>
      <c r="I488" s="5">
        <f t="shared" si="69"/>
        <v>2</v>
      </c>
      <c r="J488" s="5">
        <f t="shared" si="70"/>
        <v>2022</v>
      </c>
      <c r="K488" s="5">
        <f t="shared" si="71"/>
        <v>18</v>
      </c>
      <c r="L488" s="7">
        <f t="shared" si="72"/>
        <v>44610</v>
      </c>
      <c r="M488" s="5" t="s">
        <v>547</v>
      </c>
      <c r="U488" s="5" t="s">
        <v>33</v>
      </c>
      <c r="V488" s="5" t="str">
        <f t="shared" si="73"/>
        <v>clientes - varios</v>
      </c>
      <c r="W488" s="5" t="str">
        <f t="shared" si="74"/>
        <v>CLIENTES - VARIOS</v>
      </c>
      <c r="X488" s="5" t="str">
        <f t="shared" si="75"/>
        <v>Clientes - Varios</v>
      </c>
      <c r="Y488" s="5">
        <v>99999999</v>
      </c>
      <c r="Z488" s="5" t="s">
        <v>34</v>
      </c>
      <c r="AA488" s="5" t="s">
        <v>35</v>
      </c>
      <c r="AD488" s="5" t="s">
        <v>36</v>
      </c>
      <c r="AE488" s="5">
        <v>423.73</v>
      </c>
      <c r="AF488" s="5">
        <v>0</v>
      </c>
      <c r="AG488" s="5">
        <v>76.27</v>
      </c>
      <c r="AH488" s="5">
        <f t="shared" si="76"/>
        <v>500</v>
      </c>
    </row>
    <row r="489" spans="1:34" x14ac:dyDescent="0.25">
      <c r="A489" s="5">
        <v>434</v>
      </c>
      <c r="B489" s="5" t="s">
        <v>29</v>
      </c>
      <c r="C489" s="5" t="s">
        <v>30</v>
      </c>
      <c r="D489" s="5" t="s">
        <v>604</v>
      </c>
      <c r="E489" s="15" t="str">
        <f t="shared" si="77"/>
        <v>B001</v>
      </c>
      <c r="F489" s="15" t="str">
        <f t="shared" si="67"/>
        <v>17154</v>
      </c>
      <c r="G489" s="15" t="str">
        <f t="shared" si="68"/>
        <v>1-1</v>
      </c>
      <c r="H489" s="5" t="s">
        <v>547</v>
      </c>
      <c r="I489" s="5">
        <f t="shared" si="69"/>
        <v>2</v>
      </c>
      <c r="J489" s="5">
        <f t="shared" si="70"/>
        <v>2022</v>
      </c>
      <c r="K489" s="5">
        <f t="shared" si="71"/>
        <v>18</v>
      </c>
      <c r="L489" s="7">
        <f t="shared" si="72"/>
        <v>44610</v>
      </c>
      <c r="M489" s="5" t="s">
        <v>547</v>
      </c>
      <c r="U489" s="5" t="s">
        <v>33</v>
      </c>
      <c r="V489" s="5" t="str">
        <f t="shared" si="73"/>
        <v>clientes - varios</v>
      </c>
      <c r="W489" s="5" t="str">
        <f t="shared" si="74"/>
        <v>CLIENTES - VARIOS</v>
      </c>
      <c r="X489" s="5" t="str">
        <f t="shared" si="75"/>
        <v>Clientes - Varios</v>
      </c>
      <c r="Y489" s="5">
        <v>99999999</v>
      </c>
      <c r="Z489" s="5" t="s">
        <v>34</v>
      </c>
      <c r="AA489" s="5" t="s">
        <v>35</v>
      </c>
      <c r="AD489" s="5" t="s">
        <v>36</v>
      </c>
      <c r="AE489" s="5">
        <v>423.73</v>
      </c>
      <c r="AF489" s="5">
        <v>0</v>
      </c>
      <c r="AG489" s="5">
        <v>76.27</v>
      </c>
      <c r="AH489" s="5">
        <f t="shared" si="76"/>
        <v>500</v>
      </c>
    </row>
    <row r="490" spans="1:34" x14ac:dyDescent="0.25">
      <c r="A490" s="5">
        <v>435</v>
      </c>
      <c r="B490" s="5" t="s">
        <v>29</v>
      </c>
      <c r="C490" s="5" t="s">
        <v>38</v>
      </c>
      <c r="D490" s="5" t="s">
        <v>605</v>
      </c>
      <c r="E490" s="15" t="str">
        <f t="shared" si="77"/>
        <v>F001</v>
      </c>
      <c r="F490" s="15" t="str">
        <f t="shared" si="67"/>
        <v>8533</v>
      </c>
      <c r="G490" s="15" t="str">
        <f t="shared" si="68"/>
        <v>1-8</v>
      </c>
      <c r="H490" s="5" t="s">
        <v>547</v>
      </c>
      <c r="I490" s="5">
        <f t="shared" si="69"/>
        <v>2</v>
      </c>
      <c r="J490" s="5">
        <f t="shared" si="70"/>
        <v>2022</v>
      </c>
      <c r="K490" s="5">
        <f t="shared" si="71"/>
        <v>18</v>
      </c>
      <c r="L490" s="7">
        <f t="shared" si="72"/>
        <v>44610</v>
      </c>
      <c r="M490" s="5" t="s">
        <v>547</v>
      </c>
      <c r="R490" s="5" t="s">
        <v>87</v>
      </c>
      <c r="S490" s="5" t="s">
        <v>40</v>
      </c>
      <c r="T490" s="5" t="s">
        <v>41</v>
      </c>
      <c r="U490" s="5" t="s">
        <v>606</v>
      </c>
      <c r="V490" s="5" t="str">
        <f t="shared" si="73"/>
        <v>constructora chamaya s.a.c.</v>
      </c>
      <c r="W490" s="5" t="str">
        <f t="shared" si="74"/>
        <v>CONSTRUCTORA CHAMAYA S.A.C.</v>
      </c>
      <c r="X490" s="5" t="str">
        <f t="shared" si="75"/>
        <v>Constructora Chamaya S.A.C.</v>
      </c>
      <c r="Y490" s="5">
        <v>20607176516</v>
      </c>
      <c r="Z490" s="5" t="s">
        <v>34</v>
      </c>
      <c r="AA490" s="5" t="s">
        <v>35</v>
      </c>
      <c r="AD490" s="5" t="s">
        <v>36</v>
      </c>
      <c r="AE490" s="5">
        <v>60.17</v>
      </c>
      <c r="AF490" s="5">
        <v>0</v>
      </c>
      <c r="AG490" s="5">
        <v>10.83</v>
      </c>
      <c r="AH490" s="5">
        <f t="shared" si="76"/>
        <v>71</v>
      </c>
    </row>
    <row r="491" spans="1:34" x14ac:dyDescent="0.25">
      <c r="A491" s="5">
        <v>436</v>
      </c>
      <c r="B491" s="5" t="s">
        <v>49</v>
      </c>
      <c r="C491" s="5" t="s">
        <v>30</v>
      </c>
      <c r="D491" s="5" t="s">
        <v>607</v>
      </c>
      <c r="E491" s="15" t="str">
        <f t="shared" si="77"/>
        <v>B003</v>
      </c>
      <c r="F491" s="15" t="str">
        <f t="shared" si="67"/>
        <v>12701</v>
      </c>
      <c r="G491" s="15" t="str">
        <f t="shared" si="68"/>
        <v>3-1</v>
      </c>
      <c r="H491" s="5" t="s">
        <v>547</v>
      </c>
      <c r="I491" s="5">
        <f t="shared" si="69"/>
        <v>2</v>
      </c>
      <c r="J491" s="5">
        <f t="shared" si="70"/>
        <v>2022</v>
      </c>
      <c r="K491" s="5">
        <f t="shared" si="71"/>
        <v>18</v>
      </c>
      <c r="L491" s="7">
        <f t="shared" si="72"/>
        <v>44610</v>
      </c>
      <c r="M491" s="5" t="s">
        <v>547</v>
      </c>
      <c r="U491" s="5" t="s">
        <v>33</v>
      </c>
      <c r="V491" s="5" t="str">
        <f t="shared" si="73"/>
        <v>clientes - varios</v>
      </c>
      <c r="W491" s="5" t="str">
        <f t="shared" si="74"/>
        <v>CLIENTES - VARIOS</v>
      </c>
      <c r="X491" s="5" t="str">
        <f t="shared" si="75"/>
        <v>Clientes - Varios</v>
      </c>
      <c r="Y491" s="5">
        <v>99999999</v>
      </c>
      <c r="Z491" s="5" t="s">
        <v>34</v>
      </c>
      <c r="AA491" s="5" t="s">
        <v>35</v>
      </c>
      <c r="AD491" s="5" t="s">
        <v>36</v>
      </c>
      <c r="AE491" s="5">
        <v>423.73</v>
      </c>
      <c r="AF491" s="5">
        <v>0</v>
      </c>
      <c r="AG491" s="5">
        <v>76.27</v>
      </c>
      <c r="AH491" s="5">
        <f t="shared" si="76"/>
        <v>500</v>
      </c>
    </row>
    <row r="492" spans="1:34" x14ac:dyDescent="0.25">
      <c r="A492" s="5">
        <v>437</v>
      </c>
      <c r="B492" s="5" t="s">
        <v>49</v>
      </c>
      <c r="C492" s="5" t="s">
        <v>30</v>
      </c>
      <c r="D492" s="5" t="s">
        <v>608</v>
      </c>
      <c r="E492" s="15" t="str">
        <f t="shared" si="77"/>
        <v>B003</v>
      </c>
      <c r="F492" s="15" t="str">
        <f t="shared" si="67"/>
        <v>12700</v>
      </c>
      <c r="G492" s="15" t="str">
        <f t="shared" si="68"/>
        <v>3-1</v>
      </c>
      <c r="H492" s="5" t="s">
        <v>547</v>
      </c>
      <c r="I492" s="5">
        <f t="shared" si="69"/>
        <v>2</v>
      </c>
      <c r="J492" s="5">
        <f t="shared" si="70"/>
        <v>2022</v>
      </c>
      <c r="K492" s="5">
        <f t="shared" si="71"/>
        <v>18</v>
      </c>
      <c r="L492" s="7">
        <f t="shared" si="72"/>
        <v>44610</v>
      </c>
      <c r="M492" s="5" t="s">
        <v>547</v>
      </c>
      <c r="U492" s="5" t="s">
        <v>33</v>
      </c>
      <c r="V492" s="5" t="str">
        <f t="shared" si="73"/>
        <v>clientes - varios</v>
      </c>
      <c r="W492" s="5" t="str">
        <f t="shared" si="74"/>
        <v>CLIENTES - VARIOS</v>
      </c>
      <c r="X492" s="5" t="str">
        <f t="shared" si="75"/>
        <v>Clientes - Varios</v>
      </c>
      <c r="Y492" s="5">
        <v>99999999</v>
      </c>
      <c r="Z492" s="5" t="s">
        <v>34</v>
      </c>
      <c r="AA492" s="5" t="s">
        <v>35</v>
      </c>
      <c r="AD492" s="5" t="s">
        <v>36</v>
      </c>
      <c r="AE492" s="5">
        <v>423.73</v>
      </c>
      <c r="AF492" s="5">
        <v>0</v>
      </c>
      <c r="AG492" s="5">
        <v>76.27</v>
      </c>
      <c r="AH492" s="5">
        <f t="shared" si="76"/>
        <v>500</v>
      </c>
    </row>
    <row r="493" spans="1:34" x14ac:dyDescent="0.25">
      <c r="A493" s="5">
        <v>438</v>
      </c>
      <c r="B493" s="5" t="s">
        <v>49</v>
      </c>
      <c r="C493" s="5" t="s">
        <v>30</v>
      </c>
      <c r="D493" s="5" t="s">
        <v>609</v>
      </c>
      <c r="E493" s="15" t="str">
        <f t="shared" si="77"/>
        <v>B003</v>
      </c>
      <c r="F493" s="15" t="str">
        <f t="shared" si="67"/>
        <v>12699</v>
      </c>
      <c r="G493" s="15" t="str">
        <f t="shared" si="68"/>
        <v>3-1</v>
      </c>
      <c r="H493" s="5" t="s">
        <v>547</v>
      </c>
      <c r="I493" s="5">
        <f t="shared" si="69"/>
        <v>2</v>
      </c>
      <c r="J493" s="5">
        <f t="shared" si="70"/>
        <v>2022</v>
      </c>
      <c r="K493" s="5">
        <f t="shared" si="71"/>
        <v>18</v>
      </c>
      <c r="L493" s="7">
        <f t="shared" si="72"/>
        <v>44610</v>
      </c>
      <c r="M493" s="5" t="s">
        <v>547</v>
      </c>
      <c r="U493" s="5" t="s">
        <v>33</v>
      </c>
      <c r="V493" s="5" t="str">
        <f t="shared" si="73"/>
        <v>clientes - varios</v>
      </c>
      <c r="W493" s="5" t="str">
        <f t="shared" si="74"/>
        <v>CLIENTES - VARIOS</v>
      </c>
      <c r="X493" s="5" t="str">
        <f t="shared" si="75"/>
        <v>Clientes - Varios</v>
      </c>
      <c r="Y493" s="5">
        <v>99999999</v>
      </c>
      <c r="Z493" s="5" t="s">
        <v>34</v>
      </c>
      <c r="AA493" s="5" t="s">
        <v>35</v>
      </c>
      <c r="AD493" s="5" t="s">
        <v>36</v>
      </c>
      <c r="AE493" s="5">
        <v>423.73</v>
      </c>
      <c r="AF493" s="5">
        <v>0</v>
      </c>
      <c r="AG493" s="5">
        <v>76.27</v>
      </c>
      <c r="AH493" s="5">
        <f t="shared" si="76"/>
        <v>500</v>
      </c>
    </row>
    <row r="494" spans="1:34" x14ac:dyDescent="0.25">
      <c r="A494" s="5">
        <v>439</v>
      </c>
      <c r="B494" s="5" t="s">
        <v>49</v>
      </c>
      <c r="C494" s="5" t="s">
        <v>30</v>
      </c>
      <c r="D494" s="5" t="s">
        <v>610</v>
      </c>
      <c r="E494" s="15" t="str">
        <f t="shared" si="77"/>
        <v>B003</v>
      </c>
      <c r="F494" s="15" t="str">
        <f t="shared" si="67"/>
        <v>12698</v>
      </c>
      <c r="G494" s="15" t="str">
        <f t="shared" si="68"/>
        <v>3-1</v>
      </c>
      <c r="H494" s="5" t="s">
        <v>547</v>
      </c>
      <c r="I494" s="5">
        <f t="shared" si="69"/>
        <v>2</v>
      </c>
      <c r="J494" s="5">
        <f t="shared" si="70"/>
        <v>2022</v>
      </c>
      <c r="K494" s="5">
        <f t="shared" si="71"/>
        <v>18</v>
      </c>
      <c r="L494" s="7">
        <f t="shared" si="72"/>
        <v>44610</v>
      </c>
      <c r="M494" s="5" t="s">
        <v>547</v>
      </c>
      <c r="U494" s="5" t="s">
        <v>33</v>
      </c>
      <c r="V494" s="5" t="str">
        <f t="shared" si="73"/>
        <v>clientes - varios</v>
      </c>
      <c r="W494" s="5" t="str">
        <f t="shared" si="74"/>
        <v>CLIENTES - VARIOS</v>
      </c>
      <c r="X494" s="5" t="str">
        <f t="shared" si="75"/>
        <v>Clientes - Varios</v>
      </c>
      <c r="Y494" s="5">
        <v>99999999</v>
      </c>
      <c r="Z494" s="5" t="s">
        <v>34</v>
      </c>
      <c r="AA494" s="5" t="s">
        <v>35</v>
      </c>
      <c r="AD494" s="5" t="s">
        <v>36</v>
      </c>
      <c r="AE494" s="5">
        <v>423.73</v>
      </c>
      <c r="AF494" s="5">
        <v>0</v>
      </c>
      <c r="AG494" s="5">
        <v>76.27</v>
      </c>
      <c r="AH494" s="5">
        <f t="shared" si="76"/>
        <v>500</v>
      </c>
    </row>
    <row r="495" spans="1:34" x14ac:dyDescent="0.25">
      <c r="A495" s="5">
        <v>440</v>
      </c>
      <c r="B495" s="5" t="s">
        <v>49</v>
      </c>
      <c r="C495" s="5" t="s">
        <v>30</v>
      </c>
      <c r="D495" s="5" t="s">
        <v>611</v>
      </c>
      <c r="E495" s="15" t="str">
        <f t="shared" si="77"/>
        <v>B003</v>
      </c>
      <c r="F495" s="15" t="str">
        <f t="shared" si="67"/>
        <v>12697</v>
      </c>
      <c r="G495" s="15" t="str">
        <f t="shared" si="68"/>
        <v>3-1</v>
      </c>
      <c r="H495" s="5" t="s">
        <v>547</v>
      </c>
      <c r="I495" s="5">
        <f t="shared" si="69"/>
        <v>2</v>
      </c>
      <c r="J495" s="5">
        <f t="shared" si="70"/>
        <v>2022</v>
      </c>
      <c r="K495" s="5">
        <f t="shared" si="71"/>
        <v>18</v>
      </c>
      <c r="L495" s="7">
        <f t="shared" si="72"/>
        <v>44610</v>
      </c>
      <c r="M495" s="5" t="s">
        <v>547</v>
      </c>
      <c r="U495" s="5" t="s">
        <v>33</v>
      </c>
      <c r="V495" s="5" t="str">
        <f t="shared" si="73"/>
        <v>clientes - varios</v>
      </c>
      <c r="W495" s="5" t="str">
        <f t="shared" si="74"/>
        <v>CLIENTES - VARIOS</v>
      </c>
      <c r="X495" s="5" t="str">
        <f t="shared" si="75"/>
        <v>Clientes - Varios</v>
      </c>
      <c r="Y495" s="5">
        <v>99999999</v>
      </c>
      <c r="Z495" s="5" t="s">
        <v>34</v>
      </c>
      <c r="AA495" s="5" t="s">
        <v>35</v>
      </c>
      <c r="AD495" s="5" t="s">
        <v>36</v>
      </c>
      <c r="AE495" s="5">
        <v>508.47</v>
      </c>
      <c r="AF495" s="5">
        <v>0</v>
      </c>
      <c r="AG495" s="5">
        <v>91.53</v>
      </c>
      <c r="AH495" s="5">
        <f t="shared" si="76"/>
        <v>600</v>
      </c>
    </row>
    <row r="496" spans="1:34" x14ac:dyDescent="0.25">
      <c r="A496" s="5">
        <v>441</v>
      </c>
      <c r="B496" s="5" t="s">
        <v>49</v>
      </c>
      <c r="C496" s="5" t="s">
        <v>30</v>
      </c>
      <c r="D496" s="5" t="s">
        <v>612</v>
      </c>
      <c r="E496" s="15" t="str">
        <f t="shared" si="77"/>
        <v>B003</v>
      </c>
      <c r="F496" s="15" t="str">
        <f t="shared" si="67"/>
        <v>12696</v>
      </c>
      <c r="G496" s="15" t="str">
        <f t="shared" si="68"/>
        <v>3-1</v>
      </c>
      <c r="H496" s="5" t="s">
        <v>547</v>
      </c>
      <c r="I496" s="5">
        <f t="shared" si="69"/>
        <v>2</v>
      </c>
      <c r="J496" s="5">
        <f t="shared" si="70"/>
        <v>2022</v>
      </c>
      <c r="K496" s="5">
        <f t="shared" si="71"/>
        <v>18</v>
      </c>
      <c r="L496" s="7">
        <f t="shared" si="72"/>
        <v>44610</v>
      </c>
      <c r="M496" s="5" t="s">
        <v>547</v>
      </c>
      <c r="U496" s="5" t="s">
        <v>33</v>
      </c>
      <c r="V496" s="5" t="str">
        <f t="shared" si="73"/>
        <v>clientes - varios</v>
      </c>
      <c r="W496" s="5" t="str">
        <f t="shared" si="74"/>
        <v>CLIENTES - VARIOS</v>
      </c>
      <c r="X496" s="5" t="str">
        <f t="shared" si="75"/>
        <v>Clientes - Varios</v>
      </c>
      <c r="Y496" s="5">
        <v>99999999</v>
      </c>
      <c r="Z496" s="5" t="s">
        <v>34</v>
      </c>
      <c r="AA496" s="5" t="s">
        <v>35</v>
      </c>
      <c r="AD496" s="5" t="s">
        <v>36</v>
      </c>
      <c r="AE496" s="5">
        <v>423.73</v>
      </c>
      <c r="AF496" s="5">
        <v>0</v>
      </c>
      <c r="AG496" s="5">
        <v>76.27</v>
      </c>
      <c r="AH496" s="5">
        <f t="shared" si="76"/>
        <v>500</v>
      </c>
    </row>
    <row r="497" spans="1:34" x14ac:dyDescent="0.25">
      <c r="A497" s="5">
        <v>442</v>
      </c>
      <c r="B497" s="5" t="s">
        <v>49</v>
      </c>
      <c r="C497" s="5" t="s">
        <v>30</v>
      </c>
      <c r="D497" s="5" t="s">
        <v>613</v>
      </c>
      <c r="E497" s="15" t="str">
        <f t="shared" si="77"/>
        <v>B003</v>
      </c>
      <c r="F497" s="15" t="str">
        <f t="shared" si="67"/>
        <v>12695</v>
      </c>
      <c r="G497" s="15" t="str">
        <f t="shared" si="68"/>
        <v>3-1</v>
      </c>
      <c r="H497" s="5" t="s">
        <v>547</v>
      </c>
      <c r="I497" s="5">
        <f t="shared" si="69"/>
        <v>2</v>
      </c>
      <c r="J497" s="5">
        <f t="shared" si="70"/>
        <v>2022</v>
      </c>
      <c r="K497" s="5">
        <f t="shared" si="71"/>
        <v>18</v>
      </c>
      <c r="L497" s="7">
        <f t="shared" si="72"/>
        <v>44610</v>
      </c>
      <c r="M497" s="5" t="s">
        <v>547</v>
      </c>
      <c r="U497" s="5" t="s">
        <v>33</v>
      </c>
      <c r="V497" s="5" t="str">
        <f t="shared" si="73"/>
        <v>clientes - varios</v>
      </c>
      <c r="W497" s="5" t="str">
        <f t="shared" si="74"/>
        <v>CLIENTES - VARIOS</v>
      </c>
      <c r="X497" s="5" t="str">
        <f t="shared" si="75"/>
        <v>Clientes - Varios</v>
      </c>
      <c r="Y497" s="5">
        <v>99999999</v>
      </c>
      <c r="Z497" s="5" t="s">
        <v>34</v>
      </c>
      <c r="AA497" s="5" t="s">
        <v>35</v>
      </c>
      <c r="AD497" s="5" t="s">
        <v>36</v>
      </c>
      <c r="AE497" s="5">
        <v>423.73</v>
      </c>
      <c r="AF497" s="5">
        <v>0</v>
      </c>
      <c r="AG497" s="5">
        <v>76.27</v>
      </c>
      <c r="AH497" s="5">
        <f t="shared" si="76"/>
        <v>500</v>
      </c>
    </row>
    <row r="498" spans="1:34" x14ac:dyDescent="0.25">
      <c r="A498" s="5">
        <v>443</v>
      </c>
      <c r="B498" s="5" t="s">
        <v>29</v>
      </c>
      <c r="C498" s="5" t="s">
        <v>30</v>
      </c>
      <c r="D498" s="5" t="s">
        <v>614</v>
      </c>
      <c r="E498" s="15" t="str">
        <f t="shared" si="77"/>
        <v>B001</v>
      </c>
      <c r="F498" s="15" t="str">
        <f t="shared" si="67"/>
        <v>17153</v>
      </c>
      <c r="G498" s="15" t="str">
        <f t="shared" si="68"/>
        <v>1-1</v>
      </c>
      <c r="H498" s="5" t="s">
        <v>547</v>
      </c>
      <c r="I498" s="5">
        <f t="shared" si="69"/>
        <v>2</v>
      </c>
      <c r="J498" s="5">
        <f t="shared" si="70"/>
        <v>2022</v>
      </c>
      <c r="K498" s="5">
        <f t="shared" si="71"/>
        <v>18</v>
      </c>
      <c r="L498" s="7">
        <f t="shared" si="72"/>
        <v>44610</v>
      </c>
      <c r="M498" s="5" t="s">
        <v>547</v>
      </c>
      <c r="U498" s="5" t="s">
        <v>33</v>
      </c>
      <c r="V498" s="5" t="str">
        <f t="shared" si="73"/>
        <v>clientes - varios</v>
      </c>
      <c r="W498" s="5" t="str">
        <f t="shared" si="74"/>
        <v>CLIENTES - VARIOS</v>
      </c>
      <c r="X498" s="5" t="str">
        <f t="shared" si="75"/>
        <v>Clientes - Varios</v>
      </c>
      <c r="Y498" s="5">
        <v>99999999</v>
      </c>
      <c r="Z498" s="5" t="s">
        <v>34</v>
      </c>
      <c r="AA498" s="5" t="s">
        <v>35</v>
      </c>
      <c r="AD498" s="5" t="s">
        <v>36</v>
      </c>
      <c r="AE498" s="5">
        <v>29.66</v>
      </c>
      <c r="AF498" s="5">
        <v>0</v>
      </c>
      <c r="AG498" s="5">
        <v>5.34</v>
      </c>
      <c r="AH498" s="5">
        <f t="shared" si="76"/>
        <v>35</v>
      </c>
    </row>
    <row r="499" spans="1:34" x14ac:dyDescent="0.25">
      <c r="A499" s="5">
        <v>444</v>
      </c>
      <c r="B499" s="5" t="s">
        <v>55</v>
      </c>
      <c r="C499" s="5" t="s">
        <v>38</v>
      </c>
      <c r="D499" s="5" t="s">
        <v>615</v>
      </c>
      <c r="E499" s="15" t="str">
        <f t="shared" si="77"/>
        <v>F002</v>
      </c>
      <c r="F499" s="15" t="str">
        <f t="shared" si="67"/>
        <v>3466</v>
      </c>
      <c r="G499" s="15" t="str">
        <f t="shared" si="68"/>
        <v>2-3</v>
      </c>
      <c r="H499" s="5" t="s">
        <v>547</v>
      </c>
      <c r="I499" s="5">
        <f t="shared" si="69"/>
        <v>2</v>
      </c>
      <c r="J499" s="5">
        <f t="shared" si="70"/>
        <v>2022</v>
      </c>
      <c r="K499" s="5">
        <f t="shared" si="71"/>
        <v>18</v>
      </c>
      <c r="L499" s="7">
        <f t="shared" si="72"/>
        <v>44610</v>
      </c>
      <c r="M499" s="5" t="s">
        <v>547</v>
      </c>
      <c r="R499" s="5" t="s">
        <v>271</v>
      </c>
      <c r="S499" s="5" t="s">
        <v>168</v>
      </c>
      <c r="T499" s="5" t="s">
        <v>169</v>
      </c>
      <c r="U499" s="5" t="s">
        <v>616</v>
      </c>
      <c r="V499" s="5" t="str">
        <f t="shared" si="73"/>
        <v>banco agropecuario</v>
      </c>
      <c r="W499" s="5" t="str">
        <f t="shared" si="74"/>
        <v>BANCO AGROPECUARIO</v>
      </c>
      <c r="X499" s="5" t="str">
        <f t="shared" si="75"/>
        <v>Banco Agropecuario</v>
      </c>
      <c r="Y499" s="5">
        <v>20504565794</v>
      </c>
      <c r="Z499" s="5" t="s">
        <v>34</v>
      </c>
      <c r="AA499" s="5" t="s">
        <v>35</v>
      </c>
      <c r="AD499" s="5" t="s">
        <v>36</v>
      </c>
      <c r="AE499" s="5">
        <v>8.4700000000000006</v>
      </c>
      <c r="AF499" s="5">
        <v>0</v>
      </c>
      <c r="AG499" s="5">
        <v>1.53</v>
      </c>
      <c r="AH499" s="5">
        <f t="shared" si="76"/>
        <v>10</v>
      </c>
    </row>
    <row r="500" spans="1:34" x14ac:dyDescent="0.25">
      <c r="A500" s="5">
        <v>445</v>
      </c>
      <c r="B500" s="5" t="s">
        <v>55</v>
      </c>
      <c r="C500" s="5" t="s">
        <v>38</v>
      </c>
      <c r="D500" s="5" t="s">
        <v>617</v>
      </c>
      <c r="E500" s="15" t="str">
        <f t="shared" si="77"/>
        <v>F002</v>
      </c>
      <c r="F500" s="15" t="str">
        <f t="shared" si="67"/>
        <v>3465</v>
      </c>
      <c r="G500" s="15" t="str">
        <f t="shared" si="68"/>
        <v>2-3</v>
      </c>
      <c r="H500" s="5" t="s">
        <v>547</v>
      </c>
      <c r="I500" s="5">
        <f t="shared" si="69"/>
        <v>2</v>
      </c>
      <c r="J500" s="5">
        <f t="shared" si="70"/>
        <v>2022</v>
      </c>
      <c r="K500" s="5">
        <f t="shared" si="71"/>
        <v>18</v>
      </c>
      <c r="L500" s="7">
        <f t="shared" si="72"/>
        <v>44610</v>
      </c>
      <c r="M500" s="5" t="s">
        <v>547</v>
      </c>
      <c r="R500" s="5" t="s">
        <v>271</v>
      </c>
      <c r="S500" s="5" t="s">
        <v>168</v>
      </c>
      <c r="T500" s="5" t="s">
        <v>169</v>
      </c>
      <c r="U500" s="5" t="s">
        <v>616</v>
      </c>
      <c r="V500" s="5" t="str">
        <f t="shared" si="73"/>
        <v>banco agropecuario</v>
      </c>
      <c r="W500" s="5" t="str">
        <f t="shared" si="74"/>
        <v>BANCO AGROPECUARIO</v>
      </c>
      <c r="X500" s="5" t="str">
        <f t="shared" si="75"/>
        <v>Banco Agropecuario</v>
      </c>
      <c r="Y500" s="5">
        <v>20504565794</v>
      </c>
      <c r="Z500" s="5" t="s">
        <v>384</v>
      </c>
      <c r="AA500" s="5" t="s">
        <v>35</v>
      </c>
      <c r="AD500" s="5" t="s">
        <v>36</v>
      </c>
      <c r="AE500" s="5">
        <v>0</v>
      </c>
      <c r="AF500" s="5">
        <v>0</v>
      </c>
      <c r="AG500" s="5">
        <v>0</v>
      </c>
      <c r="AH500" s="5">
        <f t="shared" si="76"/>
        <v>0</v>
      </c>
    </row>
    <row r="501" spans="1:34" x14ac:dyDescent="0.25">
      <c r="A501" s="5">
        <v>446</v>
      </c>
      <c r="B501" s="5" t="s">
        <v>49</v>
      </c>
      <c r="C501" s="5" t="s">
        <v>30</v>
      </c>
      <c r="D501" s="5" t="s">
        <v>618</v>
      </c>
      <c r="E501" s="15" t="str">
        <f t="shared" si="77"/>
        <v>B003</v>
      </c>
      <c r="F501" s="15" t="str">
        <f t="shared" si="67"/>
        <v>12694</v>
      </c>
      <c r="G501" s="15" t="str">
        <f t="shared" si="68"/>
        <v>3-1</v>
      </c>
      <c r="H501" s="5" t="s">
        <v>547</v>
      </c>
      <c r="I501" s="5">
        <f t="shared" si="69"/>
        <v>2</v>
      </c>
      <c r="J501" s="5">
        <f t="shared" si="70"/>
        <v>2022</v>
      </c>
      <c r="K501" s="5">
        <f t="shared" si="71"/>
        <v>18</v>
      </c>
      <c r="L501" s="7">
        <f t="shared" si="72"/>
        <v>44610</v>
      </c>
      <c r="M501" s="5" t="s">
        <v>547</v>
      </c>
      <c r="U501" s="5" t="s">
        <v>33</v>
      </c>
      <c r="V501" s="5" t="str">
        <f t="shared" si="73"/>
        <v>clientes - varios</v>
      </c>
      <c r="W501" s="5" t="str">
        <f t="shared" si="74"/>
        <v>CLIENTES - VARIOS</v>
      </c>
      <c r="X501" s="5" t="str">
        <f t="shared" si="75"/>
        <v>Clientes - Varios</v>
      </c>
      <c r="Y501" s="5">
        <v>99999999</v>
      </c>
      <c r="Z501" s="5" t="s">
        <v>34</v>
      </c>
      <c r="AA501" s="5" t="s">
        <v>35</v>
      </c>
      <c r="AD501" s="5" t="s">
        <v>36</v>
      </c>
      <c r="AE501" s="5">
        <v>423.73</v>
      </c>
      <c r="AF501" s="5">
        <v>0</v>
      </c>
      <c r="AG501" s="5">
        <v>76.27</v>
      </c>
      <c r="AH501" s="5">
        <f t="shared" si="76"/>
        <v>500</v>
      </c>
    </row>
    <row r="502" spans="1:34" x14ac:dyDescent="0.25">
      <c r="A502" s="5">
        <v>447</v>
      </c>
      <c r="B502" s="5" t="s">
        <v>49</v>
      </c>
      <c r="C502" s="5" t="s">
        <v>30</v>
      </c>
      <c r="D502" s="5" t="s">
        <v>619</v>
      </c>
      <c r="E502" s="15" t="str">
        <f t="shared" si="77"/>
        <v>B003</v>
      </c>
      <c r="F502" s="15" t="str">
        <f t="shared" si="67"/>
        <v>12693</v>
      </c>
      <c r="G502" s="15" t="str">
        <f t="shared" si="68"/>
        <v>3-1</v>
      </c>
      <c r="H502" s="5" t="s">
        <v>547</v>
      </c>
      <c r="I502" s="5">
        <f t="shared" si="69"/>
        <v>2</v>
      </c>
      <c r="J502" s="5">
        <f t="shared" si="70"/>
        <v>2022</v>
      </c>
      <c r="K502" s="5">
        <f t="shared" si="71"/>
        <v>18</v>
      </c>
      <c r="L502" s="7">
        <f t="shared" si="72"/>
        <v>44610</v>
      </c>
      <c r="M502" s="5" t="s">
        <v>547</v>
      </c>
      <c r="U502" s="5" t="s">
        <v>33</v>
      </c>
      <c r="V502" s="5" t="str">
        <f t="shared" si="73"/>
        <v>clientes - varios</v>
      </c>
      <c r="W502" s="5" t="str">
        <f t="shared" si="74"/>
        <v>CLIENTES - VARIOS</v>
      </c>
      <c r="X502" s="5" t="str">
        <f t="shared" si="75"/>
        <v>Clientes - Varios</v>
      </c>
      <c r="Y502" s="5">
        <v>99999999</v>
      </c>
      <c r="Z502" s="5" t="s">
        <v>34</v>
      </c>
      <c r="AA502" s="5" t="s">
        <v>35</v>
      </c>
      <c r="AD502" s="5" t="s">
        <v>36</v>
      </c>
      <c r="AE502" s="5">
        <v>423.73</v>
      </c>
      <c r="AF502" s="5">
        <v>0</v>
      </c>
      <c r="AG502" s="5">
        <v>76.27</v>
      </c>
      <c r="AH502" s="5">
        <f t="shared" si="76"/>
        <v>500</v>
      </c>
    </row>
    <row r="503" spans="1:34" x14ac:dyDescent="0.25">
      <c r="A503" s="5">
        <v>448</v>
      </c>
      <c r="B503" s="5" t="s">
        <v>49</v>
      </c>
      <c r="C503" s="5" t="s">
        <v>30</v>
      </c>
      <c r="D503" s="5" t="s">
        <v>620</v>
      </c>
      <c r="E503" s="15" t="str">
        <f t="shared" si="77"/>
        <v>B003</v>
      </c>
      <c r="F503" s="15" t="str">
        <f t="shared" si="67"/>
        <v>12692</v>
      </c>
      <c r="G503" s="15" t="str">
        <f t="shared" si="68"/>
        <v>3-1</v>
      </c>
      <c r="H503" s="5" t="s">
        <v>547</v>
      </c>
      <c r="I503" s="5">
        <f t="shared" si="69"/>
        <v>2</v>
      </c>
      <c r="J503" s="5">
        <f t="shared" si="70"/>
        <v>2022</v>
      </c>
      <c r="K503" s="5">
        <f t="shared" si="71"/>
        <v>18</v>
      </c>
      <c r="L503" s="7">
        <f t="shared" si="72"/>
        <v>44610</v>
      </c>
      <c r="M503" s="5" t="s">
        <v>547</v>
      </c>
      <c r="U503" s="5" t="s">
        <v>33</v>
      </c>
      <c r="V503" s="5" t="str">
        <f t="shared" si="73"/>
        <v>clientes - varios</v>
      </c>
      <c r="W503" s="5" t="str">
        <f t="shared" si="74"/>
        <v>CLIENTES - VARIOS</v>
      </c>
      <c r="X503" s="5" t="str">
        <f t="shared" si="75"/>
        <v>Clientes - Varios</v>
      </c>
      <c r="Y503" s="5">
        <v>99999999</v>
      </c>
      <c r="Z503" s="5" t="s">
        <v>34</v>
      </c>
      <c r="AA503" s="5" t="s">
        <v>35</v>
      </c>
      <c r="AD503" s="5" t="s">
        <v>36</v>
      </c>
      <c r="AE503" s="5">
        <v>508.47</v>
      </c>
      <c r="AF503" s="5">
        <v>0</v>
      </c>
      <c r="AG503" s="5">
        <v>91.53</v>
      </c>
      <c r="AH503" s="5">
        <f t="shared" si="76"/>
        <v>600</v>
      </c>
    </row>
    <row r="504" spans="1:34" x14ac:dyDescent="0.25">
      <c r="A504" s="5">
        <v>449</v>
      </c>
      <c r="B504" s="5" t="s">
        <v>49</v>
      </c>
      <c r="C504" s="5" t="s">
        <v>30</v>
      </c>
      <c r="D504" s="5" t="s">
        <v>621</v>
      </c>
      <c r="E504" s="15" t="str">
        <f t="shared" si="77"/>
        <v>B003</v>
      </c>
      <c r="F504" s="15" t="str">
        <f t="shared" si="67"/>
        <v>12691</v>
      </c>
      <c r="G504" s="15" t="str">
        <f t="shared" si="68"/>
        <v>3-1</v>
      </c>
      <c r="H504" s="5" t="s">
        <v>547</v>
      </c>
      <c r="I504" s="5">
        <f t="shared" si="69"/>
        <v>2</v>
      </c>
      <c r="J504" s="5">
        <f t="shared" si="70"/>
        <v>2022</v>
      </c>
      <c r="K504" s="5">
        <f t="shared" si="71"/>
        <v>18</v>
      </c>
      <c r="L504" s="7">
        <f t="shared" si="72"/>
        <v>44610</v>
      </c>
      <c r="M504" s="5" t="s">
        <v>547</v>
      </c>
      <c r="U504" s="5" t="s">
        <v>33</v>
      </c>
      <c r="V504" s="5" t="str">
        <f t="shared" si="73"/>
        <v>clientes - varios</v>
      </c>
      <c r="W504" s="5" t="str">
        <f t="shared" si="74"/>
        <v>CLIENTES - VARIOS</v>
      </c>
      <c r="X504" s="5" t="str">
        <f t="shared" si="75"/>
        <v>Clientes - Varios</v>
      </c>
      <c r="Y504" s="5">
        <v>99999999</v>
      </c>
      <c r="Z504" s="5" t="s">
        <v>34</v>
      </c>
      <c r="AA504" s="5" t="s">
        <v>35</v>
      </c>
      <c r="AD504" s="5" t="s">
        <v>36</v>
      </c>
      <c r="AE504" s="5">
        <v>423.73</v>
      </c>
      <c r="AF504" s="5">
        <v>0</v>
      </c>
      <c r="AG504" s="5">
        <v>76.27</v>
      </c>
      <c r="AH504" s="5">
        <f t="shared" si="76"/>
        <v>500</v>
      </c>
    </row>
    <row r="505" spans="1:34" x14ac:dyDescent="0.25">
      <c r="A505" s="5">
        <v>450</v>
      </c>
      <c r="B505" s="5" t="s">
        <v>49</v>
      </c>
      <c r="C505" s="5" t="s">
        <v>30</v>
      </c>
      <c r="D505" s="5" t="s">
        <v>622</v>
      </c>
      <c r="E505" s="15" t="str">
        <f t="shared" si="77"/>
        <v>B003</v>
      </c>
      <c r="F505" s="15" t="str">
        <f t="shared" ref="F505:F568" si="78">IF(LEFT(RIGHT(D505,5),1)="-",RIGHT(D505,4),RIGHT(D505,5))</f>
        <v>12690</v>
      </c>
      <c r="G505" s="15" t="str">
        <f t="shared" ref="G505:G568" si="79">MID(D505,4,3)</f>
        <v>3-1</v>
      </c>
      <c r="H505" s="5" t="s">
        <v>547</v>
      </c>
      <c r="I505" s="5">
        <f t="shared" ref="I505:I568" si="80">MONTH(H505)</f>
        <v>2</v>
      </c>
      <c r="J505" s="5">
        <f t="shared" ref="J505:J568" si="81">YEAR(H505)</f>
        <v>2022</v>
      </c>
      <c r="K505" s="5">
        <f t="shared" ref="K505:K568" si="82">DAY(H505)</f>
        <v>18</v>
      </c>
      <c r="L505" s="7">
        <f t="shared" ref="L505:L568" si="83">DATE(J505,I505,K505)</f>
        <v>44610</v>
      </c>
      <c r="M505" s="5" t="s">
        <v>547</v>
      </c>
      <c r="U505" s="5" t="s">
        <v>33</v>
      </c>
      <c r="V505" s="5" t="str">
        <f t="shared" ref="V505:V568" si="84">LOWER(U505)</f>
        <v>clientes - varios</v>
      </c>
      <c r="W505" s="5" t="str">
        <f t="shared" ref="W505:W568" si="85">UPPER(U505)</f>
        <v>CLIENTES - VARIOS</v>
      </c>
      <c r="X505" s="5" t="str">
        <f t="shared" ref="X505:X568" si="86">PROPER(W505)</f>
        <v>Clientes - Varios</v>
      </c>
      <c r="Y505" s="5">
        <v>99999999</v>
      </c>
      <c r="Z505" s="5" t="s">
        <v>34</v>
      </c>
      <c r="AA505" s="5" t="s">
        <v>35</v>
      </c>
      <c r="AD505" s="5" t="s">
        <v>36</v>
      </c>
      <c r="AE505" s="5">
        <v>423.73</v>
      </c>
      <c r="AF505" s="5">
        <v>0</v>
      </c>
      <c r="AG505" s="5">
        <v>76.27</v>
      </c>
      <c r="AH505" s="5">
        <f t="shared" ref="AH505:AH568" si="87">AE505+AG505</f>
        <v>500</v>
      </c>
    </row>
    <row r="506" spans="1:34" x14ac:dyDescent="0.25">
      <c r="A506" s="5">
        <v>451</v>
      </c>
      <c r="B506" s="5" t="s">
        <v>29</v>
      </c>
      <c r="C506" s="5" t="s">
        <v>30</v>
      </c>
      <c r="D506" s="5" t="s">
        <v>623</v>
      </c>
      <c r="E506" s="15" t="str">
        <f t="shared" ref="E506:E569" si="88">LEFT(D506,4)</f>
        <v>B001</v>
      </c>
      <c r="F506" s="15" t="str">
        <f t="shared" si="78"/>
        <v>17152</v>
      </c>
      <c r="G506" s="15" t="str">
        <f t="shared" si="79"/>
        <v>1-1</v>
      </c>
      <c r="H506" s="5" t="s">
        <v>547</v>
      </c>
      <c r="I506" s="5">
        <f t="shared" si="80"/>
        <v>2</v>
      </c>
      <c r="J506" s="5">
        <f t="shared" si="81"/>
        <v>2022</v>
      </c>
      <c r="K506" s="5">
        <f t="shared" si="82"/>
        <v>18</v>
      </c>
      <c r="L506" s="7">
        <f t="shared" si="83"/>
        <v>44610</v>
      </c>
      <c r="M506" s="5" t="s">
        <v>547</v>
      </c>
      <c r="U506" s="5" t="s">
        <v>33</v>
      </c>
      <c r="V506" s="5" t="str">
        <f t="shared" si="84"/>
        <v>clientes - varios</v>
      </c>
      <c r="W506" s="5" t="str">
        <f t="shared" si="85"/>
        <v>CLIENTES - VARIOS</v>
      </c>
      <c r="X506" s="5" t="str">
        <f t="shared" si="86"/>
        <v>Clientes - Varios</v>
      </c>
      <c r="Y506" s="5">
        <v>99999999</v>
      </c>
      <c r="Z506" s="5" t="s">
        <v>34</v>
      </c>
      <c r="AA506" s="5" t="s">
        <v>35</v>
      </c>
      <c r="AD506" s="5" t="s">
        <v>36</v>
      </c>
      <c r="AE506" s="5">
        <v>423.73</v>
      </c>
      <c r="AF506" s="5">
        <v>0</v>
      </c>
      <c r="AG506" s="5">
        <v>76.27</v>
      </c>
      <c r="AH506" s="5">
        <f t="shared" si="87"/>
        <v>500</v>
      </c>
    </row>
    <row r="507" spans="1:34" x14ac:dyDescent="0.25">
      <c r="A507" s="5">
        <v>452</v>
      </c>
      <c r="B507" s="5" t="s">
        <v>29</v>
      </c>
      <c r="C507" s="5" t="s">
        <v>30</v>
      </c>
      <c r="D507" s="5" t="s">
        <v>624</v>
      </c>
      <c r="E507" s="15" t="str">
        <f t="shared" si="88"/>
        <v>B001</v>
      </c>
      <c r="F507" s="15" t="str">
        <f t="shared" si="78"/>
        <v>17151</v>
      </c>
      <c r="G507" s="15" t="str">
        <f t="shared" si="79"/>
        <v>1-1</v>
      </c>
      <c r="H507" s="5" t="s">
        <v>547</v>
      </c>
      <c r="I507" s="5">
        <f t="shared" si="80"/>
        <v>2</v>
      </c>
      <c r="J507" s="5">
        <f t="shared" si="81"/>
        <v>2022</v>
      </c>
      <c r="K507" s="5">
        <f t="shared" si="82"/>
        <v>18</v>
      </c>
      <c r="L507" s="7">
        <f t="shared" si="83"/>
        <v>44610</v>
      </c>
      <c r="M507" s="5" t="s">
        <v>547</v>
      </c>
      <c r="U507" s="5" t="s">
        <v>33</v>
      </c>
      <c r="V507" s="5" t="str">
        <f t="shared" si="84"/>
        <v>clientes - varios</v>
      </c>
      <c r="W507" s="5" t="str">
        <f t="shared" si="85"/>
        <v>CLIENTES - VARIOS</v>
      </c>
      <c r="X507" s="5" t="str">
        <f t="shared" si="86"/>
        <v>Clientes - Varios</v>
      </c>
      <c r="Y507" s="5">
        <v>99999999</v>
      </c>
      <c r="Z507" s="5" t="s">
        <v>34</v>
      </c>
      <c r="AA507" s="5" t="s">
        <v>35</v>
      </c>
      <c r="AD507" s="5" t="s">
        <v>36</v>
      </c>
      <c r="AE507" s="5">
        <v>423.73</v>
      </c>
      <c r="AF507" s="5">
        <v>0</v>
      </c>
      <c r="AG507" s="5">
        <v>76.27</v>
      </c>
      <c r="AH507" s="5">
        <f t="shared" si="87"/>
        <v>500</v>
      </c>
    </row>
    <row r="508" spans="1:34" x14ac:dyDescent="0.25">
      <c r="A508" s="5">
        <v>453</v>
      </c>
      <c r="B508" s="5" t="s">
        <v>29</v>
      </c>
      <c r="C508" s="5" t="s">
        <v>38</v>
      </c>
      <c r="D508" s="5" t="s">
        <v>625</v>
      </c>
      <c r="E508" s="15" t="str">
        <f t="shared" si="88"/>
        <v>F001</v>
      </c>
      <c r="F508" s="15" t="str">
        <f t="shared" si="78"/>
        <v>8532</v>
      </c>
      <c r="G508" s="15" t="str">
        <f t="shared" si="79"/>
        <v>1-8</v>
      </c>
      <c r="H508" s="5" t="s">
        <v>547</v>
      </c>
      <c r="I508" s="5">
        <f t="shared" si="80"/>
        <v>2</v>
      </c>
      <c r="J508" s="5">
        <f t="shared" si="81"/>
        <v>2022</v>
      </c>
      <c r="K508" s="5">
        <f t="shared" si="82"/>
        <v>18</v>
      </c>
      <c r="L508" s="7">
        <f t="shared" si="83"/>
        <v>44610</v>
      </c>
      <c r="M508" s="5" t="s">
        <v>547</v>
      </c>
      <c r="R508" s="5" t="s">
        <v>41</v>
      </c>
      <c r="S508" s="5" t="s">
        <v>40</v>
      </c>
      <c r="T508" s="5" t="s">
        <v>41</v>
      </c>
      <c r="U508" s="5" t="s">
        <v>626</v>
      </c>
      <c r="V508" s="5" t="str">
        <f t="shared" si="84"/>
        <v>agyt servicios generales s.a.c.</v>
      </c>
      <c r="W508" s="5" t="str">
        <f t="shared" si="85"/>
        <v>AGYT SERVICIOS GENERALES S.A.C.</v>
      </c>
      <c r="X508" s="5" t="str">
        <f t="shared" si="86"/>
        <v>Agyt Servicios Generales S.A.C.</v>
      </c>
      <c r="Y508" s="5">
        <v>20608314238</v>
      </c>
      <c r="Z508" s="5" t="s">
        <v>34</v>
      </c>
      <c r="AA508" s="5" t="s">
        <v>35</v>
      </c>
      <c r="AD508" s="5" t="s">
        <v>36</v>
      </c>
      <c r="AE508" s="5">
        <v>186.44</v>
      </c>
      <c r="AF508" s="5">
        <v>0</v>
      </c>
      <c r="AG508" s="5">
        <v>33.56</v>
      </c>
      <c r="AH508" s="5">
        <f t="shared" si="87"/>
        <v>220</v>
      </c>
    </row>
    <row r="509" spans="1:34" x14ac:dyDescent="0.25">
      <c r="A509" s="5">
        <v>454</v>
      </c>
      <c r="B509" s="5" t="s">
        <v>29</v>
      </c>
      <c r="C509" s="5" t="s">
        <v>38</v>
      </c>
      <c r="D509" s="5" t="s">
        <v>627</v>
      </c>
      <c r="E509" s="15" t="str">
        <f t="shared" si="88"/>
        <v>F001</v>
      </c>
      <c r="F509" s="15" t="str">
        <f t="shared" si="78"/>
        <v>8531</v>
      </c>
      <c r="G509" s="15" t="str">
        <f t="shared" si="79"/>
        <v>1-8</v>
      </c>
      <c r="H509" s="5" t="s">
        <v>547</v>
      </c>
      <c r="I509" s="5">
        <f t="shared" si="80"/>
        <v>2</v>
      </c>
      <c r="J509" s="5">
        <f t="shared" si="81"/>
        <v>2022</v>
      </c>
      <c r="K509" s="5">
        <f t="shared" si="82"/>
        <v>18</v>
      </c>
      <c r="L509" s="7">
        <f t="shared" si="83"/>
        <v>44610</v>
      </c>
      <c r="M509" s="5" t="s">
        <v>547</v>
      </c>
      <c r="R509" s="5" t="s">
        <v>41</v>
      </c>
      <c r="S509" s="5" t="s">
        <v>40</v>
      </c>
      <c r="T509" s="5" t="s">
        <v>41</v>
      </c>
      <c r="U509" s="5" t="s">
        <v>626</v>
      </c>
      <c r="V509" s="5" t="str">
        <f t="shared" si="84"/>
        <v>agyt servicios generales s.a.c.</v>
      </c>
      <c r="W509" s="5" t="str">
        <f t="shared" si="85"/>
        <v>AGYT SERVICIOS GENERALES S.A.C.</v>
      </c>
      <c r="X509" s="5" t="str">
        <f t="shared" si="86"/>
        <v>Agyt Servicios Generales S.A.C.</v>
      </c>
      <c r="Y509" s="5">
        <v>20608314238</v>
      </c>
      <c r="Z509" s="5" t="s">
        <v>34</v>
      </c>
      <c r="AA509" s="5" t="s">
        <v>35</v>
      </c>
      <c r="AD509" s="5" t="s">
        <v>36</v>
      </c>
      <c r="AE509" s="5">
        <v>186.44</v>
      </c>
      <c r="AF509" s="5">
        <v>0</v>
      </c>
      <c r="AG509" s="5">
        <v>33.56</v>
      </c>
      <c r="AH509" s="5">
        <f t="shared" si="87"/>
        <v>220</v>
      </c>
    </row>
    <row r="510" spans="1:34" x14ac:dyDescent="0.25">
      <c r="A510" s="5">
        <v>455</v>
      </c>
      <c r="B510" s="5" t="s">
        <v>49</v>
      </c>
      <c r="C510" s="5" t="s">
        <v>30</v>
      </c>
      <c r="D510" s="5" t="s">
        <v>628</v>
      </c>
      <c r="E510" s="15" t="str">
        <f t="shared" si="88"/>
        <v>B003</v>
      </c>
      <c r="F510" s="15" t="str">
        <f t="shared" si="78"/>
        <v>12689</v>
      </c>
      <c r="G510" s="15" t="str">
        <f t="shared" si="79"/>
        <v>3-1</v>
      </c>
      <c r="H510" s="5" t="s">
        <v>547</v>
      </c>
      <c r="I510" s="5">
        <f t="shared" si="80"/>
        <v>2</v>
      </c>
      <c r="J510" s="5">
        <f t="shared" si="81"/>
        <v>2022</v>
      </c>
      <c r="K510" s="5">
        <f t="shared" si="82"/>
        <v>18</v>
      </c>
      <c r="L510" s="7">
        <f t="shared" si="83"/>
        <v>44610</v>
      </c>
      <c r="M510" s="5" t="s">
        <v>547</v>
      </c>
      <c r="U510" s="5" t="s">
        <v>33</v>
      </c>
      <c r="V510" s="5" t="str">
        <f t="shared" si="84"/>
        <v>clientes - varios</v>
      </c>
      <c r="W510" s="5" t="str">
        <f t="shared" si="85"/>
        <v>CLIENTES - VARIOS</v>
      </c>
      <c r="X510" s="5" t="str">
        <f t="shared" si="86"/>
        <v>Clientes - Varios</v>
      </c>
      <c r="Y510" s="5">
        <v>99999999</v>
      </c>
      <c r="Z510" s="5" t="s">
        <v>34</v>
      </c>
      <c r="AA510" s="5" t="s">
        <v>35</v>
      </c>
      <c r="AD510" s="5" t="s">
        <v>36</v>
      </c>
      <c r="AE510" s="5">
        <v>8.4700000000000006</v>
      </c>
      <c r="AF510" s="5">
        <v>0</v>
      </c>
      <c r="AG510" s="5">
        <v>1.53</v>
      </c>
      <c r="AH510" s="5">
        <f t="shared" si="87"/>
        <v>10</v>
      </c>
    </row>
    <row r="511" spans="1:34" x14ac:dyDescent="0.25">
      <c r="A511" s="5">
        <v>456</v>
      </c>
      <c r="B511" s="5" t="s">
        <v>55</v>
      </c>
      <c r="C511" s="5" t="s">
        <v>38</v>
      </c>
      <c r="D511" s="5" t="s">
        <v>629</v>
      </c>
      <c r="E511" s="15" t="str">
        <f t="shared" si="88"/>
        <v>F002</v>
      </c>
      <c r="F511" s="15" t="str">
        <f t="shared" si="78"/>
        <v>3464</v>
      </c>
      <c r="G511" s="15" t="str">
        <f t="shared" si="79"/>
        <v>2-3</v>
      </c>
      <c r="H511" s="5" t="s">
        <v>547</v>
      </c>
      <c r="I511" s="5">
        <f t="shared" si="80"/>
        <v>2</v>
      </c>
      <c r="J511" s="5">
        <f t="shared" si="81"/>
        <v>2022</v>
      </c>
      <c r="K511" s="5">
        <f t="shared" si="82"/>
        <v>18</v>
      </c>
      <c r="L511" s="7">
        <f t="shared" si="83"/>
        <v>44610</v>
      </c>
      <c r="M511" s="5" t="s">
        <v>547</v>
      </c>
      <c r="R511" s="5" t="s">
        <v>92</v>
      </c>
      <c r="S511" s="5" t="s">
        <v>40</v>
      </c>
      <c r="T511" s="5" t="s">
        <v>41</v>
      </c>
      <c r="U511" s="5" t="s">
        <v>438</v>
      </c>
      <c r="V511" s="5" t="str">
        <f t="shared" si="84"/>
        <v>consorcio yauyucan</v>
      </c>
      <c r="W511" s="5" t="str">
        <f t="shared" si="85"/>
        <v>CONSORCIO YAUYUCAN</v>
      </c>
      <c r="X511" s="5" t="str">
        <f t="shared" si="86"/>
        <v>Consorcio Yauyucan</v>
      </c>
      <c r="Y511" s="5">
        <v>20608692721</v>
      </c>
      <c r="Z511" s="5" t="s">
        <v>34</v>
      </c>
      <c r="AA511" s="5" t="s">
        <v>35</v>
      </c>
      <c r="AD511" s="5" t="s">
        <v>36</v>
      </c>
      <c r="AE511" s="5">
        <v>50.85</v>
      </c>
      <c r="AF511" s="5">
        <v>0</v>
      </c>
      <c r="AG511" s="5">
        <v>9.15</v>
      </c>
      <c r="AH511" s="5">
        <f t="shared" si="87"/>
        <v>60</v>
      </c>
    </row>
    <row r="512" spans="1:34" x14ac:dyDescent="0.25">
      <c r="A512" s="5">
        <v>457</v>
      </c>
      <c r="B512" s="5" t="s">
        <v>49</v>
      </c>
      <c r="C512" s="5" t="s">
        <v>38</v>
      </c>
      <c r="D512" s="5" t="s">
        <v>630</v>
      </c>
      <c r="E512" s="15" t="str">
        <f t="shared" si="88"/>
        <v>F003</v>
      </c>
      <c r="F512" s="15" t="str">
        <f t="shared" si="78"/>
        <v>2103</v>
      </c>
      <c r="G512" s="15" t="str">
        <f t="shared" si="79"/>
        <v>3-2</v>
      </c>
      <c r="H512" s="5" t="s">
        <v>631</v>
      </c>
      <c r="I512" s="5">
        <f t="shared" si="80"/>
        <v>2</v>
      </c>
      <c r="J512" s="5">
        <f t="shared" si="81"/>
        <v>2022</v>
      </c>
      <c r="K512" s="5">
        <f t="shared" si="82"/>
        <v>17</v>
      </c>
      <c r="L512" s="7">
        <f t="shared" si="83"/>
        <v>44609</v>
      </c>
      <c r="M512" s="5" t="s">
        <v>631</v>
      </c>
      <c r="S512" s="5" t="s">
        <v>40</v>
      </c>
      <c r="T512" s="5" t="s">
        <v>41</v>
      </c>
      <c r="U512" s="5" t="s">
        <v>157</v>
      </c>
      <c r="V512" s="5" t="str">
        <f t="shared" si="84"/>
        <v>la torre vallejos fernando camilo</v>
      </c>
      <c r="W512" s="5" t="str">
        <f t="shared" si="85"/>
        <v>LA TORRE VALLEJOS FERNANDO CAMILO</v>
      </c>
      <c r="X512" s="5" t="str">
        <f t="shared" si="86"/>
        <v>La Torre Vallejos Fernando Camilo</v>
      </c>
      <c r="Y512" s="5">
        <v>10167268094</v>
      </c>
      <c r="Z512" s="5" t="s">
        <v>34</v>
      </c>
      <c r="AA512" s="5" t="s">
        <v>35</v>
      </c>
      <c r="AD512" s="5" t="s">
        <v>36</v>
      </c>
      <c r="AE512" s="5">
        <v>66.099999999999994</v>
      </c>
      <c r="AF512" s="5">
        <v>0</v>
      </c>
      <c r="AG512" s="5">
        <v>11.9</v>
      </c>
      <c r="AH512" s="5">
        <f t="shared" si="87"/>
        <v>78</v>
      </c>
    </row>
    <row r="513" spans="1:34" x14ac:dyDescent="0.25">
      <c r="A513" s="5">
        <v>458</v>
      </c>
      <c r="B513" s="5" t="s">
        <v>29</v>
      </c>
      <c r="C513" s="5" t="s">
        <v>38</v>
      </c>
      <c r="D513" s="5" t="s">
        <v>632</v>
      </c>
      <c r="E513" s="15" t="str">
        <f t="shared" si="88"/>
        <v>F001</v>
      </c>
      <c r="F513" s="15" t="str">
        <f t="shared" si="78"/>
        <v>8530</v>
      </c>
      <c r="G513" s="15" t="str">
        <f t="shared" si="79"/>
        <v>1-8</v>
      </c>
      <c r="H513" s="5" t="s">
        <v>631</v>
      </c>
      <c r="I513" s="5">
        <f t="shared" si="80"/>
        <v>2</v>
      </c>
      <c r="J513" s="5">
        <f t="shared" si="81"/>
        <v>2022</v>
      </c>
      <c r="K513" s="5">
        <f t="shared" si="82"/>
        <v>17</v>
      </c>
      <c r="L513" s="7">
        <f t="shared" si="83"/>
        <v>44609</v>
      </c>
      <c r="M513" s="5" t="s">
        <v>631</v>
      </c>
      <c r="R513" s="5" t="s">
        <v>92</v>
      </c>
      <c r="S513" s="5" t="s">
        <v>40</v>
      </c>
      <c r="T513" s="5" t="s">
        <v>41</v>
      </c>
      <c r="U513" s="5" t="s">
        <v>200</v>
      </c>
      <c r="V513" s="5" t="str">
        <f t="shared" si="84"/>
        <v>rodrigo vasquez jesus juan jose</v>
      </c>
      <c r="W513" s="5" t="str">
        <f t="shared" si="85"/>
        <v>RODRIGO VASQUEZ JESUS JUAN JOSE</v>
      </c>
      <c r="X513" s="5" t="str">
        <f t="shared" si="86"/>
        <v>Rodrigo Vasquez Jesus Juan Jose</v>
      </c>
      <c r="Y513" s="5">
        <v>10471184506</v>
      </c>
      <c r="Z513" s="5" t="s">
        <v>34</v>
      </c>
      <c r="AA513" s="5" t="s">
        <v>35</v>
      </c>
      <c r="AD513" s="5" t="s">
        <v>36</v>
      </c>
      <c r="AE513" s="5">
        <v>118.64</v>
      </c>
      <c r="AF513" s="5">
        <v>0</v>
      </c>
      <c r="AG513" s="5">
        <v>21.36</v>
      </c>
      <c r="AH513" s="5">
        <f t="shared" si="87"/>
        <v>140</v>
      </c>
    </row>
    <row r="514" spans="1:34" x14ac:dyDescent="0.25">
      <c r="A514" s="5">
        <v>459</v>
      </c>
      <c r="B514" s="5" t="s">
        <v>49</v>
      </c>
      <c r="C514" s="5" t="s">
        <v>38</v>
      </c>
      <c r="D514" s="5" t="s">
        <v>633</v>
      </c>
      <c r="E514" s="15" t="str">
        <f t="shared" si="88"/>
        <v>F003</v>
      </c>
      <c r="F514" s="15" t="str">
        <f t="shared" si="78"/>
        <v>2102</v>
      </c>
      <c r="G514" s="15" t="str">
        <f t="shared" si="79"/>
        <v>3-2</v>
      </c>
      <c r="H514" s="5" t="s">
        <v>631</v>
      </c>
      <c r="I514" s="5">
        <f t="shared" si="80"/>
        <v>2</v>
      </c>
      <c r="J514" s="5">
        <f t="shared" si="81"/>
        <v>2022</v>
      </c>
      <c r="K514" s="5">
        <f t="shared" si="82"/>
        <v>17</v>
      </c>
      <c r="L514" s="7">
        <f t="shared" si="83"/>
        <v>44609</v>
      </c>
      <c r="M514" s="5" t="s">
        <v>631</v>
      </c>
      <c r="R514" s="5" t="s">
        <v>41</v>
      </c>
      <c r="S514" s="5" t="s">
        <v>40</v>
      </c>
      <c r="T514" s="5" t="s">
        <v>41</v>
      </c>
      <c r="U514" s="5" t="s">
        <v>106</v>
      </c>
      <c r="V514" s="5" t="str">
        <f t="shared" si="84"/>
        <v>casiano maco segundo baltazar</v>
      </c>
      <c r="W514" s="5" t="str">
        <f t="shared" si="85"/>
        <v>CASIANO MACO SEGUNDO BALTAZAR</v>
      </c>
      <c r="X514" s="5" t="str">
        <f t="shared" si="86"/>
        <v>Casiano Maco Segundo Baltazar</v>
      </c>
      <c r="Y514" s="5">
        <v>10432479388</v>
      </c>
      <c r="Z514" s="5" t="s">
        <v>34</v>
      </c>
      <c r="AA514" s="5" t="s">
        <v>35</v>
      </c>
      <c r="AD514" s="5" t="s">
        <v>36</v>
      </c>
      <c r="AE514" s="5">
        <v>42.37</v>
      </c>
      <c r="AF514" s="5">
        <v>0</v>
      </c>
      <c r="AG514" s="5">
        <v>7.63</v>
      </c>
      <c r="AH514" s="5">
        <f t="shared" si="87"/>
        <v>50</v>
      </c>
    </row>
    <row r="515" spans="1:34" x14ac:dyDescent="0.25">
      <c r="A515" s="5">
        <v>460</v>
      </c>
      <c r="B515" s="5" t="s">
        <v>29</v>
      </c>
      <c r="C515" s="5" t="s">
        <v>30</v>
      </c>
      <c r="D515" s="5" t="s">
        <v>634</v>
      </c>
      <c r="E515" s="15" t="str">
        <f t="shared" si="88"/>
        <v>B001</v>
      </c>
      <c r="F515" s="15" t="str">
        <f t="shared" si="78"/>
        <v>17150</v>
      </c>
      <c r="G515" s="15" t="str">
        <f t="shared" si="79"/>
        <v>1-1</v>
      </c>
      <c r="H515" s="5" t="s">
        <v>631</v>
      </c>
      <c r="I515" s="5">
        <f t="shared" si="80"/>
        <v>2</v>
      </c>
      <c r="J515" s="5">
        <f t="shared" si="81"/>
        <v>2022</v>
      </c>
      <c r="K515" s="5">
        <f t="shared" si="82"/>
        <v>17</v>
      </c>
      <c r="L515" s="7">
        <f t="shared" si="83"/>
        <v>44609</v>
      </c>
      <c r="M515" s="5" t="s">
        <v>631</v>
      </c>
      <c r="U515" s="5" t="s">
        <v>33</v>
      </c>
      <c r="V515" s="5" t="str">
        <f t="shared" si="84"/>
        <v>clientes - varios</v>
      </c>
      <c r="W515" s="5" t="str">
        <f t="shared" si="85"/>
        <v>CLIENTES - VARIOS</v>
      </c>
      <c r="X515" s="5" t="str">
        <f t="shared" si="86"/>
        <v>Clientes - Varios</v>
      </c>
      <c r="Y515" s="5">
        <v>99999999</v>
      </c>
      <c r="Z515" s="5" t="s">
        <v>34</v>
      </c>
      <c r="AA515" s="5" t="s">
        <v>35</v>
      </c>
      <c r="AD515" s="5" t="s">
        <v>36</v>
      </c>
      <c r="AE515" s="5">
        <v>29.66</v>
      </c>
      <c r="AF515" s="5">
        <v>0</v>
      </c>
      <c r="AG515" s="5">
        <v>5.34</v>
      </c>
      <c r="AH515" s="5">
        <f t="shared" si="87"/>
        <v>35</v>
      </c>
    </row>
    <row r="516" spans="1:34" x14ac:dyDescent="0.25">
      <c r="A516" s="5">
        <v>461</v>
      </c>
      <c r="B516" s="5" t="s">
        <v>29</v>
      </c>
      <c r="C516" s="5" t="s">
        <v>38</v>
      </c>
      <c r="D516" s="5" t="s">
        <v>635</v>
      </c>
      <c r="E516" s="15" t="str">
        <f t="shared" si="88"/>
        <v>F001</v>
      </c>
      <c r="F516" s="15" t="str">
        <f t="shared" si="78"/>
        <v>8529</v>
      </c>
      <c r="G516" s="15" t="str">
        <f t="shared" si="79"/>
        <v>1-8</v>
      </c>
      <c r="H516" s="5" t="s">
        <v>631</v>
      </c>
      <c r="I516" s="5">
        <f t="shared" si="80"/>
        <v>2</v>
      </c>
      <c r="J516" s="5">
        <f t="shared" si="81"/>
        <v>2022</v>
      </c>
      <c r="K516" s="5">
        <f t="shared" si="82"/>
        <v>17</v>
      </c>
      <c r="L516" s="7">
        <f t="shared" si="83"/>
        <v>44609</v>
      </c>
      <c r="M516" s="5" t="s">
        <v>631</v>
      </c>
      <c r="U516" s="5" t="s">
        <v>636</v>
      </c>
      <c r="V516" s="5" t="str">
        <f t="shared" si="84"/>
        <v>nego transp tahira srl</v>
      </c>
      <c r="W516" s="5" t="str">
        <f t="shared" si="85"/>
        <v>NEGO TRANSP TAHIRA SRL</v>
      </c>
      <c r="X516" s="5" t="str">
        <f t="shared" si="86"/>
        <v>Nego Transp Tahira Srl</v>
      </c>
      <c r="Y516" s="5">
        <v>20561329703</v>
      </c>
      <c r="Z516" s="5" t="s">
        <v>34</v>
      </c>
      <c r="AA516" s="5" t="s">
        <v>35</v>
      </c>
      <c r="AD516" s="5" t="s">
        <v>36</v>
      </c>
      <c r="AE516" s="5">
        <v>169.49</v>
      </c>
      <c r="AF516" s="5">
        <v>0</v>
      </c>
      <c r="AG516" s="5">
        <v>30.51</v>
      </c>
      <c r="AH516" s="5">
        <f t="shared" si="87"/>
        <v>200</v>
      </c>
    </row>
    <row r="517" spans="1:34" x14ac:dyDescent="0.25">
      <c r="A517" s="5">
        <v>462</v>
      </c>
      <c r="B517" s="5" t="s">
        <v>29</v>
      </c>
      <c r="C517" s="5" t="s">
        <v>30</v>
      </c>
      <c r="D517" s="5" t="s">
        <v>637</v>
      </c>
      <c r="E517" s="15" t="str">
        <f t="shared" si="88"/>
        <v>B001</v>
      </c>
      <c r="F517" s="15" t="str">
        <f t="shared" si="78"/>
        <v>17149</v>
      </c>
      <c r="G517" s="15" t="str">
        <f t="shared" si="79"/>
        <v>1-1</v>
      </c>
      <c r="H517" s="5" t="s">
        <v>631</v>
      </c>
      <c r="I517" s="5">
        <f t="shared" si="80"/>
        <v>2</v>
      </c>
      <c r="J517" s="5">
        <f t="shared" si="81"/>
        <v>2022</v>
      </c>
      <c r="K517" s="5">
        <f t="shared" si="82"/>
        <v>17</v>
      </c>
      <c r="L517" s="7">
        <f t="shared" si="83"/>
        <v>44609</v>
      </c>
      <c r="M517" s="5" t="s">
        <v>631</v>
      </c>
      <c r="U517" s="5" t="s">
        <v>33</v>
      </c>
      <c r="V517" s="5" t="str">
        <f t="shared" si="84"/>
        <v>clientes - varios</v>
      </c>
      <c r="W517" s="5" t="str">
        <f t="shared" si="85"/>
        <v>CLIENTES - VARIOS</v>
      </c>
      <c r="X517" s="5" t="str">
        <f t="shared" si="86"/>
        <v>Clientes - Varios</v>
      </c>
      <c r="Y517" s="5">
        <v>99999999</v>
      </c>
      <c r="Z517" s="5" t="s">
        <v>34</v>
      </c>
      <c r="AA517" s="5" t="s">
        <v>35</v>
      </c>
      <c r="AD517" s="5" t="s">
        <v>36</v>
      </c>
      <c r="AE517" s="5">
        <v>84.75</v>
      </c>
      <c r="AF517" s="5">
        <v>0</v>
      </c>
      <c r="AG517" s="5">
        <v>15.25</v>
      </c>
      <c r="AH517" s="5">
        <f t="shared" si="87"/>
        <v>100</v>
      </c>
    </row>
    <row r="518" spans="1:34" x14ac:dyDescent="0.25">
      <c r="A518" s="5">
        <v>463</v>
      </c>
      <c r="B518" s="5" t="s">
        <v>29</v>
      </c>
      <c r="C518" s="5" t="s">
        <v>38</v>
      </c>
      <c r="D518" s="5" t="s">
        <v>638</v>
      </c>
      <c r="E518" s="15" t="str">
        <f t="shared" si="88"/>
        <v>F001</v>
      </c>
      <c r="F518" s="15" t="str">
        <f t="shared" si="78"/>
        <v>8528</v>
      </c>
      <c r="G518" s="15" t="str">
        <f t="shared" si="79"/>
        <v>1-8</v>
      </c>
      <c r="H518" s="5" t="s">
        <v>631</v>
      </c>
      <c r="I518" s="5">
        <f t="shared" si="80"/>
        <v>2</v>
      </c>
      <c r="J518" s="5">
        <f t="shared" si="81"/>
        <v>2022</v>
      </c>
      <c r="K518" s="5">
        <f t="shared" si="82"/>
        <v>17</v>
      </c>
      <c r="L518" s="7">
        <f t="shared" si="83"/>
        <v>44609</v>
      </c>
      <c r="M518" s="5" t="s">
        <v>631</v>
      </c>
      <c r="S518" s="5" t="s">
        <v>40</v>
      </c>
      <c r="T518" s="5" t="s">
        <v>41</v>
      </c>
      <c r="U518" s="5" t="s">
        <v>42</v>
      </c>
      <c r="V518" s="5" t="str">
        <f t="shared" si="84"/>
        <v>cubas tapia yon elvis</v>
      </c>
      <c r="W518" s="5" t="str">
        <f t="shared" si="85"/>
        <v>CUBAS TAPIA YON ELVIS</v>
      </c>
      <c r="X518" s="5" t="str">
        <f t="shared" si="86"/>
        <v>Cubas Tapia Yon Elvis</v>
      </c>
      <c r="Y518" s="5">
        <v>10707562914</v>
      </c>
      <c r="Z518" s="5" t="s">
        <v>34</v>
      </c>
      <c r="AA518" s="5" t="s">
        <v>35</v>
      </c>
      <c r="AD518" s="5" t="s">
        <v>36</v>
      </c>
      <c r="AE518" s="5">
        <v>432.2</v>
      </c>
      <c r="AF518" s="5">
        <v>0</v>
      </c>
      <c r="AG518" s="5">
        <v>77.8</v>
      </c>
      <c r="AH518" s="5">
        <f t="shared" si="87"/>
        <v>510</v>
      </c>
    </row>
    <row r="519" spans="1:34" x14ac:dyDescent="0.25">
      <c r="A519" s="5">
        <v>464</v>
      </c>
      <c r="B519" s="5" t="s">
        <v>29</v>
      </c>
      <c r="C519" s="5" t="s">
        <v>38</v>
      </c>
      <c r="D519" s="5" t="s">
        <v>639</v>
      </c>
      <c r="E519" s="15" t="str">
        <f t="shared" si="88"/>
        <v>F001</v>
      </c>
      <c r="F519" s="15" t="str">
        <f t="shared" si="78"/>
        <v>8527</v>
      </c>
      <c r="G519" s="15" t="str">
        <f t="shared" si="79"/>
        <v>1-8</v>
      </c>
      <c r="H519" s="5" t="s">
        <v>631</v>
      </c>
      <c r="I519" s="5">
        <f t="shared" si="80"/>
        <v>2</v>
      </c>
      <c r="J519" s="5">
        <f t="shared" si="81"/>
        <v>2022</v>
      </c>
      <c r="K519" s="5">
        <f t="shared" si="82"/>
        <v>17</v>
      </c>
      <c r="L519" s="7">
        <f t="shared" si="83"/>
        <v>44609</v>
      </c>
      <c r="M519" s="5" t="s">
        <v>631</v>
      </c>
      <c r="U519" s="5" t="s">
        <v>640</v>
      </c>
      <c r="V519" s="5" t="str">
        <f t="shared" si="84"/>
        <v>cosultora y constructora fernandez eirl</v>
      </c>
      <c r="W519" s="5" t="str">
        <f t="shared" si="85"/>
        <v>COSULTORA Y CONSTRUCTORA FERNANDEZ EIRL</v>
      </c>
      <c r="X519" s="5" t="str">
        <f t="shared" si="86"/>
        <v>Cosultora Y Constructora Fernandez Eirl</v>
      </c>
      <c r="Y519" s="5">
        <v>20539252781</v>
      </c>
      <c r="Z519" s="5" t="s">
        <v>34</v>
      </c>
      <c r="AA519" s="5" t="s">
        <v>35</v>
      </c>
      <c r="AD519" s="5" t="s">
        <v>36</v>
      </c>
      <c r="AE519" s="5">
        <v>127.12</v>
      </c>
      <c r="AF519" s="5">
        <v>0</v>
      </c>
      <c r="AG519" s="5">
        <v>22.88</v>
      </c>
      <c r="AH519" s="5">
        <f t="shared" si="87"/>
        <v>150</v>
      </c>
    </row>
    <row r="520" spans="1:34" x14ac:dyDescent="0.25">
      <c r="A520" s="5">
        <v>465</v>
      </c>
      <c r="B520" s="5" t="s">
        <v>29</v>
      </c>
      <c r="C520" s="5" t="s">
        <v>38</v>
      </c>
      <c r="D520" s="5" t="s">
        <v>641</v>
      </c>
      <c r="E520" s="15" t="str">
        <f t="shared" si="88"/>
        <v>F001</v>
      </c>
      <c r="F520" s="15" t="str">
        <f t="shared" si="78"/>
        <v>8526</v>
      </c>
      <c r="G520" s="15" t="str">
        <f t="shared" si="79"/>
        <v>1-8</v>
      </c>
      <c r="H520" s="5" t="s">
        <v>631</v>
      </c>
      <c r="I520" s="5">
        <f t="shared" si="80"/>
        <v>2</v>
      </c>
      <c r="J520" s="5">
        <f t="shared" si="81"/>
        <v>2022</v>
      </c>
      <c r="K520" s="5">
        <f t="shared" si="82"/>
        <v>17</v>
      </c>
      <c r="L520" s="7">
        <f t="shared" si="83"/>
        <v>44609</v>
      </c>
      <c r="M520" s="5" t="s">
        <v>631</v>
      </c>
      <c r="R520" s="5" t="s">
        <v>92</v>
      </c>
      <c r="S520" s="5" t="s">
        <v>40</v>
      </c>
      <c r="T520" s="5" t="s">
        <v>41</v>
      </c>
      <c r="U520" s="5" t="s">
        <v>93</v>
      </c>
      <c r="V520" s="5" t="str">
        <f t="shared" si="84"/>
        <v>transporte mi poderoso cautivo jd &amp; a e.i.r.l.</v>
      </c>
      <c r="W520" s="5" t="str">
        <f t="shared" si="85"/>
        <v>TRANSPORTE MI PODEROSO CAUTIVO JD &amp; A E.I.R.L.</v>
      </c>
      <c r="X520" s="5" t="str">
        <f t="shared" si="86"/>
        <v>Transporte Mi Poderoso Cautivo Jd &amp; A E.I.R.L.</v>
      </c>
      <c r="Y520" s="5">
        <v>20607139378</v>
      </c>
      <c r="Z520" s="5" t="s">
        <v>34</v>
      </c>
      <c r="AA520" s="5" t="s">
        <v>35</v>
      </c>
      <c r="AD520" s="5" t="s">
        <v>36</v>
      </c>
      <c r="AE520" s="5">
        <v>1110.3399999999999</v>
      </c>
      <c r="AF520" s="5">
        <v>0</v>
      </c>
      <c r="AG520" s="5">
        <v>199.86</v>
      </c>
      <c r="AH520" s="5">
        <f t="shared" si="87"/>
        <v>1310.1999999999998</v>
      </c>
    </row>
    <row r="521" spans="1:34" x14ac:dyDescent="0.25">
      <c r="A521" s="5">
        <v>466</v>
      </c>
      <c r="B521" s="5" t="s">
        <v>49</v>
      </c>
      <c r="C521" s="5" t="s">
        <v>38</v>
      </c>
      <c r="D521" s="5" t="s">
        <v>642</v>
      </c>
      <c r="E521" s="15" t="str">
        <f t="shared" si="88"/>
        <v>F003</v>
      </c>
      <c r="F521" s="15" t="str">
        <f t="shared" si="78"/>
        <v>2101</v>
      </c>
      <c r="G521" s="15" t="str">
        <f t="shared" si="79"/>
        <v>3-2</v>
      </c>
      <c r="H521" s="5" t="s">
        <v>631</v>
      </c>
      <c r="I521" s="5">
        <f t="shared" si="80"/>
        <v>2</v>
      </c>
      <c r="J521" s="5">
        <f t="shared" si="81"/>
        <v>2022</v>
      </c>
      <c r="K521" s="5">
        <f t="shared" si="82"/>
        <v>17</v>
      </c>
      <c r="L521" s="7">
        <f t="shared" si="83"/>
        <v>44609</v>
      </c>
      <c r="M521" s="5" t="s">
        <v>631</v>
      </c>
      <c r="S521" s="5" t="s">
        <v>40</v>
      </c>
      <c r="T521" s="5" t="s">
        <v>41</v>
      </c>
      <c r="U521" s="5" t="s">
        <v>643</v>
      </c>
      <c r="V521" s="5" t="str">
        <f t="shared" si="84"/>
        <v>gomez sanchez lucila del milagro</v>
      </c>
      <c r="W521" s="5" t="str">
        <f t="shared" si="85"/>
        <v>GOMEZ SANCHEZ LUCILA DEL MILAGRO</v>
      </c>
      <c r="X521" s="5" t="str">
        <f t="shared" si="86"/>
        <v>Gomez Sanchez Lucila Del Milagro</v>
      </c>
      <c r="Y521" s="5">
        <v>10415687732</v>
      </c>
      <c r="Z521" s="5" t="s">
        <v>34</v>
      </c>
      <c r="AA521" s="5" t="s">
        <v>35</v>
      </c>
      <c r="AD521" s="5" t="s">
        <v>36</v>
      </c>
      <c r="AE521" s="5">
        <v>42.37</v>
      </c>
      <c r="AF521" s="5">
        <v>0</v>
      </c>
      <c r="AG521" s="5">
        <v>7.63</v>
      </c>
      <c r="AH521" s="5">
        <f t="shared" si="87"/>
        <v>50</v>
      </c>
    </row>
    <row r="522" spans="1:34" x14ac:dyDescent="0.25">
      <c r="A522" s="5">
        <v>467</v>
      </c>
      <c r="B522" s="5" t="s">
        <v>49</v>
      </c>
      <c r="C522" s="5" t="s">
        <v>38</v>
      </c>
      <c r="D522" s="5" t="s">
        <v>644</v>
      </c>
      <c r="E522" s="15" t="str">
        <f t="shared" si="88"/>
        <v>F003</v>
      </c>
      <c r="F522" s="15" t="str">
        <f t="shared" si="78"/>
        <v>2100</v>
      </c>
      <c r="G522" s="15" t="str">
        <f t="shared" si="79"/>
        <v>3-2</v>
      </c>
      <c r="H522" s="5" t="s">
        <v>631</v>
      </c>
      <c r="I522" s="5">
        <f t="shared" si="80"/>
        <v>2</v>
      </c>
      <c r="J522" s="5">
        <f t="shared" si="81"/>
        <v>2022</v>
      </c>
      <c r="K522" s="5">
        <f t="shared" si="82"/>
        <v>17</v>
      </c>
      <c r="L522" s="7">
        <f t="shared" si="83"/>
        <v>44609</v>
      </c>
      <c r="M522" s="5" t="s">
        <v>631</v>
      </c>
      <c r="R522" s="5" t="s">
        <v>219</v>
      </c>
      <c r="S522" s="5" t="s">
        <v>61</v>
      </c>
      <c r="T522" s="5" t="s">
        <v>219</v>
      </c>
      <c r="U522" s="5" t="s">
        <v>444</v>
      </c>
      <c r="V522" s="5" t="str">
        <f t="shared" si="84"/>
        <v>norcava peru e.i.r.l.</v>
      </c>
      <c r="W522" s="5" t="str">
        <f t="shared" si="85"/>
        <v>NORCAVA PERU E.I.R.L.</v>
      </c>
      <c r="X522" s="5" t="str">
        <f t="shared" si="86"/>
        <v>Norcava Peru E.I.R.L.</v>
      </c>
      <c r="Y522" s="5">
        <v>20453667074</v>
      </c>
      <c r="Z522" s="5" t="s">
        <v>34</v>
      </c>
      <c r="AA522" s="5" t="s">
        <v>35</v>
      </c>
      <c r="AD522" s="5" t="s">
        <v>36</v>
      </c>
      <c r="AE522" s="5">
        <v>52.54</v>
      </c>
      <c r="AF522" s="5">
        <v>0</v>
      </c>
      <c r="AG522" s="5">
        <v>9.4600000000000009</v>
      </c>
      <c r="AH522" s="5">
        <f t="shared" si="87"/>
        <v>62</v>
      </c>
    </row>
    <row r="523" spans="1:34" x14ac:dyDescent="0.25">
      <c r="A523" s="5">
        <v>468</v>
      </c>
      <c r="B523" s="5" t="s">
        <v>29</v>
      </c>
      <c r="C523" s="5" t="s">
        <v>38</v>
      </c>
      <c r="D523" s="5" t="s">
        <v>645</v>
      </c>
      <c r="E523" s="15" t="str">
        <f t="shared" si="88"/>
        <v>F001</v>
      </c>
      <c r="F523" s="15" t="str">
        <f t="shared" si="78"/>
        <v>8525</v>
      </c>
      <c r="G523" s="15" t="str">
        <f t="shared" si="79"/>
        <v>1-8</v>
      </c>
      <c r="H523" s="5" t="s">
        <v>631</v>
      </c>
      <c r="I523" s="5">
        <f t="shared" si="80"/>
        <v>2</v>
      </c>
      <c r="J523" s="5">
        <f t="shared" si="81"/>
        <v>2022</v>
      </c>
      <c r="K523" s="5">
        <f t="shared" si="82"/>
        <v>17</v>
      </c>
      <c r="L523" s="7">
        <f t="shared" si="83"/>
        <v>44609</v>
      </c>
      <c r="M523" s="5" t="s">
        <v>631</v>
      </c>
      <c r="R523" s="5" t="s">
        <v>87</v>
      </c>
      <c r="S523" s="5" t="s">
        <v>40</v>
      </c>
      <c r="T523" s="5" t="s">
        <v>41</v>
      </c>
      <c r="U523" s="5" t="s">
        <v>440</v>
      </c>
      <c r="V523" s="5" t="str">
        <f t="shared" si="84"/>
        <v>transportes jholer e.i.r.l.</v>
      </c>
      <c r="W523" s="5" t="str">
        <f t="shared" si="85"/>
        <v>TRANSPORTES JHOLER E.I.R.L.</v>
      </c>
      <c r="X523" s="5" t="str">
        <f t="shared" si="86"/>
        <v>Transportes Jholer E.I.R.L.</v>
      </c>
      <c r="Y523" s="5">
        <v>20602720684</v>
      </c>
      <c r="Z523" s="5" t="s">
        <v>34</v>
      </c>
      <c r="AA523" s="5" t="s">
        <v>35</v>
      </c>
      <c r="AD523" s="5" t="s">
        <v>36</v>
      </c>
      <c r="AE523" s="5">
        <v>460.17</v>
      </c>
      <c r="AF523" s="5">
        <v>0</v>
      </c>
      <c r="AG523" s="5">
        <v>82.83</v>
      </c>
      <c r="AH523" s="5">
        <f t="shared" si="87"/>
        <v>543</v>
      </c>
    </row>
    <row r="524" spans="1:34" x14ac:dyDescent="0.25">
      <c r="A524" s="5">
        <v>469</v>
      </c>
      <c r="B524" s="5" t="s">
        <v>29</v>
      </c>
      <c r="C524" s="5" t="s">
        <v>38</v>
      </c>
      <c r="D524" s="5" t="s">
        <v>646</v>
      </c>
      <c r="E524" s="15" t="str">
        <f t="shared" si="88"/>
        <v>F001</v>
      </c>
      <c r="F524" s="15" t="str">
        <f t="shared" si="78"/>
        <v>8524</v>
      </c>
      <c r="G524" s="15" t="str">
        <f t="shared" si="79"/>
        <v>1-8</v>
      </c>
      <c r="H524" s="5" t="s">
        <v>631</v>
      </c>
      <c r="I524" s="5">
        <f t="shared" si="80"/>
        <v>2</v>
      </c>
      <c r="J524" s="5">
        <f t="shared" si="81"/>
        <v>2022</v>
      </c>
      <c r="K524" s="5">
        <f t="shared" si="82"/>
        <v>17</v>
      </c>
      <c r="L524" s="7">
        <f t="shared" si="83"/>
        <v>44609</v>
      </c>
      <c r="M524" s="5" t="s">
        <v>631</v>
      </c>
      <c r="U524" s="5" t="s">
        <v>647</v>
      </c>
      <c r="V524" s="5" t="str">
        <f t="shared" si="84"/>
        <v>constuctora zamora jara s.a.c</v>
      </c>
      <c r="W524" s="5" t="str">
        <f t="shared" si="85"/>
        <v>CONSTUCTORA ZAMORA JARA S.A.C</v>
      </c>
      <c r="X524" s="5" t="str">
        <f t="shared" si="86"/>
        <v>Constuctora Zamora Jara S.A.C</v>
      </c>
      <c r="Y524" s="5">
        <v>20529400790</v>
      </c>
      <c r="Z524" s="5" t="s">
        <v>34</v>
      </c>
      <c r="AA524" s="5" t="s">
        <v>35</v>
      </c>
      <c r="AD524" s="5" t="s">
        <v>36</v>
      </c>
      <c r="AE524" s="5">
        <v>233.9</v>
      </c>
      <c r="AF524" s="5">
        <v>0</v>
      </c>
      <c r="AG524" s="5">
        <v>42.1</v>
      </c>
      <c r="AH524" s="5">
        <f t="shared" si="87"/>
        <v>276</v>
      </c>
    </row>
    <row r="525" spans="1:34" x14ac:dyDescent="0.25">
      <c r="A525" s="5">
        <v>470</v>
      </c>
      <c r="B525" s="5" t="s">
        <v>29</v>
      </c>
      <c r="C525" s="5" t="s">
        <v>38</v>
      </c>
      <c r="D525" s="5" t="s">
        <v>648</v>
      </c>
      <c r="E525" s="15" t="str">
        <f t="shared" si="88"/>
        <v>F001</v>
      </c>
      <c r="F525" s="15" t="str">
        <f t="shared" si="78"/>
        <v>8523</v>
      </c>
      <c r="G525" s="15" t="str">
        <f t="shared" si="79"/>
        <v>1-8</v>
      </c>
      <c r="H525" s="5" t="s">
        <v>631</v>
      </c>
      <c r="I525" s="5">
        <f t="shared" si="80"/>
        <v>2</v>
      </c>
      <c r="J525" s="5">
        <f t="shared" si="81"/>
        <v>2022</v>
      </c>
      <c r="K525" s="5">
        <f t="shared" si="82"/>
        <v>17</v>
      </c>
      <c r="L525" s="7">
        <f t="shared" si="83"/>
        <v>44609</v>
      </c>
      <c r="M525" s="5" t="s">
        <v>631</v>
      </c>
      <c r="R525" s="5" t="s">
        <v>222</v>
      </c>
      <c r="S525" s="5" t="s">
        <v>40</v>
      </c>
      <c r="T525" s="5" t="s">
        <v>41</v>
      </c>
      <c r="U525" s="5" t="s">
        <v>649</v>
      </c>
      <c r="V525" s="5" t="str">
        <f t="shared" si="84"/>
        <v>sipan distribuciones sociedad anonima cerrada</v>
      </c>
      <c r="W525" s="5" t="str">
        <f t="shared" si="85"/>
        <v>SIPAN DISTRIBUCIONES SOCIEDAD ANONIMA CERRADA</v>
      </c>
      <c r="X525" s="5" t="str">
        <f t="shared" si="86"/>
        <v>Sipan Distribuciones Sociedad Anonima Cerrada</v>
      </c>
      <c r="Y525" s="5">
        <v>20479504068</v>
      </c>
      <c r="Z525" s="5" t="s">
        <v>34</v>
      </c>
      <c r="AA525" s="5" t="s">
        <v>35</v>
      </c>
      <c r="AD525" s="5" t="s">
        <v>36</v>
      </c>
      <c r="AE525" s="5">
        <v>296.61</v>
      </c>
      <c r="AF525" s="5">
        <v>0</v>
      </c>
      <c r="AG525" s="5">
        <v>53.39</v>
      </c>
      <c r="AH525" s="5">
        <f t="shared" si="87"/>
        <v>350</v>
      </c>
    </row>
    <row r="526" spans="1:34" x14ac:dyDescent="0.25">
      <c r="A526" s="5">
        <v>471</v>
      </c>
      <c r="B526" s="5" t="s">
        <v>29</v>
      </c>
      <c r="C526" s="5" t="s">
        <v>38</v>
      </c>
      <c r="D526" s="5" t="s">
        <v>650</v>
      </c>
      <c r="E526" s="15" t="str">
        <f t="shared" si="88"/>
        <v>F001</v>
      </c>
      <c r="F526" s="15" t="str">
        <f t="shared" si="78"/>
        <v>8522</v>
      </c>
      <c r="G526" s="15" t="str">
        <f t="shared" si="79"/>
        <v>1-8</v>
      </c>
      <c r="H526" s="5" t="s">
        <v>631</v>
      </c>
      <c r="I526" s="5">
        <f t="shared" si="80"/>
        <v>2</v>
      </c>
      <c r="J526" s="5">
        <f t="shared" si="81"/>
        <v>2022</v>
      </c>
      <c r="K526" s="5">
        <f t="shared" si="82"/>
        <v>17</v>
      </c>
      <c r="L526" s="7">
        <f t="shared" si="83"/>
        <v>44609</v>
      </c>
      <c r="M526" s="5" t="s">
        <v>631</v>
      </c>
      <c r="R526" s="5" t="s">
        <v>87</v>
      </c>
      <c r="S526" s="5" t="s">
        <v>40</v>
      </c>
      <c r="T526" s="5" t="s">
        <v>41</v>
      </c>
      <c r="U526" s="5" t="s">
        <v>159</v>
      </c>
      <c r="V526" s="5" t="str">
        <f t="shared" si="84"/>
        <v>corporacion shekinah s.a.c.</v>
      </c>
      <c r="W526" s="5" t="str">
        <f t="shared" si="85"/>
        <v>CORPORACION SHEKINAH S.A.C.</v>
      </c>
      <c r="X526" s="5" t="str">
        <f t="shared" si="86"/>
        <v>Corporacion Shekinah S.A.C.</v>
      </c>
      <c r="Y526" s="5">
        <v>20606378727</v>
      </c>
      <c r="Z526" s="5" t="s">
        <v>34</v>
      </c>
      <c r="AA526" s="5" t="s">
        <v>35</v>
      </c>
      <c r="AD526" s="5" t="s">
        <v>36</v>
      </c>
      <c r="AE526" s="5">
        <v>180.51</v>
      </c>
      <c r="AF526" s="5">
        <v>0</v>
      </c>
      <c r="AG526" s="5">
        <v>32.49</v>
      </c>
      <c r="AH526" s="5">
        <f t="shared" si="87"/>
        <v>213</v>
      </c>
    </row>
    <row r="527" spans="1:34" x14ac:dyDescent="0.25">
      <c r="A527" s="5">
        <v>472</v>
      </c>
      <c r="B527" s="5" t="s">
        <v>29</v>
      </c>
      <c r="C527" s="5" t="s">
        <v>30</v>
      </c>
      <c r="D527" s="5" t="s">
        <v>651</v>
      </c>
      <c r="E527" s="15" t="str">
        <f t="shared" si="88"/>
        <v>B001</v>
      </c>
      <c r="F527" s="15" t="str">
        <f t="shared" si="78"/>
        <v>17148</v>
      </c>
      <c r="G527" s="15" t="str">
        <f t="shared" si="79"/>
        <v>1-1</v>
      </c>
      <c r="H527" s="5" t="s">
        <v>631</v>
      </c>
      <c r="I527" s="5">
        <f t="shared" si="80"/>
        <v>2</v>
      </c>
      <c r="J527" s="5">
        <f t="shared" si="81"/>
        <v>2022</v>
      </c>
      <c r="K527" s="5">
        <f t="shared" si="82"/>
        <v>17</v>
      </c>
      <c r="L527" s="7">
        <f t="shared" si="83"/>
        <v>44609</v>
      </c>
      <c r="M527" s="5" t="s">
        <v>631</v>
      </c>
      <c r="U527" s="5" t="s">
        <v>33</v>
      </c>
      <c r="V527" s="5" t="str">
        <f t="shared" si="84"/>
        <v>clientes - varios</v>
      </c>
      <c r="W527" s="5" t="str">
        <f t="shared" si="85"/>
        <v>CLIENTES - VARIOS</v>
      </c>
      <c r="X527" s="5" t="str">
        <f t="shared" si="86"/>
        <v>Clientes - Varios</v>
      </c>
      <c r="Y527" s="5">
        <v>99999999</v>
      </c>
      <c r="Z527" s="5" t="s">
        <v>34</v>
      </c>
      <c r="AA527" s="5" t="s">
        <v>35</v>
      </c>
      <c r="AD527" s="5" t="s">
        <v>36</v>
      </c>
      <c r="AE527" s="5">
        <v>508.47</v>
      </c>
      <c r="AF527" s="5">
        <v>0</v>
      </c>
      <c r="AG527" s="5">
        <v>91.53</v>
      </c>
      <c r="AH527" s="5">
        <f t="shared" si="87"/>
        <v>600</v>
      </c>
    </row>
    <row r="528" spans="1:34" x14ac:dyDescent="0.25">
      <c r="A528" s="5">
        <v>473</v>
      </c>
      <c r="B528" s="5" t="s">
        <v>29</v>
      </c>
      <c r="C528" s="5" t="s">
        <v>30</v>
      </c>
      <c r="D528" s="5" t="s">
        <v>652</v>
      </c>
      <c r="E528" s="15" t="str">
        <f t="shared" si="88"/>
        <v>B001</v>
      </c>
      <c r="F528" s="15" t="str">
        <f t="shared" si="78"/>
        <v>17147</v>
      </c>
      <c r="G528" s="15" t="str">
        <f t="shared" si="79"/>
        <v>1-1</v>
      </c>
      <c r="H528" s="5" t="s">
        <v>631</v>
      </c>
      <c r="I528" s="5">
        <f t="shared" si="80"/>
        <v>2</v>
      </c>
      <c r="J528" s="5">
        <f t="shared" si="81"/>
        <v>2022</v>
      </c>
      <c r="K528" s="5">
        <f t="shared" si="82"/>
        <v>17</v>
      </c>
      <c r="L528" s="7">
        <f t="shared" si="83"/>
        <v>44609</v>
      </c>
      <c r="M528" s="5" t="s">
        <v>631</v>
      </c>
      <c r="U528" s="5" t="s">
        <v>33</v>
      </c>
      <c r="V528" s="5" t="str">
        <f t="shared" si="84"/>
        <v>clientes - varios</v>
      </c>
      <c r="W528" s="5" t="str">
        <f t="shared" si="85"/>
        <v>CLIENTES - VARIOS</v>
      </c>
      <c r="X528" s="5" t="str">
        <f t="shared" si="86"/>
        <v>Clientes - Varios</v>
      </c>
      <c r="Y528" s="5">
        <v>99999999</v>
      </c>
      <c r="Z528" s="5" t="s">
        <v>34</v>
      </c>
      <c r="AA528" s="5" t="s">
        <v>35</v>
      </c>
      <c r="AD528" s="5" t="s">
        <v>36</v>
      </c>
      <c r="AE528" s="5">
        <v>508.47</v>
      </c>
      <c r="AF528" s="5">
        <v>0</v>
      </c>
      <c r="AG528" s="5">
        <v>91.53</v>
      </c>
      <c r="AH528" s="5">
        <f t="shared" si="87"/>
        <v>600</v>
      </c>
    </row>
    <row r="529" spans="1:34" x14ac:dyDescent="0.25">
      <c r="A529" s="5">
        <v>474</v>
      </c>
      <c r="B529" s="5" t="s">
        <v>29</v>
      </c>
      <c r="C529" s="5" t="s">
        <v>30</v>
      </c>
      <c r="D529" s="5" t="s">
        <v>653</v>
      </c>
      <c r="E529" s="15" t="str">
        <f t="shared" si="88"/>
        <v>B001</v>
      </c>
      <c r="F529" s="15" t="str">
        <f t="shared" si="78"/>
        <v>17146</v>
      </c>
      <c r="G529" s="15" t="str">
        <f t="shared" si="79"/>
        <v>1-1</v>
      </c>
      <c r="H529" s="5" t="s">
        <v>631</v>
      </c>
      <c r="I529" s="5">
        <f t="shared" si="80"/>
        <v>2</v>
      </c>
      <c r="J529" s="5">
        <f t="shared" si="81"/>
        <v>2022</v>
      </c>
      <c r="K529" s="5">
        <f t="shared" si="82"/>
        <v>17</v>
      </c>
      <c r="L529" s="7">
        <f t="shared" si="83"/>
        <v>44609</v>
      </c>
      <c r="M529" s="5" t="s">
        <v>631</v>
      </c>
      <c r="U529" s="5" t="s">
        <v>33</v>
      </c>
      <c r="V529" s="5" t="str">
        <f t="shared" si="84"/>
        <v>clientes - varios</v>
      </c>
      <c r="W529" s="5" t="str">
        <f t="shared" si="85"/>
        <v>CLIENTES - VARIOS</v>
      </c>
      <c r="X529" s="5" t="str">
        <f t="shared" si="86"/>
        <v>Clientes - Varios</v>
      </c>
      <c r="Y529" s="5">
        <v>99999999</v>
      </c>
      <c r="Z529" s="5" t="s">
        <v>34</v>
      </c>
      <c r="AA529" s="5" t="s">
        <v>35</v>
      </c>
      <c r="AD529" s="5" t="s">
        <v>36</v>
      </c>
      <c r="AE529" s="5">
        <v>508.47</v>
      </c>
      <c r="AF529" s="5">
        <v>0</v>
      </c>
      <c r="AG529" s="5">
        <v>91.53</v>
      </c>
      <c r="AH529" s="5">
        <f t="shared" si="87"/>
        <v>600</v>
      </c>
    </row>
    <row r="530" spans="1:34" x14ac:dyDescent="0.25">
      <c r="A530" s="5">
        <v>475</v>
      </c>
      <c r="B530" s="5" t="s">
        <v>29</v>
      </c>
      <c r="C530" s="5" t="s">
        <v>30</v>
      </c>
      <c r="D530" s="5" t="s">
        <v>654</v>
      </c>
      <c r="E530" s="15" t="str">
        <f t="shared" si="88"/>
        <v>B001</v>
      </c>
      <c r="F530" s="15" t="str">
        <f t="shared" si="78"/>
        <v>17145</v>
      </c>
      <c r="G530" s="15" t="str">
        <f t="shared" si="79"/>
        <v>1-1</v>
      </c>
      <c r="H530" s="5" t="s">
        <v>631</v>
      </c>
      <c r="I530" s="5">
        <f t="shared" si="80"/>
        <v>2</v>
      </c>
      <c r="J530" s="5">
        <f t="shared" si="81"/>
        <v>2022</v>
      </c>
      <c r="K530" s="5">
        <f t="shared" si="82"/>
        <v>17</v>
      </c>
      <c r="L530" s="7">
        <f t="shared" si="83"/>
        <v>44609</v>
      </c>
      <c r="M530" s="5" t="s">
        <v>631</v>
      </c>
      <c r="U530" s="5" t="s">
        <v>33</v>
      </c>
      <c r="V530" s="5" t="str">
        <f t="shared" si="84"/>
        <v>clientes - varios</v>
      </c>
      <c r="W530" s="5" t="str">
        <f t="shared" si="85"/>
        <v>CLIENTES - VARIOS</v>
      </c>
      <c r="X530" s="5" t="str">
        <f t="shared" si="86"/>
        <v>Clientes - Varios</v>
      </c>
      <c r="Y530" s="5">
        <v>99999999</v>
      </c>
      <c r="Z530" s="5" t="s">
        <v>34</v>
      </c>
      <c r="AA530" s="5" t="s">
        <v>35</v>
      </c>
      <c r="AD530" s="5" t="s">
        <v>36</v>
      </c>
      <c r="AE530" s="5">
        <v>508.47</v>
      </c>
      <c r="AF530" s="5">
        <v>0</v>
      </c>
      <c r="AG530" s="5">
        <v>91.53</v>
      </c>
      <c r="AH530" s="5">
        <f t="shared" si="87"/>
        <v>600</v>
      </c>
    </row>
    <row r="531" spans="1:34" x14ac:dyDescent="0.25">
      <c r="A531" s="5">
        <v>476</v>
      </c>
      <c r="B531" s="5" t="s">
        <v>29</v>
      </c>
      <c r="C531" s="5" t="s">
        <v>30</v>
      </c>
      <c r="D531" s="5" t="s">
        <v>655</v>
      </c>
      <c r="E531" s="15" t="str">
        <f t="shared" si="88"/>
        <v>B001</v>
      </c>
      <c r="F531" s="15" t="str">
        <f t="shared" si="78"/>
        <v>17144</v>
      </c>
      <c r="G531" s="15" t="str">
        <f t="shared" si="79"/>
        <v>1-1</v>
      </c>
      <c r="H531" s="5" t="s">
        <v>631</v>
      </c>
      <c r="I531" s="5">
        <f t="shared" si="80"/>
        <v>2</v>
      </c>
      <c r="J531" s="5">
        <f t="shared" si="81"/>
        <v>2022</v>
      </c>
      <c r="K531" s="5">
        <f t="shared" si="82"/>
        <v>17</v>
      </c>
      <c r="L531" s="7">
        <f t="shared" si="83"/>
        <v>44609</v>
      </c>
      <c r="M531" s="5" t="s">
        <v>631</v>
      </c>
      <c r="U531" s="5" t="s">
        <v>33</v>
      </c>
      <c r="V531" s="5" t="str">
        <f t="shared" si="84"/>
        <v>clientes - varios</v>
      </c>
      <c r="W531" s="5" t="str">
        <f t="shared" si="85"/>
        <v>CLIENTES - VARIOS</v>
      </c>
      <c r="X531" s="5" t="str">
        <f t="shared" si="86"/>
        <v>Clientes - Varios</v>
      </c>
      <c r="Y531" s="5">
        <v>99999999</v>
      </c>
      <c r="Z531" s="5" t="s">
        <v>34</v>
      </c>
      <c r="AA531" s="5" t="s">
        <v>35</v>
      </c>
      <c r="AD531" s="5" t="s">
        <v>36</v>
      </c>
      <c r="AE531" s="5">
        <v>508.47</v>
      </c>
      <c r="AF531" s="5">
        <v>0</v>
      </c>
      <c r="AG531" s="5">
        <v>91.53</v>
      </c>
      <c r="AH531" s="5">
        <f t="shared" si="87"/>
        <v>600</v>
      </c>
    </row>
    <row r="532" spans="1:34" x14ac:dyDescent="0.25">
      <c r="A532" s="5">
        <v>477</v>
      </c>
      <c r="B532" s="5" t="s">
        <v>29</v>
      </c>
      <c r="C532" s="5" t="s">
        <v>30</v>
      </c>
      <c r="D532" s="5" t="s">
        <v>656</v>
      </c>
      <c r="E532" s="15" t="str">
        <f t="shared" si="88"/>
        <v>B001</v>
      </c>
      <c r="F532" s="15" t="str">
        <f t="shared" si="78"/>
        <v>17143</v>
      </c>
      <c r="G532" s="15" t="str">
        <f t="shared" si="79"/>
        <v>1-1</v>
      </c>
      <c r="H532" s="5" t="s">
        <v>631</v>
      </c>
      <c r="I532" s="5">
        <f t="shared" si="80"/>
        <v>2</v>
      </c>
      <c r="J532" s="5">
        <f t="shared" si="81"/>
        <v>2022</v>
      </c>
      <c r="K532" s="5">
        <f t="shared" si="82"/>
        <v>17</v>
      </c>
      <c r="L532" s="7">
        <f t="shared" si="83"/>
        <v>44609</v>
      </c>
      <c r="M532" s="5" t="s">
        <v>631</v>
      </c>
      <c r="U532" s="5" t="s">
        <v>33</v>
      </c>
      <c r="V532" s="5" t="str">
        <f t="shared" si="84"/>
        <v>clientes - varios</v>
      </c>
      <c r="W532" s="5" t="str">
        <f t="shared" si="85"/>
        <v>CLIENTES - VARIOS</v>
      </c>
      <c r="X532" s="5" t="str">
        <f t="shared" si="86"/>
        <v>Clientes - Varios</v>
      </c>
      <c r="Y532" s="5">
        <v>99999999</v>
      </c>
      <c r="Z532" s="5" t="s">
        <v>34</v>
      </c>
      <c r="AA532" s="5" t="s">
        <v>35</v>
      </c>
      <c r="AD532" s="5" t="s">
        <v>36</v>
      </c>
      <c r="AE532" s="5">
        <v>508.47</v>
      </c>
      <c r="AF532" s="5">
        <v>0</v>
      </c>
      <c r="AG532" s="5">
        <v>91.53</v>
      </c>
      <c r="AH532" s="5">
        <f t="shared" si="87"/>
        <v>600</v>
      </c>
    </row>
    <row r="533" spans="1:34" x14ac:dyDescent="0.25">
      <c r="A533" s="5">
        <v>478</v>
      </c>
      <c r="B533" s="5" t="s">
        <v>29</v>
      </c>
      <c r="C533" s="5" t="s">
        <v>30</v>
      </c>
      <c r="D533" s="5" t="s">
        <v>657</v>
      </c>
      <c r="E533" s="15" t="str">
        <f t="shared" si="88"/>
        <v>B001</v>
      </c>
      <c r="F533" s="15" t="str">
        <f t="shared" si="78"/>
        <v>17142</v>
      </c>
      <c r="G533" s="15" t="str">
        <f t="shared" si="79"/>
        <v>1-1</v>
      </c>
      <c r="H533" s="5" t="s">
        <v>631</v>
      </c>
      <c r="I533" s="5">
        <f t="shared" si="80"/>
        <v>2</v>
      </c>
      <c r="J533" s="5">
        <f t="shared" si="81"/>
        <v>2022</v>
      </c>
      <c r="K533" s="5">
        <f t="shared" si="82"/>
        <v>17</v>
      </c>
      <c r="L533" s="7">
        <f t="shared" si="83"/>
        <v>44609</v>
      </c>
      <c r="M533" s="5" t="s">
        <v>631</v>
      </c>
      <c r="U533" s="5" t="s">
        <v>33</v>
      </c>
      <c r="V533" s="5" t="str">
        <f t="shared" si="84"/>
        <v>clientes - varios</v>
      </c>
      <c r="W533" s="5" t="str">
        <f t="shared" si="85"/>
        <v>CLIENTES - VARIOS</v>
      </c>
      <c r="X533" s="5" t="str">
        <f t="shared" si="86"/>
        <v>Clientes - Varios</v>
      </c>
      <c r="Y533" s="5">
        <v>99999999</v>
      </c>
      <c r="Z533" s="5" t="s">
        <v>34</v>
      </c>
      <c r="AA533" s="5" t="s">
        <v>35</v>
      </c>
      <c r="AD533" s="5" t="s">
        <v>36</v>
      </c>
      <c r="AE533" s="5">
        <v>508.47</v>
      </c>
      <c r="AF533" s="5">
        <v>0</v>
      </c>
      <c r="AG533" s="5">
        <v>91.53</v>
      </c>
      <c r="AH533" s="5">
        <f t="shared" si="87"/>
        <v>600</v>
      </c>
    </row>
    <row r="534" spans="1:34" x14ac:dyDescent="0.25">
      <c r="A534" s="5">
        <v>479</v>
      </c>
      <c r="B534" s="5" t="s">
        <v>29</v>
      </c>
      <c r="C534" s="5" t="s">
        <v>38</v>
      </c>
      <c r="D534" s="5" t="s">
        <v>658</v>
      </c>
      <c r="E534" s="15" t="str">
        <f t="shared" si="88"/>
        <v>F001</v>
      </c>
      <c r="F534" s="15" t="str">
        <f t="shared" si="78"/>
        <v>8521</v>
      </c>
      <c r="G534" s="15" t="str">
        <f t="shared" si="79"/>
        <v>1-8</v>
      </c>
      <c r="H534" s="5" t="s">
        <v>631</v>
      </c>
      <c r="I534" s="5">
        <f t="shared" si="80"/>
        <v>2</v>
      </c>
      <c r="J534" s="5">
        <f t="shared" si="81"/>
        <v>2022</v>
      </c>
      <c r="K534" s="5">
        <f t="shared" si="82"/>
        <v>17</v>
      </c>
      <c r="L534" s="7">
        <f t="shared" si="83"/>
        <v>44609</v>
      </c>
      <c r="M534" s="5" t="s">
        <v>631</v>
      </c>
      <c r="R534" s="5" t="s">
        <v>41</v>
      </c>
      <c r="S534" s="5" t="s">
        <v>40</v>
      </c>
      <c r="T534" s="5" t="s">
        <v>41</v>
      </c>
      <c r="U534" s="5" t="s">
        <v>118</v>
      </c>
      <c r="V534" s="5" t="str">
        <f t="shared" si="84"/>
        <v>consorcio servicios generales edin's e.i.r.l.</v>
      </c>
      <c r="W534" s="5" t="str">
        <f t="shared" si="85"/>
        <v>CONSORCIO SERVICIOS GENERALES EDIN'S E.I.R.L.</v>
      </c>
      <c r="X534" s="5" t="str">
        <f t="shared" si="86"/>
        <v>Consorcio Servicios Generales Edin'S E.I.R.L.</v>
      </c>
      <c r="Y534" s="5">
        <v>20602462235</v>
      </c>
      <c r="Z534" s="5" t="s">
        <v>34</v>
      </c>
      <c r="AA534" s="5" t="s">
        <v>35</v>
      </c>
      <c r="AD534" s="5" t="s">
        <v>36</v>
      </c>
      <c r="AE534" s="5">
        <v>84.75</v>
      </c>
      <c r="AF534" s="5">
        <v>0</v>
      </c>
      <c r="AG534" s="5">
        <v>15.25</v>
      </c>
      <c r="AH534" s="5">
        <f t="shared" si="87"/>
        <v>100</v>
      </c>
    </row>
    <row r="535" spans="1:34" x14ac:dyDescent="0.25">
      <c r="A535" s="5">
        <v>480</v>
      </c>
      <c r="B535" s="5" t="s">
        <v>49</v>
      </c>
      <c r="C535" s="5" t="s">
        <v>30</v>
      </c>
      <c r="D535" s="5" t="s">
        <v>659</v>
      </c>
      <c r="E535" s="15" t="str">
        <f t="shared" si="88"/>
        <v>B003</v>
      </c>
      <c r="F535" s="15" t="str">
        <f t="shared" si="78"/>
        <v>12688</v>
      </c>
      <c r="G535" s="15" t="str">
        <f t="shared" si="79"/>
        <v>3-1</v>
      </c>
      <c r="H535" s="5" t="s">
        <v>631</v>
      </c>
      <c r="I535" s="5">
        <f t="shared" si="80"/>
        <v>2</v>
      </c>
      <c r="J535" s="5">
        <f t="shared" si="81"/>
        <v>2022</v>
      </c>
      <c r="K535" s="5">
        <f t="shared" si="82"/>
        <v>17</v>
      </c>
      <c r="L535" s="7">
        <f t="shared" si="83"/>
        <v>44609</v>
      </c>
      <c r="M535" s="5" t="s">
        <v>631</v>
      </c>
      <c r="U535" s="5" t="s">
        <v>33</v>
      </c>
      <c r="V535" s="5" t="str">
        <f t="shared" si="84"/>
        <v>clientes - varios</v>
      </c>
      <c r="W535" s="5" t="str">
        <f t="shared" si="85"/>
        <v>CLIENTES - VARIOS</v>
      </c>
      <c r="X535" s="5" t="str">
        <f t="shared" si="86"/>
        <v>Clientes - Varios</v>
      </c>
      <c r="Y535" s="5">
        <v>99999999</v>
      </c>
      <c r="Z535" s="5" t="s">
        <v>34</v>
      </c>
      <c r="AA535" s="5" t="s">
        <v>35</v>
      </c>
      <c r="AD535" s="5" t="s">
        <v>36</v>
      </c>
      <c r="AE535" s="5">
        <v>508.47</v>
      </c>
      <c r="AF535" s="5">
        <v>0</v>
      </c>
      <c r="AG535" s="5">
        <v>91.53</v>
      </c>
      <c r="AH535" s="5">
        <f t="shared" si="87"/>
        <v>600</v>
      </c>
    </row>
    <row r="536" spans="1:34" x14ac:dyDescent="0.25">
      <c r="A536" s="5">
        <v>481</v>
      </c>
      <c r="B536" s="5" t="s">
        <v>49</v>
      </c>
      <c r="C536" s="5" t="s">
        <v>30</v>
      </c>
      <c r="D536" s="5" t="s">
        <v>660</v>
      </c>
      <c r="E536" s="15" t="str">
        <f t="shared" si="88"/>
        <v>B003</v>
      </c>
      <c r="F536" s="15" t="str">
        <f t="shared" si="78"/>
        <v>12687</v>
      </c>
      <c r="G536" s="15" t="str">
        <f t="shared" si="79"/>
        <v>3-1</v>
      </c>
      <c r="H536" s="5" t="s">
        <v>631</v>
      </c>
      <c r="I536" s="5">
        <f t="shared" si="80"/>
        <v>2</v>
      </c>
      <c r="J536" s="5">
        <f t="shared" si="81"/>
        <v>2022</v>
      </c>
      <c r="K536" s="5">
        <f t="shared" si="82"/>
        <v>17</v>
      </c>
      <c r="L536" s="7">
        <f t="shared" si="83"/>
        <v>44609</v>
      </c>
      <c r="M536" s="5" t="s">
        <v>631</v>
      </c>
      <c r="U536" s="5" t="s">
        <v>33</v>
      </c>
      <c r="V536" s="5" t="str">
        <f t="shared" si="84"/>
        <v>clientes - varios</v>
      </c>
      <c r="W536" s="5" t="str">
        <f t="shared" si="85"/>
        <v>CLIENTES - VARIOS</v>
      </c>
      <c r="X536" s="5" t="str">
        <f t="shared" si="86"/>
        <v>Clientes - Varios</v>
      </c>
      <c r="Y536" s="5">
        <v>99999999</v>
      </c>
      <c r="Z536" s="5" t="s">
        <v>34</v>
      </c>
      <c r="AA536" s="5" t="s">
        <v>35</v>
      </c>
      <c r="AD536" s="5" t="s">
        <v>36</v>
      </c>
      <c r="AE536" s="5">
        <v>508.47</v>
      </c>
      <c r="AF536" s="5">
        <v>0</v>
      </c>
      <c r="AG536" s="5">
        <v>91.53</v>
      </c>
      <c r="AH536" s="5">
        <f t="shared" si="87"/>
        <v>600</v>
      </c>
    </row>
    <row r="537" spans="1:34" x14ac:dyDescent="0.25">
      <c r="A537" s="5">
        <v>482</v>
      </c>
      <c r="B537" s="5" t="s">
        <v>49</v>
      </c>
      <c r="C537" s="5" t="s">
        <v>30</v>
      </c>
      <c r="D537" s="5" t="s">
        <v>661</v>
      </c>
      <c r="E537" s="15" t="str">
        <f t="shared" si="88"/>
        <v>B003</v>
      </c>
      <c r="F537" s="15" t="str">
        <f t="shared" si="78"/>
        <v>12686</v>
      </c>
      <c r="G537" s="15" t="str">
        <f t="shared" si="79"/>
        <v>3-1</v>
      </c>
      <c r="H537" s="5" t="s">
        <v>631</v>
      </c>
      <c r="I537" s="5">
        <f t="shared" si="80"/>
        <v>2</v>
      </c>
      <c r="J537" s="5">
        <f t="shared" si="81"/>
        <v>2022</v>
      </c>
      <c r="K537" s="5">
        <f t="shared" si="82"/>
        <v>17</v>
      </c>
      <c r="L537" s="7">
        <f t="shared" si="83"/>
        <v>44609</v>
      </c>
      <c r="M537" s="5" t="s">
        <v>631</v>
      </c>
      <c r="U537" s="5" t="s">
        <v>33</v>
      </c>
      <c r="V537" s="5" t="str">
        <f t="shared" si="84"/>
        <v>clientes - varios</v>
      </c>
      <c r="W537" s="5" t="str">
        <f t="shared" si="85"/>
        <v>CLIENTES - VARIOS</v>
      </c>
      <c r="X537" s="5" t="str">
        <f t="shared" si="86"/>
        <v>Clientes - Varios</v>
      </c>
      <c r="Y537" s="5">
        <v>99999999</v>
      </c>
      <c r="Z537" s="5" t="s">
        <v>34</v>
      </c>
      <c r="AA537" s="5" t="s">
        <v>35</v>
      </c>
      <c r="AD537" s="5" t="s">
        <v>36</v>
      </c>
      <c r="AE537" s="5">
        <v>508.47</v>
      </c>
      <c r="AF537" s="5">
        <v>0</v>
      </c>
      <c r="AG537" s="5">
        <v>91.53</v>
      </c>
      <c r="AH537" s="5">
        <f t="shared" si="87"/>
        <v>600</v>
      </c>
    </row>
    <row r="538" spans="1:34" x14ac:dyDescent="0.25">
      <c r="A538" s="5">
        <v>483</v>
      </c>
      <c r="B538" s="5" t="s">
        <v>49</v>
      </c>
      <c r="C538" s="5" t="s">
        <v>30</v>
      </c>
      <c r="D538" s="5" t="s">
        <v>662</v>
      </c>
      <c r="E538" s="15" t="str">
        <f t="shared" si="88"/>
        <v>B003</v>
      </c>
      <c r="F538" s="15" t="str">
        <f t="shared" si="78"/>
        <v>12685</v>
      </c>
      <c r="G538" s="15" t="str">
        <f t="shared" si="79"/>
        <v>3-1</v>
      </c>
      <c r="H538" s="5" t="s">
        <v>631</v>
      </c>
      <c r="I538" s="5">
        <f t="shared" si="80"/>
        <v>2</v>
      </c>
      <c r="J538" s="5">
        <f t="shared" si="81"/>
        <v>2022</v>
      </c>
      <c r="K538" s="5">
        <f t="shared" si="82"/>
        <v>17</v>
      </c>
      <c r="L538" s="7">
        <f t="shared" si="83"/>
        <v>44609</v>
      </c>
      <c r="M538" s="5" t="s">
        <v>631</v>
      </c>
      <c r="U538" s="5" t="s">
        <v>33</v>
      </c>
      <c r="V538" s="5" t="str">
        <f t="shared" si="84"/>
        <v>clientes - varios</v>
      </c>
      <c r="W538" s="5" t="str">
        <f t="shared" si="85"/>
        <v>CLIENTES - VARIOS</v>
      </c>
      <c r="X538" s="5" t="str">
        <f t="shared" si="86"/>
        <v>Clientes - Varios</v>
      </c>
      <c r="Y538" s="5">
        <v>99999999</v>
      </c>
      <c r="Z538" s="5" t="s">
        <v>34</v>
      </c>
      <c r="AA538" s="5" t="s">
        <v>35</v>
      </c>
      <c r="AD538" s="5" t="s">
        <v>36</v>
      </c>
      <c r="AE538" s="5">
        <v>508.47</v>
      </c>
      <c r="AF538" s="5">
        <v>0</v>
      </c>
      <c r="AG538" s="5">
        <v>91.53</v>
      </c>
      <c r="AH538" s="5">
        <f t="shared" si="87"/>
        <v>600</v>
      </c>
    </row>
    <row r="539" spans="1:34" x14ac:dyDescent="0.25">
      <c r="A539" s="5">
        <v>484</v>
      </c>
      <c r="B539" s="5" t="s">
        <v>49</v>
      </c>
      <c r="C539" s="5" t="s">
        <v>30</v>
      </c>
      <c r="D539" s="5" t="s">
        <v>663</v>
      </c>
      <c r="E539" s="15" t="str">
        <f t="shared" si="88"/>
        <v>B003</v>
      </c>
      <c r="F539" s="15" t="str">
        <f t="shared" si="78"/>
        <v>12684</v>
      </c>
      <c r="G539" s="15" t="str">
        <f t="shared" si="79"/>
        <v>3-1</v>
      </c>
      <c r="H539" s="5" t="s">
        <v>631</v>
      </c>
      <c r="I539" s="5">
        <f t="shared" si="80"/>
        <v>2</v>
      </c>
      <c r="J539" s="5">
        <f t="shared" si="81"/>
        <v>2022</v>
      </c>
      <c r="K539" s="5">
        <f t="shared" si="82"/>
        <v>17</v>
      </c>
      <c r="L539" s="7">
        <f t="shared" si="83"/>
        <v>44609</v>
      </c>
      <c r="M539" s="5" t="s">
        <v>631</v>
      </c>
      <c r="U539" s="5" t="s">
        <v>33</v>
      </c>
      <c r="V539" s="5" t="str">
        <f t="shared" si="84"/>
        <v>clientes - varios</v>
      </c>
      <c r="W539" s="5" t="str">
        <f t="shared" si="85"/>
        <v>CLIENTES - VARIOS</v>
      </c>
      <c r="X539" s="5" t="str">
        <f t="shared" si="86"/>
        <v>Clientes - Varios</v>
      </c>
      <c r="Y539" s="5">
        <v>99999999</v>
      </c>
      <c r="Z539" s="5" t="s">
        <v>34</v>
      </c>
      <c r="AA539" s="5" t="s">
        <v>35</v>
      </c>
      <c r="AD539" s="5" t="s">
        <v>36</v>
      </c>
      <c r="AE539" s="5">
        <v>508.47</v>
      </c>
      <c r="AF539" s="5">
        <v>0</v>
      </c>
      <c r="AG539" s="5">
        <v>91.53</v>
      </c>
      <c r="AH539" s="5">
        <f t="shared" si="87"/>
        <v>600</v>
      </c>
    </row>
    <row r="540" spans="1:34" x14ac:dyDescent="0.25">
      <c r="A540" s="5">
        <v>485</v>
      </c>
      <c r="B540" s="5" t="s">
        <v>49</v>
      </c>
      <c r="C540" s="5" t="s">
        <v>30</v>
      </c>
      <c r="D540" s="5" t="s">
        <v>664</v>
      </c>
      <c r="E540" s="15" t="str">
        <f t="shared" si="88"/>
        <v>B003</v>
      </c>
      <c r="F540" s="15" t="str">
        <f t="shared" si="78"/>
        <v>12683</v>
      </c>
      <c r="G540" s="15" t="str">
        <f t="shared" si="79"/>
        <v>3-1</v>
      </c>
      <c r="H540" s="5" t="s">
        <v>631</v>
      </c>
      <c r="I540" s="5">
        <f t="shared" si="80"/>
        <v>2</v>
      </c>
      <c r="J540" s="5">
        <f t="shared" si="81"/>
        <v>2022</v>
      </c>
      <c r="K540" s="5">
        <f t="shared" si="82"/>
        <v>17</v>
      </c>
      <c r="L540" s="7">
        <f t="shared" si="83"/>
        <v>44609</v>
      </c>
      <c r="M540" s="5" t="s">
        <v>631</v>
      </c>
      <c r="U540" s="5" t="s">
        <v>33</v>
      </c>
      <c r="V540" s="5" t="str">
        <f t="shared" si="84"/>
        <v>clientes - varios</v>
      </c>
      <c r="W540" s="5" t="str">
        <f t="shared" si="85"/>
        <v>CLIENTES - VARIOS</v>
      </c>
      <c r="X540" s="5" t="str">
        <f t="shared" si="86"/>
        <v>Clientes - Varios</v>
      </c>
      <c r="Y540" s="5">
        <v>99999999</v>
      </c>
      <c r="Z540" s="5" t="s">
        <v>34</v>
      </c>
      <c r="AA540" s="5" t="s">
        <v>35</v>
      </c>
      <c r="AD540" s="5" t="s">
        <v>36</v>
      </c>
      <c r="AE540" s="5">
        <v>508.47</v>
      </c>
      <c r="AF540" s="5">
        <v>0</v>
      </c>
      <c r="AG540" s="5">
        <v>91.53</v>
      </c>
      <c r="AH540" s="5">
        <f t="shared" si="87"/>
        <v>600</v>
      </c>
    </row>
    <row r="541" spans="1:34" x14ac:dyDescent="0.25">
      <c r="A541" s="5">
        <v>486</v>
      </c>
      <c r="B541" s="5" t="s">
        <v>49</v>
      </c>
      <c r="C541" s="5" t="s">
        <v>30</v>
      </c>
      <c r="D541" s="5" t="s">
        <v>665</v>
      </c>
      <c r="E541" s="15" t="str">
        <f t="shared" si="88"/>
        <v>B003</v>
      </c>
      <c r="F541" s="15" t="str">
        <f t="shared" si="78"/>
        <v>12682</v>
      </c>
      <c r="G541" s="15" t="str">
        <f t="shared" si="79"/>
        <v>3-1</v>
      </c>
      <c r="H541" s="5" t="s">
        <v>631</v>
      </c>
      <c r="I541" s="5">
        <f t="shared" si="80"/>
        <v>2</v>
      </c>
      <c r="J541" s="5">
        <f t="shared" si="81"/>
        <v>2022</v>
      </c>
      <c r="K541" s="5">
        <f t="shared" si="82"/>
        <v>17</v>
      </c>
      <c r="L541" s="7">
        <f t="shared" si="83"/>
        <v>44609</v>
      </c>
      <c r="M541" s="5" t="s">
        <v>631</v>
      </c>
      <c r="U541" s="5" t="s">
        <v>33</v>
      </c>
      <c r="V541" s="5" t="str">
        <f t="shared" si="84"/>
        <v>clientes - varios</v>
      </c>
      <c r="W541" s="5" t="str">
        <f t="shared" si="85"/>
        <v>CLIENTES - VARIOS</v>
      </c>
      <c r="X541" s="5" t="str">
        <f t="shared" si="86"/>
        <v>Clientes - Varios</v>
      </c>
      <c r="Y541" s="5">
        <v>99999999</v>
      </c>
      <c r="Z541" s="5" t="s">
        <v>34</v>
      </c>
      <c r="AA541" s="5" t="s">
        <v>35</v>
      </c>
      <c r="AD541" s="5" t="s">
        <v>36</v>
      </c>
      <c r="AE541" s="5">
        <v>508.47</v>
      </c>
      <c r="AF541" s="5">
        <v>0</v>
      </c>
      <c r="AG541" s="5">
        <v>91.53</v>
      </c>
      <c r="AH541" s="5">
        <f t="shared" si="87"/>
        <v>600</v>
      </c>
    </row>
    <row r="542" spans="1:34" x14ac:dyDescent="0.25">
      <c r="A542" s="5">
        <v>487</v>
      </c>
      <c r="B542" s="5" t="s">
        <v>49</v>
      </c>
      <c r="C542" s="5" t="s">
        <v>30</v>
      </c>
      <c r="D542" s="5" t="s">
        <v>666</v>
      </c>
      <c r="E542" s="15" t="str">
        <f t="shared" si="88"/>
        <v>B003</v>
      </c>
      <c r="F542" s="15" t="str">
        <f t="shared" si="78"/>
        <v>12681</v>
      </c>
      <c r="G542" s="15" t="str">
        <f t="shared" si="79"/>
        <v>3-1</v>
      </c>
      <c r="H542" s="5" t="s">
        <v>631</v>
      </c>
      <c r="I542" s="5">
        <f t="shared" si="80"/>
        <v>2</v>
      </c>
      <c r="J542" s="5">
        <f t="shared" si="81"/>
        <v>2022</v>
      </c>
      <c r="K542" s="5">
        <f t="shared" si="82"/>
        <v>17</v>
      </c>
      <c r="L542" s="7">
        <f t="shared" si="83"/>
        <v>44609</v>
      </c>
      <c r="M542" s="5" t="s">
        <v>631</v>
      </c>
      <c r="U542" s="5" t="s">
        <v>33</v>
      </c>
      <c r="V542" s="5" t="str">
        <f t="shared" si="84"/>
        <v>clientes - varios</v>
      </c>
      <c r="W542" s="5" t="str">
        <f t="shared" si="85"/>
        <v>CLIENTES - VARIOS</v>
      </c>
      <c r="X542" s="5" t="str">
        <f t="shared" si="86"/>
        <v>Clientes - Varios</v>
      </c>
      <c r="Y542" s="5">
        <v>99999999</v>
      </c>
      <c r="Z542" s="5" t="s">
        <v>34</v>
      </c>
      <c r="AA542" s="5" t="s">
        <v>35</v>
      </c>
      <c r="AD542" s="5" t="s">
        <v>36</v>
      </c>
      <c r="AE542" s="5">
        <v>508.47</v>
      </c>
      <c r="AF542" s="5">
        <v>0</v>
      </c>
      <c r="AG542" s="5">
        <v>91.53</v>
      </c>
      <c r="AH542" s="5">
        <f t="shared" si="87"/>
        <v>600</v>
      </c>
    </row>
    <row r="543" spans="1:34" x14ac:dyDescent="0.25">
      <c r="A543" s="5">
        <v>488</v>
      </c>
      <c r="B543" s="5" t="s">
        <v>49</v>
      </c>
      <c r="C543" s="5" t="s">
        <v>30</v>
      </c>
      <c r="D543" s="5" t="s">
        <v>667</v>
      </c>
      <c r="E543" s="15" t="str">
        <f t="shared" si="88"/>
        <v>B003</v>
      </c>
      <c r="F543" s="15" t="str">
        <f t="shared" si="78"/>
        <v>12680</v>
      </c>
      <c r="G543" s="15" t="str">
        <f t="shared" si="79"/>
        <v>3-1</v>
      </c>
      <c r="H543" s="5" t="s">
        <v>631</v>
      </c>
      <c r="I543" s="5">
        <f t="shared" si="80"/>
        <v>2</v>
      </c>
      <c r="J543" s="5">
        <f t="shared" si="81"/>
        <v>2022</v>
      </c>
      <c r="K543" s="5">
        <f t="shared" si="82"/>
        <v>17</v>
      </c>
      <c r="L543" s="7">
        <f t="shared" si="83"/>
        <v>44609</v>
      </c>
      <c r="M543" s="5" t="s">
        <v>631</v>
      </c>
      <c r="U543" s="5" t="s">
        <v>33</v>
      </c>
      <c r="V543" s="5" t="str">
        <f t="shared" si="84"/>
        <v>clientes - varios</v>
      </c>
      <c r="W543" s="5" t="str">
        <f t="shared" si="85"/>
        <v>CLIENTES - VARIOS</v>
      </c>
      <c r="X543" s="5" t="str">
        <f t="shared" si="86"/>
        <v>Clientes - Varios</v>
      </c>
      <c r="Y543" s="5">
        <v>99999999</v>
      </c>
      <c r="Z543" s="5" t="s">
        <v>34</v>
      </c>
      <c r="AA543" s="5" t="s">
        <v>35</v>
      </c>
      <c r="AD543" s="5" t="s">
        <v>36</v>
      </c>
      <c r="AE543" s="5">
        <v>508.47</v>
      </c>
      <c r="AF543" s="5">
        <v>0</v>
      </c>
      <c r="AG543" s="5">
        <v>91.53</v>
      </c>
      <c r="AH543" s="5">
        <f t="shared" si="87"/>
        <v>600</v>
      </c>
    </row>
    <row r="544" spans="1:34" x14ac:dyDescent="0.25">
      <c r="A544" s="5">
        <v>489</v>
      </c>
      <c r="B544" s="5" t="s">
        <v>49</v>
      </c>
      <c r="C544" s="5" t="s">
        <v>30</v>
      </c>
      <c r="D544" s="5" t="s">
        <v>668</v>
      </c>
      <c r="E544" s="15" t="str">
        <f t="shared" si="88"/>
        <v>B003</v>
      </c>
      <c r="F544" s="15" t="str">
        <f t="shared" si="78"/>
        <v>12679</v>
      </c>
      <c r="G544" s="15" t="str">
        <f t="shared" si="79"/>
        <v>3-1</v>
      </c>
      <c r="H544" s="5" t="s">
        <v>631</v>
      </c>
      <c r="I544" s="5">
        <f t="shared" si="80"/>
        <v>2</v>
      </c>
      <c r="J544" s="5">
        <f t="shared" si="81"/>
        <v>2022</v>
      </c>
      <c r="K544" s="5">
        <f t="shared" si="82"/>
        <v>17</v>
      </c>
      <c r="L544" s="7">
        <f t="shared" si="83"/>
        <v>44609</v>
      </c>
      <c r="M544" s="5" t="s">
        <v>631</v>
      </c>
      <c r="U544" s="5" t="s">
        <v>33</v>
      </c>
      <c r="V544" s="5" t="str">
        <f t="shared" si="84"/>
        <v>clientes - varios</v>
      </c>
      <c r="W544" s="5" t="str">
        <f t="shared" si="85"/>
        <v>CLIENTES - VARIOS</v>
      </c>
      <c r="X544" s="5" t="str">
        <f t="shared" si="86"/>
        <v>Clientes - Varios</v>
      </c>
      <c r="Y544" s="5">
        <v>99999999</v>
      </c>
      <c r="Z544" s="5" t="s">
        <v>34</v>
      </c>
      <c r="AA544" s="5" t="s">
        <v>35</v>
      </c>
      <c r="AD544" s="5" t="s">
        <v>36</v>
      </c>
      <c r="AE544" s="5">
        <v>508.47</v>
      </c>
      <c r="AF544" s="5">
        <v>0</v>
      </c>
      <c r="AG544" s="5">
        <v>91.53</v>
      </c>
      <c r="AH544" s="5">
        <f t="shared" si="87"/>
        <v>600</v>
      </c>
    </row>
    <row r="545" spans="1:34" x14ac:dyDescent="0.25">
      <c r="A545" s="5">
        <v>490</v>
      </c>
      <c r="B545" s="5" t="s">
        <v>49</v>
      </c>
      <c r="C545" s="5" t="s">
        <v>30</v>
      </c>
      <c r="D545" s="5" t="s">
        <v>669</v>
      </c>
      <c r="E545" s="15" t="str">
        <f t="shared" si="88"/>
        <v>B003</v>
      </c>
      <c r="F545" s="15" t="str">
        <f t="shared" si="78"/>
        <v>12678</v>
      </c>
      <c r="G545" s="15" t="str">
        <f t="shared" si="79"/>
        <v>3-1</v>
      </c>
      <c r="H545" s="5" t="s">
        <v>631</v>
      </c>
      <c r="I545" s="5">
        <f t="shared" si="80"/>
        <v>2</v>
      </c>
      <c r="J545" s="5">
        <f t="shared" si="81"/>
        <v>2022</v>
      </c>
      <c r="K545" s="5">
        <f t="shared" si="82"/>
        <v>17</v>
      </c>
      <c r="L545" s="7">
        <f t="shared" si="83"/>
        <v>44609</v>
      </c>
      <c r="M545" s="5" t="s">
        <v>631</v>
      </c>
      <c r="U545" s="5" t="s">
        <v>33</v>
      </c>
      <c r="V545" s="5" t="str">
        <f t="shared" si="84"/>
        <v>clientes - varios</v>
      </c>
      <c r="W545" s="5" t="str">
        <f t="shared" si="85"/>
        <v>CLIENTES - VARIOS</v>
      </c>
      <c r="X545" s="5" t="str">
        <f t="shared" si="86"/>
        <v>Clientes - Varios</v>
      </c>
      <c r="Y545" s="5">
        <v>99999999</v>
      </c>
      <c r="Z545" s="5" t="s">
        <v>34</v>
      </c>
      <c r="AA545" s="5" t="s">
        <v>35</v>
      </c>
      <c r="AD545" s="5" t="s">
        <v>36</v>
      </c>
      <c r="AE545" s="5">
        <v>508.47</v>
      </c>
      <c r="AF545" s="5">
        <v>0</v>
      </c>
      <c r="AG545" s="5">
        <v>91.53</v>
      </c>
      <c r="AH545" s="5">
        <f t="shared" si="87"/>
        <v>600</v>
      </c>
    </row>
    <row r="546" spans="1:34" x14ac:dyDescent="0.25">
      <c r="A546" s="5">
        <v>491</v>
      </c>
      <c r="B546" s="5" t="s">
        <v>49</v>
      </c>
      <c r="C546" s="5" t="s">
        <v>30</v>
      </c>
      <c r="D546" s="5" t="s">
        <v>670</v>
      </c>
      <c r="E546" s="15" t="str">
        <f t="shared" si="88"/>
        <v>B003</v>
      </c>
      <c r="F546" s="15" t="str">
        <f t="shared" si="78"/>
        <v>12677</v>
      </c>
      <c r="G546" s="15" t="str">
        <f t="shared" si="79"/>
        <v>3-1</v>
      </c>
      <c r="H546" s="5" t="s">
        <v>631</v>
      </c>
      <c r="I546" s="5">
        <f t="shared" si="80"/>
        <v>2</v>
      </c>
      <c r="J546" s="5">
        <f t="shared" si="81"/>
        <v>2022</v>
      </c>
      <c r="K546" s="5">
        <f t="shared" si="82"/>
        <v>17</v>
      </c>
      <c r="L546" s="7">
        <f t="shared" si="83"/>
        <v>44609</v>
      </c>
      <c r="M546" s="5" t="s">
        <v>631</v>
      </c>
      <c r="U546" s="5" t="s">
        <v>33</v>
      </c>
      <c r="V546" s="5" t="str">
        <f t="shared" si="84"/>
        <v>clientes - varios</v>
      </c>
      <c r="W546" s="5" t="str">
        <f t="shared" si="85"/>
        <v>CLIENTES - VARIOS</v>
      </c>
      <c r="X546" s="5" t="str">
        <f t="shared" si="86"/>
        <v>Clientes - Varios</v>
      </c>
      <c r="Y546" s="5">
        <v>99999999</v>
      </c>
      <c r="Z546" s="5" t="s">
        <v>34</v>
      </c>
      <c r="AA546" s="5" t="s">
        <v>35</v>
      </c>
      <c r="AD546" s="5" t="s">
        <v>36</v>
      </c>
      <c r="AE546" s="5">
        <v>508.47</v>
      </c>
      <c r="AF546" s="5">
        <v>0</v>
      </c>
      <c r="AG546" s="5">
        <v>91.53</v>
      </c>
      <c r="AH546" s="5">
        <f t="shared" si="87"/>
        <v>600</v>
      </c>
    </row>
    <row r="547" spans="1:34" x14ac:dyDescent="0.25">
      <c r="A547" s="5">
        <v>492</v>
      </c>
      <c r="B547" s="5" t="s">
        <v>49</v>
      </c>
      <c r="C547" s="5" t="s">
        <v>30</v>
      </c>
      <c r="D547" s="5" t="s">
        <v>671</v>
      </c>
      <c r="E547" s="15" t="str">
        <f t="shared" si="88"/>
        <v>B003</v>
      </c>
      <c r="F547" s="15" t="str">
        <f t="shared" si="78"/>
        <v>12676</v>
      </c>
      <c r="G547" s="15" t="str">
        <f t="shared" si="79"/>
        <v>3-1</v>
      </c>
      <c r="H547" s="5" t="s">
        <v>631</v>
      </c>
      <c r="I547" s="5">
        <f t="shared" si="80"/>
        <v>2</v>
      </c>
      <c r="J547" s="5">
        <f t="shared" si="81"/>
        <v>2022</v>
      </c>
      <c r="K547" s="5">
        <f t="shared" si="82"/>
        <v>17</v>
      </c>
      <c r="L547" s="7">
        <f t="shared" si="83"/>
        <v>44609</v>
      </c>
      <c r="M547" s="5" t="s">
        <v>631</v>
      </c>
      <c r="U547" s="5" t="s">
        <v>33</v>
      </c>
      <c r="V547" s="5" t="str">
        <f t="shared" si="84"/>
        <v>clientes - varios</v>
      </c>
      <c r="W547" s="5" t="str">
        <f t="shared" si="85"/>
        <v>CLIENTES - VARIOS</v>
      </c>
      <c r="X547" s="5" t="str">
        <f t="shared" si="86"/>
        <v>Clientes - Varios</v>
      </c>
      <c r="Y547" s="5">
        <v>99999999</v>
      </c>
      <c r="Z547" s="5" t="s">
        <v>34</v>
      </c>
      <c r="AA547" s="5" t="s">
        <v>35</v>
      </c>
      <c r="AD547" s="5" t="s">
        <v>36</v>
      </c>
      <c r="AE547" s="5">
        <v>508.47</v>
      </c>
      <c r="AF547" s="5">
        <v>0</v>
      </c>
      <c r="AG547" s="5">
        <v>91.53</v>
      </c>
      <c r="AH547" s="5">
        <f t="shared" si="87"/>
        <v>600</v>
      </c>
    </row>
    <row r="548" spans="1:34" x14ac:dyDescent="0.25">
      <c r="A548" s="5">
        <v>493</v>
      </c>
      <c r="B548" s="5" t="s">
        <v>49</v>
      </c>
      <c r="C548" s="5" t="s">
        <v>30</v>
      </c>
      <c r="D548" s="5" t="s">
        <v>672</v>
      </c>
      <c r="E548" s="15" t="str">
        <f t="shared" si="88"/>
        <v>B003</v>
      </c>
      <c r="F548" s="15" t="str">
        <f t="shared" si="78"/>
        <v>12675</v>
      </c>
      <c r="G548" s="15" t="str">
        <f t="shared" si="79"/>
        <v>3-1</v>
      </c>
      <c r="H548" s="5" t="s">
        <v>631</v>
      </c>
      <c r="I548" s="5">
        <f t="shared" si="80"/>
        <v>2</v>
      </c>
      <c r="J548" s="5">
        <f t="shared" si="81"/>
        <v>2022</v>
      </c>
      <c r="K548" s="5">
        <f t="shared" si="82"/>
        <v>17</v>
      </c>
      <c r="L548" s="7">
        <f t="shared" si="83"/>
        <v>44609</v>
      </c>
      <c r="M548" s="5" t="s">
        <v>631</v>
      </c>
      <c r="U548" s="5" t="s">
        <v>33</v>
      </c>
      <c r="V548" s="5" t="str">
        <f t="shared" si="84"/>
        <v>clientes - varios</v>
      </c>
      <c r="W548" s="5" t="str">
        <f t="shared" si="85"/>
        <v>CLIENTES - VARIOS</v>
      </c>
      <c r="X548" s="5" t="str">
        <f t="shared" si="86"/>
        <v>Clientes - Varios</v>
      </c>
      <c r="Y548" s="5">
        <v>99999999</v>
      </c>
      <c r="Z548" s="5" t="s">
        <v>34</v>
      </c>
      <c r="AA548" s="5" t="s">
        <v>35</v>
      </c>
      <c r="AD548" s="5" t="s">
        <v>36</v>
      </c>
      <c r="AE548" s="5">
        <v>508.47</v>
      </c>
      <c r="AF548" s="5">
        <v>0</v>
      </c>
      <c r="AG548" s="5">
        <v>91.53</v>
      </c>
      <c r="AH548" s="5">
        <f t="shared" si="87"/>
        <v>600</v>
      </c>
    </row>
    <row r="549" spans="1:34" x14ac:dyDescent="0.25">
      <c r="A549" s="5">
        <v>494</v>
      </c>
      <c r="B549" s="5" t="s">
        <v>49</v>
      </c>
      <c r="C549" s="5" t="s">
        <v>30</v>
      </c>
      <c r="D549" s="5" t="s">
        <v>673</v>
      </c>
      <c r="E549" s="15" t="str">
        <f t="shared" si="88"/>
        <v>B003</v>
      </c>
      <c r="F549" s="15" t="str">
        <f t="shared" si="78"/>
        <v>12674</v>
      </c>
      <c r="G549" s="15" t="str">
        <f t="shared" si="79"/>
        <v>3-1</v>
      </c>
      <c r="H549" s="5" t="s">
        <v>631</v>
      </c>
      <c r="I549" s="5">
        <f t="shared" si="80"/>
        <v>2</v>
      </c>
      <c r="J549" s="5">
        <f t="shared" si="81"/>
        <v>2022</v>
      </c>
      <c r="K549" s="5">
        <f t="shared" si="82"/>
        <v>17</v>
      </c>
      <c r="L549" s="7">
        <f t="shared" si="83"/>
        <v>44609</v>
      </c>
      <c r="M549" s="5" t="s">
        <v>631</v>
      </c>
      <c r="U549" s="5" t="s">
        <v>33</v>
      </c>
      <c r="V549" s="5" t="str">
        <f t="shared" si="84"/>
        <v>clientes - varios</v>
      </c>
      <c r="W549" s="5" t="str">
        <f t="shared" si="85"/>
        <v>CLIENTES - VARIOS</v>
      </c>
      <c r="X549" s="5" t="str">
        <f t="shared" si="86"/>
        <v>Clientes - Varios</v>
      </c>
      <c r="Y549" s="5">
        <v>99999999</v>
      </c>
      <c r="Z549" s="5" t="s">
        <v>34</v>
      </c>
      <c r="AA549" s="5" t="s">
        <v>35</v>
      </c>
      <c r="AD549" s="5" t="s">
        <v>36</v>
      </c>
      <c r="AE549" s="5">
        <v>508.47</v>
      </c>
      <c r="AF549" s="5">
        <v>0</v>
      </c>
      <c r="AG549" s="5">
        <v>91.53</v>
      </c>
      <c r="AH549" s="5">
        <f t="shared" si="87"/>
        <v>600</v>
      </c>
    </row>
    <row r="550" spans="1:34" x14ac:dyDescent="0.25">
      <c r="A550" s="5">
        <v>495</v>
      </c>
      <c r="B550" s="5" t="s">
        <v>49</v>
      </c>
      <c r="C550" s="5" t="s">
        <v>30</v>
      </c>
      <c r="D550" s="5" t="s">
        <v>674</v>
      </c>
      <c r="E550" s="15" t="str">
        <f t="shared" si="88"/>
        <v>B003</v>
      </c>
      <c r="F550" s="15" t="str">
        <f t="shared" si="78"/>
        <v>12673</v>
      </c>
      <c r="G550" s="15" t="str">
        <f t="shared" si="79"/>
        <v>3-1</v>
      </c>
      <c r="H550" s="5" t="s">
        <v>631</v>
      </c>
      <c r="I550" s="5">
        <f t="shared" si="80"/>
        <v>2</v>
      </c>
      <c r="J550" s="5">
        <f t="shared" si="81"/>
        <v>2022</v>
      </c>
      <c r="K550" s="5">
        <f t="shared" si="82"/>
        <v>17</v>
      </c>
      <c r="L550" s="7">
        <f t="shared" si="83"/>
        <v>44609</v>
      </c>
      <c r="M550" s="5" t="s">
        <v>631</v>
      </c>
      <c r="U550" s="5" t="s">
        <v>33</v>
      </c>
      <c r="V550" s="5" t="str">
        <f t="shared" si="84"/>
        <v>clientes - varios</v>
      </c>
      <c r="W550" s="5" t="str">
        <f t="shared" si="85"/>
        <v>CLIENTES - VARIOS</v>
      </c>
      <c r="X550" s="5" t="str">
        <f t="shared" si="86"/>
        <v>Clientes - Varios</v>
      </c>
      <c r="Y550" s="5">
        <v>99999999</v>
      </c>
      <c r="Z550" s="5" t="s">
        <v>34</v>
      </c>
      <c r="AA550" s="5" t="s">
        <v>35</v>
      </c>
      <c r="AD550" s="5" t="s">
        <v>36</v>
      </c>
      <c r="AE550" s="5">
        <v>508.47</v>
      </c>
      <c r="AF550" s="5">
        <v>0</v>
      </c>
      <c r="AG550" s="5">
        <v>91.53</v>
      </c>
      <c r="AH550" s="5">
        <f t="shared" si="87"/>
        <v>600</v>
      </c>
    </row>
    <row r="551" spans="1:34" x14ac:dyDescent="0.25">
      <c r="A551" s="5">
        <v>496</v>
      </c>
      <c r="B551" s="5" t="s">
        <v>55</v>
      </c>
      <c r="C551" s="5" t="s">
        <v>38</v>
      </c>
      <c r="D551" s="5" t="s">
        <v>675</v>
      </c>
      <c r="E551" s="15" t="str">
        <f t="shared" si="88"/>
        <v>F002</v>
      </c>
      <c r="F551" s="15" t="str">
        <f t="shared" si="78"/>
        <v>3463</v>
      </c>
      <c r="G551" s="15" t="str">
        <f t="shared" si="79"/>
        <v>2-3</v>
      </c>
      <c r="H551" s="5" t="s">
        <v>631</v>
      </c>
      <c r="I551" s="5">
        <f t="shared" si="80"/>
        <v>2</v>
      </c>
      <c r="J551" s="5">
        <f t="shared" si="81"/>
        <v>2022</v>
      </c>
      <c r="K551" s="5">
        <f t="shared" si="82"/>
        <v>17</v>
      </c>
      <c r="L551" s="7">
        <f t="shared" si="83"/>
        <v>44609</v>
      </c>
      <c r="M551" s="5" t="s">
        <v>631</v>
      </c>
      <c r="R551" s="5" t="s">
        <v>271</v>
      </c>
      <c r="S551" s="5" t="s">
        <v>168</v>
      </c>
      <c r="T551" s="5" t="s">
        <v>169</v>
      </c>
      <c r="U551" s="5" t="s">
        <v>676</v>
      </c>
      <c r="V551" s="5" t="str">
        <f t="shared" si="84"/>
        <v>benicorp s.a.c.</v>
      </c>
      <c r="W551" s="5" t="str">
        <f t="shared" si="85"/>
        <v>BENICORP S.A.C.</v>
      </c>
      <c r="X551" s="5" t="str">
        <f t="shared" si="86"/>
        <v>Benicorp S.A.C.</v>
      </c>
      <c r="Y551" s="5">
        <v>20601152291</v>
      </c>
      <c r="Z551" s="5" t="s">
        <v>34</v>
      </c>
      <c r="AA551" s="5" t="s">
        <v>35</v>
      </c>
      <c r="AD551" s="5" t="s">
        <v>36</v>
      </c>
      <c r="AE551" s="5">
        <v>148.31</v>
      </c>
      <c r="AF551" s="5">
        <v>0</v>
      </c>
      <c r="AG551" s="5">
        <v>26.69</v>
      </c>
      <c r="AH551" s="5">
        <f t="shared" si="87"/>
        <v>175</v>
      </c>
    </row>
    <row r="552" spans="1:34" x14ac:dyDescent="0.25">
      <c r="A552" s="5">
        <v>497</v>
      </c>
      <c r="B552" s="5" t="s">
        <v>29</v>
      </c>
      <c r="C552" s="5" t="s">
        <v>30</v>
      </c>
      <c r="D552" s="5" t="s">
        <v>677</v>
      </c>
      <c r="E552" s="15" t="str">
        <f t="shared" si="88"/>
        <v>B001</v>
      </c>
      <c r="F552" s="15" t="str">
        <f t="shared" si="78"/>
        <v>17141</v>
      </c>
      <c r="G552" s="15" t="str">
        <f t="shared" si="79"/>
        <v>1-1</v>
      </c>
      <c r="H552" s="5" t="s">
        <v>631</v>
      </c>
      <c r="I552" s="5">
        <f t="shared" si="80"/>
        <v>2</v>
      </c>
      <c r="J552" s="5">
        <f t="shared" si="81"/>
        <v>2022</v>
      </c>
      <c r="K552" s="5">
        <f t="shared" si="82"/>
        <v>17</v>
      </c>
      <c r="L552" s="7">
        <f t="shared" si="83"/>
        <v>44609</v>
      </c>
      <c r="M552" s="5" t="s">
        <v>631</v>
      </c>
      <c r="U552" s="5" t="s">
        <v>33</v>
      </c>
      <c r="V552" s="5" t="str">
        <f t="shared" si="84"/>
        <v>clientes - varios</v>
      </c>
      <c r="W552" s="5" t="str">
        <f t="shared" si="85"/>
        <v>CLIENTES - VARIOS</v>
      </c>
      <c r="X552" s="5" t="str">
        <f t="shared" si="86"/>
        <v>Clientes - Varios</v>
      </c>
      <c r="Y552" s="5">
        <v>99999999</v>
      </c>
      <c r="Z552" s="5" t="s">
        <v>34</v>
      </c>
      <c r="AA552" s="5" t="s">
        <v>35</v>
      </c>
      <c r="AD552" s="5" t="s">
        <v>36</v>
      </c>
      <c r="AE552" s="5">
        <v>42.37</v>
      </c>
      <c r="AF552" s="5">
        <v>0</v>
      </c>
      <c r="AG552" s="5">
        <v>7.63</v>
      </c>
      <c r="AH552" s="5">
        <f t="shared" si="87"/>
        <v>50</v>
      </c>
    </row>
    <row r="553" spans="1:34" x14ac:dyDescent="0.25">
      <c r="A553" s="5">
        <v>498</v>
      </c>
      <c r="B553" s="5" t="s">
        <v>29</v>
      </c>
      <c r="C553" s="5" t="s">
        <v>38</v>
      </c>
      <c r="D553" s="5" t="s">
        <v>678</v>
      </c>
      <c r="E553" s="15" t="str">
        <f t="shared" si="88"/>
        <v>F001</v>
      </c>
      <c r="F553" s="15" t="str">
        <f t="shared" si="78"/>
        <v>8520</v>
      </c>
      <c r="G553" s="15" t="str">
        <f t="shared" si="79"/>
        <v>1-8</v>
      </c>
      <c r="H553" s="5" t="s">
        <v>679</v>
      </c>
      <c r="I553" s="5">
        <f t="shared" si="80"/>
        <v>2</v>
      </c>
      <c r="J553" s="5">
        <f t="shared" si="81"/>
        <v>2022</v>
      </c>
      <c r="K553" s="5">
        <f t="shared" si="82"/>
        <v>16</v>
      </c>
      <c r="L553" s="7">
        <f t="shared" si="83"/>
        <v>44608</v>
      </c>
      <c r="M553" s="5" t="s">
        <v>679</v>
      </c>
      <c r="R553" s="5" t="s">
        <v>66</v>
      </c>
      <c r="S553" s="5" t="s">
        <v>40</v>
      </c>
      <c r="T553" s="5" t="s">
        <v>41</v>
      </c>
      <c r="U553" s="5" t="s">
        <v>680</v>
      </c>
      <c r="V553" s="5" t="str">
        <f t="shared" si="84"/>
        <v>industrial pucala s.a.c.</v>
      </c>
      <c r="W553" s="5" t="str">
        <f t="shared" si="85"/>
        <v>INDUSTRIAL PUCALA S.A.C.</v>
      </c>
      <c r="X553" s="5" t="str">
        <f t="shared" si="86"/>
        <v>Industrial Pucala S.A.C.</v>
      </c>
      <c r="Y553" s="5">
        <v>20437281646</v>
      </c>
      <c r="Z553" s="5" t="s">
        <v>34</v>
      </c>
      <c r="AA553" s="5" t="s">
        <v>35</v>
      </c>
      <c r="AD553" s="5" t="s">
        <v>36</v>
      </c>
      <c r="AE553" s="5">
        <v>127.12</v>
      </c>
      <c r="AF553" s="5">
        <v>0</v>
      </c>
      <c r="AG553" s="5">
        <v>22.88</v>
      </c>
      <c r="AH553" s="5">
        <f t="shared" si="87"/>
        <v>150</v>
      </c>
    </row>
    <row r="554" spans="1:34" x14ac:dyDescent="0.25">
      <c r="A554" s="5">
        <v>499</v>
      </c>
      <c r="B554" s="5" t="s">
        <v>29</v>
      </c>
      <c r="C554" s="5" t="s">
        <v>38</v>
      </c>
      <c r="D554" s="5" t="s">
        <v>681</v>
      </c>
      <c r="E554" s="15" t="str">
        <f t="shared" si="88"/>
        <v>F001</v>
      </c>
      <c r="F554" s="15" t="str">
        <f t="shared" si="78"/>
        <v>8519</v>
      </c>
      <c r="G554" s="15" t="str">
        <f t="shared" si="79"/>
        <v>1-8</v>
      </c>
      <c r="H554" s="5" t="s">
        <v>679</v>
      </c>
      <c r="I554" s="5">
        <f t="shared" si="80"/>
        <v>2</v>
      </c>
      <c r="J554" s="5">
        <f t="shared" si="81"/>
        <v>2022</v>
      </c>
      <c r="K554" s="5">
        <f t="shared" si="82"/>
        <v>16</v>
      </c>
      <c r="L554" s="7">
        <f t="shared" si="83"/>
        <v>44608</v>
      </c>
      <c r="M554" s="5" t="s">
        <v>679</v>
      </c>
      <c r="R554" s="5" t="s">
        <v>92</v>
      </c>
      <c r="S554" s="5" t="s">
        <v>40</v>
      </c>
      <c r="T554" s="5" t="s">
        <v>41</v>
      </c>
      <c r="U554" s="5" t="s">
        <v>200</v>
      </c>
      <c r="V554" s="5" t="str">
        <f t="shared" si="84"/>
        <v>rodrigo vasquez jesus juan jose</v>
      </c>
      <c r="W554" s="5" t="str">
        <f t="shared" si="85"/>
        <v>RODRIGO VASQUEZ JESUS JUAN JOSE</v>
      </c>
      <c r="X554" s="5" t="str">
        <f t="shared" si="86"/>
        <v>Rodrigo Vasquez Jesus Juan Jose</v>
      </c>
      <c r="Y554" s="5">
        <v>10471184506</v>
      </c>
      <c r="Z554" s="5" t="s">
        <v>34</v>
      </c>
      <c r="AA554" s="5" t="s">
        <v>35</v>
      </c>
      <c r="AD554" s="5" t="s">
        <v>36</v>
      </c>
      <c r="AE554" s="5">
        <v>119.49</v>
      </c>
      <c r="AF554" s="5">
        <v>0</v>
      </c>
      <c r="AG554" s="5">
        <v>21.51</v>
      </c>
      <c r="AH554" s="5">
        <f t="shared" si="87"/>
        <v>141</v>
      </c>
    </row>
    <row r="555" spans="1:34" x14ac:dyDescent="0.25">
      <c r="A555" s="5">
        <v>500</v>
      </c>
      <c r="B555" s="5" t="s">
        <v>29</v>
      </c>
      <c r="C555" s="5" t="s">
        <v>38</v>
      </c>
      <c r="D555" s="5" t="s">
        <v>682</v>
      </c>
      <c r="E555" s="15" t="str">
        <f t="shared" si="88"/>
        <v>F001</v>
      </c>
      <c r="F555" s="15" t="str">
        <f t="shared" si="78"/>
        <v>8518</v>
      </c>
      <c r="G555" s="15" t="str">
        <f t="shared" si="79"/>
        <v>1-8</v>
      </c>
      <c r="H555" s="5" t="s">
        <v>679</v>
      </c>
      <c r="I555" s="5">
        <f t="shared" si="80"/>
        <v>2</v>
      </c>
      <c r="J555" s="5">
        <f t="shared" si="81"/>
        <v>2022</v>
      </c>
      <c r="K555" s="5">
        <f t="shared" si="82"/>
        <v>16</v>
      </c>
      <c r="L555" s="7">
        <f t="shared" si="83"/>
        <v>44608</v>
      </c>
      <c r="M555" s="5" t="s">
        <v>679</v>
      </c>
      <c r="R555" s="5" t="s">
        <v>683</v>
      </c>
      <c r="S555" s="5" t="s">
        <v>61</v>
      </c>
      <c r="T555" s="5" t="s">
        <v>60</v>
      </c>
      <c r="U555" s="5" t="s">
        <v>684</v>
      </c>
      <c r="V555" s="5" t="str">
        <f t="shared" si="84"/>
        <v>hermanos taydelmarc sociedad anonima cerrada</v>
      </c>
      <c r="W555" s="5" t="str">
        <f t="shared" si="85"/>
        <v>HERMANOS TAYDELMARC SOCIEDAD ANONIMA CERRADA</v>
      </c>
      <c r="X555" s="5" t="str">
        <f t="shared" si="86"/>
        <v>Hermanos Taydelmarc Sociedad Anonima Cerrada</v>
      </c>
      <c r="Y555" s="5">
        <v>20601932424</v>
      </c>
      <c r="Z555" s="5" t="s">
        <v>34</v>
      </c>
      <c r="AA555" s="5" t="s">
        <v>35</v>
      </c>
      <c r="AD555" s="5" t="s">
        <v>36</v>
      </c>
      <c r="AE555" s="5">
        <v>161.02000000000001</v>
      </c>
      <c r="AF555" s="5">
        <v>0</v>
      </c>
      <c r="AG555" s="5">
        <v>28.98</v>
      </c>
      <c r="AH555" s="5">
        <f t="shared" si="87"/>
        <v>190</v>
      </c>
    </row>
    <row r="556" spans="1:34" x14ac:dyDescent="0.25">
      <c r="A556" s="5">
        <v>501</v>
      </c>
      <c r="B556" s="5" t="s">
        <v>49</v>
      </c>
      <c r="C556" s="5" t="s">
        <v>38</v>
      </c>
      <c r="D556" s="5" t="s">
        <v>685</v>
      </c>
      <c r="E556" s="15" t="str">
        <f t="shared" si="88"/>
        <v>F003</v>
      </c>
      <c r="F556" s="15" t="str">
        <f t="shared" si="78"/>
        <v>2099</v>
      </c>
      <c r="G556" s="15" t="str">
        <f t="shared" si="79"/>
        <v>3-2</v>
      </c>
      <c r="H556" s="5" t="s">
        <v>679</v>
      </c>
      <c r="I556" s="5">
        <f t="shared" si="80"/>
        <v>2</v>
      </c>
      <c r="J556" s="5">
        <f t="shared" si="81"/>
        <v>2022</v>
      </c>
      <c r="K556" s="5">
        <f t="shared" si="82"/>
        <v>16</v>
      </c>
      <c r="L556" s="7">
        <f t="shared" si="83"/>
        <v>44608</v>
      </c>
      <c r="M556" s="5" t="s">
        <v>679</v>
      </c>
      <c r="S556" s="5" t="s">
        <v>40</v>
      </c>
      <c r="T556" s="5" t="s">
        <v>41</v>
      </c>
      <c r="U556" s="5" t="s">
        <v>157</v>
      </c>
      <c r="V556" s="5" t="str">
        <f t="shared" si="84"/>
        <v>la torre vallejos fernando camilo</v>
      </c>
      <c r="W556" s="5" t="str">
        <f t="shared" si="85"/>
        <v>LA TORRE VALLEJOS FERNANDO CAMILO</v>
      </c>
      <c r="X556" s="5" t="str">
        <f t="shared" si="86"/>
        <v>La Torre Vallejos Fernando Camilo</v>
      </c>
      <c r="Y556" s="5">
        <v>10167268094</v>
      </c>
      <c r="Z556" s="5" t="s">
        <v>34</v>
      </c>
      <c r="AA556" s="5" t="s">
        <v>35</v>
      </c>
      <c r="AD556" s="5" t="s">
        <v>36</v>
      </c>
      <c r="AE556" s="5">
        <v>55.09</v>
      </c>
      <c r="AF556" s="5">
        <v>0</v>
      </c>
      <c r="AG556" s="5">
        <v>9.92</v>
      </c>
      <c r="AH556" s="5">
        <f t="shared" si="87"/>
        <v>65.010000000000005</v>
      </c>
    </row>
    <row r="557" spans="1:34" x14ac:dyDescent="0.25">
      <c r="A557" s="5">
        <v>502</v>
      </c>
      <c r="B557" s="5" t="s">
        <v>29</v>
      </c>
      <c r="C557" s="5" t="s">
        <v>38</v>
      </c>
      <c r="D557" s="5" t="s">
        <v>686</v>
      </c>
      <c r="E557" s="15" t="str">
        <f t="shared" si="88"/>
        <v>F001</v>
      </c>
      <c r="F557" s="15" t="str">
        <f t="shared" si="78"/>
        <v>8517</v>
      </c>
      <c r="G557" s="15" t="str">
        <f t="shared" si="79"/>
        <v>1-8</v>
      </c>
      <c r="H557" s="5" t="s">
        <v>679</v>
      </c>
      <c r="I557" s="5">
        <f t="shared" si="80"/>
        <v>2</v>
      </c>
      <c r="J557" s="5">
        <f t="shared" si="81"/>
        <v>2022</v>
      </c>
      <c r="K557" s="5">
        <f t="shared" si="82"/>
        <v>16</v>
      </c>
      <c r="L557" s="7">
        <f t="shared" si="83"/>
        <v>44608</v>
      </c>
      <c r="M557" s="5" t="s">
        <v>679</v>
      </c>
      <c r="R557" s="5" t="s">
        <v>469</v>
      </c>
      <c r="S557" s="5" t="s">
        <v>61</v>
      </c>
      <c r="T557" s="5" t="s">
        <v>469</v>
      </c>
      <c r="U557" s="5" t="s">
        <v>470</v>
      </c>
      <c r="V557" s="5" t="str">
        <f t="shared" si="84"/>
        <v>e.y.n.c.contratistas generales e.i.r.l.</v>
      </c>
      <c r="W557" s="5" t="str">
        <f t="shared" si="85"/>
        <v>E.Y.N.C.CONTRATISTAS GENERALES E.I.R.L.</v>
      </c>
      <c r="X557" s="5" t="str">
        <f t="shared" si="86"/>
        <v>E.Y.N.C.Contratistas Generales E.I.R.L.</v>
      </c>
      <c r="Y557" s="5">
        <v>20491842122</v>
      </c>
      <c r="Z557" s="5" t="s">
        <v>34</v>
      </c>
      <c r="AA557" s="5" t="s">
        <v>35</v>
      </c>
      <c r="AD557" s="5" t="s">
        <v>36</v>
      </c>
      <c r="AE557" s="5">
        <v>84.75</v>
      </c>
      <c r="AF557" s="5">
        <v>0</v>
      </c>
      <c r="AG557" s="5">
        <v>15.25</v>
      </c>
      <c r="AH557" s="5">
        <f t="shared" si="87"/>
        <v>100</v>
      </c>
    </row>
    <row r="558" spans="1:34" x14ac:dyDescent="0.25">
      <c r="A558" s="5">
        <v>503</v>
      </c>
      <c r="B558" s="5" t="s">
        <v>49</v>
      </c>
      <c r="C558" s="5" t="s">
        <v>30</v>
      </c>
      <c r="D558" s="5" t="s">
        <v>687</v>
      </c>
      <c r="E558" s="15" t="str">
        <f t="shared" si="88"/>
        <v>B003</v>
      </c>
      <c r="F558" s="15" t="str">
        <f t="shared" si="78"/>
        <v>12672</v>
      </c>
      <c r="G558" s="15" t="str">
        <f t="shared" si="79"/>
        <v>3-1</v>
      </c>
      <c r="H558" s="5" t="s">
        <v>679</v>
      </c>
      <c r="I558" s="5">
        <f t="shared" si="80"/>
        <v>2</v>
      </c>
      <c r="J558" s="5">
        <f t="shared" si="81"/>
        <v>2022</v>
      </c>
      <c r="K558" s="5">
        <f t="shared" si="82"/>
        <v>16</v>
      </c>
      <c r="L558" s="7">
        <f t="shared" si="83"/>
        <v>44608</v>
      </c>
      <c r="M558" s="5" t="s">
        <v>679</v>
      </c>
      <c r="U558" s="5" t="s">
        <v>33</v>
      </c>
      <c r="V558" s="5" t="str">
        <f t="shared" si="84"/>
        <v>clientes - varios</v>
      </c>
      <c r="W558" s="5" t="str">
        <f t="shared" si="85"/>
        <v>CLIENTES - VARIOS</v>
      </c>
      <c r="X558" s="5" t="str">
        <f t="shared" si="86"/>
        <v>Clientes - Varios</v>
      </c>
      <c r="Y558" s="5">
        <v>99999999</v>
      </c>
      <c r="Z558" s="5" t="s">
        <v>34</v>
      </c>
      <c r="AA558" s="5" t="s">
        <v>35</v>
      </c>
      <c r="AD558" s="5" t="s">
        <v>36</v>
      </c>
      <c r="AE558" s="5">
        <v>508.47</v>
      </c>
      <c r="AF558" s="5">
        <v>0</v>
      </c>
      <c r="AG558" s="5">
        <v>91.53</v>
      </c>
      <c r="AH558" s="5">
        <f t="shared" si="87"/>
        <v>600</v>
      </c>
    </row>
    <row r="559" spans="1:34" x14ac:dyDescent="0.25">
      <c r="A559" s="5">
        <v>504</v>
      </c>
      <c r="B559" s="5" t="s">
        <v>49</v>
      </c>
      <c r="C559" s="5" t="s">
        <v>30</v>
      </c>
      <c r="D559" s="5" t="s">
        <v>688</v>
      </c>
      <c r="E559" s="15" t="str">
        <f t="shared" si="88"/>
        <v>B003</v>
      </c>
      <c r="F559" s="15" t="str">
        <f t="shared" si="78"/>
        <v>12671</v>
      </c>
      <c r="G559" s="15" t="str">
        <f t="shared" si="79"/>
        <v>3-1</v>
      </c>
      <c r="H559" s="5" t="s">
        <v>679</v>
      </c>
      <c r="I559" s="5">
        <f t="shared" si="80"/>
        <v>2</v>
      </c>
      <c r="J559" s="5">
        <f t="shared" si="81"/>
        <v>2022</v>
      </c>
      <c r="K559" s="5">
        <f t="shared" si="82"/>
        <v>16</v>
      </c>
      <c r="L559" s="7">
        <f t="shared" si="83"/>
        <v>44608</v>
      </c>
      <c r="M559" s="5" t="s">
        <v>679</v>
      </c>
      <c r="U559" s="5" t="s">
        <v>33</v>
      </c>
      <c r="V559" s="5" t="str">
        <f t="shared" si="84"/>
        <v>clientes - varios</v>
      </c>
      <c r="W559" s="5" t="str">
        <f t="shared" si="85"/>
        <v>CLIENTES - VARIOS</v>
      </c>
      <c r="X559" s="5" t="str">
        <f t="shared" si="86"/>
        <v>Clientes - Varios</v>
      </c>
      <c r="Y559" s="5">
        <v>99999999</v>
      </c>
      <c r="Z559" s="5" t="s">
        <v>34</v>
      </c>
      <c r="AA559" s="5" t="s">
        <v>35</v>
      </c>
      <c r="AD559" s="5" t="s">
        <v>36</v>
      </c>
      <c r="AE559" s="5">
        <v>508.47</v>
      </c>
      <c r="AF559" s="5">
        <v>0</v>
      </c>
      <c r="AG559" s="5">
        <v>91.53</v>
      </c>
      <c r="AH559" s="5">
        <f t="shared" si="87"/>
        <v>600</v>
      </c>
    </row>
    <row r="560" spans="1:34" x14ac:dyDescent="0.25">
      <c r="A560" s="5">
        <v>505</v>
      </c>
      <c r="B560" s="5" t="s">
        <v>49</v>
      </c>
      <c r="C560" s="5" t="s">
        <v>30</v>
      </c>
      <c r="D560" s="5" t="s">
        <v>689</v>
      </c>
      <c r="E560" s="15" t="str">
        <f t="shared" si="88"/>
        <v>B003</v>
      </c>
      <c r="F560" s="15" t="str">
        <f t="shared" si="78"/>
        <v>12670</v>
      </c>
      <c r="G560" s="15" t="str">
        <f t="shared" si="79"/>
        <v>3-1</v>
      </c>
      <c r="H560" s="5" t="s">
        <v>679</v>
      </c>
      <c r="I560" s="5">
        <f t="shared" si="80"/>
        <v>2</v>
      </c>
      <c r="J560" s="5">
        <f t="shared" si="81"/>
        <v>2022</v>
      </c>
      <c r="K560" s="5">
        <f t="shared" si="82"/>
        <v>16</v>
      </c>
      <c r="L560" s="7">
        <f t="shared" si="83"/>
        <v>44608</v>
      </c>
      <c r="M560" s="5" t="s">
        <v>679</v>
      </c>
      <c r="U560" s="5" t="s">
        <v>33</v>
      </c>
      <c r="V560" s="5" t="str">
        <f t="shared" si="84"/>
        <v>clientes - varios</v>
      </c>
      <c r="W560" s="5" t="str">
        <f t="shared" si="85"/>
        <v>CLIENTES - VARIOS</v>
      </c>
      <c r="X560" s="5" t="str">
        <f t="shared" si="86"/>
        <v>Clientes - Varios</v>
      </c>
      <c r="Y560" s="5">
        <v>99999999</v>
      </c>
      <c r="Z560" s="5" t="s">
        <v>34</v>
      </c>
      <c r="AA560" s="5" t="s">
        <v>35</v>
      </c>
      <c r="AD560" s="5" t="s">
        <v>36</v>
      </c>
      <c r="AE560" s="5">
        <v>508.47</v>
      </c>
      <c r="AF560" s="5">
        <v>0</v>
      </c>
      <c r="AG560" s="5">
        <v>91.53</v>
      </c>
      <c r="AH560" s="5">
        <f t="shared" si="87"/>
        <v>600</v>
      </c>
    </row>
    <row r="561" spans="1:34" x14ac:dyDescent="0.25">
      <c r="A561" s="5">
        <v>506</v>
      </c>
      <c r="B561" s="5" t="s">
        <v>49</v>
      </c>
      <c r="C561" s="5" t="s">
        <v>30</v>
      </c>
      <c r="D561" s="5" t="s">
        <v>690</v>
      </c>
      <c r="E561" s="15" t="str">
        <f t="shared" si="88"/>
        <v>B003</v>
      </c>
      <c r="F561" s="15" t="str">
        <f t="shared" si="78"/>
        <v>12669</v>
      </c>
      <c r="G561" s="15" t="str">
        <f t="shared" si="79"/>
        <v>3-1</v>
      </c>
      <c r="H561" s="5" t="s">
        <v>679</v>
      </c>
      <c r="I561" s="5">
        <f t="shared" si="80"/>
        <v>2</v>
      </c>
      <c r="J561" s="5">
        <f t="shared" si="81"/>
        <v>2022</v>
      </c>
      <c r="K561" s="5">
        <f t="shared" si="82"/>
        <v>16</v>
      </c>
      <c r="L561" s="7">
        <f t="shared" si="83"/>
        <v>44608</v>
      </c>
      <c r="M561" s="5" t="s">
        <v>679</v>
      </c>
      <c r="U561" s="5" t="s">
        <v>33</v>
      </c>
      <c r="V561" s="5" t="str">
        <f t="shared" si="84"/>
        <v>clientes - varios</v>
      </c>
      <c r="W561" s="5" t="str">
        <f t="shared" si="85"/>
        <v>CLIENTES - VARIOS</v>
      </c>
      <c r="X561" s="5" t="str">
        <f t="shared" si="86"/>
        <v>Clientes - Varios</v>
      </c>
      <c r="Y561" s="5">
        <v>99999999</v>
      </c>
      <c r="Z561" s="5" t="s">
        <v>34</v>
      </c>
      <c r="AA561" s="5" t="s">
        <v>35</v>
      </c>
      <c r="AD561" s="5" t="s">
        <v>36</v>
      </c>
      <c r="AE561" s="5">
        <v>508.47</v>
      </c>
      <c r="AF561" s="5">
        <v>0</v>
      </c>
      <c r="AG561" s="5">
        <v>91.53</v>
      </c>
      <c r="AH561" s="5">
        <f t="shared" si="87"/>
        <v>600</v>
      </c>
    </row>
    <row r="562" spans="1:34" x14ac:dyDescent="0.25">
      <c r="A562" s="5">
        <v>507</v>
      </c>
      <c r="B562" s="5" t="s">
        <v>49</v>
      </c>
      <c r="C562" s="5" t="s">
        <v>30</v>
      </c>
      <c r="D562" s="5" t="s">
        <v>691</v>
      </c>
      <c r="E562" s="15" t="str">
        <f t="shared" si="88"/>
        <v>B003</v>
      </c>
      <c r="F562" s="15" t="str">
        <f t="shared" si="78"/>
        <v>12668</v>
      </c>
      <c r="G562" s="15" t="str">
        <f t="shared" si="79"/>
        <v>3-1</v>
      </c>
      <c r="H562" s="5" t="s">
        <v>679</v>
      </c>
      <c r="I562" s="5">
        <f t="shared" si="80"/>
        <v>2</v>
      </c>
      <c r="J562" s="5">
        <f t="shared" si="81"/>
        <v>2022</v>
      </c>
      <c r="K562" s="5">
        <f t="shared" si="82"/>
        <v>16</v>
      </c>
      <c r="L562" s="7">
        <f t="shared" si="83"/>
        <v>44608</v>
      </c>
      <c r="M562" s="5" t="s">
        <v>679</v>
      </c>
      <c r="U562" s="5" t="s">
        <v>33</v>
      </c>
      <c r="V562" s="5" t="str">
        <f t="shared" si="84"/>
        <v>clientes - varios</v>
      </c>
      <c r="W562" s="5" t="str">
        <f t="shared" si="85"/>
        <v>CLIENTES - VARIOS</v>
      </c>
      <c r="X562" s="5" t="str">
        <f t="shared" si="86"/>
        <v>Clientes - Varios</v>
      </c>
      <c r="Y562" s="5">
        <v>99999999</v>
      </c>
      <c r="Z562" s="5" t="s">
        <v>34</v>
      </c>
      <c r="AA562" s="5" t="s">
        <v>35</v>
      </c>
      <c r="AD562" s="5" t="s">
        <v>36</v>
      </c>
      <c r="AE562" s="5">
        <v>508.47</v>
      </c>
      <c r="AF562" s="5">
        <v>0</v>
      </c>
      <c r="AG562" s="5">
        <v>91.53</v>
      </c>
      <c r="AH562" s="5">
        <f t="shared" si="87"/>
        <v>600</v>
      </c>
    </row>
    <row r="563" spans="1:34" x14ac:dyDescent="0.25">
      <c r="A563" s="5">
        <v>508</v>
      </c>
      <c r="B563" s="5" t="s">
        <v>49</v>
      </c>
      <c r="C563" s="5" t="s">
        <v>30</v>
      </c>
      <c r="D563" s="5" t="s">
        <v>692</v>
      </c>
      <c r="E563" s="15" t="str">
        <f t="shared" si="88"/>
        <v>B003</v>
      </c>
      <c r="F563" s="15" t="str">
        <f t="shared" si="78"/>
        <v>12667</v>
      </c>
      <c r="G563" s="15" t="str">
        <f t="shared" si="79"/>
        <v>3-1</v>
      </c>
      <c r="H563" s="5" t="s">
        <v>679</v>
      </c>
      <c r="I563" s="5">
        <f t="shared" si="80"/>
        <v>2</v>
      </c>
      <c r="J563" s="5">
        <f t="shared" si="81"/>
        <v>2022</v>
      </c>
      <c r="K563" s="5">
        <f t="shared" si="82"/>
        <v>16</v>
      </c>
      <c r="L563" s="7">
        <f t="shared" si="83"/>
        <v>44608</v>
      </c>
      <c r="M563" s="5" t="s">
        <v>679</v>
      </c>
      <c r="U563" s="5" t="s">
        <v>33</v>
      </c>
      <c r="V563" s="5" t="str">
        <f t="shared" si="84"/>
        <v>clientes - varios</v>
      </c>
      <c r="W563" s="5" t="str">
        <f t="shared" si="85"/>
        <v>CLIENTES - VARIOS</v>
      </c>
      <c r="X563" s="5" t="str">
        <f t="shared" si="86"/>
        <v>Clientes - Varios</v>
      </c>
      <c r="Y563" s="5">
        <v>99999999</v>
      </c>
      <c r="Z563" s="5" t="s">
        <v>34</v>
      </c>
      <c r="AA563" s="5" t="s">
        <v>35</v>
      </c>
      <c r="AD563" s="5" t="s">
        <v>36</v>
      </c>
      <c r="AE563" s="5">
        <v>508.47</v>
      </c>
      <c r="AF563" s="5">
        <v>0</v>
      </c>
      <c r="AG563" s="5">
        <v>91.53</v>
      </c>
      <c r="AH563" s="5">
        <f t="shared" si="87"/>
        <v>600</v>
      </c>
    </row>
    <row r="564" spans="1:34" x14ac:dyDescent="0.25">
      <c r="A564" s="5">
        <v>509</v>
      </c>
      <c r="B564" s="5" t="s">
        <v>29</v>
      </c>
      <c r="C564" s="5" t="s">
        <v>38</v>
      </c>
      <c r="D564" s="5" t="s">
        <v>693</v>
      </c>
      <c r="E564" s="15" t="str">
        <f t="shared" si="88"/>
        <v>F001</v>
      </c>
      <c r="F564" s="15" t="str">
        <f t="shared" si="78"/>
        <v>8516</v>
      </c>
      <c r="G564" s="15" t="str">
        <f t="shared" si="79"/>
        <v>1-8</v>
      </c>
      <c r="H564" s="5" t="s">
        <v>679</v>
      </c>
      <c r="I564" s="5">
        <f t="shared" si="80"/>
        <v>2</v>
      </c>
      <c r="J564" s="5">
        <f t="shared" si="81"/>
        <v>2022</v>
      </c>
      <c r="K564" s="5">
        <f t="shared" si="82"/>
        <v>16</v>
      </c>
      <c r="L564" s="7">
        <f t="shared" si="83"/>
        <v>44608</v>
      </c>
      <c r="M564" s="5" t="s">
        <v>679</v>
      </c>
      <c r="U564" s="5" t="s">
        <v>312</v>
      </c>
      <c r="V564" s="5" t="str">
        <f t="shared" si="84"/>
        <v>inversiones tantalean cayotopa</v>
      </c>
      <c r="W564" s="5" t="str">
        <f t="shared" si="85"/>
        <v>INVERSIONES TANTALEAN CAYOTOPA</v>
      </c>
      <c r="X564" s="5" t="str">
        <f t="shared" si="86"/>
        <v>Inversiones Tantalean Cayotopa</v>
      </c>
      <c r="Y564" s="5">
        <v>20608161296</v>
      </c>
      <c r="Z564" s="5" t="s">
        <v>34</v>
      </c>
      <c r="AA564" s="5" t="s">
        <v>35</v>
      </c>
      <c r="AD564" s="5" t="s">
        <v>36</v>
      </c>
      <c r="AE564" s="5">
        <v>16.95</v>
      </c>
      <c r="AF564" s="5">
        <v>0</v>
      </c>
      <c r="AG564" s="5">
        <v>3.05</v>
      </c>
      <c r="AH564" s="5">
        <f t="shared" si="87"/>
        <v>20</v>
      </c>
    </row>
    <row r="565" spans="1:34" x14ac:dyDescent="0.25">
      <c r="A565" s="5">
        <v>510</v>
      </c>
      <c r="B565" s="5" t="s">
        <v>29</v>
      </c>
      <c r="C565" s="5" t="s">
        <v>38</v>
      </c>
      <c r="D565" s="5" t="s">
        <v>694</v>
      </c>
      <c r="E565" s="15" t="str">
        <f t="shared" si="88"/>
        <v>F001</v>
      </c>
      <c r="F565" s="15" t="str">
        <f t="shared" si="78"/>
        <v>8515</v>
      </c>
      <c r="G565" s="15" t="str">
        <f t="shared" si="79"/>
        <v>1-8</v>
      </c>
      <c r="H565" s="5" t="s">
        <v>679</v>
      </c>
      <c r="I565" s="5">
        <f t="shared" si="80"/>
        <v>2</v>
      </c>
      <c r="J565" s="5">
        <f t="shared" si="81"/>
        <v>2022</v>
      </c>
      <c r="K565" s="5">
        <f t="shared" si="82"/>
        <v>16</v>
      </c>
      <c r="L565" s="7">
        <f t="shared" si="83"/>
        <v>44608</v>
      </c>
      <c r="M565" s="5" t="s">
        <v>679</v>
      </c>
      <c r="R565" s="5" t="s">
        <v>695</v>
      </c>
      <c r="S565" s="5" t="s">
        <v>61</v>
      </c>
      <c r="T565" s="5" t="s">
        <v>695</v>
      </c>
      <c r="U565" s="5" t="s">
        <v>696</v>
      </c>
      <c r="V565" s="5" t="str">
        <f t="shared" si="84"/>
        <v>empresa de transportes turistico &amp; servicios señor del costado s.a.c.</v>
      </c>
      <c r="W565" s="5" t="str">
        <f t="shared" si="85"/>
        <v>EMPRESA DE TRANSPORTES TURISTICO &amp; SERVICIOS SEÑOR DEL COSTADO S.A.C.</v>
      </c>
      <c r="X565" s="5" t="str">
        <f t="shared" si="86"/>
        <v>Empresa De Transportes Turistico &amp; Servicios Señor Del Costado S.A.C.</v>
      </c>
      <c r="Y565" s="5">
        <v>20606636394</v>
      </c>
      <c r="Z565" s="5" t="s">
        <v>34</v>
      </c>
      <c r="AA565" s="5" t="s">
        <v>35</v>
      </c>
      <c r="AD565" s="5" t="s">
        <v>36</v>
      </c>
      <c r="AE565" s="5">
        <v>127.12</v>
      </c>
      <c r="AF565" s="5">
        <v>0</v>
      </c>
      <c r="AG565" s="5">
        <v>22.88</v>
      </c>
      <c r="AH565" s="5">
        <f t="shared" si="87"/>
        <v>150</v>
      </c>
    </row>
    <row r="566" spans="1:34" x14ac:dyDescent="0.25">
      <c r="A566" s="5">
        <v>511</v>
      </c>
      <c r="B566" s="5" t="s">
        <v>29</v>
      </c>
      <c r="C566" s="5" t="s">
        <v>38</v>
      </c>
      <c r="D566" s="5" t="s">
        <v>697</v>
      </c>
      <c r="E566" s="15" t="str">
        <f t="shared" si="88"/>
        <v>F001</v>
      </c>
      <c r="F566" s="15" t="str">
        <f t="shared" si="78"/>
        <v>8514</v>
      </c>
      <c r="G566" s="15" t="str">
        <f t="shared" si="79"/>
        <v>1-8</v>
      </c>
      <c r="H566" s="5" t="s">
        <v>679</v>
      </c>
      <c r="I566" s="5">
        <f t="shared" si="80"/>
        <v>2</v>
      </c>
      <c r="J566" s="5">
        <f t="shared" si="81"/>
        <v>2022</v>
      </c>
      <c r="K566" s="5">
        <f t="shared" si="82"/>
        <v>16</v>
      </c>
      <c r="L566" s="7">
        <f t="shared" si="83"/>
        <v>44608</v>
      </c>
      <c r="M566" s="5" t="s">
        <v>679</v>
      </c>
      <c r="S566" s="5" t="s">
        <v>40</v>
      </c>
      <c r="T566" s="5" t="s">
        <v>41</v>
      </c>
      <c r="U566" s="5" t="s">
        <v>83</v>
      </c>
      <c r="V566" s="5" t="str">
        <f t="shared" si="84"/>
        <v>sosa pagaza elias fernando</v>
      </c>
      <c r="W566" s="5" t="str">
        <f t="shared" si="85"/>
        <v>SOSA PAGAZA ELIAS FERNANDO</v>
      </c>
      <c r="X566" s="5" t="str">
        <f t="shared" si="86"/>
        <v>Sosa Pagaza Elias Fernando</v>
      </c>
      <c r="Y566" s="5">
        <v>10000974787</v>
      </c>
      <c r="Z566" s="5" t="s">
        <v>34</v>
      </c>
      <c r="AA566" s="5" t="s">
        <v>35</v>
      </c>
      <c r="AD566" s="5" t="s">
        <v>36</v>
      </c>
      <c r="AE566" s="5">
        <v>127.12</v>
      </c>
      <c r="AF566" s="5">
        <v>0</v>
      </c>
      <c r="AG566" s="5">
        <v>22.88</v>
      </c>
      <c r="AH566" s="5">
        <f t="shared" si="87"/>
        <v>150</v>
      </c>
    </row>
    <row r="567" spans="1:34" x14ac:dyDescent="0.25">
      <c r="A567" s="5">
        <v>512</v>
      </c>
      <c r="B567" s="5" t="s">
        <v>29</v>
      </c>
      <c r="C567" s="5" t="s">
        <v>30</v>
      </c>
      <c r="D567" s="5" t="s">
        <v>698</v>
      </c>
      <c r="E567" s="15" t="str">
        <f t="shared" si="88"/>
        <v>B001</v>
      </c>
      <c r="F567" s="15" t="str">
        <f t="shared" si="78"/>
        <v>17140</v>
      </c>
      <c r="G567" s="15" t="str">
        <f t="shared" si="79"/>
        <v>1-1</v>
      </c>
      <c r="H567" s="5" t="s">
        <v>679</v>
      </c>
      <c r="I567" s="5">
        <f t="shared" si="80"/>
        <v>2</v>
      </c>
      <c r="J567" s="5">
        <f t="shared" si="81"/>
        <v>2022</v>
      </c>
      <c r="K567" s="5">
        <f t="shared" si="82"/>
        <v>16</v>
      </c>
      <c r="L567" s="7">
        <f t="shared" si="83"/>
        <v>44608</v>
      </c>
      <c r="M567" s="5" t="s">
        <v>679</v>
      </c>
      <c r="U567" s="5" t="s">
        <v>33</v>
      </c>
      <c r="V567" s="5" t="str">
        <f t="shared" si="84"/>
        <v>clientes - varios</v>
      </c>
      <c r="W567" s="5" t="str">
        <f t="shared" si="85"/>
        <v>CLIENTES - VARIOS</v>
      </c>
      <c r="X567" s="5" t="str">
        <f t="shared" si="86"/>
        <v>Clientes - Varios</v>
      </c>
      <c r="Y567" s="5">
        <v>99999999</v>
      </c>
      <c r="Z567" s="5" t="s">
        <v>34</v>
      </c>
      <c r="AA567" s="5" t="s">
        <v>35</v>
      </c>
      <c r="AD567" s="5" t="s">
        <v>36</v>
      </c>
      <c r="AE567" s="5">
        <v>33.9</v>
      </c>
      <c r="AF567" s="5">
        <v>0</v>
      </c>
      <c r="AG567" s="5">
        <v>6.1</v>
      </c>
      <c r="AH567" s="5">
        <f t="shared" si="87"/>
        <v>40</v>
      </c>
    </row>
    <row r="568" spans="1:34" x14ac:dyDescent="0.25">
      <c r="A568" s="5">
        <v>513</v>
      </c>
      <c r="B568" s="5" t="s">
        <v>29</v>
      </c>
      <c r="C568" s="5" t="s">
        <v>38</v>
      </c>
      <c r="D568" s="5" t="s">
        <v>699</v>
      </c>
      <c r="E568" s="15" t="str">
        <f t="shared" si="88"/>
        <v>F001</v>
      </c>
      <c r="F568" s="15" t="str">
        <f t="shared" si="78"/>
        <v>8513</v>
      </c>
      <c r="G568" s="15" t="str">
        <f t="shared" si="79"/>
        <v>1-8</v>
      </c>
      <c r="H568" s="5" t="s">
        <v>679</v>
      </c>
      <c r="I568" s="5">
        <f t="shared" si="80"/>
        <v>2</v>
      </c>
      <c r="J568" s="5">
        <f t="shared" si="81"/>
        <v>2022</v>
      </c>
      <c r="K568" s="5">
        <f t="shared" si="82"/>
        <v>16</v>
      </c>
      <c r="L568" s="7">
        <f t="shared" si="83"/>
        <v>44608</v>
      </c>
      <c r="M568" s="5" t="s">
        <v>679</v>
      </c>
      <c r="R568" s="5" t="s">
        <v>87</v>
      </c>
      <c r="S568" s="5" t="s">
        <v>40</v>
      </c>
      <c r="T568" s="5" t="s">
        <v>41</v>
      </c>
      <c r="U568" s="5" t="s">
        <v>206</v>
      </c>
      <c r="V568" s="5" t="str">
        <f t="shared" si="84"/>
        <v>construcciones,consultorias,bienes y servicios generales el triunfo s.a.c</v>
      </c>
      <c r="W568" s="5" t="str">
        <f t="shared" si="85"/>
        <v>CONSTRUCCIONES,CONSULTORIAS,BIENES Y SERVICIOS GENERALES EL TRIUNFO S.A.C</v>
      </c>
      <c r="X568" s="5" t="str">
        <f t="shared" si="86"/>
        <v>Construcciones,Consultorias,Bienes Y Servicios Generales El Triunfo S.A.C</v>
      </c>
      <c r="Y568" s="5">
        <v>20607325724</v>
      </c>
      <c r="Z568" s="5" t="s">
        <v>34</v>
      </c>
      <c r="AA568" s="5" t="s">
        <v>35</v>
      </c>
      <c r="AD568" s="5" t="s">
        <v>36</v>
      </c>
      <c r="AE568" s="5">
        <v>224.58</v>
      </c>
      <c r="AF568" s="5">
        <v>0</v>
      </c>
      <c r="AG568" s="5">
        <v>40.42</v>
      </c>
      <c r="AH568" s="5">
        <f t="shared" si="87"/>
        <v>265</v>
      </c>
    </row>
    <row r="569" spans="1:34" x14ac:dyDescent="0.25">
      <c r="A569" s="5">
        <v>514</v>
      </c>
      <c r="B569" s="5" t="s">
        <v>55</v>
      </c>
      <c r="C569" s="5" t="s">
        <v>30</v>
      </c>
      <c r="D569" s="5" t="s">
        <v>700</v>
      </c>
      <c r="E569" s="15" t="str">
        <f t="shared" si="88"/>
        <v>B002</v>
      </c>
      <c r="F569" s="15" t="str">
        <f t="shared" ref="F569:F632" si="89">IF(LEFT(RIGHT(D569,5),1)="-",RIGHT(D569,4),RIGHT(D569,5))</f>
        <v>16018</v>
      </c>
      <c r="G569" s="15" t="str">
        <f t="shared" ref="G569:G632" si="90">MID(D569,4,3)</f>
        <v>2-1</v>
      </c>
      <c r="H569" s="5" t="s">
        <v>679</v>
      </c>
      <c r="I569" s="5">
        <f t="shared" ref="I569:I632" si="91">MONTH(H569)</f>
        <v>2</v>
      </c>
      <c r="J569" s="5">
        <f t="shared" ref="J569:J632" si="92">YEAR(H569)</f>
        <v>2022</v>
      </c>
      <c r="K569" s="5">
        <f t="shared" ref="K569:K632" si="93">DAY(H569)</f>
        <v>16</v>
      </c>
      <c r="L569" s="7">
        <f t="shared" ref="L569:L632" si="94">DATE(J569,I569,K569)</f>
        <v>44608</v>
      </c>
      <c r="M569" s="5" t="s">
        <v>679</v>
      </c>
      <c r="U569" s="5" t="s">
        <v>33</v>
      </c>
      <c r="V569" s="5" t="str">
        <f t="shared" ref="V569:V632" si="95">LOWER(U569)</f>
        <v>clientes - varios</v>
      </c>
      <c r="W569" s="5" t="str">
        <f t="shared" ref="W569:W632" si="96">UPPER(U569)</f>
        <v>CLIENTES - VARIOS</v>
      </c>
      <c r="X569" s="5" t="str">
        <f t="shared" ref="X569:X632" si="97">PROPER(W569)</f>
        <v>Clientes - Varios</v>
      </c>
      <c r="Y569" s="5">
        <v>99999999</v>
      </c>
      <c r="Z569" s="5" t="s">
        <v>34</v>
      </c>
      <c r="AA569" s="5" t="s">
        <v>35</v>
      </c>
      <c r="AD569" s="5" t="s">
        <v>36</v>
      </c>
      <c r="AE569" s="5">
        <v>12.71</v>
      </c>
      <c r="AF569" s="5">
        <v>0</v>
      </c>
      <c r="AG569" s="5">
        <v>2.29</v>
      </c>
      <c r="AH569" s="5">
        <f t="shared" ref="AH569:AH632" si="98">AE569+AG569</f>
        <v>15</v>
      </c>
    </row>
    <row r="570" spans="1:34" x14ac:dyDescent="0.25">
      <c r="A570" s="5">
        <v>515</v>
      </c>
      <c r="B570" s="5" t="s">
        <v>29</v>
      </c>
      <c r="C570" s="5" t="s">
        <v>38</v>
      </c>
      <c r="D570" s="5" t="s">
        <v>701</v>
      </c>
      <c r="E570" s="15" t="str">
        <f t="shared" ref="E570:E633" si="99">LEFT(D570,4)</f>
        <v>F001</v>
      </c>
      <c r="F570" s="15" t="str">
        <f t="shared" si="89"/>
        <v>8512</v>
      </c>
      <c r="G570" s="15" t="str">
        <f t="shared" si="90"/>
        <v>1-8</v>
      </c>
      <c r="H570" s="5" t="s">
        <v>679</v>
      </c>
      <c r="I570" s="5">
        <f t="shared" si="91"/>
        <v>2</v>
      </c>
      <c r="J570" s="5">
        <f t="shared" si="92"/>
        <v>2022</v>
      </c>
      <c r="K570" s="5">
        <f t="shared" si="93"/>
        <v>16</v>
      </c>
      <c r="L570" s="7">
        <f t="shared" si="94"/>
        <v>44608</v>
      </c>
      <c r="M570" s="5" t="s">
        <v>679</v>
      </c>
      <c r="S570" s="5" t="s">
        <v>40</v>
      </c>
      <c r="T570" s="5" t="s">
        <v>41</v>
      </c>
      <c r="U570" s="5" t="s">
        <v>83</v>
      </c>
      <c r="V570" s="5" t="str">
        <f t="shared" si="95"/>
        <v>sosa pagaza elias fernando</v>
      </c>
      <c r="W570" s="5" t="str">
        <f t="shared" si="96"/>
        <v>SOSA PAGAZA ELIAS FERNANDO</v>
      </c>
      <c r="X570" s="5" t="str">
        <f t="shared" si="97"/>
        <v>Sosa Pagaza Elias Fernando</v>
      </c>
      <c r="Y570" s="5">
        <v>10000974787</v>
      </c>
      <c r="Z570" s="5" t="s">
        <v>34</v>
      </c>
      <c r="AA570" s="5" t="s">
        <v>35</v>
      </c>
      <c r="AD570" s="5" t="s">
        <v>36</v>
      </c>
      <c r="AE570" s="5">
        <v>169.49</v>
      </c>
      <c r="AF570" s="5">
        <v>0</v>
      </c>
      <c r="AG570" s="5">
        <v>30.51</v>
      </c>
      <c r="AH570" s="5">
        <f t="shared" si="98"/>
        <v>200</v>
      </c>
    </row>
    <row r="571" spans="1:34" x14ac:dyDescent="0.25">
      <c r="A571" s="5">
        <v>516</v>
      </c>
      <c r="B571" s="5" t="s">
        <v>29</v>
      </c>
      <c r="C571" s="5" t="s">
        <v>38</v>
      </c>
      <c r="D571" s="5" t="s">
        <v>702</v>
      </c>
      <c r="E571" s="15" t="str">
        <f t="shared" si="99"/>
        <v>F001</v>
      </c>
      <c r="F571" s="15" t="str">
        <f t="shared" si="89"/>
        <v>8511</v>
      </c>
      <c r="G571" s="15" t="str">
        <f t="shared" si="90"/>
        <v>1-8</v>
      </c>
      <c r="H571" s="5" t="s">
        <v>703</v>
      </c>
      <c r="I571" s="5">
        <f t="shared" si="91"/>
        <v>2</v>
      </c>
      <c r="J571" s="5">
        <f t="shared" si="92"/>
        <v>2022</v>
      </c>
      <c r="K571" s="5">
        <f t="shared" si="93"/>
        <v>15</v>
      </c>
      <c r="L571" s="7">
        <f t="shared" si="94"/>
        <v>44607</v>
      </c>
      <c r="M571" s="5" t="s">
        <v>703</v>
      </c>
      <c r="U571" s="5" t="s">
        <v>704</v>
      </c>
      <c r="V571" s="5" t="str">
        <f t="shared" si="95"/>
        <v>almaredi eirl</v>
      </c>
      <c r="W571" s="5" t="str">
        <f t="shared" si="96"/>
        <v>ALMAREDI EIRL</v>
      </c>
      <c r="X571" s="5" t="str">
        <f t="shared" si="97"/>
        <v>Almaredi Eirl</v>
      </c>
      <c r="Y571" s="5">
        <v>20606920696</v>
      </c>
      <c r="Z571" s="5" t="s">
        <v>34</v>
      </c>
      <c r="AA571" s="5" t="s">
        <v>35</v>
      </c>
      <c r="AD571" s="5" t="s">
        <v>36</v>
      </c>
      <c r="AE571" s="5">
        <v>289.83</v>
      </c>
      <c r="AF571" s="5">
        <v>0</v>
      </c>
      <c r="AG571" s="5">
        <v>52.17</v>
      </c>
      <c r="AH571" s="5">
        <f t="shared" si="98"/>
        <v>342</v>
      </c>
    </row>
    <row r="572" spans="1:34" x14ac:dyDescent="0.25">
      <c r="A572" s="5">
        <v>517</v>
      </c>
      <c r="B572" s="5" t="s">
        <v>29</v>
      </c>
      <c r="C572" s="5" t="s">
        <v>38</v>
      </c>
      <c r="D572" s="5" t="s">
        <v>705</v>
      </c>
      <c r="E572" s="15" t="str">
        <f t="shared" si="99"/>
        <v>F001</v>
      </c>
      <c r="F572" s="15" t="str">
        <f t="shared" si="89"/>
        <v>8510</v>
      </c>
      <c r="G572" s="15" t="str">
        <f t="shared" si="90"/>
        <v>1-8</v>
      </c>
      <c r="H572" s="5" t="s">
        <v>703</v>
      </c>
      <c r="I572" s="5">
        <f t="shared" si="91"/>
        <v>2</v>
      </c>
      <c r="J572" s="5">
        <f t="shared" si="92"/>
        <v>2022</v>
      </c>
      <c r="K572" s="5">
        <f t="shared" si="93"/>
        <v>15</v>
      </c>
      <c r="L572" s="7">
        <f t="shared" si="94"/>
        <v>44607</v>
      </c>
      <c r="M572" s="5" t="s">
        <v>703</v>
      </c>
      <c r="U572" s="5" t="s">
        <v>190</v>
      </c>
      <c r="V572" s="5" t="str">
        <f t="shared" si="95"/>
        <v>deprisa logistica eirl</v>
      </c>
      <c r="W572" s="5" t="str">
        <f t="shared" si="96"/>
        <v>DEPRISA LOGISTICA EIRL</v>
      </c>
      <c r="X572" s="5" t="str">
        <f t="shared" si="97"/>
        <v>Deprisa Logistica Eirl</v>
      </c>
      <c r="Y572" s="5">
        <v>20604757836</v>
      </c>
      <c r="Z572" s="5" t="s">
        <v>34</v>
      </c>
      <c r="AA572" s="5" t="s">
        <v>35</v>
      </c>
      <c r="AD572" s="5" t="s">
        <v>36</v>
      </c>
      <c r="AE572" s="5">
        <v>254.24</v>
      </c>
      <c r="AF572" s="5">
        <v>0</v>
      </c>
      <c r="AG572" s="5">
        <v>45.76</v>
      </c>
      <c r="AH572" s="5">
        <f t="shared" si="98"/>
        <v>300</v>
      </c>
    </row>
    <row r="573" spans="1:34" x14ac:dyDescent="0.25">
      <c r="A573" s="5">
        <v>518</v>
      </c>
      <c r="B573" s="5" t="s">
        <v>29</v>
      </c>
      <c r="C573" s="5" t="s">
        <v>30</v>
      </c>
      <c r="D573" s="5" t="s">
        <v>706</v>
      </c>
      <c r="E573" s="15" t="str">
        <f t="shared" si="99"/>
        <v>B001</v>
      </c>
      <c r="F573" s="15" t="str">
        <f t="shared" si="89"/>
        <v>17139</v>
      </c>
      <c r="G573" s="15" t="str">
        <f t="shared" si="90"/>
        <v>1-1</v>
      </c>
      <c r="H573" s="5" t="s">
        <v>703</v>
      </c>
      <c r="I573" s="5">
        <f t="shared" si="91"/>
        <v>2</v>
      </c>
      <c r="J573" s="5">
        <f t="shared" si="92"/>
        <v>2022</v>
      </c>
      <c r="K573" s="5">
        <f t="shared" si="93"/>
        <v>15</v>
      </c>
      <c r="L573" s="7">
        <f t="shared" si="94"/>
        <v>44607</v>
      </c>
      <c r="M573" s="5" t="s">
        <v>703</v>
      </c>
      <c r="U573" s="5" t="s">
        <v>33</v>
      </c>
      <c r="V573" s="5" t="str">
        <f t="shared" si="95"/>
        <v>clientes - varios</v>
      </c>
      <c r="W573" s="5" t="str">
        <f t="shared" si="96"/>
        <v>CLIENTES - VARIOS</v>
      </c>
      <c r="X573" s="5" t="str">
        <f t="shared" si="97"/>
        <v>Clientes - Varios</v>
      </c>
      <c r="Y573" s="5">
        <v>99999999</v>
      </c>
      <c r="Z573" s="5" t="s">
        <v>34</v>
      </c>
      <c r="AA573" s="5" t="s">
        <v>35</v>
      </c>
      <c r="AD573" s="5" t="s">
        <v>36</v>
      </c>
      <c r="AE573" s="5">
        <v>50.85</v>
      </c>
      <c r="AF573" s="5">
        <v>0</v>
      </c>
      <c r="AG573" s="5">
        <v>9.15</v>
      </c>
      <c r="AH573" s="5">
        <f t="shared" si="98"/>
        <v>60</v>
      </c>
    </row>
    <row r="574" spans="1:34" x14ac:dyDescent="0.25">
      <c r="A574" s="5">
        <v>519</v>
      </c>
      <c r="B574" s="5" t="s">
        <v>29</v>
      </c>
      <c r="C574" s="5" t="s">
        <v>38</v>
      </c>
      <c r="D574" s="5" t="s">
        <v>707</v>
      </c>
      <c r="E574" s="15" t="str">
        <f t="shared" si="99"/>
        <v>F001</v>
      </c>
      <c r="F574" s="15" t="str">
        <f t="shared" si="89"/>
        <v>8509</v>
      </c>
      <c r="G574" s="15" t="str">
        <f t="shared" si="90"/>
        <v>1-8</v>
      </c>
      <c r="H574" s="5" t="s">
        <v>703</v>
      </c>
      <c r="I574" s="5">
        <f t="shared" si="91"/>
        <v>2</v>
      </c>
      <c r="J574" s="5">
        <f t="shared" si="92"/>
        <v>2022</v>
      </c>
      <c r="K574" s="5">
        <f t="shared" si="93"/>
        <v>15</v>
      </c>
      <c r="L574" s="7">
        <f t="shared" si="94"/>
        <v>44607</v>
      </c>
      <c r="M574" s="5" t="s">
        <v>703</v>
      </c>
      <c r="U574" s="5" t="s">
        <v>708</v>
      </c>
      <c r="V574" s="5" t="str">
        <f t="shared" si="95"/>
        <v>empresa puerta del señor de sipan</v>
      </c>
      <c r="W574" s="5" t="str">
        <f t="shared" si="96"/>
        <v>EMPRESA PUERTA DEL SEÑOR DE SIPAN</v>
      </c>
      <c r="X574" s="5" t="str">
        <f t="shared" si="97"/>
        <v>Empresa Puerta Del Señor De Sipan</v>
      </c>
      <c r="Y574" s="5">
        <v>20226289683</v>
      </c>
      <c r="Z574" s="5" t="s">
        <v>34</v>
      </c>
      <c r="AA574" s="5" t="s">
        <v>35</v>
      </c>
      <c r="AD574" s="5" t="s">
        <v>36</v>
      </c>
      <c r="AE574" s="5">
        <v>423.73</v>
      </c>
      <c r="AF574" s="5">
        <v>0</v>
      </c>
      <c r="AG574" s="5">
        <v>76.27</v>
      </c>
      <c r="AH574" s="5">
        <f t="shared" si="98"/>
        <v>500</v>
      </c>
    </row>
    <row r="575" spans="1:34" x14ac:dyDescent="0.25">
      <c r="A575" s="5">
        <v>520</v>
      </c>
      <c r="B575" s="5" t="s">
        <v>29</v>
      </c>
      <c r="C575" s="5" t="s">
        <v>38</v>
      </c>
      <c r="D575" s="5" t="s">
        <v>709</v>
      </c>
      <c r="E575" s="15" t="str">
        <f t="shared" si="99"/>
        <v>F001</v>
      </c>
      <c r="F575" s="15" t="str">
        <f t="shared" si="89"/>
        <v>8508</v>
      </c>
      <c r="G575" s="15" t="str">
        <f t="shared" si="90"/>
        <v>1-8</v>
      </c>
      <c r="H575" s="5" t="s">
        <v>703</v>
      </c>
      <c r="I575" s="5">
        <f t="shared" si="91"/>
        <v>2</v>
      </c>
      <c r="J575" s="5">
        <f t="shared" si="92"/>
        <v>2022</v>
      </c>
      <c r="K575" s="5">
        <f t="shared" si="93"/>
        <v>15</v>
      </c>
      <c r="L575" s="7">
        <f t="shared" si="94"/>
        <v>44607</v>
      </c>
      <c r="M575" s="5" t="s">
        <v>703</v>
      </c>
      <c r="R575" s="5" t="s">
        <v>469</v>
      </c>
      <c r="S575" s="5" t="s">
        <v>61</v>
      </c>
      <c r="T575" s="5" t="s">
        <v>469</v>
      </c>
      <c r="U575" s="5" t="s">
        <v>470</v>
      </c>
      <c r="V575" s="5" t="str">
        <f t="shared" si="95"/>
        <v>e.y.n.c.contratistas generales e.i.r.l.</v>
      </c>
      <c r="W575" s="5" t="str">
        <f t="shared" si="96"/>
        <v>E.Y.N.C.CONTRATISTAS GENERALES E.I.R.L.</v>
      </c>
      <c r="X575" s="5" t="str">
        <f t="shared" si="97"/>
        <v>E.Y.N.C.Contratistas Generales E.I.R.L.</v>
      </c>
      <c r="Y575" s="5">
        <v>20491842122</v>
      </c>
      <c r="Z575" s="5" t="s">
        <v>34</v>
      </c>
      <c r="AA575" s="5" t="s">
        <v>35</v>
      </c>
      <c r="AD575" s="5" t="s">
        <v>36</v>
      </c>
      <c r="AE575" s="5">
        <v>84.75</v>
      </c>
      <c r="AF575" s="5">
        <v>0</v>
      </c>
      <c r="AG575" s="5">
        <v>15.25</v>
      </c>
      <c r="AH575" s="5">
        <f t="shared" si="98"/>
        <v>100</v>
      </c>
    </row>
    <row r="576" spans="1:34" x14ac:dyDescent="0.25">
      <c r="A576" s="5">
        <v>521</v>
      </c>
      <c r="B576" s="5" t="s">
        <v>29</v>
      </c>
      <c r="C576" s="5" t="s">
        <v>38</v>
      </c>
      <c r="D576" s="5" t="s">
        <v>710</v>
      </c>
      <c r="E576" s="15" t="str">
        <f t="shared" si="99"/>
        <v>F001</v>
      </c>
      <c r="F576" s="15" t="str">
        <f t="shared" si="89"/>
        <v>8507</v>
      </c>
      <c r="G576" s="15" t="str">
        <f t="shared" si="90"/>
        <v>1-8</v>
      </c>
      <c r="H576" s="5" t="s">
        <v>703</v>
      </c>
      <c r="I576" s="5">
        <f t="shared" si="91"/>
        <v>2</v>
      </c>
      <c r="J576" s="5">
        <f t="shared" si="92"/>
        <v>2022</v>
      </c>
      <c r="K576" s="5">
        <f t="shared" si="93"/>
        <v>15</v>
      </c>
      <c r="L576" s="7">
        <f t="shared" si="94"/>
        <v>44607</v>
      </c>
      <c r="M576" s="5" t="s">
        <v>703</v>
      </c>
      <c r="R576" s="5" t="s">
        <v>92</v>
      </c>
      <c r="S576" s="5" t="s">
        <v>40</v>
      </c>
      <c r="T576" s="5" t="s">
        <v>41</v>
      </c>
      <c r="U576" s="5" t="s">
        <v>200</v>
      </c>
      <c r="V576" s="5" t="str">
        <f t="shared" si="95"/>
        <v>rodrigo vasquez jesus juan jose</v>
      </c>
      <c r="W576" s="5" t="str">
        <f t="shared" si="96"/>
        <v>RODRIGO VASQUEZ JESUS JUAN JOSE</v>
      </c>
      <c r="X576" s="5" t="str">
        <f t="shared" si="97"/>
        <v>Rodrigo Vasquez Jesus Juan Jose</v>
      </c>
      <c r="Y576" s="5">
        <v>10471184506</v>
      </c>
      <c r="Z576" s="5" t="s">
        <v>34</v>
      </c>
      <c r="AA576" s="5" t="s">
        <v>35</v>
      </c>
      <c r="AD576" s="5" t="s">
        <v>36</v>
      </c>
      <c r="AE576" s="5">
        <v>122.88</v>
      </c>
      <c r="AF576" s="5">
        <v>0</v>
      </c>
      <c r="AG576" s="5">
        <v>22.12</v>
      </c>
      <c r="AH576" s="5">
        <f t="shared" si="98"/>
        <v>145</v>
      </c>
    </row>
    <row r="577" spans="1:34" x14ac:dyDescent="0.25">
      <c r="A577" s="5">
        <v>522</v>
      </c>
      <c r="B577" s="5" t="s">
        <v>29</v>
      </c>
      <c r="C577" s="5" t="s">
        <v>38</v>
      </c>
      <c r="D577" s="5" t="s">
        <v>711</v>
      </c>
      <c r="E577" s="15" t="str">
        <f t="shared" si="99"/>
        <v>F001</v>
      </c>
      <c r="F577" s="15" t="str">
        <f t="shared" si="89"/>
        <v>8506</v>
      </c>
      <c r="G577" s="15" t="str">
        <f t="shared" si="90"/>
        <v>1-8</v>
      </c>
      <c r="H577" s="5" t="s">
        <v>703</v>
      </c>
      <c r="I577" s="5">
        <f t="shared" si="91"/>
        <v>2</v>
      </c>
      <c r="J577" s="5">
        <f t="shared" si="92"/>
        <v>2022</v>
      </c>
      <c r="K577" s="5">
        <f t="shared" si="93"/>
        <v>15</v>
      </c>
      <c r="L577" s="7">
        <f t="shared" si="94"/>
        <v>44607</v>
      </c>
      <c r="M577" s="5" t="s">
        <v>703</v>
      </c>
      <c r="R577" s="5" t="s">
        <v>712</v>
      </c>
      <c r="S577" s="5" t="s">
        <v>61</v>
      </c>
      <c r="T577" s="5" t="s">
        <v>713</v>
      </c>
      <c r="U577" s="5" t="s">
        <v>714</v>
      </c>
      <c r="V577" s="5" t="str">
        <f t="shared" si="95"/>
        <v>leiva salinas jose luis</v>
      </c>
      <c r="W577" s="5" t="str">
        <f t="shared" si="96"/>
        <v>LEIVA SALINAS JOSE LUIS</v>
      </c>
      <c r="X577" s="5" t="str">
        <f t="shared" si="97"/>
        <v>Leiva Salinas Jose Luis</v>
      </c>
      <c r="Y577" s="5">
        <v>10275415915</v>
      </c>
      <c r="Z577" s="5" t="s">
        <v>34</v>
      </c>
      <c r="AA577" s="5" t="s">
        <v>35</v>
      </c>
      <c r="AD577" s="5" t="s">
        <v>36</v>
      </c>
      <c r="AE577" s="5">
        <v>661.02</v>
      </c>
      <c r="AF577" s="5">
        <v>0</v>
      </c>
      <c r="AG577" s="5">
        <v>118.98</v>
      </c>
      <c r="AH577" s="5">
        <f t="shared" si="98"/>
        <v>780</v>
      </c>
    </row>
    <row r="578" spans="1:34" x14ac:dyDescent="0.25">
      <c r="A578" s="5">
        <v>523</v>
      </c>
      <c r="B578" s="5" t="s">
        <v>29</v>
      </c>
      <c r="C578" s="5" t="s">
        <v>38</v>
      </c>
      <c r="D578" s="5" t="s">
        <v>715</v>
      </c>
      <c r="E578" s="15" t="str">
        <f t="shared" si="99"/>
        <v>F001</v>
      </c>
      <c r="F578" s="15" t="str">
        <f t="shared" si="89"/>
        <v>8505</v>
      </c>
      <c r="G578" s="15" t="str">
        <f t="shared" si="90"/>
        <v>1-8</v>
      </c>
      <c r="H578" s="5" t="s">
        <v>703</v>
      </c>
      <c r="I578" s="5">
        <f t="shared" si="91"/>
        <v>2</v>
      </c>
      <c r="J578" s="5">
        <f t="shared" si="92"/>
        <v>2022</v>
      </c>
      <c r="K578" s="5">
        <f t="shared" si="93"/>
        <v>15</v>
      </c>
      <c r="L578" s="7">
        <f t="shared" si="94"/>
        <v>44607</v>
      </c>
      <c r="M578" s="5" t="s">
        <v>703</v>
      </c>
      <c r="R578" s="5" t="s">
        <v>60</v>
      </c>
      <c r="S578" s="5" t="s">
        <v>61</v>
      </c>
      <c r="T578" s="5" t="s">
        <v>60</v>
      </c>
      <c r="U578" s="5" t="s">
        <v>335</v>
      </c>
      <c r="V578" s="5" t="str">
        <f t="shared" si="95"/>
        <v>fustamante benavidez aladino</v>
      </c>
      <c r="W578" s="5" t="str">
        <f t="shared" si="96"/>
        <v>FUSTAMANTE BENAVIDEZ ALADINO</v>
      </c>
      <c r="X578" s="5" t="str">
        <f t="shared" si="97"/>
        <v>Fustamante Benavidez Aladino</v>
      </c>
      <c r="Y578" s="5">
        <v>10273605962</v>
      </c>
      <c r="Z578" s="5" t="s">
        <v>34</v>
      </c>
      <c r="AA578" s="5" t="s">
        <v>35</v>
      </c>
      <c r="AD578" s="5" t="s">
        <v>36</v>
      </c>
      <c r="AE578" s="5">
        <v>216.1</v>
      </c>
      <c r="AF578" s="5">
        <v>0</v>
      </c>
      <c r="AG578" s="5">
        <v>38.9</v>
      </c>
      <c r="AH578" s="5">
        <f t="shared" si="98"/>
        <v>255</v>
      </c>
    </row>
    <row r="579" spans="1:34" x14ac:dyDescent="0.25">
      <c r="A579" s="5">
        <v>524</v>
      </c>
      <c r="B579" s="5" t="s">
        <v>49</v>
      </c>
      <c r="C579" s="5" t="s">
        <v>30</v>
      </c>
      <c r="D579" s="5" t="s">
        <v>716</v>
      </c>
      <c r="E579" s="15" t="str">
        <f t="shared" si="99"/>
        <v>B003</v>
      </c>
      <c r="F579" s="15" t="str">
        <f t="shared" si="89"/>
        <v>12666</v>
      </c>
      <c r="G579" s="15" t="str">
        <f t="shared" si="90"/>
        <v>3-1</v>
      </c>
      <c r="H579" s="5" t="s">
        <v>703</v>
      </c>
      <c r="I579" s="5">
        <f t="shared" si="91"/>
        <v>2</v>
      </c>
      <c r="J579" s="5">
        <f t="shared" si="92"/>
        <v>2022</v>
      </c>
      <c r="K579" s="5">
        <f t="shared" si="93"/>
        <v>15</v>
      </c>
      <c r="L579" s="7">
        <f t="shared" si="94"/>
        <v>44607</v>
      </c>
      <c r="M579" s="5" t="s">
        <v>703</v>
      </c>
      <c r="U579" s="5" t="s">
        <v>33</v>
      </c>
      <c r="V579" s="5" t="str">
        <f t="shared" si="95"/>
        <v>clientes - varios</v>
      </c>
      <c r="W579" s="5" t="str">
        <f t="shared" si="96"/>
        <v>CLIENTES - VARIOS</v>
      </c>
      <c r="X579" s="5" t="str">
        <f t="shared" si="97"/>
        <v>Clientes - Varios</v>
      </c>
      <c r="Y579" s="5">
        <v>99999999</v>
      </c>
      <c r="Z579" s="5" t="s">
        <v>34</v>
      </c>
      <c r="AA579" s="5" t="s">
        <v>35</v>
      </c>
      <c r="AD579" s="5" t="s">
        <v>36</v>
      </c>
      <c r="AE579" s="5">
        <v>423.73</v>
      </c>
      <c r="AF579" s="5">
        <v>0</v>
      </c>
      <c r="AG579" s="5">
        <v>76.27</v>
      </c>
      <c r="AH579" s="5">
        <f t="shared" si="98"/>
        <v>500</v>
      </c>
    </row>
    <row r="580" spans="1:34" x14ac:dyDescent="0.25">
      <c r="A580" s="5">
        <v>525</v>
      </c>
      <c r="B580" s="5" t="s">
        <v>49</v>
      </c>
      <c r="C580" s="5" t="s">
        <v>30</v>
      </c>
      <c r="D580" s="5" t="s">
        <v>717</v>
      </c>
      <c r="E580" s="15" t="str">
        <f t="shared" si="99"/>
        <v>B003</v>
      </c>
      <c r="F580" s="15" t="str">
        <f t="shared" si="89"/>
        <v>12665</v>
      </c>
      <c r="G580" s="15" t="str">
        <f t="shared" si="90"/>
        <v>3-1</v>
      </c>
      <c r="H580" s="5" t="s">
        <v>703</v>
      </c>
      <c r="I580" s="5">
        <f t="shared" si="91"/>
        <v>2</v>
      </c>
      <c r="J580" s="5">
        <f t="shared" si="92"/>
        <v>2022</v>
      </c>
      <c r="K580" s="5">
        <f t="shared" si="93"/>
        <v>15</v>
      </c>
      <c r="L580" s="7">
        <f t="shared" si="94"/>
        <v>44607</v>
      </c>
      <c r="M580" s="5" t="s">
        <v>703</v>
      </c>
      <c r="U580" s="5" t="s">
        <v>33</v>
      </c>
      <c r="V580" s="5" t="str">
        <f t="shared" si="95"/>
        <v>clientes - varios</v>
      </c>
      <c r="W580" s="5" t="str">
        <f t="shared" si="96"/>
        <v>CLIENTES - VARIOS</v>
      </c>
      <c r="X580" s="5" t="str">
        <f t="shared" si="97"/>
        <v>Clientes - Varios</v>
      </c>
      <c r="Y580" s="5">
        <v>99999999</v>
      </c>
      <c r="Z580" s="5" t="s">
        <v>34</v>
      </c>
      <c r="AA580" s="5" t="s">
        <v>35</v>
      </c>
      <c r="AD580" s="5" t="s">
        <v>36</v>
      </c>
      <c r="AE580" s="5">
        <v>423.73</v>
      </c>
      <c r="AF580" s="5">
        <v>0</v>
      </c>
      <c r="AG580" s="5">
        <v>76.27</v>
      </c>
      <c r="AH580" s="5">
        <f t="shared" si="98"/>
        <v>500</v>
      </c>
    </row>
    <row r="581" spans="1:34" x14ac:dyDescent="0.25">
      <c r="A581" s="5">
        <v>526</v>
      </c>
      <c r="B581" s="5" t="s">
        <v>49</v>
      </c>
      <c r="C581" s="5" t="s">
        <v>30</v>
      </c>
      <c r="D581" s="5" t="s">
        <v>718</v>
      </c>
      <c r="E581" s="15" t="str">
        <f t="shared" si="99"/>
        <v>B003</v>
      </c>
      <c r="F581" s="15" t="str">
        <f t="shared" si="89"/>
        <v>12664</v>
      </c>
      <c r="G581" s="15" t="str">
        <f t="shared" si="90"/>
        <v>3-1</v>
      </c>
      <c r="H581" s="5" t="s">
        <v>703</v>
      </c>
      <c r="I581" s="5">
        <f t="shared" si="91"/>
        <v>2</v>
      </c>
      <c r="J581" s="5">
        <f t="shared" si="92"/>
        <v>2022</v>
      </c>
      <c r="K581" s="5">
        <f t="shared" si="93"/>
        <v>15</v>
      </c>
      <c r="L581" s="7">
        <f t="shared" si="94"/>
        <v>44607</v>
      </c>
      <c r="M581" s="5" t="s">
        <v>703</v>
      </c>
      <c r="U581" s="5" t="s">
        <v>33</v>
      </c>
      <c r="V581" s="5" t="str">
        <f t="shared" si="95"/>
        <v>clientes - varios</v>
      </c>
      <c r="W581" s="5" t="str">
        <f t="shared" si="96"/>
        <v>CLIENTES - VARIOS</v>
      </c>
      <c r="X581" s="5" t="str">
        <f t="shared" si="97"/>
        <v>Clientes - Varios</v>
      </c>
      <c r="Y581" s="5">
        <v>99999999</v>
      </c>
      <c r="Z581" s="5" t="s">
        <v>34</v>
      </c>
      <c r="AA581" s="5" t="s">
        <v>35</v>
      </c>
      <c r="AD581" s="5" t="s">
        <v>36</v>
      </c>
      <c r="AE581" s="5">
        <v>423.73</v>
      </c>
      <c r="AF581" s="5">
        <v>0</v>
      </c>
      <c r="AG581" s="5">
        <v>76.27</v>
      </c>
      <c r="AH581" s="5">
        <f t="shared" si="98"/>
        <v>500</v>
      </c>
    </row>
    <row r="582" spans="1:34" x14ac:dyDescent="0.25">
      <c r="A582" s="5">
        <v>527</v>
      </c>
      <c r="B582" s="5" t="s">
        <v>49</v>
      </c>
      <c r="C582" s="5" t="s">
        <v>30</v>
      </c>
      <c r="D582" s="5" t="s">
        <v>719</v>
      </c>
      <c r="E582" s="15" t="str">
        <f t="shared" si="99"/>
        <v>B003</v>
      </c>
      <c r="F582" s="15" t="str">
        <f t="shared" si="89"/>
        <v>12663</v>
      </c>
      <c r="G582" s="15" t="str">
        <f t="shared" si="90"/>
        <v>3-1</v>
      </c>
      <c r="H582" s="5" t="s">
        <v>703</v>
      </c>
      <c r="I582" s="5">
        <f t="shared" si="91"/>
        <v>2</v>
      </c>
      <c r="J582" s="5">
        <f t="shared" si="92"/>
        <v>2022</v>
      </c>
      <c r="K582" s="5">
        <f t="shared" si="93"/>
        <v>15</v>
      </c>
      <c r="L582" s="7">
        <f t="shared" si="94"/>
        <v>44607</v>
      </c>
      <c r="M582" s="5" t="s">
        <v>703</v>
      </c>
      <c r="U582" s="5" t="s">
        <v>33</v>
      </c>
      <c r="V582" s="5" t="str">
        <f t="shared" si="95"/>
        <v>clientes - varios</v>
      </c>
      <c r="W582" s="5" t="str">
        <f t="shared" si="96"/>
        <v>CLIENTES - VARIOS</v>
      </c>
      <c r="X582" s="5" t="str">
        <f t="shared" si="97"/>
        <v>Clientes - Varios</v>
      </c>
      <c r="Y582" s="5">
        <v>99999999</v>
      </c>
      <c r="Z582" s="5" t="s">
        <v>34</v>
      </c>
      <c r="AA582" s="5" t="s">
        <v>35</v>
      </c>
      <c r="AD582" s="5" t="s">
        <v>36</v>
      </c>
      <c r="AE582" s="5">
        <v>423.73</v>
      </c>
      <c r="AF582" s="5">
        <v>0</v>
      </c>
      <c r="AG582" s="5">
        <v>76.27</v>
      </c>
      <c r="AH582" s="5">
        <f t="shared" si="98"/>
        <v>500</v>
      </c>
    </row>
    <row r="583" spans="1:34" x14ac:dyDescent="0.25">
      <c r="A583" s="5">
        <v>528</v>
      </c>
      <c r="B583" s="5" t="s">
        <v>49</v>
      </c>
      <c r="C583" s="5" t="s">
        <v>30</v>
      </c>
      <c r="D583" s="5" t="s">
        <v>720</v>
      </c>
      <c r="E583" s="15" t="str">
        <f t="shared" si="99"/>
        <v>B003</v>
      </c>
      <c r="F583" s="15" t="str">
        <f t="shared" si="89"/>
        <v>12662</v>
      </c>
      <c r="G583" s="15" t="str">
        <f t="shared" si="90"/>
        <v>3-1</v>
      </c>
      <c r="H583" s="5" t="s">
        <v>703</v>
      </c>
      <c r="I583" s="5">
        <f t="shared" si="91"/>
        <v>2</v>
      </c>
      <c r="J583" s="5">
        <f t="shared" si="92"/>
        <v>2022</v>
      </c>
      <c r="K583" s="5">
        <f t="shared" si="93"/>
        <v>15</v>
      </c>
      <c r="L583" s="7">
        <f t="shared" si="94"/>
        <v>44607</v>
      </c>
      <c r="M583" s="5" t="s">
        <v>703</v>
      </c>
      <c r="U583" s="5" t="s">
        <v>33</v>
      </c>
      <c r="V583" s="5" t="str">
        <f t="shared" si="95"/>
        <v>clientes - varios</v>
      </c>
      <c r="W583" s="5" t="str">
        <f t="shared" si="96"/>
        <v>CLIENTES - VARIOS</v>
      </c>
      <c r="X583" s="5" t="str">
        <f t="shared" si="97"/>
        <v>Clientes - Varios</v>
      </c>
      <c r="Y583" s="5">
        <v>99999999</v>
      </c>
      <c r="Z583" s="5" t="s">
        <v>34</v>
      </c>
      <c r="AA583" s="5" t="s">
        <v>35</v>
      </c>
      <c r="AD583" s="5" t="s">
        <v>36</v>
      </c>
      <c r="AE583" s="5">
        <v>423.73</v>
      </c>
      <c r="AF583" s="5">
        <v>0</v>
      </c>
      <c r="AG583" s="5">
        <v>76.27</v>
      </c>
      <c r="AH583" s="5">
        <f t="shared" si="98"/>
        <v>500</v>
      </c>
    </row>
    <row r="584" spans="1:34" x14ac:dyDescent="0.25">
      <c r="A584" s="5">
        <v>529</v>
      </c>
      <c r="B584" s="5" t="s">
        <v>49</v>
      </c>
      <c r="C584" s="5" t="s">
        <v>30</v>
      </c>
      <c r="D584" s="5" t="s">
        <v>721</v>
      </c>
      <c r="E584" s="15" t="str">
        <f t="shared" si="99"/>
        <v>B003</v>
      </c>
      <c r="F584" s="15" t="str">
        <f t="shared" si="89"/>
        <v>12661</v>
      </c>
      <c r="G584" s="15" t="str">
        <f t="shared" si="90"/>
        <v>3-1</v>
      </c>
      <c r="H584" s="5" t="s">
        <v>703</v>
      </c>
      <c r="I584" s="5">
        <f t="shared" si="91"/>
        <v>2</v>
      </c>
      <c r="J584" s="5">
        <f t="shared" si="92"/>
        <v>2022</v>
      </c>
      <c r="K584" s="5">
        <f t="shared" si="93"/>
        <v>15</v>
      </c>
      <c r="L584" s="7">
        <f t="shared" si="94"/>
        <v>44607</v>
      </c>
      <c r="M584" s="5" t="s">
        <v>703</v>
      </c>
      <c r="U584" s="5" t="s">
        <v>33</v>
      </c>
      <c r="V584" s="5" t="str">
        <f t="shared" si="95"/>
        <v>clientes - varios</v>
      </c>
      <c r="W584" s="5" t="str">
        <f t="shared" si="96"/>
        <v>CLIENTES - VARIOS</v>
      </c>
      <c r="X584" s="5" t="str">
        <f t="shared" si="97"/>
        <v>Clientes - Varios</v>
      </c>
      <c r="Y584" s="5">
        <v>99999999</v>
      </c>
      <c r="Z584" s="5" t="s">
        <v>34</v>
      </c>
      <c r="AA584" s="5" t="s">
        <v>35</v>
      </c>
      <c r="AD584" s="5" t="s">
        <v>36</v>
      </c>
      <c r="AE584" s="5">
        <v>423.73</v>
      </c>
      <c r="AF584" s="5">
        <v>0</v>
      </c>
      <c r="AG584" s="5">
        <v>76.27</v>
      </c>
      <c r="AH584" s="5">
        <f t="shared" si="98"/>
        <v>500</v>
      </c>
    </row>
    <row r="585" spans="1:34" x14ac:dyDescent="0.25">
      <c r="A585" s="5">
        <v>530</v>
      </c>
      <c r="B585" s="5" t="s">
        <v>55</v>
      </c>
      <c r="C585" s="5" t="s">
        <v>30</v>
      </c>
      <c r="D585" s="5" t="s">
        <v>722</v>
      </c>
      <c r="E585" s="15" t="str">
        <f t="shared" si="99"/>
        <v>B002</v>
      </c>
      <c r="F585" s="15" t="str">
        <f t="shared" si="89"/>
        <v>16017</v>
      </c>
      <c r="G585" s="15" t="str">
        <f t="shared" si="90"/>
        <v>2-1</v>
      </c>
      <c r="H585" s="5" t="s">
        <v>703</v>
      </c>
      <c r="I585" s="5">
        <f t="shared" si="91"/>
        <v>2</v>
      </c>
      <c r="J585" s="5">
        <f t="shared" si="92"/>
        <v>2022</v>
      </c>
      <c r="K585" s="5">
        <f t="shared" si="93"/>
        <v>15</v>
      </c>
      <c r="L585" s="7">
        <f t="shared" si="94"/>
        <v>44607</v>
      </c>
      <c r="M585" s="5" t="s">
        <v>703</v>
      </c>
      <c r="U585" s="5" t="s">
        <v>33</v>
      </c>
      <c r="V585" s="5" t="str">
        <f t="shared" si="95"/>
        <v>clientes - varios</v>
      </c>
      <c r="W585" s="5" t="str">
        <f t="shared" si="96"/>
        <v>CLIENTES - VARIOS</v>
      </c>
      <c r="X585" s="5" t="str">
        <f t="shared" si="97"/>
        <v>Clientes - Varios</v>
      </c>
      <c r="Y585" s="5">
        <v>99999999</v>
      </c>
      <c r="Z585" s="5" t="s">
        <v>34</v>
      </c>
      <c r="AA585" s="5" t="s">
        <v>35</v>
      </c>
      <c r="AD585" s="5" t="s">
        <v>36</v>
      </c>
      <c r="AE585" s="5">
        <v>59.32</v>
      </c>
      <c r="AF585" s="5">
        <v>0</v>
      </c>
      <c r="AG585" s="5">
        <v>10.68</v>
      </c>
      <c r="AH585" s="5">
        <f t="shared" si="98"/>
        <v>70</v>
      </c>
    </row>
    <row r="586" spans="1:34" x14ac:dyDescent="0.25">
      <c r="A586" s="5">
        <v>531</v>
      </c>
      <c r="B586" s="5" t="s">
        <v>55</v>
      </c>
      <c r="C586" s="5" t="s">
        <v>30</v>
      </c>
      <c r="D586" s="5" t="s">
        <v>723</v>
      </c>
      <c r="E586" s="15" t="str">
        <f t="shared" si="99"/>
        <v>B002</v>
      </c>
      <c r="F586" s="15" t="str">
        <f t="shared" si="89"/>
        <v>16016</v>
      </c>
      <c r="G586" s="15" t="str">
        <f t="shared" si="90"/>
        <v>2-1</v>
      </c>
      <c r="H586" s="5" t="s">
        <v>703</v>
      </c>
      <c r="I586" s="5">
        <f t="shared" si="91"/>
        <v>2</v>
      </c>
      <c r="J586" s="5">
        <f t="shared" si="92"/>
        <v>2022</v>
      </c>
      <c r="K586" s="5">
        <f t="shared" si="93"/>
        <v>15</v>
      </c>
      <c r="L586" s="7">
        <f t="shared" si="94"/>
        <v>44607</v>
      </c>
      <c r="M586" s="5" t="s">
        <v>703</v>
      </c>
      <c r="U586" s="5" t="s">
        <v>33</v>
      </c>
      <c r="V586" s="5" t="str">
        <f t="shared" si="95"/>
        <v>clientes - varios</v>
      </c>
      <c r="W586" s="5" t="str">
        <f t="shared" si="96"/>
        <v>CLIENTES - VARIOS</v>
      </c>
      <c r="X586" s="5" t="str">
        <f t="shared" si="97"/>
        <v>Clientes - Varios</v>
      </c>
      <c r="Y586" s="5">
        <v>99999999</v>
      </c>
      <c r="Z586" s="5" t="s">
        <v>34</v>
      </c>
      <c r="AA586" s="5" t="s">
        <v>35</v>
      </c>
      <c r="AD586" s="5" t="s">
        <v>36</v>
      </c>
      <c r="AE586" s="5">
        <v>508.47</v>
      </c>
      <c r="AF586" s="5">
        <v>0</v>
      </c>
      <c r="AG586" s="5">
        <v>91.53</v>
      </c>
      <c r="AH586" s="5">
        <f t="shared" si="98"/>
        <v>600</v>
      </c>
    </row>
    <row r="587" spans="1:34" x14ac:dyDescent="0.25">
      <c r="A587" s="5">
        <v>532</v>
      </c>
      <c r="B587" s="5" t="s">
        <v>55</v>
      </c>
      <c r="C587" s="5" t="s">
        <v>30</v>
      </c>
      <c r="D587" s="5" t="s">
        <v>724</v>
      </c>
      <c r="E587" s="15" t="str">
        <f t="shared" si="99"/>
        <v>B002</v>
      </c>
      <c r="F587" s="15" t="str">
        <f t="shared" si="89"/>
        <v>16015</v>
      </c>
      <c r="G587" s="15" t="str">
        <f t="shared" si="90"/>
        <v>2-1</v>
      </c>
      <c r="H587" s="5" t="s">
        <v>703</v>
      </c>
      <c r="I587" s="5">
        <f t="shared" si="91"/>
        <v>2</v>
      </c>
      <c r="J587" s="5">
        <f t="shared" si="92"/>
        <v>2022</v>
      </c>
      <c r="K587" s="5">
        <f t="shared" si="93"/>
        <v>15</v>
      </c>
      <c r="L587" s="7">
        <f t="shared" si="94"/>
        <v>44607</v>
      </c>
      <c r="M587" s="5" t="s">
        <v>703</v>
      </c>
      <c r="U587" s="5" t="s">
        <v>33</v>
      </c>
      <c r="V587" s="5" t="str">
        <f t="shared" si="95"/>
        <v>clientes - varios</v>
      </c>
      <c r="W587" s="5" t="str">
        <f t="shared" si="96"/>
        <v>CLIENTES - VARIOS</v>
      </c>
      <c r="X587" s="5" t="str">
        <f t="shared" si="97"/>
        <v>Clientes - Varios</v>
      </c>
      <c r="Y587" s="5">
        <v>99999999</v>
      </c>
      <c r="Z587" s="5" t="s">
        <v>34</v>
      </c>
      <c r="AA587" s="5" t="s">
        <v>35</v>
      </c>
      <c r="AD587" s="5" t="s">
        <v>36</v>
      </c>
      <c r="AE587" s="5">
        <v>423.73</v>
      </c>
      <c r="AF587" s="5">
        <v>0</v>
      </c>
      <c r="AG587" s="5">
        <v>76.27</v>
      </c>
      <c r="AH587" s="5">
        <f t="shared" si="98"/>
        <v>500</v>
      </c>
    </row>
    <row r="588" spans="1:34" x14ac:dyDescent="0.25">
      <c r="A588" s="5">
        <v>533</v>
      </c>
      <c r="B588" s="5" t="s">
        <v>55</v>
      </c>
      <c r="C588" s="5" t="s">
        <v>30</v>
      </c>
      <c r="D588" s="5" t="s">
        <v>725</v>
      </c>
      <c r="E588" s="15" t="str">
        <f t="shared" si="99"/>
        <v>B002</v>
      </c>
      <c r="F588" s="15" t="str">
        <f t="shared" si="89"/>
        <v>16014</v>
      </c>
      <c r="G588" s="15" t="str">
        <f t="shared" si="90"/>
        <v>2-1</v>
      </c>
      <c r="H588" s="5" t="s">
        <v>703</v>
      </c>
      <c r="I588" s="5">
        <f t="shared" si="91"/>
        <v>2</v>
      </c>
      <c r="J588" s="5">
        <f t="shared" si="92"/>
        <v>2022</v>
      </c>
      <c r="K588" s="5">
        <f t="shared" si="93"/>
        <v>15</v>
      </c>
      <c r="L588" s="7">
        <f t="shared" si="94"/>
        <v>44607</v>
      </c>
      <c r="M588" s="5" t="s">
        <v>703</v>
      </c>
      <c r="U588" s="5" t="s">
        <v>33</v>
      </c>
      <c r="V588" s="5" t="str">
        <f t="shared" si="95"/>
        <v>clientes - varios</v>
      </c>
      <c r="W588" s="5" t="str">
        <f t="shared" si="96"/>
        <v>CLIENTES - VARIOS</v>
      </c>
      <c r="X588" s="5" t="str">
        <f t="shared" si="97"/>
        <v>Clientes - Varios</v>
      </c>
      <c r="Y588" s="5">
        <v>99999999</v>
      </c>
      <c r="Z588" s="5" t="s">
        <v>34</v>
      </c>
      <c r="AA588" s="5" t="s">
        <v>35</v>
      </c>
      <c r="AD588" s="5" t="s">
        <v>36</v>
      </c>
      <c r="AE588" s="5">
        <v>423.73</v>
      </c>
      <c r="AF588" s="5">
        <v>0</v>
      </c>
      <c r="AG588" s="5">
        <v>76.27</v>
      </c>
      <c r="AH588" s="5">
        <f t="shared" si="98"/>
        <v>500</v>
      </c>
    </row>
    <row r="589" spans="1:34" x14ac:dyDescent="0.25">
      <c r="A589" s="5">
        <v>534</v>
      </c>
      <c r="B589" s="5" t="s">
        <v>55</v>
      </c>
      <c r="C589" s="5" t="s">
        <v>30</v>
      </c>
      <c r="D589" s="5" t="s">
        <v>726</v>
      </c>
      <c r="E589" s="15" t="str">
        <f t="shared" si="99"/>
        <v>B002</v>
      </c>
      <c r="F589" s="15" t="str">
        <f t="shared" si="89"/>
        <v>16013</v>
      </c>
      <c r="G589" s="15" t="str">
        <f t="shared" si="90"/>
        <v>2-1</v>
      </c>
      <c r="H589" s="5" t="s">
        <v>703</v>
      </c>
      <c r="I589" s="5">
        <f t="shared" si="91"/>
        <v>2</v>
      </c>
      <c r="J589" s="5">
        <f t="shared" si="92"/>
        <v>2022</v>
      </c>
      <c r="K589" s="5">
        <f t="shared" si="93"/>
        <v>15</v>
      </c>
      <c r="L589" s="7">
        <f t="shared" si="94"/>
        <v>44607</v>
      </c>
      <c r="M589" s="5" t="s">
        <v>703</v>
      </c>
      <c r="U589" s="5" t="s">
        <v>33</v>
      </c>
      <c r="V589" s="5" t="str">
        <f t="shared" si="95"/>
        <v>clientes - varios</v>
      </c>
      <c r="W589" s="5" t="str">
        <f t="shared" si="96"/>
        <v>CLIENTES - VARIOS</v>
      </c>
      <c r="X589" s="5" t="str">
        <f t="shared" si="97"/>
        <v>Clientes - Varios</v>
      </c>
      <c r="Y589" s="5">
        <v>99999999</v>
      </c>
      <c r="Z589" s="5" t="s">
        <v>34</v>
      </c>
      <c r="AA589" s="5" t="s">
        <v>35</v>
      </c>
      <c r="AD589" s="5" t="s">
        <v>36</v>
      </c>
      <c r="AE589" s="5">
        <v>423.73</v>
      </c>
      <c r="AF589" s="5">
        <v>0</v>
      </c>
      <c r="AG589" s="5">
        <v>76.27</v>
      </c>
      <c r="AH589" s="5">
        <f t="shared" si="98"/>
        <v>500</v>
      </c>
    </row>
    <row r="590" spans="1:34" x14ac:dyDescent="0.25">
      <c r="A590" s="5">
        <v>535</v>
      </c>
      <c r="B590" s="5" t="s">
        <v>29</v>
      </c>
      <c r="C590" s="5" t="s">
        <v>30</v>
      </c>
      <c r="D590" s="5" t="s">
        <v>727</v>
      </c>
      <c r="E590" s="15" t="str">
        <f t="shared" si="99"/>
        <v>B001</v>
      </c>
      <c r="F590" s="15" t="str">
        <f t="shared" si="89"/>
        <v>17138</v>
      </c>
      <c r="G590" s="15" t="str">
        <f t="shared" si="90"/>
        <v>1-1</v>
      </c>
      <c r="H590" s="5" t="s">
        <v>703</v>
      </c>
      <c r="I590" s="5">
        <f t="shared" si="91"/>
        <v>2</v>
      </c>
      <c r="J590" s="5">
        <f t="shared" si="92"/>
        <v>2022</v>
      </c>
      <c r="K590" s="5">
        <f t="shared" si="93"/>
        <v>15</v>
      </c>
      <c r="L590" s="7">
        <f t="shared" si="94"/>
        <v>44607</v>
      </c>
      <c r="M590" s="5" t="s">
        <v>703</v>
      </c>
      <c r="U590" s="5" t="s">
        <v>33</v>
      </c>
      <c r="V590" s="5" t="str">
        <f t="shared" si="95"/>
        <v>clientes - varios</v>
      </c>
      <c r="W590" s="5" t="str">
        <f t="shared" si="96"/>
        <v>CLIENTES - VARIOS</v>
      </c>
      <c r="X590" s="5" t="str">
        <f t="shared" si="97"/>
        <v>Clientes - Varios</v>
      </c>
      <c r="Y590" s="5">
        <v>99999999</v>
      </c>
      <c r="Z590" s="5" t="s">
        <v>34</v>
      </c>
      <c r="AA590" s="5" t="s">
        <v>35</v>
      </c>
      <c r="AD590" s="5" t="s">
        <v>36</v>
      </c>
      <c r="AE590" s="5">
        <v>423.73</v>
      </c>
      <c r="AF590" s="5">
        <v>0</v>
      </c>
      <c r="AG590" s="5">
        <v>76.27</v>
      </c>
      <c r="AH590" s="5">
        <f t="shared" si="98"/>
        <v>500</v>
      </c>
    </row>
    <row r="591" spans="1:34" x14ac:dyDescent="0.25">
      <c r="A591" s="5">
        <v>536</v>
      </c>
      <c r="B591" s="5" t="s">
        <v>29</v>
      </c>
      <c r="C591" s="5" t="s">
        <v>30</v>
      </c>
      <c r="D591" s="5" t="s">
        <v>728</v>
      </c>
      <c r="E591" s="15" t="str">
        <f t="shared" si="99"/>
        <v>B001</v>
      </c>
      <c r="F591" s="15" t="str">
        <f t="shared" si="89"/>
        <v>17137</v>
      </c>
      <c r="G591" s="15" t="str">
        <f t="shared" si="90"/>
        <v>1-1</v>
      </c>
      <c r="H591" s="5" t="s">
        <v>703</v>
      </c>
      <c r="I591" s="5">
        <f t="shared" si="91"/>
        <v>2</v>
      </c>
      <c r="J591" s="5">
        <f t="shared" si="92"/>
        <v>2022</v>
      </c>
      <c r="K591" s="5">
        <f t="shared" si="93"/>
        <v>15</v>
      </c>
      <c r="L591" s="7">
        <f t="shared" si="94"/>
        <v>44607</v>
      </c>
      <c r="M591" s="5" t="s">
        <v>703</v>
      </c>
      <c r="U591" s="5" t="s">
        <v>33</v>
      </c>
      <c r="V591" s="5" t="str">
        <f t="shared" si="95"/>
        <v>clientes - varios</v>
      </c>
      <c r="W591" s="5" t="str">
        <f t="shared" si="96"/>
        <v>CLIENTES - VARIOS</v>
      </c>
      <c r="X591" s="5" t="str">
        <f t="shared" si="97"/>
        <v>Clientes - Varios</v>
      </c>
      <c r="Y591" s="5">
        <v>99999999</v>
      </c>
      <c r="Z591" s="5" t="s">
        <v>34</v>
      </c>
      <c r="AA591" s="5" t="s">
        <v>35</v>
      </c>
      <c r="AD591" s="5" t="s">
        <v>36</v>
      </c>
      <c r="AE591" s="5">
        <v>423.73</v>
      </c>
      <c r="AF591" s="5">
        <v>0</v>
      </c>
      <c r="AG591" s="5">
        <v>76.27</v>
      </c>
      <c r="AH591" s="5">
        <f t="shared" si="98"/>
        <v>500</v>
      </c>
    </row>
    <row r="592" spans="1:34" x14ac:dyDescent="0.25">
      <c r="A592" s="5">
        <v>537</v>
      </c>
      <c r="B592" s="5" t="s">
        <v>29</v>
      </c>
      <c r="C592" s="5" t="s">
        <v>30</v>
      </c>
      <c r="D592" s="5" t="s">
        <v>729</v>
      </c>
      <c r="E592" s="15" t="str">
        <f t="shared" si="99"/>
        <v>B001</v>
      </c>
      <c r="F592" s="15" t="str">
        <f t="shared" si="89"/>
        <v>17136</v>
      </c>
      <c r="G592" s="15" t="str">
        <f t="shared" si="90"/>
        <v>1-1</v>
      </c>
      <c r="H592" s="5" t="s">
        <v>703</v>
      </c>
      <c r="I592" s="5">
        <f t="shared" si="91"/>
        <v>2</v>
      </c>
      <c r="J592" s="5">
        <f t="shared" si="92"/>
        <v>2022</v>
      </c>
      <c r="K592" s="5">
        <f t="shared" si="93"/>
        <v>15</v>
      </c>
      <c r="L592" s="7">
        <f t="shared" si="94"/>
        <v>44607</v>
      </c>
      <c r="M592" s="5" t="s">
        <v>703</v>
      </c>
      <c r="U592" s="5" t="s">
        <v>33</v>
      </c>
      <c r="V592" s="5" t="str">
        <f t="shared" si="95"/>
        <v>clientes - varios</v>
      </c>
      <c r="W592" s="5" t="str">
        <f t="shared" si="96"/>
        <v>CLIENTES - VARIOS</v>
      </c>
      <c r="X592" s="5" t="str">
        <f t="shared" si="97"/>
        <v>Clientes - Varios</v>
      </c>
      <c r="Y592" s="5">
        <v>99999999</v>
      </c>
      <c r="Z592" s="5" t="s">
        <v>34</v>
      </c>
      <c r="AA592" s="5" t="s">
        <v>35</v>
      </c>
      <c r="AD592" s="5" t="s">
        <v>36</v>
      </c>
      <c r="AE592" s="5">
        <v>423.73</v>
      </c>
      <c r="AF592" s="5">
        <v>0</v>
      </c>
      <c r="AG592" s="5">
        <v>76.27</v>
      </c>
      <c r="AH592" s="5">
        <f t="shared" si="98"/>
        <v>500</v>
      </c>
    </row>
    <row r="593" spans="1:34" x14ac:dyDescent="0.25">
      <c r="A593" s="5">
        <v>538</v>
      </c>
      <c r="B593" s="5" t="s">
        <v>29</v>
      </c>
      <c r="C593" s="5" t="s">
        <v>38</v>
      </c>
      <c r="D593" s="5" t="s">
        <v>730</v>
      </c>
      <c r="E593" s="15" t="str">
        <f t="shared" si="99"/>
        <v>F001</v>
      </c>
      <c r="F593" s="15" t="str">
        <f t="shared" si="89"/>
        <v>8504</v>
      </c>
      <c r="G593" s="15" t="str">
        <f t="shared" si="90"/>
        <v>1-8</v>
      </c>
      <c r="H593" s="5" t="s">
        <v>703</v>
      </c>
      <c r="I593" s="5">
        <f t="shared" si="91"/>
        <v>2</v>
      </c>
      <c r="J593" s="5">
        <f t="shared" si="92"/>
        <v>2022</v>
      </c>
      <c r="K593" s="5">
        <f t="shared" si="93"/>
        <v>15</v>
      </c>
      <c r="L593" s="7">
        <f t="shared" si="94"/>
        <v>44607</v>
      </c>
      <c r="M593" s="5" t="s">
        <v>703</v>
      </c>
      <c r="R593" s="5" t="s">
        <v>41</v>
      </c>
      <c r="S593" s="5" t="s">
        <v>40</v>
      </c>
      <c r="T593" s="5" t="s">
        <v>41</v>
      </c>
      <c r="U593" s="5" t="s">
        <v>265</v>
      </c>
      <c r="V593" s="5" t="str">
        <f t="shared" si="95"/>
        <v>empresa de transportes cj emperador e.i.r.l.</v>
      </c>
      <c r="W593" s="5" t="str">
        <f t="shared" si="96"/>
        <v>EMPRESA DE TRANSPORTES CJ EMPERADOR E.I.R.L.</v>
      </c>
      <c r="X593" s="5" t="str">
        <f t="shared" si="97"/>
        <v>Empresa De Transportes Cj Emperador E.I.R.L.</v>
      </c>
      <c r="Y593" s="5">
        <v>20603639210</v>
      </c>
      <c r="Z593" s="5" t="s">
        <v>34</v>
      </c>
      <c r="AA593" s="5" t="s">
        <v>35</v>
      </c>
      <c r="AD593" s="5" t="s">
        <v>36</v>
      </c>
      <c r="AE593" s="5">
        <v>508.48</v>
      </c>
      <c r="AF593" s="5">
        <v>0</v>
      </c>
      <c r="AG593" s="5">
        <v>91.53</v>
      </c>
      <c r="AH593" s="5">
        <f t="shared" si="98"/>
        <v>600.01</v>
      </c>
    </row>
    <row r="594" spans="1:34" x14ac:dyDescent="0.25">
      <c r="A594" s="5">
        <v>539</v>
      </c>
      <c r="B594" s="5" t="s">
        <v>49</v>
      </c>
      <c r="C594" s="5" t="s">
        <v>38</v>
      </c>
      <c r="D594" s="5" t="s">
        <v>731</v>
      </c>
      <c r="E594" s="15" t="str">
        <f t="shared" si="99"/>
        <v>F003</v>
      </c>
      <c r="F594" s="15" t="str">
        <f t="shared" si="89"/>
        <v>2098</v>
      </c>
      <c r="G594" s="15" t="str">
        <f t="shared" si="90"/>
        <v>3-2</v>
      </c>
      <c r="H594" s="5" t="s">
        <v>703</v>
      </c>
      <c r="I594" s="5">
        <f t="shared" si="91"/>
        <v>2</v>
      </c>
      <c r="J594" s="5">
        <f t="shared" si="92"/>
        <v>2022</v>
      </c>
      <c r="K594" s="5">
        <f t="shared" si="93"/>
        <v>15</v>
      </c>
      <c r="L594" s="7">
        <f t="shared" si="94"/>
        <v>44607</v>
      </c>
      <c r="M594" s="5" t="s">
        <v>703</v>
      </c>
      <c r="S594" s="5" t="s">
        <v>40</v>
      </c>
      <c r="T594" s="5" t="s">
        <v>41</v>
      </c>
      <c r="U594" s="5" t="s">
        <v>157</v>
      </c>
      <c r="V594" s="5" t="str">
        <f t="shared" si="95"/>
        <v>la torre vallejos fernando camilo</v>
      </c>
      <c r="W594" s="5" t="str">
        <f t="shared" si="96"/>
        <v>LA TORRE VALLEJOS FERNANDO CAMILO</v>
      </c>
      <c r="X594" s="5" t="str">
        <f t="shared" si="97"/>
        <v>La Torre Vallejos Fernando Camilo</v>
      </c>
      <c r="Y594" s="5">
        <v>10167268094</v>
      </c>
      <c r="Z594" s="5" t="s">
        <v>34</v>
      </c>
      <c r="AA594" s="5" t="s">
        <v>35</v>
      </c>
      <c r="AD594" s="5" t="s">
        <v>36</v>
      </c>
      <c r="AE594" s="5">
        <v>79.66</v>
      </c>
      <c r="AF594" s="5">
        <v>0</v>
      </c>
      <c r="AG594" s="5">
        <v>14.34</v>
      </c>
      <c r="AH594" s="5">
        <f t="shared" si="98"/>
        <v>94</v>
      </c>
    </row>
    <row r="595" spans="1:34" x14ac:dyDescent="0.25">
      <c r="A595" s="5">
        <v>540</v>
      </c>
      <c r="B595" s="5" t="s">
        <v>29</v>
      </c>
      <c r="C595" s="5" t="s">
        <v>30</v>
      </c>
      <c r="D595" s="5" t="s">
        <v>732</v>
      </c>
      <c r="E595" s="15" t="str">
        <f t="shared" si="99"/>
        <v>B001</v>
      </c>
      <c r="F595" s="15" t="str">
        <f t="shared" si="89"/>
        <v>17135</v>
      </c>
      <c r="G595" s="15" t="str">
        <f t="shared" si="90"/>
        <v>1-1</v>
      </c>
      <c r="H595" s="5" t="s">
        <v>703</v>
      </c>
      <c r="I595" s="5">
        <f t="shared" si="91"/>
        <v>2</v>
      </c>
      <c r="J595" s="5">
        <f t="shared" si="92"/>
        <v>2022</v>
      </c>
      <c r="K595" s="5">
        <f t="shared" si="93"/>
        <v>15</v>
      </c>
      <c r="L595" s="7">
        <f t="shared" si="94"/>
        <v>44607</v>
      </c>
      <c r="M595" s="5" t="s">
        <v>703</v>
      </c>
      <c r="U595" s="5" t="s">
        <v>33</v>
      </c>
      <c r="V595" s="5" t="str">
        <f t="shared" si="95"/>
        <v>clientes - varios</v>
      </c>
      <c r="W595" s="5" t="str">
        <f t="shared" si="96"/>
        <v>CLIENTES - VARIOS</v>
      </c>
      <c r="X595" s="5" t="str">
        <f t="shared" si="97"/>
        <v>Clientes - Varios</v>
      </c>
      <c r="Y595" s="5">
        <v>99999999</v>
      </c>
      <c r="Z595" s="5" t="s">
        <v>34</v>
      </c>
      <c r="AA595" s="5" t="s">
        <v>35</v>
      </c>
      <c r="AD595" s="5" t="s">
        <v>36</v>
      </c>
      <c r="AE595" s="5">
        <v>194.92</v>
      </c>
      <c r="AF595" s="5">
        <v>0</v>
      </c>
      <c r="AG595" s="5">
        <v>35.08</v>
      </c>
      <c r="AH595" s="5">
        <f t="shared" si="98"/>
        <v>230</v>
      </c>
    </row>
    <row r="596" spans="1:34" x14ac:dyDescent="0.25">
      <c r="A596" s="5">
        <v>541</v>
      </c>
      <c r="B596" s="5" t="s">
        <v>29</v>
      </c>
      <c r="C596" s="5" t="s">
        <v>38</v>
      </c>
      <c r="D596" s="5" t="s">
        <v>733</v>
      </c>
      <c r="E596" s="15" t="str">
        <f t="shared" si="99"/>
        <v>F001</v>
      </c>
      <c r="F596" s="15" t="str">
        <f t="shared" si="89"/>
        <v>8503</v>
      </c>
      <c r="G596" s="15" t="str">
        <f t="shared" si="90"/>
        <v>1-8</v>
      </c>
      <c r="H596" s="5" t="s">
        <v>703</v>
      </c>
      <c r="I596" s="5">
        <f t="shared" si="91"/>
        <v>2</v>
      </c>
      <c r="J596" s="5">
        <f t="shared" si="92"/>
        <v>2022</v>
      </c>
      <c r="K596" s="5">
        <f t="shared" si="93"/>
        <v>15</v>
      </c>
      <c r="L596" s="7">
        <f t="shared" si="94"/>
        <v>44607</v>
      </c>
      <c r="M596" s="5" t="s">
        <v>703</v>
      </c>
      <c r="R596" s="5" t="s">
        <v>60</v>
      </c>
      <c r="S596" s="5" t="s">
        <v>61</v>
      </c>
      <c r="T596" s="5" t="s">
        <v>60</v>
      </c>
      <c r="U596" s="5" t="s">
        <v>472</v>
      </c>
      <c r="V596" s="5" t="str">
        <f t="shared" si="95"/>
        <v>mega negocios el oferton sociedad anonima cerrada</v>
      </c>
      <c r="W596" s="5" t="str">
        <f t="shared" si="96"/>
        <v>MEGA NEGOCIOS EL OFERTON SOCIEDAD ANONIMA CERRADA</v>
      </c>
      <c r="X596" s="5" t="str">
        <f t="shared" si="97"/>
        <v>Mega Negocios El Oferton Sociedad Anonima Cerrada</v>
      </c>
      <c r="Y596" s="5">
        <v>20495882595</v>
      </c>
      <c r="Z596" s="5" t="s">
        <v>34</v>
      </c>
      <c r="AA596" s="5" t="s">
        <v>35</v>
      </c>
      <c r="AD596" s="5" t="s">
        <v>36</v>
      </c>
      <c r="AE596" s="5">
        <v>932.2</v>
      </c>
      <c r="AF596" s="5">
        <v>0</v>
      </c>
      <c r="AG596" s="5">
        <v>167.8</v>
      </c>
      <c r="AH596" s="5">
        <f t="shared" si="98"/>
        <v>1100</v>
      </c>
    </row>
    <row r="597" spans="1:34" x14ac:dyDescent="0.25">
      <c r="A597" s="5">
        <v>542</v>
      </c>
      <c r="B597" s="5" t="s">
        <v>29</v>
      </c>
      <c r="C597" s="5" t="s">
        <v>38</v>
      </c>
      <c r="D597" s="5" t="s">
        <v>734</v>
      </c>
      <c r="E597" s="15" t="str">
        <f t="shared" si="99"/>
        <v>F001</v>
      </c>
      <c r="F597" s="15" t="str">
        <f t="shared" si="89"/>
        <v>8502</v>
      </c>
      <c r="G597" s="15" t="str">
        <f t="shared" si="90"/>
        <v>1-8</v>
      </c>
      <c r="H597" s="5" t="s">
        <v>703</v>
      </c>
      <c r="I597" s="5">
        <f t="shared" si="91"/>
        <v>2</v>
      </c>
      <c r="J597" s="5">
        <f t="shared" si="92"/>
        <v>2022</v>
      </c>
      <c r="K597" s="5">
        <f t="shared" si="93"/>
        <v>15</v>
      </c>
      <c r="L597" s="7">
        <f t="shared" si="94"/>
        <v>44607</v>
      </c>
      <c r="M597" s="5" t="s">
        <v>703</v>
      </c>
      <c r="S597" s="5" t="s">
        <v>40</v>
      </c>
      <c r="T597" s="5" t="s">
        <v>41</v>
      </c>
      <c r="U597" s="5" t="s">
        <v>42</v>
      </c>
      <c r="V597" s="5" t="str">
        <f t="shared" si="95"/>
        <v>cubas tapia yon elvis</v>
      </c>
      <c r="W597" s="5" t="str">
        <f t="shared" si="96"/>
        <v>CUBAS TAPIA YON ELVIS</v>
      </c>
      <c r="X597" s="5" t="str">
        <f t="shared" si="97"/>
        <v>Cubas Tapia Yon Elvis</v>
      </c>
      <c r="Y597" s="5">
        <v>10707562914</v>
      </c>
      <c r="Z597" s="5" t="s">
        <v>34</v>
      </c>
      <c r="AA597" s="5" t="s">
        <v>35</v>
      </c>
      <c r="AD597" s="5" t="s">
        <v>36</v>
      </c>
      <c r="AE597" s="5">
        <v>500</v>
      </c>
      <c r="AF597" s="5">
        <v>0</v>
      </c>
      <c r="AG597" s="5">
        <v>90</v>
      </c>
      <c r="AH597" s="5">
        <f t="shared" si="98"/>
        <v>590</v>
      </c>
    </row>
    <row r="598" spans="1:34" x14ac:dyDescent="0.25">
      <c r="A598" s="5">
        <v>543</v>
      </c>
      <c r="B598" s="5" t="s">
        <v>49</v>
      </c>
      <c r="C598" s="5" t="s">
        <v>38</v>
      </c>
      <c r="D598" s="5" t="s">
        <v>735</v>
      </c>
      <c r="E598" s="15" t="str">
        <f t="shared" si="99"/>
        <v>F003</v>
      </c>
      <c r="F598" s="15" t="str">
        <f t="shared" si="89"/>
        <v>2097</v>
      </c>
      <c r="G598" s="15" t="str">
        <f t="shared" si="90"/>
        <v>3-2</v>
      </c>
      <c r="H598" s="5" t="s">
        <v>703</v>
      </c>
      <c r="I598" s="5">
        <f t="shared" si="91"/>
        <v>2</v>
      </c>
      <c r="J598" s="5">
        <f t="shared" si="92"/>
        <v>2022</v>
      </c>
      <c r="K598" s="5">
        <f t="shared" si="93"/>
        <v>15</v>
      </c>
      <c r="L598" s="7">
        <f t="shared" si="94"/>
        <v>44607</v>
      </c>
      <c r="M598" s="5" t="s">
        <v>703</v>
      </c>
      <c r="R598" s="5" t="s">
        <v>736</v>
      </c>
      <c r="S598" s="5" t="s">
        <v>737</v>
      </c>
      <c r="T598" s="5" t="s">
        <v>736</v>
      </c>
      <c r="U598" s="5" t="s">
        <v>738</v>
      </c>
      <c r="V598" s="5" t="str">
        <f t="shared" si="95"/>
        <v>servicios grupos electrogenos telecomunicaciones energia s.r.l</v>
      </c>
      <c r="W598" s="5" t="str">
        <f t="shared" si="96"/>
        <v>SERVICIOS GRUPOS ELECTROGENOS TELECOMUNICACIONES ENERGIA S.R.L</v>
      </c>
      <c r="X598" s="5" t="str">
        <f t="shared" si="97"/>
        <v>Servicios Grupos Electrogenos Telecomunicaciones Energia S.R.L</v>
      </c>
      <c r="Y598" s="5">
        <v>20601373981</v>
      </c>
      <c r="Z598" s="5" t="s">
        <v>34</v>
      </c>
      <c r="AA598" s="5" t="s">
        <v>35</v>
      </c>
      <c r="AD598" s="5" t="s">
        <v>36</v>
      </c>
      <c r="AE598" s="5">
        <v>42.37</v>
      </c>
      <c r="AF598" s="5">
        <v>0</v>
      </c>
      <c r="AG598" s="5">
        <v>7.63</v>
      </c>
      <c r="AH598" s="5">
        <f t="shared" si="98"/>
        <v>50</v>
      </c>
    </row>
    <row r="599" spans="1:34" x14ac:dyDescent="0.25">
      <c r="A599" s="5">
        <v>544</v>
      </c>
      <c r="B599" s="5" t="s">
        <v>29</v>
      </c>
      <c r="C599" s="5" t="s">
        <v>38</v>
      </c>
      <c r="D599" s="5" t="s">
        <v>739</v>
      </c>
      <c r="E599" s="15" t="str">
        <f t="shared" si="99"/>
        <v>F001</v>
      </c>
      <c r="F599" s="15" t="str">
        <f t="shared" si="89"/>
        <v>8501</v>
      </c>
      <c r="G599" s="15" t="str">
        <f t="shared" si="90"/>
        <v>1-8</v>
      </c>
      <c r="H599" s="5" t="s">
        <v>703</v>
      </c>
      <c r="I599" s="5">
        <f t="shared" si="91"/>
        <v>2</v>
      </c>
      <c r="J599" s="5">
        <f t="shared" si="92"/>
        <v>2022</v>
      </c>
      <c r="K599" s="5">
        <f t="shared" si="93"/>
        <v>15</v>
      </c>
      <c r="L599" s="7">
        <f t="shared" si="94"/>
        <v>44607</v>
      </c>
      <c r="M599" s="5" t="s">
        <v>703</v>
      </c>
      <c r="R599" s="5" t="s">
        <v>395</v>
      </c>
      <c r="S599" s="5" t="s">
        <v>168</v>
      </c>
      <c r="T599" s="5" t="s">
        <v>169</v>
      </c>
      <c r="U599" s="5" t="s">
        <v>396</v>
      </c>
      <c r="V599" s="5" t="str">
        <f t="shared" si="95"/>
        <v>transportes pasamayo s r ltda</v>
      </c>
      <c r="W599" s="5" t="str">
        <f t="shared" si="96"/>
        <v>TRANSPORTES PASAMAYO S R LTDA</v>
      </c>
      <c r="X599" s="5" t="str">
        <f t="shared" si="97"/>
        <v>Transportes Pasamayo S R Ltda</v>
      </c>
      <c r="Y599" s="5">
        <v>20225171719</v>
      </c>
      <c r="Z599" s="5" t="s">
        <v>34</v>
      </c>
      <c r="AA599" s="5" t="s">
        <v>35</v>
      </c>
      <c r="AD599" s="5" t="s">
        <v>36</v>
      </c>
      <c r="AE599" s="5">
        <v>178.81</v>
      </c>
      <c r="AF599" s="5">
        <v>0</v>
      </c>
      <c r="AG599" s="5">
        <v>32.19</v>
      </c>
      <c r="AH599" s="5">
        <f t="shared" si="98"/>
        <v>211</v>
      </c>
    </row>
    <row r="600" spans="1:34" x14ac:dyDescent="0.25">
      <c r="A600" s="5">
        <v>545</v>
      </c>
      <c r="B600" s="5" t="s">
        <v>29</v>
      </c>
      <c r="C600" s="5" t="s">
        <v>38</v>
      </c>
      <c r="D600" s="5" t="s">
        <v>740</v>
      </c>
      <c r="E600" s="15" t="str">
        <f t="shared" si="99"/>
        <v>F001</v>
      </c>
      <c r="F600" s="15" t="str">
        <f t="shared" si="89"/>
        <v>8500</v>
      </c>
      <c r="G600" s="15" t="str">
        <f t="shared" si="90"/>
        <v>1-8</v>
      </c>
      <c r="H600" s="5" t="s">
        <v>703</v>
      </c>
      <c r="I600" s="5">
        <f t="shared" si="91"/>
        <v>2</v>
      </c>
      <c r="J600" s="5">
        <f t="shared" si="92"/>
        <v>2022</v>
      </c>
      <c r="K600" s="5">
        <f t="shared" si="93"/>
        <v>15</v>
      </c>
      <c r="L600" s="7">
        <f t="shared" si="94"/>
        <v>44607</v>
      </c>
      <c r="M600" s="5" t="s">
        <v>703</v>
      </c>
      <c r="R600" s="5" t="s">
        <v>87</v>
      </c>
      <c r="S600" s="5" t="s">
        <v>40</v>
      </c>
      <c r="T600" s="5" t="s">
        <v>41</v>
      </c>
      <c r="U600" s="5" t="s">
        <v>440</v>
      </c>
      <c r="V600" s="5" t="str">
        <f t="shared" si="95"/>
        <v>transportes jholer e.i.r.l.</v>
      </c>
      <c r="W600" s="5" t="str">
        <f t="shared" si="96"/>
        <v>TRANSPORTES JHOLER E.I.R.L.</v>
      </c>
      <c r="X600" s="5" t="str">
        <f t="shared" si="97"/>
        <v>Transportes Jholer E.I.R.L.</v>
      </c>
      <c r="Y600" s="5">
        <v>20602720684</v>
      </c>
      <c r="Z600" s="5" t="s">
        <v>34</v>
      </c>
      <c r="AA600" s="5" t="s">
        <v>35</v>
      </c>
      <c r="AD600" s="5" t="s">
        <v>36</v>
      </c>
      <c r="AE600" s="5">
        <v>415.25</v>
      </c>
      <c r="AF600" s="5">
        <v>0</v>
      </c>
      <c r="AG600" s="5">
        <v>74.75</v>
      </c>
      <c r="AH600" s="5">
        <f t="shared" si="98"/>
        <v>490</v>
      </c>
    </row>
    <row r="601" spans="1:34" x14ac:dyDescent="0.25">
      <c r="A601" s="5">
        <v>546</v>
      </c>
      <c r="B601" s="5" t="s">
        <v>29</v>
      </c>
      <c r="C601" s="5" t="s">
        <v>38</v>
      </c>
      <c r="D601" s="5" t="s">
        <v>741</v>
      </c>
      <c r="E601" s="15" t="str">
        <f t="shared" si="99"/>
        <v>F001</v>
      </c>
      <c r="F601" s="15" t="str">
        <f t="shared" si="89"/>
        <v>8499</v>
      </c>
      <c r="G601" s="15" t="str">
        <f t="shared" si="90"/>
        <v>1-8</v>
      </c>
      <c r="H601" s="5" t="s">
        <v>703</v>
      </c>
      <c r="I601" s="5">
        <f t="shared" si="91"/>
        <v>2</v>
      </c>
      <c r="J601" s="5">
        <f t="shared" si="92"/>
        <v>2022</v>
      </c>
      <c r="K601" s="5">
        <f t="shared" si="93"/>
        <v>15</v>
      </c>
      <c r="L601" s="7">
        <f t="shared" si="94"/>
        <v>44607</v>
      </c>
      <c r="M601" s="5" t="s">
        <v>703</v>
      </c>
      <c r="S601" s="5" t="s">
        <v>40</v>
      </c>
      <c r="T601" s="5" t="s">
        <v>41</v>
      </c>
      <c r="U601" s="5" t="s">
        <v>83</v>
      </c>
      <c r="V601" s="5" t="str">
        <f t="shared" si="95"/>
        <v>sosa pagaza elias fernando</v>
      </c>
      <c r="W601" s="5" t="str">
        <f t="shared" si="96"/>
        <v>SOSA PAGAZA ELIAS FERNANDO</v>
      </c>
      <c r="X601" s="5" t="str">
        <f t="shared" si="97"/>
        <v>Sosa Pagaza Elias Fernando</v>
      </c>
      <c r="Y601" s="5">
        <v>10000974787</v>
      </c>
      <c r="Z601" s="5" t="s">
        <v>34</v>
      </c>
      <c r="AA601" s="5" t="s">
        <v>35</v>
      </c>
      <c r="AD601" s="5" t="s">
        <v>36</v>
      </c>
      <c r="AE601" s="5">
        <v>254.24</v>
      </c>
      <c r="AF601" s="5">
        <v>0</v>
      </c>
      <c r="AG601" s="5">
        <v>45.76</v>
      </c>
      <c r="AH601" s="5">
        <f t="shared" si="98"/>
        <v>300</v>
      </c>
    </row>
    <row r="602" spans="1:34" x14ac:dyDescent="0.25">
      <c r="A602" s="5">
        <v>547</v>
      </c>
      <c r="B602" s="5" t="s">
        <v>29</v>
      </c>
      <c r="C602" s="5" t="s">
        <v>38</v>
      </c>
      <c r="D602" s="5" t="s">
        <v>742</v>
      </c>
      <c r="E602" s="15" t="str">
        <f t="shared" si="99"/>
        <v>F001</v>
      </c>
      <c r="F602" s="15" t="str">
        <f t="shared" si="89"/>
        <v>8498</v>
      </c>
      <c r="G602" s="15" t="str">
        <f t="shared" si="90"/>
        <v>1-8</v>
      </c>
      <c r="H602" s="5" t="s">
        <v>703</v>
      </c>
      <c r="I602" s="5">
        <f t="shared" si="91"/>
        <v>2</v>
      </c>
      <c r="J602" s="5">
        <f t="shared" si="92"/>
        <v>2022</v>
      </c>
      <c r="K602" s="5">
        <f t="shared" si="93"/>
        <v>15</v>
      </c>
      <c r="L602" s="7">
        <f t="shared" si="94"/>
        <v>44607</v>
      </c>
      <c r="M602" s="5" t="s">
        <v>703</v>
      </c>
      <c r="S602" s="5" t="s">
        <v>168</v>
      </c>
      <c r="T602" s="5" t="s">
        <v>169</v>
      </c>
      <c r="U602" s="5" t="s">
        <v>269</v>
      </c>
      <c r="V602" s="5" t="str">
        <f t="shared" si="95"/>
        <v>rios coronel maria marcelina</v>
      </c>
      <c r="W602" s="5" t="str">
        <f t="shared" si="96"/>
        <v>RIOS CORONEL MARIA MARCELINA</v>
      </c>
      <c r="X602" s="5" t="str">
        <f t="shared" si="97"/>
        <v>Rios Coronel Maria Marcelina</v>
      </c>
      <c r="Y602" s="5">
        <v>10451194114</v>
      </c>
      <c r="Z602" s="5" t="s">
        <v>34</v>
      </c>
      <c r="AA602" s="5" t="s">
        <v>35</v>
      </c>
      <c r="AD602" s="5" t="s">
        <v>36</v>
      </c>
      <c r="AE602" s="5">
        <v>508.48</v>
      </c>
      <c r="AF602" s="5">
        <v>0</v>
      </c>
      <c r="AG602" s="5">
        <v>91.53</v>
      </c>
      <c r="AH602" s="5">
        <f t="shared" si="98"/>
        <v>600.01</v>
      </c>
    </row>
    <row r="603" spans="1:34" x14ac:dyDescent="0.25">
      <c r="A603" s="5">
        <v>548</v>
      </c>
      <c r="B603" s="5" t="s">
        <v>29</v>
      </c>
      <c r="C603" s="5" t="s">
        <v>38</v>
      </c>
      <c r="D603" s="5" t="s">
        <v>743</v>
      </c>
      <c r="E603" s="15" t="str">
        <f t="shared" si="99"/>
        <v>F001</v>
      </c>
      <c r="F603" s="15" t="str">
        <f t="shared" si="89"/>
        <v>8497</v>
      </c>
      <c r="G603" s="15" t="str">
        <f t="shared" si="90"/>
        <v>1-8</v>
      </c>
      <c r="H603" s="5" t="s">
        <v>703</v>
      </c>
      <c r="I603" s="5">
        <f t="shared" si="91"/>
        <v>2</v>
      </c>
      <c r="J603" s="5">
        <f t="shared" si="92"/>
        <v>2022</v>
      </c>
      <c r="K603" s="5">
        <f t="shared" si="93"/>
        <v>15</v>
      </c>
      <c r="L603" s="7">
        <f t="shared" si="94"/>
        <v>44607</v>
      </c>
      <c r="M603" s="5" t="s">
        <v>703</v>
      </c>
      <c r="R603" s="5" t="s">
        <v>211</v>
      </c>
      <c r="S603" s="5" t="s">
        <v>61</v>
      </c>
      <c r="T603" s="5" t="s">
        <v>211</v>
      </c>
      <c r="U603" s="5" t="s">
        <v>744</v>
      </c>
      <c r="V603" s="5" t="str">
        <f t="shared" si="95"/>
        <v>grupo constructor berrios s.a.c</v>
      </c>
      <c r="W603" s="5" t="str">
        <f t="shared" si="96"/>
        <v>GRUPO CONSTRUCTOR BERRIOS S.A.C</v>
      </c>
      <c r="X603" s="5" t="str">
        <f t="shared" si="97"/>
        <v>Grupo Constructor Berrios S.A.C</v>
      </c>
      <c r="Y603" s="5">
        <v>20493988329</v>
      </c>
      <c r="Z603" s="5" t="s">
        <v>34</v>
      </c>
      <c r="AA603" s="5" t="s">
        <v>35</v>
      </c>
      <c r="AD603" s="5" t="s">
        <v>36</v>
      </c>
      <c r="AE603" s="5">
        <v>754.24</v>
      </c>
      <c r="AF603" s="5">
        <v>0</v>
      </c>
      <c r="AG603" s="5">
        <v>135.76</v>
      </c>
      <c r="AH603" s="5">
        <f t="shared" si="98"/>
        <v>890</v>
      </c>
    </row>
    <row r="604" spans="1:34" x14ac:dyDescent="0.25">
      <c r="A604" s="5">
        <v>549</v>
      </c>
      <c r="B604" s="5" t="s">
        <v>29</v>
      </c>
      <c r="C604" s="5" t="s">
        <v>38</v>
      </c>
      <c r="D604" s="5" t="s">
        <v>745</v>
      </c>
      <c r="E604" s="15" t="str">
        <f t="shared" si="99"/>
        <v>F001</v>
      </c>
      <c r="F604" s="15" t="str">
        <f t="shared" si="89"/>
        <v>8496</v>
      </c>
      <c r="G604" s="15" t="str">
        <f t="shared" si="90"/>
        <v>1-8</v>
      </c>
      <c r="H604" s="5" t="s">
        <v>703</v>
      </c>
      <c r="I604" s="5">
        <f t="shared" si="91"/>
        <v>2</v>
      </c>
      <c r="J604" s="5">
        <f t="shared" si="92"/>
        <v>2022</v>
      </c>
      <c r="K604" s="5">
        <f t="shared" si="93"/>
        <v>15</v>
      </c>
      <c r="L604" s="7">
        <f t="shared" si="94"/>
        <v>44607</v>
      </c>
      <c r="M604" s="5" t="s">
        <v>703</v>
      </c>
      <c r="R604" s="5" t="s">
        <v>60</v>
      </c>
      <c r="S604" s="5" t="s">
        <v>61</v>
      </c>
      <c r="T604" s="5" t="s">
        <v>60</v>
      </c>
      <c r="U604" s="5" t="s">
        <v>70</v>
      </c>
      <c r="V604" s="5" t="str">
        <f t="shared" si="95"/>
        <v>corporacion lems s.a.c.</v>
      </c>
      <c r="W604" s="5" t="str">
        <f t="shared" si="96"/>
        <v>CORPORACION LEMS S.A.C.</v>
      </c>
      <c r="X604" s="5" t="str">
        <f t="shared" si="97"/>
        <v>Corporacion Lems S.A.C.</v>
      </c>
      <c r="Y604" s="5">
        <v>20529359625</v>
      </c>
      <c r="Z604" s="5" t="s">
        <v>34</v>
      </c>
      <c r="AA604" s="5" t="s">
        <v>35</v>
      </c>
      <c r="AD604" s="5" t="s">
        <v>36</v>
      </c>
      <c r="AE604" s="5">
        <v>1071.3599999999999</v>
      </c>
      <c r="AF604" s="5">
        <v>0</v>
      </c>
      <c r="AG604" s="5">
        <v>192.84</v>
      </c>
      <c r="AH604" s="5">
        <f t="shared" si="98"/>
        <v>1264.1999999999998</v>
      </c>
    </row>
    <row r="605" spans="1:34" x14ac:dyDescent="0.25">
      <c r="A605" s="5">
        <v>550</v>
      </c>
      <c r="B605" s="5" t="s">
        <v>29</v>
      </c>
      <c r="C605" s="5" t="s">
        <v>38</v>
      </c>
      <c r="D605" s="5" t="s">
        <v>746</v>
      </c>
      <c r="E605" s="15" t="str">
        <f t="shared" si="99"/>
        <v>F001</v>
      </c>
      <c r="F605" s="15" t="str">
        <f t="shared" si="89"/>
        <v>8495</v>
      </c>
      <c r="G605" s="15" t="str">
        <f t="shared" si="90"/>
        <v>1-8</v>
      </c>
      <c r="H605" s="5" t="s">
        <v>703</v>
      </c>
      <c r="I605" s="5">
        <f t="shared" si="91"/>
        <v>2</v>
      </c>
      <c r="J605" s="5">
        <f t="shared" si="92"/>
        <v>2022</v>
      </c>
      <c r="K605" s="5">
        <f t="shared" si="93"/>
        <v>15</v>
      </c>
      <c r="L605" s="7">
        <f t="shared" si="94"/>
        <v>44607</v>
      </c>
      <c r="M605" s="5" t="s">
        <v>703</v>
      </c>
      <c r="R605" s="5" t="s">
        <v>60</v>
      </c>
      <c r="S605" s="5" t="s">
        <v>61</v>
      </c>
      <c r="T605" s="5" t="s">
        <v>60</v>
      </c>
      <c r="U605" s="5" t="s">
        <v>70</v>
      </c>
      <c r="V605" s="5" t="str">
        <f t="shared" si="95"/>
        <v>corporacion lems s.a.c.</v>
      </c>
      <c r="W605" s="5" t="str">
        <f t="shared" si="96"/>
        <v>CORPORACION LEMS S.A.C.</v>
      </c>
      <c r="X605" s="5" t="str">
        <f t="shared" si="97"/>
        <v>Corporacion Lems S.A.C.</v>
      </c>
      <c r="Y605" s="5">
        <v>20529359625</v>
      </c>
      <c r="Z605" s="5" t="s">
        <v>34</v>
      </c>
      <c r="AA605" s="5" t="s">
        <v>35</v>
      </c>
      <c r="AD605" s="5" t="s">
        <v>36</v>
      </c>
      <c r="AE605" s="5">
        <v>747.46</v>
      </c>
      <c r="AF605" s="5">
        <v>0</v>
      </c>
      <c r="AG605" s="5">
        <v>134.54</v>
      </c>
      <c r="AH605" s="5">
        <f t="shared" si="98"/>
        <v>882</v>
      </c>
    </row>
    <row r="606" spans="1:34" x14ac:dyDescent="0.25">
      <c r="A606" s="5">
        <v>551</v>
      </c>
      <c r="B606" s="5" t="s">
        <v>29</v>
      </c>
      <c r="C606" s="5" t="s">
        <v>38</v>
      </c>
      <c r="D606" s="5" t="s">
        <v>747</v>
      </c>
      <c r="E606" s="15" t="str">
        <f t="shared" si="99"/>
        <v>F001</v>
      </c>
      <c r="F606" s="15" t="str">
        <f t="shared" si="89"/>
        <v>8494</v>
      </c>
      <c r="G606" s="15" t="str">
        <f t="shared" si="90"/>
        <v>1-8</v>
      </c>
      <c r="H606" s="5" t="s">
        <v>703</v>
      </c>
      <c r="I606" s="5">
        <f t="shared" si="91"/>
        <v>2</v>
      </c>
      <c r="J606" s="5">
        <f t="shared" si="92"/>
        <v>2022</v>
      </c>
      <c r="K606" s="5">
        <f t="shared" si="93"/>
        <v>15</v>
      </c>
      <c r="L606" s="7">
        <f t="shared" si="94"/>
        <v>44607</v>
      </c>
      <c r="M606" s="5" t="s">
        <v>703</v>
      </c>
      <c r="R606" s="5" t="s">
        <v>167</v>
      </c>
      <c r="S606" s="5" t="s">
        <v>168</v>
      </c>
      <c r="T606" s="5" t="s">
        <v>169</v>
      </c>
      <c r="U606" s="5" t="s">
        <v>170</v>
      </c>
      <c r="V606" s="5" t="str">
        <f t="shared" si="95"/>
        <v>fruzzali e.i.r.l.</v>
      </c>
      <c r="W606" s="5" t="str">
        <f t="shared" si="96"/>
        <v>FRUZZALI E.I.R.L.</v>
      </c>
      <c r="X606" s="5" t="str">
        <f t="shared" si="97"/>
        <v>Fruzzali E.I.R.L.</v>
      </c>
      <c r="Y606" s="5">
        <v>20550653738</v>
      </c>
      <c r="Z606" s="5" t="s">
        <v>34</v>
      </c>
      <c r="AA606" s="5" t="s">
        <v>35</v>
      </c>
      <c r="AD606" s="5" t="s">
        <v>36</v>
      </c>
      <c r="AE606" s="5">
        <v>84.75</v>
      </c>
      <c r="AF606" s="5">
        <v>0</v>
      </c>
      <c r="AG606" s="5">
        <v>15.25</v>
      </c>
      <c r="AH606" s="5">
        <f t="shared" si="98"/>
        <v>100</v>
      </c>
    </row>
    <row r="607" spans="1:34" x14ac:dyDescent="0.25">
      <c r="A607" s="5">
        <v>552</v>
      </c>
      <c r="B607" s="5" t="s">
        <v>49</v>
      </c>
      <c r="C607" s="5" t="s">
        <v>38</v>
      </c>
      <c r="D607" s="5" t="s">
        <v>748</v>
      </c>
      <c r="E607" s="15" t="str">
        <f t="shared" si="99"/>
        <v>F003</v>
      </c>
      <c r="F607" s="15" t="str">
        <f t="shared" si="89"/>
        <v>2096</v>
      </c>
      <c r="G607" s="15" t="str">
        <f t="shared" si="90"/>
        <v>3-2</v>
      </c>
      <c r="H607" s="5" t="s">
        <v>703</v>
      </c>
      <c r="I607" s="5">
        <f t="shared" si="91"/>
        <v>2</v>
      </c>
      <c r="J607" s="5">
        <f t="shared" si="92"/>
        <v>2022</v>
      </c>
      <c r="K607" s="5">
        <f t="shared" si="93"/>
        <v>15</v>
      </c>
      <c r="L607" s="7">
        <f t="shared" si="94"/>
        <v>44607</v>
      </c>
      <c r="M607" s="5" t="s">
        <v>703</v>
      </c>
      <c r="S607" s="5" t="s">
        <v>40</v>
      </c>
      <c r="T607" s="5" t="s">
        <v>41</v>
      </c>
      <c r="U607" s="5" t="s">
        <v>475</v>
      </c>
      <c r="V607" s="5" t="str">
        <f t="shared" si="95"/>
        <v>tello cruz anita maribel</v>
      </c>
      <c r="W607" s="5" t="str">
        <f t="shared" si="96"/>
        <v>TELLO CRUZ ANITA MARIBEL</v>
      </c>
      <c r="X607" s="5" t="str">
        <f t="shared" si="97"/>
        <v>Tello Cruz Anita Maribel</v>
      </c>
      <c r="Y607" s="5">
        <v>10424557400</v>
      </c>
      <c r="Z607" s="5" t="s">
        <v>34</v>
      </c>
      <c r="AA607" s="5" t="s">
        <v>35</v>
      </c>
      <c r="AD607" s="5" t="s">
        <v>36</v>
      </c>
      <c r="AE607" s="5">
        <v>45.76</v>
      </c>
      <c r="AF607" s="5">
        <v>0</v>
      </c>
      <c r="AG607" s="5">
        <v>8.24</v>
      </c>
      <c r="AH607" s="5">
        <f t="shared" si="98"/>
        <v>54</v>
      </c>
    </row>
    <row r="608" spans="1:34" x14ac:dyDescent="0.25">
      <c r="A608" s="5">
        <v>553</v>
      </c>
      <c r="B608" s="5" t="s">
        <v>29</v>
      </c>
      <c r="C608" s="5" t="s">
        <v>38</v>
      </c>
      <c r="D608" s="5" t="s">
        <v>749</v>
      </c>
      <c r="E608" s="15" t="str">
        <f t="shared" si="99"/>
        <v>F001</v>
      </c>
      <c r="F608" s="15" t="str">
        <f t="shared" si="89"/>
        <v>8493</v>
      </c>
      <c r="G608" s="15" t="str">
        <f t="shared" si="90"/>
        <v>1-8</v>
      </c>
      <c r="H608" s="5" t="s">
        <v>703</v>
      </c>
      <c r="I608" s="5">
        <f t="shared" si="91"/>
        <v>2</v>
      </c>
      <c r="J608" s="5">
        <f t="shared" si="92"/>
        <v>2022</v>
      </c>
      <c r="K608" s="5">
        <f t="shared" si="93"/>
        <v>15</v>
      </c>
      <c r="L608" s="7">
        <f t="shared" si="94"/>
        <v>44607</v>
      </c>
      <c r="M608" s="5" t="s">
        <v>703</v>
      </c>
      <c r="U608" s="5" t="s">
        <v>190</v>
      </c>
      <c r="V608" s="5" t="str">
        <f t="shared" si="95"/>
        <v>deprisa logistica eirl</v>
      </c>
      <c r="W608" s="5" t="str">
        <f t="shared" si="96"/>
        <v>DEPRISA LOGISTICA EIRL</v>
      </c>
      <c r="X608" s="5" t="str">
        <f t="shared" si="97"/>
        <v>Deprisa Logistica Eirl</v>
      </c>
      <c r="Y608" s="5">
        <v>20604757836</v>
      </c>
      <c r="Z608" s="5" t="s">
        <v>34</v>
      </c>
      <c r="AA608" s="5" t="s">
        <v>35</v>
      </c>
      <c r="AD608" s="5" t="s">
        <v>36</v>
      </c>
      <c r="AE608" s="5">
        <v>847.46</v>
      </c>
      <c r="AF608" s="5">
        <v>0</v>
      </c>
      <c r="AG608" s="5">
        <v>152.54</v>
      </c>
      <c r="AH608" s="5">
        <f t="shared" si="98"/>
        <v>1000</v>
      </c>
    </row>
    <row r="609" spans="1:34" x14ac:dyDescent="0.25">
      <c r="A609" s="5">
        <v>554</v>
      </c>
      <c r="B609" s="5" t="s">
        <v>29</v>
      </c>
      <c r="C609" s="5" t="s">
        <v>38</v>
      </c>
      <c r="D609" s="5" t="s">
        <v>750</v>
      </c>
      <c r="E609" s="15" t="str">
        <f t="shared" si="99"/>
        <v>F001</v>
      </c>
      <c r="F609" s="15" t="str">
        <f t="shared" si="89"/>
        <v>8492</v>
      </c>
      <c r="G609" s="15" t="str">
        <f t="shared" si="90"/>
        <v>1-8</v>
      </c>
      <c r="H609" s="5" t="s">
        <v>751</v>
      </c>
      <c r="I609" s="5">
        <f t="shared" si="91"/>
        <v>2</v>
      </c>
      <c r="J609" s="5">
        <f t="shared" si="92"/>
        <v>2022</v>
      </c>
      <c r="K609" s="5">
        <f t="shared" si="93"/>
        <v>14</v>
      </c>
      <c r="L609" s="7">
        <f t="shared" si="94"/>
        <v>44606</v>
      </c>
      <c r="M609" s="5" t="s">
        <v>751</v>
      </c>
      <c r="U609" s="5" t="s">
        <v>153</v>
      </c>
      <c r="V609" s="5" t="str">
        <f t="shared" si="95"/>
        <v>llamo diaz luz yuliana</v>
      </c>
      <c r="W609" s="5" t="str">
        <f t="shared" si="96"/>
        <v>LLAMO DIAZ LUZ YULIANA</v>
      </c>
      <c r="X609" s="5" t="str">
        <f t="shared" si="97"/>
        <v>Llamo Diaz Luz Yuliana</v>
      </c>
      <c r="Y609" s="5">
        <v>10767675084</v>
      </c>
      <c r="Z609" s="5" t="s">
        <v>34</v>
      </c>
      <c r="AA609" s="5" t="s">
        <v>35</v>
      </c>
      <c r="AD609" s="5" t="s">
        <v>36</v>
      </c>
      <c r="AE609" s="5">
        <v>254.24</v>
      </c>
      <c r="AF609" s="5">
        <v>0</v>
      </c>
      <c r="AG609" s="5">
        <v>45.76</v>
      </c>
      <c r="AH609" s="5">
        <f t="shared" si="98"/>
        <v>300</v>
      </c>
    </row>
    <row r="610" spans="1:34" x14ac:dyDescent="0.25">
      <c r="A610" s="5">
        <v>555</v>
      </c>
      <c r="B610" s="5" t="s">
        <v>29</v>
      </c>
      <c r="C610" s="5" t="s">
        <v>38</v>
      </c>
      <c r="D610" s="5" t="s">
        <v>752</v>
      </c>
      <c r="E610" s="15" t="str">
        <f t="shared" si="99"/>
        <v>F001</v>
      </c>
      <c r="F610" s="15" t="str">
        <f t="shared" si="89"/>
        <v>8491</v>
      </c>
      <c r="G610" s="15" t="str">
        <f t="shared" si="90"/>
        <v>1-8</v>
      </c>
      <c r="H610" s="5" t="s">
        <v>751</v>
      </c>
      <c r="I610" s="5">
        <f t="shared" si="91"/>
        <v>2</v>
      </c>
      <c r="J610" s="5">
        <f t="shared" si="92"/>
        <v>2022</v>
      </c>
      <c r="K610" s="5">
        <f t="shared" si="93"/>
        <v>14</v>
      </c>
      <c r="L610" s="7">
        <f t="shared" si="94"/>
        <v>44606</v>
      </c>
      <c r="M610" s="5" t="s">
        <v>751</v>
      </c>
      <c r="R610" s="5" t="s">
        <v>60</v>
      </c>
      <c r="S610" s="5" t="s">
        <v>61</v>
      </c>
      <c r="T610" s="5" t="s">
        <v>60</v>
      </c>
      <c r="U610" s="5" t="s">
        <v>62</v>
      </c>
      <c r="V610" s="5" t="str">
        <f t="shared" si="95"/>
        <v>ramfers ingenieros e.i.r.l.</v>
      </c>
      <c r="W610" s="5" t="str">
        <f t="shared" si="96"/>
        <v>RAMFERS INGENIEROS E.I.R.L.</v>
      </c>
      <c r="X610" s="5" t="str">
        <f t="shared" si="97"/>
        <v>Ramfers Ingenieros E.I.R.L.</v>
      </c>
      <c r="Y610" s="5">
        <v>20608411306</v>
      </c>
      <c r="Z610" s="5" t="s">
        <v>34</v>
      </c>
      <c r="AA610" s="5" t="s">
        <v>35</v>
      </c>
      <c r="AD610" s="5" t="s">
        <v>36</v>
      </c>
      <c r="AE610" s="5">
        <v>593.22</v>
      </c>
      <c r="AF610" s="5">
        <v>0</v>
      </c>
      <c r="AG610" s="5">
        <v>106.78</v>
      </c>
      <c r="AH610" s="5">
        <f t="shared" si="98"/>
        <v>700</v>
      </c>
    </row>
    <row r="611" spans="1:34" x14ac:dyDescent="0.25">
      <c r="A611" s="5">
        <v>556</v>
      </c>
      <c r="B611" s="5" t="s">
        <v>29</v>
      </c>
      <c r="C611" s="5" t="s">
        <v>30</v>
      </c>
      <c r="D611" s="5" t="s">
        <v>753</v>
      </c>
      <c r="E611" s="15" t="str">
        <f t="shared" si="99"/>
        <v>B001</v>
      </c>
      <c r="F611" s="15" t="str">
        <f t="shared" si="89"/>
        <v>17134</v>
      </c>
      <c r="G611" s="15" t="str">
        <f t="shared" si="90"/>
        <v>1-1</v>
      </c>
      <c r="H611" s="5" t="s">
        <v>751</v>
      </c>
      <c r="I611" s="5">
        <f t="shared" si="91"/>
        <v>2</v>
      </c>
      <c r="J611" s="5">
        <f t="shared" si="92"/>
        <v>2022</v>
      </c>
      <c r="K611" s="5">
        <f t="shared" si="93"/>
        <v>14</v>
      </c>
      <c r="L611" s="7">
        <f t="shared" si="94"/>
        <v>44606</v>
      </c>
      <c r="M611" s="5" t="s">
        <v>751</v>
      </c>
      <c r="U611" s="5" t="s">
        <v>33</v>
      </c>
      <c r="V611" s="5" t="str">
        <f t="shared" si="95"/>
        <v>clientes - varios</v>
      </c>
      <c r="W611" s="5" t="str">
        <f t="shared" si="96"/>
        <v>CLIENTES - VARIOS</v>
      </c>
      <c r="X611" s="5" t="str">
        <f t="shared" si="97"/>
        <v>Clientes - Varios</v>
      </c>
      <c r="Y611" s="5">
        <v>99999999</v>
      </c>
      <c r="Z611" s="5" t="s">
        <v>34</v>
      </c>
      <c r="AA611" s="5" t="s">
        <v>35</v>
      </c>
      <c r="AD611" s="5" t="s">
        <v>36</v>
      </c>
      <c r="AE611" s="5">
        <v>152.54</v>
      </c>
      <c r="AF611" s="5">
        <v>0</v>
      </c>
      <c r="AG611" s="5">
        <v>27.46</v>
      </c>
      <c r="AH611" s="5">
        <f t="shared" si="98"/>
        <v>180</v>
      </c>
    </row>
    <row r="612" spans="1:34" x14ac:dyDescent="0.25">
      <c r="A612" s="5">
        <v>557</v>
      </c>
      <c r="B612" s="5" t="s">
        <v>29</v>
      </c>
      <c r="C612" s="5" t="s">
        <v>30</v>
      </c>
      <c r="D612" s="5" t="s">
        <v>754</v>
      </c>
      <c r="E612" s="15" t="str">
        <f t="shared" si="99"/>
        <v>B001</v>
      </c>
      <c r="F612" s="15" t="str">
        <f t="shared" si="89"/>
        <v>17133</v>
      </c>
      <c r="G612" s="15" t="str">
        <f t="shared" si="90"/>
        <v>1-1</v>
      </c>
      <c r="H612" s="5" t="s">
        <v>751</v>
      </c>
      <c r="I612" s="5">
        <f t="shared" si="91"/>
        <v>2</v>
      </c>
      <c r="J612" s="5">
        <f t="shared" si="92"/>
        <v>2022</v>
      </c>
      <c r="K612" s="5">
        <f t="shared" si="93"/>
        <v>14</v>
      </c>
      <c r="L612" s="7">
        <f t="shared" si="94"/>
        <v>44606</v>
      </c>
      <c r="M612" s="5" t="s">
        <v>751</v>
      </c>
      <c r="U612" s="5" t="s">
        <v>33</v>
      </c>
      <c r="V612" s="5" t="str">
        <f t="shared" si="95"/>
        <v>clientes - varios</v>
      </c>
      <c r="W612" s="5" t="str">
        <f t="shared" si="96"/>
        <v>CLIENTES - VARIOS</v>
      </c>
      <c r="X612" s="5" t="str">
        <f t="shared" si="97"/>
        <v>Clientes - Varios</v>
      </c>
      <c r="Y612" s="5">
        <v>99999999</v>
      </c>
      <c r="Z612" s="5" t="s">
        <v>34</v>
      </c>
      <c r="AA612" s="5" t="s">
        <v>35</v>
      </c>
      <c r="AD612" s="5" t="s">
        <v>36</v>
      </c>
      <c r="AE612" s="5">
        <v>101.69</v>
      </c>
      <c r="AF612" s="5">
        <v>0</v>
      </c>
      <c r="AG612" s="5">
        <v>18.309999999999999</v>
      </c>
      <c r="AH612" s="5">
        <f t="shared" si="98"/>
        <v>120</v>
      </c>
    </row>
    <row r="613" spans="1:34" x14ac:dyDescent="0.25">
      <c r="A613" s="5">
        <v>558</v>
      </c>
      <c r="B613" s="5" t="s">
        <v>29</v>
      </c>
      <c r="C613" s="5" t="s">
        <v>38</v>
      </c>
      <c r="D613" s="5" t="s">
        <v>755</v>
      </c>
      <c r="E613" s="15" t="str">
        <f t="shared" si="99"/>
        <v>F001</v>
      </c>
      <c r="F613" s="15" t="str">
        <f t="shared" si="89"/>
        <v>8490</v>
      </c>
      <c r="G613" s="15" t="str">
        <f t="shared" si="90"/>
        <v>1-8</v>
      </c>
      <c r="H613" s="5" t="s">
        <v>751</v>
      </c>
      <c r="I613" s="5">
        <f t="shared" si="91"/>
        <v>2</v>
      </c>
      <c r="J613" s="5">
        <f t="shared" si="92"/>
        <v>2022</v>
      </c>
      <c r="K613" s="5">
        <f t="shared" si="93"/>
        <v>14</v>
      </c>
      <c r="L613" s="7">
        <f t="shared" si="94"/>
        <v>44606</v>
      </c>
      <c r="M613" s="5" t="s">
        <v>751</v>
      </c>
      <c r="R613" s="5" t="s">
        <v>92</v>
      </c>
      <c r="S613" s="5" t="s">
        <v>40</v>
      </c>
      <c r="T613" s="5" t="s">
        <v>41</v>
      </c>
      <c r="U613" s="5" t="s">
        <v>200</v>
      </c>
      <c r="V613" s="5" t="str">
        <f t="shared" si="95"/>
        <v>rodrigo vasquez jesus juan jose</v>
      </c>
      <c r="W613" s="5" t="str">
        <f t="shared" si="96"/>
        <v>RODRIGO VASQUEZ JESUS JUAN JOSE</v>
      </c>
      <c r="X613" s="5" t="str">
        <f t="shared" si="97"/>
        <v>Rodrigo Vasquez Jesus Juan Jose</v>
      </c>
      <c r="Y613" s="5">
        <v>10471184506</v>
      </c>
      <c r="Z613" s="5" t="s">
        <v>34</v>
      </c>
      <c r="AA613" s="5" t="s">
        <v>35</v>
      </c>
      <c r="AD613" s="5" t="s">
        <v>36</v>
      </c>
      <c r="AE613" s="5">
        <v>119.07</v>
      </c>
      <c r="AF613" s="5">
        <v>0</v>
      </c>
      <c r="AG613" s="5">
        <v>21.43</v>
      </c>
      <c r="AH613" s="5">
        <f t="shared" si="98"/>
        <v>140.5</v>
      </c>
    </row>
    <row r="614" spans="1:34" x14ac:dyDescent="0.25">
      <c r="A614" s="5">
        <v>559</v>
      </c>
      <c r="B614" s="5" t="s">
        <v>55</v>
      </c>
      <c r="C614" s="5" t="s">
        <v>38</v>
      </c>
      <c r="D614" s="5" t="s">
        <v>756</v>
      </c>
      <c r="E614" s="15" t="str">
        <f t="shared" si="99"/>
        <v>F002</v>
      </c>
      <c r="F614" s="15" t="str">
        <f t="shared" si="89"/>
        <v>3462</v>
      </c>
      <c r="G614" s="15" t="str">
        <f t="shared" si="90"/>
        <v>2-3</v>
      </c>
      <c r="H614" s="5" t="s">
        <v>751</v>
      </c>
      <c r="I614" s="5">
        <f t="shared" si="91"/>
        <v>2</v>
      </c>
      <c r="J614" s="5">
        <f t="shared" si="92"/>
        <v>2022</v>
      </c>
      <c r="K614" s="5">
        <f t="shared" si="93"/>
        <v>14</v>
      </c>
      <c r="L614" s="7">
        <f t="shared" si="94"/>
        <v>44606</v>
      </c>
      <c r="M614" s="5" t="s">
        <v>751</v>
      </c>
      <c r="U614" s="5" t="s">
        <v>757</v>
      </c>
      <c r="V614" s="5" t="str">
        <f t="shared" si="95"/>
        <v>termoequipamientosindustrialessac</v>
      </c>
      <c r="W614" s="5" t="str">
        <f t="shared" si="96"/>
        <v>TERMOEQUIPAMIENTOSINDUSTRIALESSAC</v>
      </c>
      <c r="X614" s="5" t="str">
        <f t="shared" si="97"/>
        <v>Termoequipamientosindustrialessac</v>
      </c>
      <c r="Y614" s="5">
        <v>20602235069</v>
      </c>
      <c r="Z614" s="5" t="s">
        <v>34</v>
      </c>
      <c r="AA614" s="5" t="s">
        <v>35</v>
      </c>
      <c r="AD614" s="5" t="s">
        <v>36</v>
      </c>
      <c r="AE614" s="5">
        <v>16.95</v>
      </c>
      <c r="AF614" s="5">
        <v>0</v>
      </c>
      <c r="AG614" s="5">
        <v>3.05</v>
      </c>
      <c r="AH614" s="5">
        <f t="shared" si="98"/>
        <v>20</v>
      </c>
    </row>
    <row r="615" spans="1:34" x14ac:dyDescent="0.25">
      <c r="A615" s="5">
        <v>560</v>
      </c>
      <c r="B615" s="5" t="s">
        <v>49</v>
      </c>
      <c r="C615" s="5" t="s">
        <v>30</v>
      </c>
      <c r="D615" s="5" t="s">
        <v>758</v>
      </c>
      <c r="E615" s="15" t="str">
        <f t="shared" si="99"/>
        <v>B003</v>
      </c>
      <c r="F615" s="15" t="str">
        <f t="shared" si="89"/>
        <v>12660</v>
      </c>
      <c r="G615" s="15" t="str">
        <f t="shared" si="90"/>
        <v>3-1</v>
      </c>
      <c r="H615" s="5" t="s">
        <v>751</v>
      </c>
      <c r="I615" s="5">
        <f t="shared" si="91"/>
        <v>2</v>
      </c>
      <c r="J615" s="5">
        <f t="shared" si="92"/>
        <v>2022</v>
      </c>
      <c r="K615" s="5">
        <f t="shared" si="93"/>
        <v>14</v>
      </c>
      <c r="L615" s="7">
        <f t="shared" si="94"/>
        <v>44606</v>
      </c>
      <c r="M615" s="5" t="s">
        <v>751</v>
      </c>
      <c r="U615" s="5" t="s">
        <v>33</v>
      </c>
      <c r="V615" s="5" t="str">
        <f t="shared" si="95"/>
        <v>clientes - varios</v>
      </c>
      <c r="W615" s="5" t="str">
        <f t="shared" si="96"/>
        <v>CLIENTES - VARIOS</v>
      </c>
      <c r="X615" s="5" t="str">
        <f t="shared" si="97"/>
        <v>Clientes - Varios</v>
      </c>
      <c r="Y615" s="5">
        <v>99999999</v>
      </c>
      <c r="Z615" s="5" t="s">
        <v>34</v>
      </c>
      <c r="AA615" s="5" t="s">
        <v>35</v>
      </c>
      <c r="AD615" s="5" t="s">
        <v>36</v>
      </c>
      <c r="AE615" s="5">
        <v>71.19</v>
      </c>
      <c r="AF615" s="5">
        <v>0</v>
      </c>
      <c r="AG615" s="5">
        <v>12.81</v>
      </c>
      <c r="AH615" s="5">
        <f t="shared" si="98"/>
        <v>84</v>
      </c>
    </row>
    <row r="616" spans="1:34" x14ac:dyDescent="0.25">
      <c r="A616" s="5">
        <v>561</v>
      </c>
      <c r="B616" s="5" t="s">
        <v>29</v>
      </c>
      <c r="C616" s="5" t="s">
        <v>30</v>
      </c>
      <c r="D616" s="5" t="s">
        <v>759</v>
      </c>
      <c r="E616" s="15" t="str">
        <f t="shared" si="99"/>
        <v>B001</v>
      </c>
      <c r="F616" s="15" t="str">
        <f t="shared" si="89"/>
        <v>17132</v>
      </c>
      <c r="G616" s="15" t="str">
        <f t="shared" si="90"/>
        <v>1-1</v>
      </c>
      <c r="H616" s="5" t="s">
        <v>751</v>
      </c>
      <c r="I616" s="5">
        <f t="shared" si="91"/>
        <v>2</v>
      </c>
      <c r="J616" s="5">
        <f t="shared" si="92"/>
        <v>2022</v>
      </c>
      <c r="K616" s="5">
        <f t="shared" si="93"/>
        <v>14</v>
      </c>
      <c r="L616" s="7">
        <f t="shared" si="94"/>
        <v>44606</v>
      </c>
      <c r="M616" s="5" t="s">
        <v>751</v>
      </c>
      <c r="U616" s="5" t="s">
        <v>33</v>
      </c>
      <c r="V616" s="5" t="str">
        <f t="shared" si="95"/>
        <v>clientes - varios</v>
      </c>
      <c r="W616" s="5" t="str">
        <f t="shared" si="96"/>
        <v>CLIENTES - VARIOS</v>
      </c>
      <c r="X616" s="5" t="str">
        <f t="shared" si="97"/>
        <v>Clientes - Varios</v>
      </c>
      <c r="Y616" s="5">
        <v>99999999</v>
      </c>
      <c r="Z616" s="5" t="s">
        <v>34</v>
      </c>
      <c r="AA616" s="5" t="s">
        <v>35</v>
      </c>
      <c r="AD616" s="5" t="s">
        <v>36</v>
      </c>
      <c r="AE616" s="5">
        <v>42.37</v>
      </c>
      <c r="AF616" s="5">
        <v>0</v>
      </c>
      <c r="AG616" s="5">
        <v>7.63</v>
      </c>
      <c r="AH616" s="5">
        <f t="shared" si="98"/>
        <v>50</v>
      </c>
    </row>
    <row r="617" spans="1:34" x14ac:dyDescent="0.25">
      <c r="A617" s="5">
        <v>562</v>
      </c>
      <c r="B617" s="5" t="s">
        <v>29</v>
      </c>
      <c r="C617" s="5" t="s">
        <v>30</v>
      </c>
      <c r="D617" s="5" t="s">
        <v>760</v>
      </c>
      <c r="E617" s="15" t="str">
        <f t="shared" si="99"/>
        <v>B001</v>
      </c>
      <c r="F617" s="15" t="str">
        <f t="shared" si="89"/>
        <v>17131</v>
      </c>
      <c r="G617" s="15" t="str">
        <f t="shared" si="90"/>
        <v>1-1</v>
      </c>
      <c r="H617" s="5" t="s">
        <v>751</v>
      </c>
      <c r="I617" s="5">
        <f t="shared" si="91"/>
        <v>2</v>
      </c>
      <c r="J617" s="5">
        <f t="shared" si="92"/>
        <v>2022</v>
      </c>
      <c r="K617" s="5">
        <f t="shared" si="93"/>
        <v>14</v>
      </c>
      <c r="L617" s="7">
        <f t="shared" si="94"/>
        <v>44606</v>
      </c>
      <c r="M617" s="5" t="s">
        <v>751</v>
      </c>
      <c r="U617" s="5" t="s">
        <v>33</v>
      </c>
      <c r="V617" s="5" t="str">
        <f t="shared" si="95"/>
        <v>clientes - varios</v>
      </c>
      <c r="W617" s="5" t="str">
        <f t="shared" si="96"/>
        <v>CLIENTES - VARIOS</v>
      </c>
      <c r="X617" s="5" t="str">
        <f t="shared" si="97"/>
        <v>Clientes - Varios</v>
      </c>
      <c r="Y617" s="5">
        <v>99999999</v>
      </c>
      <c r="Z617" s="5" t="s">
        <v>34</v>
      </c>
      <c r="AA617" s="5" t="s">
        <v>35</v>
      </c>
      <c r="AD617" s="5" t="s">
        <v>36</v>
      </c>
      <c r="AE617" s="5">
        <v>254.24</v>
      </c>
      <c r="AF617" s="5">
        <v>0</v>
      </c>
      <c r="AG617" s="5">
        <v>45.76</v>
      </c>
      <c r="AH617" s="5">
        <f t="shared" si="98"/>
        <v>300</v>
      </c>
    </row>
    <row r="618" spans="1:34" x14ac:dyDescent="0.25">
      <c r="A618" s="5">
        <v>563</v>
      </c>
      <c r="B618" s="5" t="s">
        <v>29</v>
      </c>
      <c r="C618" s="5" t="s">
        <v>30</v>
      </c>
      <c r="D618" s="5" t="s">
        <v>761</v>
      </c>
      <c r="E618" s="15" t="str">
        <f t="shared" si="99"/>
        <v>B001</v>
      </c>
      <c r="F618" s="15" t="str">
        <f t="shared" si="89"/>
        <v>17130</v>
      </c>
      <c r="G618" s="15" t="str">
        <f t="shared" si="90"/>
        <v>1-1</v>
      </c>
      <c r="H618" s="5" t="s">
        <v>751</v>
      </c>
      <c r="I618" s="5">
        <f t="shared" si="91"/>
        <v>2</v>
      </c>
      <c r="J618" s="5">
        <f t="shared" si="92"/>
        <v>2022</v>
      </c>
      <c r="K618" s="5">
        <f t="shared" si="93"/>
        <v>14</v>
      </c>
      <c r="L618" s="7">
        <f t="shared" si="94"/>
        <v>44606</v>
      </c>
      <c r="M618" s="5" t="s">
        <v>751</v>
      </c>
      <c r="U618" s="5" t="s">
        <v>33</v>
      </c>
      <c r="V618" s="5" t="str">
        <f t="shared" si="95"/>
        <v>clientes - varios</v>
      </c>
      <c r="W618" s="5" t="str">
        <f t="shared" si="96"/>
        <v>CLIENTES - VARIOS</v>
      </c>
      <c r="X618" s="5" t="str">
        <f t="shared" si="97"/>
        <v>Clientes - Varios</v>
      </c>
      <c r="Y618" s="5">
        <v>99999999</v>
      </c>
      <c r="Z618" s="5" t="s">
        <v>34</v>
      </c>
      <c r="AA618" s="5" t="s">
        <v>35</v>
      </c>
      <c r="AD618" s="5" t="s">
        <v>36</v>
      </c>
      <c r="AE618" s="5">
        <v>169.49</v>
      </c>
      <c r="AF618" s="5">
        <v>0</v>
      </c>
      <c r="AG618" s="5">
        <v>30.51</v>
      </c>
      <c r="AH618" s="5">
        <f t="shared" si="98"/>
        <v>200</v>
      </c>
    </row>
    <row r="619" spans="1:34" x14ac:dyDescent="0.25">
      <c r="A619" s="5">
        <v>564</v>
      </c>
      <c r="B619" s="5" t="s">
        <v>29</v>
      </c>
      <c r="C619" s="5" t="s">
        <v>38</v>
      </c>
      <c r="D619" s="5" t="s">
        <v>762</v>
      </c>
      <c r="E619" s="15" t="str">
        <f t="shared" si="99"/>
        <v>F001</v>
      </c>
      <c r="F619" s="15" t="str">
        <f t="shared" si="89"/>
        <v>8489</v>
      </c>
      <c r="G619" s="15" t="str">
        <f t="shared" si="90"/>
        <v>1-8</v>
      </c>
      <c r="H619" s="5" t="s">
        <v>751</v>
      </c>
      <c r="I619" s="5">
        <f t="shared" si="91"/>
        <v>2</v>
      </c>
      <c r="J619" s="5">
        <f t="shared" si="92"/>
        <v>2022</v>
      </c>
      <c r="K619" s="5">
        <f t="shared" si="93"/>
        <v>14</v>
      </c>
      <c r="L619" s="7">
        <f t="shared" si="94"/>
        <v>44606</v>
      </c>
      <c r="M619" s="5" t="s">
        <v>751</v>
      </c>
      <c r="R619" s="5" t="s">
        <v>763</v>
      </c>
      <c r="S619" s="5" t="s">
        <v>764</v>
      </c>
      <c r="T619" s="5" t="s">
        <v>763</v>
      </c>
      <c r="U619" s="5" t="s">
        <v>765</v>
      </c>
      <c r="V619" s="5" t="str">
        <f t="shared" si="95"/>
        <v>servicios generales consultorias y construcciones d&amp;v sac</v>
      </c>
      <c r="W619" s="5" t="str">
        <f t="shared" si="96"/>
        <v>SERVICIOS GENERALES CONSULTORIAS Y CONSTRUCCIONES D&amp;V SAC</v>
      </c>
      <c r="X619" s="5" t="str">
        <f t="shared" si="97"/>
        <v>Servicios Generales Consultorias Y Construcciones D&amp;V Sac</v>
      </c>
      <c r="Y619" s="5">
        <v>20606975202</v>
      </c>
      <c r="Z619" s="5" t="s">
        <v>34</v>
      </c>
      <c r="AA619" s="5" t="s">
        <v>35</v>
      </c>
      <c r="AD619" s="5" t="s">
        <v>36</v>
      </c>
      <c r="AE619" s="5">
        <v>2457.63</v>
      </c>
      <c r="AF619" s="5">
        <v>0</v>
      </c>
      <c r="AG619" s="5">
        <v>442.37</v>
      </c>
      <c r="AH619" s="5">
        <f t="shared" si="98"/>
        <v>2900</v>
      </c>
    </row>
    <row r="620" spans="1:34" x14ac:dyDescent="0.25">
      <c r="A620" s="5">
        <v>565</v>
      </c>
      <c r="B620" s="5" t="s">
        <v>29</v>
      </c>
      <c r="C620" s="5" t="s">
        <v>30</v>
      </c>
      <c r="D620" s="5" t="s">
        <v>766</v>
      </c>
      <c r="E620" s="15" t="str">
        <f t="shared" si="99"/>
        <v>B001</v>
      </c>
      <c r="F620" s="15" t="str">
        <f t="shared" si="89"/>
        <v>17129</v>
      </c>
      <c r="G620" s="15" t="str">
        <f t="shared" si="90"/>
        <v>1-1</v>
      </c>
      <c r="H620" s="5" t="s">
        <v>751</v>
      </c>
      <c r="I620" s="5">
        <f t="shared" si="91"/>
        <v>2</v>
      </c>
      <c r="J620" s="5">
        <f t="shared" si="92"/>
        <v>2022</v>
      </c>
      <c r="K620" s="5">
        <f t="shared" si="93"/>
        <v>14</v>
      </c>
      <c r="L620" s="7">
        <f t="shared" si="94"/>
        <v>44606</v>
      </c>
      <c r="M620" s="5" t="s">
        <v>751</v>
      </c>
      <c r="U620" s="5" t="s">
        <v>33</v>
      </c>
      <c r="V620" s="5" t="str">
        <f t="shared" si="95"/>
        <v>clientes - varios</v>
      </c>
      <c r="W620" s="5" t="str">
        <f t="shared" si="96"/>
        <v>CLIENTES - VARIOS</v>
      </c>
      <c r="X620" s="5" t="str">
        <f t="shared" si="97"/>
        <v>Clientes - Varios</v>
      </c>
      <c r="Y620" s="5">
        <v>99999999</v>
      </c>
      <c r="Z620" s="5" t="s">
        <v>34</v>
      </c>
      <c r="AA620" s="5" t="s">
        <v>35</v>
      </c>
      <c r="AD620" s="5" t="s">
        <v>36</v>
      </c>
      <c r="AE620" s="5">
        <v>258.48</v>
      </c>
      <c r="AF620" s="5">
        <v>0</v>
      </c>
      <c r="AG620" s="5">
        <v>46.53</v>
      </c>
      <c r="AH620" s="5">
        <f t="shared" si="98"/>
        <v>305.01</v>
      </c>
    </row>
    <row r="621" spans="1:34" x14ac:dyDescent="0.25">
      <c r="A621" s="5">
        <v>566</v>
      </c>
      <c r="B621" s="5" t="s">
        <v>29</v>
      </c>
      <c r="C621" s="5" t="s">
        <v>38</v>
      </c>
      <c r="D621" s="5" t="s">
        <v>767</v>
      </c>
      <c r="E621" s="15" t="str">
        <f t="shared" si="99"/>
        <v>F001</v>
      </c>
      <c r="F621" s="15" t="str">
        <f t="shared" si="89"/>
        <v>8488</v>
      </c>
      <c r="G621" s="15" t="str">
        <f t="shared" si="90"/>
        <v>1-8</v>
      </c>
      <c r="H621" s="5" t="s">
        <v>751</v>
      </c>
      <c r="I621" s="5">
        <f t="shared" si="91"/>
        <v>2</v>
      </c>
      <c r="J621" s="5">
        <f t="shared" si="92"/>
        <v>2022</v>
      </c>
      <c r="K621" s="5">
        <f t="shared" si="93"/>
        <v>14</v>
      </c>
      <c r="L621" s="7">
        <f t="shared" si="94"/>
        <v>44606</v>
      </c>
      <c r="M621" s="5" t="s">
        <v>751</v>
      </c>
      <c r="R621" s="5" t="s">
        <v>222</v>
      </c>
      <c r="S621" s="5" t="s">
        <v>40</v>
      </c>
      <c r="T621" s="5" t="s">
        <v>41</v>
      </c>
      <c r="U621" s="5" t="s">
        <v>649</v>
      </c>
      <c r="V621" s="5" t="str">
        <f t="shared" si="95"/>
        <v>sipan distribuciones sociedad anonima cerrada</v>
      </c>
      <c r="W621" s="5" t="str">
        <f t="shared" si="96"/>
        <v>SIPAN DISTRIBUCIONES SOCIEDAD ANONIMA CERRADA</v>
      </c>
      <c r="X621" s="5" t="str">
        <f t="shared" si="97"/>
        <v>Sipan Distribuciones Sociedad Anonima Cerrada</v>
      </c>
      <c r="Y621" s="5">
        <v>20479504068</v>
      </c>
      <c r="Z621" s="5" t="s">
        <v>34</v>
      </c>
      <c r="AA621" s="5" t="s">
        <v>35</v>
      </c>
      <c r="AD621" s="5" t="s">
        <v>36</v>
      </c>
      <c r="AE621" s="5">
        <v>296.61</v>
      </c>
      <c r="AF621" s="5">
        <v>0</v>
      </c>
      <c r="AG621" s="5">
        <v>53.39</v>
      </c>
      <c r="AH621" s="5">
        <f t="shared" si="98"/>
        <v>350</v>
      </c>
    </row>
    <row r="622" spans="1:34" x14ac:dyDescent="0.25">
      <c r="A622" s="5">
        <v>567</v>
      </c>
      <c r="B622" s="5" t="s">
        <v>29</v>
      </c>
      <c r="C622" s="5" t="s">
        <v>38</v>
      </c>
      <c r="D622" s="5" t="s">
        <v>768</v>
      </c>
      <c r="E622" s="15" t="str">
        <f t="shared" si="99"/>
        <v>F001</v>
      </c>
      <c r="F622" s="15" t="str">
        <f t="shared" si="89"/>
        <v>8487</v>
      </c>
      <c r="G622" s="15" t="str">
        <f t="shared" si="90"/>
        <v>1-8</v>
      </c>
      <c r="H622" s="5" t="s">
        <v>751</v>
      </c>
      <c r="I622" s="5">
        <f t="shared" si="91"/>
        <v>2</v>
      </c>
      <c r="J622" s="5">
        <f t="shared" si="92"/>
        <v>2022</v>
      </c>
      <c r="K622" s="5">
        <f t="shared" si="93"/>
        <v>14</v>
      </c>
      <c r="L622" s="7">
        <f t="shared" si="94"/>
        <v>44606</v>
      </c>
      <c r="M622" s="5" t="s">
        <v>751</v>
      </c>
      <c r="R622" s="5" t="s">
        <v>395</v>
      </c>
      <c r="S622" s="5" t="s">
        <v>168</v>
      </c>
      <c r="T622" s="5" t="s">
        <v>169</v>
      </c>
      <c r="U622" s="5" t="s">
        <v>396</v>
      </c>
      <c r="V622" s="5" t="str">
        <f t="shared" si="95"/>
        <v>transportes pasamayo s r ltda</v>
      </c>
      <c r="W622" s="5" t="str">
        <f t="shared" si="96"/>
        <v>TRANSPORTES PASAMAYO S R LTDA</v>
      </c>
      <c r="X622" s="5" t="str">
        <f t="shared" si="97"/>
        <v>Transportes Pasamayo S R Ltda</v>
      </c>
      <c r="Y622" s="5">
        <v>20225171719</v>
      </c>
      <c r="Z622" s="5" t="s">
        <v>34</v>
      </c>
      <c r="AA622" s="5" t="s">
        <v>35</v>
      </c>
      <c r="AD622" s="5" t="s">
        <v>36</v>
      </c>
      <c r="AE622" s="5">
        <v>149.15</v>
      </c>
      <c r="AF622" s="5">
        <v>0</v>
      </c>
      <c r="AG622" s="5">
        <v>26.85</v>
      </c>
      <c r="AH622" s="5">
        <f t="shared" si="98"/>
        <v>176</v>
      </c>
    </row>
    <row r="623" spans="1:34" x14ac:dyDescent="0.25">
      <c r="A623" s="5">
        <v>568</v>
      </c>
      <c r="B623" s="5" t="s">
        <v>29</v>
      </c>
      <c r="C623" s="5" t="s">
        <v>38</v>
      </c>
      <c r="D623" s="5" t="s">
        <v>769</v>
      </c>
      <c r="E623" s="15" t="str">
        <f t="shared" si="99"/>
        <v>F001</v>
      </c>
      <c r="F623" s="15" t="str">
        <f t="shared" si="89"/>
        <v>8486</v>
      </c>
      <c r="G623" s="15" t="str">
        <f t="shared" si="90"/>
        <v>1-8</v>
      </c>
      <c r="H623" s="5" t="s">
        <v>751</v>
      </c>
      <c r="I623" s="5">
        <f t="shared" si="91"/>
        <v>2</v>
      </c>
      <c r="J623" s="5">
        <f t="shared" si="92"/>
        <v>2022</v>
      </c>
      <c r="K623" s="5">
        <f t="shared" si="93"/>
        <v>14</v>
      </c>
      <c r="L623" s="7">
        <f t="shared" si="94"/>
        <v>44606</v>
      </c>
      <c r="M623" s="5" t="s">
        <v>751</v>
      </c>
      <c r="R623" s="5" t="s">
        <v>222</v>
      </c>
      <c r="S623" s="5" t="s">
        <v>40</v>
      </c>
      <c r="T623" s="5" t="s">
        <v>41</v>
      </c>
      <c r="U623" s="5" t="s">
        <v>442</v>
      </c>
      <c r="V623" s="5" t="str">
        <f t="shared" si="95"/>
        <v>distribuidora vela motor?s s.r.l.</v>
      </c>
      <c r="W623" s="5" t="str">
        <f t="shared" si="96"/>
        <v>DISTRIBUIDORA VELA MOTOR?S S.R.L.</v>
      </c>
      <c r="X623" s="5" t="str">
        <f t="shared" si="97"/>
        <v>Distribuidora Vela Motor?S S.R.L.</v>
      </c>
      <c r="Y623" s="5">
        <v>20479970468</v>
      </c>
      <c r="Z623" s="5" t="s">
        <v>34</v>
      </c>
      <c r="AA623" s="5" t="s">
        <v>35</v>
      </c>
      <c r="AD623" s="5" t="s">
        <v>36</v>
      </c>
      <c r="AE623" s="5">
        <v>169.49</v>
      </c>
      <c r="AF623" s="5">
        <v>0</v>
      </c>
      <c r="AG623" s="5">
        <v>30.51</v>
      </c>
      <c r="AH623" s="5">
        <f t="shared" si="98"/>
        <v>200</v>
      </c>
    </row>
    <row r="624" spans="1:34" x14ac:dyDescent="0.25">
      <c r="A624" s="5">
        <v>569</v>
      </c>
      <c r="B624" s="5" t="s">
        <v>29</v>
      </c>
      <c r="C624" s="5" t="s">
        <v>30</v>
      </c>
      <c r="D624" s="5" t="s">
        <v>770</v>
      </c>
      <c r="E624" s="15" t="str">
        <f t="shared" si="99"/>
        <v>B001</v>
      </c>
      <c r="F624" s="15" t="str">
        <f t="shared" si="89"/>
        <v>17128</v>
      </c>
      <c r="G624" s="15" t="str">
        <f t="shared" si="90"/>
        <v>1-1</v>
      </c>
      <c r="H624" s="5" t="s">
        <v>751</v>
      </c>
      <c r="I624" s="5">
        <f t="shared" si="91"/>
        <v>2</v>
      </c>
      <c r="J624" s="5">
        <f t="shared" si="92"/>
        <v>2022</v>
      </c>
      <c r="K624" s="5">
        <f t="shared" si="93"/>
        <v>14</v>
      </c>
      <c r="L624" s="7">
        <f t="shared" si="94"/>
        <v>44606</v>
      </c>
      <c r="M624" s="5" t="s">
        <v>751</v>
      </c>
      <c r="U624" s="5" t="s">
        <v>33</v>
      </c>
      <c r="V624" s="5" t="str">
        <f t="shared" si="95"/>
        <v>clientes - varios</v>
      </c>
      <c r="W624" s="5" t="str">
        <f t="shared" si="96"/>
        <v>CLIENTES - VARIOS</v>
      </c>
      <c r="X624" s="5" t="str">
        <f t="shared" si="97"/>
        <v>Clientes - Varios</v>
      </c>
      <c r="Y624" s="5">
        <v>99999999</v>
      </c>
      <c r="Z624" s="5" t="s">
        <v>34</v>
      </c>
      <c r="AA624" s="5" t="s">
        <v>35</v>
      </c>
      <c r="AD624" s="5" t="s">
        <v>36</v>
      </c>
      <c r="AE624" s="5">
        <v>127.12</v>
      </c>
      <c r="AF624" s="5">
        <v>0</v>
      </c>
      <c r="AG624" s="5">
        <v>22.88</v>
      </c>
      <c r="AH624" s="5">
        <f t="shared" si="98"/>
        <v>150</v>
      </c>
    </row>
    <row r="625" spans="1:34" x14ac:dyDescent="0.25">
      <c r="A625" s="5">
        <v>570</v>
      </c>
      <c r="B625" s="5" t="s">
        <v>29</v>
      </c>
      <c r="C625" s="5" t="s">
        <v>30</v>
      </c>
      <c r="D625" s="5" t="s">
        <v>771</v>
      </c>
      <c r="E625" s="15" t="str">
        <f t="shared" si="99"/>
        <v>B001</v>
      </c>
      <c r="F625" s="15" t="str">
        <f t="shared" si="89"/>
        <v>17127</v>
      </c>
      <c r="G625" s="15" t="str">
        <f t="shared" si="90"/>
        <v>1-1</v>
      </c>
      <c r="H625" s="5" t="s">
        <v>751</v>
      </c>
      <c r="I625" s="5">
        <f t="shared" si="91"/>
        <v>2</v>
      </c>
      <c r="J625" s="5">
        <f t="shared" si="92"/>
        <v>2022</v>
      </c>
      <c r="K625" s="5">
        <f t="shared" si="93"/>
        <v>14</v>
      </c>
      <c r="L625" s="7">
        <f t="shared" si="94"/>
        <v>44606</v>
      </c>
      <c r="M625" s="5" t="s">
        <v>751</v>
      </c>
      <c r="U625" s="5" t="s">
        <v>33</v>
      </c>
      <c r="V625" s="5" t="str">
        <f t="shared" si="95"/>
        <v>clientes - varios</v>
      </c>
      <c r="W625" s="5" t="str">
        <f t="shared" si="96"/>
        <v>CLIENTES - VARIOS</v>
      </c>
      <c r="X625" s="5" t="str">
        <f t="shared" si="97"/>
        <v>Clientes - Varios</v>
      </c>
      <c r="Y625" s="5">
        <v>99999999</v>
      </c>
      <c r="Z625" s="5" t="s">
        <v>34</v>
      </c>
      <c r="AA625" s="5" t="s">
        <v>35</v>
      </c>
      <c r="AD625" s="5" t="s">
        <v>36</v>
      </c>
      <c r="AE625" s="5">
        <v>320.33999999999997</v>
      </c>
      <c r="AF625" s="5">
        <v>0</v>
      </c>
      <c r="AG625" s="5">
        <v>57.66</v>
      </c>
      <c r="AH625" s="5">
        <f t="shared" si="98"/>
        <v>378</v>
      </c>
    </row>
    <row r="626" spans="1:34" x14ac:dyDescent="0.25">
      <c r="A626" s="5">
        <v>571</v>
      </c>
      <c r="B626" s="5" t="s">
        <v>55</v>
      </c>
      <c r="C626" s="5" t="s">
        <v>38</v>
      </c>
      <c r="D626" s="5" t="s">
        <v>772</v>
      </c>
      <c r="E626" s="15" t="str">
        <f t="shared" si="99"/>
        <v>F002</v>
      </c>
      <c r="F626" s="15" t="str">
        <f t="shared" si="89"/>
        <v>3461</v>
      </c>
      <c r="G626" s="15" t="str">
        <f t="shared" si="90"/>
        <v>2-3</v>
      </c>
      <c r="H626" s="5" t="s">
        <v>751</v>
      </c>
      <c r="I626" s="5">
        <f t="shared" si="91"/>
        <v>2</v>
      </c>
      <c r="J626" s="5">
        <f t="shared" si="92"/>
        <v>2022</v>
      </c>
      <c r="K626" s="5">
        <f t="shared" si="93"/>
        <v>14</v>
      </c>
      <c r="L626" s="7">
        <f t="shared" si="94"/>
        <v>44606</v>
      </c>
      <c r="M626" s="5" t="s">
        <v>751</v>
      </c>
      <c r="R626" s="5" t="s">
        <v>41</v>
      </c>
      <c r="S626" s="5" t="s">
        <v>40</v>
      </c>
      <c r="T626" s="5" t="s">
        <v>41</v>
      </c>
      <c r="U626" s="5" t="s">
        <v>95</v>
      </c>
      <c r="V626" s="5" t="str">
        <f t="shared" si="95"/>
        <v>distribuciones e.m.i. s.a.c.</v>
      </c>
      <c r="W626" s="5" t="str">
        <f t="shared" si="96"/>
        <v>DISTRIBUCIONES E.M.I. S.A.C.</v>
      </c>
      <c r="X626" s="5" t="str">
        <f t="shared" si="97"/>
        <v>Distribuciones E.M.I. S.A.C.</v>
      </c>
      <c r="Y626" s="5">
        <v>20352813711</v>
      </c>
      <c r="Z626" s="5" t="s">
        <v>34</v>
      </c>
      <c r="AA626" s="5" t="s">
        <v>35</v>
      </c>
      <c r="AD626" s="5" t="s">
        <v>36</v>
      </c>
      <c r="AE626" s="5">
        <v>50.85</v>
      </c>
      <c r="AF626" s="5">
        <v>0</v>
      </c>
      <c r="AG626" s="5">
        <v>9.15</v>
      </c>
      <c r="AH626" s="5">
        <f t="shared" si="98"/>
        <v>60</v>
      </c>
    </row>
    <row r="627" spans="1:34" x14ac:dyDescent="0.25">
      <c r="A627" s="5">
        <v>572</v>
      </c>
      <c r="B627" s="5" t="s">
        <v>29</v>
      </c>
      <c r="C627" s="5" t="s">
        <v>30</v>
      </c>
      <c r="D627" s="5" t="s">
        <v>773</v>
      </c>
      <c r="E627" s="15" t="str">
        <f t="shared" si="99"/>
        <v>B001</v>
      </c>
      <c r="F627" s="15" t="str">
        <f t="shared" si="89"/>
        <v>17126</v>
      </c>
      <c r="G627" s="15" t="str">
        <f t="shared" si="90"/>
        <v>1-1</v>
      </c>
      <c r="H627" s="5" t="s">
        <v>751</v>
      </c>
      <c r="I627" s="5">
        <f t="shared" si="91"/>
        <v>2</v>
      </c>
      <c r="J627" s="5">
        <f t="shared" si="92"/>
        <v>2022</v>
      </c>
      <c r="K627" s="5">
        <f t="shared" si="93"/>
        <v>14</v>
      </c>
      <c r="L627" s="7">
        <f t="shared" si="94"/>
        <v>44606</v>
      </c>
      <c r="M627" s="5" t="s">
        <v>751</v>
      </c>
      <c r="U627" s="5" t="s">
        <v>33</v>
      </c>
      <c r="V627" s="5" t="str">
        <f t="shared" si="95"/>
        <v>clientes - varios</v>
      </c>
      <c r="W627" s="5" t="str">
        <f t="shared" si="96"/>
        <v>CLIENTES - VARIOS</v>
      </c>
      <c r="X627" s="5" t="str">
        <f t="shared" si="97"/>
        <v>Clientes - Varios</v>
      </c>
      <c r="Y627" s="5">
        <v>99999999</v>
      </c>
      <c r="Z627" s="5" t="s">
        <v>34</v>
      </c>
      <c r="AA627" s="5" t="s">
        <v>35</v>
      </c>
      <c r="AD627" s="5" t="s">
        <v>36</v>
      </c>
      <c r="AE627" s="5">
        <v>118.64</v>
      </c>
      <c r="AF627" s="5">
        <v>0</v>
      </c>
      <c r="AG627" s="5">
        <v>21.36</v>
      </c>
      <c r="AH627" s="5">
        <f t="shared" si="98"/>
        <v>140</v>
      </c>
    </row>
    <row r="628" spans="1:34" x14ac:dyDescent="0.25">
      <c r="A628" s="5">
        <v>573</v>
      </c>
      <c r="B628" s="5" t="s">
        <v>29</v>
      </c>
      <c r="C628" s="5" t="s">
        <v>30</v>
      </c>
      <c r="D628" s="5" t="s">
        <v>774</v>
      </c>
      <c r="E628" s="15" t="str">
        <f t="shared" si="99"/>
        <v>B001</v>
      </c>
      <c r="F628" s="15" t="str">
        <f t="shared" si="89"/>
        <v>17125</v>
      </c>
      <c r="G628" s="15" t="str">
        <f t="shared" si="90"/>
        <v>1-1</v>
      </c>
      <c r="H628" s="5" t="s">
        <v>751</v>
      </c>
      <c r="I628" s="5">
        <f t="shared" si="91"/>
        <v>2</v>
      </c>
      <c r="J628" s="5">
        <f t="shared" si="92"/>
        <v>2022</v>
      </c>
      <c r="K628" s="5">
        <f t="shared" si="93"/>
        <v>14</v>
      </c>
      <c r="L628" s="7">
        <f t="shared" si="94"/>
        <v>44606</v>
      </c>
      <c r="M628" s="5" t="s">
        <v>751</v>
      </c>
      <c r="U628" s="5" t="s">
        <v>33</v>
      </c>
      <c r="V628" s="5" t="str">
        <f t="shared" si="95"/>
        <v>clientes - varios</v>
      </c>
      <c r="W628" s="5" t="str">
        <f t="shared" si="96"/>
        <v>CLIENTES - VARIOS</v>
      </c>
      <c r="X628" s="5" t="str">
        <f t="shared" si="97"/>
        <v>Clientes - Varios</v>
      </c>
      <c r="Y628" s="5">
        <v>99999999</v>
      </c>
      <c r="Z628" s="5" t="s">
        <v>34</v>
      </c>
      <c r="AA628" s="5" t="s">
        <v>35</v>
      </c>
      <c r="AD628" s="5" t="s">
        <v>36</v>
      </c>
      <c r="AE628" s="5">
        <v>254.24</v>
      </c>
      <c r="AF628" s="5">
        <v>0</v>
      </c>
      <c r="AG628" s="5">
        <v>45.76</v>
      </c>
      <c r="AH628" s="5">
        <f t="shared" si="98"/>
        <v>300</v>
      </c>
    </row>
    <row r="629" spans="1:34" x14ac:dyDescent="0.25">
      <c r="A629" s="5">
        <v>574</v>
      </c>
      <c r="B629" s="5" t="s">
        <v>29</v>
      </c>
      <c r="C629" s="5" t="s">
        <v>38</v>
      </c>
      <c r="D629" s="5" t="s">
        <v>775</v>
      </c>
      <c r="E629" s="15" t="str">
        <f t="shared" si="99"/>
        <v>F001</v>
      </c>
      <c r="F629" s="15" t="str">
        <f t="shared" si="89"/>
        <v>8485</v>
      </c>
      <c r="G629" s="15" t="str">
        <f t="shared" si="90"/>
        <v>1-8</v>
      </c>
      <c r="H629" s="5" t="s">
        <v>776</v>
      </c>
      <c r="I629" s="5">
        <f t="shared" si="91"/>
        <v>2</v>
      </c>
      <c r="J629" s="5">
        <f t="shared" si="92"/>
        <v>2022</v>
      </c>
      <c r="K629" s="5">
        <f t="shared" si="93"/>
        <v>13</v>
      </c>
      <c r="L629" s="7">
        <f t="shared" si="94"/>
        <v>44605</v>
      </c>
      <c r="M629" s="5" t="s">
        <v>776</v>
      </c>
      <c r="R629" s="5" t="s">
        <v>92</v>
      </c>
      <c r="S629" s="5" t="s">
        <v>40</v>
      </c>
      <c r="T629" s="5" t="s">
        <v>41</v>
      </c>
      <c r="U629" s="5" t="s">
        <v>315</v>
      </c>
      <c r="V629" s="5" t="str">
        <f t="shared" si="95"/>
        <v>multiservicios v &amp; g gutty e.i.r.l.</v>
      </c>
      <c r="W629" s="5" t="str">
        <f t="shared" si="96"/>
        <v>MULTISERVICIOS V &amp; G GUTTY E.I.R.L.</v>
      </c>
      <c r="X629" s="5" t="str">
        <f t="shared" si="97"/>
        <v>Multiservicios V &amp; G Gutty E.I.R.L.</v>
      </c>
      <c r="Y629" s="5">
        <v>20604043779</v>
      </c>
      <c r="Z629" s="5" t="s">
        <v>34</v>
      </c>
      <c r="AA629" s="5" t="s">
        <v>35</v>
      </c>
      <c r="AD629" s="5" t="s">
        <v>36</v>
      </c>
      <c r="AE629" s="5">
        <v>84.75</v>
      </c>
      <c r="AF629" s="5">
        <v>0</v>
      </c>
      <c r="AG629" s="5">
        <v>15.25</v>
      </c>
      <c r="AH629" s="5">
        <f t="shared" si="98"/>
        <v>100</v>
      </c>
    </row>
    <row r="630" spans="1:34" x14ac:dyDescent="0.25">
      <c r="A630" s="5">
        <v>575</v>
      </c>
      <c r="B630" s="5" t="s">
        <v>29</v>
      </c>
      <c r="C630" s="5" t="s">
        <v>38</v>
      </c>
      <c r="D630" s="5" t="s">
        <v>777</v>
      </c>
      <c r="E630" s="15" t="str">
        <f t="shared" si="99"/>
        <v>F001</v>
      </c>
      <c r="F630" s="15" t="str">
        <f t="shared" si="89"/>
        <v>8484</v>
      </c>
      <c r="G630" s="15" t="str">
        <f t="shared" si="90"/>
        <v>1-8</v>
      </c>
      <c r="H630" s="5" t="s">
        <v>776</v>
      </c>
      <c r="I630" s="5">
        <f t="shared" si="91"/>
        <v>2</v>
      </c>
      <c r="J630" s="5">
        <f t="shared" si="92"/>
        <v>2022</v>
      </c>
      <c r="K630" s="5">
        <f t="shared" si="93"/>
        <v>13</v>
      </c>
      <c r="L630" s="7">
        <f t="shared" si="94"/>
        <v>44605</v>
      </c>
      <c r="M630" s="5" t="s">
        <v>776</v>
      </c>
      <c r="U630" s="5" t="s">
        <v>778</v>
      </c>
      <c r="V630" s="5" t="str">
        <f t="shared" si="95"/>
        <v>castillo vda de atoche iris amelia</v>
      </c>
      <c r="W630" s="5" t="str">
        <f t="shared" si="96"/>
        <v>CASTILLO VDA DE ATOCHE IRIS AMELIA</v>
      </c>
      <c r="X630" s="5" t="str">
        <f t="shared" si="97"/>
        <v>Castillo Vda De Atoche Iris Amelia</v>
      </c>
      <c r="Y630" s="5">
        <v>10165849286</v>
      </c>
      <c r="Z630" s="5" t="s">
        <v>34</v>
      </c>
      <c r="AA630" s="5" t="s">
        <v>35</v>
      </c>
      <c r="AD630" s="5" t="s">
        <v>36</v>
      </c>
      <c r="AE630" s="5">
        <v>50.85</v>
      </c>
      <c r="AF630" s="5">
        <v>0</v>
      </c>
      <c r="AG630" s="5">
        <v>9.15</v>
      </c>
      <c r="AH630" s="5">
        <f t="shared" si="98"/>
        <v>60</v>
      </c>
    </row>
    <row r="631" spans="1:34" x14ac:dyDescent="0.25">
      <c r="A631" s="5">
        <v>576</v>
      </c>
      <c r="B631" s="5" t="s">
        <v>29</v>
      </c>
      <c r="C631" s="5" t="s">
        <v>30</v>
      </c>
      <c r="D631" s="5" t="s">
        <v>779</v>
      </c>
      <c r="E631" s="15" t="str">
        <f t="shared" si="99"/>
        <v>B001</v>
      </c>
      <c r="F631" s="15" t="str">
        <f t="shared" si="89"/>
        <v>17124</v>
      </c>
      <c r="G631" s="15" t="str">
        <f t="shared" si="90"/>
        <v>1-1</v>
      </c>
      <c r="H631" s="5" t="s">
        <v>776</v>
      </c>
      <c r="I631" s="5">
        <f t="shared" si="91"/>
        <v>2</v>
      </c>
      <c r="J631" s="5">
        <f t="shared" si="92"/>
        <v>2022</v>
      </c>
      <c r="K631" s="5">
        <f t="shared" si="93"/>
        <v>13</v>
      </c>
      <c r="L631" s="7">
        <f t="shared" si="94"/>
        <v>44605</v>
      </c>
      <c r="M631" s="5" t="s">
        <v>776</v>
      </c>
      <c r="U631" s="5" t="s">
        <v>33</v>
      </c>
      <c r="V631" s="5" t="str">
        <f t="shared" si="95"/>
        <v>clientes - varios</v>
      </c>
      <c r="W631" s="5" t="str">
        <f t="shared" si="96"/>
        <v>CLIENTES - VARIOS</v>
      </c>
      <c r="X631" s="5" t="str">
        <f t="shared" si="97"/>
        <v>Clientes - Varios</v>
      </c>
      <c r="Y631" s="5">
        <v>99999999</v>
      </c>
      <c r="Z631" s="5" t="s">
        <v>34</v>
      </c>
      <c r="AA631" s="5" t="s">
        <v>35</v>
      </c>
      <c r="AD631" s="5" t="s">
        <v>36</v>
      </c>
      <c r="AE631" s="5">
        <v>101.69</v>
      </c>
      <c r="AF631" s="5">
        <v>0</v>
      </c>
      <c r="AG631" s="5">
        <v>18.309999999999999</v>
      </c>
      <c r="AH631" s="5">
        <f t="shared" si="98"/>
        <v>120</v>
      </c>
    </row>
    <row r="632" spans="1:34" x14ac:dyDescent="0.25">
      <c r="A632" s="5">
        <v>577</v>
      </c>
      <c r="B632" s="5" t="s">
        <v>29</v>
      </c>
      <c r="C632" s="5" t="s">
        <v>38</v>
      </c>
      <c r="D632" s="5" t="s">
        <v>780</v>
      </c>
      <c r="E632" s="15" t="str">
        <f t="shared" si="99"/>
        <v>F001</v>
      </c>
      <c r="F632" s="15" t="str">
        <f t="shared" si="89"/>
        <v>8483</v>
      </c>
      <c r="G632" s="15" t="str">
        <f t="shared" si="90"/>
        <v>1-8</v>
      </c>
      <c r="H632" s="5" t="s">
        <v>776</v>
      </c>
      <c r="I632" s="5">
        <f t="shared" si="91"/>
        <v>2</v>
      </c>
      <c r="J632" s="5">
        <f t="shared" si="92"/>
        <v>2022</v>
      </c>
      <c r="K632" s="5">
        <f t="shared" si="93"/>
        <v>13</v>
      </c>
      <c r="L632" s="7">
        <f t="shared" si="94"/>
        <v>44605</v>
      </c>
      <c r="M632" s="5" t="s">
        <v>776</v>
      </c>
      <c r="R632" s="5" t="s">
        <v>781</v>
      </c>
      <c r="S632" s="5" t="s">
        <v>40</v>
      </c>
      <c r="T632" s="5" t="s">
        <v>41</v>
      </c>
      <c r="U632" s="5" t="s">
        <v>782</v>
      </c>
      <c r="V632" s="5" t="str">
        <f t="shared" si="95"/>
        <v>jambo tafur julver frank</v>
      </c>
      <c r="W632" s="5" t="str">
        <f t="shared" si="96"/>
        <v>JAMBO TAFUR JULVER FRANK</v>
      </c>
      <c r="X632" s="5" t="str">
        <f t="shared" si="97"/>
        <v>Jambo Tafur Julver Frank</v>
      </c>
      <c r="Y632" s="5">
        <v>10469092882</v>
      </c>
      <c r="Z632" s="5" t="s">
        <v>34</v>
      </c>
      <c r="AA632" s="5" t="s">
        <v>35</v>
      </c>
      <c r="AD632" s="5" t="s">
        <v>36</v>
      </c>
      <c r="AE632" s="5">
        <v>736.44</v>
      </c>
      <c r="AF632" s="5">
        <v>0</v>
      </c>
      <c r="AG632" s="5">
        <v>132.56</v>
      </c>
      <c r="AH632" s="5">
        <f t="shared" si="98"/>
        <v>869</v>
      </c>
    </row>
    <row r="633" spans="1:34" x14ac:dyDescent="0.25">
      <c r="A633" s="5">
        <v>578</v>
      </c>
      <c r="B633" s="5" t="s">
        <v>55</v>
      </c>
      <c r="C633" s="5" t="s">
        <v>38</v>
      </c>
      <c r="D633" s="5" t="s">
        <v>783</v>
      </c>
      <c r="E633" s="15" t="str">
        <f t="shared" si="99"/>
        <v>F002</v>
      </c>
      <c r="F633" s="15" t="str">
        <f t="shared" ref="F633:F696" si="100">IF(LEFT(RIGHT(D633,5),1)="-",RIGHT(D633,4),RIGHT(D633,5))</f>
        <v>3460</v>
      </c>
      <c r="G633" s="15" t="str">
        <f t="shared" ref="G633:G696" si="101">MID(D633,4,3)</f>
        <v>2-3</v>
      </c>
      <c r="H633" s="5" t="s">
        <v>776</v>
      </c>
      <c r="I633" s="5">
        <f t="shared" ref="I633:I696" si="102">MONTH(H633)</f>
        <v>2</v>
      </c>
      <c r="J633" s="5">
        <f t="shared" ref="J633:J696" si="103">YEAR(H633)</f>
        <v>2022</v>
      </c>
      <c r="K633" s="5">
        <f t="shared" ref="K633:K696" si="104">DAY(H633)</f>
        <v>13</v>
      </c>
      <c r="L633" s="7">
        <f t="shared" ref="L633:L696" si="105">DATE(J633,I633,K633)</f>
        <v>44605</v>
      </c>
      <c r="M633" s="5" t="s">
        <v>776</v>
      </c>
      <c r="R633" s="5" t="s">
        <v>41</v>
      </c>
      <c r="S633" s="5" t="s">
        <v>40</v>
      </c>
      <c r="T633" s="5" t="s">
        <v>41</v>
      </c>
      <c r="U633" s="5" t="s">
        <v>106</v>
      </c>
      <c r="V633" s="5" t="str">
        <f t="shared" ref="V633:V696" si="106">LOWER(U633)</f>
        <v>casiano maco segundo baltazar</v>
      </c>
      <c r="W633" s="5" t="str">
        <f t="shared" ref="W633:W696" si="107">UPPER(U633)</f>
        <v>CASIANO MACO SEGUNDO BALTAZAR</v>
      </c>
      <c r="X633" s="5" t="str">
        <f t="shared" ref="X633:X696" si="108">PROPER(W633)</f>
        <v>Casiano Maco Segundo Baltazar</v>
      </c>
      <c r="Y633" s="5">
        <v>10432479388</v>
      </c>
      <c r="Z633" s="5" t="s">
        <v>34</v>
      </c>
      <c r="AA633" s="5" t="s">
        <v>35</v>
      </c>
      <c r="AD633" s="5" t="s">
        <v>36</v>
      </c>
      <c r="AE633" s="5">
        <v>118.64</v>
      </c>
      <c r="AF633" s="5">
        <v>0</v>
      </c>
      <c r="AG633" s="5">
        <v>21.36</v>
      </c>
      <c r="AH633" s="5">
        <f t="shared" ref="AH633:AH696" si="109">AE633+AG633</f>
        <v>140</v>
      </c>
    </row>
    <row r="634" spans="1:34" x14ac:dyDescent="0.25">
      <c r="A634" s="5">
        <v>579</v>
      </c>
      <c r="B634" s="5" t="s">
        <v>49</v>
      </c>
      <c r="C634" s="5" t="s">
        <v>30</v>
      </c>
      <c r="D634" s="5" t="s">
        <v>784</v>
      </c>
      <c r="E634" s="15" t="str">
        <f t="shared" ref="E634:E697" si="110">LEFT(D634,4)</f>
        <v>B003</v>
      </c>
      <c r="F634" s="15" t="str">
        <f t="shared" si="100"/>
        <v>12659</v>
      </c>
      <c r="G634" s="15" t="str">
        <f t="shared" si="101"/>
        <v>3-1</v>
      </c>
      <c r="H634" s="5" t="s">
        <v>776</v>
      </c>
      <c r="I634" s="5">
        <f t="shared" si="102"/>
        <v>2</v>
      </c>
      <c r="J634" s="5">
        <f t="shared" si="103"/>
        <v>2022</v>
      </c>
      <c r="K634" s="5">
        <f t="shared" si="104"/>
        <v>13</v>
      </c>
      <c r="L634" s="7">
        <f t="shared" si="105"/>
        <v>44605</v>
      </c>
      <c r="M634" s="5" t="s">
        <v>776</v>
      </c>
      <c r="U634" s="5" t="s">
        <v>33</v>
      </c>
      <c r="V634" s="5" t="str">
        <f t="shared" si="106"/>
        <v>clientes - varios</v>
      </c>
      <c r="W634" s="5" t="str">
        <f t="shared" si="107"/>
        <v>CLIENTES - VARIOS</v>
      </c>
      <c r="X634" s="5" t="str">
        <f t="shared" si="108"/>
        <v>Clientes - Varios</v>
      </c>
      <c r="Y634" s="5">
        <v>99999999</v>
      </c>
      <c r="Z634" s="5" t="s">
        <v>34</v>
      </c>
      <c r="AA634" s="5" t="s">
        <v>35</v>
      </c>
      <c r="AD634" s="5" t="s">
        <v>36</v>
      </c>
      <c r="AE634" s="5">
        <v>59.32</v>
      </c>
      <c r="AF634" s="5">
        <v>0</v>
      </c>
      <c r="AG634" s="5">
        <v>10.68</v>
      </c>
      <c r="AH634" s="5">
        <f t="shared" si="109"/>
        <v>70</v>
      </c>
    </row>
    <row r="635" spans="1:34" x14ac:dyDescent="0.25">
      <c r="A635" s="5">
        <v>580</v>
      </c>
      <c r="B635" s="5" t="s">
        <v>29</v>
      </c>
      <c r="C635" s="5" t="s">
        <v>30</v>
      </c>
      <c r="D635" s="5" t="s">
        <v>785</v>
      </c>
      <c r="E635" s="15" t="str">
        <f t="shared" si="110"/>
        <v>B001</v>
      </c>
      <c r="F635" s="15" t="str">
        <f t="shared" si="100"/>
        <v>17123</v>
      </c>
      <c r="G635" s="15" t="str">
        <f t="shared" si="101"/>
        <v>1-1</v>
      </c>
      <c r="H635" s="5" t="s">
        <v>776</v>
      </c>
      <c r="I635" s="5">
        <f t="shared" si="102"/>
        <v>2</v>
      </c>
      <c r="J635" s="5">
        <f t="shared" si="103"/>
        <v>2022</v>
      </c>
      <c r="K635" s="5">
        <f t="shared" si="104"/>
        <v>13</v>
      </c>
      <c r="L635" s="7">
        <f t="shared" si="105"/>
        <v>44605</v>
      </c>
      <c r="M635" s="5" t="s">
        <v>776</v>
      </c>
      <c r="U635" s="5" t="s">
        <v>33</v>
      </c>
      <c r="V635" s="5" t="str">
        <f t="shared" si="106"/>
        <v>clientes - varios</v>
      </c>
      <c r="W635" s="5" t="str">
        <f t="shared" si="107"/>
        <v>CLIENTES - VARIOS</v>
      </c>
      <c r="X635" s="5" t="str">
        <f t="shared" si="108"/>
        <v>Clientes - Varios</v>
      </c>
      <c r="Y635" s="5">
        <v>99999999</v>
      </c>
      <c r="Z635" s="5" t="s">
        <v>34</v>
      </c>
      <c r="AA635" s="5" t="s">
        <v>35</v>
      </c>
      <c r="AD635" s="5" t="s">
        <v>36</v>
      </c>
      <c r="AE635" s="5">
        <v>8.4700000000000006</v>
      </c>
      <c r="AF635" s="5">
        <v>0</v>
      </c>
      <c r="AG635" s="5">
        <v>1.53</v>
      </c>
      <c r="AH635" s="5">
        <f t="shared" si="109"/>
        <v>10</v>
      </c>
    </row>
    <row r="636" spans="1:34" x14ac:dyDescent="0.25">
      <c r="A636" s="5">
        <v>581</v>
      </c>
      <c r="B636" s="5" t="s">
        <v>29</v>
      </c>
      <c r="C636" s="5" t="s">
        <v>38</v>
      </c>
      <c r="D636" s="5" t="s">
        <v>786</v>
      </c>
      <c r="E636" s="15" t="str">
        <f t="shared" si="110"/>
        <v>F001</v>
      </c>
      <c r="F636" s="15" t="str">
        <f t="shared" si="100"/>
        <v>8482</v>
      </c>
      <c r="G636" s="15" t="str">
        <f t="shared" si="101"/>
        <v>1-8</v>
      </c>
      <c r="H636" s="5" t="s">
        <v>776</v>
      </c>
      <c r="I636" s="5">
        <f t="shared" si="102"/>
        <v>2</v>
      </c>
      <c r="J636" s="5">
        <f t="shared" si="103"/>
        <v>2022</v>
      </c>
      <c r="K636" s="5">
        <f t="shared" si="104"/>
        <v>13</v>
      </c>
      <c r="L636" s="7">
        <f t="shared" si="105"/>
        <v>44605</v>
      </c>
      <c r="M636" s="5" t="s">
        <v>776</v>
      </c>
      <c r="U636" s="5" t="s">
        <v>787</v>
      </c>
      <c r="V636" s="5" t="str">
        <f t="shared" si="106"/>
        <v>edilberto fustamante heredia</v>
      </c>
      <c r="W636" s="5" t="str">
        <f t="shared" si="107"/>
        <v>EDILBERTO FUSTAMANTE HEREDIA</v>
      </c>
      <c r="X636" s="5" t="str">
        <f t="shared" si="108"/>
        <v>Edilberto Fustamante Heredia</v>
      </c>
      <c r="Y636" s="5">
        <v>10433109495</v>
      </c>
      <c r="Z636" s="5" t="s">
        <v>34</v>
      </c>
      <c r="AA636" s="5" t="s">
        <v>35</v>
      </c>
      <c r="AD636" s="5" t="s">
        <v>36</v>
      </c>
      <c r="AE636" s="5">
        <v>84.75</v>
      </c>
      <c r="AF636" s="5">
        <v>0</v>
      </c>
      <c r="AG636" s="5">
        <v>15.25</v>
      </c>
      <c r="AH636" s="5">
        <f t="shared" si="109"/>
        <v>100</v>
      </c>
    </row>
    <row r="637" spans="1:34" x14ac:dyDescent="0.25">
      <c r="A637" s="5">
        <v>582</v>
      </c>
      <c r="B637" s="5" t="s">
        <v>29</v>
      </c>
      <c r="C637" s="5" t="s">
        <v>30</v>
      </c>
      <c r="D637" s="5" t="s">
        <v>788</v>
      </c>
      <c r="E637" s="15" t="str">
        <f t="shared" si="110"/>
        <v>B001</v>
      </c>
      <c r="F637" s="15" t="str">
        <f t="shared" si="100"/>
        <v>17122</v>
      </c>
      <c r="G637" s="15" t="str">
        <f t="shared" si="101"/>
        <v>1-1</v>
      </c>
      <c r="H637" s="5" t="s">
        <v>776</v>
      </c>
      <c r="I637" s="5">
        <f t="shared" si="102"/>
        <v>2</v>
      </c>
      <c r="J637" s="5">
        <f t="shared" si="103"/>
        <v>2022</v>
      </c>
      <c r="K637" s="5">
        <f t="shared" si="104"/>
        <v>13</v>
      </c>
      <c r="L637" s="7">
        <f t="shared" si="105"/>
        <v>44605</v>
      </c>
      <c r="M637" s="5" t="s">
        <v>776</v>
      </c>
      <c r="U637" s="5" t="s">
        <v>33</v>
      </c>
      <c r="V637" s="5" t="str">
        <f t="shared" si="106"/>
        <v>clientes - varios</v>
      </c>
      <c r="W637" s="5" t="str">
        <f t="shared" si="107"/>
        <v>CLIENTES - VARIOS</v>
      </c>
      <c r="X637" s="5" t="str">
        <f t="shared" si="108"/>
        <v>Clientes - Varios</v>
      </c>
      <c r="Y637" s="5">
        <v>99999999</v>
      </c>
      <c r="Z637" s="5" t="s">
        <v>34</v>
      </c>
      <c r="AA637" s="5" t="s">
        <v>35</v>
      </c>
      <c r="AD637" s="5" t="s">
        <v>36</v>
      </c>
      <c r="AE637" s="5">
        <v>76.27</v>
      </c>
      <c r="AF637" s="5">
        <v>0</v>
      </c>
      <c r="AG637" s="5">
        <v>13.73</v>
      </c>
      <c r="AH637" s="5">
        <f t="shared" si="109"/>
        <v>90</v>
      </c>
    </row>
    <row r="638" spans="1:34" x14ac:dyDescent="0.25">
      <c r="A638" s="5">
        <v>583</v>
      </c>
      <c r="B638" s="5" t="s">
        <v>29</v>
      </c>
      <c r="C638" s="5" t="s">
        <v>30</v>
      </c>
      <c r="D638" s="5" t="s">
        <v>789</v>
      </c>
      <c r="E638" s="15" t="str">
        <f t="shared" si="110"/>
        <v>B001</v>
      </c>
      <c r="F638" s="15" t="str">
        <f t="shared" si="100"/>
        <v>17121</v>
      </c>
      <c r="G638" s="15" t="str">
        <f t="shared" si="101"/>
        <v>1-1</v>
      </c>
      <c r="H638" s="5" t="s">
        <v>776</v>
      </c>
      <c r="I638" s="5">
        <f t="shared" si="102"/>
        <v>2</v>
      </c>
      <c r="J638" s="5">
        <f t="shared" si="103"/>
        <v>2022</v>
      </c>
      <c r="K638" s="5">
        <f t="shared" si="104"/>
        <v>13</v>
      </c>
      <c r="L638" s="7">
        <f t="shared" si="105"/>
        <v>44605</v>
      </c>
      <c r="M638" s="5" t="s">
        <v>776</v>
      </c>
      <c r="U638" s="5" t="s">
        <v>33</v>
      </c>
      <c r="V638" s="5" t="str">
        <f t="shared" si="106"/>
        <v>clientes - varios</v>
      </c>
      <c r="W638" s="5" t="str">
        <f t="shared" si="107"/>
        <v>CLIENTES - VARIOS</v>
      </c>
      <c r="X638" s="5" t="str">
        <f t="shared" si="108"/>
        <v>Clientes - Varios</v>
      </c>
      <c r="Y638" s="5">
        <v>99999999</v>
      </c>
      <c r="Z638" s="5" t="s">
        <v>34</v>
      </c>
      <c r="AA638" s="5" t="s">
        <v>35</v>
      </c>
      <c r="AD638" s="5" t="s">
        <v>36</v>
      </c>
      <c r="AE638" s="5">
        <v>127.12</v>
      </c>
      <c r="AF638" s="5">
        <v>0</v>
      </c>
      <c r="AG638" s="5">
        <v>22.88</v>
      </c>
      <c r="AH638" s="5">
        <f t="shared" si="109"/>
        <v>150</v>
      </c>
    </row>
    <row r="639" spans="1:34" x14ac:dyDescent="0.25">
      <c r="A639" s="5">
        <v>584</v>
      </c>
      <c r="B639" s="5" t="s">
        <v>29</v>
      </c>
      <c r="C639" s="5" t="s">
        <v>38</v>
      </c>
      <c r="D639" s="5" t="s">
        <v>790</v>
      </c>
      <c r="E639" s="15" t="str">
        <f t="shared" si="110"/>
        <v>F001</v>
      </c>
      <c r="F639" s="15" t="str">
        <f t="shared" si="100"/>
        <v>8481</v>
      </c>
      <c r="G639" s="15" t="str">
        <f t="shared" si="101"/>
        <v>1-8</v>
      </c>
      <c r="H639" s="5" t="s">
        <v>776</v>
      </c>
      <c r="I639" s="5">
        <f t="shared" si="102"/>
        <v>2</v>
      </c>
      <c r="J639" s="5">
        <f t="shared" si="103"/>
        <v>2022</v>
      </c>
      <c r="K639" s="5">
        <f t="shared" si="104"/>
        <v>13</v>
      </c>
      <c r="L639" s="7">
        <f t="shared" si="105"/>
        <v>44605</v>
      </c>
      <c r="M639" s="5" t="s">
        <v>776</v>
      </c>
      <c r="R639" s="5" t="s">
        <v>791</v>
      </c>
      <c r="S639" s="5" t="s">
        <v>40</v>
      </c>
      <c r="T639" s="5" t="s">
        <v>792</v>
      </c>
      <c r="U639" s="5" t="s">
        <v>793</v>
      </c>
      <c r="V639" s="5" t="str">
        <f t="shared" si="106"/>
        <v>viviras en mi recuerdo e.i.r.l.</v>
      </c>
      <c r="W639" s="5" t="str">
        <f t="shared" si="107"/>
        <v>VIVIRAS EN MI RECUERDO E.I.R.L.</v>
      </c>
      <c r="X639" s="5" t="str">
        <f t="shared" si="108"/>
        <v>Viviras En Mi Recuerdo E.I.R.L.</v>
      </c>
      <c r="Y639" s="5">
        <v>20602415679</v>
      </c>
      <c r="Z639" s="5" t="s">
        <v>34</v>
      </c>
      <c r="AA639" s="5" t="s">
        <v>35</v>
      </c>
      <c r="AD639" s="5" t="s">
        <v>36</v>
      </c>
      <c r="AE639" s="5">
        <v>67.8</v>
      </c>
      <c r="AF639" s="5">
        <v>0</v>
      </c>
      <c r="AG639" s="5">
        <v>12.2</v>
      </c>
      <c r="AH639" s="5">
        <f t="shared" si="109"/>
        <v>80</v>
      </c>
    </row>
    <row r="640" spans="1:34" x14ac:dyDescent="0.25">
      <c r="A640" s="5">
        <v>585</v>
      </c>
      <c r="B640" s="5" t="s">
        <v>29</v>
      </c>
      <c r="C640" s="5" t="s">
        <v>38</v>
      </c>
      <c r="D640" s="5" t="s">
        <v>794</v>
      </c>
      <c r="E640" s="15" t="str">
        <f t="shared" si="110"/>
        <v>F001</v>
      </c>
      <c r="F640" s="15" t="str">
        <f t="shared" si="100"/>
        <v>8480</v>
      </c>
      <c r="G640" s="15" t="str">
        <f t="shared" si="101"/>
        <v>1-8</v>
      </c>
      <c r="H640" s="5" t="s">
        <v>776</v>
      </c>
      <c r="I640" s="5">
        <f t="shared" si="102"/>
        <v>2</v>
      </c>
      <c r="J640" s="5">
        <f t="shared" si="103"/>
        <v>2022</v>
      </c>
      <c r="K640" s="5">
        <f t="shared" si="104"/>
        <v>13</v>
      </c>
      <c r="L640" s="7">
        <f t="shared" si="105"/>
        <v>44605</v>
      </c>
      <c r="M640" s="5" t="s">
        <v>776</v>
      </c>
      <c r="U640" s="5" t="s">
        <v>108</v>
      </c>
      <c r="V640" s="5" t="str">
        <f t="shared" si="106"/>
        <v>empresa constructora y servicios generales akunta s.r.l.</v>
      </c>
      <c r="W640" s="5" t="str">
        <f t="shared" si="107"/>
        <v>EMPRESA CONSTRUCTORA Y SERVICIOS GENERALES AKUNTA S.R.L.</v>
      </c>
      <c r="X640" s="5" t="str">
        <f t="shared" si="108"/>
        <v>Empresa Constructora Y Servicios Generales Akunta S.R.L.</v>
      </c>
      <c r="Y640" s="5">
        <v>20496149425</v>
      </c>
      <c r="Z640" s="5" t="s">
        <v>34</v>
      </c>
      <c r="AA640" s="5" t="s">
        <v>35</v>
      </c>
      <c r="AD640" s="5" t="s">
        <v>36</v>
      </c>
      <c r="AE640" s="5">
        <v>118.64</v>
      </c>
      <c r="AF640" s="5">
        <v>0</v>
      </c>
      <c r="AG640" s="5">
        <v>21.36</v>
      </c>
      <c r="AH640" s="5">
        <f t="shared" si="109"/>
        <v>140</v>
      </c>
    </row>
    <row r="641" spans="1:34" x14ac:dyDescent="0.25">
      <c r="A641" s="5">
        <v>586</v>
      </c>
      <c r="B641" s="5" t="s">
        <v>49</v>
      </c>
      <c r="C641" s="5" t="s">
        <v>38</v>
      </c>
      <c r="D641" s="5" t="s">
        <v>795</v>
      </c>
      <c r="E641" s="15" t="str">
        <f t="shared" si="110"/>
        <v>F003</v>
      </c>
      <c r="F641" s="15" t="str">
        <f t="shared" si="100"/>
        <v>2095</v>
      </c>
      <c r="G641" s="15" t="str">
        <f t="shared" si="101"/>
        <v>3-2</v>
      </c>
      <c r="H641" s="5" t="s">
        <v>776</v>
      </c>
      <c r="I641" s="5">
        <f t="shared" si="102"/>
        <v>2</v>
      </c>
      <c r="J641" s="5">
        <f t="shared" si="103"/>
        <v>2022</v>
      </c>
      <c r="K641" s="5">
        <f t="shared" si="104"/>
        <v>13</v>
      </c>
      <c r="L641" s="7">
        <f t="shared" si="105"/>
        <v>44605</v>
      </c>
      <c r="M641" s="5" t="s">
        <v>776</v>
      </c>
      <c r="S641" s="5" t="s">
        <v>40</v>
      </c>
      <c r="T641" s="5" t="s">
        <v>41</v>
      </c>
      <c r="U641" s="5" t="s">
        <v>796</v>
      </c>
      <c r="V641" s="5" t="str">
        <f t="shared" si="106"/>
        <v>guerrero chilon neyle</v>
      </c>
      <c r="W641" s="5" t="str">
        <f t="shared" si="107"/>
        <v>GUERRERO CHILON NEYLE</v>
      </c>
      <c r="X641" s="5" t="str">
        <f t="shared" si="108"/>
        <v>Guerrero Chilon Neyle</v>
      </c>
      <c r="Y641" s="5">
        <v>10165130231</v>
      </c>
      <c r="Z641" s="5" t="s">
        <v>34</v>
      </c>
      <c r="AA641" s="5" t="s">
        <v>35</v>
      </c>
      <c r="AD641" s="5" t="s">
        <v>36</v>
      </c>
      <c r="AE641" s="5">
        <v>25.42</v>
      </c>
      <c r="AF641" s="5">
        <v>0</v>
      </c>
      <c r="AG641" s="5">
        <v>4.58</v>
      </c>
      <c r="AH641" s="5">
        <f t="shared" si="109"/>
        <v>30</v>
      </c>
    </row>
    <row r="642" spans="1:34" x14ac:dyDescent="0.25">
      <c r="A642" s="5">
        <v>587</v>
      </c>
      <c r="B642" s="5" t="s">
        <v>49</v>
      </c>
      <c r="C642" s="5" t="s">
        <v>38</v>
      </c>
      <c r="D642" s="5" t="s">
        <v>797</v>
      </c>
      <c r="E642" s="15" t="str">
        <f t="shared" si="110"/>
        <v>F003</v>
      </c>
      <c r="F642" s="15" t="str">
        <f t="shared" si="100"/>
        <v>2094</v>
      </c>
      <c r="G642" s="15" t="str">
        <f t="shared" si="101"/>
        <v>3-2</v>
      </c>
      <c r="H642" s="5" t="s">
        <v>776</v>
      </c>
      <c r="I642" s="5">
        <f t="shared" si="102"/>
        <v>2</v>
      </c>
      <c r="J642" s="5">
        <f t="shared" si="103"/>
        <v>2022</v>
      </c>
      <c r="K642" s="5">
        <f t="shared" si="104"/>
        <v>13</v>
      </c>
      <c r="L642" s="7">
        <f t="shared" si="105"/>
        <v>44605</v>
      </c>
      <c r="M642" s="5" t="s">
        <v>776</v>
      </c>
      <c r="S642" s="5" t="s">
        <v>40</v>
      </c>
      <c r="T642" s="5" t="s">
        <v>41</v>
      </c>
      <c r="U642" s="5" t="s">
        <v>157</v>
      </c>
      <c r="V642" s="5" t="str">
        <f t="shared" si="106"/>
        <v>la torre vallejos fernando camilo</v>
      </c>
      <c r="W642" s="5" t="str">
        <f t="shared" si="107"/>
        <v>LA TORRE VALLEJOS FERNANDO CAMILO</v>
      </c>
      <c r="X642" s="5" t="str">
        <f t="shared" si="108"/>
        <v>La Torre Vallejos Fernando Camilo</v>
      </c>
      <c r="Y642" s="5">
        <v>10167268094</v>
      </c>
      <c r="Z642" s="5" t="s">
        <v>34</v>
      </c>
      <c r="AA642" s="5" t="s">
        <v>35</v>
      </c>
      <c r="AD642" s="5" t="s">
        <v>36</v>
      </c>
      <c r="AE642" s="5">
        <v>79.239999999999995</v>
      </c>
      <c r="AF642" s="5">
        <v>0</v>
      </c>
      <c r="AG642" s="5">
        <v>14.26</v>
      </c>
      <c r="AH642" s="5">
        <f t="shared" si="109"/>
        <v>93.5</v>
      </c>
    </row>
    <row r="643" spans="1:34" x14ac:dyDescent="0.25">
      <c r="A643" s="5">
        <v>588</v>
      </c>
      <c r="B643" s="5" t="s">
        <v>29</v>
      </c>
      <c r="C643" s="5" t="s">
        <v>30</v>
      </c>
      <c r="D643" s="5" t="s">
        <v>798</v>
      </c>
      <c r="E643" s="15" t="str">
        <f t="shared" si="110"/>
        <v>B001</v>
      </c>
      <c r="F643" s="15" t="str">
        <f t="shared" si="100"/>
        <v>17120</v>
      </c>
      <c r="G643" s="15" t="str">
        <f t="shared" si="101"/>
        <v>1-1</v>
      </c>
      <c r="H643" s="5" t="s">
        <v>776</v>
      </c>
      <c r="I643" s="5">
        <f t="shared" si="102"/>
        <v>2</v>
      </c>
      <c r="J643" s="5">
        <f t="shared" si="103"/>
        <v>2022</v>
      </c>
      <c r="K643" s="5">
        <f t="shared" si="104"/>
        <v>13</v>
      </c>
      <c r="L643" s="7">
        <f t="shared" si="105"/>
        <v>44605</v>
      </c>
      <c r="M643" s="5" t="s">
        <v>776</v>
      </c>
      <c r="U643" s="5" t="s">
        <v>799</v>
      </c>
      <c r="V643" s="5" t="str">
        <f t="shared" si="106"/>
        <v>doris ruiz julca</v>
      </c>
      <c r="W643" s="5" t="str">
        <f t="shared" si="107"/>
        <v>DORIS RUIZ JULCA</v>
      </c>
      <c r="X643" s="5" t="str">
        <f t="shared" si="108"/>
        <v>Doris Ruiz Julca</v>
      </c>
      <c r="Y643" s="5">
        <v>71093766</v>
      </c>
      <c r="Z643" s="5" t="s">
        <v>34</v>
      </c>
      <c r="AA643" s="5" t="s">
        <v>35</v>
      </c>
      <c r="AD643" s="5" t="s">
        <v>36</v>
      </c>
      <c r="AE643" s="5">
        <v>16.95</v>
      </c>
      <c r="AF643" s="5">
        <v>0</v>
      </c>
      <c r="AG643" s="5">
        <v>3.05</v>
      </c>
      <c r="AH643" s="5">
        <f t="shared" si="109"/>
        <v>20</v>
      </c>
    </row>
    <row r="644" spans="1:34" x14ac:dyDescent="0.25">
      <c r="A644" s="5">
        <v>589</v>
      </c>
      <c r="B644" s="5" t="s">
        <v>29</v>
      </c>
      <c r="C644" s="5" t="s">
        <v>30</v>
      </c>
      <c r="D644" s="5" t="s">
        <v>800</v>
      </c>
      <c r="E644" s="15" t="str">
        <f t="shared" si="110"/>
        <v>B001</v>
      </c>
      <c r="F644" s="15" t="str">
        <f t="shared" si="100"/>
        <v>17119</v>
      </c>
      <c r="G644" s="15" t="str">
        <f t="shared" si="101"/>
        <v>1-1</v>
      </c>
      <c r="H644" s="5" t="s">
        <v>776</v>
      </c>
      <c r="I644" s="5">
        <f t="shared" si="102"/>
        <v>2</v>
      </c>
      <c r="J644" s="5">
        <f t="shared" si="103"/>
        <v>2022</v>
      </c>
      <c r="K644" s="5">
        <f t="shared" si="104"/>
        <v>13</v>
      </c>
      <c r="L644" s="7">
        <f t="shared" si="105"/>
        <v>44605</v>
      </c>
      <c r="M644" s="5" t="s">
        <v>776</v>
      </c>
      <c r="U644" s="5" t="s">
        <v>33</v>
      </c>
      <c r="V644" s="5" t="str">
        <f t="shared" si="106"/>
        <v>clientes - varios</v>
      </c>
      <c r="W644" s="5" t="str">
        <f t="shared" si="107"/>
        <v>CLIENTES - VARIOS</v>
      </c>
      <c r="X644" s="5" t="str">
        <f t="shared" si="108"/>
        <v>Clientes - Varios</v>
      </c>
      <c r="Y644" s="5">
        <v>99999999</v>
      </c>
      <c r="Z644" s="5" t="s">
        <v>34</v>
      </c>
      <c r="AA644" s="5" t="s">
        <v>35</v>
      </c>
      <c r="AD644" s="5" t="s">
        <v>36</v>
      </c>
      <c r="AE644" s="5">
        <v>42.37</v>
      </c>
      <c r="AF644" s="5">
        <v>0</v>
      </c>
      <c r="AG644" s="5">
        <v>7.63</v>
      </c>
      <c r="AH644" s="5">
        <f t="shared" si="109"/>
        <v>50</v>
      </c>
    </row>
    <row r="645" spans="1:34" x14ac:dyDescent="0.25">
      <c r="A645" s="5">
        <v>590</v>
      </c>
      <c r="B645" s="5" t="s">
        <v>29</v>
      </c>
      <c r="C645" s="5" t="s">
        <v>30</v>
      </c>
      <c r="D645" s="5" t="s">
        <v>801</v>
      </c>
      <c r="E645" s="15" t="str">
        <f t="shared" si="110"/>
        <v>B001</v>
      </c>
      <c r="F645" s="15" t="str">
        <f t="shared" si="100"/>
        <v>17118</v>
      </c>
      <c r="G645" s="15" t="str">
        <f t="shared" si="101"/>
        <v>1-1</v>
      </c>
      <c r="H645" s="5" t="s">
        <v>776</v>
      </c>
      <c r="I645" s="5">
        <f t="shared" si="102"/>
        <v>2</v>
      </c>
      <c r="J645" s="5">
        <f t="shared" si="103"/>
        <v>2022</v>
      </c>
      <c r="K645" s="5">
        <f t="shared" si="104"/>
        <v>13</v>
      </c>
      <c r="L645" s="7">
        <f t="shared" si="105"/>
        <v>44605</v>
      </c>
      <c r="M645" s="5" t="s">
        <v>776</v>
      </c>
      <c r="R645" s="5" t="s">
        <v>66</v>
      </c>
      <c r="S645" s="5" t="s">
        <v>40</v>
      </c>
      <c r="T645" s="5" t="s">
        <v>41</v>
      </c>
      <c r="U645" s="5" t="s">
        <v>802</v>
      </c>
      <c r="V645" s="5" t="str">
        <f t="shared" si="106"/>
        <v>agropucala s.a.a.</v>
      </c>
      <c r="W645" s="5" t="str">
        <f t="shared" si="107"/>
        <v>AGROPUCALA S.A.A.</v>
      </c>
      <c r="X645" s="5" t="str">
        <f t="shared" si="108"/>
        <v>Agropucala S.A.A.</v>
      </c>
      <c r="Y645" s="5">
        <v>20113657872</v>
      </c>
      <c r="Z645" s="5" t="s">
        <v>34</v>
      </c>
      <c r="AA645" s="5" t="s">
        <v>35</v>
      </c>
      <c r="AD645" s="5" t="s">
        <v>36</v>
      </c>
      <c r="AE645" s="5">
        <v>25.42</v>
      </c>
      <c r="AF645" s="5">
        <v>0</v>
      </c>
      <c r="AG645" s="5">
        <v>4.58</v>
      </c>
      <c r="AH645" s="5">
        <f t="shared" si="109"/>
        <v>30</v>
      </c>
    </row>
    <row r="646" spans="1:34" x14ac:dyDescent="0.25">
      <c r="A646" s="5">
        <v>591</v>
      </c>
      <c r="B646" s="5" t="s">
        <v>29</v>
      </c>
      <c r="C646" s="5" t="s">
        <v>30</v>
      </c>
      <c r="D646" s="5" t="s">
        <v>803</v>
      </c>
      <c r="E646" s="15" t="str">
        <f t="shared" si="110"/>
        <v>B001</v>
      </c>
      <c r="F646" s="15" t="str">
        <f t="shared" si="100"/>
        <v>17117</v>
      </c>
      <c r="G646" s="15" t="str">
        <f t="shared" si="101"/>
        <v>1-1</v>
      </c>
      <c r="H646" s="5" t="s">
        <v>776</v>
      </c>
      <c r="I646" s="5">
        <f t="shared" si="102"/>
        <v>2</v>
      </c>
      <c r="J646" s="5">
        <f t="shared" si="103"/>
        <v>2022</v>
      </c>
      <c r="K646" s="5">
        <f t="shared" si="104"/>
        <v>13</v>
      </c>
      <c r="L646" s="7">
        <f t="shared" si="105"/>
        <v>44605</v>
      </c>
      <c r="M646" s="5" t="s">
        <v>776</v>
      </c>
      <c r="U646" s="5" t="s">
        <v>33</v>
      </c>
      <c r="V646" s="5" t="str">
        <f t="shared" si="106"/>
        <v>clientes - varios</v>
      </c>
      <c r="W646" s="5" t="str">
        <f t="shared" si="107"/>
        <v>CLIENTES - VARIOS</v>
      </c>
      <c r="X646" s="5" t="str">
        <f t="shared" si="108"/>
        <v>Clientes - Varios</v>
      </c>
      <c r="Y646" s="5">
        <v>99999999</v>
      </c>
      <c r="Z646" s="5" t="s">
        <v>34</v>
      </c>
      <c r="AA646" s="5" t="s">
        <v>35</v>
      </c>
      <c r="AD646" s="5" t="s">
        <v>36</v>
      </c>
      <c r="AE646" s="5">
        <v>33.9</v>
      </c>
      <c r="AF646" s="5">
        <v>0</v>
      </c>
      <c r="AG646" s="5">
        <v>6.1</v>
      </c>
      <c r="AH646" s="5">
        <f t="shared" si="109"/>
        <v>40</v>
      </c>
    </row>
    <row r="647" spans="1:34" x14ac:dyDescent="0.25">
      <c r="A647" s="5">
        <v>592</v>
      </c>
      <c r="B647" s="5" t="s">
        <v>29</v>
      </c>
      <c r="C647" s="5" t="s">
        <v>30</v>
      </c>
      <c r="D647" s="5" t="s">
        <v>804</v>
      </c>
      <c r="E647" s="15" t="str">
        <f t="shared" si="110"/>
        <v>B001</v>
      </c>
      <c r="F647" s="15" t="str">
        <f t="shared" si="100"/>
        <v>17116</v>
      </c>
      <c r="G647" s="15" t="str">
        <f t="shared" si="101"/>
        <v>1-1</v>
      </c>
      <c r="H647" s="5" t="s">
        <v>776</v>
      </c>
      <c r="I647" s="5">
        <f t="shared" si="102"/>
        <v>2</v>
      </c>
      <c r="J647" s="5">
        <f t="shared" si="103"/>
        <v>2022</v>
      </c>
      <c r="K647" s="5">
        <f t="shared" si="104"/>
        <v>13</v>
      </c>
      <c r="L647" s="7">
        <f t="shared" si="105"/>
        <v>44605</v>
      </c>
      <c r="M647" s="5" t="s">
        <v>776</v>
      </c>
      <c r="U647" s="5" t="s">
        <v>33</v>
      </c>
      <c r="V647" s="5" t="str">
        <f t="shared" si="106"/>
        <v>clientes - varios</v>
      </c>
      <c r="W647" s="5" t="str">
        <f t="shared" si="107"/>
        <v>CLIENTES - VARIOS</v>
      </c>
      <c r="X647" s="5" t="str">
        <f t="shared" si="108"/>
        <v>Clientes - Varios</v>
      </c>
      <c r="Y647" s="5">
        <v>99999999</v>
      </c>
      <c r="Z647" s="5" t="s">
        <v>34</v>
      </c>
      <c r="AA647" s="5" t="s">
        <v>35</v>
      </c>
      <c r="AD647" s="5" t="s">
        <v>36</v>
      </c>
      <c r="AE647" s="5">
        <v>8.4700000000000006</v>
      </c>
      <c r="AF647" s="5">
        <v>0</v>
      </c>
      <c r="AG647" s="5">
        <v>1.53</v>
      </c>
      <c r="AH647" s="5">
        <f t="shared" si="109"/>
        <v>10</v>
      </c>
    </row>
    <row r="648" spans="1:34" x14ac:dyDescent="0.25">
      <c r="A648" s="5">
        <v>593</v>
      </c>
      <c r="B648" s="5" t="s">
        <v>49</v>
      </c>
      <c r="C648" s="5" t="s">
        <v>38</v>
      </c>
      <c r="D648" s="5" t="s">
        <v>805</v>
      </c>
      <c r="E648" s="15" t="str">
        <f t="shared" si="110"/>
        <v>F003</v>
      </c>
      <c r="F648" s="15" t="str">
        <f t="shared" si="100"/>
        <v>2093</v>
      </c>
      <c r="G648" s="15" t="str">
        <f t="shared" si="101"/>
        <v>3-2</v>
      </c>
      <c r="H648" s="5" t="s">
        <v>776</v>
      </c>
      <c r="I648" s="5">
        <f t="shared" si="102"/>
        <v>2</v>
      </c>
      <c r="J648" s="5">
        <f t="shared" si="103"/>
        <v>2022</v>
      </c>
      <c r="K648" s="5">
        <f t="shared" si="104"/>
        <v>13</v>
      </c>
      <c r="L648" s="7">
        <f t="shared" si="105"/>
        <v>44605</v>
      </c>
      <c r="M648" s="5" t="s">
        <v>776</v>
      </c>
      <c r="R648" s="5" t="s">
        <v>806</v>
      </c>
      <c r="S648" s="5" t="s">
        <v>168</v>
      </c>
      <c r="T648" s="5" t="s">
        <v>169</v>
      </c>
      <c r="U648" s="5" t="s">
        <v>807</v>
      </c>
      <c r="V648" s="5" t="str">
        <f t="shared" si="106"/>
        <v>yusuf s.a.c.</v>
      </c>
      <c r="W648" s="5" t="str">
        <f t="shared" si="107"/>
        <v>YUSUF S.A.C.</v>
      </c>
      <c r="X648" s="5" t="str">
        <f t="shared" si="108"/>
        <v>Yusuf S.A.C.</v>
      </c>
      <c r="Y648" s="5">
        <v>20601302056</v>
      </c>
      <c r="Z648" s="5" t="s">
        <v>34</v>
      </c>
      <c r="AA648" s="5" t="s">
        <v>35</v>
      </c>
      <c r="AD648" s="5" t="s">
        <v>36</v>
      </c>
      <c r="AE648" s="5">
        <v>38.14</v>
      </c>
      <c r="AF648" s="5">
        <v>0</v>
      </c>
      <c r="AG648" s="5">
        <v>6.86</v>
      </c>
      <c r="AH648" s="5">
        <f t="shared" si="109"/>
        <v>45</v>
      </c>
    </row>
    <row r="649" spans="1:34" x14ac:dyDescent="0.25">
      <c r="A649" s="5">
        <v>594</v>
      </c>
      <c r="B649" s="5" t="s">
        <v>29</v>
      </c>
      <c r="C649" s="5" t="s">
        <v>38</v>
      </c>
      <c r="D649" s="5" t="s">
        <v>808</v>
      </c>
      <c r="E649" s="15" t="str">
        <f t="shared" si="110"/>
        <v>F001</v>
      </c>
      <c r="F649" s="15" t="str">
        <f t="shared" si="100"/>
        <v>8479</v>
      </c>
      <c r="G649" s="15" t="str">
        <f t="shared" si="101"/>
        <v>1-8</v>
      </c>
      <c r="H649" s="5" t="s">
        <v>776</v>
      </c>
      <c r="I649" s="5">
        <f t="shared" si="102"/>
        <v>2</v>
      </c>
      <c r="J649" s="5">
        <f t="shared" si="103"/>
        <v>2022</v>
      </c>
      <c r="K649" s="5">
        <f t="shared" si="104"/>
        <v>13</v>
      </c>
      <c r="L649" s="7">
        <f t="shared" si="105"/>
        <v>44605</v>
      </c>
      <c r="M649" s="5" t="s">
        <v>776</v>
      </c>
      <c r="U649" s="5" t="s">
        <v>809</v>
      </c>
      <c r="V649" s="5" t="str">
        <f t="shared" si="106"/>
        <v>marco fernando canales ypanaque</v>
      </c>
      <c r="W649" s="5" t="str">
        <f t="shared" si="107"/>
        <v>MARCO FERNANDO CANALES YPANAQUE</v>
      </c>
      <c r="X649" s="5" t="str">
        <f t="shared" si="108"/>
        <v>Marco Fernando Canales Ypanaque</v>
      </c>
      <c r="Y649" s="5">
        <v>10273741106</v>
      </c>
      <c r="Z649" s="5" t="s">
        <v>34</v>
      </c>
      <c r="AA649" s="5" t="s">
        <v>35</v>
      </c>
      <c r="AD649" s="5" t="s">
        <v>36</v>
      </c>
      <c r="AE649" s="5">
        <v>42.37</v>
      </c>
      <c r="AF649" s="5">
        <v>0</v>
      </c>
      <c r="AG649" s="5">
        <v>7.63</v>
      </c>
      <c r="AH649" s="5">
        <f t="shared" si="109"/>
        <v>50</v>
      </c>
    </row>
    <row r="650" spans="1:34" x14ac:dyDescent="0.25">
      <c r="A650" s="5">
        <v>595</v>
      </c>
      <c r="B650" s="5" t="s">
        <v>29</v>
      </c>
      <c r="C650" s="5" t="s">
        <v>38</v>
      </c>
      <c r="D650" s="5" t="s">
        <v>810</v>
      </c>
      <c r="E650" s="15" t="str">
        <f t="shared" si="110"/>
        <v>F001</v>
      </c>
      <c r="F650" s="15" t="str">
        <f t="shared" si="100"/>
        <v>8478</v>
      </c>
      <c r="G650" s="15" t="str">
        <f t="shared" si="101"/>
        <v>1-8</v>
      </c>
      <c r="H650" s="5" t="s">
        <v>776</v>
      </c>
      <c r="I650" s="5">
        <f t="shared" si="102"/>
        <v>2</v>
      </c>
      <c r="J650" s="5">
        <f t="shared" si="103"/>
        <v>2022</v>
      </c>
      <c r="K650" s="5">
        <f t="shared" si="104"/>
        <v>13</v>
      </c>
      <c r="L650" s="7">
        <f t="shared" si="105"/>
        <v>44605</v>
      </c>
      <c r="M650" s="5" t="s">
        <v>776</v>
      </c>
      <c r="U650" s="5" t="s">
        <v>75</v>
      </c>
      <c r="V650" s="5" t="str">
        <f t="shared" si="106"/>
        <v>rojas guevara clyder norbil</v>
      </c>
      <c r="W650" s="5" t="str">
        <f t="shared" si="107"/>
        <v>ROJAS GUEVARA CLYDER NORBIL</v>
      </c>
      <c r="X650" s="5" t="str">
        <f t="shared" si="108"/>
        <v>Rojas Guevara Clyder Norbil</v>
      </c>
      <c r="Y650" s="5">
        <v>10272874293</v>
      </c>
      <c r="Z650" s="5" t="s">
        <v>34</v>
      </c>
      <c r="AA650" s="5" t="s">
        <v>35</v>
      </c>
      <c r="AD650" s="5" t="s">
        <v>36</v>
      </c>
      <c r="AE650" s="5">
        <v>127.12</v>
      </c>
      <c r="AF650" s="5">
        <v>0</v>
      </c>
      <c r="AG650" s="5">
        <v>22.88</v>
      </c>
      <c r="AH650" s="5">
        <f t="shared" si="109"/>
        <v>150</v>
      </c>
    </row>
    <row r="651" spans="1:34" x14ac:dyDescent="0.25">
      <c r="A651" s="5">
        <v>596</v>
      </c>
      <c r="B651" s="5" t="s">
        <v>29</v>
      </c>
      <c r="C651" s="5" t="s">
        <v>30</v>
      </c>
      <c r="D651" s="5" t="s">
        <v>811</v>
      </c>
      <c r="E651" s="15" t="str">
        <f t="shared" si="110"/>
        <v>B001</v>
      </c>
      <c r="F651" s="15" t="str">
        <f t="shared" si="100"/>
        <v>17115</v>
      </c>
      <c r="G651" s="15" t="str">
        <f t="shared" si="101"/>
        <v>1-1</v>
      </c>
      <c r="H651" s="5" t="s">
        <v>776</v>
      </c>
      <c r="I651" s="5">
        <f t="shared" si="102"/>
        <v>2</v>
      </c>
      <c r="J651" s="5">
        <f t="shared" si="103"/>
        <v>2022</v>
      </c>
      <c r="K651" s="5">
        <f t="shared" si="104"/>
        <v>13</v>
      </c>
      <c r="L651" s="7">
        <f t="shared" si="105"/>
        <v>44605</v>
      </c>
      <c r="M651" s="5" t="s">
        <v>776</v>
      </c>
      <c r="U651" s="5" t="s">
        <v>33</v>
      </c>
      <c r="V651" s="5" t="str">
        <f t="shared" si="106"/>
        <v>clientes - varios</v>
      </c>
      <c r="W651" s="5" t="str">
        <f t="shared" si="107"/>
        <v>CLIENTES - VARIOS</v>
      </c>
      <c r="X651" s="5" t="str">
        <f t="shared" si="108"/>
        <v>Clientes - Varios</v>
      </c>
      <c r="Y651" s="5">
        <v>99999999</v>
      </c>
      <c r="Z651" s="5" t="s">
        <v>34</v>
      </c>
      <c r="AA651" s="5" t="s">
        <v>35</v>
      </c>
      <c r="AD651" s="5" t="s">
        <v>36</v>
      </c>
      <c r="AE651" s="5">
        <v>93.22</v>
      </c>
      <c r="AF651" s="5">
        <v>0</v>
      </c>
      <c r="AG651" s="5">
        <v>16.78</v>
      </c>
      <c r="AH651" s="5">
        <f t="shared" si="109"/>
        <v>110</v>
      </c>
    </row>
    <row r="652" spans="1:34" x14ac:dyDescent="0.25">
      <c r="A652" s="5">
        <v>597</v>
      </c>
      <c r="B652" s="5" t="s">
        <v>29</v>
      </c>
      <c r="C652" s="5" t="s">
        <v>38</v>
      </c>
      <c r="D652" s="5" t="s">
        <v>812</v>
      </c>
      <c r="E652" s="15" t="str">
        <f t="shared" si="110"/>
        <v>F001</v>
      </c>
      <c r="F652" s="15" t="str">
        <f t="shared" si="100"/>
        <v>8477</v>
      </c>
      <c r="G652" s="15" t="str">
        <f t="shared" si="101"/>
        <v>1-8</v>
      </c>
      <c r="H652" s="5" t="s">
        <v>776</v>
      </c>
      <c r="I652" s="5">
        <f t="shared" si="102"/>
        <v>2</v>
      </c>
      <c r="J652" s="5">
        <f t="shared" si="103"/>
        <v>2022</v>
      </c>
      <c r="K652" s="5">
        <f t="shared" si="104"/>
        <v>13</v>
      </c>
      <c r="L652" s="7">
        <f t="shared" si="105"/>
        <v>44605</v>
      </c>
      <c r="M652" s="5" t="s">
        <v>776</v>
      </c>
      <c r="R652" s="5" t="s">
        <v>813</v>
      </c>
      <c r="S652" s="5" t="s">
        <v>168</v>
      </c>
      <c r="T652" s="5" t="s">
        <v>169</v>
      </c>
      <c r="U652" s="5" t="s">
        <v>814</v>
      </c>
      <c r="V652" s="5" t="str">
        <f t="shared" si="106"/>
        <v>consorcio izavar &amp; ads</v>
      </c>
      <c r="W652" s="5" t="str">
        <f t="shared" si="107"/>
        <v>CONSORCIO IZAVAR &amp; ADS</v>
      </c>
      <c r="X652" s="5" t="str">
        <f t="shared" si="108"/>
        <v>Consorcio Izavar &amp; Ads</v>
      </c>
      <c r="Y652" s="5">
        <v>20608395696</v>
      </c>
      <c r="Z652" s="5" t="s">
        <v>34</v>
      </c>
      <c r="AA652" s="5" t="s">
        <v>35</v>
      </c>
      <c r="AD652" s="5" t="s">
        <v>36</v>
      </c>
      <c r="AE652" s="5">
        <v>169.49</v>
      </c>
      <c r="AF652" s="5">
        <v>0</v>
      </c>
      <c r="AG652" s="5">
        <v>30.51</v>
      </c>
      <c r="AH652" s="5">
        <f t="shared" si="109"/>
        <v>200</v>
      </c>
    </row>
    <row r="653" spans="1:34" x14ac:dyDescent="0.25">
      <c r="A653" s="5">
        <v>598</v>
      </c>
      <c r="B653" s="5" t="s">
        <v>29</v>
      </c>
      <c r="C653" s="5" t="s">
        <v>30</v>
      </c>
      <c r="D653" s="5" t="s">
        <v>815</v>
      </c>
      <c r="E653" s="15" t="str">
        <f t="shared" si="110"/>
        <v>B001</v>
      </c>
      <c r="F653" s="15" t="str">
        <f t="shared" si="100"/>
        <v>17114</v>
      </c>
      <c r="G653" s="15" t="str">
        <f t="shared" si="101"/>
        <v>1-1</v>
      </c>
      <c r="H653" s="5" t="s">
        <v>776</v>
      </c>
      <c r="I653" s="5">
        <f t="shared" si="102"/>
        <v>2</v>
      </c>
      <c r="J653" s="5">
        <f t="shared" si="103"/>
        <v>2022</v>
      </c>
      <c r="K653" s="5">
        <f t="shared" si="104"/>
        <v>13</v>
      </c>
      <c r="L653" s="7">
        <f t="shared" si="105"/>
        <v>44605</v>
      </c>
      <c r="M653" s="5" t="s">
        <v>776</v>
      </c>
      <c r="U653" s="5" t="s">
        <v>33</v>
      </c>
      <c r="V653" s="5" t="str">
        <f t="shared" si="106"/>
        <v>clientes - varios</v>
      </c>
      <c r="W653" s="5" t="str">
        <f t="shared" si="107"/>
        <v>CLIENTES - VARIOS</v>
      </c>
      <c r="X653" s="5" t="str">
        <f t="shared" si="108"/>
        <v>Clientes - Varios</v>
      </c>
      <c r="Y653" s="5">
        <v>99999999</v>
      </c>
      <c r="Z653" s="5" t="s">
        <v>34</v>
      </c>
      <c r="AA653" s="5" t="s">
        <v>35</v>
      </c>
      <c r="AD653" s="5" t="s">
        <v>36</v>
      </c>
      <c r="AE653" s="5">
        <v>46.61</v>
      </c>
      <c r="AF653" s="5">
        <v>0</v>
      </c>
      <c r="AG653" s="5">
        <v>8.39</v>
      </c>
      <c r="AH653" s="5">
        <f t="shared" si="109"/>
        <v>55</v>
      </c>
    </row>
    <row r="654" spans="1:34" x14ac:dyDescent="0.25">
      <c r="A654" s="5">
        <v>599</v>
      </c>
      <c r="B654" s="5" t="s">
        <v>29</v>
      </c>
      <c r="C654" s="5" t="s">
        <v>30</v>
      </c>
      <c r="D654" s="5" t="s">
        <v>816</v>
      </c>
      <c r="E654" s="15" t="str">
        <f t="shared" si="110"/>
        <v>B001</v>
      </c>
      <c r="F654" s="15" t="str">
        <f t="shared" si="100"/>
        <v>17113</v>
      </c>
      <c r="G654" s="15" t="str">
        <f t="shared" si="101"/>
        <v>1-1</v>
      </c>
      <c r="H654" s="5" t="s">
        <v>776</v>
      </c>
      <c r="I654" s="5">
        <f t="shared" si="102"/>
        <v>2</v>
      </c>
      <c r="J654" s="5">
        <f t="shared" si="103"/>
        <v>2022</v>
      </c>
      <c r="K654" s="5">
        <f t="shared" si="104"/>
        <v>13</v>
      </c>
      <c r="L654" s="7">
        <f t="shared" si="105"/>
        <v>44605</v>
      </c>
      <c r="M654" s="5" t="s">
        <v>776</v>
      </c>
      <c r="U654" s="5" t="s">
        <v>33</v>
      </c>
      <c r="V654" s="5" t="str">
        <f t="shared" si="106"/>
        <v>clientes - varios</v>
      </c>
      <c r="W654" s="5" t="str">
        <f t="shared" si="107"/>
        <v>CLIENTES - VARIOS</v>
      </c>
      <c r="X654" s="5" t="str">
        <f t="shared" si="108"/>
        <v>Clientes - Varios</v>
      </c>
      <c r="Y654" s="5">
        <v>99999999</v>
      </c>
      <c r="Z654" s="5" t="s">
        <v>34</v>
      </c>
      <c r="AA654" s="5" t="s">
        <v>35</v>
      </c>
      <c r="AD654" s="5" t="s">
        <v>36</v>
      </c>
      <c r="AE654" s="5">
        <v>84.75</v>
      </c>
      <c r="AF654" s="5">
        <v>0</v>
      </c>
      <c r="AG654" s="5">
        <v>15.25</v>
      </c>
      <c r="AH654" s="5">
        <f t="shared" si="109"/>
        <v>100</v>
      </c>
    </row>
    <row r="655" spans="1:34" x14ac:dyDescent="0.25">
      <c r="A655" s="5">
        <v>600</v>
      </c>
      <c r="B655" s="5" t="s">
        <v>29</v>
      </c>
      <c r="C655" s="5" t="s">
        <v>30</v>
      </c>
      <c r="D655" s="5" t="s">
        <v>817</v>
      </c>
      <c r="E655" s="15" t="str">
        <f t="shared" si="110"/>
        <v>B001</v>
      </c>
      <c r="F655" s="15" t="str">
        <f t="shared" si="100"/>
        <v>17112</v>
      </c>
      <c r="G655" s="15" t="str">
        <f t="shared" si="101"/>
        <v>1-1</v>
      </c>
      <c r="H655" s="5" t="s">
        <v>818</v>
      </c>
      <c r="I655" s="5">
        <f t="shared" si="102"/>
        <v>2</v>
      </c>
      <c r="J655" s="5">
        <f t="shared" si="103"/>
        <v>2022</v>
      </c>
      <c r="K655" s="5">
        <f t="shared" si="104"/>
        <v>12</v>
      </c>
      <c r="L655" s="7">
        <f t="shared" si="105"/>
        <v>44604</v>
      </c>
      <c r="M655" s="5" t="s">
        <v>818</v>
      </c>
      <c r="U655" s="5" t="s">
        <v>33</v>
      </c>
      <c r="V655" s="5" t="str">
        <f t="shared" si="106"/>
        <v>clientes - varios</v>
      </c>
      <c r="W655" s="5" t="str">
        <f t="shared" si="107"/>
        <v>CLIENTES - VARIOS</v>
      </c>
      <c r="X655" s="5" t="str">
        <f t="shared" si="108"/>
        <v>Clientes - Varios</v>
      </c>
      <c r="Y655" s="5">
        <v>99999999</v>
      </c>
      <c r="Z655" s="5" t="s">
        <v>34</v>
      </c>
      <c r="AA655" s="5" t="s">
        <v>35</v>
      </c>
      <c r="AD655" s="5" t="s">
        <v>36</v>
      </c>
      <c r="AE655" s="5">
        <v>127.12</v>
      </c>
      <c r="AF655" s="5">
        <v>0</v>
      </c>
      <c r="AG655" s="5">
        <v>22.88</v>
      </c>
      <c r="AH655" s="5">
        <f t="shared" si="109"/>
        <v>150</v>
      </c>
    </row>
    <row r="656" spans="1:34" x14ac:dyDescent="0.25">
      <c r="A656" s="5">
        <v>601</v>
      </c>
      <c r="B656" s="5" t="s">
        <v>29</v>
      </c>
      <c r="C656" s="5" t="s">
        <v>38</v>
      </c>
      <c r="D656" s="5" t="s">
        <v>819</v>
      </c>
      <c r="E656" s="15" t="str">
        <f t="shared" si="110"/>
        <v>F001</v>
      </c>
      <c r="F656" s="15" t="str">
        <f t="shared" si="100"/>
        <v>8476</v>
      </c>
      <c r="G656" s="15" t="str">
        <f t="shared" si="101"/>
        <v>1-8</v>
      </c>
      <c r="H656" s="5" t="s">
        <v>818</v>
      </c>
      <c r="I656" s="5">
        <f t="shared" si="102"/>
        <v>2</v>
      </c>
      <c r="J656" s="5">
        <f t="shared" si="103"/>
        <v>2022</v>
      </c>
      <c r="K656" s="5">
        <f t="shared" si="104"/>
        <v>12</v>
      </c>
      <c r="L656" s="7">
        <f t="shared" si="105"/>
        <v>44604</v>
      </c>
      <c r="M656" s="5" t="s">
        <v>818</v>
      </c>
      <c r="U656" s="5" t="s">
        <v>153</v>
      </c>
      <c r="V656" s="5" t="str">
        <f t="shared" si="106"/>
        <v>llamo diaz luz yuliana</v>
      </c>
      <c r="W656" s="5" t="str">
        <f t="shared" si="107"/>
        <v>LLAMO DIAZ LUZ YULIANA</v>
      </c>
      <c r="X656" s="5" t="str">
        <f t="shared" si="108"/>
        <v>Llamo Diaz Luz Yuliana</v>
      </c>
      <c r="Y656" s="5">
        <v>10767675084</v>
      </c>
      <c r="Z656" s="5" t="s">
        <v>34</v>
      </c>
      <c r="AA656" s="5" t="s">
        <v>35</v>
      </c>
      <c r="AD656" s="5" t="s">
        <v>36</v>
      </c>
      <c r="AE656" s="5">
        <v>254.24</v>
      </c>
      <c r="AF656" s="5">
        <v>0</v>
      </c>
      <c r="AG656" s="5">
        <v>45.76</v>
      </c>
      <c r="AH656" s="5">
        <f t="shared" si="109"/>
        <v>300</v>
      </c>
    </row>
    <row r="657" spans="1:34" x14ac:dyDescent="0.25">
      <c r="A657" s="5">
        <v>602</v>
      </c>
      <c r="B657" s="5" t="s">
        <v>55</v>
      </c>
      <c r="C657" s="5" t="s">
        <v>30</v>
      </c>
      <c r="D657" s="5" t="s">
        <v>820</v>
      </c>
      <c r="E657" s="15" t="str">
        <f t="shared" si="110"/>
        <v>B002</v>
      </c>
      <c r="F657" s="15" t="str">
        <f t="shared" si="100"/>
        <v>16012</v>
      </c>
      <c r="G657" s="15" t="str">
        <f t="shared" si="101"/>
        <v>2-1</v>
      </c>
      <c r="H657" s="5" t="s">
        <v>818</v>
      </c>
      <c r="I657" s="5">
        <f t="shared" si="102"/>
        <v>2</v>
      </c>
      <c r="J657" s="5">
        <f t="shared" si="103"/>
        <v>2022</v>
      </c>
      <c r="K657" s="5">
        <f t="shared" si="104"/>
        <v>12</v>
      </c>
      <c r="L657" s="7">
        <f t="shared" si="105"/>
        <v>44604</v>
      </c>
      <c r="M657" s="5" t="s">
        <v>818</v>
      </c>
      <c r="U657" s="5" t="s">
        <v>33</v>
      </c>
      <c r="V657" s="5" t="str">
        <f t="shared" si="106"/>
        <v>clientes - varios</v>
      </c>
      <c r="W657" s="5" t="str">
        <f t="shared" si="107"/>
        <v>CLIENTES - VARIOS</v>
      </c>
      <c r="X657" s="5" t="str">
        <f t="shared" si="108"/>
        <v>Clientes - Varios</v>
      </c>
      <c r="Y657" s="5">
        <v>99999999</v>
      </c>
      <c r="Z657" s="5" t="s">
        <v>34</v>
      </c>
      <c r="AA657" s="5" t="s">
        <v>35</v>
      </c>
      <c r="AD657" s="5" t="s">
        <v>36</v>
      </c>
      <c r="AE657" s="5">
        <v>16.95</v>
      </c>
      <c r="AF657" s="5">
        <v>0</v>
      </c>
      <c r="AG657" s="5">
        <v>3.05</v>
      </c>
      <c r="AH657" s="5">
        <f t="shared" si="109"/>
        <v>20</v>
      </c>
    </row>
    <row r="658" spans="1:34" x14ac:dyDescent="0.25">
      <c r="A658" s="5">
        <v>603</v>
      </c>
      <c r="B658" s="5" t="s">
        <v>29</v>
      </c>
      <c r="C658" s="5" t="s">
        <v>38</v>
      </c>
      <c r="D658" s="5" t="s">
        <v>821</v>
      </c>
      <c r="E658" s="15" t="str">
        <f t="shared" si="110"/>
        <v>F001</v>
      </c>
      <c r="F658" s="15" t="str">
        <f t="shared" si="100"/>
        <v>8475</v>
      </c>
      <c r="G658" s="15" t="str">
        <f t="shared" si="101"/>
        <v>1-8</v>
      </c>
      <c r="H658" s="5" t="s">
        <v>818</v>
      </c>
      <c r="I658" s="5">
        <f t="shared" si="102"/>
        <v>2</v>
      </c>
      <c r="J658" s="5">
        <f t="shared" si="103"/>
        <v>2022</v>
      </c>
      <c r="K658" s="5">
        <f t="shared" si="104"/>
        <v>12</v>
      </c>
      <c r="L658" s="7">
        <f t="shared" si="105"/>
        <v>44604</v>
      </c>
      <c r="M658" s="5" t="s">
        <v>818</v>
      </c>
      <c r="R658" s="5" t="s">
        <v>305</v>
      </c>
      <c r="S658" s="5" t="s">
        <v>40</v>
      </c>
      <c r="T658" s="5" t="s">
        <v>306</v>
      </c>
      <c r="U658" s="5" t="s">
        <v>307</v>
      </c>
      <c r="V658" s="5" t="str">
        <f t="shared" si="106"/>
        <v>de la cruz tejada hebert</v>
      </c>
      <c r="W658" s="5" t="str">
        <f t="shared" si="107"/>
        <v>DE LA CRUZ TEJADA HEBERT</v>
      </c>
      <c r="X658" s="5" t="str">
        <f t="shared" si="108"/>
        <v>De La Cruz Tejada Hebert</v>
      </c>
      <c r="Y658" s="5">
        <v>10174264487</v>
      </c>
      <c r="Z658" s="5" t="s">
        <v>34</v>
      </c>
      <c r="AA658" s="5" t="s">
        <v>35</v>
      </c>
      <c r="AD658" s="5" t="s">
        <v>36</v>
      </c>
      <c r="AE658" s="5">
        <v>847.46</v>
      </c>
      <c r="AF658" s="5">
        <v>0</v>
      </c>
      <c r="AG658" s="5">
        <v>152.54</v>
      </c>
      <c r="AH658" s="5">
        <f t="shared" si="109"/>
        <v>1000</v>
      </c>
    </row>
    <row r="659" spans="1:34" x14ac:dyDescent="0.25">
      <c r="A659" s="5">
        <v>604</v>
      </c>
      <c r="B659" s="5" t="s">
        <v>55</v>
      </c>
      <c r="C659" s="5" t="s">
        <v>38</v>
      </c>
      <c r="D659" s="5" t="s">
        <v>822</v>
      </c>
      <c r="E659" s="15" t="str">
        <f t="shared" si="110"/>
        <v>F002</v>
      </c>
      <c r="F659" s="15" t="str">
        <f t="shared" si="100"/>
        <v>3459</v>
      </c>
      <c r="G659" s="15" t="str">
        <f t="shared" si="101"/>
        <v>2-3</v>
      </c>
      <c r="H659" s="5" t="s">
        <v>818</v>
      </c>
      <c r="I659" s="5">
        <f t="shared" si="102"/>
        <v>2</v>
      </c>
      <c r="J659" s="5">
        <f t="shared" si="103"/>
        <v>2022</v>
      </c>
      <c r="K659" s="5">
        <f t="shared" si="104"/>
        <v>12</v>
      </c>
      <c r="L659" s="7">
        <f t="shared" si="105"/>
        <v>44604</v>
      </c>
      <c r="M659" s="5" t="s">
        <v>818</v>
      </c>
      <c r="R659" s="5" t="s">
        <v>305</v>
      </c>
      <c r="S659" s="5" t="s">
        <v>40</v>
      </c>
      <c r="T659" s="5" t="s">
        <v>306</v>
      </c>
      <c r="U659" s="5" t="s">
        <v>307</v>
      </c>
      <c r="V659" s="5" t="str">
        <f t="shared" si="106"/>
        <v>de la cruz tejada hebert</v>
      </c>
      <c r="W659" s="5" t="str">
        <f t="shared" si="107"/>
        <v>DE LA CRUZ TEJADA HEBERT</v>
      </c>
      <c r="X659" s="5" t="str">
        <f t="shared" si="108"/>
        <v>De La Cruz Tejada Hebert</v>
      </c>
      <c r="Y659" s="5">
        <v>10174264487</v>
      </c>
      <c r="Z659" s="5" t="s">
        <v>34</v>
      </c>
      <c r="AA659" s="5" t="s">
        <v>35</v>
      </c>
      <c r="AD659" s="5" t="s">
        <v>36</v>
      </c>
      <c r="AE659" s="5">
        <v>847.46</v>
      </c>
      <c r="AF659" s="5">
        <v>0</v>
      </c>
      <c r="AG659" s="5">
        <v>152.54</v>
      </c>
      <c r="AH659" s="5">
        <f t="shared" si="109"/>
        <v>1000</v>
      </c>
    </row>
    <row r="660" spans="1:34" x14ac:dyDescent="0.25">
      <c r="A660" s="5">
        <v>605</v>
      </c>
      <c r="B660" s="5" t="s">
        <v>49</v>
      </c>
      <c r="C660" s="5" t="s">
        <v>38</v>
      </c>
      <c r="D660" s="5" t="s">
        <v>823</v>
      </c>
      <c r="E660" s="15" t="str">
        <f t="shared" si="110"/>
        <v>F003</v>
      </c>
      <c r="F660" s="15" t="str">
        <f t="shared" si="100"/>
        <v>2092</v>
      </c>
      <c r="G660" s="15" t="str">
        <f t="shared" si="101"/>
        <v>3-2</v>
      </c>
      <c r="H660" s="5" t="s">
        <v>818</v>
      </c>
      <c r="I660" s="5">
        <f t="shared" si="102"/>
        <v>2</v>
      </c>
      <c r="J660" s="5">
        <f t="shared" si="103"/>
        <v>2022</v>
      </c>
      <c r="K660" s="5">
        <f t="shared" si="104"/>
        <v>12</v>
      </c>
      <c r="L660" s="7">
        <f t="shared" si="105"/>
        <v>44604</v>
      </c>
      <c r="M660" s="5" t="s">
        <v>818</v>
      </c>
      <c r="U660" s="5" t="s">
        <v>824</v>
      </c>
      <c r="V660" s="5" t="str">
        <f t="shared" si="106"/>
        <v>pierrend bernal daniel adrian</v>
      </c>
      <c r="W660" s="5" t="str">
        <f t="shared" si="107"/>
        <v>PIERREND BERNAL DANIEL ADRIAN</v>
      </c>
      <c r="X660" s="5" t="str">
        <f t="shared" si="108"/>
        <v>Pierrend Bernal Daniel Adrian</v>
      </c>
      <c r="Y660" s="5">
        <v>10074856336</v>
      </c>
      <c r="Z660" s="5" t="s">
        <v>34</v>
      </c>
      <c r="AA660" s="5" t="s">
        <v>35</v>
      </c>
      <c r="AD660" s="5" t="s">
        <v>36</v>
      </c>
      <c r="AE660" s="5">
        <v>113.56</v>
      </c>
      <c r="AF660" s="5">
        <v>0</v>
      </c>
      <c r="AG660" s="5">
        <v>20.440000000000001</v>
      </c>
      <c r="AH660" s="5">
        <f t="shared" si="109"/>
        <v>134</v>
      </c>
    </row>
    <row r="661" spans="1:34" x14ac:dyDescent="0.25">
      <c r="A661" s="5">
        <v>606</v>
      </c>
      <c r="B661" s="5" t="s">
        <v>55</v>
      </c>
      <c r="C661" s="5" t="s">
        <v>38</v>
      </c>
      <c r="D661" s="5" t="s">
        <v>825</v>
      </c>
      <c r="E661" s="15" t="str">
        <f t="shared" si="110"/>
        <v>F002</v>
      </c>
      <c r="F661" s="15" t="str">
        <f t="shared" si="100"/>
        <v>3458</v>
      </c>
      <c r="G661" s="15" t="str">
        <f t="shared" si="101"/>
        <v>2-3</v>
      </c>
      <c r="H661" s="5" t="s">
        <v>818</v>
      </c>
      <c r="I661" s="5">
        <f t="shared" si="102"/>
        <v>2</v>
      </c>
      <c r="J661" s="5">
        <f t="shared" si="103"/>
        <v>2022</v>
      </c>
      <c r="K661" s="5">
        <f t="shared" si="104"/>
        <v>12</v>
      </c>
      <c r="L661" s="7">
        <f t="shared" si="105"/>
        <v>44604</v>
      </c>
      <c r="M661" s="5" t="s">
        <v>818</v>
      </c>
      <c r="S661" s="5" t="s">
        <v>40</v>
      </c>
      <c r="T661" s="5" t="s">
        <v>41</v>
      </c>
      <c r="U661" s="5" t="s">
        <v>826</v>
      </c>
      <c r="V661" s="5" t="str">
        <f t="shared" si="106"/>
        <v>gamarra chapoñan ramon edgardo</v>
      </c>
      <c r="W661" s="5" t="str">
        <f t="shared" si="107"/>
        <v>GAMARRA CHAPOÑAN RAMON EDGARDO</v>
      </c>
      <c r="X661" s="5" t="str">
        <f t="shared" si="108"/>
        <v>Gamarra Chapoñan Ramon Edgardo</v>
      </c>
      <c r="Y661" s="5">
        <v>10437678516</v>
      </c>
      <c r="Z661" s="5" t="s">
        <v>34</v>
      </c>
      <c r="AA661" s="5" t="s">
        <v>35</v>
      </c>
      <c r="AD661" s="5" t="s">
        <v>36</v>
      </c>
      <c r="AE661" s="5">
        <v>42.37</v>
      </c>
      <c r="AF661" s="5">
        <v>0</v>
      </c>
      <c r="AG661" s="5">
        <v>7.63</v>
      </c>
      <c r="AH661" s="5">
        <f t="shared" si="109"/>
        <v>50</v>
      </c>
    </row>
    <row r="662" spans="1:34" x14ac:dyDescent="0.25">
      <c r="A662" s="5">
        <v>607</v>
      </c>
      <c r="B662" s="5" t="s">
        <v>49</v>
      </c>
      <c r="C662" s="5" t="s">
        <v>38</v>
      </c>
      <c r="D662" s="5" t="s">
        <v>827</v>
      </c>
      <c r="E662" s="15" t="str">
        <f t="shared" si="110"/>
        <v>F003</v>
      </c>
      <c r="F662" s="15" t="str">
        <f t="shared" si="100"/>
        <v>2091</v>
      </c>
      <c r="G662" s="15" t="str">
        <f t="shared" si="101"/>
        <v>3-2</v>
      </c>
      <c r="H662" s="5" t="s">
        <v>818</v>
      </c>
      <c r="I662" s="5">
        <f t="shared" si="102"/>
        <v>2</v>
      </c>
      <c r="J662" s="5">
        <f t="shared" si="103"/>
        <v>2022</v>
      </c>
      <c r="K662" s="5">
        <f t="shared" si="104"/>
        <v>12</v>
      </c>
      <c r="L662" s="7">
        <f t="shared" si="105"/>
        <v>44604</v>
      </c>
      <c r="M662" s="5" t="s">
        <v>818</v>
      </c>
      <c r="U662" s="5" t="s">
        <v>778</v>
      </c>
      <c r="V662" s="5" t="str">
        <f t="shared" si="106"/>
        <v>castillo vda de atoche iris amelia</v>
      </c>
      <c r="W662" s="5" t="str">
        <f t="shared" si="107"/>
        <v>CASTILLO VDA DE ATOCHE IRIS AMELIA</v>
      </c>
      <c r="X662" s="5" t="str">
        <f t="shared" si="108"/>
        <v>Castillo Vda De Atoche Iris Amelia</v>
      </c>
      <c r="Y662" s="5">
        <v>10165849286</v>
      </c>
      <c r="Z662" s="5" t="s">
        <v>34</v>
      </c>
      <c r="AA662" s="5" t="s">
        <v>35</v>
      </c>
      <c r="AD662" s="5" t="s">
        <v>36</v>
      </c>
      <c r="AE662" s="5">
        <v>52.54</v>
      </c>
      <c r="AF662" s="5">
        <v>0</v>
      </c>
      <c r="AG662" s="5">
        <v>9.4600000000000009</v>
      </c>
      <c r="AH662" s="5">
        <f t="shared" si="109"/>
        <v>62</v>
      </c>
    </row>
    <row r="663" spans="1:34" x14ac:dyDescent="0.25">
      <c r="A663" s="5">
        <v>608</v>
      </c>
      <c r="B663" s="5" t="s">
        <v>55</v>
      </c>
      <c r="C663" s="5" t="s">
        <v>30</v>
      </c>
      <c r="D663" s="5" t="s">
        <v>828</v>
      </c>
      <c r="E663" s="15" t="str">
        <f t="shared" si="110"/>
        <v>B002</v>
      </c>
      <c r="F663" s="15" t="str">
        <f t="shared" si="100"/>
        <v>16011</v>
      </c>
      <c r="G663" s="15" t="str">
        <f t="shared" si="101"/>
        <v>2-1</v>
      </c>
      <c r="H663" s="5" t="s">
        <v>818</v>
      </c>
      <c r="I663" s="5">
        <f t="shared" si="102"/>
        <v>2</v>
      </c>
      <c r="J663" s="5">
        <f t="shared" si="103"/>
        <v>2022</v>
      </c>
      <c r="K663" s="5">
        <f t="shared" si="104"/>
        <v>12</v>
      </c>
      <c r="L663" s="7">
        <f t="shared" si="105"/>
        <v>44604</v>
      </c>
      <c r="M663" s="5" t="s">
        <v>818</v>
      </c>
      <c r="U663" s="5" t="s">
        <v>33</v>
      </c>
      <c r="V663" s="5" t="str">
        <f t="shared" si="106"/>
        <v>clientes - varios</v>
      </c>
      <c r="W663" s="5" t="str">
        <f t="shared" si="107"/>
        <v>CLIENTES - VARIOS</v>
      </c>
      <c r="X663" s="5" t="str">
        <f t="shared" si="108"/>
        <v>Clientes - Varios</v>
      </c>
      <c r="Y663" s="5">
        <v>99999999</v>
      </c>
      <c r="Z663" s="5" t="s">
        <v>34</v>
      </c>
      <c r="AA663" s="5" t="s">
        <v>35</v>
      </c>
      <c r="AD663" s="5" t="s">
        <v>36</v>
      </c>
      <c r="AE663" s="5">
        <v>59.32</v>
      </c>
      <c r="AF663" s="5">
        <v>0</v>
      </c>
      <c r="AG663" s="5">
        <v>10.68</v>
      </c>
      <c r="AH663" s="5">
        <f t="shared" si="109"/>
        <v>70</v>
      </c>
    </row>
    <row r="664" spans="1:34" x14ac:dyDescent="0.25">
      <c r="A664" s="5">
        <v>609</v>
      </c>
      <c r="B664" s="5" t="s">
        <v>29</v>
      </c>
      <c r="C664" s="5" t="s">
        <v>38</v>
      </c>
      <c r="D664" s="5" t="s">
        <v>829</v>
      </c>
      <c r="E664" s="15" t="str">
        <f t="shared" si="110"/>
        <v>F001</v>
      </c>
      <c r="F664" s="15" t="str">
        <f t="shared" si="100"/>
        <v>8474</v>
      </c>
      <c r="G664" s="15" t="str">
        <f t="shared" si="101"/>
        <v>1-8</v>
      </c>
      <c r="H664" s="5" t="s">
        <v>818</v>
      </c>
      <c r="I664" s="5">
        <f t="shared" si="102"/>
        <v>2</v>
      </c>
      <c r="J664" s="5">
        <f t="shared" si="103"/>
        <v>2022</v>
      </c>
      <c r="K664" s="5">
        <f t="shared" si="104"/>
        <v>12</v>
      </c>
      <c r="L664" s="7">
        <f t="shared" si="105"/>
        <v>44604</v>
      </c>
      <c r="M664" s="5" t="s">
        <v>818</v>
      </c>
      <c r="R664" s="5" t="s">
        <v>87</v>
      </c>
      <c r="S664" s="5" t="s">
        <v>40</v>
      </c>
      <c r="T664" s="5" t="s">
        <v>41</v>
      </c>
      <c r="U664" s="5" t="s">
        <v>830</v>
      </c>
      <c r="V664" s="5" t="str">
        <f t="shared" si="106"/>
        <v>mera alvarado wilson</v>
      </c>
      <c r="W664" s="5" t="str">
        <f t="shared" si="107"/>
        <v>MERA ALVARADO WILSON</v>
      </c>
      <c r="X664" s="5" t="str">
        <f t="shared" si="108"/>
        <v>Mera Alvarado Wilson</v>
      </c>
      <c r="Y664" s="5">
        <v>10469857790</v>
      </c>
      <c r="Z664" s="5" t="s">
        <v>34</v>
      </c>
      <c r="AA664" s="5" t="s">
        <v>35</v>
      </c>
      <c r="AD664" s="5" t="s">
        <v>36</v>
      </c>
      <c r="AE664" s="5">
        <v>423.73</v>
      </c>
      <c r="AF664" s="5">
        <v>0</v>
      </c>
      <c r="AG664" s="5">
        <v>76.27</v>
      </c>
      <c r="AH664" s="5">
        <f t="shared" si="109"/>
        <v>500</v>
      </c>
    </row>
    <row r="665" spans="1:34" x14ac:dyDescent="0.25">
      <c r="A665" s="5">
        <v>610</v>
      </c>
      <c r="B665" s="5" t="s">
        <v>49</v>
      </c>
      <c r="C665" s="5" t="s">
        <v>38</v>
      </c>
      <c r="D665" s="5" t="s">
        <v>831</v>
      </c>
      <c r="E665" s="15" t="str">
        <f t="shared" si="110"/>
        <v>F003</v>
      </c>
      <c r="F665" s="15" t="str">
        <f t="shared" si="100"/>
        <v>2090</v>
      </c>
      <c r="G665" s="15" t="str">
        <f t="shared" si="101"/>
        <v>3-2</v>
      </c>
      <c r="H665" s="5" t="s">
        <v>818</v>
      </c>
      <c r="I665" s="5">
        <f t="shared" si="102"/>
        <v>2</v>
      </c>
      <c r="J665" s="5">
        <f t="shared" si="103"/>
        <v>2022</v>
      </c>
      <c r="K665" s="5">
        <f t="shared" si="104"/>
        <v>12</v>
      </c>
      <c r="L665" s="7">
        <f t="shared" si="105"/>
        <v>44604</v>
      </c>
      <c r="M665" s="5" t="s">
        <v>818</v>
      </c>
      <c r="R665" s="5" t="s">
        <v>41</v>
      </c>
      <c r="S665" s="5" t="s">
        <v>40</v>
      </c>
      <c r="T665" s="5" t="s">
        <v>41</v>
      </c>
      <c r="U665" s="5" t="s">
        <v>832</v>
      </c>
      <c r="V665" s="5" t="str">
        <f t="shared" si="106"/>
        <v>inmobiliaria y constructora villa aston s.a.c.</v>
      </c>
      <c r="W665" s="5" t="str">
        <f t="shared" si="107"/>
        <v>INMOBILIARIA Y CONSTRUCTORA VILLA ASTON S.A.C.</v>
      </c>
      <c r="X665" s="5" t="str">
        <f t="shared" si="108"/>
        <v>Inmobiliaria Y Constructora Villa Aston S.A.C.</v>
      </c>
      <c r="Y665" s="5">
        <v>20607692042</v>
      </c>
      <c r="Z665" s="5" t="s">
        <v>34</v>
      </c>
      <c r="AA665" s="5" t="s">
        <v>35</v>
      </c>
      <c r="AD665" s="5" t="s">
        <v>36</v>
      </c>
      <c r="AE665" s="5">
        <v>84.75</v>
      </c>
      <c r="AF665" s="5">
        <v>0</v>
      </c>
      <c r="AG665" s="5">
        <v>15.25</v>
      </c>
      <c r="AH665" s="5">
        <f t="shared" si="109"/>
        <v>100</v>
      </c>
    </row>
    <row r="666" spans="1:34" x14ac:dyDescent="0.25">
      <c r="A666" s="5">
        <v>611</v>
      </c>
      <c r="B666" s="5" t="s">
        <v>29</v>
      </c>
      <c r="C666" s="5" t="s">
        <v>38</v>
      </c>
      <c r="D666" s="5" t="s">
        <v>833</v>
      </c>
      <c r="E666" s="15" t="str">
        <f t="shared" si="110"/>
        <v>F001</v>
      </c>
      <c r="F666" s="15" t="str">
        <f t="shared" si="100"/>
        <v>8473</v>
      </c>
      <c r="G666" s="15" t="str">
        <f t="shared" si="101"/>
        <v>1-8</v>
      </c>
      <c r="H666" s="5" t="s">
        <v>818</v>
      </c>
      <c r="I666" s="5">
        <f t="shared" si="102"/>
        <v>2</v>
      </c>
      <c r="J666" s="5">
        <f t="shared" si="103"/>
        <v>2022</v>
      </c>
      <c r="K666" s="5">
        <f t="shared" si="104"/>
        <v>12</v>
      </c>
      <c r="L666" s="7">
        <f t="shared" si="105"/>
        <v>44604</v>
      </c>
      <c r="M666" s="5" t="s">
        <v>818</v>
      </c>
      <c r="U666" s="5" t="s">
        <v>834</v>
      </c>
      <c r="V666" s="5" t="str">
        <f t="shared" si="106"/>
        <v>villarreal silva geiner</v>
      </c>
      <c r="W666" s="5" t="str">
        <f t="shared" si="107"/>
        <v>VILLARREAL SILVA GEINER</v>
      </c>
      <c r="X666" s="5" t="str">
        <f t="shared" si="108"/>
        <v>Villarreal Silva Geiner</v>
      </c>
      <c r="Y666" s="5">
        <v>10166164988</v>
      </c>
      <c r="Z666" s="5" t="s">
        <v>34</v>
      </c>
      <c r="AA666" s="5" t="s">
        <v>35</v>
      </c>
      <c r="AD666" s="5" t="s">
        <v>36</v>
      </c>
      <c r="AE666" s="5">
        <v>33.9</v>
      </c>
      <c r="AF666" s="5">
        <v>0</v>
      </c>
      <c r="AG666" s="5">
        <v>6.1</v>
      </c>
      <c r="AH666" s="5">
        <f t="shared" si="109"/>
        <v>40</v>
      </c>
    </row>
    <row r="667" spans="1:34" x14ac:dyDescent="0.25">
      <c r="A667" s="5">
        <v>612</v>
      </c>
      <c r="B667" s="5" t="s">
        <v>29</v>
      </c>
      <c r="C667" s="5" t="s">
        <v>38</v>
      </c>
      <c r="D667" s="5" t="s">
        <v>835</v>
      </c>
      <c r="E667" s="15" t="str">
        <f t="shared" si="110"/>
        <v>F001</v>
      </c>
      <c r="F667" s="15" t="str">
        <f t="shared" si="100"/>
        <v>8472</v>
      </c>
      <c r="G667" s="15" t="str">
        <f t="shared" si="101"/>
        <v>1-8</v>
      </c>
      <c r="H667" s="5" t="s">
        <v>818</v>
      </c>
      <c r="I667" s="5">
        <f t="shared" si="102"/>
        <v>2</v>
      </c>
      <c r="J667" s="5">
        <f t="shared" si="103"/>
        <v>2022</v>
      </c>
      <c r="K667" s="5">
        <f t="shared" si="104"/>
        <v>12</v>
      </c>
      <c r="L667" s="7">
        <f t="shared" si="105"/>
        <v>44604</v>
      </c>
      <c r="M667" s="5" t="s">
        <v>818</v>
      </c>
      <c r="U667" s="5" t="s">
        <v>307</v>
      </c>
      <c r="V667" s="5" t="str">
        <f t="shared" si="106"/>
        <v>de la cruz tejada hebert</v>
      </c>
      <c r="W667" s="5" t="str">
        <f t="shared" si="107"/>
        <v>DE LA CRUZ TEJADA HEBERT</v>
      </c>
      <c r="X667" s="5" t="str">
        <f t="shared" si="108"/>
        <v>De La Cruz Tejada Hebert</v>
      </c>
      <c r="Y667" s="5">
        <v>10174264487</v>
      </c>
      <c r="Z667" s="5" t="s">
        <v>34</v>
      </c>
      <c r="AA667" s="5" t="s">
        <v>35</v>
      </c>
      <c r="AD667" s="5" t="s">
        <v>36</v>
      </c>
      <c r="AE667" s="5">
        <v>13.31</v>
      </c>
      <c r="AF667" s="5">
        <v>0</v>
      </c>
      <c r="AG667" s="5">
        <v>2.39</v>
      </c>
      <c r="AH667" s="5">
        <f t="shared" si="109"/>
        <v>15.700000000000001</v>
      </c>
    </row>
    <row r="668" spans="1:34" x14ac:dyDescent="0.25">
      <c r="A668" s="5">
        <v>613</v>
      </c>
      <c r="B668" s="5" t="s">
        <v>29</v>
      </c>
      <c r="C668" s="5" t="s">
        <v>38</v>
      </c>
      <c r="D668" s="5" t="s">
        <v>836</v>
      </c>
      <c r="E668" s="15" t="str">
        <f t="shared" si="110"/>
        <v>F001</v>
      </c>
      <c r="F668" s="15" t="str">
        <f t="shared" si="100"/>
        <v>8471</v>
      </c>
      <c r="G668" s="15" t="str">
        <f t="shared" si="101"/>
        <v>1-8</v>
      </c>
      <c r="H668" s="5" t="s">
        <v>818</v>
      </c>
      <c r="I668" s="5">
        <f t="shared" si="102"/>
        <v>2</v>
      </c>
      <c r="J668" s="5">
        <f t="shared" si="103"/>
        <v>2022</v>
      </c>
      <c r="K668" s="5">
        <f t="shared" si="104"/>
        <v>12</v>
      </c>
      <c r="L668" s="7">
        <f t="shared" si="105"/>
        <v>44604</v>
      </c>
      <c r="M668" s="5" t="s">
        <v>818</v>
      </c>
      <c r="R668" s="5" t="s">
        <v>87</v>
      </c>
      <c r="S668" s="5" t="s">
        <v>40</v>
      </c>
      <c r="T668" s="5" t="s">
        <v>41</v>
      </c>
      <c r="U668" s="5" t="s">
        <v>159</v>
      </c>
      <c r="V668" s="5" t="str">
        <f t="shared" si="106"/>
        <v>corporacion shekinah s.a.c.</v>
      </c>
      <c r="W668" s="5" t="str">
        <f t="shared" si="107"/>
        <v>CORPORACION SHEKINAH S.A.C.</v>
      </c>
      <c r="X668" s="5" t="str">
        <f t="shared" si="108"/>
        <v>Corporacion Shekinah S.A.C.</v>
      </c>
      <c r="Y668" s="5">
        <v>20606378727</v>
      </c>
      <c r="Z668" s="5" t="s">
        <v>34</v>
      </c>
      <c r="AA668" s="5" t="s">
        <v>35</v>
      </c>
      <c r="AD668" s="5" t="s">
        <v>36</v>
      </c>
      <c r="AE668" s="5">
        <v>229.66</v>
      </c>
      <c r="AF668" s="5">
        <v>0</v>
      </c>
      <c r="AG668" s="5">
        <v>41.34</v>
      </c>
      <c r="AH668" s="5">
        <f t="shared" si="109"/>
        <v>271</v>
      </c>
    </row>
    <row r="669" spans="1:34" x14ac:dyDescent="0.25">
      <c r="A669" s="5">
        <v>614</v>
      </c>
      <c r="B669" s="5" t="s">
        <v>29</v>
      </c>
      <c r="C669" s="5" t="s">
        <v>38</v>
      </c>
      <c r="D669" s="5" t="s">
        <v>837</v>
      </c>
      <c r="E669" s="15" t="str">
        <f t="shared" si="110"/>
        <v>F001</v>
      </c>
      <c r="F669" s="15" t="str">
        <f t="shared" si="100"/>
        <v>8470</v>
      </c>
      <c r="G669" s="15" t="str">
        <f t="shared" si="101"/>
        <v>1-8</v>
      </c>
      <c r="H669" s="5" t="s">
        <v>818</v>
      </c>
      <c r="I669" s="5">
        <f t="shared" si="102"/>
        <v>2</v>
      </c>
      <c r="J669" s="5">
        <f t="shared" si="103"/>
        <v>2022</v>
      </c>
      <c r="K669" s="5">
        <f t="shared" si="104"/>
        <v>12</v>
      </c>
      <c r="L669" s="7">
        <f t="shared" si="105"/>
        <v>44604</v>
      </c>
      <c r="M669" s="5" t="s">
        <v>818</v>
      </c>
      <c r="R669" s="5" t="s">
        <v>60</v>
      </c>
      <c r="S669" s="5" t="s">
        <v>61</v>
      </c>
      <c r="T669" s="5" t="s">
        <v>60</v>
      </c>
      <c r="U669" s="5" t="s">
        <v>838</v>
      </c>
      <c r="V669" s="5" t="str">
        <f t="shared" si="106"/>
        <v>constructora y negocios multiples la torrecilla sac</v>
      </c>
      <c r="W669" s="5" t="str">
        <f t="shared" si="107"/>
        <v>CONSTRUCTORA Y NEGOCIOS MULTIPLES LA TORRECILLA SAC</v>
      </c>
      <c r="X669" s="5" t="str">
        <f t="shared" si="108"/>
        <v>Constructora Y Negocios Multiples La Torrecilla Sac</v>
      </c>
      <c r="Y669" s="5">
        <v>20570891724</v>
      </c>
      <c r="Z669" s="5" t="s">
        <v>34</v>
      </c>
      <c r="AA669" s="5" t="s">
        <v>35</v>
      </c>
      <c r="AD669" s="5" t="s">
        <v>36</v>
      </c>
      <c r="AE669" s="5">
        <v>202.54</v>
      </c>
      <c r="AF669" s="5">
        <v>0</v>
      </c>
      <c r="AG669" s="5">
        <v>36.46</v>
      </c>
      <c r="AH669" s="5">
        <f t="shared" si="109"/>
        <v>239</v>
      </c>
    </row>
    <row r="670" spans="1:34" x14ac:dyDescent="0.25">
      <c r="A670" s="5">
        <v>615</v>
      </c>
      <c r="B670" s="5" t="s">
        <v>55</v>
      </c>
      <c r="C670" s="5" t="s">
        <v>38</v>
      </c>
      <c r="D670" s="5" t="s">
        <v>839</v>
      </c>
      <c r="E670" s="15" t="str">
        <f t="shared" si="110"/>
        <v>F002</v>
      </c>
      <c r="F670" s="15" t="str">
        <f t="shared" si="100"/>
        <v>3457</v>
      </c>
      <c r="G670" s="15" t="str">
        <f t="shared" si="101"/>
        <v>2-3</v>
      </c>
      <c r="H670" s="5" t="s">
        <v>818</v>
      </c>
      <c r="I670" s="5">
        <f t="shared" si="102"/>
        <v>2</v>
      </c>
      <c r="J670" s="5">
        <f t="shared" si="103"/>
        <v>2022</v>
      </c>
      <c r="K670" s="5">
        <f t="shared" si="104"/>
        <v>12</v>
      </c>
      <c r="L670" s="7">
        <f t="shared" si="105"/>
        <v>44604</v>
      </c>
      <c r="M670" s="5" t="s">
        <v>818</v>
      </c>
      <c r="R670" s="5" t="s">
        <v>41</v>
      </c>
      <c r="S670" s="5" t="s">
        <v>40</v>
      </c>
      <c r="T670" s="5" t="s">
        <v>41</v>
      </c>
      <c r="U670" s="5" t="s">
        <v>840</v>
      </c>
      <c r="V670" s="5" t="str">
        <f t="shared" si="106"/>
        <v>corporacion de limpieza perulimp s.a.c.</v>
      </c>
      <c r="W670" s="5" t="str">
        <f t="shared" si="107"/>
        <v>CORPORACION DE LIMPIEZA PERULIMP S.A.C.</v>
      </c>
      <c r="X670" s="5" t="str">
        <f t="shared" si="108"/>
        <v>Corporacion De Limpieza Perulimp S.A.C.</v>
      </c>
      <c r="Y670" s="5">
        <v>20601561981</v>
      </c>
      <c r="Z670" s="5" t="s">
        <v>34</v>
      </c>
      <c r="AA670" s="5" t="s">
        <v>35</v>
      </c>
      <c r="AD670" s="5" t="s">
        <v>36</v>
      </c>
      <c r="AE670" s="5">
        <v>84.75</v>
      </c>
      <c r="AF670" s="5">
        <v>0</v>
      </c>
      <c r="AG670" s="5">
        <v>15.25</v>
      </c>
      <c r="AH670" s="5">
        <f t="shared" si="109"/>
        <v>100</v>
      </c>
    </row>
    <row r="671" spans="1:34" x14ac:dyDescent="0.25">
      <c r="A671" s="5">
        <v>616</v>
      </c>
      <c r="B671" s="5" t="s">
        <v>29</v>
      </c>
      <c r="C671" s="5" t="s">
        <v>38</v>
      </c>
      <c r="D671" s="5" t="s">
        <v>841</v>
      </c>
      <c r="E671" s="15" t="str">
        <f t="shared" si="110"/>
        <v>F001</v>
      </c>
      <c r="F671" s="15" t="str">
        <f t="shared" si="100"/>
        <v>8469</v>
      </c>
      <c r="G671" s="15" t="str">
        <f t="shared" si="101"/>
        <v>1-8</v>
      </c>
      <c r="H671" s="5" t="s">
        <v>818</v>
      </c>
      <c r="I671" s="5">
        <f t="shared" si="102"/>
        <v>2</v>
      </c>
      <c r="J671" s="5">
        <f t="shared" si="103"/>
        <v>2022</v>
      </c>
      <c r="K671" s="5">
        <f t="shared" si="104"/>
        <v>12</v>
      </c>
      <c r="L671" s="7">
        <f t="shared" si="105"/>
        <v>44604</v>
      </c>
      <c r="M671" s="5" t="s">
        <v>818</v>
      </c>
      <c r="U671" s="5" t="s">
        <v>834</v>
      </c>
      <c r="V671" s="5" t="str">
        <f t="shared" si="106"/>
        <v>villarreal silva geiner</v>
      </c>
      <c r="W671" s="5" t="str">
        <f t="shared" si="107"/>
        <v>VILLARREAL SILVA GEINER</v>
      </c>
      <c r="X671" s="5" t="str">
        <f t="shared" si="108"/>
        <v>Villarreal Silva Geiner</v>
      </c>
      <c r="Y671" s="5">
        <v>10166164988</v>
      </c>
      <c r="Z671" s="5" t="s">
        <v>34</v>
      </c>
      <c r="AA671" s="5" t="s">
        <v>35</v>
      </c>
      <c r="AD671" s="5" t="s">
        <v>36</v>
      </c>
      <c r="AE671" s="5">
        <v>33.9</v>
      </c>
      <c r="AF671" s="5">
        <v>0</v>
      </c>
      <c r="AG671" s="5">
        <v>6.1</v>
      </c>
      <c r="AH671" s="5">
        <f t="shared" si="109"/>
        <v>40</v>
      </c>
    </row>
    <row r="672" spans="1:34" x14ac:dyDescent="0.25">
      <c r="A672" s="5">
        <v>617</v>
      </c>
      <c r="B672" s="5" t="s">
        <v>29</v>
      </c>
      <c r="C672" s="5" t="s">
        <v>38</v>
      </c>
      <c r="D672" s="5" t="s">
        <v>842</v>
      </c>
      <c r="E672" s="15" t="str">
        <f t="shared" si="110"/>
        <v>F001</v>
      </c>
      <c r="F672" s="15" t="str">
        <f t="shared" si="100"/>
        <v>8468</v>
      </c>
      <c r="G672" s="15" t="str">
        <f t="shared" si="101"/>
        <v>1-8</v>
      </c>
      <c r="H672" s="5" t="s">
        <v>818</v>
      </c>
      <c r="I672" s="5">
        <f t="shared" si="102"/>
        <v>2</v>
      </c>
      <c r="J672" s="5">
        <f t="shared" si="103"/>
        <v>2022</v>
      </c>
      <c r="K672" s="5">
        <f t="shared" si="104"/>
        <v>12</v>
      </c>
      <c r="L672" s="7">
        <f t="shared" si="105"/>
        <v>44604</v>
      </c>
      <c r="M672" s="5" t="s">
        <v>818</v>
      </c>
      <c r="R672" s="5" t="s">
        <v>41</v>
      </c>
      <c r="S672" s="5" t="s">
        <v>40</v>
      </c>
      <c r="T672" s="5" t="s">
        <v>41</v>
      </c>
      <c r="U672" s="5" t="s">
        <v>843</v>
      </c>
      <c r="V672" s="5" t="str">
        <f t="shared" si="106"/>
        <v>bustamante abogados asociados e.i.r.l.</v>
      </c>
      <c r="W672" s="5" t="str">
        <f t="shared" si="107"/>
        <v>BUSTAMANTE ABOGADOS ASOCIADOS E.I.R.L.</v>
      </c>
      <c r="X672" s="5" t="str">
        <f t="shared" si="108"/>
        <v>Bustamante Abogados Asociados E.I.R.L.</v>
      </c>
      <c r="Y672" s="5">
        <v>20607154351</v>
      </c>
      <c r="Z672" s="5" t="s">
        <v>34</v>
      </c>
      <c r="AA672" s="5" t="s">
        <v>35</v>
      </c>
      <c r="AD672" s="5" t="s">
        <v>36</v>
      </c>
      <c r="AE672" s="5">
        <v>42.37</v>
      </c>
      <c r="AF672" s="5">
        <v>0</v>
      </c>
      <c r="AG672" s="5">
        <v>7.63</v>
      </c>
      <c r="AH672" s="5">
        <f t="shared" si="109"/>
        <v>50</v>
      </c>
    </row>
    <row r="673" spans="1:34" x14ac:dyDescent="0.25">
      <c r="A673" s="5">
        <v>618</v>
      </c>
      <c r="B673" s="5" t="s">
        <v>55</v>
      </c>
      <c r="C673" s="5" t="s">
        <v>30</v>
      </c>
      <c r="D673" s="5" t="s">
        <v>844</v>
      </c>
      <c r="E673" s="15" t="str">
        <f t="shared" si="110"/>
        <v>B002</v>
      </c>
      <c r="F673" s="15" t="str">
        <f t="shared" si="100"/>
        <v>16010</v>
      </c>
      <c r="G673" s="15" t="str">
        <f t="shared" si="101"/>
        <v>2-1</v>
      </c>
      <c r="H673" s="5" t="s">
        <v>818</v>
      </c>
      <c r="I673" s="5">
        <f t="shared" si="102"/>
        <v>2</v>
      </c>
      <c r="J673" s="5">
        <f t="shared" si="103"/>
        <v>2022</v>
      </c>
      <c r="K673" s="5">
        <f t="shared" si="104"/>
        <v>12</v>
      </c>
      <c r="L673" s="7">
        <f t="shared" si="105"/>
        <v>44604</v>
      </c>
      <c r="M673" s="5" t="s">
        <v>818</v>
      </c>
      <c r="U673" s="5" t="s">
        <v>33</v>
      </c>
      <c r="V673" s="5" t="str">
        <f t="shared" si="106"/>
        <v>clientes - varios</v>
      </c>
      <c r="W673" s="5" t="str">
        <f t="shared" si="107"/>
        <v>CLIENTES - VARIOS</v>
      </c>
      <c r="X673" s="5" t="str">
        <f t="shared" si="108"/>
        <v>Clientes - Varios</v>
      </c>
      <c r="Y673" s="5">
        <v>99999999</v>
      </c>
      <c r="Z673" s="5" t="s">
        <v>34</v>
      </c>
      <c r="AA673" s="5" t="s">
        <v>35</v>
      </c>
      <c r="AD673" s="5" t="s">
        <v>36</v>
      </c>
      <c r="AE673" s="5">
        <v>42.37</v>
      </c>
      <c r="AF673" s="5">
        <v>0</v>
      </c>
      <c r="AG673" s="5">
        <v>7.63</v>
      </c>
      <c r="AH673" s="5">
        <f t="shared" si="109"/>
        <v>50</v>
      </c>
    </row>
    <row r="674" spans="1:34" x14ac:dyDescent="0.25">
      <c r="A674" s="5">
        <v>619</v>
      </c>
      <c r="B674" s="5" t="s">
        <v>55</v>
      </c>
      <c r="C674" s="5" t="s">
        <v>38</v>
      </c>
      <c r="D674" s="5" t="s">
        <v>845</v>
      </c>
      <c r="E674" s="15" t="str">
        <f t="shared" si="110"/>
        <v>F002</v>
      </c>
      <c r="F674" s="15" t="str">
        <f t="shared" si="100"/>
        <v>3456</v>
      </c>
      <c r="G674" s="15" t="str">
        <f t="shared" si="101"/>
        <v>2-3</v>
      </c>
      <c r="H674" s="5" t="s">
        <v>818</v>
      </c>
      <c r="I674" s="5">
        <f t="shared" si="102"/>
        <v>2</v>
      </c>
      <c r="J674" s="5">
        <f t="shared" si="103"/>
        <v>2022</v>
      </c>
      <c r="K674" s="5">
        <f t="shared" si="104"/>
        <v>12</v>
      </c>
      <c r="L674" s="7">
        <f t="shared" si="105"/>
        <v>44604</v>
      </c>
      <c r="M674" s="5" t="s">
        <v>818</v>
      </c>
      <c r="R674" s="5" t="s">
        <v>41</v>
      </c>
      <c r="S674" s="5" t="s">
        <v>40</v>
      </c>
      <c r="T674" s="5" t="s">
        <v>41</v>
      </c>
      <c r="U674" s="5" t="s">
        <v>106</v>
      </c>
      <c r="V674" s="5" t="str">
        <f t="shared" si="106"/>
        <v>casiano maco segundo baltazar</v>
      </c>
      <c r="W674" s="5" t="str">
        <f t="shared" si="107"/>
        <v>CASIANO MACO SEGUNDO BALTAZAR</v>
      </c>
      <c r="X674" s="5" t="str">
        <f t="shared" si="108"/>
        <v>Casiano Maco Segundo Baltazar</v>
      </c>
      <c r="Y674" s="5">
        <v>10432479388</v>
      </c>
      <c r="Z674" s="5" t="s">
        <v>34</v>
      </c>
      <c r="AA674" s="5" t="s">
        <v>35</v>
      </c>
      <c r="AD674" s="5" t="s">
        <v>36</v>
      </c>
      <c r="AE674" s="5">
        <v>194.92</v>
      </c>
      <c r="AF674" s="5">
        <v>0</v>
      </c>
      <c r="AG674" s="5">
        <v>35.08</v>
      </c>
      <c r="AH674" s="5">
        <f t="shared" si="109"/>
        <v>230</v>
      </c>
    </row>
    <row r="675" spans="1:34" x14ac:dyDescent="0.25">
      <c r="A675" s="5">
        <v>620</v>
      </c>
      <c r="B675" s="5" t="s">
        <v>55</v>
      </c>
      <c r="C675" s="5" t="s">
        <v>38</v>
      </c>
      <c r="D675" s="5" t="s">
        <v>846</v>
      </c>
      <c r="E675" s="15" t="str">
        <f t="shared" si="110"/>
        <v>F002</v>
      </c>
      <c r="F675" s="15" t="str">
        <f t="shared" si="100"/>
        <v>3455</v>
      </c>
      <c r="G675" s="15" t="str">
        <f t="shared" si="101"/>
        <v>2-3</v>
      </c>
      <c r="H675" s="5" t="s">
        <v>818</v>
      </c>
      <c r="I675" s="5">
        <f t="shared" si="102"/>
        <v>2</v>
      </c>
      <c r="J675" s="5">
        <f t="shared" si="103"/>
        <v>2022</v>
      </c>
      <c r="K675" s="5">
        <f t="shared" si="104"/>
        <v>12</v>
      </c>
      <c r="L675" s="7">
        <f t="shared" si="105"/>
        <v>44604</v>
      </c>
      <c r="M675" s="5" t="s">
        <v>818</v>
      </c>
      <c r="R675" s="5" t="s">
        <v>41</v>
      </c>
      <c r="S675" s="5" t="s">
        <v>40</v>
      </c>
      <c r="T675" s="5" t="s">
        <v>41</v>
      </c>
      <c r="U675" s="5" t="s">
        <v>106</v>
      </c>
      <c r="V675" s="5" t="str">
        <f t="shared" si="106"/>
        <v>casiano maco segundo baltazar</v>
      </c>
      <c r="W675" s="5" t="str">
        <f t="shared" si="107"/>
        <v>CASIANO MACO SEGUNDO BALTAZAR</v>
      </c>
      <c r="X675" s="5" t="str">
        <f t="shared" si="108"/>
        <v>Casiano Maco Segundo Baltazar</v>
      </c>
      <c r="Y675" s="5">
        <v>10432479388</v>
      </c>
      <c r="Z675" s="5" t="s">
        <v>34</v>
      </c>
      <c r="AA675" s="5" t="s">
        <v>35</v>
      </c>
      <c r="AD675" s="5" t="s">
        <v>36</v>
      </c>
      <c r="AE675" s="5">
        <v>194.92</v>
      </c>
      <c r="AF675" s="5">
        <v>0</v>
      </c>
      <c r="AG675" s="5">
        <v>35.08</v>
      </c>
      <c r="AH675" s="5">
        <f t="shared" si="109"/>
        <v>230</v>
      </c>
    </row>
    <row r="676" spans="1:34" x14ac:dyDescent="0.25">
      <c r="A676" s="5">
        <v>621</v>
      </c>
      <c r="B676" s="5" t="s">
        <v>55</v>
      </c>
      <c r="C676" s="5" t="s">
        <v>30</v>
      </c>
      <c r="D676" s="5" t="s">
        <v>847</v>
      </c>
      <c r="E676" s="15" t="str">
        <f t="shared" si="110"/>
        <v>B002</v>
      </c>
      <c r="F676" s="15" t="str">
        <f t="shared" si="100"/>
        <v>16009</v>
      </c>
      <c r="G676" s="15" t="str">
        <f t="shared" si="101"/>
        <v>2-1</v>
      </c>
      <c r="H676" s="5" t="s">
        <v>818</v>
      </c>
      <c r="I676" s="5">
        <f t="shared" si="102"/>
        <v>2</v>
      </c>
      <c r="J676" s="5">
        <f t="shared" si="103"/>
        <v>2022</v>
      </c>
      <c r="K676" s="5">
        <f t="shared" si="104"/>
        <v>12</v>
      </c>
      <c r="L676" s="7">
        <f t="shared" si="105"/>
        <v>44604</v>
      </c>
      <c r="M676" s="5" t="s">
        <v>818</v>
      </c>
      <c r="U676" s="5" t="s">
        <v>33</v>
      </c>
      <c r="V676" s="5" t="str">
        <f t="shared" si="106"/>
        <v>clientes - varios</v>
      </c>
      <c r="W676" s="5" t="str">
        <f t="shared" si="107"/>
        <v>CLIENTES - VARIOS</v>
      </c>
      <c r="X676" s="5" t="str">
        <f t="shared" si="108"/>
        <v>Clientes - Varios</v>
      </c>
      <c r="Y676" s="5">
        <v>99999999</v>
      </c>
      <c r="Z676" s="5" t="s">
        <v>34</v>
      </c>
      <c r="AA676" s="5" t="s">
        <v>35</v>
      </c>
      <c r="AD676" s="5" t="s">
        <v>36</v>
      </c>
      <c r="AE676" s="5">
        <v>29.66</v>
      </c>
      <c r="AF676" s="5">
        <v>0</v>
      </c>
      <c r="AG676" s="5">
        <v>5.34</v>
      </c>
      <c r="AH676" s="5">
        <f t="shared" si="109"/>
        <v>35</v>
      </c>
    </row>
    <row r="677" spans="1:34" x14ac:dyDescent="0.25">
      <c r="A677" s="5">
        <v>622</v>
      </c>
      <c r="B677" s="5" t="s">
        <v>29</v>
      </c>
      <c r="C677" s="5" t="s">
        <v>38</v>
      </c>
      <c r="D677" s="5" t="s">
        <v>848</v>
      </c>
      <c r="E677" s="15" t="str">
        <f t="shared" si="110"/>
        <v>F001</v>
      </c>
      <c r="F677" s="15" t="str">
        <f t="shared" si="100"/>
        <v>8467</v>
      </c>
      <c r="G677" s="15" t="str">
        <f t="shared" si="101"/>
        <v>1-8</v>
      </c>
      <c r="H677" s="5" t="s">
        <v>818</v>
      </c>
      <c r="I677" s="5">
        <f t="shared" si="102"/>
        <v>2</v>
      </c>
      <c r="J677" s="5">
        <f t="shared" si="103"/>
        <v>2022</v>
      </c>
      <c r="K677" s="5">
        <f t="shared" si="104"/>
        <v>12</v>
      </c>
      <c r="L677" s="7">
        <f t="shared" si="105"/>
        <v>44604</v>
      </c>
      <c r="M677" s="5" t="s">
        <v>818</v>
      </c>
      <c r="R677" s="5" t="s">
        <v>395</v>
      </c>
      <c r="S677" s="5" t="s">
        <v>168</v>
      </c>
      <c r="T677" s="5" t="s">
        <v>169</v>
      </c>
      <c r="U677" s="5" t="s">
        <v>396</v>
      </c>
      <c r="V677" s="5" t="str">
        <f t="shared" si="106"/>
        <v>transportes pasamayo s r ltda</v>
      </c>
      <c r="W677" s="5" t="str">
        <f t="shared" si="107"/>
        <v>TRANSPORTES PASAMAYO S R LTDA</v>
      </c>
      <c r="X677" s="5" t="str">
        <f t="shared" si="108"/>
        <v>Transportes Pasamayo S R Ltda</v>
      </c>
      <c r="Y677" s="5">
        <v>20225171719</v>
      </c>
      <c r="Z677" s="5" t="s">
        <v>34</v>
      </c>
      <c r="AA677" s="5" t="s">
        <v>35</v>
      </c>
      <c r="AD677" s="5" t="s">
        <v>36</v>
      </c>
      <c r="AE677" s="5">
        <v>156.78</v>
      </c>
      <c r="AF677" s="5">
        <v>0</v>
      </c>
      <c r="AG677" s="5">
        <v>28.22</v>
      </c>
      <c r="AH677" s="5">
        <f t="shared" si="109"/>
        <v>185</v>
      </c>
    </row>
    <row r="678" spans="1:34" x14ac:dyDescent="0.25">
      <c r="A678" s="5">
        <v>623</v>
      </c>
      <c r="B678" s="5" t="s">
        <v>29</v>
      </c>
      <c r="C678" s="5" t="s">
        <v>38</v>
      </c>
      <c r="D678" s="5" t="s">
        <v>849</v>
      </c>
      <c r="E678" s="15" t="str">
        <f t="shared" si="110"/>
        <v>F001</v>
      </c>
      <c r="F678" s="15" t="str">
        <f t="shared" si="100"/>
        <v>8466</v>
      </c>
      <c r="G678" s="15" t="str">
        <f t="shared" si="101"/>
        <v>1-8</v>
      </c>
      <c r="H678" s="5" t="s">
        <v>818</v>
      </c>
      <c r="I678" s="5">
        <f t="shared" si="102"/>
        <v>2</v>
      </c>
      <c r="J678" s="5">
        <f t="shared" si="103"/>
        <v>2022</v>
      </c>
      <c r="K678" s="5">
        <f t="shared" si="104"/>
        <v>12</v>
      </c>
      <c r="L678" s="7">
        <f t="shared" si="105"/>
        <v>44604</v>
      </c>
      <c r="M678" s="5" t="s">
        <v>818</v>
      </c>
      <c r="R678" s="5" t="s">
        <v>271</v>
      </c>
      <c r="S678" s="5" t="s">
        <v>168</v>
      </c>
      <c r="T678" s="5" t="s">
        <v>169</v>
      </c>
      <c r="U678" s="5" t="s">
        <v>850</v>
      </c>
      <c r="V678" s="5" t="str">
        <f t="shared" si="106"/>
        <v>china railway n° 10 engineering group co., ltd sucursal del peru</v>
      </c>
      <c r="W678" s="5" t="str">
        <f t="shared" si="107"/>
        <v>CHINA RAILWAY N° 10 ENGINEERING GROUP CO., LTD SUCURSAL DEL PERU</v>
      </c>
      <c r="X678" s="5" t="str">
        <f t="shared" si="108"/>
        <v>China Railway N° 10 Engineering Group Co., Ltd Sucursal Del Peru</v>
      </c>
      <c r="Y678" s="5">
        <v>20601116082</v>
      </c>
      <c r="Z678" s="5" t="s">
        <v>34</v>
      </c>
      <c r="AA678" s="5" t="s">
        <v>35</v>
      </c>
      <c r="AD678" s="5" t="s">
        <v>36</v>
      </c>
      <c r="AE678" s="5">
        <v>195.76</v>
      </c>
      <c r="AF678" s="5">
        <v>0</v>
      </c>
      <c r="AG678" s="5">
        <v>35.24</v>
      </c>
      <c r="AH678" s="5">
        <f t="shared" si="109"/>
        <v>231</v>
      </c>
    </row>
    <row r="679" spans="1:34" x14ac:dyDescent="0.25">
      <c r="A679" s="5">
        <v>624</v>
      </c>
      <c r="B679" s="5" t="s">
        <v>55</v>
      </c>
      <c r="C679" s="5" t="s">
        <v>30</v>
      </c>
      <c r="D679" s="5" t="s">
        <v>851</v>
      </c>
      <c r="E679" s="15" t="str">
        <f t="shared" si="110"/>
        <v>B002</v>
      </c>
      <c r="F679" s="15" t="str">
        <f t="shared" si="100"/>
        <v>16008</v>
      </c>
      <c r="G679" s="15" t="str">
        <f t="shared" si="101"/>
        <v>2-1</v>
      </c>
      <c r="H679" s="5" t="s">
        <v>818</v>
      </c>
      <c r="I679" s="5">
        <f t="shared" si="102"/>
        <v>2</v>
      </c>
      <c r="J679" s="5">
        <f t="shared" si="103"/>
        <v>2022</v>
      </c>
      <c r="K679" s="5">
        <f t="shared" si="104"/>
        <v>12</v>
      </c>
      <c r="L679" s="7">
        <f t="shared" si="105"/>
        <v>44604</v>
      </c>
      <c r="M679" s="5" t="s">
        <v>818</v>
      </c>
      <c r="U679" s="5" t="s">
        <v>852</v>
      </c>
      <c r="V679" s="5" t="str">
        <f t="shared" si="106"/>
        <v>wilton quintana segura</v>
      </c>
      <c r="W679" s="5" t="str">
        <f t="shared" si="107"/>
        <v>WILTON QUINTANA SEGURA</v>
      </c>
      <c r="X679" s="5" t="str">
        <f t="shared" si="108"/>
        <v>Wilton Quintana Segura</v>
      </c>
      <c r="Y679" s="5">
        <v>45603991</v>
      </c>
      <c r="Z679" s="5" t="s">
        <v>34</v>
      </c>
      <c r="AA679" s="5" t="s">
        <v>35</v>
      </c>
      <c r="AD679" s="5" t="s">
        <v>36</v>
      </c>
      <c r="AE679" s="5">
        <v>16.95</v>
      </c>
      <c r="AF679" s="5">
        <v>0</v>
      </c>
      <c r="AG679" s="5">
        <v>3.05</v>
      </c>
      <c r="AH679" s="5">
        <f t="shared" si="109"/>
        <v>20</v>
      </c>
    </row>
    <row r="680" spans="1:34" x14ac:dyDescent="0.25">
      <c r="A680" s="5">
        <v>625</v>
      </c>
      <c r="B680" s="5" t="s">
        <v>49</v>
      </c>
      <c r="C680" s="5" t="s">
        <v>38</v>
      </c>
      <c r="D680" s="5" t="s">
        <v>853</v>
      </c>
      <c r="E680" s="15" t="str">
        <f t="shared" si="110"/>
        <v>F003</v>
      </c>
      <c r="F680" s="15" t="str">
        <f t="shared" si="100"/>
        <v>2089</v>
      </c>
      <c r="G680" s="15" t="str">
        <f t="shared" si="101"/>
        <v>3-2</v>
      </c>
      <c r="H680" s="5" t="s">
        <v>818</v>
      </c>
      <c r="I680" s="5">
        <f t="shared" si="102"/>
        <v>2</v>
      </c>
      <c r="J680" s="5">
        <f t="shared" si="103"/>
        <v>2022</v>
      </c>
      <c r="K680" s="5">
        <f t="shared" si="104"/>
        <v>12</v>
      </c>
      <c r="L680" s="7">
        <f t="shared" si="105"/>
        <v>44604</v>
      </c>
      <c r="M680" s="5" t="s">
        <v>818</v>
      </c>
      <c r="R680" s="5" t="s">
        <v>806</v>
      </c>
      <c r="S680" s="5" t="s">
        <v>168</v>
      </c>
      <c r="T680" s="5" t="s">
        <v>169</v>
      </c>
      <c r="U680" s="5" t="s">
        <v>807</v>
      </c>
      <c r="V680" s="5" t="str">
        <f t="shared" si="106"/>
        <v>yusuf s.a.c.</v>
      </c>
      <c r="W680" s="5" t="str">
        <f t="shared" si="107"/>
        <v>YUSUF S.A.C.</v>
      </c>
      <c r="X680" s="5" t="str">
        <f t="shared" si="108"/>
        <v>Yusuf S.A.C.</v>
      </c>
      <c r="Y680" s="5">
        <v>20601302056</v>
      </c>
      <c r="Z680" s="5" t="s">
        <v>34</v>
      </c>
      <c r="AA680" s="5" t="s">
        <v>35</v>
      </c>
      <c r="AD680" s="5" t="s">
        <v>36</v>
      </c>
      <c r="AE680" s="5">
        <v>65.25</v>
      </c>
      <c r="AF680" s="5">
        <v>0</v>
      </c>
      <c r="AG680" s="5">
        <v>11.75</v>
      </c>
      <c r="AH680" s="5">
        <f t="shared" si="109"/>
        <v>77</v>
      </c>
    </row>
    <row r="681" spans="1:34" x14ac:dyDescent="0.25">
      <c r="A681" s="5">
        <v>626</v>
      </c>
      <c r="B681" s="5" t="s">
        <v>29</v>
      </c>
      <c r="C681" s="5" t="s">
        <v>38</v>
      </c>
      <c r="D681" s="5" t="s">
        <v>854</v>
      </c>
      <c r="E681" s="15" t="str">
        <f t="shared" si="110"/>
        <v>F001</v>
      </c>
      <c r="F681" s="15" t="str">
        <f t="shared" si="100"/>
        <v>8465</v>
      </c>
      <c r="G681" s="15" t="str">
        <f t="shared" si="101"/>
        <v>1-8</v>
      </c>
      <c r="H681" s="5" t="s">
        <v>818</v>
      </c>
      <c r="I681" s="5">
        <f t="shared" si="102"/>
        <v>2</v>
      </c>
      <c r="J681" s="5">
        <f t="shared" si="103"/>
        <v>2022</v>
      </c>
      <c r="K681" s="5">
        <f t="shared" si="104"/>
        <v>12</v>
      </c>
      <c r="L681" s="7">
        <f t="shared" si="105"/>
        <v>44604</v>
      </c>
      <c r="M681" s="5" t="s">
        <v>818</v>
      </c>
      <c r="R681" s="5" t="s">
        <v>41</v>
      </c>
      <c r="S681" s="5" t="s">
        <v>40</v>
      </c>
      <c r="T681" s="5" t="s">
        <v>41</v>
      </c>
      <c r="U681" s="5" t="s">
        <v>855</v>
      </c>
      <c r="V681" s="5" t="str">
        <f t="shared" si="106"/>
        <v>villegas hernandez bella nora</v>
      </c>
      <c r="W681" s="5" t="str">
        <f t="shared" si="107"/>
        <v>VILLEGAS HERNANDEZ BELLA NORA</v>
      </c>
      <c r="X681" s="5" t="str">
        <f t="shared" si="108"/>
        <v>Villegas Hernandez Bella Nora</v>
      </c>
      <c r="Y681" s="5">
        <v>10281106444</v>
      </c>
      <c r="Z681" s="5" t="s">
        <v>34</v>
      </c>
      <c r="AA681" s="5" t="s">
        <v>35</v>
      </c>
      <c r="AD681" s="5" t="s">
        <v>36</v>
      </c>
      <c r="AE681" s="5">
        <v>169.49</v>
      </c>
      <c r="AF681" s="5">
        <v>0</v>
      </c>
      <c r="AG681" s="5">
        <v>30.51</v>
      </c>
      <c r="AH681" s="5">
        <f t="shared" si="109"/>
        <v>200</v>
      </c>
    </row>
    <row r="682" spans="1:34" x14ac:dyDescent="0.25">
      <c r="A682" s="5">
        <v>627</v>
      </c>
      <c r="B682" s="5" t="s">
        <v>29</v>
      </c>
      <c r="C682" s="5" t="s">
        <v>30</v>
      </c>
      <c r="D682" s="5" t="s">
        <v>856</v>
      </c>
      <c r="E682" s="15" t="str">
        <f t="shared" si="110"/>
        <v>B001</v>
      </c>
      <c r="F682" s="15" t="str">
        <f t="shared" si="100"/>
        <v>17111</v>
      </c>
      <c r="G682" s="15" t="str">
        <f t="shared" si="101"/>
        <v>1-1</v>
      </c>
      <c r="H682" s="5" t="s">
        <v>818</v>
      </c>
      <c r="I682" s="5">
        <f t="shared" si="102"/>
        <v>2</v>
      </c>
      <c r="J682" s="5">
        <f t="shared" si="103"/>
        <v>2022</v>
      </c>
      <c r="K682" s="5">
        <f t="shared" si="104"/>
        <v>12</v>
      </c>
      <c r="L682" s="7">
        <f t="shared" si="105"/>
        <v>44604</v>
      </c>
      <c r="M682" s="5" t="s">
        <v>818</v>
      </c>
      <c r="U682" s="5" t="s">
        <v>33</v>
      </c>
      <c r="V682" s="5" t="str">
        <f t="shared" si="106"/>
        <v>clientes - varios</v>
      </c>
      <c r="W682" s="5" t="str">
        <f t="shared" si="107"/>
        <v>CLIENTES - VARIOS</v>
      </c>
      <c r="X682" s="5" t="str">
        <f t="shared" si="108"/>
        <v>Clientes - Varios</v>
      </c>
      <c r="Y682" s="5">
        <v>99999999</v>
      </c>
      <c r="Z682" s="5" t="s">
        <v>34</v>
      </c>
      <c r="AA682" s="5" t="s">
        <v>35</v>
      </c>
      <c r="AD682" s="5" t="s">
        <v>36</v>
      </c>
      <c r="AE682" s="5">
        <v>338.98</v>
      </c>
      <c r="AF682" s="5">
        <v>0</v>
      </c>
      <c r="AG682" s="5">
        <v>61.02</v>
      </c>
      <c r="AH682" s="5">
        <f t="shared" si="109"/>
        <v>400</v>
      </c>
    </row>
    <row r="683" spans="1:34" x14ac:dyDescent="0.25">
      <c r="A683" s="5">
        <v>628</v>
      </c>
      <c r="B683" s="5" t="s">
        <v>29</v>
      </c>
      <c r="C683" s="5" t="s">
        <v>38</v>
      </c>
      <c r="D683" s="5" t="s">
        <v>857</v>
      </c>
      <c r="E683" s="15" t="str">
        <f t="shared" si="110"/>
        <v>F001</v>
      </c>
      <c r="F683" s="15" t="str">
        <f t="shared" si="100"/>
        <v>8464</v>
      </c>
      <c r="G683" s="15" t="str">
        <f t="shared" si="101"/>
        <v>1-8</v>
      </c>
      <c r="H683" s="5" t="s">
        <v>818</v>
      </c>
      <c r="I683" s="5">
        <f t="shared" si="102"/>
        <v>2</v>
      </c>
      <c r="J683" s="5">
        <f t="shared" si="103"/>
        <v>2022</v>
      </c>
      <c r="K683" s="5">
        <f t="shared" si="104"/>
        <v>12</v>
      </c>
      <c r="L683" s="7">
        <f t="shared" si="105"/>
        <v>44604</v>
      </c>
      <c r="M683" s="5" t="s">
        <v>818</v>
      </c>
      <c r="R683" s="5" t="s">
        <v>469</v>
      </c>
      <c r="S683" s="5" t="s">
        <v>61</v>
      </c>
      <c r="T683" s="5" t="s">
        <v>469</v>
      </c>
      <c r="U683" s="5" t="s">
        <v>858</v>
      </c>
      <c r="V683" s="5" t="str">
        <f t="shared" si="106"/>
        <v>2b &amp; c ingenieros s.a.c.</v>
      </c>
      <c r="W683" s="5" t="str">
        <f t="shared" si="107"/>
        <v>2B &amp; C INGENIEROS S.A.C.</v>
      </c>
      <c r="X683" s="5" t="str">
        <f t="shared" si="108"/>
        <v>2B &amp; C Ingenieros S.A.C.</v>
      </c>
      <c r="Y683" s="5">
        <v>20487782590</v>
      </c>
      <c r="Z683" s="5" t="s">
        <v>34</v>
      </c>
      <c r="AA683" s="5" t="s">
        <v>35</v>
      </c>
      <c r="AD683" s="5" t="s">
        <v>36</v>
      </c>
      <c r="AE683" s="5">
        <v>152.54</v>
      </c>
      <c r="AF683" s="5">
        <v>0</v>
      </c>
      <c r="AG683" s="5">
        <v>27.46</v>
      </c>
      <c r="AH683" s="5">
        <f t="shared" si="109"/>
        <v>180</v>
      </c>
    </row>
    <row r="684" spans="1:34" x14ac:dyDescent="0.25">
      <c r="A684" s="5">
        <v>629</v>
      </c>
      <c r="B684" s="5" t="s">
        <v>29</v>
      </c>
      <c r="C684" s="5" t="s">
        <v>30</v>
      </c>
      <c r="D684" s="5" t="s">
        <v>859</v>
      </c>
      <c r="E684" s="15" t="str">
        <f t="shared" si="110"/>
        <v>B001</v>
      </c>
      <c r="F684" s="15" t="str">
        <f t="shared" si="100"/>
        <v>17110</v>
      </c>
      <c r="G684" s="15" t="str">
        <f t="shared" si="101"/>
        <v>1-1</v>
      </c>
      <c r="H684" s="5" t="s">
        <v>860</v>
      </c>
      <c r="I684" s="5">
        <f t="shared" si="102"/>
        <v>2</v>
      </c>
      <c r="J684" s="5">
        <f t="shared" si="103"/>
        <v>2022</v>
      </c>
      <c r="K684" s="5">
        <f t="shared" si="104"/>
        <v>11</v>
      </c>
      <c r="L684" s="7">
        <f t="shared" si="105"/>
        <v>44603</v>
      </c>
      <c r="M684" s="5" t="s">
        <v>860</v>
      </c>
      <c r="U684" s="5" t="s">
        <v>33</v>
      </c>
      <c r="V684" s="5" t="str">
        <f t="shared" si="106"/>
        <v>clientes - varios</v>
      </c>
      <c r="W684" s="5" t="str">
        <f t="shared" si="107"/>
        <v>CLIENTES - VARIOS</v>
      </c>
      <c r="X684" s="5" t="str">
        <f t="shared" si="108"/>
        <v>Clientes - Varios</v>
      </c>
      <c r="Y684" s="5">
        <v>99999999</v>
      </c>
      <c r="Z684" s="5" t="s">
        <v>34</v>
      </c>
      <c r="AA684" s="5" t="s">
        <v>35</v>
      </c>
      <c r="AD684" s="5" t="s">
        <v>36</v>
      </c>
      <c r="AE684" s="5">
        <v>118.64</v>
      </c>
      <c r="AF684" s="5">
        <v>0</v>
      </c>
      <c r="AG684" s="5">
        <v>21.36</v>
      </c>
      <c r="AH684" s="5">
        <f t="shared" si="109"/>
        <v>140</v>
      </c>
    </row>
    <row r="685" spans="1:34" x14ac:dyDescent="0.25">
      <c r="A685" s="5">
        <v>630</v>
      </c>
      <c r="B685" s="5" t="s">
        <v>49</v>
      </c>
      <c r="C685" s="5" t="s">
        <v>30</v>
      </c>
      <c r="D685" s="5" t="s">
        <v>861</v>
      </c>
      <c r="E685" s="15" t="str">
        <f t="shared" si="110"/>
        <v>B003</v>
      </c>
      <c r="F685" s="15" t="str">
        <f t="shared" si="100"/>
        <v>12658</v>
      </c>
      <c r="G685" s="15" t="str">
        <f t="shared" si="101"/>
        <v>3-1</v>
      </c>
      <c r="H685" s="5" t="s">
        <v>860</v>
      </c>
      <c r="I685" s="5">
        <f t="shared" si="102"/>
        <v>2</v>
      </c>
      <c r="J685" s="5">
        <f t="shared" si="103"/>
        <v>2022</v>
      </c>
      <c r="K685" s="5">
        <f t="shared" si="104"/>
        <v>11</v>
      </c>
      <c r="L685" s="7">
        <f t="shared" si="105"/>
        <v>44603</v>
      </c>
      <c r="M685" s="5" t="s">
        <v>860</v>
      </c>
      <c r="U685" s="5" t="s">
        <v>33</v>
      </c>
      <c r="V685" s="5" t="str">
        <f t="shared" si="106"/>
        <v>clientes - varios</v>
      </c>
      <c r="W685" s="5" t="str">
        <f t="shared" si="107"/>
        <v>CLIENTES - VARIOS</v>
      </c>
      <c r="X685" s="5" t="str">
        <f t="shared" si="108"/>
        <v>Clientes - Varios</v>
      </c>
      <c r="Y685" s="5">
        <v>99999999</v>
      </c>
      <c r="Z685" s="5" t="s">
        <v>34</v>
      </c>
      <c r="AA685" s="5" t="s">
        <v>35</v>
      </c>
      <c r="AD685" s="5" t="s">
        <v>36</v>
      </c>
      <c r="AE685" s="5">
        <v>30.51</v>
      </c>
      <c r="AF685" s="5">
        <v>0</v>
      </c>
      <c r="AG685" s="5">
        <v>5.49</v>
      </c>
      <c r="AH685" s="5">
        <f t="shared" si="109"/>
        <v>36</v>
      </c>
    </row>
    <row r="686" spans="1:34" x14ac:dyDescent="0.25">
      <c r="A686" s="5">
        <v>631</v>
      </c>
      <c r="B686" s="5" t="s">
        <v>29</v>
      </c>
      <c r="C686" s="5" t="s">
        <v>38</v>
      </c>
      <c r="D686" s="5" t="s">
        <v>862</v>
      </c>
      <c r="E686" s="15" t="str">
        <f t="shared" si="110"/>
        <v>F001</v>
      </c>
      <c r="F686" s="15" t="str">
        <f t="shared" si="100"/>
        <v>8463</v>
      </c>
      <c r="G686" s="15" t="str">
        <f t="shared" si="101"/>
        <v>1-8</v>
      </c>
      <c r="H686" s="5" t="s">
        <v>860</v>
      </c>
      <c r="I686" s="5">
        <f t="shared" si="102"/>
        <v>2</v>
      </c>
      <c r="J686" s="5">
        <f t="shared" si="103"/>
        <v>2022</v>
      </c>
      <c r="K686" s="5">
        <f t="shared" si="104"/>
        <v>11</v>
      </c>
      <c r="L686" s="7">
        <f t="shared" si="105"/>
        <v>44603</v>
      </c>
      <c r="M686" s="5" t="s">
        <v>860</v>
      </c>
      <c r="R686" s="5" t="s">
        <v>92</v>
      </c>
      <c r="S686" s="5" t="s">
        <v>40</v>
      </c>
      <c r="T686" s="5" t="s">
        <v>41</v>
      </c>
      <c r="U686" s="5" t="s">
        <v>200</v>
      </c>
      <c r="V686" s="5" t="str">
        <f t="shared" si="106"/>
        <v>rodrigo vasquez jesus juan jose</v>
      </c>
      <c r="W686" s="5" t="str">
        <f t="shared" si="107"/>
        <v>RODRIGO VASQUEZ JESUS JUAN JOSE</v>
      </c>
      <c r="X686" s="5" t="str">
        <f t="shared" si="108"/>
        <v>Rodrigo Vasquez Jesus Juan Jose</v>
      </c>
      <c r="Y686" s="5">
        <v>10471184506</v>
      </c>
      <c r="Z686" s="5" t="s">
        <v>34</v>
      </c>
      <c r="AA686" s="5" t="s">
        <v>35</v>
      </c>
      <c r="AD686" s="5" t="s">
        <v>36</v>
      </c>
      <c r="AE686" s="5">
        <v>118.64</v>
      </c>
      <c r="AF686" s="5">
        <v>0</v>
      </c>
      <c r="AG686" s="5">
        <v>21.36</v>
      </c>
      <c r="AH686" s="5">
        <f t="shared" si="109"/>
        <v>140</v>
      </c>
    </row>
    <row r="687" spans="1:34" x14ac:dyDescent="0.25">
      <c r="A687" s="5">
        <v>632</v>
      </c>
      <c r="B687" s="5" t="s">
        <v>49</v>
      </c>
      <c r="C687" s="5" t="s">
        <v>30</v>
      </c>
      <c r="D687" s="5" t="s">
        <v>863</v>
      </c>
      <c r="E687" s="15" t="str">
        <f t="shared" si="110"/>
        <v>B003</v>
      </c>
      <c r="F687" s="15" t="str">
        <f t="shared" si="100"/>
        <v>12657</v>
      </c>
      <c r="G687" s="15" t="str">
        <f t="shared" si="101"/>
        <v>3-1</v>
      </c>
      <c r="H687" s="5" t="s">
        <v>860</v>
      </c>
      <c r="I687" s="5">
        <f t="shared" si="102"/>
        <v>2</v>
      </c>
      <c r="J687" s="5">
        <f t="shared" si="103"/>
        <v>2022</v>
      </c>
      <c r="K687" s="5">
        <f t="shared" si="104"/>
        <v>11</v>
      </c>
      <c r="L687" s="7">
        <f t="shared" si="105"/>
        <v>44603</v>
      </c>
      <c r="M687" s="5" t="s">
        <v>860</v>
      </c>
      <c r="U687" s="5" t="s">
        <v>33</v>
      </c>
      <c r="V687" s="5" t="str">
        <f t="shared" si="106"/>
        <v>clientes - varios</v>
      </c>
      <c r="W687" s="5" t="str">
        <f t="shared" si="107"/>
        <v>CLIENTES - VARIOS</v>
      </c>
      <c r="X687" s="5" t="str">
        <f t="shared" si="108"/>
        <v>Clientes - Varios</v>
      </c>
      <c r="Y687" s="5">
        <v>99999999</v>
      </c>
      <c r="Z687" s="5" t="s">
        <v>34</v>
      </c>
      <c r="AA687" s="5" t="s">
        <v>35</v>
      </c>
      <c r="AD687" s="5" t="s">
        <v>36</v>
      </c>
      <c r="AE687" s="5">
        <v>87.29</v>
      </c>
      <c r="AF687" s="5">
        <v>0</v>
      </c>
      <c r="AG687" s="5">
        <v>15.71</v>
      </c>
      <c r="AH687" s="5">
        <f t="shared" si="109"/>
        <v>103</v>
      </c>
    </row>
    <row r="688" spans="1:34" x14ac:dyDescent="0.25">
      <c r="A688" s="5">
        <v>633</v>
      </c>
      <c r="B688" s="5" t="s">
        <v>29</v>
      </c>
      <c r="C688" s="5" t="s">
        <v>38</v>
      </c>
      <c r="D688" s="5" t="s">
        <v>864</v>
      </c>
      <c r="E688" s="15" t="str">
        <f t="shared" si="110"/>
        <v>F001</v>
      </c>
      <c r="F688" s="15" t="str">
        <f t="shared" si="100"/>
        <v>8462</v>
      </c>
      <c r="G688" s="15" t="str">
        <f t="shared" si="101"/>
        <v>1-8</v>
      </c>
      <c r="H688" s="5" t="s">
        <v>860</v>
      </c>
      <c r="I688" s="5">
        <f t="shared" si="102"/>
        <v>2</v>
      </c>
      <c r="J688" s="5">
        <f t="shared" si="103"/>
        <v>2022</v>
      </c>
      <c r="K688" s="5">
        <f t="shared" si="104"/>
        <v>11</v>
      </c>
      <c r="L688" s="7">
        <f t="shared" si="105"/>
        <v>44603</v>
      </c>
      <c r="M688" s="5" t="s">
        <v>860</v>
      </c>
      <c r="R688" s="5" t="s">
        <v>865</v>
      </c>
      <c r="S688" s="5" t="s">
        <v>389</v>
      </c>
      <c r="T688" s="5" t="s">
        <v>865</v>
      </c>
      <c r="U688" s="5" t="s">
        <v>866</v>
      </c>
      <c r="V688" s="5" t="str">
        <f t="shared" si="106"/>
        <v>mariaolinda sac</v>
      </c>
      <c r="W688" s="5" t="str">
        <f t="shared" si="107"/>
        <v>MARIAOLINDA SAC</v>
      </c>
      <c r="X688" s="5" t="str">
        <f t="shared" si="108"/>
        <v>Mariaolinda Sac</v>
      </c>
      <c r="Y688" s="5">
        <v>20604302260</v>
      </c>
      <c r="Z688" s="5" t="s">
        <v>34</v>
      </c>
      <c r="AA688" s="5" t="s">
        <v>35</v>
      </c>
      <c r="AD688" s="5" t="s">
        <v>36</v>
      </c>
      <c r="AE688" s="5">
        <v>69.83</v>
      </c>
      <c r="AF688" s="5">
        <v>0</v>
      </c>
      <c r="AG688" s="5">
        <v>12.57</v>
      </c>
      <c r="AH688" s="5">
        <f t="shared" si="109"/>
        <v>82.4</v>
      </c>
    </row>
    <row r="689" spans="1:34" x14ac:dyDescent="0.25">
      <c r="A689" s="5">
        <v>634</v>
      </c>
      <c r="B689" s="5" t="s">
        <v>29</v>
      </c>
      <c r="C689" s="5" t="s">
        <v>38</v>
      </c>
      <c r="D689" s="5" t="s">
        <v>867</v>
      </c>
      <c r="E689" s="15" t="str">
        <f t="shared" si="110"/>
        <v>F001</v>
      </c>
      <c r="F689" s="15" t="str">
        <f t="shared" si="100"/>
        <v>8461</v>
      </c>
      <c r="G689" s="15" t="str">
        <f t="shared" si="101"/>
        <v>1-8</v>
      </c>
      <c r="H689" s="5" t="s">
        <v>860</v>
      </c>
      <c r="I689" s="5">
        <f t="shared" si="102"/>
        <v>2</v>
      </c>
      <c r="J689" s="5">
        <f t="shared" si="103"/>
        <v>2022</v>
      </c>
      <c r="K689" s="5">
        <f t="shared" si="104"/>
        <v>11</v>
      </c>
      <c r="L689" s="7">
        <f t="shared" si="105"/>
        <v>44603</v>
      </c>
      <c r="M689" s="5" t="s">
        <v>860</v>
      </c>
      <c r="U689" s="5" t="s">
        <v>556</v>
      </c>
      <c r="V689" s="5" t="str">
        <f t="shared" si="106"/>
        <v>benavides gavidia edwar</v>
      </c>
      <c r="W689" s="5" t="str">
        <f t="shared" si="107"/>
        <v>BENAVIDES GAVIDIA EDWAR</v>
      </c>
      <c r="X689" s="5" t="str">
        <f t="shared" si="108"/>
        <v>Benavides Gavidia Edwar</v>
      </c>
      <c r="Y689" s="5">
        <v>10462272125</v>
      </c>
      <c r="Z689" s="5" t="s">
        <v>34</v>
      </c>
      <c r="AA689" s="5" t="s">
        <v>35</v>
      </c>
      <c r="AD689" s="5" t="s">
        <v>36</v>
      </c>
      <c r="AE689" s="5">
        <v>726.1</v>
      </c>
      <c r="AF689" s="5">
        <v>0</v>
      </c>
      <c r="AG689" s="5">
        <v>130.69999999999999</v>
      </c>
      <c r="AH689" s="5">
        <f t="shared" si="109"/>
        <v>856.8</v>
      </c>
    </row>
    <row r="690" spans="1:34" x14ac:dyDescent="0.25">
      <c r="A690" s="5">
        <v>635</v>
      </c>
      <c r="B690" s="5" t="s">
        <v>49</v>
      </c>
      <c r="C690" s="5" t="s">
        <v>30</v>
      </c>
      <c r="D690" s="5" t="s">
        <v>868</v>
      </c>
      <c r="E690" s="15" t="str">
        <f t="shared" si="110"/>
        <v>B003</v>
      </c>
      <c r="F690" s="15" t="str">
        <f t="shared" si="100"/>
        <v>12656</v>
      </c>
      <c r="G690" s="15" t="str">
        <f t="shared" si="101"/>
        <v>3-1</v>
      </c>
      <c r="H690" s="5" t="s">
        <v>860</v>
      </c>
      <c r="I690" s="5">
        <f t="shared" si="102"/>
        <v>2</v>
      </c>
      <c r="J690" s="5">
        <f t="shared" si="103"/>
        <v>2022</v>
      </c>
      <c r="K690" s="5">
        <f t="shared" si="104"/>
        <v>11</v>
      </c>
      <c r="L690" s="7">
        <f t="shared" si="105"/>
        <v>44603</v>
      </c>
      <c r="M690" s="5" t="s">
        <v>860</v>
      </c>
      <c r="U690" s="5" t="s">
        <v>33</v>
      </c>
      <c r="V690" s="5" t="str">
        <f t="shared" si="106"/>
        <v>clientes - varios</v>
      </c>
      <c r="W690" s="5" t="str">
        <f t="shared" si="107"/>
        <v>CLIENTES - VARIOS</v>
      </c>
      <c r="X690" s="5" t="str">
        <f t="shared" si="108"/>
        <v>Clientes - Varios</v>
      </c>
      <c r="Y690" s="5">
        <v>99999999</v>
      </c>
      <c r="Z690" s="5" t="s">
        <v>34</v>
      </c>
      <c r="AA690" s="5" t="s">
        <v>35</v>
      </c>
      <c r="AD690" s="5" t="s">
        <v>36</v>
      </c>
      <c r="AE690" s="5">
        <v>513.55999999999995</v>
      </c>
      <c r="AF690" s="5">
        <v>0</v>
      </c>
      <c r="AG690" s="5">
        <v>92.44</v>
      </c>
      <c r="AH690" s="5">
        <f t="shared" si="109"/>
        <v>606</v>
      </c>
    </row>
    <row r="691" spans="1:34" x14ac:dyDescent="0.25">
      <c r="A691" s="5">
        <v>636</v>
      </c>
      <c r="B691" s="5" t="s">
        <v>49</v>
      </c>
      <c r="C691" s="5" t="s">
        <v>30</v>
      </c>
      <c r="D691" s="5" t="s">
        <v>869</v>
      </c>
      <c r="E691" s="15" t="str">
        <f t="shared" si="110"/>
        <v>B003</v>
      </c>
      <c r="F691" s="15" t="str">
        <f t="shared" si="100"/>
        <v>12655</v>
      </c>
      <c r="G691" s="15" t="str">
        <f t="shared" si="101"/>
        <v>3-1</v>
      </c>
      <c r="H691" s="5" t="s">
        <v>860</v>
      </c>
      <c r="I691" s="5">
        <f t="shared" si="102"/>
        <v>2</v>
      </c>
      <c r="J691" s="5">
        <f t="shared" si="103"/>
        <v>2022</v>
      </c>
      <c r="K691" s="5">
        <f t="shared" si="104"/>
        <v>11</v>
      </c>
      <c r="L691" s="7">
        <f t="shared" si="105"/>
        <v>44603</v>
      </c>
      <c r="M691" s="5" t="s">
        <v>860</v>
      </c>
      <c r="U691" s="5" t="s">
        <v>33</v>
      </c>
      <c r="V691" s="5" t="str">
        <f t="shared" si="106"/>
        <v>clientes - varios</v>
      </c>
      <c r="W691" s="5" t="str">
        <f t="shared" si="107"/>
        <v>CLIENTES - VARIOS</v>
      </c>
      <c r="X691" s="5" t="str">
        <f t="shared" si="108"/>
        <v>Clientes - Varios</v>
      </c>
      <c r="Y691" s="5">
        <v>99999999</v>
      </c>
      <c r="Z691" s="5" t="s">
        <v>34</v>
      </c>
      <c r="AA691" s="5" t="s">
        <v>35</v>
      </c>
      <c r="AD691" s="5" t="s">
        <v>36</v>
      </c>
      <c r="AE691" s="5">
        <v>508.47</v>
      </c>
      <c r="AF691" s="5">
        <v>0</v>
      </c>
      <c r="AG691" s="5">
        <v>91.53</v>
      </c>
      <c r="AH691" s="5">
        <f t="shared" si="109"/>
        <v>600</v>
      </c>
    </row>
    <row r="692" spans="1:34" x14ac:dyDescent="0.25">
      <c r="A692" s="5">
        <v>637</v>
      </c>
      <c r="B692" s="5" t="s">
        <v>49</v>
      </c>
      <c r="C692" s="5" t="s">
        <v>30</v>
      </c>
      <c r="D692" s="5" t="s">
        <v>870</v>
      </c>
      <c r="E692" s="15" t="str">
        <f t="shared" si="110"/>
        <v>B003</v>
      </c>
      <c r="F692" s="15" t="str">
        <f t="shared" si="100"/>
        <v>12654</v>
      </c>
      <c r="G692" s="15" t="str">
        <f t="shared" si="101"/>
        <v>3-1</v>
      </c>
      <c r="H692" s="5" t="s">
        <v>860</v>
      </c>
      <c r="I692" s="5">
        <f t="shared" si="102"/>
        <v>2</v>
      </c>
      <c r="J692" s="5">
        <f t="shared" si="103"/>
        <v>2022</v>
      </c>
      <c r="K692" s="5">
        <f t="shared" si="104"/>
        <v>11</v>
      </c>
      <c r="L692" s="7">
        <f t="shared" si="105"/>
        <v>44603</v>
      </c>
      <c r="M692" s="5" t="s">
        <v>860</v>
      </c>
      <c r="U692" s="5" t="s">
        <v>33</v>
      </c>
      <c r="V692" s="5" t="str">
        <f t="shared" si="106"/>
        <v>clientes - varios</v>
      </c>
      <c r="W692" s="5" t="str">
        <f t="shared" si="107"/>
        <v>CLIENTES - VARIOS</v>
      </c>
      <c r="X692" s="5" t="str">
        <f t="shared" si="108"/>
        <v>Clientes - Varios</v>
      </c>
      <c r="Y692" s="5">
        <v>99999999</v>
      </c>
      <c r="Z692" s="5" t="s">
        <v>34</v>
      </c>
      <c r="AA692" s="5" t="s">
        <v>35</v>
      </c>
      <c r="AD692" s="5" t="s">
        <v>36</v>
      </c>
      <c r="AE692" s="5">
        <v>508.47</v>
      </c>
      <c r="AF692" s="5">
        <v>0</v>
      </c>
      <c r="AG692" s="5">
        <v>91.53</v>
      </c>
      <c r="AH692" s="5">
        <f t="shared" si="109"/>
        <v>600</v>
      </c>
    </row>
    <row r="693" spans="1:34" x14ac:dyDescent="0.25">
      <c r="A693" s="5">
        <v>638</v>
      </c>
      <c r="B693" s="5" t="s">
        <v>49</v>
      </c>
      <c r="C693" s="5" t="s">
        <v>30</v>
      </c>
      <c r="D693" s="5" t="s">
        <v>871</v>
      </c>
      <c r="E693" s="15" t="str">
        <f t="shared" si="110"/>
        <v>B003</v>
      </c>
      <c r="F693" s="15" t="str">
        <f t="shared" si="100"/>
        <v>12653</v>
      </c>
      <c r="G693" s="15" t="str">
        <f t="shared" si="101"/>
        <v>3-1</v>
      </c>
      <c r="H693" s="5" t="s">
        <v>860</v>
      </c>
      <c r="I693" s="5">
        <f t="shared" si="102"/>
        <v>2</v>
      </c>
      <c r="J693" s="5">
        <f t="shared" si="103"/>
        <v>2022</v>
      </c>
      <c r="K693" s="5">
        <f t="shared" si="104"/>
        <v>11</v>
      </c>
      <c r="L693" s="7">
        <f t="shared" si="105"/>
        <v>44603</v>
      </c>
      <c r="M693" s="5" t="s">
        <v>860</v>
      </c>
      <c r="U693" s="5" t="s">
        <v>33</v>
      </c>
      <c r="V693" s="5" t="str">
        <f t="shared" si="106"/>
        <v>clientes - varios</v>
      </c>
      <c r="W693" s="5" t="str">
        <f t="shared" si="107"/>
        <v>CLIENTES - VARIOS</v>
      </c>
      <c r="X693" s="5" t="str">
        <f t="shared" si="108"/>
        <v>Clientes - Varios</v>
      </c>
      <c r="Y693" s="5">
        <v>99999999</v>
      </c>
      <c r="Z693" s="5" t="s">
        <v>34</v>
      </c>
      <c r="AA693" s="5" t="s">
        <v>35</v>
      </c>
      <c r="AD693" s="5" t="s">
        <v>36</v>
      </c>
      <c r="AE693" s="5">
        <v>508.47</v>
      </c>
      <c r="AF693" s="5">
        <v>0</v>
      </c>
      <c r="AG693" s="5">
        <v>91.53</v>
      </c>
      <c r="AH693" s="5">
        <f t="shared" si="109"/>
        <v>600</v>
      </c>
    </row>
    <row r="694" spans="1:34" x14ac:dyDescent="0.25">
      <c r="A694" s="5">
        <v>639</v>
      </c>
      <c r="B694" s="5" t="s">
        <v>49</v>
      </c>
      <c r="C694" s="5" t="s">
        <v>30</v>
      </c>
      <c r="D694" s="5" t="s">
        <v>872</v>
      </c>
      <c r="E694" s="15" t="str">
        <f t="shared" si="110"/>
        <v>B003</v>
      </c>
      <c r="F694" s="15" t="str">
        <f t="shared" si="100"/>
        <v>12652</v>
      </c>
      <c r="G694" s="15" t="str">
        <f t="shared" si="101"/>
        <v>3-1</v>
      </c>
      <c r="H694" s="5" t="s">
        <v>860</v>
      </c>
      <c r="I694" s="5">
        <f t="shared" si="102"/>
        <v>2</v>
      </c>
      <c r="J694" s="5">
        <f t="shared" si="103"/>
        <v>2022</v>
      </c>
      <c r="K694" s="5">
        <f t="shared" si="104"/>
        <v>11</v>
      </c>
      <c r="L694" s="7">
        <f t="shared" si="105"/>
        <v>44603</v>
      </c>
      <c r="M694" s="5" t="s">
        <v>860</v>
      </c>
      <c r="U694" s="5" t="s">
        <v>33</v>
      </c>
      <c r="V694" s="5" t="str">
        <f t="shared" si="106"/>
        <v>clientes - varios</v>
      </c>
      <c r="W694" s="5" t="str">
        <f t="shared" si="107"/>
        <v>CLIENTES - VARIOS</v>
      </c>
      <c r="X694" s="5" t="str">
        <f t="shared" si="108"/>
        <v>Clientes - Varios</v>
      </c>
      <c r="Y694" s="5">
        <v>99999999</v>
      </c>
      <c r="Z694" s="5" t="s">
        <v>34</v>
      </c>
      <c r="AA694" s="5" t="s">
        <v>35</v>
      </c>
      <c r="AD694" s="5" t="s">
        <v>36</v>
      </c>
      <c r="AE694" s="5">
        <v>508.47</v>
      </c>
      <c r="AF694" s="5">
        <v>0</v>
      </c>
      <c r="AG694" s="5">
        <v>91.53</v>
      </c>
      <c r="AH694" s="5">
        <f t="shared" si="109"/>
        <v>600</v>
      </c>
    </row>
    <row r="695" spans="1:34" x14ac:dyDescent="0.25">
      <c r="A695" s="5">
        <v>640</v>
      </c>
      <c r="B695" s="5" t="s">
        <v>49</v>
      </c>
      <c r="C695" s="5" t="s">
        <v>30</v>
      </c>
      <c r="D695" s="5" t="s">
        <v>873</v>
      </c>
      <c r="E695" s="15" t="str">
        <f t="shared" si="110"/>
        <v>B003</v>
      </c>
      <c r="F695" s="15" t="str">
        <f t="shared" si="100"/>
        <v>12651</v>
      </c>
      <c r="G695" s="15" t="str">
        <f t="shared" si="101"/>
        <v>3-1</v>
      </c>
      <c r="H695" s="5" t="s">
        <v>860</v>
      </c>
      <c r="I695" s="5">
        <f t="shared" si="102"/>
        <v>2</v>
      </c>
      <c r="J695" s="5">
        <f t="shared" si="103"/>
        <v>2022</v>
      </c>
      <c r="K695" s="5">
        <f t="shared" si="104"/>
        <v>11</v>
      </c>
      <c r="L695" s="7">
        <f t="shared" si="105"/>
        <v>44603</v>
      </c>
      <c r="M695" s="5" t="s">
        <v>860</v>
      </c>
      <c r="U695" s="5" t="s">
        <v>33</v>
      </c>
      <c r="V695" s="5" t="str">
        <f t="shared" si="106"/>
        <v>clientes - varios</v>
      </c>
      <c r="W695" s="5" t="str">
        <f t="shared" si="107"/>
        <v>CLIENTES - VARIOS</v>
      </c>
      <c r="X695" s="5" t="str">
        <f t="shared" si="108"/>
        <v>Clientes - Varios</v>
      </c>
      <c r="Y695" s="5">
        <v>99999999</v>
      </c>
      <c r="Z695" s="5" t="s">
        <v>34</v>
      </c>
      <c r="AA695" s="5" t="s">
        <v>35</v>
      </c>
      <c r="AD695" s="5" t="s">
        <v>36</v>
      </c>
      <c r="AE695" s="5">
        <v>508.47</v>
      </c>
      <c r="AF695" s="5">
        <v>0</v>
      </c>
      <c r="AG695" s="5">
        <v>91.53</v>
      </c>
      <c r="AH695" s="5">
        <f t="shared" si="109"/>
        <v>600</v>
      </c>
    </row>
    <row r="696" spans="1:34" x14ac:dyDescent="0.25">
      <c r="A696" s="5">
        <v>641</v>
      </c>
      <c r="B696" s="5" t="s">
        <v>49</v>
      </c>
      <c r="C696" s="5" t="s">
        <v>30</v>
      </c>
      <c r="D696" s="5" t="s">
        <v>874</v>
      </c>
      <c r="E696" s="15" t="str">
        <f t="shared" si="110"/>
        <v>B003</v>
      </c>
      <c r="F696" s="15" t="str">
        <f t="shared" si="100"/>
        <v>12650</v>
      </c>
      <c r="G696" s="15" t="str">
        <f t="shared" si="101"/>
        <v>3-1</v>
      </c>
      <c r="H696" s="5" t="s">
        <v>860</v>
      </c>
      <c r="I696" s="5">
        <f t="shared" si="102"/>
        <v>2</v>
      </c>
      <c r="J696" s="5">
        <f t="shared" si="103"/>
        <v>2022</v>
      </c>
      <c r="K696" s="5">
        <f t="shared" si="104"/>
        <v>11</v>
      </c>
      <c r="L696" s="7">
        <f t="shared" si="105"/>
        <v>44603</v>
      </c>
      <c r="M696" s="5" t="s">
        <v>860</v>
      </c>
      <c r="U696" s="5" t="s">
        <v>33</v>
      </c>
      <c r="V696" s="5" t="str">
        <f t="shared" si="106"/>
        <v>clientes - varios</v>
      </c>
      <c r="W696" s="5" t="str">
        <f t="shared" si="107"/>
        <v>CLIENTES - VARIOS</v>
      </c>
      <c r="X696" s="5" t="str">
        <f t="shared" si="108"/>
        <v>Clientes - Varios</v>
      </c>
      <c r="Y696" s="5">
        <v>99999999</v>
      </c>
      <c r="Z696" s="5" t="s">
        <v>34</v>
      </c>
      <c r="AA696" s="5" t="s">
        <v>35</v>
      </c>
      <c r="AD696" s="5" t="s">
        <v>36</v>
      </c>
      <c r="AE696" s="5">
        <v>508.47</v>
      </c>
      <c r="AF696" s="5">
        <v>0</v>
      </c>
      <c r="AG696" s="5">
        <v>91.53</v>
      </c>
      <c r="AH696" s="5">
        <f t="shared" si="109"/>
        <v>600</v>
      </c>
    </row>
    <row r="697" spans="1:34" x14ac:dyDescent="0.25">
      <c r="A697" s="5">
        <v>642</v>
      </c>
      <c r="B697" s="5" t="s">
        <v>49</v>
      </c>
      <c r="C697" s="5" t="s">
        <v>30</v>
      </c>
      <c r="D697" s="5" t="s">
        <v>875</v>
      </c>
      <c r="E697" s="15" t="str">
        <f t="shared" si="110"/>
        <v>B003</v>
      </c>
      <c r="F697" s="15" t="str">
        <f t="shared" ref="F697:F760" si="111">IF(LEFT(RIGHT(D697,5),1)="-",RIGHT(D697,4),RIGHT(D697,5))</f>
        <v>12649</v>
      </c>
      <c r="G697" s="15" t="str">
        <f t="shared" ref="G697:G760" si="112">MID(D697,4,3)</f>
        <v>3-1</v>
      </c>
      <c r="H697" s="5" t="s">
        <v>860</v>
      </c>
      <c r="I697" s="5">
        <f t="shared" ref="I697:I760" si="113">MONTH(H697)</f>
        <v>2</v>
      </c>
      <c r="J697" s="5">
        <f t="shared" ref="J697:J760" si="114">YEAR(H697)</f>
        <v>2022</v>
      </c>
      <c r="K697" s="5">
        <f t="shared" ref="K697:K760" si="115">DAY(H697)</f>
        <v>11</v>
      </c>
      <c r="L697" s="7">
        <f t="shared" ref="L697:L760" si="116">DATE(J697,I697,K697)</f>
        <v>44603</v>
      </c>
      <c r="M697" s="5" t="s">
        <v>860</v>
      </c>
      <c r="U697" s="5" t="s">
        <v>33</v>
      </c>
      <c r="V697" s="5" t="str">
        <f t="shared" ref="V697:V760" si="117">LOWER(U697)</f>
        <v>clientes - varios</v>
      </c>
      <c r="W697" s="5" t="str">
        <f t="shared" ref="W697:W760" si="118">UPPER(U697)</f>
        <v>CLIENTES - VARIOS</v>
      </c>
      <c r="X697" s="5" t="str">
        <f t="shared" ref="X697:X760" si="119">PROPER(W697)</f>
        <v>Clientes - Varios</v>
      </c>
      <c r="Y697" s="5">
        <v>99999999</v>
      </c>
      <c r="Z697" s="5" t="s">
        <v>34</v>
      </c>
      <c r="AA697" s="5" t="s">
        <v>35</v>
      </c>
      <c r="AD697" s="5" t="s">
        <v>36</v>
      </c>
      <c r="AE697" s="5">
        <v>508.47</v>
      </c>
      <c r="AF697" s="5">
        <v>0</v>
      </c>
      <c r="AG697" s="5">
        <v>91.53</v>
      </c>
      <c r="AH697" s="5">
        <f t="shared" ref="AH697:AH760" si="120">AE697+AG697</f>
        <v>600</v>
      </c>
    </row>
    <row r="698" spans="1:34" x14ac:dyDescent="0.25">
      <c r="A698" s="5">
        <v>643</v>
      </c>
      <c r="B698" s="5" t="s">
        <v>49</v>
      </c>
      <c r="C698" s="5" t="s">
        <v>30</v>
      </c>
      <c r="D698" s="5" t="s">
        <v>876</v>
      </c>
      <c r="E698" s="15" t="str">
        <f t="shared" ref="E698:E761" si="121">LEFT(D698,4)</f>
        <v>B003</v>
      </c>
      <c r="F698" s="15" t="str">
        <f t="shared" si="111"/>
        <v>12648</v>
      </c>
      <c r="G698" s="15" t="str">
        <f t="shared" si="112"/>
        <v>3-1</v>
      </c>
      <c r="H698" s="5" t="s">
        <v>860</v>
      </c>
      <c r="I698" s="5">
        <f t="shared" si="113"/>
        <v>2</v>
      </c>
      <c r="J698" s="5">
        <f t="shared" si="114"/>
        <v>2022</v>
      </c>
      <c r="K698" s="5">
        <f t="shared" si="115"/>
        <v>11</v>
      </c>
      <c r="L698" s="7">
        <f t="shared" si="116"/>
        <v>44603</v>
      </c>
      <c r="M698" s="5" t="s">
        <v>860</v>
      </c>
      <c r="U698" s="5" t="s">
        <v>33</v>
      </c>
      <c r="V698" s="5" t="str">
        <f t="shared" si="117"/>
        <v>clientes - varios</v>
      </c>
      <c r="W698" s="5" t="str">
        <f t="shared" si="118"/>
        <v>CLIENTES - VARIOS</v>
      </c>
      <c r="X698" s="5" t="str">
        <f t="shared" si="119"/>
        <v>Clientes - Varios</v>
      </c>
      <c r="Y698" s="5">
        <v>99999999</v>
      </c>
      <c r="Z698" s="5" t="s">
        <v>34</v>
      </c>
      <c r="AA698" s="5" t="s">
        <v>35</v>
      </c>
      <c r="AD698" s="5" t="s">
        <v>36</v>
      </c>
      <c r="AE698" s="5">
        <v>508.47</v>
      </c>
      <c r="AF698" s="5">
        <v>0</v>
      </c>
      <c r="AG698" s="5">
        <v>91.53</v>
      </c>
      <c r="AH698" s="5">
        <f t="shared" si="120"/>
        <v>600</v>
      </c>
    </row>
    <row r="699" spans="1:34" x14ac:dyDescent="0.25">
      <c r="A699" s="5">
        <v>644</v>
      </c>
      <c r="B699" s="5" t="s">
        <v>49</v>
      </c>
      <c r="C699" s="5" t="s">
        <v>30</v>
      </c>
      <c r="D699" s="5" t="s">
        <v>877</v>
      </c>
      <c r="E699" s="15" t="str">
        <f t="shared" si="121"/>
        <v>B003</v>
      </c>
      <c r="F699" s="15" t="str">
        <f t="shared" si="111"/>
        <v>12647</v>
      </c>
      <c r="G699" s="15" t="str">
        <f t="shared" si="112"/>
        <v>3-1</v>
      </c>
      <c r="H699" s="5" t="s">
        <v>860</v>
      </c>
      <c r="I699" s="5">
        <f t="shared" si="113"/>
        <v>2</v>
      </c>
      <c r="J699" s="5">
        <f t="shared" si="114"/>
        <v>2022</v>
      </c>
      <c r="K699" s="5">
        <f t="shared" si="115"/>
        <v>11</v>
      </c>
      <c r="L699" s="7">
        <f t="shared" si="116"/>
        <v>44603</v>
      </c>
      <c r="M699" s="5" t="s">
        <v>860</v>
      </c>
      <c r="U699" s="5" t="s">
        <v>33</v>
      </c>
      <c r="V699" s="5" t="str">
        <f t="shared" si="117"/>
        <v>clientes - varios</v>
      </c>
      <c r="W699" s="5" t="str">
        <f t="shared" si="118"/>
        <v>CLIENTES - VARIOS</v>
      </c>
      <c r="X699" s="5" t="str">
        <f t="shared" si="119"/>
        <v>Clientes - Varios</v>
      </c>
      <c r="Y699" s="5">
        <v>99999999</v>
      </c>
      <c r="Z699" s="5" t="s">
        <v>34</v>
      </c>
      <c r="AA699" s="5" t="s">
        <v>35</v>
      </c>
      <c r="AD699" s="5" t="s">
        <v>36</v>
      </c>
      <c r="AE699" s="5">
        <v>508.47</v>
      </c>
      <c r="AF699" s="5">
        <v>0</v>
      </c>
      <c r="AG699" s="5">
        <v>91.53</v>
      </c>
      <c r="AH699" s="5">
        <f t="shared" si="120"/>
        <v>600</v>
      </c>
    </row>
    <row r="700" spans="1:34" x14ac:dyDescent="0.25">
      <c r="A700" s="5">
        <v>645</v>
      </c>
      <c r="B700" s="5" t="s">
        <v>49</v>
      </c>
      <c r="C700" s="5" t="s">
        <v>30</v>
      </c>
      <c r="D700" s="5" t="s">
        <v>878</v>
      </c>
      <c r="E700" s="15" t="str">
        <f t="shared" si="121"/>
        <v>B003</v>
      </c>
      <c r="F700" s="15" t="str">
        <f t="shared" si="111"/>
        <v>12646</v>
      </c>
      <c r="G700" s="15" t="str">
        <f t="shared" si="112"/>
        <v>3-1</v>
      </c>
      <c r="H700" s="5" t="s">
        <v>860</v>
      </c>
      <c r="I700" s="5">
        <f t="shared" si="113"/>
        <v>2</v>
      </c>
      <c r="J700" s="5">
        <f t="shared" si="114"/>
        <v>2022</v>
      </c>
      <c r="K700" s="5">
        <f t="shared" si="115"/>
        <v>11</v>
      </c>
      <c r="L700" s="7">
        <f t="shared" si="116"/>
        <v>44603</v>
      </c>
      <c r="M700" s="5" t="s">
        <v>860</v>
      </c>
      <c r="U700" s="5" t="s">
        <v>33</v>
      </c>
      <c r="V700" s="5" t="str">
        <f t="shared" si="117"/>
        <v>clientes - varios</v>
      </c>
      <c r="W700" s="5" t="str">
        <f t="shared" si="118"/>
        <v>CLIENTES - VARIOS</v>
      </c>
      <c r="X700" s="5" t="str">
        <f t="shared" si="119"/>
        <v>Clientes - Varios</v>
      </c>
      <c r="Y700" s="5">
        <v>99999999</v>
      </c>
      <c r="Z700" s="5" t="s">
        <v>34</v>
      </c>
      <c r="AA700" s="5" t="s">
        <v>35</v>
      </c>
      <c r="AD700" s="5" t="s">
        <v>36</v>
      </c>
      <c r="AE700" s="5">
        <v>508.47</v>
      </c>
      <c r="AF700" s="5">
        <v>0</v>
      </c>
      <c r="AG700" s="5">
        <v>91.53</v>
      </c>
      <c r="AH700" s="5">
        <f t="shared" si="120"/>
        <v>600</v>
      </c>
    </row>
    <row r="701" spans="1:34" x14ac:dyDescent="0.25">
      <c r="A701" s="5">
        <v>646</v>
      </c>
      <c r="B701" s="5" t="s">
        <v>49</v>
      </c>
      <c r="C701" s="5" t="s">
        <v>30</v>
      </c>
      <c r="D701" s="5" t="s">
        <v>879</v>
      </c>
      <c r="E701" s="15" t="str">
        <f t="shared" si="121"/>
        <v>B003</v>
      </c>
      <c r="F701" s="15" t="str">
        <f t="shared" si="111"/>
        <v>12645</v>
      </c>
      <c r="G701" s="15" t="str">
        <f t="shared" si="112"/>
        <v>3-1</v>
      </c>
      <c r="H701" s="5" t="s">
        <v>860</v>
      </c>
      <c r="I701" s="5">
        <f t="shared" si="113"/>
        <v>2</v>
      </c>
      <c r="J701" s="5">
        <f t="shared" si="114"/>
        <v>2022</v>
      </c>
      <c r="K701" s="5">
        <f t="shared" si="115"/>
        <v>11</v>
      </c>
      <c r="L701" s="7">
        <f t="shared" si="116"/>
        <v>44603</v>
      </c>
      <c r="M701" s="5" t="s">
        <v>860</v>
      </c>
      <c r="U701" s="5" t="s">
        <v>33</v>
      </c>
      <c r="V701" s="5" t="str">
        <f t="shared" si="117"/>
        <v>clientes - varios</v>
      </c>
      <c r="W701" s="5" t="str">
        <f t="shared" si="118"/>
        <v>CLIENTES - VARIOS</v>
      </c>
      <c r="X701" s="5" t="str">
        <f t="shared" si="119"/>
        <v>Clientes - Varios</v>
      </c>
      <c r="Y701" s="5">
        <v>99999999</v>
      </c>
      <c r="Z701" s="5" t="s">
        <v>34</v>
      </c>
      <c r="AA701" s="5" t="s">
        <v>35</v>
      </c>
      <c r="AD701" s="5" t="s">
        <v>36</v>
      </c>
      <c r="AE701" s="5">
        <v>508.47</v>
      </c>
      <c r="AF701" s="5">
        <v>0</v>
      </c>
      <c r="AG701" s="5">
        <v>91.53</v>
      </c>
      <c r="AH701" s="5">
        <f t="shared" si="120"/>
        <v>600</v>
      </c>
    </row>
    <row r="702" spans="1:34" x14ac:dyDescent="0.25">
      <c r="A702" s="5">
        <v>647</v>
      </c>
      <c r="B702" s="5" t="s">
        <v>49</v>
      </c>
      <c r="C702" s="5" t="s">
        <v>30</v>
      </c>
      <c r="D702" s="5" t="s">
        <v>880</v>
      </c>
      <c r="E702" s="15" t="str">
        <f t="shared" si="121"/>
        <v>B003</v>
      </c>
      <c r="F702" s="15" t="str">
        <f t="shared" si="111"/>
        <v>12644</v>
      </c>
      <c r="G702" s="15" t="str">
        <f t="shared" si="112"/>
        <v>3-1</v>
      </c>
      <c r="H702" s="5" t="s">
        <v>860</v>
      </c>
      <c r="I702" s="5">
        <f t="shared" si="113"/>
        <v>2</v>
      </c>
      <c r="J702" s="5">
        <f t="shared" si="114"/>
        <v>2022</v>
      </c>
      <c r="K702" s="5">
        <f t="shared" si="115"/>
        <v>11</v>
      </c>
      <c r="L702" s="7">
        <f t="shared" si="116"/>
        <v>44603</v>
      </c>
      <c r="M702" s="5" t="s">
        <v>860</v>
      </c>
      <c r="U702" s="5" t="s">
        <v>33</v>
      </c>
      <c r="V702" s="5" t="str">
        <f t="shared" si="117"/>
        <v>clientes - varios</v>
      </c>
      <c r="W702" s="5" t="str">
        <f t="shared" si="118"/>
        <v>CLIENTES - VARIOS</v>
      </c>
      <c r="X702" s="5" t="str">
        <f t="shared" si="119"/>
        <v>Clientes - Varios</v>
      </c>
      <c r="Y702" s="5">
        <v>99999999</v>
      </c>
      <c r="Z702" s="5" t="s">
        <v>34</v>
      </c>
      <c r="AA702" s="5" t="s">
        <v>35</v>
      </c>
      <c r="AD702" s="5" t="s">
        <v>36</v>
      </c>
      <c r="AE702" s="5">
        <v>508.47</v>
      </c>
      <c r="AF702" s="5">
        <v>0</v>
      </c>
      <c r="AG702" s="5">
        <v>91.53</v>
      </c>
      <c r="AH702" s="5">
        <f t="shared" si="120"/>
        <v>600</v>
      </c>
    </row>
    <row r="703" spans="1:34" x14ac:dyDescent="0.25">
      <c r="A703" s="5">
        <v>648</v>
      </c>
      <c r="B703" s="5" t="s">
        <v>49</v>
      </c>
      <c r="C703" s="5" t="s">
        <v>30</v>
      </c>
      <c r="D703" s="5" t="s">
        <v>881</v>
      </c>
      <c r="E703" s="15" t="str">
        <f t="shared" si="121"/>
        <v>B003</v>
      </c>
      <c r="F703" s="15" t="str">
        <f t="shared" si="111"/>
        <v>12643</v>
      </c>
      <c r="G703" s="15" t="str">
        <f t="shared" si="112"/>
        <v>3-1</v>
      </c>
      <c r="H703" s="5" t="s">
        <v>860</v>
      </c>
      <c r="I703" s="5">
        <f t="shared" si="113"/>
        <v>2</v>
      </c>
      <c r="J703" s="5">
        <f t="shared" si="114"/>
        <v>2022</v>
      </c>
      <c r="K703" s="5">
        <f t="shared" si="115"/>
        <v>11</v>
      </c>
      <c r="L703" s="7">
        <f t="shared" si="116"/>
        <v>44603</v>
      </c>
      <c r="M703" s="5" t="s">
        <v>860</v>
      </c>
      <c r="U703" s="5" t="s">
        <v>33</v>
      </c>
      <c r="V703" s="5" t="str">
        <f t="shared" si="117"/>
        <v>clientes - varios</v>
      </c>
      <c r="W703" s="5" t="str">
        <f t="shared" si="118"/>
        <v>CLIENTES - VARIOS</v>
      </c>
      <c r="X703" s="5" t="str">
        <f t="shared" si="119"/>
        <v>Clientes - Varios</v>
      </c>
      <c r="Y703" s="5">
        <v>99999999</v>
      </c>
      <c r="Z703" s="5" t="s">
        <v>34</v>
      </c>
      <c r="AA703" s="5" t="s">
        <v>35</v>
      </c>
      <c r="AD703" s="5" t="s">
        <v>36</v>
      </c>
      <c r="AE703" s="5">
        <v>508.47</v>
      </c>
      <c r="AF703" s="5">
        <v>0</v>
      </c>
      <c r="AG703" s="5">
        <v>91.53</v>
      </c>
      <c r="AH703" s="5">
        <f t="shared" si="120"/>
        <v>600</v>
      </c>
    </row>
    <row r="704" spans="1:34" x14ac:dyDescent="0.25">
      <c r="A704" s="5">
        <v>649</v>
      </c>
      <c r="B704" s="5" t="s">
        <v>49</v>
      </c>
      <c r="C704" s="5" t="s">
        <v>30</v>
      </c>
      <c r="D704" s="5" t="s">
        <v>882</v>
      </c>
      <c r="E704" s="15" t="str">
        <f t="shared" si="121"/>
        <v>B003</v>
      </c>
      <c r="F704" s="15" t="str">
        <f t="shared" si="111"/>
        <v>12642</v>
      </c>
      <c r="G704" s="15" t="str">
        <f t="shared" si="112"/>
        <v>3-1</v>
      </c>
      <c r="H704" s="5" t="s">
        <v>860</v>
      </c>
      <c r="I704" s="5">
        <f t="shared" si="113"/>
        <v>2</v>
      </c>
      <c r="J704" s="5">
        <f t="shared" si="114"/>
        <v>2022</v>
      </c>
      <c r="K704" s="5">
        <f t="shared" si="115"/>
        <v>11</v>
      </c>
      <c r="L704" s="7">
        <f t="shared" si="116"/>
        <v>44603</v>
      </c>
      <c r="M704" s="5" t="s">
        <v>860</v>
      </c>
      <c r="U704" s="5" t="s">
        <v>33</v>
      </c>
      <c r="V704" s="5" t="str">
        <f t="shared" si="117"/>
        <v>clientes - varios</v>
      </c>
      <c r="W704" s="5" t="str">
        <f t="shared" si="118"/>
        <v>CLIENTES - VARIOS</v>
      </c>
      <c r="X704" s="5" t="str">
        <f t="shared" si="119"/>
        <v>Clientes - Varios</v>
      </c>
      <c r="Y704" s="5">
        <v>99999999</v>
      </c>
      <c r="Z704" s="5" t="s">
        <v>34</v>
      </c>
      <c r="AA704" s="5" t="s">
        <v>35</v>
      </c>
      <c r="AD704" s="5" t="s">
        <v>36</v>
      </c>
      <c r="AE704" s="5">
        <v>508.47</v>
      </c>
      <c r="AF704" s="5">
        <v>0</v>
      </c>
      <c r="AG704" s="5">
        <v>91.53</v>
      </c>
      <c r="AH704" s="5">
        <f t="shared" si="120"/>
        <v>600</v>
      </c>
    </row>
    <row r="705" spans="1:34" x14ac:dyDescent="0.25">
      <c r="A705" s="5">
        <v>650</v>
      </c>
      <c r="B705" s="5" t="s">
        <v>49</v>
      </c>
      <c r="C705" s="5" t="s">
        <v>30</v>
      </c>
      <c r="D705" s="5" t="s">
        <v>883</v>
      </c>
      <c r="E705" s="15" t="str">
        <f t="shared" si="121"/>
        <v>B003</v>
      </c>
      <c r="F705" s="15" t="str">
        <f t="shared" si="111"/>
        <v>12641</v>
      </c>
      <c r="G705" s="15" t="str">
        <f t="shared" si="112"/>
        <v>3-1</v>
      </c>
      <c r="H705" s="5" t="s">
        <v>860</v>
      </c>
      <c r="I705" s="5">
        <f t="shared" si="113"/>
        <v>2</v>
      </c>
      <c r="J705" s="5">
        <f t="shared" si="114"/>
        <v>2022</v>
      </c>
      <c r="K705" s="5">
        <f t="shared" si="115"/>
        <v>11</v>
      </c>
      <c r="L705" s="7">
        <f t="shared" si="116"/>
        <v>44603</v>
      </c>
      <c r="M705" s="5" t="s">
        <v>860</v>
      </c>
      <c r="U705" s="5" t="s">
        <v>33</v>
      </c>
      <c r="V705" s="5" t="str">
        <f t="shared" si="117"/>
        <v>clientes - varios</v>
      </c>
      <c r="W705" s="5" t="str">
        <f t="shared" si="118"/>
        <v>CLIENTES - VARIOS</v>
      </c>
      <c r="X705" s="5" t="str">
        <f t="shared" si="119"/>
        <v>Clientes - Varios</v>
      </c>
      <c r="Y705" s="5">
        <v>99999999</v>
      </c>
      <c r="Z705" s="5" t="s">
        <v>34</v>
      </c>
      <c r="AA705" s="5" t="s">
        <v>35</v>
      </c>
      <c r="AD705" s="5" t="s">
        <v>36</v>
      </c>
      <c r="AE705" s="5">
        <v>508.47</v>
      </c>
      <c r="AF705" s="5">
        <v>0</v>
      </c>
      <c r="AG705" s="5">
        <v>91.53</v>
      </c>
      <c r="AH705" s="5">
        <f t="shared" si="120"/>
        <v>600</v>
      </c>
    </row>
    <row r="706" spans="1:34" x14ac:dyDescent="0.25">
      <c r="A706" s="5">
        <v>651</v>
      </c>
      <c r="B706" s="5" t="s">
        <v>49</v>
      </c>
      <c r="C706" s="5" t="s">
        <v>30</v>
      </c>
      <c r="D706" s="5" t="s">
        <v>884</v>
      </c>
      <c r="E706" s="15" t="str">
        <f t="shared" si="121"/>
        <v>B003</v>
      </c>
      <c r="F706" s="15" t="str">
        <f t="shared" si="111"/>
        <v>12640</v>
      </c>
      <c r="G706" s="15" t="str">
        <f t="shared" si="112"/>
        <v>3-1</v>
      </c>
      <c r="H706" s="5" t="s">
        <v>860</v>
      </c>
      <c r="I706" s="5">
        <f t="shared" si="113"/>
        <v>2</v>
      </c>
      <c r="J706" s="5">
        <f t="shared" si="114"/>
        <v>2022</v>
      </c>
      <c r="K706" s="5">
        <f t="shared" si="115"/>
        <v>11</v>
      </c>
      <c r="L706" s="7">
        <f t="shared" si="116"/>
        <v>44603</v>
      </c>
      <c r="M706" s="5" t="s">
        <v>860</v>
      </c>
      <c r="U706" s="5" t="s">
        <v>33</v>
      </c>
      <c r="V706" s="5" t="str">
        <f t="shared" si="117"/>
        <v>clientes - varios</v>
      </c>
      <c r="W706" s="5" t="str">
        <f t="shared" si="118"/>
        <v>CLIENTES - VARIOS</v>
      </c>
      <c r="X706" s="5" t="str">
        <f t="shared" si="119"/>
        <v>Clientes - Varios</v>
      </c>
      <c r="Y706" s="5">
        <v>99999999</v>
      </c>
      <c r="Z706" s="5" t="s">
        <v>34</v>
      </c>
      <c r="AA706" s="5" t="s">
        <v>35</v>
      </c>
      <c r="AD706" s="5" t="s">
        <v>36</v>
      </c>
      <c r="AE706" s="5">
        <v>508.47</v>
      </c>
      <c r="AF706" s="5">
        <v>0</v>
      </c>
      <c r="AG706" s="5">
        <v>91.53</v>
      </c>
      <c r="AH706" s="5">
        <f t="shared" si="120"/>
        <v>600</v>
      </c>
    </row>
    <row r="707" spans="1:34" x14ac:dyDescent="0.25">
      <c r="A707" s="5">
        <v>652</v>
      </c>
      <c r="B707" s="5" t="s">
        <v>49</v>
      </c>
      <c r="C707" s="5" t="s">
        <v>30</v>
      </c>
      <c r="D707" s="5" t="s">
        <v>885</v>
      </c>
      <c r="E707" s="15" t="str">
        <f t="shared" si="121"/>
        <v>B003</v>
      </c>
      <c r="F707" s="15" t="str">
        <f t="shared" si="111"/>
        <v>12639</v>
      </c>
      <c r="G707" s="15" t="str">
        <f t="shared" si="112"/>
        <v>3-1</v>
      </c>
      <c r="H707" s="5" t="s">
        <v>860</v>
      </c>
      <c r="I707" s="5">
        <f t="shared" si="113"/>
        <v>2</v>
      </c>
      <c r="J707" s="5">
        <f t="shared" si="114"/>
        <v>2022</v>
      </c>
      <c r="K707" s="5">
        <f t="shared" si="115"/>
        <v>11</v>
      </c>
      <c r="L707" s="7">
        <f t="shared" si="116"/>
        <v>44603</v>
      </c>
      <c r="M707" s="5" t="s">
        <v>860</v>
      </c>
      <c r="U707" s="5" t="s">
        <v>33</v>
      </c>
      <c r="V707" s="5" t="str">
        <f t="shared" si="117"/>
        <v>clientes - varios</v>
      </c>
      <c r="W707" s="5" t="str">
        <f t="shared" si="118"/>
        <v>CLIENTES - VARIOS</v>
      </c>
      <c r="X707" s="5" t="str">
        <f t="shared" si="119"/>
        <v>Clientes - Varios</v>
      </c>
      <c r="Y707" s="5">
        <v>99999999</v>
      </c>
      <c r="Z707" s="5" t="s">
        <v>34</v>
      </c>
      <c r="AA707" s="5" t="s">
        <v>35</v>
      </c>
      <c r="AD707" s="5" t="s">
        <v>36</v>
      </c>
      <c r="AE707" s="5">
        <v>508.47</v>
      </c>
      <c r="AF707" s="5">
        <v>0</v>
      </c>
      <c r="AG707" s="5">
        <v>91.53</v>
      </c>
      <c r="AH707" s="5">
        <f t="shared" si="120"/>
        <v>600</v>
      </c>
    </row>
    <row r="708" spans="1:34" x14ac:dyDescent="0.25">
      <c r="A708" s="5">
        <v>653</v>
      </c>
      <c r="B708" s="5" t="s">
        <v>49</v>
      </c>
      <c r="C708" s="5" t="s">
        <v>30</v>
      </c>
      <c r="D708" s="5" t="s">
        <v>886</v>
      </c>
      <c r="E708" s="15" t="str">
        <f t="shared" si="121"/>
        <v>B003</v>
      </c>
      <c r="F708" s="15" t="str">
        <f t="shared" si="111"/>
        <v>12638</v>
      </c>
      <c r="G708" s="15" t="str">
        <f t="shared" si="112"/>
        <v>3-1</v>
      </c>
      <c r="H708" s="5" t="s">
        <v>860</v>
      </c>
      <c r="I708" s="5">
        <f t="shared" si="113"/>
        <v>2</v>
      </c>
      <c r="J708" s="5">
        <f t="shared" si="114"/>
        <v>2022</v>
      </c>
      <c r="K708" s="5">
        <f t="shared" si="115"/>
        <v>11</v>
      </c>
      <c r="L708" s="7">
        <f t="shared" si="116"/>
        <v>44603</v>
      </c>
      <c r="M708" s="5" t="s">
        <v>860</v>
      </c>
      <c r="U708" s="5" t="s">
        <v>33</v>
      </c>
      <c r="V708" s="5" t="str">
        <f t="shared" si="117"/>
        <v>clientes - varios</v>
      </c>
      <c r="W708" s="5" t="str">
        <f t="shared" si="118"/>
        <v>CLIENTES - VARIOS</v>
      </c>
      <c r="X708" s="5" t="str">
        <f t="shared" si="119"/>
        <v>Clientes - Varios</v>
      </c>
      <c r="Y708" s="5">
        <v>99999999</v>
      </c>
      <c r="Z708" s="5" t="s">
        <v>34</v>
      </c>
      <c r="AA708" s="5" t="s">
        <v>35</v>
      </c>
      <c r="AD708" s="5" t="s">
        <v>36</v>
      </c>
      <c r="AE708" s="5">
        <v>508.47</v>
      </c>
      <c r="AF708" s="5">
        <v>0</v>
      </c>
      <c r="AG708" s="5">
        <v>91.53</v>
      </c>
      <c r="AH708" s="5">
        <f t="shared" si="120"/>
        <v>600</v>
      </c>
    </row>
    <row r="709" spans="1:34" x14ac:dyDescent="0.25">
      <c r="A709" s="5">
        <v>654</v>
      </c>
      <c r="B709" s="5" t="s">
        <v>49</v>
      </c>
      <c r="C709" s="5" t="s">
        <v>30</v>
      </c>
      <c r="D709" s="5" t="s">
        <v>887</v>
      </c>
      <c r="E709" s="15" t="str">
        <f t="shared" si="121"/>
        <v>B003</v>
      </c>
      <c r="F709" s="15" t="str">
        <f t="shared" si="111"/>
        <v>12637</v>
      </c>
      <c r="G709" s="15" t="str">
        <f t="shared" si="112"/>
        <v>3-1</v>
      </c>
      <c r="H709" s="5" t="s">
        <v>860</v>
      </c>
      <c r="I709" s="5">
        <f t="shared" si="113"/>
        <v>2</v>
      </c>
      <c r="J709" s="5">
        <f t="shared" si="114"/>
        <v>2022</v>
      </c>
      <c r="K709" s="5">
        <f t="shared" si="115"/>
        <v>11</v>
      </c>
      <c r="L709" s="7">
        <f t="shared" si="116"/>
        <v>44603</v>
      </c>
      <c r="M709" s="5" t="s">
        <v>860</v>
      </c>
      <c r="U709" s="5" t="s">
        <v>33</v>
      </c>
      <c r="V709" s="5" t="str">
        <f t="shared" si="117"/>
        <v>clientes - varios</v>
      </c>
      <c r="W709" s="5" t="str">
        <f t="shared" si="118"/>
        <v>CLIENTES - VARIOS</v>
      </c>
      <c r="X709" s="5" t="str">
        <f t="shared" si="119"/>
        <v>Clientes - Varios</v>
      </c>
      <c r="Y709" s="5">
        <v>99999999</v>
      </c>
      <c r="Z709" s="5" t="s">
        <v>34</v>
      </c>
      <c r="AA709" s="5" t="s">
        <v>35</v>
      </c>
      <c r="AD709" s="5" t="s">
        <v>36</v>
      </c>
      <c r="AE709" s="5">
        <v>508.47</v>
      </c>
      <c r="AF709" s="5">
        <v>0</v>
      </c>
      <c r="AG709" s="5">
        <v>91.53</v>
      </c>
      <c r="AH709" s="5">
        <f t="shared" si="120"/>
        <v>600</v>
      </c>
    </row>
    <row r="710" spans="1:34" x14ac:dyDescent="0.25">
      <c r="A710" s="5">
        <v>655</v>
      </c>
      <c r="B710" s="5" t="s">
        <v>49</v>
      </c>
      <c r="C710" s="5" t="s">
        <v>30</v>
      </c>
      <c r="D710" s="5" t="s">
        <v>888</v>
      </c>
      <c r="E710" s="15" t="str">
        <f t="shared" si="121"/>
        <v>B003</v>
      </c>
      <c r="F710" s="15" t="str">
        <f t="shared" si="111"/>
        <v>12636</v>
      </c>
      <c r="G710" s="15" t="str">
        <f t="shared" si="112"/>
        <v>3-1</v>
      </c>
      <c r="H710" s="5" t="s">
        <v>860</v>
      </c>
      <c r="I710" s="5">
        <f t="shared" si="113"/>
        <v>2</v>
      </c>
      <c r="J710" s="5">
        <f t="shared" si="114"/>
        <v>2022</v>
      </c>
      <c r="K710" s="5">
        <f t="shared" si="115"/>
        <v>11</v>
      </c>
      <c r="L710" s="7">
        <f t="shared" si="116"/>
        <v>44603</v>
      </c>
      <c r="M710" s="5" t="s">
        <v>860</v>
      </c>
      <c r="U710" s="5" t="s">
        <v>33</v>
      </c>
      <c r="V710" s="5" t="str">
        <f t="shared" si="117"/>
        <v>clientes - varios</v>
      </c>
      <c r="W710" s="5" t="str">
        <f t="shared" si="118"/>
        <v>CLIENTES - VARIOS</v>
      </c>
      <c r="X710" s="5" t="str">
        <f t="shared" si="119"/>
        <v>Clientes - Varios</v>
      </c>
      <c r="Y710" s="5">
        <v>99999999</v>
      </c>
      <c r="Z710" s="5" t="s">
        <v>34</v>
      </c>
      <c r="AA710" s="5" t="s">
        <v>35</v>
      </c>
      <c r="AD710" s="5" t="s">
        <v>36</v>
      </c>
      <c r="AE710" s="5">
        <v>508.47</v>
      </c>
      <c r="AF710" s="5">
        <v>0</v>
      </c>
      <c r="AG710" s="5">
        <v>91.53</v>
      </c>
      <c r="AH710" s="5">
        <f t="shared" si="120"/>
        <v>600</v>
      </c>
    </row>
    <row r="711" spans="1:34" x14ac:dyDescent="0.25">
      <c r="A711" s="5">
        <v>656</v>
      </c>
      <c r="B711" s="5" t="s">
        <v>49</v>
      </c>
      <c r="C711" s="5" t="s">
        <v>30</v>
      </c>
      <c r="D711" s="5" t="s">
        <v>889</v>
      </c>
      <c r="E711" s="15" t="str">
        <f t="shared" si="121"/>
        <v>B003</v>
      </c>
      <c r="F711" s="15" t="str">
        <f t="shared" si="111"/>
        <v>12635</v>
      </c>
      <c r="G711" s="15" t="str">
        <f t="shared" si="112"/>
        <v>3-1</v>
      </c>
      <c r="H711" s="5" t="s">
        <v>860</v>
      </c>
      <c r="I711" s="5">
        <f t="shared" si="113"/>
        <v>2</v>
      </c>
      <c r="J711" s="5">
        <f t="shared" si="114"/>
        <v>2022</v>
      </c>
      <c r="K711" s="5">
        <f t="shared" si="115"/>
        <v>11</v>
      </c>
      <c r="L711" s="7">
        <f t="shared" si="116"/>
        <v>44603</v>
      </c>
      <c r="M711" s="5" t="s">
        <v>860</v>
      </c>
      <c r="U711" s="5" t="s">
        <v>33</v>
      </c>
      <c r="V711" s="5" t="str">
        <f t="shared" si="117"/>
        <v>clientes - varios</v>
      </c>
      <c r="W711" s="5" t="str">
        <f t="shared" si="118"/>
        <v>CLIENTES - VARIOS</v>
      </c>
      <c r="X711" s="5" t="str">
        <f t="shared" si="119"/>
        <v>Clientes - Varios</v>
      </c>
      <c r="Y711" s="5">
        <v>99999999</v>
      </c>
      <c r="Z711" s="5" t="s">
        <v>34</v>
      </c>
      <c r="AA711" s="5" t="s">
        <v>35</v>
      </c>
      <c r="AD711" s="5" t="s">
        <v>36</v>
      </c>
      <c r="AE711" s="5">
        <v>508.47</v>
      </c>
      <c r="AF711" s="5">
        <v>0</v>
      </c>
      <c r="AG711" s="5">
        <v>91.53</v>
      </c>
      <c r="AH711" s="5">
        <f t="shared" si="120"/>
        <v>600</v>
      </c>
    </row>
    <row r="712" spans="1:34" x14ac:dyDescent="0.25">
      <c r="A712" s="5">
        <v>657</v>
      </c>
      <c r="B712" s="5" t="s">
        <v>49</v>
      </c>
      <c r="C712" s="5" t="s">
        <v>30</v>
      </c>
      <c r="D712" s="5" t="s">
        <v>890</v>
      </c>
      <c r="E712" s="15" t="str">
        <f t="shared" si="121"/>
        <v>B003</v>
      </c>
      <c r="F712" s="15" t="str">
        <f t="shared" si="111"/>
        <v>12634</v>
      </c>
      <c r="G712" s="15" t="str">
        <f t="shared" si="112"/>
        <v>3-1</v>
      </c>
      <c r="H712" s="5" t="s">
        <v>860</v>
      </c>
      <c r="I712" s="5">
        <f t="shared" si="113"/>
        <v>2</v>
      </c>
      <c r="J712" s="5">
        <f t="shared" si="114"/>
        <v>2022</v>
      </c>
      <c r="K712" s="5">
        <f t="shared" si="115"/>
        <v>11</v>
      </c>
      <c r="L712" s="7">
        <f t="shared" si="116"/>
        <v>44603</v>
      </c>
      <c r="M712" s="5" t="s">
        <v>860</v>
      </c>
      <c r="U712" s="5" t="s">
        <v>33</v>
      </c>
      <c r="V712" s="5" t="str">
        <f t="shared" si="117"/>
        <v>clientes - varios</v>
      </c>
      <c r="W712" s="5" t="str">
        <f t="shared" si="118"/>
        <v>CLIENTES - VARIOS</v>
      </c>
      <c r="X712" s="5" t="str">
        <f t="shared" si="119"/>
        <v>Clientes - Varios</v>
      </c>
      <c r="Y712" s="5">
        <v>99999999</v>
      </c>
      <c r="Z712" s="5" t="s">
        <v>34</v>
      </c>
      <c r="AA712" s="5" t="s">
        <v>35</v>
      </c>
      <c r="AD712" s="5" t="s">
        <v>36</v>
      </c>
      <c r="AE712" s="5">
        <v>508.47</v>
      </c>
      <c r="AF712" s="5">
        <v>0</v>
      </c>
      <c r="AG712" s="5">
        <v>91.53</v>
      </c>
      <c r="AH712" s="5">
        <f t="shared" si="120"/>
        <v>600</v>
      </c>
    </row>
    <row r="713" spans="1:34" x14ac:dyDescent="0.25">
      <c r="A713" s="5">
        <v>658</v>
      </c>
      <c r="B713" s="5" t="s">
        <v>49</v>
      </c>
      <c r="C713" s="5" t="s">
        <v>30</v>
      </c>
      <c r="D713" s="5" t="s">
        <v>891</v>
      </c>
      <c r="E713" s="15" t="str">
        <f t="shared" si="121"/>
        <v>B003</v>
      </c>
      <c r="F713" s="15" t="str">
        <f t="shared" si="111"/>
        <v>12633</v>
      </c>
      <c r="G713" s="15" t="str">
        <f t="shared" si="112"/>
        <v>3-1</v>
      </c>
      <c r="H713" s="5" t="s">
        <v>860</v>
      </c>
      <c r="I713" s="5">
        <f t="shared" si="113"/>
        <v>2</v>
      </c>
      <c r="J713" s="5">
        <f t="shared" si="114"/>
        <v>2022</v>
      </c>
      <c r="K713" s="5">
        <f t="shared" si="115"/>
        <v>11</v>
      </c>
      <c r="L713" s="7">
        <f t="shared" si="116"/>
        <v>44603</v>
      </c>
      <c r="M713" s="5" t="s">
        <v>860</v>
      </c>
      <c r="U713" s="5" t="s">
        <v>33</v>
      </c>
      <c r="V713" s="5" t="str">
        <f t="shared" si="117"/>
        <v>clientes - varios</v>
      </c>
      <c r="W713" s="5" t="str">
        <f t="shared" si="118"/>
        <v>CLIENTES - VARIOS</v>
      </c>
      <c r="X713" s="5" t="str">
        <f t="shared" si="119"/>
        <v>Clientes - Varios</v>
      </c>
      <c r="Y713" s="5">
        <v>99999999</v>
      </c>
      <c r="Z713" s="5" t="s">
        <v>34</v>
      </c>
      <c r="AA713" s="5" t="s">
        <v>35</v>
      </c>
      <c r="AD713" s="5" t="s">
        <v>36</v>
      </c>
      <c r="AE713" s="5">
        <v>508.47</v>
      </c>
      <c r="AF713" s="5">
        <v>0</v>
      </c>
      <c r="AG713" s="5">
        <v>91.53</v>
      </c>
      <c r="AH713" s="5">
        <f t="shared" si="120"/>
        <v>600</v>
      </c>
    </row>
    <row r="714" spans="1:34" x14ac:dyDescent="0.25">
      <c r="A714" s="5">
        <v>659</v>
      </c>
      <c r="B714" s="5" t="s">
        <v>49</v>
      </c>
      <c r="C714" s="5" t="s">
        <v>30</v>
      </c>
      <c r="D714" s="5" t="s">
        <v>892</v>
      </c>
      <c r="E714" s="15" t="str">
        <f t="shared" si="121"/>
        <v>B003</v>
      </c>
      <c r="F714" s="15" t="str">
        <f t="shared" si="111"/>
        <v>12632</v>
      </c>
      <c r="G714" s="15" t="str">
        <f t="shared" si="112"/>
        <v>3-1</v>
      </c>
      <c r="H714" s="5" t="s">
        <v>860</v>
      </c>
      <c r="I714" s="5">
        <f t="shared" si="113"/>
        <v>2</v>
      </c>
      <c r="J714" s="5">
        <f t="shared" si="114"/>
        <v>2022</v>
      </c>
      <c r="K714" s="5">
        <f t="shared" si="115"/>
        <v>11</v>
      </c>
      <c r="L714" s="7">
        <f t="shared" si="116"/>
        <v>44603</v>
      </c>
      <c r="M714" s="5" t="s">
        <v>860</v>
      </c>
      <c r="U714" s="5" t="s">
        <v>33</v>
      </c>
      <c r="V714" s="5" t="str">
        <f t="shared" si="117"/>
        <v>clientes - varios</v>
      </c>
      <c r="W714" s="5" t="str">
        <f t="shared" si="118"/>
        <v>CLIENTES - VARIOS</v>
      </c>
      <c r="X714" s="5" t="str">
        <f t="shared" si="119"/>
        <v>Clientes - Varios</v>
      </c>
      <c r="Y714" s="5">
        <v>99999999</v>
      </c>
      <c r="Z714" s="5" t="s">
        <v>34</v>
      </c>
      <c r="AA714" s="5" t="s">
        <v>35</v>
      </c>
      <c r="AD714" s="5" t="s">
        <v>36</v>
      </c>
      <c r="AE714" s="5">
        <v>508.47</v>
      </c>
      <c r="AF714" s="5">
        <v>0</v>
      </c>
      <c r="AG714" s="5">
        <v>91.53</v>
      </c>
      <c r="AH714" s="5">
        <f t="shared" si="120"/>
        <v>600</v>
      </c>
    </row>
    <row r="715" spans="1:34" x14ac:dyDescent="0.25">
      <c r="A715" s="5">
        <v>660</v>
      </c>
      <c r="B715" s="5" t="s">
        <v>49</v>
      </c>
      <c r="C715" s="5" t="s">
        <v>30</v>
      </c>
      <c r="D715" s="5" t="s">
        <v>893</v>
      </c>
      <c r="E715" s="15" t="str">
        <f t="shared" si="121"/>
        <v>B003</v>
      </c>
      <c r="F715" s="15" t="str">
        <f t="shared" si="111"/>
        <v>12631</v>
      </c>
      <c r="G715" s="15" t="str">
        <f t="shared" si="112"/>
        <v>3-1</v>
      </c>
      <c r="H715" s="5" t="s">
        <v>860</v>
      </c>
      <c r="I715" s="5">
        <f t="shared" si="113"/>
        <v>2</v>
      </c>
      <c r="J715" s="5">
        <f t="shared" si="114"/>
        <v>2022</v>
      </c>
      <c r="K715" s="5">
        <f t="shared" si="115"/>
        <v>11</v>
      </c>
      <c r="L715" s="7">
        <f t="shared" si="116"/>
        <v>44603</v>
      </c>
      <c r="M715" s="5" t="s">
        <v>860</v>
      </c>
      <c r="U715" s="5" t="s">
        <v>33</v>
      </c>
      <c r="V715" s="5" t="str">
        <f t="shared" si="117"/>
        <v>clientes - varios</v>
      </c>
      <c r="W715" s="5" t="str">
        <f t="shared" si="118"/>
        <v>CLIENTES - VARIOS</v>
      </c>
      <c r="X715" s="5" t="str">
        <f t="shared" si="119"/>
        <v>Clientes - Varios</v>
      </c>
      <c r="Y715" s="5">
        <v>99999999</v>
      </c>
      <c r="Z715" s="5" t="s">
        <v>34</v>
      </c>
      <c r="AA715" s="5" t="s">
        <v>35</v>
      </c>
      <c r="AD715" s="5" t="s">
        <v>36</v>
      </c>
      <c r="AE715" s="5">
        <v>508.47</v>
      </c>
      <c r="AF715" s="5">
        <v>0</v>
      </c>
      <c r="AG715" s="5">
        <v>91.53</v>
      </c>
      <c r="AH715" s="5">
        <f t="shared" si="120"/>
        <v>600</v>
      </c>
    </row>
    <row r="716" spans="1:34" x14ac:dyDescent="0.25">
      <c r="A716" s="5">
        <v>661</v>
      </c>
      <c r="B716" s="5" t="s">
        <v>49</v>
      </c>
      <c r="C716" s="5" t="s">
        <v>30</v>
      </c>
      <c r="D716" s="5" t="s">
        <v>894</v>
      </c>
      <c r="E716" s="15" t="str">
        <f t="shared" si="121"/>
        <v>B003</v>
      </c>
      <c r="F716" s="15" t="str">
        <f t="shared" si="111"/>
        <v>12630</v>
      </c>
      <c r="G716" s="15" t="str">
        <f t="shared" si="112"/>
        <v>3-1</v>
      </c>
      <c r="H716" s="5" t="s">
        <v>860</v>
      </c>
      <c r="I716" s="5">
        <f t="shared" si="113"/>
        <v>2</v>
      </c>
      <c r="J716" s="5">
        <f t="shared" si="114"/>
        <v>2022</v>
      </c>
      <c r="K716" s="5">
        <f t="shared" si="115"/>
        <v>11</v>
      </c>
      <c r="L716" s="7">
        <f t="shared" si="116"/>
        <v>44603</v>
      </c>
      <c r="M716" s="5" t="s">
        <v>860</v>
      </c>
      <c r="U716" s="5" t="s">
        <v>33</v>
      </c>
      <c r="V716" s="5" t="str">
        <f t="shared" si="117"/>
        <v>clientes - varios</v>
      </c>
      <c r="W716" s="5" t="str">
        <f t="shared" si="118"/>
        <v>CLIENTES - VARIOS</v>
      </c>
      <c r="X716" s="5" t="str">
        <f t="shared" si="119"/>
        <v>Clientes - Varios</v>
      </c>
      <c r="Y716" s="5">
        <v>99999999</v>
      </c>
      <c r="Z716" s="5" t="s">
        <v>34</v>
      </c>
      <c r="AA716" s="5" t="s">
        <v>35</v>
      </c>
      <c r="AD716" s="5" t="s">
        <v>36</v>
      </c>
      <c r="AE716" s="5">
        <v>508.47</v>
      </c>
      <c r="AF716" s="5">
        <v>0</v>
      </c>
      <c r="AG716" s="5">
        <v>91.53</v>
      </c>
      <c r="AH716" s="5">
        <f t="shared" si="120"/>
        <v>600</v>
      </c>
    </row>
    <row r="717" spans="1:34" x14ac:dyDescent="0.25">
      <c r="A717" s="5">
        <v>662</v>
      </c>
      <c r="B717" s="5" t="s">
        <v>49</v>
      </c>
      <c r="C717" s="5" t="s">
        <v>30</v>
      </c>
      <c r="D717" s="5" t="s">
        <v>895</v>
      </c>
      <c r="E717" s="15" t="str">
        <f t="shared" si="121"/>
        <v>B003</v>
      </c>
      <c r="F717" s="15" t="str">
        <f t="shared" si="111"/>
        <v>12629</v>
      </c>
      <c r="G717" s="15" t="str">
        <f t="shared" si="112"/>
        <v>3-1</v>
      </c>
      <c r="H717" s="5" t="s">
        <v>860</v>
      </c>
      <c r="I717" s="5">
        <f t="shared" si="113"/>
        <v>2</v>
      </c>
      <c r="J717" s="5">
        <f t="shared" si="114"/>
        <v>2022</v>
      </c>
      <c r="K717" s="5">
        <f t="shared" si="115"/>
        <v>11</v>
      </c>
      <c r="L717" s="7">
        <f t="shared" si="116"/>
        <v>44603</v>
      </c>
      <c r="M717" s="5" t="s">
        <v>860</v>
      </c>
      <c r="U717" s="5" t="s">
        <v>33</v>
      </c>
      <c r="V717" s="5" t="str">
        <f t="shared" si="117"/>
        <v>clientes - varios</v>
      </c>
      <c r="W717" s="5" t="str">
        <f t="shared" si="118"/>
        <v>CLIENTES - VARIOS</v>
      </c>
      <c r="X717" s="5" t="str">
        <f t="shared" si="119"/>
        <v>Clientes - Varios</v>
      </c>
      <c r="Y717" s="5">
        <v>99999999</v>
      </c>
      <c r="Z717" s="5" t="s">
        <v>34</v>
      </c>
      <c r="AA717" s="5" t="s">
        <v>35</v>
      </c>
      <c r="AD717" s="5" t="s">
        <v>36</v>
      </c>
      <c r="AE717" s="5">
        <v>508.47</v>
      </c>
      <c r="AF717" s="5">
        <v>0</v>
      </c>
      <c r="AG717" s="5">
        <v>91.53</v>
      </c>
      <c r="AH717" s="5">
        <f t="shared" si="120"/>
        <v>600</v>
      </c>
    </row>
    <row r="718" spans="1:34" x14ac:dyDescent="0.25">
      <c r="A718" s="5">
        <v>663</v>
      </c>
      <c r="B718" s="5" t="s">
        <v>49</v>
      </c>
      <c r="C718" s="5" t="s">
        <v>30</v>
      </c>
      <c r="D718" s="5" t="s">
        <v>896</v>
      </c>
      <c r="E718" s="15" t="str">
        <f t="shared" si="121"/>
        <v>B003</v>
      </c>
      <c r="F718" s="15" t="str">
        <f t="shared" si="111"/>
        <v>12628</v>
      </c>
      <c r="G718" s="15" t="str">
        <f t="shared" si="112"/>
        <v>3-1</v>
      </c>
      <c r="H718" s="5" t="s">
        <v>860</v>
      </c>
      <c r="I718" s="5">
        <f t="shared" si="113"/>
        <v>2</v>
      </c>
      <c r="J718" s="5">
        <f t="shared" si="114"/>
        <v>2022</v>
      </c>
      <c r="K718" s="5">
        <f t="shared" si="115"/>
        <v>11</v>
      </c>
      <c r="L718" s="7">
        <f t="shared" si="116"/>
        <v>44603</v>
      </c>
      <c r="M718" s="5" t="s">
        <v>860</v>
      </c>
      <c r="U718" s="5" t="s">
        <v>33</v>
      </c>
      <c r="V718" s="5" t="str">
        <f t="shared" si="117"/>
        <v>clientes - varios</v>
      </c>
      <c r="W718" s="5" t="str">
        <f t="shared" si="118"/>
        <v>CLIENTES - VARIOS</v>
      </c>
      <c r="X718" s="5" t="str">
        <f t="shared" si="119"/>
        <v>Clientes - Varios</v>
      </c>
      <c r="Y718" s="5">
        <v>99999999</v>
      </c>
      <c r="Z718" s="5" t="s">
        <v>34</v>
      </c>
      <c r="AA718" s="5" t="s">
        <v>35</v>
      </c>
      <c r="AD718" s="5" t="s">
        <v>36</v>
      </c>
      <c r="AE718" s="5">
        <v>508.47</v>
      </c>
      <c r="AF718" s="5">
        <v>0</v>
      </c>
      <c r="AG718" s="5">
        <v>91.53</v>
      </c>
      <c r="AH718" s="5">
        <f t="shared" si="120"/>
        <v>600</v>
      </c>
    </row>
    <row r="719" spans="1:34" x14ac:dyDescent="0.25">
      <c r="A719" s="5">
        <v>664</v>
      </c>
      <c r="B719" s="5" t="s">
        <v>49</v>
      </c>
      <c r="C719" s="5" t="s">
        <v>30</v>
      </c>
      <c r="D719" s="5" t="s">
        <v>897</v>
      </c>
      <c r="E719" s="15" t="str">
        <f t="shared" si="121"/>
        <v>B003</v>
      </c>
      <c r="F719" s="15" t="str">
        <f t="shared" si="111"/>
        <v>12627</v>
      </c>
      <c r="G719" s="15" t="str">
        <f t="shared" si="112"/>
        <v>3-1</v>
      </c>
      <c r="H719" s="5" t="s">
        <v>860</v>
      </c>
      <c r="I719" s="5">
        <f t="shared" si="113"/>
        <v>2</v>
      </c>
      <c r="J719" s="5">
        <f t="shared" si="114"/>
        <v>2022</v>
      </c>
      <c r="K719" s="5">
        <f t="shared" si="115"/>
        <v>11</v>
      </c>
      <c r="L719" s="7">
        <f t="shared" si="116"/>
        <v>44603</v>
      </c>
      <c r="M719" s="5" t="s">
        <v>860</v>
      </c>
      <c r="U719" s="5" t="s">
        <v>33</v>
      </c>
      <c r="V719" s="5" t="str">
        <f t="shared" si="117"/>
        <v>clientes - varios</v>
      </c>
      <c r="W719" s="5" t="str">
        <f t="shared" si="118"/>
        <v>CLIENTES - VARIOS</v>
      </c>
      <c r="X719" s="5" t="str">
        <f t="shared" si="119"/>
        <v>Clientes - Varios</v>
      </c>
      <c r="Y719" s="5">
        <v>99999999</v>
      </c>
      <c r="Z719" s="5" t="s">
        <v>34</v>
      </c>
      <c r="AA719" s="5" t="s">
        <v>35</v>
      </c>
      <c r="AD719" s="5" t="s">
        <v>36</v>
      </c>
      <c r="AE719" s="5">
        <v>508.47</v>
      </c>
      <c r="AF719" s="5">
        <v>0</v>
      </c>
      <c r="AG719" s="5">
        <v>91.53</v>
      </c>
      <c r="AH719" s="5">
        <f t="shared" si="120"/>
        <v>600</v>
      </c>
    </row>
    <row r="720" spans="1:34" x14ac:dyDescent="0.25">
      <c r="A720" s="5">
        <v>665</v>
      </c>
      <c r="B720" s="5" t="s">
        <v>29</v>
      </c>
      <c r="C720" s="5" t="s">
        <v>30</v>
      </c>
      <c r="D720" s="5" t="s">
        <v>898</v>
      </c>
      <c r="E720" s="15" t="str">
        <f t="shared" si="121"/>
        <v>B001</v>
      </c>
      <c r="F720" s="15" t="str">
        <f t="shared" si="111"/>
        <v>17109</v>
      </c>
      <c r="G720" s="15" t="str">
        <f t="shared" si="112"/>
        <v>1-1</v>
      </c>
      <c r="H720" s="5" t="s">
        <v>860</v>
      </c>
      <c r="I720" s="5">
        <f t="shared" si="113"/>
        <v>2</v>
      </c>
      <c r="J720" s="5">
        <f t="shared" si="114"/>
        <v>2022</v>
      </c>
      <c r="K720" s="5">
        <f t="shared" si="115"/>
        <v>11</v>
      </c>
      <c r="L720" s="7">
        <f t="shared" si="116"/>
        <v>44603</v>
      </c>
      <c r="M720" s="5" t="s">
        <v>860</v>
      </c>
      <c r="U720" s="5" t="s">
        <v>33</v>
      </c>
      <c r="V720" s="5" t="str">
        <f t="shared" si="117"/>
        <v>clientes - varios</v>
      </c>
      <c r="W720" s="5" t="str">
        <f t="shared" si="118"/>
        <v>CLIENTES - VARIOS</v>
      </c>
      <c r="X720" s="5" t="str">
        <f t="shared" si="119"/>
        <v>Clientes - Varios</v>
      </c>
      <c r="Y720" s="5">
        <v>99999999</v>
      </c>
      <c r="Z720" s="5" t="s">
        <v>34</v>
      </c>
      <c r="AA720" s="5" t="s">
        <v>35</v>
      </c>
      <c r="AD720" s="5" t="s">
        <v>36</v>
      </c>
      <c r="AE720" s="5">
        <v>508.47</v>
      </c>
      <c r="AF720" s="5">
        <v>0</v>
      </c>
      <c r="AG720" s="5">
        <v>91.53</v>
      </c>
      <c r="AH720" s="5">
        <f t="shared" si="120"/>
        <v>600</v>
      </c>
    </row>
    <row r="721" spans="1:34" x14ac:dyDescent="0.25">
      <c r="A721" s="5">
        <v>666</v>
      </c>
      <c r="B721" s="5" t="s">
        <v>29</v>
      </c>
      <c r="C721" s="5" t="s">
        <v>30</v>
      </c>
      <c r="D721" s="5" t="s">
        <v>899</v>
      </c>
      <c r="E721" s="15" t="str">
        <f t="shared" si="121"/>
        <v>B001</v>
      </c>
      <c r="F721" s="15" t="str">
        <f t="shared" si="111"/>
        <v>17108</v>
      </c>
      <c r="G721" s="15" t="str">
        <f t="shared" si="112"/>
        <v>1-1</v>
      </c>
      <c r="H721" s="5" t="s">
        <v>860</v>
      </c>
      <c r="I721" s="5">
        <f t="shared" si="113"/>
        <v>2</v>
      </c>
      <c r="J721" s="5">
        <f t="shared" si="114"/>
        <v>2022</v>
      </c>
      <c r="K721" s="5">
        <f t="shared" si="115"/>
        <v>11</v>
      </c>
      <c r="L721" s="7">
        <f t="shared" si="116"/>
        <v>44603</v>
      </c>
      <c r="M721" s="5" t="s">
        <v>860</v>
      </c>
      <c r="U721" s="5" t="s">
        <v>33</v>
      </c>
      <c r="V721" s="5" t="str">
        <f t="shared" si="117"/>
        <v>clientes - varios</v>
      </c>
      <c r="W721" s="5" t="str">
        <f t="shared" si="118"/>
        <v>CLIENTES - VARIOS</v>
      </c>
      <c r="X721" s="5" t="str">
        <f t="shared" si="119"/>
        <v>Clientes - Varios</v>
      </c>
      <c r="Y721" s="5">
        <v>99999999</v>
      </c>
      <c r="Z721" s="5" t="s">
        <v>34</v>
      </c>
      <c r="AA721" s="5" t="s">
        <v>35</v>
      </c>
      <c r="AD721" s="5" t="s">
        <v>36</v>
      </c>
      <c r="AE721" s="5">
        <v>508.47</v>
      </c>
      <c r="AF721" s="5">
        <v>0</v>
      </c>
      <c r="AG721" s="5">
        <v>91.53</v>
      </c>
      <c r="AH721" s="5">
        <f t="shared" si="120"/>
        <v>600</v>
      </c>
    </row>
    <row r="722" spans="1:34" x14ac:dyDescent="0.25">
      <c r="A722" s="5">
        <v>667</v>
      </c>
      <c r="B722" s="5" t="s">
        <v>29</v>
      </c>
      <c r="C722" s="5" t="s">
        <v>30</v>
      </c>
      <c r="D722" s="5" t="s">
        <v>900</v>
      </c>
      <c r="E722" s="15" t="str">
        <f t="shared" si="121"/>
        <v>B001</v>
      </c>
      <c r="F722" s="15" t="str">
        <f t="shared" si="111"/>
        <v>17107</v>
      </c>
      <c r="G722" s="15" t="str">
        <f t="shared" si="112"/>
        <v>1-1</v>
      </c>
      <c r="H722" s="5" t="s">
        <v>860</v>
      </c>
      <c r="I722" s="5">
        <f t="shared" si="113"/>
        <v>2</v>
      </c>
      <c r="J722" s="5">
        <f t="shared" si="114"/>
        <v>2022</v>
      </c>
      <c r="K722" s="5">
        <f t="shared" si="115"/>
        <v>11</v>
      </c>
      <c r="L722" s="7">
        <f t="shared" si="116"/>
        <v>44603</v>
      </c>
      <c r="M722" s="5" t="s">
        <v>860</v>
      </c>
      <c r="U722" s="5" t="s">
        <v>33</v>
      </c>
      <c r="V722" s="5" t="str">
        <f t="shared" si="117"/>
        <v>clientes - varios</v>
      </c>
      <c r="W722" s="5" t="str">
        <f t="shared" si="118"/>
        <v>CLIENTES - VARIOS</v>
      </c>
      <c r="X722" s="5" t="str">
        <f t="shared" si="119"/>
        <v>Clientes - Varios</v>
      </c>
      <c r="Y722" s="5">
        <v>99999999</v>
      </c>
      <c r="Z722" s="5" t="s">
        <v>34</v>
      </c>
      <c r="AA722" s="5" t="s">
        <v>35</v>
      </c>
      <c r="AD722" s="5" t="s">
        <v>36</v>
      </c>
      <c r="AE722" s="5">
        <v>508.47</v>
      </c>
      <c r="AF722" s="5">
        <v>0</v>
      </c>
      <c r="AG722" s="5">
        <v>91.53</v>
      </c>
      <c r="AH722" s="5">
        <f t="shared" si="120"/>
        <v>600</v>
      </c>
    </row>
    <row r="723" spans="1:34" x14ac:dyDescent="0.25">
      <c r="A723" s="5">
        <v>668</v>
      </c>
      <c r="B723" s="5" t="s">
        <v>29</v>
      </c>
      <c r="C723" s="5" t="s">
        <v>30</v>
      </c>
      <c r="D723" s="5" t="s">
        <v>901</v>
      </c>
      <c r="E723" s="15" t="str">
        <f t="shared" si="121"/>
        <v>B001</v>
      </c>
      <c r="F723" s="15" t="str">
        <f t="shared" si="111"/>
        <v>17106</v>
      </c>
      <c r="G723" s="15" t="str">
        <f t="shared" si="112"/>
        <v>1-1</v>
      </c>
      <c r="H723" s="5" t="s">
        <v>860</v>
      </c>
      <c r="I723" s="5">
        <f t="shared" si="113"/>
        <v>2</v>
      </c>
      <c r="J723" s="5">
        <f t="shared" si="114"/>
        <v>2022</v>
      </c>
      <c r="K723" s="5">
        <f t="shared" si="115"/>
        <v>11</v>
      </c>
      <c r="L723" s="7">
        <f t="shared" si="116"/>
        <v>44603</v>
      </c>
      <c r="M723" s="5" t="s">
        <v>860</v>
      </c>
      <c r="U723" s="5" t="s">
        <v>33</v>
      </c>
      <c r="V723" s="5" t="str">
        <f t="shared" si="117"/>
        <v>clientes - varios</v>
      </c>
      <c r="W723" s="5" t="str">
        <f t="shared" si="118"/>
        <v>CLIENTES - VARIOS</v>
      </c>
      <c r="X723" s="5" t="str">
        <f t="shared" si="119"/>
        <v>Clientes - Varios</v>
      </c>
      <c r="Y723" s="5">
        <v>99999999</v>
      </c>
      <c r="Z723" s="5" t="s">
        <v>34</v>
      </c>
      <c r="AA723" s="5" t="s">
        <v>35</v>
      </c>
      <c r="AD723" s="5" t="s">
        <v>36</v>
      </c>
      <c r="AE723" s="5">
        <v>508.47</v>
      </c>
      <c r="AF723" s="5">
        <v>0</v>
      </c>
      <c r="AG723" s="5">
        <v>91.53</v>
      </c>
      <c r="AH723" s="5">
        <f t="shared" si="120"/>
        <v>600</v>
      </c>
    </row>
    <row r="724" spans="1:34" x14ac:dyDescent="0.25">
      <c r="A724" s="5">
        <v>669</v>
      </c>
      <c r="B724" s="5" t="s">
        <v>29</v>
      </c>
      <c r="C724" s="5" t="s">
        <v>30</v>
      </c>
      <c r="D724" s="5" t="s">
        <v>902</v>
      </c>
      <c r="E724" s="15" t="str">
        <f t="shared" si="121"/>
        <v>B001</v>
      </c>
      <c r="F724" s="15" t="str">
        <f t="shared" si="111"/>
        <v>17105</v>
      </c>
      <c r="G724" s="15" t="str">
        <f t="shared" si="112"/>
        <v>1-1</v>
      </c>
      <c r="H724" s="5" t="s">
        <v>860</v>
      </c>
      <c r="I724" s="5">
        <f t="shared" si="113"/>
        <v>2</v>
      </c>
      <c r="J724" s="5">
        <f t="shared" si="114"/>
        <v>2022</v>
      </c>
      <c r="K724" s="5">
        <f t="shared" si="115"/>
        <v>11</v>
      </c>
      <c r="L724" s="7">
        <f t="shared" si="116"/>
        <v>44603</v>
      </c>
      <c r="M724" s="5" t="s">
        <v>860</v>
      </c>
      <c r="U724" s="5" t="s">
        <v>33</v>
      </c>
      <c r="V724" s="5" t="str">
        <f t="shared" si="117"/>
        <v>clientes - varios</v>
      </c>
      <c r="W724" s="5" t="str">
        <f t="shared" si="118"/>
        <v>CLIENTES - VARIOS</v>
      </c>
      <c r="X724" s="5" t="str">
        <f t="shared" si="119"/>
        <v>Clientes - Varios</v>
      </c>
      <c r="Y724" s="5">
        <v>99999999</v>
      </c>
      <c r="Z724" s="5" t="s">
        <v>34</v>
      </c>
      <c r="AA724" s="5" t="s">
        <v>35</v>
      </c>
      <c r="AD724" s="5" t="s">
        <v>36</v>
      </c>
      <c r="AE724" s="5">
        <v>508.47</v>
      </c>
      <c r="AF724" s="5">
        <v>0</v>
      </c>
      <c r="AG724" s="5">
        <v>91.53</v>
      </c>
      <c r="AH724" s="5">
        <f t="shared" si="120"/>
        <v>600</v>
      </c>
    </row>
    <row r="725" spans="1:34" x14ac:dyDescent="0.25">
      <c r="A725" s="5">
        <v>670</v>
      </c>
      <c r="B725" s="5" t="s">
        <v>29</v>
      </c>
      <c r="C725" s="5" t="s">
        <v>30</v>
      </c>
      <c r="D725" s="5" t="s">
        <v>903</v>
      </c>
      <c r="E725" s="15" t="str">
        <f t="shared" si="121"/>
        <v>B001</v>
      </c>
      <c r="F725" s="15" t="str">
        <f t="shared" si="111"/>
        <v>17104</v>
      </c>
      <c r="G725" s="15" t="str">
        <f t="shared" si="112"/>
        <v>1-1</v>
      </c>
      <c r="H725" s="5" t="s">
        <v>860</v>
      </c>
      <c r="I725" s="5">
        <f t="shared" si="113"/>
        <v>2</v>
      </c>
      <c r="J725" s="5">
        <f t="shared" si="114"/>
        <v>2022</v>
      </c>
      <c r="K725" s="5">
        <f t="shared" si="115"/>
        <v>11</v>
      </c>
      <c r="L725" s="7">
        <f t="shared" si="116"/>
        <v>44603</v>
      </c>
      <c r="M725" s="5" t="s">
        <v>860</v>
      </c>
      <c r="U725" s="5" t="s">
        <v>33</v>
      </c>
      <c r="V725" s="5" t="str">
        <f t="shared" si="117"/>
        <v>clientes - varios</v>
      </c>
      <c r="W725" s="5" t="str">
        <f t="shared" si="118"/>
        <v>CLIENTES - VARIOS</v>
      </c>
      <c r="X725" s="5" t="str">
        <f t="shared" si="119"/>
        <v>Clientes - Varios</v>
      </c>
      <c r="Y725" s="5">
        <v>99999999</v>
      </c>
      <c r="Z725" s="5" t="s">
        <v>34</v>
      </c>
      <c r="AA725" s="5" t="s">
        <v>35</v>
      </c>
      <c r="AD725" s="5" t="s">
        <v>36</v>
      </c>
      <c r="AE725" s="5">
        <v>508.47</v>
      </c>
      <c r="AF725" s="5">
        <v>0</v>
      </c>
      <c r="AG725" s="5">
        <v>91.53</v>
      </c>
      <c r="AH725" s="5">
        <f t="shared" si="120"/>
        <v>600</v>
      </c>
    </row>
    <row r="726" spans="1:34" x14ac:dyDescent="0.25">
      <c r="A726" s="5">
        <v>671</v>
      </c>
      <c r="B726" s="5" t="s">
        <v>29</v>
      </c>
      <c r="C726" s="5" t="s">
        <v>38</v>
      </c>
      <c r="D726" s="5" t="s">
        <v>904</v>
      </c>
      <c r="E726" s="15" t="str">
        <f t="shared" si="121"/>
        <v>F001</v>
      </c>
      <c r="F726" s="15" t="str">
        <f t="shared" si="111"/>
        <v>8460</v>
      </c>
      <c r="G726" s="15" t="str">
        <f t="shared" si="112"/>
        <v>1-8</v>
      </c>
      <c r="H726" s="5" t="s">
        <v>860</v>
      </c>
      <c r="I726" s="5">
        <f t="shared" si="113"/>
        <v>2</v>
      </c>
      <c r="J726" s="5">
        <f t="shared" si="114"/>
        <v>2022</v>
      </c>
      <c r="K726" s="5">
        <f t="shared" si="115"/>
        <v>11</v>
      </c>
      <c r="L726" s="7">
        <f t="shared" si="116"/>
        <v>44603</v>
      </c>
      <c r="M726" s="5" t="s">
        <v>860</v>
      </c>
      <c r="R726" s="5" t="s">
        <v>66</v>
      </c>
      <c r="S726" s="5" t="s">
        <v>40</v>
      </c>
      <c r="T726" s="5" t="s">
        <v>41</v>
      </c>
      <c r="U726" s="5" t="s">
        <v>67</v>
      </c>
      <c r="V726" s="5" t="str">
        <f t="shared" si="117"/>
        <v>regalado cieza segundo</v>
      </c>
      <c r="W726" s="5" t="str">
        <f t="shared" si="118"/>
        <v>REGALADO CIEZA SEGUNDO</v>
      </c>
      <c r="X726" s="5" t="str">
        <f t="shared" si="119"/>
        <v>Regalado Cieza Segundo</v>
      </c>
      <c r="Y726" s="5">
        <v>10166087916</v>
      </c>
      <c r="Z726" s="5" t="s">
        <v>34</v>
      </c>
      <c r="AA726" s="5" t="s">
        <v>35</v>
      </c>
      <c r="AD726" s="5" t="s">
        <v>36</v>
      </c>
      <c r="AE726" s="5">
        <v>2457.63</v>
      </c>
      <c r="AF726" s="5">
        <v>0</v>
      </c>
      <c r="AG726" s="5">
        <v>442.37</v>
      </c>
      <c r="AH726" s="5">
        <f t="shared" si="120"/>
        <v>2900</v>
      </c>
    </row>
    <row r="727" spans="1:34" x14ac:dyDescent="0.25">
      <c r="A727" s="5">
        <v>672</v>
      </c>
      <c r="B727" s="5" t="s">
        <v>29</v>
      </c>
      <c r="C727" s="5" t="s">
        <v>38</v>
      </c>
      <c r="D727" s="5" t="s">
        <v>905</v>
      </c>
      <c r="E727" s="15" t="str">
        <f t="shared" si="121"/>
        <v>F001</v>
      </c>
      <c r="F727" s="15" t="str">
        <f t="shared" si="111"/>
        <v>8459</v>
      </c>
      <c r="G727" s="15" t="str">
        <f t="shared" si="112"/>
        <v>1-8</v>
      </c>
      <c r="H727" s="5" t="s">
        <v>860</v>
      </c>
      <c r="I727" s="5">
        <f t="shared" si="113"/>
        <v>2</v>
      </c>
      <c r="J727" s="5">
        <f t="shared" si="114"/>
        <v>2022</v>
      </c>
      <c r="K727" s="5">
        <f t="shared" si="115"/>
        <v>11</v>
      </c>
      <c r="L727" s="7">
        <f t="shared" si="116"/>
        <v>44603</v>
      </c>
      <c r="M727" s="5" t="s">
        <v>860</v>
      </c>
      <c r="R727" s="5" t="s">
        <v>66</v>
      </c>
      <c r="S727" s="5" t="s">
        <v>40</v>
      </c>
      <c r="T727" s="5" t="s">
        <v>41</v>
      </c>
      <c r="U727" s="5" t="s">
        <v>67</v>
      </c>
      <c r="V727" s="5" t="str">
        <f t="shared" si="117"/>
        <v>regalado cieza segundo</v>
      </c>
      <c r="W727" s="5" t="str">
        <f t="shared" si="118"/>
        <v>REGALADO CIEZA SEGUNDO</v>
      </c>
      <c r="X727" s="5" t="str">
        <f t="shared" si="119"/>
        <v>Regalado Cieza Segundo</v>
      </c>
      <c r="Y727" s="5">
        <v>10166087916</v>
      </c>
      <c r="Z727" s="5" t="s">
        <v>34</v>
      </c>
      <c r="AA727" s="5" t="s">
        <v>35</v>
      </c>
      <c r="AD727" s="5" t="s">
        <v>36</v>
      </c>
      <c r="AE727" s="5">
        <v>2457.63</v>
      </c>
      <c r="AF727" s="5">
        <v>0</v>
      </c>
      <c r="AG727" s="5">
        <v>442.37</v>
      </c>
      <c r="AH727" s="5">
        <f t="shared" si="120"/>
        <v>2900</v>
      </c>
    </row>
    <row r="728" spans="1:34" x14ac:dyDescent="0.25">
      <c r="A728" s="5">
        <v>673</v>
      </c>
      <c r="B728" s="5" t="s">
        <v>29</v>
      </c>
      <c r="C728" s="5" t="s">
        <v>38</v>
      </c>
      <c r="D728" s="5" t="s">
        <v>906</v>
      </c>
      <c r="E728" s="15" t="str">
        <f t="shared" si="121"/>
        <v>F001</v>
      </c>
      <c r="F728" s="15" t="str">
        <f t="shared" si="111"/>
        <v>8458</v>
      </c>
      <c r="G728" s="15" t="str">
        <f t="shared" si="112"/>
        <v>1-8</v>
      </c>
      <c r="H728" s="5" t="s">
        <v>860</v>
      </c>
      <c r="I728" s="5">
        <f t="shared" si="113"/>
        <v>2</v>
      </c>
      <c r="J728" s="5">
        <f t="shared" si="114"/>
        <v>2022</v>
      </c>
      <c r="K728" s="5">
        <f t="shared" si="115"/>
        <v>11</v>
      </c>
      <c r="L728" s="7">
        <f t="shared" si="116"/>
        <v>44603</v>
      </c>
      <c r="M728" s="5" t="s">
        <v>860</v>
      </c>
      <c r="R728" s="5" t="s">
        <v>66</v>
      </c>
      <c r="S728" s="5" t="s">
        <v>40</v>
      </c>
      <c r="T728" s="5" t="s">
        <v>41</v>
      </c>
      <c r="U728" s="5" t="s">
        <v>67</v>
      </c>
      <c r="V728" s="5" t="str">
        <f t="shared" si="117"/>
        <v>regalado cieza segundo</v>
      </c>
      <c r="W728" s="5" t="str">
        <f t="shared" si="118"/>
        <v>REGALADO CIEZA SEGUNDO</v>
      </c>
      <c r="X728" s="5" t="str">
        <f t="shared" si="119"/>
        <v>Regalado Cieza Segundo</v>
      </c>
      <c r="Y728" s="5">
        <v>10166087916</v>
      </c>
      <c r="Z728" s="5" t="s">
        <v>34</v>
      </c>
      <c r="AA728" s="5" t="s">
        <v>35</v>
      </c>
      <c r="AD728" s="5" t="s">
        <v>36</v>
      </c>
      <c r="AE728" s="5">
        <v>2457.63</v>
      </c>
      <c r="AF728" s="5">
        <v>0</v>
      </c>
      <c r="AG728" s="5">
        <v>442.37</v>
      </c>
      <c r="AH728" s="5">
        <f t="shared" si="120"/>
        <v>2900</v>
      </c>
    </row>
    <row r="729" spans="1:34" x14ac:dyDescent="0.25">
      <c r="A729" s="5">
        <v>674</v>
      </c>
      <c r="B729" s="5" t="s">
        <v>29</v>
      </c>
      <c r="C729" s="5" t="s">
        <v>38</v>
      </c>
      <c r="D729" s="5" t="s">
        <v>907</v>
      </c>
      <c r="E729" s="15" t="str">
        <f t="shared" si="121"/>
        <v>F001</v>
      </c>
      <c r="F729" s="15" t="str">
        <f t="shared" si="111"/>
        <v>8457</v>
      </c>
      <c r="G729" s="15" t="str">
        <f t="shared" si="112"/>
        <v>1-8</v>
      </c>
      <c r="H729" s="5" t="s">
        <v>860</v>
      </c>
      <c r="I729" s="5">
        <f t="shared" si="113"/>
        <v>2</v>
      </c>
      <c r="J729" s="5">
        <f t="shared" si="114"/>
        <v>2022</v>
      </c>
      <c r="K729" s="5">
        <f t="shared" si="115"/>
        <v>11</v>
      </c>
      <c r="L729" s="7">
        <f t="shared" si="116"/>
        <v>44603</v>
      </c>
      <c r="M729" s="5" t="s">
        <v>860</v>
      </c>
      <c r="R729" s="5" t="s">
        <v>66</v>
      </c>
      <c r="S729" s="5" t="s">
        <v>40</v>
      </c>
      <c r="T729" s="5" t="s">
        <v>41</v>
      </c>
      <c r="U729" s="5" t="s">
        <v>67</v>
      </c>
      <c r="V729" s="5" t="str">
        <f t="shared" si="117"/>
        <v>regalado cieza segundo</v>
      </c>
      <c r="W729" s="5" t="str">
        <f t="shared" si="118"/>
        <v>REGALADO CIEZA SEGUNDO</v>
      </c>
      <c r="X729" s="5" t="str">
        <f t="shared" si="119"/>
        <v>Regalado Cieza Segundo</v>
      </c>
      <c r="Y729" s="5">
        <v>10166087916</v>
      </c>
      <c r="Z729" s="5" t="s">
        <v>34</v>
      </c>
      <c r="AA729" s="5" t="s">
        <v>35</v>
      </c>
      <c r="AD729" s="5" t="s">
        <v>36</v>
      </c>
      <c r="AE729" s="5">
        <v>2457.63</v>
      </c>
      <c r="AF729" s="5">
        <v>0</v>
      </c>
      <c r="AG729" s="5">
        <v>442.37</v>
      </c>
      <c r="AH729" s="5">
        <f t="shared" si="120"/>
        <v>2900</v>
      </c>
    </row>
    <row r="730" spans="1:34" x14ac:dyDescent="0.25">
      <c r="A730" s="5">
        <v>675</v>
      </c>
      <c r="B730" s="5" t="s">
        <v>29</v>
      </c>
      <c r="C730" s="5" t="s">
        <v>38</v>
      </c>
      <c r="D730" s="5" t="s">
        <v>908</v>
      </c>
      <c r="E730" s="15" t="str">
        <f t="shared" si="121"/>
        <v>F001</v>
      </c>
      <c r="F730" s="15" t="str">
        <f t="shared" si="111"/>
        <v>8456</v>
      </c>
      <c r="G730" s="15" t="str">
        <f t="shared" si="112"/>
        <v>1-8</v>
      </c>
      <c r="H730" s="5" t="s">
        <v>860</v>
      </c>
      <c r="I730" s="5">
        <f t="shared" si="113"/>
        <v>2</v>
      </c>
      <c r="J730" s="5">
        <f t="shared" si="114"/>
        <v>2022</v>
      </c>
      <c r="K730" s="5">
        <f t="shared" si="115"/>
        <v>11</v>
      </c>
      <c r="L730" s="7">
        <f t="shared" si="116"/>
        <v>44603</v>
      </c>
      <c r="M730" s="5" t="s">
        <v>860</v>
      </c>
      <c r="R730" s="5" t="s">
        <v>41</v>
      </c>
      <c r="S730" s="5" t="s">
        <v>40</v>
      </c>
      <c r="T730" s="5" t="s">
        <v>41</v>
      </c>
      <c r="U730" s="5" t="s">
        <v>909</v>
      </c>
      <c r="V730" s="5" t="str">
        <f t="shared" si="117"/>
        <v>vigil toro carol isabel</v>
      </c>
      <c r="W730" s="5" t="str">
        <f t="shared" si="118"/>
        <v>VIGIL TORO CAROL ISABEL</v>
      </c>
      <c r="X730" s="5" t="str">
        <f t="shared" si="119"/>
        <v>Vigil Toro Carol Isabel</v>
      </c>
      <c r="Y730" s="5">
        <v>10037005024</v>
      </c>
      <c r="Z730" s="5" t="s">
        <v>34</v>
      </c>
      <c r="AA730" s="5" t="s">
        <v>35</v>
      </c>
      <c r="AD730" s="5" t="s">
        <v>36</v>
      </c>
      <c r="AE730" s="5">
        <v>169.49</v>
      </c>
      <c r="AF730" s="5">
        <v>0</v>
      </c>
      <c r="AG730" s="5">
        <v>30.51</v>
      </c>
      <c r="AH730" s="5">
        <f t="shared" si="120"/>
        <v>200</v>
      </c>
    </row>
    <row r="731" spans="1:34" x14ac:dyDescent="0.25">
      <c r="A731" s="5">
        <v>676</v>
      </c>
      <c r="B731" s="5" t="s">
        <v>29</v>
      </c>
      <c r="C731" s="5" t="s">
        <v>38</v>
      </c>
      <c r="D731" s="5" t="s">
        <v>910</v>
      </c>
      <c r="E731" s="15" t="str">
        <f t="shared" si="121"/>
        <v>F001</v>
      </c>
      <c r="F731" s="15" t="str">
        <f t="shared" si="111"/>
        <v>8455</v>
      </c>
      <c r="G731" s="15" t="str">
        <f t="shared" si="112"/>
        <v>1-8</v>
      </c>
      <c r="H731" s="5" t="s">
        <v>860</v>
      </c>
      <c r="I731" s="5">
        <f t="shared" si="113"/>
        <v>2</v>
      </c>
      <c r="J731" s="5">
        <f t="shared" si="114"/>
        <v>2022</v>
      </c>
      <c r="K731" s="5">
        <f t="shared" si="115"/>
        <v>11</v>
      </c>
      <c r="L731" s="7">
        <f t="shared" si="116"/>
        <v>44603</v>
      </c>
      <c r="M731" s="5" t="s">
        <v>860</v>
      </c>
      <c r="R731" s="5" t="s">
        <v>469</v>
      </c>
      <c r="S731" s="5" t="s">
        <v>61</v>
      </c>
      <c r="T731" s="5" t="s">
        <v>469</v>
      </c>
      <c r="U731" s="5" t="s">
        <v>911</v>
      </c>
      <c r="V731" s="5" t="str">
        <f t="shared" si="117"/>
        <v>empresa de transportes cajamarca express sociedad anonima cerrada - cajamarca express sac</v>
      </c>
      <c r="W731" s="5" t="str">
        <f t="shared" si="118"/>
        <v>EMPRESA DE TRANSPORTES CAJAMARCA EXPRESS SOCIEDAD ANONIMA CERRADA - CAJAMARCA EXPRESS SAC</v>
      </c>
      <c r="X731" s="5" t="str">
        <f t="shared" si="119"/>
        <v>Empresa De Transportes Cajamarca Express Sociedad Anonima Cerrada - Cajamarca Express Sac</v>
      </c>
      <c r="Y731" s="5">
        <v>20570511247</v>
      </c>
      <c r="Z731" s="5" t="s">
        <v>34</v>
      </c>
      <c r="AA731" s="5" t="s">
        <v>35</v>
      </c>
      <c r="AD731" s="5" t="s">
        <v>36</v>
      </c>
      <c r="AE731" s="5">
        <v>169.49</v>
      </c>
      <c r="AF731" s="5">
        <v>0</v>
      </c>
      <c r="AG731" s="5">
        <v>30.51</v>
      </c>
      <c r="AH731" s="5">
        <f t="shared" si="120"/>
        <v>200</v>
      </c>
    </row>
    <row r="732" spans="1:34" x14ac:dyDescent="0.25">
      <c r="A732" s="5">
        <v>677</v>
      </c>
      <c r="B732" s="5" t="s">
        <v>29</v>
      </c>
      <c r="C732" s="5" t="s">
        <v>38</v>
      </c>
      <c r="D732" s="5" t="s">
        <v>912</v>
      </c>
      <c r="E732" s="15" t="str">
        <f t="shared" si="121"/>
        <v>F001</v>
      </c>
      <c r="F732" s="15" t="str">
        <f t="shared" si="111"/>
        <v>8454</v>
      </c>
      <c r="G732" s="15" t="str">
        <f t="shared" si="112"/>
        <v>1-8</v>
      </c>
      <c r="H732" s="5" t="s">
        <v>860</v>
      </c>
      <c r="I732" s="5">
        <f t="shared" si="113"/>
        <v>2</v>
      </c>
      <c r="J732" s="5">
        <f t="shared" si="114"/>
        <v>2022</v>
      </c>
      <c r="K732" s="5">
        <f t="shared" si="115"/>
        <v>11</v>
      </c>
      <c r="L732" s="7">
        <f t="shared" si="116"/>
        <v>44603</v>
      </c>
      <c r="M732" s="5" t="s">
        <v>860</v>
      </c>
      <c r="R732" s="5" t="s">
        <v>378</v>
      </c>
      <c r="S732" s="5" t="s">
        <v>379</v>
      </c>
      <c r="T732" s="5" t="s">
        <v>380</v>
      </c>
      <c r="U732" s="5" t="s">
        <v>381</v>
      </c>
      <c r="V732" s="5" t="str">
        <f t="shared" si="117"/>
        <v>sociedad anonima fausto piaggio</v>
      </c>
      <c r="W732" s="5" t="str">
        <f t="shared" si="118"/>
        <v>SOCIEDAD ANONIMA FAUSTO PIAGGIO</v>
      </c>
      <c r="X732" s="5" t="str">
        <f t="shared" si="119"/>
        <v>Sociedad Anonima Fausto Piaggio</v>
      </c>
      <c r="Y732" s="5">
        <v>20100244471</v>
      </c>
      <c r="Z732" s="5" t="s">
        <v>34</v>
      </c>
      <c r="AA732" s="5" t="s">
        <v>35</v>
      </c>
      <c r="AD732" s="5" t="s">
        <v>36</v>
      </c>
      <c r="AE732" s="5">
        <v>169.49</v>
      </c>
      <c r="AF732" s="5">
        <v>0</v>
      </c>
      <c r="AG732" s="5">
        <v>30.51</v>
      </c>
      <c r="AH732" s="5">
        <f t="shared" si="120"/>
        <v>200</v>
      </c>
    </row>
    <row r="733" spans="1:34" x14ac:dyDescent="0.25">
      <c r="A733" s="5">
        <v>678</v>
      </c>
      <c r="B733" s="5" t="s">
        <v>29</v>
      </c>
      <c r="C733" s="5" t="s">
        <v>30</v>
      </c>
      <c r="D733" s="5" t="s">
        <v>913</v>
      </c>
      <c r="E733" s="15" t="str">
        <f t="shared" si="121"/>
        <v>B001</v>
      </c>
      <c r="F733" s="15" t="str">
        <f t="shared" si="111"/>
        <v>17103</v>
      </c>
      <c r="G733" s="15" t="str">
        <f t="shared" si="112"/>
        <v>1-1</v>
      </c>
      <c r="H733" s="5" t="s">
        <v>860</v>
      </c>
      <c r="I733" s="5">
        <f t="shared" si="113"/>
        <v>2</v>
      </c>
      <c r="J733" s="5">
        <f t="shared" si="114"/>
        <v>2022</v>
      </c>
      <c r="K733" s="5">
        <f t="shared" si="115"/>
        <v>11</v>
      </c>
      <c r="L733" s="7">
        <f t="shared" si="116"/>
        <v>44603</v>
      </c>
      <c r="M733" s="5" t="s">
        <v>860</v>
      </c>
      <c r="U733" s="5" t="s">
        <v>33</v>
      </c>
      <c r="V733" s="5" t="str">
        <f t="shared" si="117"/>
        <v>clientes - varios</v>
      </c>
      <c r="W733" s="5" t="str">
        <f t="shared" si="118"/>
        <v>CLIENTES - VARIOS</v>
      </c>
      <c r="X733" s="5" t="str">
        <f t="shared" si="119"/>
        <v>Clientes - Varios</v>
      </c>
      <c r="Y733" s="5">
        <v>99999999</v>
      </c>
      <c r="Z733" s="5" t="s">
        <v>34</v>
      </c>
      <c r="AA733" s="5" t="s">
        <v>35</v>
      </c>
      <c r="AD733" s="5" t="s">
        <v>36</v>
      </c>
      <c r="AE733" s="5">
        <v>135.59</v>
      </c>
      <c r="AF733" s="5">
        <v>0</v>
      </c>
      <c r="AG733" s="5">
        <v>24.41</v>
      </c>
      <c r="AH733" s="5">
        <f t="shared" si="120"/>
        <v>160</v>
      </c>
    </row>
    <row r="734" spans="1:34" x14ac:dyDescent="0.25">
      <c r="A734" s="5">
        <v>679</v>
      </c>
      <c r="B734" s="5" t="s">
        <v>29</v>
      </c>
      <c r="C734" s="5" t="s">
        <v>30</v>
      </c>
      <c r="D734" s="5" t="s">
        <v>914</v>
      </c>
      <c r="E734" s="15" t="str">
        <f t="shared" si="121"/>
        <v>B001</v>
      </c>
      <c r="F734" s="15" t="str">
        <f t="shared" si="111"/>
        <v>17102</v>
      </c>
      <c r="G734" s="15" t="str">
        <f t="shared" si="112"/>
        <v>1-1</v>
      </c>
      <c r="H734" s="5" t="s">
        <v>860</v>
      </c>
      <c r="I734" s="5">
        <f t="shared" si="113"/>
        <v>2</v>
      </c>
      <c r="J734" s="5">
        <f t="shared" si="114"/>
        <v>2022</v>
      </c>
      <c r="K734" s="5">
        <f t="shared" si="115"/>
        <v>11</v>
      </c>
      <c r="L734" s="7">
        <f t="shared" si="116"/>
        <v>44603</v>
      </c>
      <c r="M734" s="5" t="s">
        <v>860</v>
      </c>
      <c r="U734" s="5" t="s">
        <v>33</v>
      </c>
      <c r="V734" s="5" t="str">
        <f t="shared" si="117"/>
        <v>clientes - varios</v>
      </c>
      <c r="W734" s="5" t="str">
        <f t="shared" si="118"/>
        <v>CLIENTES - VARIOS</v>
      </c>
      <c r="X734" s="5" t="str">
        <f t="shared" si="119"/>
        <v>Clientes - Varios</v>
      </c>
      <c r="Y734" s="5">
        <v>99999999</v>
      </c>
      <c r="Z734" s="5" t="s">
        <v>34</v>
      </c>
      <c r="AA734" s="5" t="s">
        <v>35</v>
      </c>
      <c r="AD734" s="5" t="s">
        <v>36</v>
      </c>
      <c r="AE734" s="5">
        <v>10.17</v>
      </c>
      <c r="AF734" s="5">
        <v>0</v>
      </c>
      <c r="AG734" s="5">
        <v>1.83</v>
      </c>
      <c r="AH734" s="5">
        <f t="shared" si="120"/>
        <v>12</v>
      </c>
    </row>
    <row r="735" spans="1:34" x14ac:dyDescent="0.25">
      <c r="A735" s="5">
        <v>680</v>
      </c>
      <c r="B735" s="5" t="s">
        <v>29</v>
      </c>
      <c r="C735" s="5" t="s">
        <v>30</v>
      </c>
      <c r="D735" s="5" t="s">
        <v>915</v>
      </c>
      <c r="E735" s="15" t="str">
        <f t="shared" si="121"/>
        <v>B001</v>
      </c>
      <c r="F735" s="15" t="str">
        <f t="shared" si="111"/>
        <v>17101</v>
      </c>
      <c r="G735" s="15" t="str">
        <f t="shared" si="112"/>
        <v>1-1</v>
      </c>
      <c r="H735" s="5" t="s">
        <v>860</v>
      </c>
      <c r="I735" s="5">
        <f t="shared" si="113"/>
        <v>2</v>
      </c>
      <c r="J735" s="5">
        <f t="shared" si="114"/>
        <v>2022</v>
      </c>
      <c r="K735" s="5">
        <f t="shared" si="115"/>
        <v>11</v>
      </c>
      <c r="L735" s="7">
        <f t="shared" si="116"/>
        <v>44603</v>
      </c>
      <c r="M735" s="5" t="s">
        <v>860</v>
      </c>
      <c r="R735" s="5" t="s">
        <v>60</v>
      </c>
      <c r="S735" s="5" t="s">
        <v>61</v>
      </c>
      <c r="T735" s="5" t="s">
        <v>60</v>
      </c>
      <c r="U735" s="5" t="s">
        <v>916</v>
      </c>
      <c r="V735" s="5" t="str">
        <f t="shared" si="117"/>
        <v>transporte burga cargo s.a.c.</v>
      </c>
      <c r="W735" s="5" t="str">
        <f t="shared" si="118"/>
        <v>TRANSPORTE BURGA CARGO S.A.C.</v>
      </c>
      <c r="X735" s="5" t="str">
        <f t="shared" si="119"/>
        <v>Transporte Burga Cargo S.A.C.</v>
      </c>
      <c r="Y735" s="5">
        <v>20606494921</v>
      </c>
      <c r="Z735" s="5" t="s">
        <v>34</v>
      </c>
      <c r="AA735" s="5" t="s">
        <v>35</v>
      </c>
      <c r="AD735" s="5" t="s">
        <v>36</v>
      </c>
      <c r="AE735" s="5">
        <v>84.75</v>
      </c>
      <c r="AF735" s="5">
        <v>0</v>
      </c>
      <c r="AG735" s="5">
        <v>15.25</v>
      </c>
      <c r="AH735" s="5">
        <f t="shared" si="120"/>
        <v>100</v>
      </c>
    </row>
    <row r="736" spans="1:34" x14ac:dyDescent="0.25">
      <c r="A736" s="5">
        <v>681</v>
      </c>
      <c r="B736" s="5" t="s">
        <v>29</v>
      </c>
      <c r="C736" s="5" t="s">
        <v>38</v>
      </c>
      <c r="D736" s="5" t="s">
        <v>917</v>
      </c>
      <c r="E736" s="15" t="str">
        <f t="shared" si="121"/>
        <v>F001</v>
      </c>
      <c r="F736" s="15" t="str">
        <f t="shared" si="111"/>
        <v>8453</v>
      </c>
      <c r="G736" s="15" t="str">
        <f t="shared" si="112"/>
        <v>1-8</v>
      </c>
      <c r="H736" s="5" t="s">
        <v>918</v>
      </c>
      <c r="I736" s="5">
        <f t="shared" si="113"/>
        <v>2</v>
      </c>
      <c r="J736" s="5">
        <f t="shared" si="114"/>
        <v>2022</v>
      </c>
      <c r="K736" s="5">
        <f t="shared" si="115"/>
        <v>10</v>
      </c>
      <c r="L736" s="7">
        <f t="shared" si="116"/>
        <v>44602</v>
      </c>
      <c r="M736" s="5" t="s">
        <v>918</v>
      </c>
      <c r="U736" s="5" t="s">
        <v>919</v>
      </c>
      <c r="V736" s="5" t="str">
        <f t="shared" si="117"/>
        <v>delgado olivera bernardino</v>
      </c>
      <c r="W736" s="5" t="str">
        <f t="shared" si="118"/>
        <v>DELGADO OLIVERA BERNARDINO</v>
      </c>
      <c r="X736" s="5" t="str">
        <f t="shared" si="119"/>
        <v>Delgado Olivera Bernardino</v>
      </c>
      <c r="Y736" s="5">
        <v>10272967526</v>
      </c>
      <c r="Z736" s="5" t="s">
        <v>34</v>
      </c>
      <c r="AA736" s="5" t="s">
        <v>35</v>
      </c>
      <c r="AD736" s="5" t="s">
        <v>36</v>
      </c>
      <c r="AE736" s="5">
        <v>338.98</v>
      </c>
      <c r="AF736" s="5">
        <v>0</v>
      </c>
      <c r="AG736" s="5">
        <v>61.02</v>
      </c>
      <c r="AH736" s="5">
        <f t="shared" si="120"/>
        <v>400</v>
      </c>
    </row>
    <row r="737" spans="1:34" x14ac:dyDescent="0.25">
      <c r="A737" s="5">
        <v>682</v>
      </c>
      <c r="B737" s="5" t="s">
        <v>29</v>
      </c>
      <c r="C737" s="5" t="s">
        <v>30</v>
      </c>
      <c r="D737" s="5" t="s">
        <v>920</v>
      </c>
      <c r="E737" s="15" t="str">
        <f t="shared" si="121"/>
        <v>B001</v>
      </c>
      <c r="F737" s="15" t="str">
        <f t="shared" si="111"/>
        <v>17100</v>
      </c>
      <c r="G737" s="15" t="str">
        <f t="shared" si="112"/>
        <v>1-1</v>
      </c>
      <c r="H737" s="5" t="s">
        <v>918</v>
      </c>
      <c r="I737" s="5">
        <f t="shared" si="113"/>
        <v>2</v>
      </c>
      <c r="J737" s="5">
        <f t="shared" si="114"/>
        <v>2022</v>
      </c>
      <c r="K737" s="5">
        <f t="shared" si="115"/>
        <v>10</v>
      </c>
      <c r="L737" s="7">
        <f t="shared" si="116"/>
        <v>44602</v>
      </c>
      <c r="M737" s="5" t="s">
        <v>918</v>
      </c>
      <c r="U737" s="5" t="s">
        <v>33</v>
      </c>
      <c r="V737" s="5" t="str">
        <f t="shared" si="117"/>
        <v>clientes - varios</v>
      </c>
      <c r="W737" s="5" t="str">
        <f t="shared" si="118"/>
        <v>CLIENTES - VARIOS</v>
      </c>
      <c r="X737" s="5" t="str">
        <f t="shared" si="119"/>
        <v>Clientes - Varios</v>
      </c>
      <c r="Y737" s="5">
        <v>99999999</v>
      </c>
      <c r="Z737" s="5" t="s">
        <v>34</v>
      </c>
      <c r="AA737" s="5" t="s">
        <v>35</v>
      </c>
      <c r="AD737" s="5" t="s">
        <v>36</v>
      </c>
      <c r="AE737" s="5">
        <v>118.64</v>
      </c>
      <c r="AF737" s="5">
        <v>0</v>
      </c>
      <c r="AG737" s="5">
        <v>21.36</v>
      </c>
      <c r="AH737" s="5">
        <f t="shared" si="120"/>
        <v>140</v>
      </c>
    </row>
    <row r="738" spans="1:34" x14ac:dyDescent="0.25">
      <c r="A738" s="5">
        <v>683</v>
      </c>
      <c r="B738" s="5" t="s">
        <v>29</v>
      </c>
      <c r="C738" s="5" t="s">
        <v>38</v>
      </c>
      <c r="D738" s="5" t="s">
        <v>921</v>
      </c>
      <c r="E738" s="15" t="str">
        <f t="shared" si="121"/>
        <v>F001</v>
      </c>
      <c r="F738" s="15" t="str">
        <f t="shared" si="111"/>
        <v>8452</v>
      </c>
      <c r="G738" s="15" t="str">
        <f t="shared" si="112"/>
        <v>1-8</v>
      </c>
      <c r="H738" s="5" t="s">
        <v>918</v>
      </c>
      <c r="I738" s="5">
        <f t="shared" si="113"/>
        <v>2</v>
      </c>
      <c r="J738" s="5">
        <f t="shared" si="114"/>
        <v>2022</v>
      </c>
      <c r="K738" s="5">
        <f t="shared" si="115"/>
        <v>10</v>
      </c>
      <c r="L738" s="7">
        <f t="shared" si="116"/>
        <v>44602</v>
      </c>
      <c r="M738" s="5" t="s">
        <v>918</v>
      </c>
      <c r="R738" s="5" t="s">
        <v>92</v>
      </c>
      <c r="S738" s="5" t="s">
        <v>40</v>
      </c>
      <c r="T738" s="5" t="s">
        <v>41</v>
      </c>
      <c r="U738" s="5" t="s">
        <v>200</v>
      </c>
      <c r="V738" s="5" t="str">
        <f t="shared" si="117"/>
        <v>rodrigo vasquez jesus juan jose</v>
      </c>
      <c r="W738" s="5" t="str">
        <f t="shared" si="118"/>
        <v>RODRIGO VASQUEZ JESUS JUAN JOSE</v>
      </c>
      <c r="X738" s="5" t="str">
        <f t="shared" si="119"/>
        <v>Rodrigo Vasquez Jesus Juan Jose</v>
      </c>
      <c r="Y738" s="5">
        <v>10471184506</v>
      </c>
      <c r="Z738" s="5" t="s">
        <v>34</v>
      </c>
      <c r="AA738" s="5" t="s">
        <v>35</v>
      </c>
      <c r="AD738" s="5" t="s">
        <v>36</v>
      </c>
      <c r="AE738" s="5">
        <v>118.22</v>
      </c>
      <c r="AF738" s="5">
        <v>0</v>
      </c>
      <c r="AG738" s="5">
        <v>21.28</v>
      </c>
      <c r="AH738" s="5">
        <f t="shared" si="120"/>
        <v>139.5</v>
      </c>
    </row>
    <row r="739" spans="1:34" x14ac:dyDescent="0.25">
      <c r="A739" s="5">
        <v>684</v>
      </c>
      <c r="B739" s="5" t="s">
        <v>49</v>
      </c>
      <c r="C739" s="5" t="s">
        <v>30</v>
      </c>
      <c r="D739" s="5" t="s">
        <v>922</v>
      </c>
      <c r="E739" s="15" t="str">
        <f t="shared" si="121"/>
        <v>B003</v>
      </c>
      <c r="F739" s="15" t="str">
        <f t="shared" si="111"/>
        <v>12626</v>
      </c>
      <c r="G739" s="15" t="str">
        <f t="shared" si="112"/>
        <v>3-1</v>
      </c>
      <c r="H739" s="5" t="s">
        <v>918</v>
      </c>
      <c r="I739" s="5">
        <f t="shared" si="113"/>
        <v>2</v>
      </c>
      <c r="J739" s="5">
        <f t="shared" si="114"/>
        <v>2022</v>
      </c>
      <c r="K739" s="5">
        <f t="shared" si="115"/>
        <v>10</v>
      </c>
      <c r="L739" s="7">
        <f t="shared" si="116"/>
        <v>44602</v>
      </c>
      <c r="M739" s="5" t="s">
        <v>918</v>
      </c>
      <c r="U739" s="5" t="s">
        <v>33</v>
      </c>
      <c r="V739" s="5" t="str">
        <f t="shared" si="117"/>
        <v>clientes - varios</v>
      </c>
      <c r="W739" s="5" t="str">
        <f t="shared" si="118"/>
        <v>CLIENTES - VARIOS</v>
      </c>
      <c r="X739" s="5" t="str">
        <f t="shared" si="119"/>
        <v>Clientes - Varios</v>
      </c>
      <c r="Y739" s="5">
        <v>99999999</v>
      </c>
      <c r="Z739" s="5" t="s">
        <v>34</v>
      </c>
      <c r="AA739" s="5" t="s">
        <v>35</v>
      </c>
      <c r="AD739" s="5" t="s">
        <v>36</v>
      </c>
      <c r="AE739" s="5">
        <v>85</v>
      </c>
      <c r="AF739" s="5">
        <v>0</v>
      </c>
      <c r="AG739" s="5">
        <v>15.3</v>
      </c>
      <c r="AH739" s="5">
        <f t="shared" si="120"/>
        <v>100.3</v>
      </c>
    </row>
    <row r="740" spans="1:34" x14ac:dyDescent="0.25">
      <c r="A740" s="5">
        <v>685</v>
      </c>
      <c r="B740" s="5" t="s">
        <v>29</v>
      </c>
      <c r="C740" s="5" t="s">
        <v>38</v>
      </c>
      <c r="D740" s="5" t="s">
        <v>923</v>
      </c>
      <c r="E740" s="15" t="str">
        <f t="shared" si="121"/>
        <v>F001</v>
      </c>
      <c r="F740" s="15" t="str">
        <f t="shared" si="111"/>
        <v>8451</v>
      </c>
      <c r="G740" s="15" t="str">
        <f t="shared" si="112"/>
        <v>1-8</v>
      </c>
      <c r="H740" s="5" t="s">
        <v>918</v>
      </c>
      <c r="I740" s="5">
        <f t="shared" si="113"/>
        <v>2</v>
      </c>
      <c r="J740" s="5">
        <f t="shared" si="114"/>
        <v>2022</v>
      </c>
      <c r="K740" s="5">
        <f t="shared" si="115"/>
        <v>10</v>
      </c>
      <c r="L740" s="7">
        <f t="shared" si="116"/>
        <v>44602</v>
      </c>
      <c r="M740" s="5" t="s">
        <v>918</v>
      </c>
      <c r="R740" s="5" t="s">
        <v>924</v>
      </c>
      <c r="S740" s="5" t="s">
        <v>483</v>
      </c>
      <c r="T740" s="5" t="s">
        <v>925</v>
      </c>
      <c r="U740" s="5" t="s">
        <v>926</v>
      </c>
      <c r="V740" s="5" t="str">
        <f t="shared" si="117"/>
        <v>corporacion frio hielos del peru e.i.r.l.</v>
      </c>
      <c r="W740" s="5" t="str">
        <f t="shared" si="118"/>
        <v>CORPORACION FRIO HIELOS DEL PERU E.I.R.L.</v>
      </c>
      <c r="X740" s="5" t="str">
        <f t="shared" si="119"/>
        <v>Corporacion Frio Hielos Del Peru E.I.R.L.</v>
      </c>
      <c r="Y740" s="5">
        <v>20551652972</v>
      </c>
      <c r="Z740" s="5" t="s">
        <v>34</v>
      </c>
      <c r="AA740" s="5" t="s">
        <v>35</v>
      </c>
      <c r="AD740" s="5" t="s">
        <v>36</v>
      </c>
      <c r="AE740" s="5">
        <v>84.75</v>
      </c>
      <c r="AF740" s="5">
        <v>0</v>
      </c>
      <c r="AG740" s="5">
        <v>15.25</v>
      </c>
      <c r="AH740" s="5">
        <f t="shared" si="120"/>
        <v>100</v>
      </c>
    </row>
    <row r="741" spans="1:34" x14ac:dyDescent="0.25">
      <c r="A741" s="5">
        <v>686</v>
      </c>
      <c r="B741" s="5" t="s">
        <v>55</v>
      </c>
      <c r="C741" s="5" t="s">
        <v>30</v>
      </c>
      <c r="D741" s="5" t="s">
        <v>927</v>
      </c>
      <c r="E741" s="15" t="str">
        <f t="shared" si="121"/>
        <v>B002</v>
      </c>
      <c r="F741" s="15" t="str">
        <f t="shared" si="111"/>
        <v>16007</v>
      </c>
      <c r="G741" s="15" t="str">
        <f t="shared" si="112"/>
        <v>2-1</v>
      </c>
      <c r="H741" s="5" t="s">
        <v>918</v>
      </c>
      <c r="I741" s="5">
        <f t="shared" si="113"/>
        <v>2</v>
      </c>
      <c r="J741" s="5">
        <f t="shared" si="114"/>
        <v>2022</v>
      </c>
      <c r="K741" s="5">
        <f t="shared" si="115"/>
        <v>10</v>
      </c>
      <c r="L741" s="7">
        <f t="shared" si="116"/>
        <v>44602</v>
      </c>
      <c r="M741" s="5" t="s">
        <v>918</v>
      </c>
      <c r="U741" s="5" t="s">
        <v>33</v>
      </c>
      <c r="V741" s="5" t="str">
        <f t="shared" si="117"/>
        <v>clientes - varios</v>
      </c>
      <c r="W741" s="5" t="str">
        <f t="shared" si="118"/>
        <v>CLIENTES - VARIOS</v>
      </c>
      <c r="X741" s="5" t="str">
        <f t="shared" si="119"/>
        <v>Clientes - Varios</v>
      </c>
      <c r="Y741" s="5">
        <v>99999999</v>
      </c>
      <c r="Z741" s="5" t="s">
        <v>34</v>
      </c>
      <c r="AA741" s="5" t="s">
        <v>35</v>
      </c>
      <c r="AD741" s="5" t="s">
        <v>36</v>
      </c>
      <c r="AE741" s="5">
        <v>508.47</v>
      </c>
      <c r="AF741" s="5">
        <v>0</v>
      </c>
      <c r="AG741" s="5">
        <v>91.53</v>
      </c>
      <c r="AH741" s="5">
        <f t="shared" si="120"/>
        <v>600</v>
      </c>
    </row>
    <row r="742" spans="1:34" x14ac:dyDescent="0.25">
      <c r="A742" s="5">
        <v>687</v>
      </c>
      <c r="B742" s="5" t="s">
        <v>55</v>
      </c>
      <c r="C742" s="5" t="s">
        <v>30</v>
      </c>
      <c r="D742" s="5" t="s">
        <v>928</v>
      </c>
      <c r="E742" s="15" t="str">
        <f t="shared" si="121"/>
        <v>B002</v>
      </c>
      <c r="F742" s="15" t="str">
        <f t="shared" si="111"/>
        <v>16006</v>
      </c>
      <c r="G742" s="15" t="str">
        <f t="shared" si="112"/>
        <v>2-1</v>
      </c>
      <c r="H742" s="5" t="s">
        <v>918</v>
      </c>
      <c r="I742" s="5">
        <f t="shared" si="113"/>
        <v>2</v>
      </c>
      <c r="J742" s="5">
        <f t="shared" si="114"/>
        <v>2022</v>
      </c>
      <c r="K742" s="5">
        <f t="shared" si="115"/>
        <v>10</v>
      </c>
      <c r="L742" s="7">
        <f t="shared" si="116"/>
        <v>44602</v>
      </c>
      <c r="M742" s="5" t="s">
        <v>918</v>
      </c>
      <c r="U742" s="5" t="s">
        <v>33</v>
      </c>
      <c r="V742" s="5" t="str">
        <f t="shared" si="117"/>
        <v>clientes - varios</v>
      </c>
      <c r="W742" s="5" t="str">
        <f t="shared" si="118"/>
        <v>CLIENTES - VARIOS</v>
      </c>
      <c r="X742" s="5" t="str">
        <f t="shared" si="119"/>
        <v>Clientes - Varios</v>
      </c>
      <c r="Y742" s="5">
        <v>99999999</v>
      </c>
      <c r="Z742" s="5" t="s">
        <v>34</v>
      </c>
      <c r="AA742" s="5" t="s">
        <v>35</v>
      </c>
      <c r="AD742" s="5" t="s">
        <v>36</v>
      </c>
      <c r="AE742" s="5">
        <v>508.47</v>
      </c>
      <c r="AF742" s="5">
        <v>0</v>
      </c>
      <c r="AG742" s="5">
        <v>91.53</v>
      </c>
      <c r="AH742" s="5">
        <f t="shared" si="120"/>
        <v>600</v>
      </c>
    </row>
    <row r="743" spans="1:34" x14ac:dyDescent="0.25">
      <c r="A743" s="5">
        <v>688</v>
      </c>
      <c r="B743" s="5" t="s">
        <v>49</v>
      </c>
      <c r="C743" s="5" t="s">
        <v>30</v>
      </c>
      <c r="D743" s="5" t="s">
        <v>929</v>
      </c>
      <c r="E743" s="15" t="str">
        <f t="shared" si="121"/>
        <v>B003</v>
      </c>
      <c r="F743" s="15" t="str">
        <f t="shared" si="111"/>
        <v>12625</v>
      </c>
      <c r="G743" s="15" t="str">
        <f t="shared" si="112"/>
        <v>3-1</v>
      </c>
      <c r="H743" s="5" t="s">
        <v>918</v>
      </c>
      <c r="I743" s="5">
        <f t="shared" si="113"/>
        <v>2</v>
      </c>
      <c r="J743" s="5">
        <f t="shared" si="114"/>
        <v>2022</v>
      </c>
      <c r="K743" s="5">
        <f t="shared" si="115"/>
        <v>10</v>
      </c>
      <c r="L743" s="7">
        <f t="shared" si="116"/>
        <v>44602</v>
      </c>
      <c r="M743" s="5" t="s">
        <v>918</v>
      </c>
      <c r="U743" s="5" t="s">
        <v>33</v>
      </c>
      <c r="V743" s="5" t="str">
        <f t="shared" si="117"/>
        <v>clientes - varios</v>
      </c>
      <c r="W743" s="5" t="str">
        <f t="shared" si="118"/>
        <v>CLIENTES - VARIOS</v>
      </c>
      <c r="X743" s="5" t="str">
        <f t="shared" si="119"/>
        <v>Clientes - Varios</v>
      </c>
      <c r="Y743" s="5">
        <v>99999999</v>
      </c>
      <c r="Z743" s="5" t="s">
        <v>34</v>
      </c>
      <c r="AA743" s="5" t="s">
        <v>35</v>
      </c>
      <c r="AD743" s="5" t="s">
        <v>36</v>
      </c>
      <c r="AE743" s="5">
        <v>508.47</v>
      </c>
      <c r="AF743" s="5">
        <v>0</v>
      </c>
      <c r="AG743" s="5">
        <v>91.53</v>
      </c>
      <c r="AH743" s="5">
        <f t="shared" si="120"/>
        <v>600</v>
      </c>
    </row>
    <row r="744" spans="1:34" x14ac:dyDescent="0.25">
      <c r="A744" s="5">
        <v>689</v>
      </c>
      <c r="B744" s="5" t="s">
        <v>49</v>
      </c>
      <c r="C744" s="5" t="s">
        <v>30</v>
      </c>
      <c r="D744" s="5" t="s">
        <v>930</v>
      </c>
      <c r="E744" s="15" t="str">
        <f t="shared" si="121"/>
        <v>B003</v>
      </c>
      <c r="F744" s="15" t="str">
        <f t="shared" si="111"/>
        <v>12624</v>
      </c>
      <c r="G744" s="15" t="str">
        <f t="shared" si="112"/>
        <v>3-1</v>
      </c>
      <c r="H744" s="5" t="s">
        <v>918</v>
      </c>
      <c r="I744" s="5">
        <f t="shared" si="113"/>
        <v>2</v>
      </c>
      <c r="J744" s="5">
        <f t="shared" si="114"/>
        <v>2022</v>
      </c>
      <c r="K744" s="5">
        <f t="shared" si="115"/>
        <v>10</v>
      </c>
      <c r="L744" s="7">
        <f t="shared" si="116"/>
        <v>44602</v>
      </c>
      <c r="M744" s="5" t="s">
        <v>918</v>
      </c>
      <c r="U744" s="5" t="s">
        <v>33</v>
      </c>
      <c r="V744" s="5" t="str">
        <f t="shared" si="117"/>
        <v>clientes - varios</v>
      </c>
      <c r="W744" s="5" t="str">
        <f t="shared" si="118"/>
        <v>CLIENTES - VARIOS</v>
      </c>
      <c r="X744" s="5" t="str">
        <f t="shared" si="119"/>
        <v>Clientes - Varios</v>
      </c>
      <c r="Y744" s="5">
        <v>99999999</v>
      </c>
      <c r="Z744" s="5" t="s">
        <v>34</v>
      </c>
      <c r="AA744" s="5" t="s">
        <v>35</v>
      </c>
      <c r="AD744" s="5" t="s">
        <v>36</v>
      </c>
      <c r="AE744" s="5">
        <v>508.47</v>
      </c>
      <c r="AF744" s="5">
        <v>0</v>
      </c>
      <c r="AG744" s="5">
        <v>91.53</v>
      </c>
      <c r="AH744" s="5">
        <f t="shared" si="120"/>
        <v>600</v>
      </c>
    </row>
    <row r="745" spans="1:34" x14ac:dyDescent="0.25">
      <c r="A745" s="5">
        <v>690</v>
      </c>
      <c r="B745" s="5" t="s">
        <v>49</v>
      </c>
      <c r="C745" s="5" t="s">
        <v>30</v>
      </c>
      <c r="D745" s="5" t="s">
        <v>931</v>
      </c>
      <c r="E745" s="15" t="str">
        <f t="shared" si="121"/>
        <v>B003</v>
      </c>
      <c r="F745" s="15" t="str">
        <f t="shared" si="111"/>
        <v>12623</v>
      </c>
      <c r="G745" s="15" t="str">
        <f t="shared" si="112"/>
        <v>3-1</v>
      </c>
      <c r="H745" s="5" t="s">
        <v>918</v>
      </c>
      <c r="I745" s="5">
        <f t="shared" si="113"/>
        <v>2</v>
      </c>
      <c r="J745" s="5">
        <f t="shared" si="114"/>
        <v>2022</v>
      </c>
      <c r="K745" s="5">
        <f t="shared" si="115"/>
        <v>10</v>
      </c>
      <c r="L745" s="7">
        <f t="shared" si="116"/>
        <v>44602</v>
      </c>
      <c r="M745" s="5" t="s">
        <v>918</v>
      </c>
      <c r="U745" s="5" t="s">
        <v>33</v>
      </c>
      <c r="V745" s="5" t="str">
        <f t="shared" si="117"/>
        <v>clientes - varios</v>
      </c>
      <c r="W745" s="5" t="str">
        <f t="shared" si="118"/>
        <v>CLIENTES - VARIOS</v>
      </c>
      <c r="X745" s="5" t="str">
        <f t="shared" si="119"/>
        <v>Clientes - Varios</v>
      </c>
      <c r="Y745" s="5">
        <v>99999999</v>
      </c>
      <c r="Z745" s="5" t="s">
        <v>34</v>
      </c>
      <c r="AA745" s="5" t="s">
        <v>35</v>
      </c>
      <c r="AD745" s="5" t="s">
        <v>36</v>
      </c>
      <c r="AE745" s="5">
        <v>508.47</v>
      </c>
      <c r="AF745" s="5">
        <v>0</v>
      </c>
      <c r="AG745" s="5">
        <v>91.53</v>
      </c>
      <c r="AH745" s="5">
        <f t="shared" si="120"/>
        <v>600</v>
      </c>
    </row>
    <row r="746" spans="1:34" x14ac:dyDescent="0.25">
      <c r="A746" s="5">
        <v>691</v>
      </c>
      <c r="B746" s="5" t="s">
        <v>49</v>
      </c>
      <c r="C746" s="5" t="s">
        <v>30</v>
      </c>
      <c r="D746" s="5" t="s">
        <v>932</v>
      </c>
      <c r="E746" s="15" t="str">
        <f t="shared" si="121"/>
        <v>B003</v>
      </c>
      <c r="F746" s="15" t="str">
        <f t="shared" si="111"/>
        <v>12622</v>
      </c>
      <c r="G746" s="15" t="str">
        <f t="shared" si="112"/>
        <v>3-1</v>
      </c>
      <c r="H746" s="5" t="s">
        <v>918</v>
      </c>
      <c r="I746" s="5">
        <f t="shared" si="113"/>
        <v>2</v>
      </c>
      <c r="J746" s="5">
        <f t="shared" si="114"/>
        <v>2022</v>
      </c>
      <c r="K746" s="5">
        <f t="shared" si="115"/>
        <v>10</v>
      </c>
      <c r="L746" s="7">
        <f t="shared" si="116"/>
        <v>44602</v>
      </c>
      <c r="M746" s="5" t="s">
        <v>918</v>
      </c>
      <c r="U746" s="5" t="s">
        <v>33</v>
      </c>
      <c r="V746" s="5" t="str">
        <f t="shared" si="117"/>
        <v>clientes - varios</v>
      </c>
      <c r="W746" s="5" t="str">
        <f t="shared" si="118"/>
        <v>CLIENTES - VARIOS</v>
      </c>
      <c r="X746" s="5" t="str">
        <f t="shared" si="119"/>
        <v>Clientes - Varios</v>
      </c>
      <c r="Y746" s="5">
        <v>99999999</v>
      </c>
      <c r="Z746" s="5" t="s">
        <v>34</v>
      </c>
      <c r="AA746" s="5" t="s">
        <v>35</v>
      </c>
      <c r="AD746" s="5" t="s">
        <v>36</v>
      </c>
      <c r="AE746" s="5">
        <v>508.47</v>
      </c>
      <c r="AF746" s="5">
        <v>0</v>
      </c>
      <c r="AG746" s="5">
        <v>91.53</v>
      </c>
      <c r="AH746" s="5">
        <f t="shared" si="120"/>
        <v>600</v>
      </c>
    </row>
    <row r="747" spans="1:34" x14ac:dyDescent="0.25">
      <c r="A747" s="5">
        <v>692</v>
      </c>
      <c r="B747" s="5" t="s">
        <v>29</v>
      </c>
      <c r="C747" s="5" t="s">
        <v>30</v>
      </c>
      <c r="D747" s="5" t="s">
        <v>933</v>
      </c>
      <c r="E747" s="15" t="str">
        <f t="shared" si="121"/>
        <v>B001</v>
      </c>
      <c r="F747" s="15" t="str">
        <f t="shared" si="111"/>
        <v>17099</v>
      </c>
      <c r="G747" s="15" t="str">
        <f t="shared" si="112"/>
        <v>1-1</v>
      </c>
      <c r="H747" s="5" t="s">
        <v>918</v>
      </c>
      <c r="I747" s="5">
        <f t="shared" si="113"/>
        <v>2</v>
      </c>
      <c r="J747" s="5">
        <f t="shared" si="114"/>
        <v>2022</v>
      </c>
      <c r="K747" s="5">
        <f t="shared" si="115"/>
        <v>10</v>
      </c>
      <c r="L747" s="7">
        <f t="shared" si="116"/>
        <v>44602</v>
      </c>
      <c r="M747" s="5" t="s">
        <v>918</v>
      </c>
      <c r="U747" s="5" t="s">
        <v>33</v>
      </c>
      <c r="V747" s="5" t="str">
        <f t="shared" si="117"/>
        <v>clientes - varios</v>
      </c>
      <c r="W747" s="5" t="str">
        <f t="shared" si="118"/>
        <v>CLIENTES - VARIOS</v>
      </c>
      <c r="X747" s="5" t="str">
        <f t="shared" si="119"/>
        <v>Clientes - Varios</v>
      </c>
      <c r="Y747" s="5">
        <v>99999999</v>
      </c>
      <c r="Z747" s="5" t="s">
        <v>34</v>
      </c>
      <c r="AA747" s="5" t="s">
        <v>35</v>
      </c>
      <c r="AD747" s="5" t="s">
        <v>36</v>
      </c>
      <c r="AE747" s="5">
        <v>508.47</v>
      </c>
      <c r="AF747" s="5">
        <v>0</v>
      </c>
      <c r="AG747" s="5">
        <v>91.53</v>
      </c>
      <c r="AH747" s="5">
        <f t="shared" si="120"/>
        <v>600</v>
      </c>
    </row>
    <row r="748" spans="1:34" x14ac:dyDescent="0.25">
      <c r="A748" s="5">
        <v>693</v>
      </c>
      <c r="B748" s="5" t="s">
        <v>29</v>
      </c>
      <c r="C748" s="5" t="s">
        <v>30</v>
      </c>
      <c r="D748" s="5" t="s">
        <v>934</v>
      </c>
      <c r="E748" s="15" t="str">
        <f t="shared" si="121"/>
        <v>B001</v>
      </c>
      <c r="F748" s="15" t="str">
        <f t="shared" si="111"/>
        <v>17098</v>
      </c>
      <c r="G748" s="15" t="str">
        <f t="shared" si="112"/>
        <v>1-1</v>
      </c>
      <c r="H748" s="5" t="s">
        <v>918</v>
      </c>
      <c r="I748" s="5">
        <f t="shared" si="113"/>
        <v>2</v>
      </c>
      <c r="J748" s="5">
        <f t="shared" si="114"/>
        <v>2022</v>
      </c>
      <c r="K748" s="5">
        <f t="shared" si="115"/>
        <v>10</v>
      </c>
      <c r="L748" s="7">
        <f t="shared" si="116"/>
        <v>44602</v>
      </c>
      <c r="M748" s="5" t="s">
        <v>918</v>
      </c>
      <c r="U748" s="5" t="s">
        <v>33</v>
      </c>
      <c r="V748" s="5" t="str">
        <f t="shared" si="117"/>
        <v>clientes - varios</v>
      </c>
      <c r="W748" s="5" t="str">
        <f t="shared" si="118"/>
        <v>CLIENTES - VARIOS</v>
      </c>
      <c r="X748" s="5" t="str">
        <f t="shared" si="119"/>
        <v>Clientes - Varios</v>
      </c>
      <c r="Y748" s="5">
        <v>99999999</v>
      </c>
      <c r="Z748" s="5" t="s">
        <v>34</v>
      </c>
      <c r="AA748" s="5" t="s">
        <v>35</v>
      </c>
      <c r="AD748" s="5" t="s">
        <v>36</v>
      </c>
      <c r="AE748" s="5">
        <v>508.47</v>
      </c>
      <c r="AF748" s="5">
        <v>0</v>
      </c>
      <c r="AG748" s="5">
        <v>91.53</v>
      </c>
      <c r="AH748" s="5">
        <f t="shared" si="120"/>
        <v>600</v>
      </c>
    </row>
    <row r="749" spans="1:34" x14ac:dyDescent="0.25">
      <c r="A749" s="5">
        <v>694</v>
      </c>
      <c r="B749" s="5" t="s">
        <v>29</v>
      </c>
      <c r="C749" s="5" t="s">
        <v>38</v>
      </c>
      <c r="D749" s="5" t="s">
        <v>935</v>
      </c>
      <c r="E749" s="15" t="str">
        <f t="shared" si="121"/>
        <v>F001</v>
      </c>
      <c r="F749" s="15" t="str">
        <f t="shared" si="111"/>
        <v>8450</v>
      </c>
      <c r="G749" s="15" t="str">
        <f t="shared" si="112"/>
        <v>1-8</v>
      </c>
      <c r="H749" s="5" t="s">
        <v>918</v>
      </c>
      <c r="I749" s="5">
        <f t="shared" si="113"/>
        <v>2</v>
      </c>
      <c r="J749" s="5">
        <f t="shared" si="114"/>
        <v>2022</v>
      </c>
      <c r="K749" s="5">
        <f t="shared" si="115"/>
        <v>10</v>
      </c>
      <c r="L749" s="7">
        <f t="shared" si="116"/>
        <v>44602</v>
      </c>
      <c r="M749" s="5" t="s">
        <v>918</v>
      </c>
      <c r="R749" s="5" t="s">
        <v>169</v>
      </c>
      <c r="S749" s="5" t="s">
        <v>168</v>
      </c>
      <c r="T749" s="5" t="s">
        <v>169</v>
      </c>
      <c r="U749" s="5" t="s">
        <v>936</v>
      </c>
      <c r="V749" s="5" t="str">
        <f t="shared" si="117"/>
        <v>jalca de oro e.i.r.l.</v>
      </c>
      <c r="W749" s="5" t="str">
        <f t="shared" si="118"/>
        <v>JALCA DE ORO E.I.R.L.</v>
      </c>
      <c r="X749" s="5" t="str">
        <f t="shared" si="119"/>
        <v>Jalca De Oro E.I.R.L.</v>
      </c>
      <c r="Y749" s="5">
        <v>20601202710</v>
      </c>
      <c r="Z749" s="5" t="s">
        <v>34</v>
      </c>
      <c r="AA749" s="5" t="s">
        <v>35</v>
      </c>
      <c r="AD749" s="5" t="s">
        <v>36</v>
      </c>
      <c r="AE749" s="5">
        <v>250.85</v>
      </c>
      <c r="AF749" s="5">
        <v>0</v>
      </c>
      <c r="AG749" s="5">
        <v>45.15</v>
      </c>
      <c r="AH749" s="5">
        <f t="shared" si="120"/>
        <v>296</v>
      </c>
    </row>
    <row r="750" spans="1:34" x14ac:dyDescent="0.25">
      <c r="A750" s="5">
        <v>695</v>
      </c>
      <c r="B750" s="5" t="s">
        <v>29</v>
      </c>
      <c r="C750" s="5" t="s">
        <v>30</v>
      </c>
      <c r="D750" s="5" t="s">
        <v>937</v>
      </c>
      <c r="E750" s="15" t="str">
        <f t="shared" si="121"/>
        <v>B001</v>
      </c>
      <c r="F750" s="15" t="str">
        <f t="shared" si="111"/>
        <v>17097</v>
      </c>
      <c r="G750" s="15" t="str">
        <f t="shared" si="112"/>
        <v>1-1</v>
      </c>
      <c r="H750" s="5" t="s">
        <v>918</v>
      </c>
      <c r="I750" s="5">
        <f t="shared" si="113"/>
        <v>2</v>
      </c>
      <c r="J750" s="5">
        <f t="shared" si="114"/>
        <v>2022</v>
      </c>
      <c r="K750" s="5">
        <f t="shared" si="115"/>
        <v>10</v>
      </c>
      <c r="L750" s="7">
        <f t="shared" si="116"/>
        <v>44602</v>
      </c>
      <c r="M750" s="5" t="s">
        <v>918</v>
      </c>
      <c r="U750" s="5" t="s">
        <v>33</v>
      </c>
      <c r="V750" s="5" t="str">
        <f t="shared" si="117"/>
        <v>clientes - varios</v>
      </c>
      <c r="W750" s="5" t="str">
        <f t="shared" si="118"/>
        <v>CLIENTES - VARIOS</v>
      </c>
      <c r="X750" s="5" t="str">
        <f t="shared" si="119"/>
        <v>Clientes - Varios</v>
      </c>
      <c r="Y750" s="5">
        <v>99999999</v>
      </c>
      <c r="Z750" s="5" t="s">
        <v>34</v>
      </c>
      <c r="AA750" s="5" t="s">
        <v>35</v>
      </c>
      <c r="AD750" s="5" t="s">
        <v>36</v>
      </c>
      <c r="AE750" s="5">
        <v>88.98</v>
      </c>
      <c r="AF750" s="5">
        <v>0</v>
      </c>
      <c r="AG750" s="5">
        <v>16.02</v>
      </c>
      <c r="AH750" s="5">
        <f t="shared" si="120"/>
        <v>105</v>
      </c>
    </row>
    <row r="751" spans="1:34" x14ac:dyDescent="0.25">
      <c r="A751" s="5">
        <v>696</v>
      </c>
      <c r="B751" s="5" t="s">
        <v>29</v>
      </c>
      <c r="C751" s="5" t="s">
        <v>38</v>
      </c>
      <c r="D751" s="5" t="s">
        <v>938</v>
      </c>
      <c r="E751" s="15" t="str">
        <f t="shared" si="121"/>
        <v>F001</v>
      </c>
      <c r="F751" s="15" t="str">
        <f t="shared" si="111"/>
        <v>8449</v>
      </c>
      <c r="G751" s="15" t="str">
        <f t="shared" si="112"/>
        <v>1-8</v>
      </c>
      <c r="H751" s="5" t="s">
        <v>918</v>
      </c>
      <c r="I751" s="5">
        <f t="shared" si="113"/>
        <v>2</v>
      </c>
      <c r="J751" s="5">
        <f t="shared" si="114"/>
        <v>2022</v>
      </c>
      <c r="K751" s="5">
        <f t="shared" si="115"/>
        <v>10</v>
      </c>
      <c r="L751" s="7">
        <f t="shared" si="116"/>
        <v>44602</v>
      </c>
      <c r="M751" s="5" t="s">
        <v>918</v>
      </c>
      <c r="S751" s="5" t="s">
        <v>40</v>
      </c>
      <c r="T751" s="5" t="s">
        <v>41</v>
      </c>
      <c r="U751" s="5" t="s">
        <v>42</v>
      </c>
      <c r="V751" s="5" t="str">
        <f t="shared" si="117"/>
        <v>cubas tapia yon elvis</v>
      </c>
      <c r="W751" s="5" t="str">
        <f t="shared" si="118"/>
        <v>CUBAS TAPIA YON ELVIS</v>
      </c>
      <c r="X751" s="5" t="str">
        <f t="shared" si="119"/>
        <v>Cubas Tapia Yon Elvis</v>
      </c>
      <c r="Y751" s="5">
        <v>10707562914</v>
      </c>
      <c r="Z751" s="5" t="s">
        <v>34</v>
      </c>
      <c r="AA751" s="5" t="s">
        <v>35</v>
      </c>
      <c r="AD751" s="5" t="s">
        <v>36</v>
      </c>
      <c r="AE751" s="5">
        <v>530.51</v>
      </c>
      <c r="AF751" s="5">
        <v>0</v>
      </c>
      <c r="AG751" s="5">
        <v>95.49</v>
      </c>
      <c r="AH751" s="5">
        <f t="shared" si="120"/>
        <v>626</v>
      </c>
    </row>
    <row r="752" spans="1:34" x14ac:dyDescent="0.25">
      <c r="A752" s="5">
        <v>697</v>
      </c>
      <c r="B752" s="5" t="s">
        <v>29</v>
      </c>
      <c r="C752" s="5" t="s">
        <v>38</v>
      </c>
      <c r="D752" s="5" t="s">
        <v>939</v>
      </c>
      <c r="E752" s="15" t="str">
        <f t="shared" si="121"/>
        <v>F001</v>
      </c>
      <c r="F752" s="15" t="str">
        <f t="shared" si="111"/>
        <v>8448</v>
      </c>
      <c r="G752" s="15" t="str">
        <f t="shared" si="112"/>
        <v>1-8</v>
      </c>
      <c r="H752" s="5" t="s">
        <v>918</v>
      </c>
      <c r="I752" s="5">
        <f t="shared" si="113"/>
        <v>2</v>
      </c>
      <c r="J752" s="5">
        <f t="shared" si="114"/>
        <v>2022</v>
      </c>
      <c r="K752" s="5">
        <f t="shared" si="115"/>
        <v>10</v>
      </c>
      <c r="L752" s="7">
        <f t="shared" si="116"/>
        <v>44602</v>
      </c>
      <c r="M752" s="5" t="s">
        <v>918</v>
      </c>
      <c r="S752" s="5" t="s">
        <v>40</v>
      </c>
      <c r="T752" s="5" t="s">
        <v>41</v>
      </c>
      <c r="U752" s="5" t="s">
        <v>83</v>
      </c>
      <c r="V752" s="5" t="str">
        <f t="shared" si="117"/>
        <v>sosa pagaza elias fernando</v>
      </c>
      <c r="W752" s="5" t="str">
        <f t="shared" si="118"/>
        <v>SOSA PAGAZA ELIAS FERNANDO</v>
      </c>
      <c r="X752" s="5" t="str">
        <f t="shared" si="119"/>
        <v>Sosa Pagaza Elias Fernando</v>
      </c>
      <c r="Y752" s="5">
        <v>10000974787</v>
      </c>
      <c r="Z752" s="5" t="s">
        <v>34</v>
      </c>
      <c r="AA752" s="5" t="s">
        <v>35</v>
      </c>
      <c r="AD752" s="5" t="s">
        <v>36</v>
      </c>
      <c r="AE752" s="5">
        <v>254.24</v>
      </c>
      <c r="AF752" s="5">
        <v>0</v>
      </c>
      <c r="AG752" s="5">
        <v>45.76</v>
      </c>
      <c r="AH752" s="5">
        <f t="shared" si="120"/>
        <v>300</v>
      </c>
    </row>
    <row r="753" spans="1:34" x14ac:dyDescent="0.25">
      <c r="A753" s="5">
        <v>698</v>
      </c>
      <c r="B753" s="5" t="s">
        <v>49</v>
      </c>
      <c r="C753" s="5" t="s">
        <v>38</v>
      </c>
      <c r="D753" s="5" t="s">
        <v>940</v>
      </c>
      <c r="E753" s="15" t="str">
        <f t="shared" si="121"/>
        <v>F003</v>
      </c>
      <c r="F753" s="15" t="str">
        <f t="shared" si="111"/>
        <v>2088</v>
      </c>
      <c r="G753" s="15" t="str">
        <f t="shared" si="112"/>
        <v>3-2</v>
      </c>
      <c r="H753" s="5" t="s">
        <v>918</v>
      </c>
      <c r="I753" s="5">
        <f t="shared" si="113"/>
        <v>2</v>
      </c>
      <c r="J753" s="5">
        <f t="shared" si="114"/>
        <v>2022</v>
      </c>
      <c r="K753" s="5">
        <f t="shared" si="115"/>
        <v>10</v>
      </c>
      <c r="L753" s="7">
        <f t="shared" si="116"/>
        <v>44602</v>
      </c>
      <c r="M753" s="5" t="s">
        <v>918</v>
      </c>
      <c r="U753" s="5" t="s">
        <v>941</v>
      </c>
      <c r="V753" s="5" t="str">
        <f t="shared" si="117"/>
        <v>vasquez asipali enith lizeth</v>
      </c>
      <c r="W753" s="5" t="str">
        <f t="shared" si="118"/>
        <v>VASQUEZ ASIPALI ENITH LIZETH</v>
      </c>
      <c r="X753" s="5" t="str">
        <f t="shared" si="119"/>
        <v>Vasquez Asipali Enith Lizeth</v>
      </c>
      <c r="Y753" s="5">
        <v>10054127605</v>
      </c>
      <c r="Z753" s="5" t="s">
        <v>34</v>
      </c>
      <c r="AA753" s="5" t="s">
        <v>35</v>
      </c>
      <c r="AD753" s="5" t="s">
        <v>36</v>
      </c>
      <c r="AE753" s="5">
        <v>16.95</v>
      </c>
      <c r="AF753" s="5">
        <v>0</v>
      </c>
      <c r="AG753" s="5">
        <v>3.05</v>
      </c>
      <c r="AH753" s="5">
        <f t="shared" si="120"/>
        <v>20</v>
      </c>
    </row>
    <row r="754" spans="1:34" x14ac:dyDescent="0.25">
      <c r="A754" s="5">
        <v>699</v>
      </c>
      <c r="B754" s="5" t="s">
        <v>29</v>
      </c>
      <c r="C754" s="5" t="s">
        <v>38</v>
      </c>
      <c r="D754" s="5" t="s">
        <v>942</v>
      </c>
      <c r="E754" s="15" t="str">
        <f t="shared" si="121"/>
        <v>F001</v>
      </c>
      <c r="F754" s="15" t="str">
        <f t="shared" si="111"/>
        <v>8447</v>
      </c>
      <c r="G754" s="15" t="str">
        <f t="shared" si="112"/>
        <v>1-8</v>
      </c>
      <c r="H754" s="5" t="s">
        <v>918</v>
      </c>
      <c r="I754" s="5">
        <f t="shared" si="113"/>
        <v>2</v>
      </c>
      <c r="J754" s="5">
        <f t="shared" si="114"/>
        <v>2022</v>
      </c>
      <c r="K754" s="5">
        <f t="shared" si="115"/>
        <v>10</v>
      </c>
      <c r="L754" s="7">
        <f t="shared" si="116"/>
        <v>44602</v>
      </c>
      <c r="M754" s="5" t="s">
        <v>918</v>
      </c>
      <c r="S754" s="5" t="s">
        <v>168</v>
      </c>
      <c r="T754" s="5" t="s">
        <v>169</v>
      </c>
      <c r="U754" s="5" t="s">
        <v>269</v>
      </c>
      <c r="V754" s="5" t="str">
        <f t="shared" si="117"/>
        <v>rios coronel maria marcelina</v>
      </c>
      <c r="W754" s="5" t="str">
        <f t="shared" si="118"/>
        <v>RIOS CORONEL MARIA MARCELINA</v>
      </c>
      <c r="X754" s="5" t="str">
        <f t="shared" si="119"/>
        <v>Rios Coronel Maria Marcelina</v>
      </c>
      <c r="Y754" s="5">
        <v>10451194114</v>
      </c>
      <c r="Z754" s="5" t="s">
        <v>34</v>
      </c>
      <c r="AA754" s="5" t="s">
        <v>35</v>
      </c>
      <c r="AD754" s="5" t="s">
        <v>36</v>
      </c>
      <c r="AE754" s="5">
        <v>423.73</v>
      </c>
      <c r="AF754" s="5">
        <v>0</v>
      </c>
      <c r="AG754" s="5">
        <v>76.27</v>
      </c>
      <c r="AH754" s="5">
        <f t="shared" si="120"/>
        <v>500</v>
      </c>
    </row>
    <row r="755" spans="1:34" x14ac:dyDescent="0.25">
      <c r="A755" s="5">
        <v>700</v>
      </c>
      <c r="B755" s="5" t="s">
        <v>29</v>
      </c>
      <c r="C755" s="5" t="s">
        <v>30</v>
      </c>
      <c r="D755" s="5" t="s">
        <v>943</v>
      </c>
      <c r="E755" s="15" t="str">
        <f t="shared" si="121"/>
        <v>B001</v>
      </c>
      <c r="F755" s="15" t="str">
        <f t="shared" si="111"/>
        <v>17096</v>
      </c>
      <c r="G755" s="15" t="str">
        <f t="shared" si="112"/>
        <v>1-1</v>
      </c>
      <c r="H755" s="5" t="s">
        <v>918</v>
      </c>
      <c r="I755" s="5">
        <f t="shared" si="113"/>
        <v>2</v>
      </c>
      <c r="J755" s="5">
        <f t="shared" si="114"/>
        <v>2022</v>
      </c>
      <c r="K755" s="5">
        <f t="shared" si="115"/>
        <v>10</v>
      </c>
      <c r="L755" s="7">
        <f t="shared" si="116"/>
        <v>44602</v>
      </c>
      <c r="M755" s="5" t="s">
        <v>918</v>
      </c>
      <c r="U755" s="5" t="s">
        <v>33</v>
      </c>
      <c r="V755" s="5" t="str">
        <f t="shared" si="117"/>
        <v>clientes - varios</v>
      </c>
      <c r="W755" s="5" t="str">
        <f t="shared" si="118"/>
        <v>CLIENTES - VARIOS</v>
      </c>
      <c r="X755" s="5" t="str">
        <f t="shared" si="119"/>
        <v>Clientes - Varios</v>
      </c>
      <c r="Y755" s="5">
        <v>99999999</v>
      </c>
      <c r="Z755" s="5" t="s">
        <v>34</v>
      </c>
      <c r="AA755" s="5" t="s">
        <v>35</v>
      </c>
      <c r="AD755" s="5" t="s">
        <v>36</v>
      </c>
      <c r="AE755" s="5">
        <v>16.95</v>
      </c>
      <c r="AF755" s="5">
        <v>0</v>
      </c>
      <c r="AG755" s="5">
        <v>3.05</v>
      </c>
      <c r="AH755" s="5">
        <f t="shared" si="120"/>
        <v>20</v>
      </c>
    </row>
    <row r="756" spans="1:34" x14ac:dyDescent="0.25">
      <c r="A756" s="5">
        <v>701</v>
      </c>
      <c r="B756" s="5" t="s">
        <v>29</v>
      </c>
      <c r="C756" s="5" t="s">
        <v>30</v>
      </c>
      <c r="D756" s="5" t="s">
        <v>944</v>
      </c>
      <c r="E756" s="15" t="str">
        <f t="shared" si="121"/>
        <v>B001</v>
      </c>
      <c r="F756" s="15" t="str">
        <f t="shared" si="111"/>
        <v>17095</v>
      </c>
      <c r="G756" s="15" t="str">
        <f t="shared" si="112"/>
        <v>1-1</v>
      </c>
      <c r="H756" s="5" t="s">
        <v>918</v>
      </c>
      <c r="I756" s="5">
        <f t="shared" si="113"/>
        <v>2</v>
      </c>
      <c r="J756" s="5">
        <f t="shared" si="114"/>
        <v>2022</v>
      </c>
      <c r="K756" s="5">
        <f t="shared" si="115"/>
        <v>10</v>
      </c>
      <c r="L756" s="7">
        <f t="shared" si="116"/>
        <v>44602</v>
      </c>
      <c r="M756" s="5" t="s">
        <v>918</v>
      </c>
      <c r="U756" s="5" t="s">
        <v>33</v>
      </c>
      <c r="V756" s="5" t="str">
        <f t="shared" si="117"/>
        <v>clientes - varios</v>
      </c>
      <c r="W756" s="5" t="str">
        <f t="shared" si="118"/>
        <v>CLIENTES - VARIOS</v>
      </c>
      <c r="X756" s="5" t="str">
        <f t="shared" si="119"/>
        <v>Clientes - Varios</v>
      </c>
      <c r="Y756" s="5">
        <v>99999999</v>
      </c>
      <c r="Z756" s="5" t="s">
        <v>34</v>
      </c>
      <c r="AA756" s="5" t="s">
        <v>35</v>
      </c>
      <c r="AD756" s="5" t="s">
        <v>36</v>
      </c>
      <c r="AE756" s="5">
        <v>508.47</v>
      </c>
      <c r="AF756" s="5">
        <v>0</v>
      </c>
      <c r="AG756" s="5">
        <v>91.53</v>
      </c>
      <c r="AH756" s="5">
        <f t="shared" si="120"/>
        <v>600</v>
      </c>
    </row>
    <row r="757" spans="1:34" x14ac:dyDescent="0.25">
      <c r="A757" s="5">
        <v>702</v>
      </c>
      <c r="B757" s="5" t="s">
        <v>29</v>
      </c>
      <c r="C757" s="5" t="s">
        <v>30</v>
      </c>
      <c r="D757" s="5" t="s">
        <v>945</v>
      </c>
      <c r="E757" s="15" t="str">
        <f t="shared" si="121"/>
        <v>B001</v>
      </c>
      <c r="F757" s="15" t="str">
        <f t="shared" si="111"/>
        <v>17094</v>
      </c>
      <c r="G757" s="15" t="str">
        <f t="shared" si="112"/>
        <v>1-1</v>
      </c>
      <c r="H757" s="5" t="s">
        <v>918</v>
      </c>
      <c r="I757" s="5">
        <f t="shared" si="113"/>
        <v>2</v>
      </c>
      <c r="J757" s="5">
        <f t="shared" si="114"/>
        <v>2022</v>
      </c>
      <c r="K757" s="5">
        <f t="shared" si="115"/>
        <v>10</v>
      </c>
      <c r="L757" s="7">
        <f t="shared" si="116"/>
        <v>44602</v>
      </c>
      <c r="M757" s="5" t="s">
        <v>918</v>
      </c>
      <c r="U757" s="5" t="s">
        <v>33</v>
      </c>
      <c r="V757" s="5" t="str">
        <f t="shared" si="117"/>
        <v>clientes - varios</v>
      </c>
      <c r="W757" s="5" t="str">
        <f t="shared" si="118"/>
        <v>CLIENTES - VARIOS</v>
      </c>
      <c r="X757" s="5" t="str">
        <f t="shared" si="119"/>
        <v>Clientes - Varios</v>
      </c>
      <c r="Y757" s="5">
        <v>99999999</v>
      </c>
      <c r="Z757" s="5" t="s">
        <v>34</v>
      </c>
      <c r="AA757" s="5" t="s">
        <v>35</v>
      </c>
      <c r="AD757" s="5" t="s">
        <v>36</v>
      </c>
      <c r="AE757" s="5">
        <v>508.47</v>
      </c>
      <c r="AF757" s="5">
        <v>0</v>
      </c>
      <c r="AG757" s="5">
        <v>91.53</v>
      </c>
      <c r="AH757" s="5">
        <f t="shared" si="120"/>
        <v>600</v>
      </c>
    </row>
    <row r="758" spans="1:34" x14ac:dyDescent="0.25">
      <c r="A758" s="5">
        <v>703</v>
      </c>
      <c r="B758" s="5" t="s">
        <v>29</v>
      </c>
      <c r="C758" s="5" t="s">
        <v>30</v>
      </c>
      <c r="D758" s="5" t="s">
        <v>946</v>
      </c>
      <c r="E758" s="15" t="str">
        <f t="shared" si="121"/>
        <v>B001</v>
      </c>
      <c r="F758" s="15" t="str">
        <f t="shared" si="111"/>
        <v>17093</v>
      </c>
      <c r="G758" s="15" t="str">
        <f t="shared" si="112"/>
        <v>1-1</v>
      </c>
      <c r="H758" s="5" t="s">
        <v>918</v>
      </c>
      <c r="I758" s="5">
        <f t="shared" si="113"/>
        <v>2</v>
      </c>
      <c r="J758" s="5">
        <f t="shared" si="114"/>
        <v>2022</v>
      </c>
      <c r="K758" s="5">
        <f t="shared" si="115"/>
        <v>10</v>
      </c>
      <c r="L758" s="7">
        <f t="shared" si="116"/>
        <v>44602</v>
      </c>
      <c r="M758" s="5" t="s">
        <v>918</v>
      </c>
      <c r="U758" s="5" t="s">
        <v>33</v>
      </c>
      <c r="V758" s="5" t="str">
        <f t="shared" si="117"/>
        <v>clientes - varios</v>
      </c>
      <c r="W758" s="5" t="str">
        <f t="shared" si="118"/>
        <v>CLIENTES - VARIOS</v>
      </c>
      <c r="X758" s="5" t="str">
        <f t="shared" si="119"/>
        <v>Clientes - Varios</v>
      </c>
      <c r="Y758" s="5">
        <v>99999999</v>
      </c>
      <c r="Z758" s="5" t="s">
        <v>34</v>
      </c>
      <c r="AA758" s="5" t="s">
        <v>35</v>
      </c>
      <c r="AD758" s="5" t="s">
        <v>36</v>
      </c>
      <c r="AE758" s="5">
        <v>508.47</v>
      </c>
      <c r="AF758" s="5">
        <v>0</v>
      </c>
      <c r="AG758" s="5">
        <v>91.53</v>
      </c>
      <c r="AH758" s="5">
        <f t="shared" si="120"/>
        <v>600</v>
      </c>
    </row>
    <row r="759" spans="1:34" x14ac:dyDescent="0.25">
      <c r="A759" s="5">
        <v>704</v>
      </c>
      <c r="B759" s="5" t="s">
        <v>29</v>
      </c>
      <c r="C759" s="5" t="s">
        <v>30</v>
      </c>
      <c r="D759" s="5" t="s">
        <v>947</v>
      </c>
      <c r="E759" s="15" t="str">
        <f t="shared" si="121"/>
        <v>B001</v>
      </c>
      <c r="F759" s="15" t="str">
        <f t="shared" si="111"/>
        <v>17092</v>
      </c>
      <c r="G759" s="15" t="str">
        <f t="shared" si="112"/>
        <v>1-1</v>
      </c>
      <c r="H759" s="5" t="s">
        <v>918</v>
      </c>
      <c r="I759" s="5">
        <f t="shared" si="113"/>
        <v>2</v>
      </c>
      <c r="J759" s="5">
        <f t="shared" si="114"/>
        <v>2022</v>
      </c>
      <c r="K759" s="5">
        <f t="shared" si="115"/>
        <v>10</v>
      </c>
      <c r="L759" s="7">
        <f t="shared" si="116"/>
        <v>44602</v>
      </c>
      <c r="M759" s="5" t="s">
        <v>918</v>
      </c>
      <c r="U759" s="5" t="s">
        <v>33</v>
      </c>
      <c r="V759" s="5" t="str">
        <f t="shared" si="117"/>
        <v>clientes - varios</v>
      </c>
      <c r="W759" s="5" t="str">
        <f t="shared" si="118"/>
        <v>CLIENTES - VARIOS</v>
      </c>
      <c r="X759" s="5" t="str">
        <f t="shared" si="119"/>
        <v>Clientes - Varios</v>
      </c>
      <c r="Y759" s="5">
        <v>99999999</v>
      </c>
      <c r="Z759" s="5" t="s">
        <v>34</v>
      </c>
      <c r="AA759" s="5" t="s">
        <v>35</v>
      </c>
      <c r="AD759" s="5" t="s">
        <v>36</v>
      </c>
      <c r="AE759" s="5">
        <v>33.9</v>
      </c>
      <c r="AF759" s="5">
        <v>0</v>
      </c>
      <c r="AG759" s="5">
        <v>6.1</v>
      </c>
      <c r="AH759" s="5">
        <f t="shared" si="120"/>
        <v>40</v>
      </c>
    </row>
    <row r="760" spans="1:34" x14ac:dyDescent="0.25">
      <c r="A760" s="5">
        <v>705</v>
      </c>
      <c r="B760" s="5" t="s">
        <v>29</v>
      </c>
      <c r="C760" s="5" t="s">
        <v>38</v>
      </c>
      <c r="D760" s="5" t="s">
        <v>948</v>
      </c>
      <c r="E760" s="15" t="str">
        <f t="shared" si="121"/>
        <v>F001</v>
      </c>
      <c r="F760" s="15" t="str">
        <f t="shared" si="111"/>
        <v>8446</v>
      </c>
      <c r="G760" s="15" t="str">
        <f t="shared" si="112"/>
        <v>1-8</v>
      </c>
      <c r="H760" s="5" t="s">
        <v>918</v>
      </c>
      <c r="I760" s="5">
        <f t="shared" si="113"/>
        <v>2</v>
      </c>
      <c r="J760" s="5">
        <f t="shared" si="114"/>
        <v>2022</v>
      </c>
      <c r="K760" s="5">
        <f t="shared" si="115"/>
        <v>10</v>
      </c>
      <c r="L760" s="7">
        <f t="shared" si="116"/>
        <v>44602</v>
      </c>
      <c r="M760" s="5" t="s">
        <v>918</v>
      </c>
      <c r="R760" s="5" t="s">
        <v>41</v>
      </c>
      <c r="S760" s="5" t="s">
        <v>40</v>
      </c>
      <c r="T760" s="5" t="s">
        <v>41</v>
      </c>
      <c r="U760" s="5" t="s">
        <v>949</v>
      </c>
      <c r="V760" s="5" t="str">
        <f t="shared" si="117"/>
        <v>protege peru multiservicios s.r.l.</v>
      </c>
      <c r="W760" s="5" t="str">
        <f t="shared" si="118"/>
        <v>PROTEGE PERU MULTISERVICIOS S.R.L.</v>
      </c>
      <c r="X760" s="5" t="str">
        <f t="shared" si="119"/>
        <v>Protege Peru Multiservicios S.R.L.</v>
      </c>
      <c r="Y760" s="5">
        <v>20539144201</v>
      </c>
      <c r="Z760" s="5" t="s">
        <v>34</v>
      </c>
      <c r="AA760" s="5" t="s">
        <v>35</v>
      </c>
      <c r="AD760" s="5" t="s">
        <v>36</v>
      </c>
      <c r="AE760" s="5">
        <v>84.75</v>
      </c>
      <c r="AF760" s="5">
        <v>0</v>
      </c>
      <c r="AG760" s="5">
        <v>15.25</v>
      </c>
      <c r="AH760" s="5">
        <f t="shared" si="120"/>
        <v>100</v>
      </c>
    </row>
    <row r="761" spans="1:34" x14ac:dyDescent="0.25">
      <c r="A761" s="5">
        <v>706</v>
      </c>
      <c r="B761" s="5" t="s">
        <v>29</v>
      </c>
      <c r="C761" s="5" t="s">
        <v>38</v>
      </c>
      <c r="D761" s="5" t="s">
        <v>950</v>
      </c>
      <c r="E761" s="15" t="str">
        <f t="shared" si="121"/>
        <v>F001</v>
      </c>
      <c r="F761" s="15" t="str">
        <f t="shared" ref="F761:F824" si="122">IF(LEFT(RIGHT(D761,5),1)="-",RIGHT(D761,4),RIGHT(D761,5))</f>
        <v>8445</v>
      </c>
      <c r="G761" s="15" t="str">
        <f t="shared" ref="G761:G824" si="123">MID(D761,4,3)</f>
        <v>1-8</v>
      </c>
      <c r="H761" s="5" t="s">
        <v>918</v>
      </c>
      <c r="I761" s="5">
        <f t="shared" ref="I761:I824" si="124">MONTH(H761)</f>
        <v>2</v>
      </c>
      <c r="J761" s="5">
        <f t="shared" ref="J761:J824" si="125">YEAR(H761)</f>
        <v>2022</v>
      </c>
      <c r="K761" s="5">
        <f t="shared" ref="K761:K824" si="126">DAY(H761)</f>
        <v>10</v>
      </c>
      <c r="L761" s="7">
        <f t="shared" ref="L761:L824" si="127">DATE(J761,I761,K761)</f>
        <v>44602</v>
      </c>
      <c r="M761" s="5" t="s">
        <v>918</v>
      </c>
      <c r="R761" s="5" t="s">
        <v>951</v>
      </c>
      <c r="S761" s="5" t="s">
        <v>168</v>
      </c>
      <c r="T761" s="5" t="s">
        <v>169</v>
      </c>
      <c r="U761" s="5" t="s">
        <v>952</v>
      </c>
      <c r="V761" s="5" t="str">
        <f t="shared" ref="V761:V824" si="128">LOWER(U761)</f>
        <v>decor nabu s.a.c.</v>
      </c>
      <c r="W761" s="5" t="str">
        <f t="shared" ref="W761:W824" si="129">UPPER(U761)</f>
        <v>DECOR NABU S.A.C.</v>
      </c>
      <c r="X761" s="5" t="str">
        <f t="shared" ref="X761:X824" si="130">PROPER(W761)</f>
        <v>Decor Nabu S.A.C.</v>
      </c>
      <c r="Y761" s="5">
        <v>20600706978</v>
      </c>
      <c r="Z761" s="5" t="s">
        <v>34</v>
      </c>
      <c r="AA761" s="5" t="s">
        <v>35</v>
      </c>
      <c r="AD761" s="5" t="s">
        <v>36</v>
      </c>
      <c r="AE761" s="5">
        <v>55.09</v>
      </c>
      <c r="AF761" s="5">
        <v>0</v>
      </c>
      <c r="AG761" s="5">
        <v>9.92</v>
      </c>
      <c r="AH761" s="5">
        <f t="shared" ref="AH761:AH824" si="131">AE761+AG761</f>
        <v>65.010000000000005</v>
      </c>
    </row>
    <row r="762" spans="1:34" x14ac:dyDescent="0.25">
      <c r="A762" s="5">
        <v>707</v>
      </c>
      <c r="B762" s="5" t="s">
        <v>29</v>
      </c>
      <c r="C762" s="5" t="s">
        <v>38</v>
      </c>
      <c r="D762" s="5" t="s">
        <v>953</v>
      </c>
      <c r="E762" s="15" t="str">
        <f t="shared" ref="E762:E825" si="132">LEFT(D762,4)</f>
        <v>F001</v>
      </c>
      <c r="F762" s="15" t="str">
        <f t="shared" si="122"/>
        <v>8444</v>
      </c>
      <c r="G762" s="15" t="str">
        <f t="shared" si="123"/>
        <v>1-8</v>
      </c>
      <c r="H762" s="5" t="s">
        <v>918</v>
      </c>
      <c r="I762" s="5">
        <f t="shared" si="124"/>
        <v>2</v>
      </c>
      <c r="J762" s="5">
        <f t="shared" si="125"/>
        <v>2022</v>
      </c>
      <c r="K762" s="5">
        <f t="shared" si="126"/>
        <v>10</v>
      </c>
      <c r="L762" s="7">
        <f t="shared" si="127"/>
        <v>44602</v>
      </c>
      <c r="M762" s="5" t="s">
        <v>918</v>
      </c>
      <c r="R762" s="5" t="s">
        <v>222</v>
      </c>
      <c r="S762" s="5" t="s">
        <v>40</v>
      </c>
      <c r="T762" s="5" t="s">
        <v>41</v>
      </c>
      <c r="U762" s="5" t="s">
        <v>649</v>
      </c>
      <c r="V762" s="5" t="str">
        <f t="shared" si="128"/>
        <v>sipan distribuciones sociedad anonima cerrada</v>
      </c>
      <c r="W762" s="5" t="str">
        <f t="shared" si="129"/>
        <v>SIPAN DISTRIBUCIONES SOCIEDAD ANONIMA CERRADA</v>
      </c>
      <c r="X762" s="5" t="str">
        <f t="shared" si="130"/>
        <v>Sipan Distribuciones Sociedad Anonima Cerrada</v>
      </c>
      <c r="Y762" s="5">
        <v>20479504068</v>
      </c>
      <c r="Z762" s="5" t="s">
        <v>34</v>
      </c>
      <c r="AA762" s="5" t="s">
        <v>35</v>
      </c>
      <c r="AD762" s="5" t="s">
        <v>36</v>
      </c>
      <c r="AE762" s="5">
        <v>296.61</v>
      </c>
      <c r="AF762" s="5">
        <v>0</v>
      </c>
      <c r="AG762" s="5">
        <v>53.39</v>
      </c>
      <c r="AH762" s="5">
        <f t="shared" si="131"/>
        <v>350</v>
      </c>
    </row>
    <row r="763" spans="1:34" x14ac:dyDescent="0.25">
      <c r="A763" s="5">
        <v>708</v>
      </c>
      <c r="B763" s="5" t="s">
        <v>29</v>
      </c>
      <c r="C763" s="5" t="s">
        <v>38</v>
      </c>
      <c r="D763" s="5" t="s">
        <v>954</v>
      </c>
      <c r="E763" s="15" t="str">
        <f t="shared" si="132"/>
        <v>F001</v>
      </c>
      <c r="F763" s="15" t="str">
        <f t="shared" si="122"/>
        <v>8443</v>
      </c>
      <c r="G763" s="15" t="str">
        <f t="shared" si="123"/>
        <v>1-8</v>
      </c>
      <c r="H763" s="5" t="s">
        <v>918</v>
      </c>
      <c r="I763" s="5">
        <f t="shared" si="124"/>
        <v>2</v>
      </c>
      <c r="J763" s="5">
        <f t="shared" si="125"/>
        <v>2022</v>
      </c>
      <c r="K763" s="5">
        <f t="shared" si="126"/>
        <v>10</v>
      </c>
      <c r="L763" s="7">
        <f t="shared" si="127"/>
        <v>44602</v>
      </c>
      <c r="M763" s="5" t="s">
        <v>918</v>
      </c>
      <c r="R763" s="5" t="s">
        <v>955</v>
      </c>
      <c r="S763" s="5" t="s">
        <v>168</v>
      </c>
      <c r="T763" s="5" t="s">
        <v>169</v>
      </c>
      <c r="U763" s="5" t="s">
        <v>956</v>
      </c>
      <c r="V763" s="5" t="str">
        <f t="shared" si="128"/>
        <v>compartamos financiera s.a.</v>
      </c>
      <c r="W763" s="5" t="str">
        <f t="shared" si="129"/>
        <v>COMPARTAMOS FINANCIERA S.A.</v>
      </c>
      <c r="X763" s="5" t="str">
        <f t="shared" si="130"/>
        <v>Compartamos Financiera S.A.</v>
      </c>
      <c r="Y763" s="5">
        <v>20369155360</v>
      </c>
      <c r="Z763" s="5" t="s">
        <v>34</v>
      </c>
      <c r="AA763" s="5" t="s">
        <v>35</v>
      </c>
      <c r="AD763" s="5" t="s">
        <v>36</v>
      </c>
      <c r="AE763" s="5">
        <v>16.95</v>
      </c>
      <c r="AF763" s="5">
        <v>0</v>
      </c>
      <c r="AG763" s="5">
        <v>3.05</v>
      </c>
      <c r="AH763" s="5">
        <f t="shared" si="131"/>
        <v>20</v>
      </c>
    </row>
    <row r="764" spans="1:34" x14ac:dyDescent="0.25">
      <c r="A764" s="5">
        <v>709</v>
      </c>
      <c r="B764" s="5" t="s">
        <v>29</v>
      </c>
      <c r="C764" s="5" t="s">
        <v>38</v>
      </c>
      <c r="D764" s="5" t="s">
        <v>957</v>
      </c>
      <c r="E764" s="15" t="str">
        <f t="shared" si="132"/>
        <v>F001</v>
      </c>
      <c r="F764" s="15" t="str">
        <f t="shared" si="122"/>
        <v>8442</v>
      </c>
      <c r="G764" s="15" t="str">
        <f t="shared" si="123"/>
        <v>1-8</v>
      </c>
      <c r="H764" s="5" t="s">
        <v>918</v>
      </c>
      <c r="I764" s="5">
        <f t="shared" si="124"/>
        <v>2</v>
      </c>
      <c r="J764" s="5">
        <f t="shared" si="125"/>
        <v>2022</v>
      </c>
      <c r="K764" s="5">
        <f t="shared" si="126"/>
        <v>10</v>
      </c>
      <c r="L764" s="7">
        <f t="shared" si="127"/>
        <v>44602</v>
      </c>
      <c r="M764" s="5" t="s">
        <v>918</v>
      </c>
      <c r="R764" s="5" t="s">
        <v>41</v>
      </c>
      <c r="S764" s="5" t="s">
        <v>40</v>
      </c>
      <c r="T764" s="5" t="s">
        <v>41</v>
      </c>
      <c r="U764" s="5" t="s">
        <v>958</v>
      </c>
      <c r="V764" s="5" t="str">
        <f t="shared" si="128"/>
        <v>empresa de transportes turismo batangrande srl</v>
      </c>
      <c r="W764" s="5" t="str">
        <f t="shared" si="129"/>
        <v>EMPRESA DE TRANSPORTES TURISMO BATANGRANDE SRL</v>
      </c>
      <c r="X764" s="5" t="str">
        <f t="shared" si="130"/>
        <v>Empresa De Transportes Turismo Batangrande Srl</v>
      </c>
      <c r="Y764" s="5">
        <v>20212390624</v>
      </c>
      <c r="Z764" s="5" t="s">
        <v>34</v>
      </c>
      <c r="AA764" s="5" t="s">
        <v>35</v>
      </c>
      <c r="AD764" s="5" t="s">
        <v>36</v>
      </c>
      <c r="AE764" s="5">
        <v>508.47</v>
      </c>
      <c r="AF764" s="5">
        <v>0</v>
      </c>
      <c r="AG764" s="5">
        <v>91.53</v>
      </c>
      <c r="AH764" s="5">
        <f t="shared" si="131"/>
        <v>600</v>
      </c>
    </row>
    <row r="765" spans="1:34" x14ac:dyDescent="0.25">
      <c r="A765" s="5">
        <v>710</v>
      </c>
      <c r="B765" s="5" t="s">
        <v>29</v>
      </c>
      <c r="C765" s="5" t="s">
        <v>30</v>
      </c>
      <c r="D765" s="5" t="s">
        <v>959</v>
      </c>
      <c r="E765" s="15" t="str">
        <f t="shared" si="132"/>
        <v>B001</v>
      </c>
      <c r="F765" s="15" t="str">
        <f t="shared" si="122"/>
        <v>17091</v>
      </c>
      <c r="G765" s="15" t="str">
        <f t="shared" si="123"/>
        <v>1-1</v>
      </c>
      <c r="H765" s="5" t="s">
        <v>918</v>
      </c>
      <c r="I765" s="5">
        <f t="shared" si="124"/>
        <v>2</v>
      </c>
      <c r="J765" s="5">
        <f t="shared" si="125"/>
        <v>2022</v>
      </c>
      <c r="K765" s="5">
        <f t="shared" si="126"/>
        <v>10</v>
      </c>
      <c r="L765" s="7">
        <f t="shared" si="127"/>
        <v>44602</v>
      </c>
      <c r="M765" s="5" t="s">
        <v>918</v>
      </c>
      <c r="U765" s="5" t="s">
        <v>33</v>
      </c>
      <c r="V765" s="5" t="str">
        <f t="shared" si="128"/>
        <v>clientes - varios</v>
      </c>
      <c r="W765" s="5" t="str">
        <f t="shared" si="129"/>
        <v>CLIENTES - VARIOS</v>
      </c>
      <c r="X765" s="5" t="str">
        <f t="shared" si="130"/>
        <v>Clientes - Varios</v>
      </c>
      <c r="Y765" s="5">
        <v>99999999</v>
      </c>
      <c r="Z765" s="5" t="s">
        <v>34</v>
      </c>
      <c r="AA765" s="5" t="s">
        <v>35</v>
      </c>
      <c r="AD765" s="5" t="s">
        <v>36</v>
      </c>
      <c r="AE765" s="5">
        <v>8.48</v>
      </c>
      <c r="AF765" s="5">
        <v>0</v>
      </c>
      <c r="AG765" s="5">
        <v>1.53</v>
      </c>
      <c r="AH765" s="5">
        <f t="shared" si="131"/>
        <v>10.01</v>
      </c>
    </row>
    <row r="766" spans="1:34" x14ac:dyDescent="0.25">
      <c r="A766" s="5">
        <v>711</v>
      </c>
      <c r="B766" s="5" t="s">
        <v>29</v>
      </c>
      <c r="C766" s="5" t="s">
        <v>38</v>
      </c>
      <c r="D766" s="5" t="s">
        <v>960</v>
      </c>
      <c r="E766" s="15" t="str">
        <f t="shared" si="132"/>
        <v>F001</v>
      </c>
      <c r="F766" s="15" t="str">
        <f t="shared" si="122"/>
        <v>8441</v>
      </c>
      <c r="G766" s="15" t="str">
        <f t="shared" si="123"/>
        <v>1-8</v>
      </c>
      <c r="H766" s="5" t="s">
        <v>918</v>
      </c>
      <c r="I766" s="5">
        <f t="shared" si="124"/>
        <v>2</v>
      </c>
      <c r="J766" s="5">
        <f t="shared" si="125"/>
        <v>2022</v>
      </c>
      <c r="K766" s="5">
        <f t="shared" si="126"/>
        <v>10</v>
      </c>
      <c r="L766" s="7">
        <f t="shared" si="127"/>
        <v>44602</v>
      </c>
      <c r="M766" s="5" t="s">
        <v>918</v>
      </c>
      <c r="R766" s="5" t="s">
        <v>395</v>
      </c>
      <c r="S766" s="5" t="s">
        <v>168</v>
      </c>
      <c r="T766" s="5" t="s">
        <v>169</v>
      </c>
      <c r="U766" s="5" t="s">
        <v>961</v>
      </c>
      <c r="V766" s="5" t="str">
        <f t="shared" si="128"/>
        <v>transportes hitec s.a.c.</v>
      </c>
      <c r="W766" s="5" t="str">
        <f t="shared" si="129"/>
        <v>TRANSPORTES HITEC S.A.C.</v>
      </c>
      <c r="X766" s="5" t="str">
        <f t="shared" si="130"/>
        <v>Transportes Hitec S.A.C.</v>
      </c>
      <c r="Y766" s="5">
        <v>20562626795</v>
      </c>
      <c r="Z766" s="5" t="s">
        <v>34</v>
      </c>
      <c r="AA766" s="5" t="s">
        <v>35</v>
      </c>
      <c r="AD766" s="5" t="s">
        <v>36</v>
      </c>
      <c r="AE766" s="5">
        <v>42.37</v>
      </c>
      <c r="AF766" s="5">
        <v>0</v>
      </c>
      <c r="AG766" s="5">
        <v>7.63</v>
      </c>
      <c r="AH766" s="5">
        <f t="shared" si="131"/>
        <v>50</v>
      </c>
    </row>
    <row r="767" spans="1:34" x14ac:dyDescent="0.25">
      <c r="A767" s="5">
        <v>712</v>
      </c>
      <c r="B767" s="5" t="s">
        <v>29</v>
      </c>
      <c r="C767" s="5" t="s">
        <v>38</v>
      </c>
      <c r="D767" s="5" t="s">
        <v>962</v>
      </c>
      <c r="E767" s="15" t="str">
        <f t="shared" si="132"/>
        <v>F001</v>
      </c>
      <c r="F767" s="15" t="str">
        <f t="shared" si="122"/>
        <v>8440</v>
      </c>
      <c r="G767" s="15" t="str">
        <f t="shared" si="123"/>
        <v>1-8</v>
      </c>
      <c r="H767" s="5" t="s">
        <v>963</v>
      </c>
      <c r="I767" s="5">
        <f t="shared" si="124"/>
        <v>2</v>
      </c>
      <c r="J767" s="5">
        <f t="shared" si="125"/>
        <v>2022</v>
      </c>
      <c r="K767" s="5">
        <f t="shared" si="126"/>
        <v>9</v>
      </c>
      <c r="L767" s="7">
        <f t="shared" si="127"/>
        <v>44601</v>
      </c>
      <c r="M767" s="5" t="s">
        <v>963</v>
      </c>
      <c r="U767" s="5" t="s">
        <v>964</v>
      </c>
      <c r="V767" s="5" t="str">
        <f t="shared" si="128"/>
        <v>icmv inversiones</v>
      </c>
      <c r="W767" s="5" t="str">
        <f t="shared" si="129"/>
        <v>ICMV INVERSIONES</v>
      </c>
      <c r="X767" s="5" t="str">
        <f t="shared" si="130"/>
        <v>Icmv Inversiones</v>
      </c>
      <c r="Y767" s="5">
        <v>10457954226</v>
      </c>
      <c r="Z767" s="5" t="s">
        <v>34</v>
      </c>
      <c r="AA767" s="5" t="s">
        <v>35</v>
      </c>
      <c r="AD767" s="5" t="s">
        <v>36</v>
      </c>
      <c r="AE767" s="5">
        <v>131.36000000000001</v>
      </c>
      <c r="AF767" s="5">
        <v>0</v>
      </c>
      <c r="AG767" s="5">
        <v>23.64</v>
      </c>
      <c r="AH767" s="5">
        <f t="shared" si="131"/>
        <v>155</v>
      </c>
    </row>
    <row r="768" spans="1:34" x14ac:dyDescent="0.25">
      <c r="A768" s="5">
        <v>713</v>
      </c>
      <c r="B768" s="5" t="s">
        <v>29</v>
      </c>
      <c r="C768" s="5" t="s">
        <v>38</v>
      </c>
      <c r="D768" s="5" t="s">
        <v>965</v>
      </c>
      <c r="E768" s="15" t="str">
        <f t="shared" si="132"/>
        <v>F001</v>
      </c>
      <c r="F768" s="15" t="str">
        <f t="shared" si="122"/>
        <v>8439</v>
      </c>
      <c r="G768" s="15" t="str">
        <f t="shared" si="123"/>
        <v>1-8</v>
      </c>
      <c r="H768" s="5" t="s">
        <v>963</v>
      </c>
      <c r="I768" s="5">
        <f t="shared" si="124"/>
        <v>2</v>
      </c>
      <c r="J768" s="5">
        <f t="shared" si="125"/>
        <v>2022</v>
      </c>
      <c r="K768" s="5">
        <f t="shared" si="126"/>
        <v>9</v>
      </c>
      <c r="L768" s="7">
        <f t="shared" si="127"/>
        <v>44601</v>
      </c>
      <c r="M768" s="5" t="s">
        <v>963</v>
      </c>
      <c r="R768" s="5" t="s">
        <v>169</v>
      </c>
      <c r="S768" s="5" t="s">
        <v>168</v>
      </c>
      <c r="T768" s="5" t="s">
        <v>169</v>
      </c>
      <c r="U768" s="5" t="s">
        <v>328</v>
      </c>
      <c r="V768" s="5" t="str">
        <f t="shared" si="128"/>
        <v>empresa de transporte delgado rodriguez sociedad anonima cerrada</v>
      </c>
      <c r="W768" s="5" t="str">
        <f t="shared" si="129"/>
        <v>EMPRESA DE TRANSPORTE DELGADO RODRIGUEZ SOCIEDAD ANONIMA CERRADA</v>
      </c>
      <c r="X768" s="5" t="str">
        <f t="shared" si="130"/>
        <v>Empresa De Transporte Delgado Rodriguez Sociedad Anonima Cerrada</v>
      </c>
      <c r="Y768" s="5">
        <v>20524458501</v>
      </c>
      <c r="Z768" s="5" t="s">
        <v>34</v>
      </c>
      <c r="AA768" s="5" t="s">
        <v>35</v>
      </c>
      <c r="AD768" s="5" t="s">
        <v>36</v>
      </c>
      <c r="AE768" s="5">
        <v>1044.9100000000001</v>
      </c>
      <c r="AF768" s="5">
        <v>0</v>
      </c>
      <c r="AG768" s="5">
        <v>188.08</v>
      </c>
      <c r="AH768" s="5">
        <f t="shared" si="131"/>
        <v>1232.99</v>
      </c>
    </row>
    <row r="769" spans="1:34" x14ac:dyDescent="0.25">
      <c r="A769" s="5">
        <v>714</v>
      </c>
      <c r="B769" s="5" t="s">
        <v>29</v>
      </c>
      <c r="C769" s="5" t="s">
        <v>38</v>
      </c>
      <c r="D769" s="5" t="s">
        <v>966</v>
      </c>
      <c r="E769" s="15" t="str">
        <f t="shared" si="132"/>
        <v>F001</v>
      </c>
      <c r="F769" s="15" t="str">
        <f t="shared" si="122"/>
        <v>8438</v>
      </c>
      <c r="G769" s="15" t="str">
        <f t="shared" si="123"/>
        <v>1-8</v>
      </c>
      <c r="H769" s="5" t="s">
        <v>963</v>
      </c>
      <c r="I769" s="5">
        <f t="shared" si="124"/>
        <v>2</v>
      </c>
      <c r="J769" s="5">
        <f t="shared" si="125"/>
        <v>2022</v>
      </c>
      <c r="K769" s="5">
        <f t="shared" si="126"/>
        <v>9</v>
      </c>
      <c r="L769" s="7">
        <f t="shared" si="127"/>
        <v>44601</v>
      </c>
      <c r="M769" s="5" t="s">
        <v>963</v>
      </c>
      <c r="R769" s="5" t="s">
        <v>763</v>
      </c>
      <c r="S769" s="5" t="s">
        <v>764</v>
      </c>
      <c r="T769" s="5" t="s">
        <v>763</v>
      </c>
      <c r="U769" s="5" t="s">
        <v>967</v>
      </c>
      <c r="V769" s="5" t="str">
        <f t="shared" si="128"/>
        <v>vargas tarrillo arsenio</v>
      </c>
      <c r="W769" s="5" t="str">
        <f t="shared" si="129"/>
        <v>VARGAS TARRILLO ARSENIO</v>
      </c>
      <c r="X769" s="5" t="str">
        <f t="shared" si="130"/>
        <v>Vargas Tarrillo Arsenio</v>
      </c>
      <c r="Y769" s="5">
        <v>10414778106</v>
      </c>
      <c r="Z769" s="5" t="s">
        <v>34</v>
      </c>
      <c r="AA769" s="5" t="s">
        <v>35</v>
      </c>
      <c r="AD769" s="5" t="s">
        <v>36</v>
      </c>
      <c r="AE769" s="5">
        <v>211.86</v>
      </c>
      <c r="AF769" s="5">
        <v>0</v>
      </c>
      <c r="AG769" s="5">
        <v>38.14</v>
      </c>
      <c r="AH769" s="5">
        <f t="shared" si="131"/>
        <v>250</v>
      </c>
    </row>
    <row r="770" spans="1:34" x14ac:dyDescent="0.25">
      <c r="A770" s="5">
        <v>715</v>
      </c>
      <c r="B770" s="5" t="s">
        <v>29</v>
      </c>
      <c r="C770" s="5" t="s">
        <v>38</v>
      </c>
      <c r="D770" s="5" t="s">
        <v>968</v>
      </c>
      <c r="E770" s="15" t="str">
        <f t="shared" si="132"/>
        <v>F001</v>
      </c>
      <c r="F770" s="15" t="str">
        <f t="shared" si="122"/>
        <v>8437</v>
      </c>
      <c r="G770" s="15" t="str">
        <f t="shared" si="123"/>
        <v>1-8</v>
      </c>
      <c r="H770" s="5" t="s">
        <v>963</v>
      </c>
      <c r="I770" s="5">
        <f t="shared" si="124"/>
        <v>2</v>
      </c>
      <c r="J770" s="5">
        <f t="shared" si="125"/>
        <v>2022</v>
      </c>
      <c r="K770" s="5">
        <f t="shared" si="126"/>
        <v>9</v>
      </c>
      <c r="L770" s="7">
        <f t="shared" si="127"/>
        <v>44601</v>
      </c>
      <c r="M770" s="5" t="s">
        <v>963</v>
      </c>
      <c r="R770" s="5" t="s">
        <v>92</v>
      </c>
      <c r="S770" s="5" t="s">
        <v>40</v>
      </c>
      <c r="T770" s="5" t="s">
        <v>41</v>
      </c>
      <c r="U770" s="5" t="s">
        <v>200</v>
      </c>
      <c r="V770" s="5" t="str">
        <f t="shared" si="128"/>
        <v>rodrigo vasquez jesus juan jose</v>
      </c>
      <c r="W770" s="5" t="str">
        <f t="shared" si="129"/>
        <v>RODRIGO VASQUEZ JESUS JUAN JOSE</v>
      </c>
      <c r="X770" s="5" t="str">
        <f t="shared" si="130"/>
        <v>Rodrigo Vasquez Jesus Juan Jose</v>
      </c>
      <c r="Y770" s="5">
        <v>10471184506</v>
      </c>
      <c r="Z770" s="5" t="s">
        <v>34</v>
      </c>
      <c r="AA770" s="5" t="s">
        <v>35</v>
      </c>
      <c r="AD770" s="5" t="s">
        <v>36</v>
      </c>
      <c r="AE770" s="5">
        <v>127.12</v>
      </c>
      <c r="AF770" s="5">
        <v>0</v>
      </c>
      <c r="AG770" s="5">
        <v>22.88</v>
      </c>
      <c r="AH770" s="5">
        <f t="shared" si="131"/>
        <v>150</v>
      </c>
    </row>
    <row r="771" spans="1:34" x14ac:dyDescent="0.25">
      <c r="A771" s="5">
        <v>716</v>
      </c>
      <c r="B771" s="5" t="s">
        <v>29</v>
      </c>
      <c r="C771" s="5" t="s">
        <v>30</v>
      </c>
      <c r="D771" s="5" t="s">
        <v>969</v>
      </c>
      <c r="E771" s="15" t="str">
        <f t="shared" si="132"/>
        <v>B001</v>
      </c>
      <c r="F771" s="15" t="str">
        <f t="shared" si="122"/>
        <v>17090</v>
      </c>
      <c r="G771" s="15" t="str">
        <f t="shared" si="123"/>
        <v>1-1</v>
      </c>
      <c r="H771" s="5" t="s">
        <v>963</v>
      </c>
      <c r="I771" s="5">
        <f t="shared" si="124"/>
        <v>2</v>
      </c>
      <c r="J771" s="5">
        <f t="shared" si="125"/>
        <v>2022</v>
      </c>
      <c r="K771" s="5">
        <f t="shared" si="126"/>
        <v>9</v>
      </c>
      <c r="L771" s="7">
        <f t="shared" si="127"/>
        <v>44601</v>
      </c>
      <c r="M771" s="5" t="s">
        <v>963</v>
      </c>
      <c r="U771" s="5" t="s">
        <v>33</v>
      </c>
      <c r="V771" s="5" t="str">
        <f t="shared" si="128"/>
        <v>clientes - varios</v>
      </c>
      <c r="W771" s="5" t="str">
        <f t="shared" si="129"/>
        <v>CLIENTES - VARIOS</v>
      </c>
      <c r="X771" s="5" t="str">
        <f t="shared" si="130"/>
        <v>Clientes - Varios</v>
      </c>
      <c r="Y771" s="5">
        <v>99999999</v>
      </c>
      <c r="Z771" s="5" t="s">
        <v>34</v>
      </c>
      <c r="AA771" s="5" t="s">
        <v>35</v>
      </c>
      <c r="AD771" s="5" t="s">
        <v>36</v>
      </c>
      <c r="AE771" s="5">
        <v>84.75</v>
      </c>
      <c r="AF771" s="5">
        <v>0</v>
      </c>
      <c r="AG771" s="5">
        <v>15.25</v>
      </c>
      <c r="AH771" s="5">
        <f t="shared" si="131"/>
        <v>100</v>
      </c>
    </row>
    <row r="772" spans="1:34" x14ac:dyDescent="0.25">
      <c r="A772" s="5">
        <v>717</v>
      </c>
      <c r="B772" s="5" t="s">
        <v>29</v>
      </c>
      <c r="C772" s="5" t="s">
        <v>38</v>
      </c>
      <c r="D772" s="5" t="s">
        <v>970</v>
      </c>
      <c r="E772" s="15" t="str">
        <f t="shared" si="132"/>
        <v>F001</v>
      </c>
      <c r="F772" s="15" t="str">
        <f t="shared" si="122"/>
        <v>8436</v>
      </c>
      <c r="G772" s="15" t="str">
        <f t="shared" si="123"/>
        <v>1-8</v>
      </c>
      <c r="H772" s="5" t="s">
        <v>963</v>
      </c>
      <c r="I772" s="5">
        <f t="shared" si="124"/>
        <v>2</v>
      </c>
      <c r="J772" s="5">
        <f t="shared" si="125"/>
        <v>2022</v>
      </c>
      <c r="K772" s="5">
        <f t="shared" si="126"/>
        <v>9</v>
      </c>
      <c r="L772" s="7">
        <f t="shared" si="127"/>
        <v>44601</v>
      </c>
      <c r="M772" s="5" t="s">
        <v>963</v>
      </c>
      <c r="R772" s="5" t="s">
        <v>469</v>
      </c>
      <c r="S772" s="5" t="s">
        <v>61</v>
      </c>
      <c r="T772" s="5" t="s">
        <v>469</v>
      </c>
      <c r="U772" s="5" t="s">
        <v>971</v>
      </c>
      <c r="V772" s="5" t="str">
        <f t="shared" si="128"/>
        <v>grupo de inversiones olarte s.a.c.</v>
      </c>
      <c r="W772" s="5" t="str">
        <f t="shared" si="129"/>
        <v>GRUPO DE INVERSIONES OLARTE S.A.C.</v>
      </c>
      <c r="X772" s="5" t="str">
        <f t="shared" si="130"/>
        <v>Grupo De Inversiones Olarte S.A.C.</v>
      </c>
      <c r="Y772" s="5">
        <v>20574782768</v>
      </c>
      <c r="Z772" s="5" t="s">
        <v>34</v>
      </c>
      <c r="AA772" s="5" t="s">
        <v>35</v>
      </c>
      <c r="AD772" s="5" t="s">
        <v>36</v>
      </c>
      <c r="AE772" s="5">
        <v>122.88</v>
      </c>
      <c r="AF772" s="5">
        <v>0</v>
      </c>
      <c r="AG772" s="5">
        <v>22.12</v>
      </c>
      <c r="AH772" s="5">
        <f t="shared" si="131"/>
        <v>145</v>
      </c>
    </row>
    <row r="773" spans="1:34" x14ac:dyDescent="0.25">
      <c r="A773" s="5">
        <v>718</v>
      </c>
      <c r="B773" s="5" t="s">
        <v>55</v>
      </c>
      <c r="C773" s="5" t="s">
        <v>30</v>
      </c>
      <c r="D773" s="5" t="s">
        <v>972</v>
      </c>
      <c r="E773" s="15" t="str">
        <f t="shared" si="132"/>
        <v>B002</v>
      </c>
      <c r="F773" s="15" t="str">
        <f t="shared" si="122"/>
        <v>16005</v>
      </c>
      <c r="G773" s="15" t="str">
        <f t="shared" si="123"/>
        <v>2-1</v>
      </c>
      <c r="H773" s="5" t="s">
        <v>963</v>
      </c>
      <c r="I773" s="5">
        <f t="shared" si="124"/>
        <v>2</v>
      </c>
      <c r="J773" s="5">
        <f t="shared" si="125"/>
        <v>2022</v>
      </c>
      <c r="K773" s="5">
        <f t="shared" si="126"/>
        <v>9</v>
      </c>
      <c r="L773" s="7">
        <f t="shared" si="127"/>
        <v>44601</v>
      </c>
      <c r="M773" s="5" t="s">
        <v>963</v>
      </c>
      <c r="U773" s="5" t="s">
        <v>33</v>
      </c>
      <c r="V773" s="5" t="str">
        <f t="shared" si="128"/>
        <v>clientes - varios</v>
      </c>
      <c r="W773" s="5" t="str">
        <f t="shared" si="129"/>
        <v>CLIENTES - VARIOS</v>
      </c>
      <c r="X773" s="5" t="str">
        <f t="shared" si="130"/>
        <v>Clientes - Varios</v>
      </c>
      <c r="Y773" s="5">
        <v>99999999</v>
      </c>
      <c r="Z773" s="5" t="s">
        <v>34</v>
      </c>
      <c r="AA773" s="5" t="s">
        <v>35</v>
      </c>
      <c r="AD773" s="5" t="s">
        <v>36</v>
      </c>
      <c r="AE773" s="5">
        <v>423.73</v>
      </c>
      <c r="AF773" s="5">
        <v>0</v>
      </c>
      <c r="AG773" s="5">
        <v>76.27</v>
      </c>
      <c r="AH773" s="5">
        <f t="shared" si="131"/>
        <v>500</v>
      </c>
    </row>
    <row r="774" spans="1:34" x14ac:dyDescent="0.25">
      <c r="A774" s="5">
        <v>719</v>
      </c>
      <c r="B774" s="5" t="s">
        <v>49</v>
      </c>
      <c r="C774" s="5" t="s">
        <v>30</v>
      </c>
      <c r="D774" s="5" t="s">
        <v>973</v>
      </c>
      <c r="E774" s="15" t="str">
        <f t="shared" si="132"/>
        <v>B003</v>
      </c>
      <c r="F774" s="15" t="str">
        <f t="shared" si="122"/>
        <v>12621</v>
      </c>
      <c r="G774" s="15" t="str">
        <f t="shared" si="123"/>
        <v>3-1</v>
      </c>
      <c r="H774" s="5" t="s">
        <v>963</v>
      </c>
      <c r="I774" s="5">
        <f t="shared" si="124"/>
        <v>2</v>
      </c>
      <c r="J774" s="5">
        <f t="shared" si="125"/>
        <v>2022</v>
      </c>
      <c r="K774" s="5">
        <f t="shared" si="126"/>
        <v>9</v>
      </c>
      <c r="L774" s="7">
        <f t="shared" si="127"/>
        <v>44601</v>
      </c>
      <c r="M774" s="5" t="s">
        <v>963</v>
      </c>
      <c r="U774" s="5" t="s">
        <v>33</v>
      </c>
      <c r="V774" s="5" t="str">
        <f t="shared" si="128"/>
        <v>clientes - varios</v>
      </c>
      <c r="W774" s="5" t="str">
        <f t="shared" si="129"/>
        <v>CLIENTES - VARIOS</v>
      </c>
      <c r="X774" s="5" t="str">
        <f t="shared" si="130"/>
        <v>Clientes - Varios</v>
      </c>
      <c r="Y774" s="5">
        <v>99999999</v>
      </c>
      <c r="Z774" s="5" t="s">
        <v>34</v>
      </c>
      <c r="AA774" s="5" t="s">
        <v>35</v>
      </c>
      <c r="AD774" s="5" t="s">
        <v>36</v>
      </c>
      <c r="AE774" s="5">
        <v>508.47</v>
      </c>
      <c r="AF774" s="5">
        <v>0</v>
      </c>
      <c r="AG774" s="5">
        <v>91.53</v>
      </c>
      <c r="AH774" s="5">
        <f t="shared" si="131"/>
        <v>600</v>
      </c>
    </row>
    <row r="775" spans="1:34" x14ac:dyDescent="0.25">
      <c r="A775" s="5">
        <v>720</v>
      </c>
      <c r="B775" s="5" t="s">
        <v>49</v>
      </c>
      <c r="C775" s="5" t="s">
        <v>30</v>
      </c>
      <c r="D775" s="5" t="s">
        <v>974</v>
      </c>
      <c r="E775" s="15" t="str">
        <f t="shared" si="132"/>
        <v>B003</v>
      </c>
      <c r="F775" s="15" t="str">
        <f t="shared" si="122"/>
        <v>12620</v>
      </c>
      <c r="G775" s="15" t="str">
        <f t="shared" si="123"/>
        <v>3-1</v>
      </c>
      <c r="H775" s="5" t="s">
        <v>963</v>
      </c>
      <c r="I775" s="5">
        <f t="shared" si="124"/>
        <v>2</v>
      </c>
      <c r="J775" s="5">
        <f t="shared" si="125"/>
        <v>2022</v>
      </c>
      <c r="K775" s="5">
        <f t="shared" si="126"/>
        <v>9</v>
      </c>
      <c r="L775" s="7">
        <f t="shared" si="127"/>
        <v>44601</v>
      </c>
      <c r="M775" s="5" t="s">
        <v>963</v>
      </c>
      <c r="U775" s="5" t="s">
        <v>33</v>
      </c>
      <c r="V775" s="5" t="str">
        <f t="shared" si="128"/>
        <v>clientes - varios</v>
      </c>
      <c r="W775" s="5" t="str">
        <f t="shared" si="129"/>
        <v>CLIENTES - VARIOS</v>
      </c>
      <c r="X775" s="5" t="str">
        <f t="shared" si="130"/>
        <v>Clientes - Varios</v>
      </c>
      <c r="Y775" s="5">
        <v>99999999</v>
      </c>
      <c r="Z775" s="5" t="s">
        <v>34</v>
      </c>
      <c r="AA775" s="5" t="s">
        <v>35</v>
      </c>
      <c r="AD775" s="5" t="s">
        <v>36</v>
      </c>
      <c r="AE775" s="5">
        <v>508.47</v>
      </c>
      <c r="AF775" s="5">
        <v>0</v>
      </c>
      <c r="AG775" s="5">
        <v>91.53</v>
      </c>
      <c r="AH775" s="5">
        <f t="shared" si="131"/>
        <v>600</v>
      </c>
    </row>
    <row r="776" spans="1:34" x14ac:dyDescent="0.25">
      <c r="A776" s="5">
        <v>721</v>
      </c>
      <c r="B776" s="5" t="s">
        <v>49</v>
      </c>
      <c r="C776" s="5" t="s">
        <v>30</v>
      </c>
      <c r="D776" s="5" t="s">
        <v>975</v>
      </c>
      <c r="E776" s="15" t="str">
        <f t="shared" si="132"/>
        <v>B003</v>
      </c>
      <c r="F776" s="15" t="str">
        <f t="shared" si="122"/>
        <v>12619</v>
      </c>
      <c r="G776" s="15" t="str">
        <f t="shared" si="123"/>
        <v>3-1</v>
      </c>
      <c r="H776" s="5" t="s">
        <v>963</v>
      </c>
      <c r="I776" s="5">
        <f t="shared" si="124"/>
        <v>2</v>
      </c>
      <c r="J776" s="5">
        <f t="shared" si="125"/>
        <v>2022</v>
      </c>
      <c r="K776" s="5">
        <f t="shared" si="126"/>
        <v>9</v>
      </c>
      <c r="L776" s="7">
        <f t="shared" si="127"/>
        <v>44601</v>
      </c>
      <c r="M776" s="5" t="s">
        <v>963</v>
      </c>
      <c r="U776" s="5" t="s">
        <v>33</v>
      </c>
      <c r="V776" s="5" t="str">
        <f t="shared" si="128"/>
        <v>clientes - varios</v>
      </c>
      <c r="W776" s="5" t="str">
        <f t="shared" si="129"/>
        <v>CLIENTES - VARIOS</v>
      </c>
      <c r="X776" s="5" t="str">
        <f t="shared" si="130"/>
        <v>Clientes - Varios</v>
      </c>
      <c r="Y776" s="5">
        <v>99999999</v>
      </c>
      <c r="Z776" s="5" t="s">
        <v>34</v>
      </c>
      <c r="AA776" s="5" t="s">
        <v>35</v>
      </c>
      <c r="AD776" s="5" t="s">
        <v>36</v>
      </c>
      <c r="AE776" s="5">
        <v>508.47</v>
      </c>
      <c r="AF776" s="5">
        <v>0</v>
      </c>
      <c r="AG776" s="5">
        <v>91.53</v>
      </c>
      <c r="AH776" s="5">
        <f t="shared" si="131"/>
        <v>600</v>
      </c>
    </row>
    <row r="777" spans="1:34" x14ac:dyDescent="0.25">
      <c r="A777" s="5">
        <v>722</v>
      </c>
      <c r="B777" s="5" t="s">
        <v>49</v>
      </c>
      <c r="C777" s="5" t="s">
        <v>30</v>
      </c>
      <c r="D777" s="5" t="s">
        <v>976</v>
      </c>
      <c r="E777" s="15" t="str">
        <f t="shared" si="132"/>
        <v>B003</v>
      </c>
      <c r="F777" s="15" t="str">
        <f t="shared" si="122"/>
        <v>12618</v>
      </c>
      <c r="G777" s="15" t="str">
        <f t="shared" si="123"/>
        <v>3-1</v>
      </c>
      <c r="H777" s="5" t="s">
        <v>963</v>
      </c>
      <c r="I777" s="5">
        <f t="shared" si="124"/>
        <v>2</v>
      </c>
      <c r="J777" s="5">
        <f t="shared" si="125"/>
        <v>2022</v>
      </c>
      <c r="K777" s="5">
        <f t="shared" si="126"/>
        <v>9</v>
      </c>
      <c r="L777" s="7">
        <f t="shared" si="127"/>
        <v>44601</v>
      </c>
      <c r="M777" s="5" t="s">
        <v>963</v>
      </c>
      <c r="U777" s="5" t="s">
        <v>33</v>
      </c>
      <c r="V777" s="5" t="str">
        <f t="shared" si="128"/>
        <v>clientes - varios</v>
      </c>
      <c r="W777" s="5" t="str">
        <f t="shared" si="129"/>
        <v>CLIENTES - VARIOS</v>
      </c>
      <c r="X777" s="5" t="str">
        <f t="shared" si="130"/>
        <v>Clientes - Varios</v>
      </c>
      <c r="Y777" s="5">
        <v>99999999</v>
      </c>
      <c r="Z777" s="5" t="s">
        <v>34</v>
      </c>
      <c r="AA777" s="5" t="s">
        <v>35</v>
      </c>
      <c r="AD777" s="5" t="s">
        <v>36</v>
      </c>
      <c r="AE777" s="5">
        <v>508.47</v>
      </c>
      <c r="AF777" s="5">
        <v>0</v>
      </c>
      <c r="AG777" s="5">
        <v>91.53</v>
      </c>
      <c r="AH777" s="5">
        <f t="shared" si="131"/>
        <v>600</v>
      </c>
    </row>
    <row r="778" spans="1:34" x14ac:dyDescent="0.25">
      <c r="A778" s="5">
        <v>723</v>
      </c>
      <c r="B778" s="5" t="s">
        <v>49</v>
      </c>
      <c r="C778" s="5" t="s">
        <v>30</v>
      </c>
      <c r="D778" s="5" t="s">
        <v>977</v>
      </c>
      <c r="E778" s="15" t="str">
        <f t="shared" si="132"/>
        <v>B003</v>
      </c>
      <c r="F778" s="15" t="str">
        <f t="shared" si="122"/>
        <v>12617</v>
      </c>
      <c r="G778" s="15" t="str">
        <f t="shared" si="123"/>
        <v>3-1</v>
      </c>
      <c r="H778" s="5" t="s">
        <v>963</v>
      </c>
      <c r="I778" s="5">
        <f t="shared" si="124"/>
        <v>2</v>
      </c>
      <c r="J778" s="5">
        <f t="shared" si="125"/>
        <v>2022</v>
      </c>
      <c r="K778" s="5">
        <f t="shared" si="126"/>
        <v>9</v>
      </c>
      <c r="L778" s="7">
        <f t="shared" si="127"/>
        <v>44601</v>
      </c>
      <c r="M778" s="5" t="s">
        <v>963</v>
      </c>
      <c r="U778" s="5" t="s">
        <v>33</v>
      </c>
      <c r="V778" s="5" t="str">
        <f t="shared" si="128"/>
        <v>clientes - varios</v>
      </c>
      <c r="W778" s="5" t="str">
        <f t="shared" si="129"/>
        <v>CLIENTES - VARIOS</v>
      </c>
      <c r="X778" s="5" t="str">
        <f t="shared" si="130"/>
        <v>Clientes - Varios</v>
      </c>
      <c r="Y778" s="5">
        <v>99999999</v>
      </c>
      <c r="Z778" s="5" t="s">
        <v>34</v>
      </c>
      <c r="AA778" s="5" t="s">
        <v>35</v>
      </c>
      <c r="AD778" s="5" t="s">
        <v>36</v>
      </c>
      <c r="AE778" s="5">
        <v>508.47</v>
      </c>
      <c r="AF778" s="5">
        <v>0</v>
      </c>
      <c r="AG778" s="5">
        <v>91.53</v>
      </c>
      <c r="AH778" s="5">
        <f t="shared" si="131"/>
        <v>600</v>
      </c>
    </row>
    <row r="779" spans="1:34" x14ac:dyDescent="0.25">
      <c r="A779" s="5">
        <v>724</v>
      </c>
      <c r="B779" s="5" t="s">
        <v>29</v>
      </c>
      <c r="C779" s="5" t="s">
        <v>30</v>
      </c>
      <c r="D779" s="5" t="s">
        <v>978</v>
      </c>
      <c r="E779" s="15" t="str">
        <f t="shared" si="132"/>
        <v>B001</v>
      </c>
      <c r="F779" s="15" t="str">
        <f t="shared" si="122"/>
        <v>17089</v>
      </c>
      <c r="G779" s="15" t="str">
        <f t="shared" si="123"/>
        <v>1-1</v>
      </c>
      <c r="H779" s="5" t="s">
        <v>963</v>
      </c>
      <c r="I779" s="5">
        <f t="shared" si="124"/>
        <v>2</v>
      </c>
      <c r="J779" s="5">
        <f t="shared" si="125"/>
        <v>2022</v>
      </c>
      <c r="K779" s="5">
        <f t="shared" si="126"/>
        <v>9</v>
      </c>
      <c r="L779" s="7">
        <f t="shared" si="127"/>
        <v>44601</v>
      </c>
      <c r="M779" s="5" t="s">
        <v>963</v>
      </c>
      <c r="U779" s="5" t="s">
        <v>33</v>
      </c>
      <c r="V779" s="5" t="str">
        <f t="shared" si="128"/>
        <v>clientes - varios</v>
      </c>
      <c r="W779" s="5" t="str">
        <f t="shared" si="129"/>
        <v>CLIENTES - VARIOS</v>
      </c>
      <c r="X779" s="5" t="str">
        <f t="shared" si="130"/>
        <v>Clientes - Varios</v>
      </c>
      <c r="Y779" s="5">
        <v>99999999</v>
      </c>
      <c r="Z779" s="5" t="s">
        <v>34</v>
      </c>
      <c r="AA779" s="5" t="s">
        <v>35</v>
      </c>
      <c r="AD779" s="5" t="s">
        <v>36</v>
      </c>
      <c r="AE779" s="5">
        <v>423.73</v>
      </c>
      <c r="AF779" s="5">
        <v>0</v>
      </c>
      <c r="AG779" s="5">
        <v>76.27</v>
      </c>
      <c r="AH779" s="5">
        <f t="shared" si="131"/>
        <v>500</v>
      </c>
    </row>
    <row r="780" spans="1:34" x14ac:dyDescent="0.25">
      <c r="A780" s="5">
        <v>725</v>
      </c>
      <c r="B780" s="5" t="s">
        <v>29</v>
      </c>
      <c r="C780" s="5" t="s">
        <v>30</v>
      </c>
      <c r="D780" s="5" t="s">
        <v>979</v>
      </c>
      <c r="E780" s="15" t="str">
        <f t="shared" si="132"/>
        <v>B001</v>
      </c>
      <c r="F780" s="15" t="str">
        <f t="shared" si="122"/>
        <v>17088</v>
      </c>
      <c r="G780" s="15" t="str">
        <f t="shared" si="123"/>
        <v>1-1</v>
      </c>
      <c r="H780" s="5" t="s">
        <v>963</v>
      </c>
      <c r="I780" s="5">
        <f t="shared" si="124"/>
        <v>2</v>
      </c>
      <c r="J780" s="5">
        <f t="shared" si="125"/>
        <v>2022</v>
      </c>
      <c r="K780" s="5">
        <f t="shared" si="126"/>
        <v>9</v>
      </c>
      <c r="L780" s="7">
        <f t="shared" si="127"/>
        <v>44601</v>
      </c>
      <c r="M780" s="5" t="s">
        <v>963</v>
      </c>
      <c r="U780" s="5" t="s">
        <v>33</v>
      </c>
      <c r="V780" s="5" t="str">
        <f t="shared" si="128"/>
        <v>clientes - varios</v>
      </c>
      <c r="W780" s="5" t="str">
        <f t="shared" si="129"/>
        <v>CLIENTES - VARIOS</v>
      </c>
      <c r="X780" s="5" t="str">
        <f t="shared" si="130"/>
        <v>Clientes - Varios</v>
      </c>
      <c r="Y780" s="5">
        <v>99999999</v>
      </c>
      <c r="Z780" s="5" t="s">
        <v>34</v>
      </c>
      <c r="AA780" s="5" t="s">
        <v>35</v>
      </c>
      <c r="AD780" s="5" t="s">
        <v>36</v>
      </c>
      <c r="AE780" s="5">
        <v>508.47</v>
      </c>
      <c r="AF780" s="5">
        <v>0</v>
      </c>
      <c r="AG780" s="5">
        <v>91.53</v>
      </c>
      <c r="AH780" s="5">
        <f t="shared" si="131"/>
        <v>600</v>
      </c>
    </row>
    <row r="781" spans="1:34" x14ac:dyDescent="0.25">
      <c r="A781" s="5">
        <v>726</v>
      </c>
      <c r="B781" s="5" t="s">
        <v>29</v>
      </c>
      <c r="C781" s="5" t="s">
        <v>30</v>
      </c>
      <c r="D781" s="5" t="s">
        <v>980</v>
      </c>
      <c r="E781" s="15" t="str">
        <f t="shared" si="132"/>
        <v>B001</v>
      </c>
      <c r="F781" s="15" t="str">
        <f t="shared" si="122"/>
        <v>17087</v>
      </c>
      <c r="G781" s="15" t="str">
        <f t="shared" si="123"/>
        <v>1-1</v>
      </c>
      <c r="H781" s="5" t="s">
        <v>963</v>
      </c>
      <c r="I781" s="5">
        <f t="shared" si="124"/>
        <v>2</v>
      </c>
      <c r="J781" s="5">
        <f t="shared" si="125"/>
        <v>2022</v>
      </c>
      <c r="K781" s="5">
        <f t="shared" si="126"/>
        <v>9</v>
      </c>
      <c r="L781" s="7">
        <f t="shared" si="127"/>
        <v>44601</v>
      </c>
      <c r="M781" s="5" t="s">
        <v>963</v>
      </c>
      <c r="U781" s="5" t="s">
        <v>33</v>
      </c>
      <c r="V781" s="5" t="str">
        <f t="shared" si="128"/>
        <v>clientes - varios</v>
      </c>
      <c r="W781" s="5" t="str">
        <f t="shared" si="129"/>
        <v>CLIENTES - VARIOS</v>
      </c>
      <c r="X781" s="5" t="str">
        <f t="shared" si="130"/>
        <v>Clientes - Varios</v>
      </c>
      <c r="Y781" s="5">
        <v>99999999</v>
      </c>
      <c r="Z781" s="5" t="s">
        <v>34</v>
      </c>
      <c r="AA781" s="5" t="s">
        <v>35</v>
      </c>
      <c r="AD781" s="5" t="s">
        <v>36</v>
      </c>
      <c r="AE781" s="5">
        <v>508.47</v>
      </c>
      <c r="AF781" s="5">
        <v>0</v>
      </c>
      <c r="AG781" s="5">
        <v>91.53</v>
      </c>
      <c r="AH781" s="5">
        <f t="shared" si="131"/>
        <v>600</v>
      </c>
    </row>
    <row r="782" spans="1:34" x14ac:dyDescent="0.25">
      <c r="A782" s="5">
        <v>727</v>
      </c>
      <c r="B782" s="5" t="s">
        <v>29</v>
      </c>
      <c r="C782" s="5" t="s">
        <v>30</v>
      </c>
      <c r="D782" s="5" t="s">
        <v>981</v>
      </c>
      <c r="E782" s="15" t="str">
        <f t="shared" si="132"/>
        <v>B001</v>
      </c>
      <c r="F782" s="15" t="str">
        <f t="shared" si="122"/>
        <v>17086</v>
      </c>
      <c r="G782" s="15" t="str">
        <f t="shared" si="123"/>
        <v>1-1</v>
      </c>
      <c r="H782" s="5" t="s">
        <v>963</v>
      </c>
      <c r="I782" s="5">
        <f t="shared" si="124"/>
        <v>2</v>
      </c>
      <c r="J782" s="5">
        <f t="shared" si="125"/>
        <v>2022</v>
      </c>
      <c r="K782" s="5">
        <f t="shared" si="126"/>
        <v>9</v>
      </c>
      <c r="L782" s="7">
        <f t="shared" si="127"/>
        <v>44601</v>
      </c>
      <c r="M782" s="5" t="s">
        <v>963</v>
      </c>
      <c r="U782" s="5" t="s">
        <v>33</v>
      </c>
      <c r="V782" s="5" t="str">
        <f t="shared" si="128"/>
        <v>clientes - varios</v>
      </c>
      <c r="W782" s="5" t="str">
        <f t="shared" si="129"/>
        <v>CLIENTES - VARIOS</v>
      </c>
      <c r="X782" s="5" t="str">
        <f t="shared" si="130"/>
        <v>Clientes - Varios</v>
      </c>
      <c r="Y782" s="5">
        <v>99999999</v>
      </c>
      <c r="Z782" s="5" t="s">
        <v>34</v>
      </c>
      <c r="AA782" s="5" t="s">
        <v>35</v>
      </c>
      <c r="AD782" s="5" t="s">
        <v>36</v>
      </c>
      <c r="AE782" s="5">
        <v>508.47</v>
      </c>
      <c r="AF782" s="5">
        <v>0</v>
      </c>
      <c r="AG782" s="5">
        <v>91.53</v>
      </c>
      <c r="AH782" s="5">
        <f t="shared" si="131"/>
        <v>600</v>
      </c>
    </row>
    <row r="783" spans="1:34" x14ac:dyDescent="0.25">
      <c r="A783" s="5">
        <v>728</v>
      </c>
      <c r="B783" s="5" t="s">
        <v>29</v>
      </c>
      <c r="C783" s="5" t="s">
        <v>38</v>
      </c>
      <c r="D783" s="5" t="s">
        <v>982</v>
      </c>
      <c r="E783" s="15" t="str">
        <f t="shared" si="132"/>
        <v>F001</v>
      </c>
      <c r="F783" s="15" t="str">
        <f t="shared" si="122"/>
        <v>8435</v>
      </c>
      <c r="G783" s="15" t="str">
        <f t="shared" si="123"/>
        <v>1-8</v>
      </c>
      <c r="H783" s="5" t="s">
        <v>963</v>
      </c>
      <c r="I783" s="5">
        <f t="shared" si="124"/>
        <v>2</v>
      </c>
      <c r="J783" s="5">
        <f t="shared" si="125"/>
        <v>2022</v>
      </c>
      <c r="K783" s="5">
        <f t="shared" si="126"/>
        <v>9</v>
      </c>
      <c r="L783" s="7">
        <f t="shared" si="127"/>
        <v>44601</v>
      </c>
      <c r="M783" s="5" t="s">
        <v>963</v>
      </c>
      <c r="S783" s="5" t="s">
        <v>40</v>
      </c>
      <c r="T783" s="5" t="s">
        <v>41</v>
      </c>
      <c r="U783" s="5" t="s">
        <v>295</v>
      </c>
      <c r="V783" s="5" t="str">
        <f t="shared" si="128"/>
        <v>guerra choroco milton luis</v>
      </c>
      <c r="W783" s="5" t="str">
        <f t="shared" si="129"/>
        <v>GUERRA CHOROCO MILTON LUIS</v>
      </c>
      <c r="X783" s="5" t="str">
        <f t="shared" si="130"/>
        <v>Guerra Choroco Milton Luis</v>
      </c>
      <c r="Y783" s="5">
        <v>10479220285</v>
      </c>
      <c r="Z783" s="5" t="s">
        <v>34</v>
      </c>
      <c r="AA783" s="5" t="s">
        <v>35</v>
      </c>
      <c r="AD783" s="5" t="s">
        <v>36</v>
      </c>
      <c r="AE783" s="5">
        <v>847.46</v>
      </c>
      <c r="AF783" s="5">
        <v>0</v>
      </c>
      <c r="AG783" s="5">
        <v>152.54</v>
      </c>
      <c r="AH783" s="5">
        <f t="shared" si="131"/>
        <v>1000</v>
      </c>
    </row>
    <row r="784" spans="1:34" x14ac:dyDescent="0.25">
      <c r="A784" s="5">
        <v>729</v>
      </c>
      <c r="B784" s="5" t="s">
        <v>29</v>
      </c>
      <c r="C784" s="5" t="s">
        <v>38</v>
      </c>
      <c r="D784" s="5" t="s">
        <v>983</v>
      </c>
      <c r="E784" s="15" t="str">
        <f t="shared" si="132"/>
        <v>F001</v>
      </c>
      <c r="F784" s="15" t="str">
        <f t="shared" si="122"/>
        <v>8434</v>
      </c>
      <c r="G784" s="15" t="str">
        <f t="shared" si="123"/>
        <v>1-8</v>
      </c>
      <c r="H784" s="5" t="s">
        <v>963</v>
      </c>
      <c r="I784" s="5">
        <f t="shared" si="124"/>
        <v>2</v>
      </c>
      <c r="J784" s="5">
        <f t="shared" si="125"/>
        <v>2022</v>
      </c>
      <c r="K784" s="5">
        <f t="shared" si="126"/>
        <v>9</v>
      </c>
      <c r="L784" s="7">
        <f t="shared" si="127"/>
        <v>44601</v>
      </c>
      <c r="M784" s="5" t="s">
        <v>963</v>
      </c>
      <c r="R784" s="5" t="s">
        <v>66</v>
      </c>
      <c r="S784" s="5" t="s">
        <v>40</v>
      </c>
      <c r="T784" s="5" t="s">
        <v>41</v>
      </c>
      <c r="U784" s="5" t="s">
        <v>67</v>
      </c>
      <c r="V784" s="5" t="str">
        <f t="shared" si="128"/>
        <v>regalado cieza segundo</v>
      </c>
      <c r="W784" s="5" t="str">
        <f t="shared" si="129"/>
        <v>REGALADO CIEZA SEGUNDO</v>
      </c>
      <c r="X784" s="5" t="str">
        <f t="shared" si="130"/>
        <v>Regalado Cieza Segundo</v>
      </c>
      <c r="Y784" s="5">
        <v>10166087916</v>
      </c>
      <c r="Z784" s="5" t="s">
        <v>34</v>
      </c>
      <c r="AA784" s="5" t="s">
        <v>35</v>
      </c>
      <c r="AD784" s="5" t="s">
        <v>36</v>
      </c>
      <c r="AE784" s="5">
        <v>2457.63</v>
      </c>
      <c r="AF784" s="5">
        <v>0</v>
      </c>
      <c r="AG784" s="5">
        <v>442.37</v>
      </c>
      <c r="AH784" s="5">
        <f t="shared" si="131"/>
        <v>2900</v>
      </c>
    </row>
    <row r="785" spans="1:34" x14ac:dyDescent="0.25">
      <c r="A785" s="5">
        <v>730</v>
      </c>
      <c r="B785" s="5" t="s">
        <v>29</v>
      </c>
      <c r="C785" s="5" t="s">
        <v>38</v>
      </c>
      <c r="D785" s="5" t="s">
        <v>984</v>
      </c>
      <c r="E785" s="15" t="str">
        <f t="shared" si="132"/>
        <v>F001</v>
      </c>
      <c r="F785" s="15" t="str">
        <f t="shared" si="122"/>
        <v>8433</v>
      </c>
      <c r="G785" s="15" t="str">
        <f t="shared" si="123"/>
        <v>1-8</v>
      </c>
      <c r="H785" s="5" t="s">
        <v>963</v>
      </c>
      <c r="I785" s="5">
        <f t="shared" si="124"/>
        <v>2</v>
      </c>
      <c r="J785" s="5">
        <f t="shared" si="125"/>
        <v>2022</v>
      </c>
      <c r="K785" s="5">
        <f t="shared" si="126"/>
        <v>9</v>
      </c>
      <c r="L785" s="7">
        <f t="shared" si="127"/>
        <v>44601</v>
      </c>
      <c r="M785" s="5" t="s">
        <v>963</v>
      </c>
      <c r="R785" s="5" t="s">
        <v>66</v>
      </c>
      <c r="S785" s="5" t="s">
        <v>40</v>
      </c>
      <c r="T785" s="5" t="s">
        <v>41</v>
      </c>
      <c r="U785" s="5" t="s">
        <v>67</v>
      </c>
      <c r="V785" s="5" t="str">
        <f t="shared" si="128"/>
        <v>regalado cieza segundo</v>
      </c>
      <c r="W785" s="5" t="str">
        <f t="shared" si="129"/>
        <v>REGALADO CIEZA SEGUNDO</v>
      </c>
      <c r="X785" s="5" t="str">
        <f t="shared" si="130"/>
        <v>Regalado Cieza Segundo</v>
      </c>
      <c r="Y785" s="5">
        <v>10166087916</v>
      </c>
      <c r="Z785" s="5" t="s">
        <v>34</v>
      </c>
      <c r="AA785" s="5" t="s">
        <v>35</v>
      </c>
      <c r="AD785" s="5" t="s">
        <v>36</v>
      </c>
      <c r="AE785" s="5">
        <v>2457.63</v>
      </c>
      <c r="AF785" s="5">
        <v>0</v>
      </c>
      <c r="AG785" s="5">
        <v>442.37</v>
      </c>
      <c r="AH785" s="5">
        <f t="shared" si="131"/>
        <v>2900</v>
      </c>
    </row>
    <row r="786" spans="1:34" x14ac:dyDescent="0.25">
      <c r="A786" s="5">
        <v>731</v>
      </c>
      <c r="B786" s="5" t="s">
        <v>29</v>
      </c>
      <c r="C786" s="5" t="s">
        <v>30</v>
      </c>
      <c r="D786" s="5" t="s">
        <v>985</v>
      </c>
      <c r="E786" s="15" t="str">
        <f t="shared" si="132"/>
        <v>B001</v>
      </c>
      <c r="F786" s="15" t="str">
        <f t="shared" si="122"/>
        <v>17085</v>
      </c>
      <c r="G786" s="15" t="str">
        <f t="shared" si="123"/>
        <v>1-1</v>
      </c>
      <c r="H786" s="5" t="s">
        <v>963</v>
      </c>
      <c r="I786" s="5">
        <f t="shared" si="124"/>
        <v>2</v>
      </c>
      <c r="J786" s="5">
        <f t="shared" si="125"/>
        <v>2022</v>
      </c>
      <c r="K786" s="5">
        <f t="shared" si="126"/>
        <v>9</v>
      </c>
      <c r="L786" s="7">
        <f t="shared" si="127"/>
        <v>44601</v>
      </c>
      <c r="M786" s="5" t="s">
        <v>963</v>
      </c>
      <c r="U786" s="5" t="s">
        <v>33</v>
      </c>
      <c r="V786" s="5" t="str">
        <f t="shared" si="128"/>
        <v>clientes - varios</v>
      </c>
      <c r="W786" s="5" t="str">
        <f t="shared" si="129"/>
        <v>CLIENTES - VARIOS</v>
      </c>
      <c r="X786" s="5" t="str">
        <f t="shared" si="130"/>
        <v>Clientes - Varios</v>
      </c>
      <c r="Y786" s="5">
        <v>99999999</v>
      </c>
      <c r="Z786" s="5" t="s">
        <v>34</v>
      </c>
      <c r="AA786" s="5" t="s">
        <v>35</v>
      </c>
      <c r="AD786" s="5" t="s">
        <v>36</v>
      </c>
      <c r="AE786" s="5">
        <v>42.37</v>
      </c>
      <c r="AF786" s="5">
        <v>0</v>
      </c>
      <c r="AG786" s="5">
        <v>7.63</v>
      </c>
      <c r="AH786" s="5">
        <f t="shared" si="131"/>
        <v>50</v>
      </c>
    </row>
    <row r="787" spans="1:34" x14ac:dyDescent="0.25">
      <c r="A787" s="5">
        <v>732</v>
      </c>
      <c r="B787" s="5" t="s">
        <v>55</v>
      </c>
      <c r="C787" s="5" t="s">
        <v>38</v>
      </c>
      <c r="D787" s="5" t="s">
        <v>986</v>
      </c>
      <c r="E787" s="15" t="str">
        <f t="shared" si="132"/>
        <v>F002</v>
      </c>
      <c r="F787" s="15" t="str">
        <f t="shared" si="122"/>
        <v>3454</v>
      </c>
      <c r="G787" s="15" t="str">
        <f t="shared" si="123"/>
        <v>2-3</v>
      </c>
      <c r="H787" s="5" t="s">
        <v>963</v>
      </c>
      <c r="I787" s="5">
        <f t="shared" si="124"/>
        <v>2</v>
      </c>
      <c r="J787" s="5">
        <f t="shared" si="125"/>
        <v>2022</v>
      </c>
      <c r="K787" s="5">
        <f t="shared" si="126"/>
        <v>9</v>
      </c>
      <c r="L787" s="7">
        <f t="shared" si="127"/>
        <v>44601</v>
      </c>
      <c r="M787" s="5" t="s">
        <v>963</v>
      </c>
      <c r="R787" s="5" t="s">
        <v>987</v>
      </c>
      <c r="S787" s="5" t="s">
        <v>389</v>
      </c>
      <c r="T787" s="5" t="s">
        <v>390</v>
      </c>
      <c r="U787" s="5" t="s">
        <v>988</v>
      </c>
      <c r="V787" s="5" t="str">
        <f t="shared" si="128"/>
        <v>caja municip.ahorro y credito sullana s. a.</v>
      </c>
      <c r="W787" s="5" t="str">
        <f t="shared" si="129"/>
        <v>CAJA MUNICIP.AHORRO Y CREDITO SULLANA S. A.</v>
      </c>
      <c r="X787" s="5" t="str">
        <f t="shared" si="130"/>
        <v>Caja Municip.Ahorro Y Credito Sullana S. A.</v>
      </c>
      <c r="Y787" s="5">
        <v>20102881347</v>
      </c>
      <c r="Z787" s="5" t="s">
        <v>34</v>
      </c>
      <c r="AA787" s="5" t="s">
        <v>35</v>
      </c>
      <c r="AD787" s="5" t="s">
        <v>36</v>
      </c>
      <c r="AE787" s="5">
        <v>203.39</v>
      </c>
      <c r="AF787" s="5">
        <v>0</v>
      </c>
      <c r="AG787" s="5">
        <v>36.61</v>
      </c>
      <c r="AH787" s="5">
        <f t="shared" si="131"/>
        <v>240</v>
      </c>
    </row>
    <row r="788" spans="1:34" x14ac:dyDescent="0.25">
      <c r="A788" s="5">
        <v>733</v>
      </c>
      <c r="B788" s="5" t="s">
        <v>29</v>
      </c>
      <c r="C788" s="5" t="s">
        <v>38</v>
      </c>
      <c r="D788" s="5" t="s">
        <v>989</v>
      </c>
      <c r="E788" s="15" t="str">
        <f t="shared" si="132"/>
        <v>F001</v>
      </c>
      <c r="F788" s="15" t="str">
        <f t="shared" si="122"/>
        <v>8432</v>
      </c>
      <c r="G788" s="15" t="str">
        <f t="shared" si="123"/>
        <v>1-8</v>
      </c>
      <c r="H788" s="5" t="s">
        <v>963</v>
      </c>
      <c r="I788" s="5">
        <f t="shared" si="124"/>
        <v>2</v>
      </c>
      <c r="J788" s="5">
        <f t="shared" si="125"/>
        <v>2022</v>
      </c>
      <c r="K788" s="5">
        <f t="shared" si="126"/>
        <v>9</v>
      </c>
      <c r="L788" s="7">
        <f t="shared" si="127"/>
        <v>44601</v>
      </c>
      <c r="M788" s="5" t="s">
        <v>963</v>
      </c>
      <c r="R788" s="5" t="s">
        <v>990</v>
      </c>
      <c r="S788" s="5" t="s">
        <v>168</v>
      </c>
      <c r="T788" s="5" t="s">
        <v>169</v>
      </c>
      <c r="U788" s="5" t="s">
        <v>991</v>
      </c>
      <c r="V788" s="5" t="str">
        <f t="shared" si="128"/>
        <v>transportes e inversiones bustamante estela s.a.c.</v>
      </c>
      <c r="W788" s="5" t="str">
        <f t="shared" si="129"/>
        <v>TRANSPORTES E INVERSIONES BUSTAMANTE ESTELA S.A.C.</v>
      </c>
      <c r="X788" s="5" t="str">
        <f t="shared" si="130"/>
        <v>Transportes E Inversiones Bustamante Estela S.A.C.</v>
      </c>
      <c r="Y788" s="5">
        <v>20606562978</v>
      </c>
      <c r="Z788" s="5" t="s">
        <v>34</v>
      </c>
      <c r="AA788" s="5" t="s">
        <v>35</v>
      </c>
      <c r="AD788" s="5" t="s">
        <v>36</v>
      </c>
      <c r="AE788" s="5">
        <v>172.03</v>
      </c>
      <c r="AF788" s="5">
        <v>0</v>
      </c>
      <c r="AG788" s="5">
        <v>30.97</v>
      </c>
      <c r="AH788" s="5">
        <f t="shared" si="131"/>
        <v>203</v>
      </c>
    </row>
    <row r="789" spans="1:34" x14ac:dyDescent="0.25">
      <c r="A789" s="5">
        <v>734</v>
      </c>
      <c r="B789" s="5" t="s">
        <v>29</v>
      </c>
      <c r="C789" s="5" t="s">
        <v>38</v>
      </c>
      <c r="D789" s="5" t="s">
        <v>992</v>
      </c>
      <c r="E789" s="15" t="str">
        <f t="shared" si="132"/>
        <v>F001</v>
      </c>
      <c r="F789" s="15" t="str">
        <f t="shared" si="122"/>
        <v>8431</v>
      </c>
      <c r="G789" s="15" t="str">
        <f t="shared" si="123"/>
        <v>1-8</v>
      </c>
      <c r="H789" s="5" t="s">
        <v>963</v>
      </c>
      <c r="I789" s="5">
        <f t="shared" si="124"/>
        <v>2</v>
      </c>
      <c r="J789" s="5">
        <f t="shared" si="125"/>
        <v>2022</v>
      </c>
      <c r="K789" s="5">
        <f t="shared" si="126"/>
        <v>9</v>
      </c>
      <c r="L789" s="7">
        <f t="shared" si="127"/>
        <v>44601</v>
      </c>
      <c r="M789" s="5" t="s">
        <v>963</v>
      </c>
      <c r="S789" s="5" t="s">
        <v>40</v>
      </c>
      <c r="T789" s="5" t="s">
        <v>41</v>
      </c>
      <c r="U789" s="5" t="s">
        <v>83</v>
      </c>
      <c r="V789" s="5" t="str">
        <f t="shared" si="128"/>
        <v>sosa pagaza elias fernando</v>
      </c>
      <c r="W789" s="5" t="str">
        <f t="shared" si="129"/>
        <v>SOSA PAGAZA ELIAS FERNANDO</v>
      </c>
      <c r="X789" s="5" t="str">
        <f t="shared" si="130"/>
        <v>Sosa Pagaza Elias Fernando</v>
      </c>
      <c r="Y789" s="5">
        <v>10000974787</v>
      </c>
      <c r="Z789" s="5" t="s">
        <v>34</v>
      </c>
      <c r="AA789" s="5" t="s">
        <v>35</v>
      </c>
      <c r="AD789" s="5" t="s">
        <v>36</v>
      </c>
      <c r="AE789" s="5">
        <v>158.47999999999999</v>
      </c>
      <c r="AF789" s="5">
        <v>0</v>
      </c>
      <c r="AG789" s="5">
        <v>28.53</v>
      </c>
      <c r="AH789" s="5">
        <f t="shared" si="131"/>
        <v>187.01</v>
      </c>
    </row>
    <row r="790" spans="1:34" x14ac:dyDescent="0.25">
      <c r="A790" s="5">
        <v>735</v>
      </c>
      <c r="B790" s="5" t="s">
        <v>29</v>
      </c>
      <c r="C790" s="5" t="s">
        <v>38</v>
      </c>
      <c r="D790" s="5" t="s">
        <v>993</v>
      </c>
      <c r="E790" s="15" t="str">
        <f t="shared" si="132"/>
        <v>F001</v>
      </c>
      <c r="F790" s="15" t="str">
        <f t="shared" si="122"/>
        <v>8430</v>
      </c>
      <c r="G790" s="15" t="str">
        <f t="shared" si="123"/>
        <v>1-8</v>
      </c>
      <c r="H790" s="5" t="s">
        <v>963</v>
      </c>
      <c r="I790" s="5">
        <f t="shared" si="124"/>
        <v>2</v>
      </c>
      <c r="J790" s="5">
        <f t="shared" si="125"/>
        <v>2022</v>
      </c>
      <c r="K790" s="5">
        <f t="shared" si="126"/>
        <v>9</v>
      </c>
      <c r="L790" s="7">
        <f t="shared" si="127"/>
        <v>44601</v>
      </c>
      <c r="M790" s="5" t="s">
        <v>963</v>
      </c>
      <c r="U790" s="5" t="s">
        <v>153</v>
      </c>
      <c r="V790" s="5" t="str">
        <f t="shared" si="128"/>
        <v>llamo diaz luz yuliana</v>
      </c>
      <c r="W790" s="5" t="str">
        <f t="shared" si="129"/>
        <v>LLAMO DIAZ LUZ YULIANA</v>
      </c>
      <c r="X790" s="5" t="str">
        <f t="shared" si="130"/>
        <v>Llamo Diaz Luz Yuliana</v>
      </c>
      <c r="Y790" s="5">
        <v>10767675084</v>
      </c>
      <c r="Z790" s="5" t="s">
        <v>34</v>
      </c>
      <c r="AA790" s="5" t="s">
        <v>35</v>
      </c>
      <c r="AD790" s="5" t="s">
        <v>36</v>
      </c>
      <c r="AE790" s="5">
        <v>423.73</v>
      </c>
      <c r="AF790" s="5">
        <v>0</v>
      </c>
      <c r="AG790" s="5">
        <v>76.27</v>
      </c>
      <c r="AH790" s="5">
        <f t="shared" si="131"/>
        <v>500</v>
      </c>
    </row>
    <row r="791" spans="1:34" x14ac:dyDescent="0.25">
      <c r="A791" s="5">
        <v>736</v>
      </c>
      <c r="B791" s="5" t="s">
        <v>29</v>
      </c>
      <c r="C791" s="5" t="s">
        <v>38</v>
      </c>
      <c r="D791" s="5" t="s">
        <v>994</v>
      </c>
      <c r="E791" s="15" t="str">
        <f t="shared" si="132"/>
        <v>F001</v>
      </c>
      <c r="F791" s="15" t="str">
        <f t="shared" si="122"/>
        <v>8429</v>
      </c>
      <c r="G791" s="15" t="str">
        <f t="shared" si="123"/>
        <v>1-8</v>
      </c>
      <c r="H791" s="5" t="s">
        <v>963</v>
      </c>
      <c r="I791" s="5">
        <f t="shared" si="124"/>
        <v>2</v>
      </c>
      <c r="J791" s="5">
        <f t="shared" si="125"/>
        <v>2022</v>
      </c>
      <c r="K791" s="5">
        <f t="shared" si="126"/>
        <v>9</v>
      </c>
      <c r="L791" s="7">
        <f t="shared" si="127"/>
        <v>44601</v>
      </c>
      <c r="M791" s="5" t="s">
        <v>963</v>
      </c>
      <c r="R791" s="5" t="s">
        <v>41</v>
      </c>
      <c r="S791" s="5" t="s">
        <v>40</v>
      </c>
      <c r="T791" s="5" t="s">
        <v>41</v>
      </c>
      <c r="U791" s="5" t="s">
        <v>995</v>
      </c>
      <c r="V791" s="5" t="str">
        <f t="shared" si="128"/>
        <v>adriano laban jorge edilberto</v>
      </c>
      <c r="W791" s="5" t="str">
        <f t="shared" si="129"/>
        <v>ADRIANO LABAN JORGE EDILBERTO</v>
      </c>
      <c r="X791" s="5" t="str">
        <f t="shared" si="130"/>
        <v>Adriano Laban Jorge Edilberto</v>
      </c>
      <c r="Y791" s="5">
        <v>10174501161</v>
      </c>
      <c r="Z791" s="5" t="s">
        <v>34</v>
      </c>
      <c r="AA791" s="5" t="s">
        <v>35</v>
      </c>
      <c r="AD791" s="5" t="s">
        <v>36</v>
      </c>
      <c r="AE791" s="5">
        <v>84.75</v>
      </c>
      <c r="AF791" s="5">
        <v>0</v>
      </c>
      <c r="AG791" s="5">
        <v>15.25</v>
      </c>
      <c r="AH791" s="5">
        <f t="shared" si="131"/>
        <v>100</v>
      </c>
    </row>
    <row r="792" spans="1:34" x14ac:dyDescent="0.25">
      <c r="A792" s="5">
        <v>737</v>
      </c>
      <c r="B792" s="5" t="s">
        <v>29</v>
      </c>
      <c r="C792" s="5" t="s">
        <v>38</v>
      </c>
      <c r="D792" s="5" t="s">
        <v>996</v>
      </c>
      <c r="E792" s="15" t="str">
        <f t="shared" si="132"/>
        <v>F001</v>
      </c>
      <c r="F792" s="15" t="str">
        <f t="shared" si="122"/>
        <v>8428</v>
      </c>
      <c r="G792" s="15" t="str">
        <f t="shared" si="123"/>
        <v>1-8</v>
      </c>
      <c r="H792" s="5" t="s">
        <v>963</v>
      </c>
      <c r="I792" s="5">
        <f t="shared" si="124"/>
        <v>2</v>
      </c>
      <c r="J792" s="5">
        <f t="shared" si="125"/>
        <v>2022</v>
      </c>
      <c r="K792" s="5">
        <f t="shared" si="126"/>
        <v>9</v>
      </c>
      <c r="L792" s="7">
        <f t="shared" si="127"/>
        <v>44601</v>
      </c>
      <c r="M792" s="5" t="s">
        <v>963</v>
      </c>
      <c r="U792" s="5" t="s">
        <v>312</v>
      </c>
      <c r="V792" s="5" t="str">
        <f t="shared" si="128"/>
        <v>inversiones tantalean cayotopa</v>
      </c>
      <c r="W792" s="5" t="str">
        <f t="shared" si="129"/>
        <v>INVERSIONES TANTALEAN CAYOTOPA</v>
      </c>
      <c r="X792" s="5" t="str">
        <f t="shared" si="130"/>
        <v>Inversiones Tantalean Cayotopa</v>
      </c>
      <c r="Y792" s="5">
        <v>20608161296</v>
      </c>
      <c r="Z792" s="5" t="s">
        <v>34</v>
      </c>
      <c r="AA792" s="5" t="s">
        <v>35</v>
      </c>
      <c r="AD792" s="5" t="s">
        <v>36</v>
      </c>
      <c r="AE792" s="5">
        <v>16.95</v>
      </c>
      <c r="AF792" s="5">
        <v>0</v>
      </c>
      <c r="AG792" s="5">
        <v>3.05</v>
      </c>
      <c r="AH792" s="5">
        <f t="shared" si="131"/>
        <v>20</v>
      </c>
    </row>
    <row r="793" spans="1:34" x14ac:dyDescent="0.25">
      <c r="A793" s="5">
        <v>738</v>
      </c>
      <c r="B793" s="5" t="s">
        <v>29</v>
      </c>
      <c r="C793" s="5" t="s">
        <v>38</v>
      </c>
      <c r="D793" s="5" t="s">
        <v>997</v>
      </c>
      <c r="E793" s="15" t="str">
        <f t="shared" si="132"/>
        <v>F001</v>
      </c>
      <c r="F793" s="15" t="str">
        <f t="shared" si="122"/>
        <v>8427</v>
      </c>
      <c r="G793" s="15" t="str">
        <f t="shared" si="123"/>
        <v>1-8</v>
      </c>
      <c r="H793" s="5" t="s">
        <v>963</v>
      </c>
      <c r="I793" s="5">
        <f t="shared" si="124"/>
        <v>2</v>
      </c>
      <c r="J793" s="5">
        <f t="shared" si="125"/>
        <v>2022</v>
      </c>
      <c r="K793" s="5">
        <f t="shared" si="126"/>
        <v>9</v>
      </c>
      <c r="L793" s="7">
        <f t="shared" si="127"/>
        <v>44601</v>
      </c>
      <c r="M793" s="5" t="s">
        <v>963</v>
      </c>
      <c r="U793" s="5" t="s">
        <v>312</v>
      </c>
      <c r="V793" s="5" t="str">
        <f t="shared" si="128"/>
        <v>inversiones tantalean cayotopa</v>
      </c>
      <c r="W793" s="5" t="str">
        <f t="shared" si="129"/>
        <v>INVERSIONES TANTALEAN CAYOTOPA</v>
      </c>
      <c r="X793" s="5" t="str">
        <f t="shared" si="130"/>
        <v>Inversiones Tantalean Cayotopa</v>
      </c>
      <c r="Y793" s="5">
        <v>20608161296</v>
      </c>
      <c r="Z793" s="5" t="s">
        <v>34</v>
      </c>
      <c r="AA793" s="5" t="s">
        <v>35</v>
      </c>
      <c r="AD793" s="5" t="s">
        <v>36</v>
      </c>
      <c r="AE793" s="5">
        <v>16.95</v>
      </c>
      <c r="AF793" s="5">
        <v>0</v>
      </c>
      <c r="AG793" s="5">
        <v>3.05</v>
      </c>
      <c r="AH793" s="5">
        <f t="shared" si="131"/>
        <v>20</v>
      </c>
    </row>
    <row r="794" spans="1:34" x14ac:dyDescent="0.25">
      <c r="A794" s="5">
        <v>739</v>
      </c>
      <c r="B794" s="5" t="s">
        <v>29</v>
      </c>
      <c r="C794" s="5" t="s">
        <v>38</v>
      </c>
      <c r="D794" s="5" t="s">
        <v>998</v>
      </c>
      <c r="E794" s="15" t="str">
        <f t="shared" si="132"/>
        <v>F001</v>
      </c>
      <c r="F794" s="15" t="str">
        <f t="shared" si="122"/>
        <v>8426</v>
      </c>
      <c r="G794" s="15" t="str">
        <f t="shared" si="123"/>
        <v>1-8</v>
      </c>
      <c r="H794" s="5" t="s">
        <v>963</v>
      </c>
      <c r="I794" s="5">
        <f t="shared" si="124"/>
        <v>2</v>
      </c>
      <c r="J794" s="5">
        <f t="shared" si="125"/>
        <v>2022</v>
      </c>
      <c r="K794" s="5">
        <f t="shared" si="126"/>
        <v>9</v>
      </c>
      <c r="L794" s="7">
        <f t="shared" si="127"/>
        <v>44601</v>
      </c>
      <c r="M794" s="5" t="s">
        <v>963</v>
      </c>
      <c r="S794" s="5" t="s">
        <v>168</v>
      </c>
      <c r="T794" s="5" t="s">
        <v>169</v>
      </c>
      <c r="U794" s="5" t="s">
        <v>269</v>
      </c>
      <c r="V794" s="5" t="str">
        <f t="shared" si="128"/>
        <v>rios coronel maria marcelina</v>
      </c>
      <c r="W794" s="5" t="str">
        <f t="shared" si="129"/>
        <v>RIOS CORONEL MARIA MARCELINA</v>
      </c>
      <c r="X794" s="5" t="str">
        <f t="shared" si="130"/>
        <v>Rios Coronel Maria Marcelina</v>
      </c>
      <c r="Y794" s="5">
        <v>10451194114</v>
      </c>
      <c r="Z794" s="5" t="s">
        <v>34</v>
      </c>
      <c r="AA794" s="5" t="s">
        <v>35</v>
      </c>
      <c r="AD794" s="5" t="s">
        <v>36</v>
      </c>
      <c r="AE794" s="5">
        <v>423.73</v>
      </c>
      <c r="AF794" s="5">
        <v>0</v>
      </c>
      <c r="AG794" s="5">
        <v>76.27</v>
      </c>
      <c r="AH794" s="5">
        <f t="shared" si="131"/>
        <v>500</v>
      </c>
    </row>
    <row r="795" spans="1:34" x14ac:dyDescent="0.25">
      <c r="A795" s="5">
        <v>740</v>
      </c>
      <c r="B795" s="5" t="s">
        <v>29</v>
      </c>
      <c r="C795" s="5" t="s">
        <v>38</v>
      </c>
      <c r="D795" s="5" t="s">
        <v>999</v>
      </c>
      <c r="E795" s="15" t="str">
        <f t="shared" si="132"/>
        <v>F001</v>
      </c>
      <c r="F795" s="15" t="str">
        <f t="shared" si="122"/>
        <v>8425</v>
      </c>
      <c r="G795" s="15" t="str">
        <f t="shared" si="123"/>
        <v>1-8</v>
      </c>
      <c r="H795" s="5" t="s">
        <v>963</v>
      </c>
      <c r="I795" s="5">
        <f t="shared" si="124"/>
        <v>2</v>
      </c>
      <c r="J795" s="5">
        <f t="shared" si="125"/>
        <v>2022</v>
      </c>
      <c r="K795" s="5">
        <f t="shared" si="126"/>
        <v>9</v>
      </c>
      <c r="L795" s="7">
        <f t="shared" si="127"/>
        <v>44601</v>
      </c>
      <c r="M795" s="5" t="s">
        <v>963</v>
      </c>
      <c r="R795" s="5" t="s">
        <v>66</v>
      </c>
      <c r="S795" s="5" t="s">
        <v>40</v>
      </c>
      <c r="T795" s="5" t="s">
        <v>41</v>
      </c>
      <c r="U795" s="5" t="s">
        <v>67</v>
      </c>
      <c r="V795" s="5" t="str">
        <f t="shared" si="128"/>
        <v>regalado cieza segundo</v>
      </c>
      <c r="W795" s="5" t="str">
        <f t="shared" si="129"/>
        <v>REGALADO CIEZA SEGUNDO</v>
      </c>
      <c r="X795" s="5" t="str">
        <f t="shared" si="130"/>
        <v>Regalado Cieza Segundo</v>
      </c>
      <c r="Y795" s="5">
        <v>10166087916</v>
      </c>
      <c r="Z795" s="5" t="s">
        <v>34</v>
      </c>
      <c r="AA795" s="5" t="s">
        <v>35</v>
      </c>
      <c r="AD795" s="5" t="s">
        <v>36</v>
      </c>
      <c r="AE795" s="5">
        <v>2457.63</v>
      </c>
      <c r="AF795" s="5">
        <v>0</v>
      </c>
      <c r="AG795" s="5">
        <v>442.37</v>
      </c>
      <c r="AH795" s="5">
        <f t="shared" si="131"/>
        <v>2900</v>
      </c>
    </row>
    <row r="796" spans="1:34" x14ac:dyDescent="0.25">
      <c r="A796" s="5">
        <v>741</v>
      </c>
      <c r="B796" s="5" t="s">
        <v>29</v>
      </c>
      <c r="C796" s="5" t="s">
        <v>38</v>
      </c>
      <c r="D796" s="5" t="s">
        <v>1000</v>
      </c>
      <c r="E796" s="15" t="str">
        <f t="shared" si="132"/>
        <v>F001</v>
      </c>
      <c r="F796" s="15" t="str">
        <f t="shared" si="122"/>
        <v>8424</v>
      </c>
      <c r="G796" s="15" t="str">
        <f t="shared" si="123"/>
        <v>1-8</v>
      </c>
      <c r="H796" s="5" t="s">
        <v>963</v>
      </c>
      <c r="I796" s="5">
        <f t="shared" si="124"/>
        <v>2</v>
      </c>
      <c r="J796" s="5">
        <f t="shared" si="125"/>
        <v>2022</v>
      </c>
      <c r="K796" s="5">
        <f t="shared" si="126"/>
        <v>9</v>
      </c>
      <c r="L796" s="7">
        <f t="shared" si="127"/>
        <v>44601</v>
      </c>
      <c r="M796" s="5" t="s">
        <v>963</v>
      </c>
      <c r="R796" s="5" t="s">
        <v>66</v>
      </c>
      <c r="S796" s="5" t="s">
        <v>40</v>
      </c>
      <c r="T796" s="5" t="s">
        <v>41</v>
      </c>
      <c r="U796" s="5" t="s">
        <v>67</v>
      </c>
      <c r="V796" s="5" t="str">
        <f t="shared" si="128"/>
        <v>regalado cieza segundo</v>
      </c>
      <c r="W796" s="5" t="str">
        <f t="shared" si="129"/>
        <v>REGALADO CIEZA SEGUNDO</v>
      </c>
      <c r="X796" s="5" t="str">
        <f t="shared" si="130"/>
        <v>Regalado Cieza Segundo</v>
      </c>
      <c r="Y796" s="5">
        <v>10166087916</v>
      </c>
      <c r="Z796" s="5" t="s">
        <v>34</v>
      </c>
      <c r="AA796" s="5" t="s">
        <v>35</v>
      </c>
      <c r="AD796" s="5" t="s">
        <v>36</v>
      </c>
      <c r="AE796" s="5">
        <v>2457.63</v>
      </c>
      <c r="AF796" s="5">
        <v>0</v>
      </c>
      <c r="AG796" s="5">
        <v>442.37</v>
      </c>
      <c r="AH796" s="5">
        <f t="shared" si="131"/>
        <v>2900</v>
      </c>
    </row>
    <row r="797" spans="1:34" x14ac:dyDescent="0.25">
      <c r="A797" s="5">
        <v>742</v>
      </c>
      <c r="B797" s="5" t="s">
        <v>29</v>
      </c>
      <c r="C797" s="5" t="s">
        <v>38</v>
      </c>
      <c r="D797" s="5" t="s">
        <v>1001</v>
      </c>
      <c r="E797" s="15" t="str">
        <f t="shared" si="132"/>
        <v>F001</v>
      </c>
      <c r="F797" s="15" t="str">
        <f t="shared" si="122"/>
        <v>8423</v>
      </c>
      <c r="G797" s="15" t="str">
        <f t="shared" si="123"/>
        <v>1-8</v>
      </c>
      <c r="H797" s="5" t="s">
        <v>963</v>
      </c>
      <c r="I797" s="5">
        <f t="shared" si="124"/>
        <v>2</v>
      </c>
      <c r="J797" s="5">
        <f t="shared" si="125"/>
        <v>2022</v>
      </c>
      <c r="K797" s="5">
        <f t="shared" si="126"/>
        <v>9</v>
      </c>
      <c r="L797" s="7">
        <f t="shared" si="127"/>
        <v>44601</v>
      </c>
      <c r="M797" s="5" t="s">
        <v>963</v>
      </c>
      <c r="R797" s="5" t="s">
        <v>66</v>
      </c>
      <c r="S797" s="5" t="s">
        <v>40</v>
      </c>
      <c r="T797" s="5" t="s">
        <v>41</v>
      </c>
      <c r="U797" s="5" t="s">
        <v>67</v>
      </c>
      <c r="V797" s="5" t="str">
        <f t="shared" si="128"/>
        <v>regalado cieza segundo</v>
      </c>
      <c r="W797" s="5" t="str">
        <f t="shared" si="129"/>
        <v>REGALADO CIEZA SEGUNDO</v>
      </c>
      <c r="X797" s="5" t="str">
        <f t="shared" si="130"/>
        <v>Regalado Cieza Segundo</v>
      </c>
      <c r="Y797" s="5">
        <v>10166087916</v>
      </c>
      <c r="Z797" s="5" t="s">
        <v>34</v>
      </c>
      <c r="AA797" s="5" t="s">
        <v>35</v>
      </c>
      <c r="AD797" s="5" t="s">
        <v>36</v>
      </c>
      <c r="AE797" s="5">
        <v>2457.63</v>
      </c>
      <c r="AF797" s="5">
        <v>0</v>
      </c>
      <c r="AG797" s="5">
        <v>442.37</v>
      </c>
      <c r="AH797" s="5">
        <f t="shared" si="131"/>
        <v>2900</v>
      </c>
    </row>
    <row r="798" spans="1:34" x14ac:dyDescent="0.25">
      <c r="A798" s="5">
        <v>743</v>
      </c>
      <c r="B798" s="5" t="s">
        <v>29</v>
      </c>
      <c r="C798" s="5" t="s">
        <v>38</v>
      </c>
      <c r="D798" s="5" t="s">
        <v>1002</v>
      </c>
      <c r="E798" s="15" t="str">
        <f t="shared" si="132"/>
        <v>F001</v>
      </c>
      <c r="F798" s="15" t="str">
        <f t="shared" si="122"/>
        <v>8422</v>
      </c>
      <c r="G798" s="15" t="str">
        <f t="shared" si="123"/>
        <v>1-8</v>
      </c>
      <c r="H798" s="5" t="s">
        <v>963</v>
      </c>
      <c r="I798" s="5">
        <f t="shared" si="124"/>
        <v>2</v>
      </c>
      <c r="J798" s="5">
        <f t="shared" si="125"/>
        <v>2022</v>
      </c>
      <c r="K798" s="5">
        <f t="shared" si="126"/>
        <v>9</v>
      </c>
      <c r="L798" s="7">
        <f t="shared" si="127"/>
        <v>44601</v>
      </c>
      <c r="M798" s="5" t="s">
        <v>963</v>
      </c>
      <c r="S798" s="5" t="s">
        <v>40</v>
      </c>
      <c r="T798" s="5" t="s">
        <v>41</v>
      </c>
      <c r="U798" s="5" t="s">
        <v>83</v>
      </c>
      <c r="V798" s="5" t="str">
        <f t="shared" si="128"/>
        <v>sosa pagaza elias fernando</v>
      </c>
      <c r="W798" s="5" t="str">
        <f t="shared" si="129"/>
        <v>SOSA PAGAZA ELIAS FERNANDO</v>
      </c>
      <c r="X798" s="5" t="str">
        <f t="shared" si="130"/>
        <v>Sosa Pagaza Elias Fernando</v>
      </c>
      <c r="Y798" s="5">
        <v>10000974787</v>
      </c>
      <c r="Z798" s="5" t="s">
        <v>34</v>
      </c>
      <c r="AA798" s="5" t="s">
        <v>35</v>
      </c>
      <c r="AD798" s="5" t="s">
        <v>36</v>
      </c>
      <c r="AE798" s="5">
        <v>95.76</v>
      </c>
      <c r="AF798" s="5">
        <v>0</v>
      </c>
      <c r="AG798" s="5">
        <v>17.239999999999998</v>
      </c>
      <c r="AH798" s="5">
        <f t="shared" si="131"/>
        <v>113</v>
      </c>
    </row>
    <row r="799" spans="1:34" x14ac:dyDescent="0.25">
      <c r="A799" s="5">
        <v>744</v>
      </c>
      <c r="B799" s="5" t="s">
        <v>29</v>
      </c>
      <c r="C799" s="5" t="s">
        <v>38</v>
      </c>
      <c r="D799" s="5" t="s">
        <v>1003</v>
      </c>
      <c r="E799" s="15" t="str">
        <f t="shared" si="132"/>
        <v>F001</v>
      </c>
      <c r="F799" s="15" t="str">
        <f t="shared" si="122"/>
        <v>8421</v>
      </c>
      <c r="G799" s="15" t="str">
        <f t="shared" si="123"/>
        <v>1-8</v>
      </c>
      <c r="H799" s="5" t="s">
        <v>963</v>
      </c>
      <c r="I799" s="5">
        <f t="shared" si="124"/>
        <v>2</v>
      </c>
      <c r="J799" s="5">
        <f t="shared" si="125"/>
        <v>2022</v>
      </c>
      <c r="K799" s="5">
        <f t="shared" si="126"/>
        <v>9</v>
      </c>
      <c r="L799" s="7">
        <f t="shared" si="127"/>
        <v>44601</v>
      </c>
      <c r="M799" s="5" t="s">
        <v>963</v>
      </c>
      <c r="R799" s="5" t="s">
        <v>306</v>
      </c>
      <c r="S799" s="5" t="s">
        <v>40</v>
      </c>
      <c r="T799" s="5" t="s">
        <v>306</v>
      </c>
      <c r="U799" s="5" t="s">
        <v>1004</v>
      </c>
      <c r="V799" s="5" t="str">
        <f t="shared" si="128"/>
        <v>consorcio changomarca</v>
      </c>
      <c r="W799" s="5" t="str">
        <f t="shared" si="129"/>
        <v>CONSORCIO CHANGOMARCA</v>
      </c>
      <c r="X799" s="5" t="str">
        <f t="shared" si="130"/>
        <v>Consorcio Changomarca</v>
      </c>
      <c r="Y799" s="5">
        <v>20608592289</v>
      </c>
      <c r="Z799" s="5" t="s">
        <v>34</v>
      </c>
      <c r="AA799" s="5" t="s">
        <v>35</v>
      </c>
      <c r="AD799" s="5" t="s">
        <v>36</v>
      </c>
      <c r="AE799" s="5">
        <v>1285.5899999999999</v>
      </c>
      <c r="AF799" s="5">
        <v>0</v>
      </c>
      <c r="AG799" s="5">
        <v>231.41</v>
      </c>
      <c r="AH799" s="5">
        <f t="shared" si="131"/>
        <v>1517</v>
      </c>
    </row>
    <row r="800" spans="1:34" x14ac:dyDescent="0.25">
      <c r="A800" s="5">
        <v>745</v>
      </c>
      <c r="B800" s="5" t="s">
        <v>55</v>
      </c>
      <c r="C800" s="5" t="s">
        <v>30</v>
      </c>
      <c r="D800" s="5" t="s">
        <v>1005</v>
      </c>
      <c r="E800" s="15" t="str">
        <f t="shared" si="132"/>
        <v>B002</v>
      </c>
      <c r="F800" s="15" t="str">
        <f t="shared" si="122"/>
        <v>16004</v>
      </c>
      <c r="G800" s="15" t="str">
        <f t="shared" si="123"/>
        <v>2-1</v>
      </c>
      <c r="H800" s="5" t="s">
        <v>963</v>
      </c>
      <c r="I800" s="5">
        <f t="shared" si="124"/>
        <v>2</v>
      </c>
      <c r="J800" s="5">
        <f t="shared" si="125"/>
        <v>2022</v>
      </c>
      <c r="K800" s="5">
        <f t="shared" si="126"/>
        <v>9</v>
      </c>
      <c r="L800" s="7">
        <f t="shared" si="127"/>
        <v>44601</v>
      </c>
      <c r="M800" s="5" t="s">
        <v>963</v>
      </c>
      <c r="U800" s="5" t="s">
        <v>33</v>
      </c>
      <c r="V800" s="5" t="str">
        <f t="shared" si="128"/>
        <v>clientes - varios</v>
      </c>
      <c r="W800" s="5" t="str">
        <f t="shared" si="129"/>
        <v>CLIENTES - VARIOS</v>
      </c>
      <c r="X800" s="5" t="str">
        <f t="shared" si="130"/>
        <v>Clientes - Varios</v>
      </c>
      <c r="Y800" s="5">
        <v>99999999</v>
      </c>
      <c r="Z800" s="5" t="s">
        <v>34</v>
      </c>
      <c r="AA800" s="5" t="s">
        <v>35</v>
      </c>
      <c r="AD800" s="5" t="s">
        <v>36</v>
      </c>
      <c r="AE800" s="5">
        <v>508.47</v>
      </c>
      <c r="AF800" s="5">
        <v>0</v>
      </c>
      <c r="AG800" s="5">
        <v>91.53</v>
      </c>
      <c r="AH800" s="5">
        <f t="shared" si="131"/>
        <v>600</v>
      </c>
    </row>
    <row r="801" spans="1:34" x14ac:dyDescent="0.25">
      <c r="A801" s="5">
        <v>746</v>
      </c>
      <c r="B801" s="5" t="s">
        <v>55</v>
      </c>
      <c r="C801" s="5" t="s">
        <v>30</v>
      </c>
      <c r="D801" s="5" t="s">
        <v>1006</v>
      </c>
      <c r="E801" s="15" t="str">
        <f t="shared" si="132"/>
        <v>B002</v>
      </c>
      <c r="F801" s="15" t="str">
        <f t="shared" si="122"/>
        <v>16003</v>
      </c>
      <c r="G801" s="15" t="str">
        <f t="shared" si="123"/>
        <v>2-1</v>
      </c>
      <c r="H801" s="5" t="s">
        <v>963</v>
      </c>
      <c r="I801" s="5">
        <f t="shared" si="124"/>
        <v>2</v>
      </c>
      <c r="J801" s="5">
        <f t="shared" si="125"/>
        <v>2022</v>
      </c>
      <c r="K801" s="5">
        <f t="shared" si="126"/>
        <v>9</v>
      </c>
      <c r="L801" s="7">
        <f t="shared" si="127"/>
        <v>44601</v>
      </c>
      <c r="M801" s="5" t="s">
        <v>963</v>
      </c>
      <c r="U801" s="5" t="s">
        <v>33</v>
      </c>
      <c r="V801" s="5" t="str">
        <f t="shared" si="128"/>
        <v>clientes - varios</v>
      </c>
      <c r="W801" s="5" t="str">
        <f t="shared" si="129"/>
        <v>CLIENTES - VARIOS</v>
      </c>
      <c r="X801" s="5" t="str">
        <f t="shared" si="130"/>
        <v>Clientes - Varios</v>
      </c>
      <c r="Y801" s="5">
        <v>99999999</v>
      </c>
      <c r="Z801" s="5" t="s">
        <v>34</v>
      </c>
      <c r="AA801" s="5" t="s">
        <v>35</v>
      </c>
      <c r="AD801" s="5" t="s">
        <v>36</v>
      </c>
      <c r="AE801" s="5">
        <v>508.47</v>
      </c>
      <c r="AF801" s="5">
        <v>0</v>
      </c>
      <c r="AG801" s="5">
        <v>91.53</v>
      </c>
      <c r="AH801" s="5">
        <f t="shared" si="131"/>
        <v>600</v>
      </c>
    </row>
    <row r="802" spans="1:34" x14ac:dyDescent="0.25">
      <c r="A802" s="5">
        <v>747</v>
      </c>
      <c r="B802" s="5" t="s">
        <v>49</v>
      </c>
      <c r="C802" s="5" t="s">
        <v>30</v>
      </c>
      <c r="D802" s="5" t="s">
        <v>1007</v>
      </c>
      <c r="E802" s="15" t="str">
        <f t="shared" si="132"/>
        <v>B003</v>
      </c>
      <c r="F802" s="15" t="str">
        <f t="shared" si="122"/>
        <v>12616</v>
      </c>
      <c r="G802" s="15" t="str">
        <f t="shared" si="123"/>
        <v>3-1</v>
      </c>
      <c r="H802" s="5" t="s">
        <v>963</v>
      </c>
      <c r="I802" s="5">
        <f t="shared" si="124"/>
        <v>2</v>
      </c>
      <c r="J802" s="5">
        <f t="shared" si="125"/>
        <v>2022</v>
      </c>
      <c r="K802" s="5">
        <f t="shared" si="126"/>
        <v>9</v>
      </c>
      <c r="L802" s="7">
        <f t="shared" si="127"/>
        <v>44601</v>
      </c>
      <c r="M802" s="5" t="s">
        <v>963</v>
      </c>
      <c r="U802" s="5" t="s">
        <v>33</v>
      </c>
      <c r="V802" s="5" t="str">
        <f t="shared" si="128"/>
        <v>clientes - varios</v>
      </c>
      <c r="W802" s="5" t="str">
        <f t="shared" si="129"/>
        <v>CLIENTES - VARIOS</v>
      </c>
      <c r="X802" s="5" t="str">
        <f t="shared" si="130"/>
        <v>Clientes - Varios</v>
      </c>
      <c r="Y802" s="5">
        <v>99999999</v>
      </c>
      <c r="Z802" s="5" t="s">
        <v>34</v>
      </c>
      <c r="AA802" s="5" t="s">
        <v>35</v>
      </c>
      <c r="AD802" s="5" t="s">
        <v>36</v>
      </c>
      <c r="AE802" s="5">
        <v>508.47</v>
      </c>
      <c r="AF802" s="5">
        <v>0</v>
      </c>
      <c r="AG802" s="5">
        <v>91.53</v>
      </c>
      <c r="AH802" s="5">
        <f t="shared" si="131"/>
        <v>600</v>
      </c>
    </row>
    <row r="803" spans="1:34" x14ac:dyDescent="0.25">
      <c r="A803" s="5">
        <v>748</v>
      </c>
      <c r="B803" s="5" t="s">
        <v>49</v>
      </c>
      <c r="C803" s="5" t="s">
        <v>30</v>
      </c>
      <c r="D803" s="5" t="s">
        <v>1008</v>
      </c>
      <c r="E803" s="15" t="str">
        <f t="shared" si="132"/>
        <v>B003</v>
      </c>
      <c r="F803" s="15" t="str">
        <f t="shared" si="122"/>
        <v>12615</v>
      </c>
      <c r="G803" s="15" t="str">
        <f t="shared" si="123"/>
        <v>3-1</v>
      </c>
      <c r="H803" s="5" t="s">
        <v>963</v>
      </c>
      <c r="I803" s="5">
        <f t="shared" si="124"/>
        <v>2</v>
      </c>
      <c r="J803" s="5">
        <f t="shared" si="125"/>
        <v>2022</v>
      </c>
      <c r="K803" s="5">
        <f t="shared" si="126"/>
        <v>9</v>
      </c>
      <c r="L803" s="7">
        <f t="shared" si="127"/>
        <v>44601</v>
      </c>
      <c r="M803" s="5" t="s">
        <v>963</v>
      </c>
      <c r="U803" s="5" t="s">
        <v>33</v>
      </c>
      <c r="V803" s="5" t="str">
        <f t="shared" si="128"/>
        <v>clientes - varios</v>
      </c>
      <c r="W803" s="5" t="str">
        <f t="shared" si="129"/>
        <v>CLIENTES - VARIOS</v>
      </c>
      <c r="X803" s="5" t="str">
        <f t="shared" si="130"/>
        <v>Clientes - Varios</v>
      </c>
      <c r="Y803" s="5">
        <v>99999999</v>
      </c>
      <c r="Z803" s="5" t="s">
        <v>34</v>
      </c>
      <c r="AA803" s="5" t="s">
        <v>35</v>
      </c>
      <c r="AD803" s="5" t="s">
        <v>36</v>
      </c>
      <c r="AE803" s="5">
        <v>508.47</v>
      </c>
      <c r="AF803" s="5">
        <v>0</v>
      </c>
      <c r="AG803" s="5">
        <v>91.53</v>
      </c>
      <c r="AH803" s="5">
        <f t="shared" si="131"/>
        <v>600</v>
      </c>
    </row>
    <row r="804" spans="1:34" x14ac:dyDescent="0.25">
      <c r="A804" s="5">
        <v>749</v>
      </c>
      <c r="B804" s="5" t="s">
        <v>49</v>
      </c>
      <c r="C804" s="5" t="s">
        <v>30</v>
      </c>
      <c r="D804" s="5" t="s">
        <v>1009</v>
      </c>
      <c r="E804" s="15" t="str">
        <f t="shared" si="132"/>
        <v>B003</v>
      </c>
      <c r="F804" s="15" t="str">
        <f t="shared" si="122"/>
        <v>12614</v>
      </c>
      <c r="G804" s="15" t="str">
        <f t="shared" si="123"/>
        <v>3-1</v>
      </c>
      <c r="H804" s="5" t="s">
        <v>963</v>
      </c>
      <c r="I804" s="5">
        <f t="shared" si="124"/>
        <v>2</v>
      </c>
      <c r="J804" s="5">
        <f t="shared" si="125"/>
        <v>2022</v>
      </c>
      <c r="K804" s="5">
        <f t="shared" si="126"/>
        <v>9</v>
      </c>
      <c r="L804" s="7">
        <f t="shared" si="127"/>
        <v>44601</v>
      </c>
      <c r="M804" s="5" t="s">
        <v>963</v>
      </c>
      <c r="U804" s="5" t="s">
        <v>33</v>
      </c>
      <c r="V804" s="5" t="str">
        <f t="shared" si="128"/>
        <v>clientes - varios</v>
      </c>
      <c r="W804" s="5" t="str">
        <f t="shared" si="129"/>
        <v>CLIENTES - VARIOS</v>
      </c>
      <c r="X804" s="5" t="str">
        <f t="shared" si="130"/>
        <v>Clientes - Varios</v>
      </c>
      <c r="Y804" s="5">
        <v>99999999</v>
      </c>
      <c r="Z804" s="5" t="s">
        <v>34</v>
      </c>
      <c r="AA804" s="5" t="s">
        <v>35</v>
      </c>
      <c r="AD804" s="5" t="s">
        <v>36</v>
      </c>
      <c r="AE804" s="5">
        <v>508.47</v>
      </c>
      <c r="AF804" s="5">
        <v>0</v>
      </c>
      <c r="AG804" s="5">
        <v>91.53</v>
      </c>
      <c r="AH804" s="5">
        <f t="shared" si="131"/>
        <v>600</v>
      </c>
    </row>
    <row r="805" spans="1:34" x14ac:dyDescent="0.25">
      <c r="A805" s="5">
        <v>750</v>
      </c>
      <c r="B805" s="5" t="s">
        <v>49</v>
      </c>
      <c r="C805" s="5" t="s">
        <v>30</v>
      </c>
      <c r="D805" s="5" t="s">
        <v>1010</v>
      </c>
      <c r="E805" s="15" t="str">
        <f t="shared" si="132"/>
        <v>B003</v>
      </c>
      <c r="F805" s="15" t="str">
        <f t="shared" si="122"/>
        <v>12613</v>
      </c>
      <c r="G805" s="15" t="str">
        <f t="shared" si="123"/>
        <v>3-1</v>
      </c>
      <c r="H805" s="5" t="s">
        <v>963</v>
      </c>
      <c r="I805" s="5">
        <f t="shared" si="124"/>
        <v>2</v>
      </c>
      <c r="J805" s="5">
        <f t="shared" si="125"/>
        <v>2022</v>
      </c>
      <c r="K805" s="5">
        <f t="shared" si="126"/>
        <v>9</v>
      </c>
      <c r="L805" s="7">
        <f t="shared" si="127"/>
        <v>44601</v>
      </c>
      <c r="M805" s="5" t="s">
        <v>963</v>
      </c>
      <c r="U805" s="5" t="s">
        <v>33</v>
      </c>
      <c r="V805" s="5" t="str">
        <f t="shared" si="128"/>
        <v>clientes - varios</v>
      </c>
      <c r="W805" s="5" t="str">
        <f t="shared" si="129"/>
        <v>CLIENTES - VARIOS</v>
      </c>
      <c r="X805" s="5" t="str">
        <f t="shared" si="130"/>
        <v>Clientes - Varios</v>
      </c>
      <c r="Y805" s="5">
        <v>99999999</v>
      </c>
      <c r="Z805" s="5" t="s">
        <v>34</v>
      </c>
      <c r="AA805" s="5" t="s">
        <v>35</v>
      </c>
      <c r="AD805" s="5" t="s">
        <v>36</v>
      </c>
      <c r="AE805" s="5">
        <v>508.47</v>
      </c>
      <c r="AF805" s="5">
        <v>0</v>
      </c>
      <c r="AG805" s="5">
        <v>91.53</v>
      </c>
      <c r="AH805" s="5">
        <f t="shared" si="131"/>
        <v>600</v>
      </c>
    </row>
    <row r="806" spans="1:34" x14ac:dyDescent="0.25">
      <c r="A806" s="5">
        <v>751</v>
      </c>
      <c r="B806" s="5" t="s">
        <v>49</v>
      </c>
      <c r="C806" s="5" t="s">
        <v>30</v>
      </c>
      <c r="D806" s="5" t="s">
        <v>1011</v>
      </c>
      <c r="E806" s="15" t="str">
        <f t="shared" si="132"/>
        <v>B003</v>
      </c>
      <c r="F806" s="15" t="str">
        <f t="shared" si="122"/>
        <v>12612</v>
      </c>
      <c r="G806" s="15" t="str">
        <f t="shared" si="123"/>
        <v>3-1</v>
      </c>
      <c r="H806" s="5" t="s">
        <v>963</v>
      </c>
      <c r="I806" s="5">
        <f t="shared" si="124"/>
        <v>2</v>
      </c>
      <c r="J806" s="5">
        <f t="shared" si="125"/>
        <v>2022</v>
      </c>
      <c r="K806" s="5">
        <f t="shared" si="126"/>
        <v>9</v>
      </c>
      <c r="L806" s="7">
        <f t="shared" si="127"/>
        <v>44601</v>
      </c>
      <c r="M806" s="5" t="s">
        <v>963</v>
      </c>
      <c r="U806" s="5" t="s">
        <v>33</v>
      </c>
      <c r="V806" s="5" t="str">
        <f t="shared" si="128"/>
        <v>clientes - varios</v>
      </c>
      <c r="W806" s="5" t="str">
        <f t="shared" si="129"/>
        <v>CLIENTES - VARIOS</v>
      </c>
      <c r="X806" s="5" t="str">
        <f t="shared" si="130"/>
        <v>Clientes - Varios</v>
      </c>
      <c r="Y806" s="5">
        <v>99999999</v>
      </c>
      <c r="Z806" s="5" t="s">
        <v>34</v>
      </c>
      <c r="AA806" s="5" t="s">
        <v>35</v>
      </c>
      <c r="AD806" s="5" t="s">
        <v>36</v>
      </c>
      <c r="AE806" s="5">
        <v>508.47</v>
      </c>
      <c r="AF806" s="5">
        <v>0</v>
      </c>
      <c r="AG806" s="5">
        <v>91.53</v>
      </c>
      <c r="AH806" s="5">
        <f t="shared" si="131"/>
        <v>600</v>
      </c>
    </row>
    <row r="807" spans="1:34" x14ac:dyDescent="0.25">
      <c r="A807" s="5">
        <v>752</v>
      </c>
      <c r="B807" s="5" t="s">
        <v>49</v>
      </c>
      <c r="C807" s="5" t="s">
        <v>30</v>
      </c>
      <c r="D807" s="5" t="s">
        <v>1012</v>
      </c>
      <c r="E807" s="15" t="str">
        <f t="shared" si="132"/>
        <v>B003</v>
      </c>
      <c r="F807" s="15" t="str">
        <f t="shared" si="122"/>
        <v>12611</v>
      </c>
      <c r="G807" s="15" t="str">
        <f t="shared" si="123"/>
        <v>3-1</v>
      </c>
      <c r="H807" s="5" t="s">
        <v>963</v>
      </c>
      <c r="I807" s="5">
        <f t="shared" si="124"/>
        <v>2</v>
      </c>
      <c r="J807" s="5">
        <f t="shared" si="125"/>
        <v>2022</v>
      </c>
      <c r="K807" s="5">
        <f t="shared" si="126"/>
        <v>9</v>
      </c>
      <c r="L807" s="7">
        <f t="shared" si="127"/>
        <v>44601</v>
      </c>
      <c r="M807" s="5" t="s">
        <v>963</v>
      </c>
      <c r="U807" s="5" t="s">
        <v>33</v>
      </c>
      <c r="V807" s="5" t="str">
        <f t="shared" si="128"/>
        <v>clientes - varios</v>
      </c>
      <c r="W807" s="5" t="str">
        <f t="shared" si="129"/>
        <v>CLIENTES - VARIOS</v>
      </c>
      <c r="X807" s="5" t="str">
        <f t="shared" si="130"/>
        <v>Clientes - Varios</v>
      </c>
      <c r="Y807" s="5">
        <v>99999999</v>
      </c>
      <c r="Z807" s="5" t="s">
        <v>34</v>
      </c>
      <c r="AA807" s="5" t="s">
        <v>35</v>
      </c>
      <c r="AD807" s="5" t="s">
        <v>36</v>
      </c>
      <c r="AE807" s="5">
        <v>508.47</v>
      </c>
      <c r="AF807" s="5">
        <v>0</v>
      </c>
      <c r="AG807" s="5">
        <v>91.53</v>
      </c>
      <c r="AH807" s="5">
        <f t="shared" si="131"/>
        <v>600</v>
      </c>
    </row>
    <row r="808" spans="1:34" x14ac:dyDescent="0.25">
      <c r="A808" s="5">
        <v>753</v>
      </c>
      <c r="B808" s="5" t="s">
        <v>49</v>
      </c>
      <c r="C808" s="5" t="s">
        <v>30</v>
      </c>
      <c r="D808" s="5" t="s">
        <v>1013</v>
      </c>
      <c r="E808" s="15" t="str">
        <f t="shared" si="132"/>
        <v>B003</v>
      </c>
      <c r="F808" s="15" t="str">
        <f t="shared" si="122"/>
        <v>12610</v>
      </c>
      <c r="G808" s="15" t="str">
        <f t="shared" si="123"/>
        <v>3-1</v>
      </c>
      <c r="H808" s="5" t="s">
        <v>963</v>
      </c>
      <c r="I808" s="5">
        <f t="shared" si="124"/>
        <v>2</v>
      </c>
      <c r="J808" s="5">
        <f t="shared" si="125"/>
        <v>2022</v>
      </c>
      <c r="K808" s="5">
        <f t="shared" si="126"/>
        <v>9</v>
      </c>
      <c r="L808" s="7">
        <f t="shared" si="127"/>
        <v>44601</v>
      </c>
      <c r="M808" s="5" t="s">
        <v>963</v>
      </c>
      <c r="U808" s="5" t="s">
        <v>33</v>
      </c>
      <c r="V808" s="5" t="str">
        <f t="shared" si="128"/>
        <v>clientes - varios</v>
      </c>
      <c r="W808" s="5" t="str">
        <f t="shared" si="129"/>
        <v>CLIENTES - VARIOS</v>
      </c>
      <c r="X808" s="5" t="str">
        <f t="shared" si="130"/>
        <v>Clientes - Varios</v>
      </c>
      <c r="Y808" s="5">
        <v>99999999</v>
      </c>
      <c r="Z808" s="5" t="s">
        <v>34</v>
      </c>
      <c r="AA808" s="5" t="s">
        <v>35</v>
      </c>
      <c r="AD808" s="5" t="s">
        <v>36</v>
      </c>
      <c r="AE808" s="5">
        <v>508.47</v>
      </c>
      <c r="AF808" s="5">
        <v>0</v>
      </c>
      <c r="AG808" s="5">
        <v>91.53</v>
      </c>
      <c r="AH808" s="5">
        <f t="shared" si="131"/>
        <v>600</v>
      </c>
    </row>
    <row r="809" spans="1:34" x14ac:dyDescent="0.25">
      <c r="A809" s="5">
        <v>754</v>
      </c>
      <c r="B809" s="5" t="s">
        <v>49</v>
      </c>
      <c r="C809" s="5" t="s">
        <v>30</v>
      </c>
      <c r="D809" s="5" t="s">
        <v>1014</v>
      </c>
      <c r="E809" s="15" t="str">
        <f t="shared" si="132"/>
        <v>B003</v>
      </c>
      <c r="F809" s="15" t="str">
        <f t="shared" si="122"/>
        <v>12609</v>
      </c>
      <c r="G809" s="15" t="str">
        <f t="shared" si="123"/>
        <v>3-1</v>
      </c>
      <c r="H809" s="5" t="s">
        <v>963</v>
      </c>
      <c r="I809" s="5">
        <f t="shared" si="124"/>
        <v>2</v>
      </c>
      <c r="J809" s="5">
        <f t="shared" si="125"/>
        <v>2022</v>
      </c>
      <c r="K809" s="5">
        <f t="shared" si="126"/>
        <v>9</v>
      </c>
      <c r="L809" s="7">
        <f t="shared" si="127"/>
        <v>44601</v>
      </c>
      <c r="M809" s="5" t="s">
        <v>963</v>
      </c>
      <c r="U809" s="5" t="s">
        <v>33</v>
      </c>
      <c r="V809" s="5" t="str">
        <f t="shared" si="128"/>
        <v>clientes - varios</v>
      </c>
      <c r="W809" s="5" t="str">
        <f t="shared" si="129"/>
        <v>CLIENTES - VARIOS</v>
      </c>
      <c r="X809" s="5" t="str">
        <f t="shared" si="130"/>
        <v>Clientes - Varios</v>
      </c>
      <c r="Y809" s="5">
        <v>99999999</v>
      </c>
      <c r="Z809" s="5" t="s">
        <v>34</v>
      </c>
      <c r="AA809" s="5" t="s">
        <v>35</v>
      </c>
      <c r="AD809" s="5" t="s">
        <v>36</v>
      </c>
      <c r="AE809" s="5">
        <v>508.47</v>
      </c>
      <c r="AF809" s="5">
        <v>0</v>
      </c>
      <c r="AG809" s="5">
        <v>91.53</v>
      </c>
      <c r="AH809" s="5">
        <f t="shared" si="131"/>
        <v>600</v>
      </c>
    </row>
    <row r="810" spans="1:34" x14ac:dyDescent="0.25">
      <c r="A810" s="5">
        <v>755</v>
      </c>
      <c r="B810" s="5" t="s">
        <v>29</v>
      </c>
      <c r="C810" s="5" t="s">
        <v>30</v>
      </c>
      <c r="D810" s="5" t="s">
        <v>1015</v>
      </c>
      <c r="E810" s="15" t="str">
        <f t="shared" si="132"/>
        <v>B001</v>
      </c>
      <c r="F810" s="15" t="str">
        <f t="shared" si="122"/>
        <v>17084</v>
      </c>
      <c r="G810" s="15" t="str">
        <f t="shared" si="123"/>
        <v>1-1</v>
      </c>
      <c r="H810" s="5" t="s">
        <v>963</v>
      </c>
      <c r="I810" s="5">
        <f t="shared" si="124"/>
        <v>2</v>
      </c>
      <c r="J810" s="5">
        <f t="shared" si="125"/>
        <v>2022</v>
      </c>
      <c r="K810" s="5">
        <f t="shared" si="126"/>
        <v>9</v>
      </c>
      <c r="L810" s="7">
        <f t="shared" si="127"/>
        <v>44601</v>
      </c>
      <c r="M810" s="5" t="s">
        <v>963</v>
      </c>
      <c r="U810" s="5" t="s">
        <v>33</v>
      </c>
      <c r="V810" s="5" t="str">
        <f t="shared" si="128"/>
        <v>clientes - varios</v>
      </c>
      <c r="W810" s="5" t="str">
        <f t="shared" si="129"/>
        <v>CLIENTES - VARIOS</v>
      </c>
      <c r="X810" s="5" t="str">
        <f t="shared" si="130"/>
        <v>Clientes - Varios</v>
      </c>
      <c r="Y810" s="5">
        <v>99999999</v>
      </c>
      <c r="Z810" s="5" t="s">
        <v>34</v>
      </c>
      <c r="AA810" s="5" t="s">
        <v>35</v>
      </c>
      <c r="AD810" s="5" t="s">
        <v>36</v>
      </c>
      <c r="AE810" s="5">
        <v>423.73</v>
      </c>
      <c r="AF810" s="5">
        <v>0</v>
      </c>
      <c r="AG810" s="5">
        <v>76.27</v>
      </c>
      <c r="AH810" s="5">
        <f t="shared" si="131"/>
        <v>500</v>
      </c>
    </row>
    <row r="811" spans="1:34" x14ac:dyDescent="0.25">
      <c r="A811" s="5">
        <v>756</v>
      </c>
      <c r="B811" s="5" t="s">
        <v>29</v>
      </c>
      <c r="C811" s="5" t="s">
        <v>30</v>
      </c>
      <c r="D811" s="5" t="s">
        <v>1016</v>
      </c>
      <c r="E811" s="15" t="str">
        <f t="shared" si="132"/>
        <v>B001</v>
      </c>
      <c r="F811" s="15" t="str">
        <f t="shared" si="122"/>
        <v>17083</v>
      </c>
      <c r="G811" s="15" t="str">
        <f t="shared" si="123"/>
        <v>1-1</v>
      </c>
      <c r="H811" s="5" t="s">
        <v>963</v>
      </c>
      <c r="I811" s="5">
        <f t="shared" si="124"/>
        <v>2</v>
      </c>
      <c r="J811" s="5">
        <f t="shared" si="125"/>
        <v>2022</v>
      </c>
      <c r="K811" s="5">
        <f t="shared" si="126"/>
        <v>9</v>
      </c>
      <c r="L811" s="7">
        <f t="shared" si="127"/>
        <v>44601</v>
      </c>
      <c r="M811" s="5" t="s">
        <v>963</v>
      </c>
      <c r="U811" s="5" t="s">
        <v>33</v>
      </c>
      <c r="V811" s="5" t="str">
        <f t="shared" si="128"/>
        <v>clientes - varios</v>
      </c>
      <c r="W811" s="5" t="str">
        <f t="shared" si="129"/>
        <v>CLIENTES - VARIOS</v>
      </c>
      <c r="X811" s="5" t="str">
        <f t="shared" si="130"/>
        <v>Clientes - Varios</v>
      </c>
      <c r="Y811" s="5">
        <v>99999999</v>
      </c>
      <c r="Z811" s="5" t="s">
        <v>34</v>
      </c>
      <c r="AA811" s="5" t="s">
        <v>35</v>
      </c>
      <c r="AD811" s="5" t="s">
        <v>36</v>
      </c>
      <c r="AE811" s="5">
        <v>508.47</v>
      </c>
      <c r="AF811" s="5">
        <v>0</v>
      </c>
      <c r="AG811" s="5">
        <v>91.53</v>
      </c>
      <c r="AH811" s="5">
        <f t="shared" si="131"/>
        <v>600</v>
      </c>
    </row>
    <row r="812" spans="1:34" x14ac:dyDescent="0.25">
      <c r="A812" s="5">
        <v>757</v>
      </c>
      <c r="B812" s="5" t="s">
        <v>29</v>
      </c>
      <c r="C812" s="5" t="s">
        <v>30</v>
      </c>
      <c r="D812" s="5" t="s">
        <v>1017</v>
      </c>
      <c r="E812" s="15" t="str">
        <f t="shared" si="132"/>
        <v>B001</v>
      </c>
      <c r="F812" s="15" t="str">
        <f t="shared" si="122"/>
        <v>17082</v>
      </c>
      <c r="G812" s="15" t="str">
        <f t="shared" si="123"/>
        <v>1-1</v>
      </c>
      <c r="H812" s="5" t="s">
        <v>963</v>
      </c>
      <c r="I812" s="5">
        <f t="shared" si="124"/>
        <v>2</v>
      </c>
      <c r="J812" s="5">
        <f t="shared" si="125"/>
        <v>2022</v>
      </c>
      <c r="K812" s="5">
        <f t="shared" si="126"/>
        <v>9</v>
      </c>
      <c r="L812" s="7">
        <f t="shared" si="127"/>
        <v>44601</v>
      </c>
      <c r="M812" s="5" t="s">
        <v>963</v>
      </c>
      <c r="U812" s="5" t="s">
        <v>33</v>
      </c>
      <c r="V812" s="5" t="str">
        <f t="shared" si="128"/>
        <v>clientes - varios</v>
      </c>
      <c r="W812" s="5" t="str">
        <f t="shared" si="129"/>
        <v>CLIENTES - VARIOS</v>
      </c>
      <c r="X812" s="5" t="str">
        <f t="shared" si="130"/>
        <v>Clientes - Varios</v>
      </c>
      <c r="Y812" s="5">
        <v>99999999</v>
      </c>
      <c r="Z812" s="5" t="s">
        <v>34</v>
      </c>
      <c r="AA812" s="5" t="s">
        <v>35</v>
      </c>
      <c r="AD812" s="5" t="s">
        <v>36</v>
      </c>
      <c r="AE812" s="5">
        <v>508.47</v>
      </c>
      <c r="AF812" s="5">
        <v>0</v>
      </c>
      <c r="AG812" s="5">
        <v>91.53</v>
      </c>
      <c r="AH812" s="5">
        <f t="shared" si="131"/>
        <v>600</v>
      </c>
    </row>
    <row r="813" spans="1:34" x14ac:dyDescent="0.25">
      <c r="A813" s="5">
        <v>758</v>
      </c>
      <c r="B813" s="5" t="s">
        <v>29</v>
      </c>
      <c r="C813" s="5" t="s">
        <v>30</v>
      </c>
      <c r="D813" s="5" t="s">
        <v>1018</v>
      </c>
      <c r="E813" s="15" t="str">
        <f t="shared" si="132"/>
        <v>B001</v>
      </c>
      <c r="F813" s="15" t="str">
        <f t="shared" si="122"/>
        <v>17081</v>
      </c>
      <c r="G813" s="15" t="str">
        <f t="shared" si="123"/>
        <v>1-1</v>
      </c>
      <c r="H813" s="5" t="s">
        <v>963</v>
      </c>
      <c r="I813" s="5">
        <f t="shared" si="124"/>
        <v>2</v>
      </c>
      <c r="J813" s="5">
        <f t="shared" si="125"/>
        <v>2022</v>
      </c>
      <c r="K813" s="5">
        <f t="shared" si="126"/>
        <v>9</v>
      </c>
      <c r="L813" s="7">
        <f t="shared" si="127"/>
        <v>44601</v>
      </c>
      <c r="M813" s="5" t="s">
        <v>963</v>
      </c>
      <c r="U813" s="5" t="s">
        <v>33</v>
      </c>
      <c r="V813" s="5" t="str">
        <f t="shared" si="128"/>
        <v>clientes - varios</v>
      </c>
      <c r="W813" s="5" t="str">
        <f t="shared" si="129"/>
        <v>CLIENTES - VARIOS</v>
      </c>
      <c r="X813" s="5" t="str">
        <f t="shared" si="130"/>
        <v>Clientes - Varios</v>
      </c>
      <c r="Y813" s="5">
        <v>99999999</v>
      </c>
      <c r="Z813" s="5" t="s">
        <v>34</v>
      </c>
      <c r="AA813" s="5" t="s">
        <v>35</v>
      </c>
      <c r="AD813" s="5" t="s">
        <v>36</v>
      </c>
      <c r="AE813" s="5">
        <v>522.03</v>
      </c>
      <c r="AF813" s="5">
        <v>0</v>
      </c>
      <c r="AG813" s="5">
        <v>93.97</v>
      </c>
      <c r="AH813" s="5">
        <f t="shared" si="131"/>
        <v>616</v>
      </c>
    </row>
    <row r="814" spans="1:34" x14ac:dyDescent="0.25">
      <c r="A814" s="5">
        <v>759</v>
      </c>
      <c r="B814" s="5" t="s">
        <v>29</v>
      </c>
      <c r="C814" s="5" t="s">
        <v>38</v>
      </c>
      <c r="D814" s="5" t="s">
        <v>1019</v>
      </c>
      <c r="E814" s="15" t="str">
        <f t="shared" si="132"/>
        <v>F001</v>
      </c>
      <c r="F814" s="15" t="str">
        <f t="shared" si="122"/>
        <v>8420</v>
      </c>
      <c r="G814" s="15" t="str">
        <f t="shared" si="123"/>
        <v>1-8</v>
      </c>
      <c r="H814" s="5" t="s">
        <v>963</v>
      </c>
      <c r="I814" s="5">
        <f t="shared" si="124"/>
        <v>2</v>
      </c>
      <c r="J814" s="5">
        <f t="shared" si="125"/>
        <v>2022</v>
      </c>
      <c r="K814" s="5">
        <f t="shared" si="126"/>
        <v>9</v>
      </c>
      <c r="L814" s="7">
        <f t="shared" si="127"/>
        <v>44601</v>
      </c>
      <c r="M814" s="5" t="s">
        <v>963</v>
      </c>
      <c r="R814" s="5" t="s">
        <v>395</v>
      </c>
      <c r="S814" s="5" t="s">
        <v>168</v>
      </c>
      <c r="T814" s="5" t="s">
        <v>169</v>
      </c>
      <c r="U814" s="5" t="s">
        <v>396</v>
      </c>
      <c r="V814" s="5" t="str">
        <f t="shared" si="128"/>
        <v>transportes pasamayo s r ltda</v>
      </c>
      <c r="W814" s="5" t="str">
        <f t="shared" si="129"/>
        <v>TRANSPORTES PASAMAYO S R LTDA</v>
      </c>
      <c r="X814" s="5" t="str">
        <f t="shared" si="130"/>
        <v>Transportes Pasamayo S R Ltda</v>
      </c>
      <c r="Y814" s="5">
        <v>20225171719</v>
      </c>
      <c r="Z814" s="5" t="s">
        <v>34</v>
      </c>
      <c r="AA814" s="5" t="s">
        <v>35</v>
      </c>
      <c r="AD814" s="5" t="s">
        <v>36</v>
      </c>
      <c r="AE814" s="5">
        <v>152.54</v>
      </c>
      <c r="AF814" s="5">
        <v>0</v>
      </c>
      <c r="AG814" s="5">
        <v>27.46</v>
      </c>
      <c r="AH814" s="5">
        <f t="shared" si="131"/>
        <v>180</v>
      </c>
    </row>
    <row r="815" spans="1:34" x14ac:dyDescent="0.25">
      <c r="A815" s="5">
        <v>760</v>
      </c>
      <c r="B815" s="5" t="s">
        <v>49</v>
      </c>
      <c r="C815" s="5" t="s">
        <v>38</v>
      </c>
      <c r="D815" s="5" t="s">
        <v>1020</v>
      </c>
      <c r="E815" s="15" t="str">
        <f t="shared" si="132"/>
        <v>F003</v>
      </c>
      <c r="F815" s="15" t="str">
        <f t="shared" si="122"/>
        <v>2087</v>
      </c>
      <c r="G815" s="15" t="str">
        <f t="shared" si="123"/>
        <v>3-2</v>
      </c>
      <c r="H815" s="5" t="s">
        <v>963</v>
      </c>
      <c r="I815" s="5">
        <f t="shared" si="124"/>
        <v>2</v>
      </c>
      <c r="J815" s="5">
        <f t="shared" si="125"/>
        <v>2022</v>
      </c>
      <c r="K815" s="5">
        <f t="shared" si="126"/>
        <v>9</v>
      </c>
      <c r="L815" s="7">
        <f t="shared" si="127"/>
        <v>44601</v>
      </c>
      <c r="M815" s="5" t="s">
        <v>963</v>
      </c>
      <c r="R815" s="5" t="s">
        <v>806</v>
      </c>
      <c r="S815" s="5" t="s">
        <v>168</v>
      </c>
      <c r="T815" s="5" t="s">
        <v>169</v>
      </c>
      <c r="U815" s="5" t="s">
        <v>807</v>
      </c>
      <c r="V815" s="5" t="str">
        <f t="shared" si="128"/>
        <v>yusuf s.a.c.</v>
      </c>
      <c r="W815" s="5" t="str">
        <f t="shared" si="129"/>
        <v>YUSUF S.A.C.</v>
      </c>
      <c r="X815" s="5" t="str">
        <f t="shared" si="130"/>
        <v>Yusuf S.A.C.</v>
      </c>
      <c r="Y815" s="5">
        <v>20601302056</v>
      </c>
      <c r="Z815" s="5" t="s">
        <v>34</v>
      </c>
      <c r="AA815" s="5" t="s">
        <v>35</v>
      </c>
      <c r="AD815" s="5" t="s">
        <v>36</v>
      </c>
      <c r="AE815" s="5">
        <v>42.37</v>
      </c>
      <c r="AF815" s="5">
        <v>0</v>
      </c>
      <c r="AG815" s="5">
        <v>7.63</v>
      </c>
      <c r="AH815" s="5">
        <f t="shared" si="131"/>
        <v>50</v>
      </c>
    </row>
    <row r="816" spans="1:34" x14ac:dyDescent="0.25">
      <c r="A816" s="5">
        <v>761</v>
      </c>
      <c r="B816" s="5" t="s">
        <v>49</v>
      </c>
      <c r="C816" s="5" t="s">
        <v>38</v>
      </c>
      <c r="D816" s="5" t="s">
        <v>1021</v>
      </c>
      <c r="E816" s="15" t="str">
        <f t="shared" si="132"/>
        <v>F003</v>
      </c>
      <c r="F816" s="15" t="str">
        <f t="shared" si="122"/>
        <v>2086</v>
      </c>
      <c r="G816" s="15" t="str">
        <f t="shared" si="123"/>
        <v>3-2</v>
      </c>
      <c r="H816" s="5" t="s">
        <v>963</v>
      </c>
      <c r="I816" s="5">
        <f t="shared" si="124"/>
        <v>2</v>
      </c>
      <c r="J816" s="5">
        <f t="shared" si="125"/>
        <v>2022</v>
      </c>
      <c r="K816" s="5">
        <f t="shared" si="126"/>
        <v>9</v>
      </c>
      <c r="L816" s="7">
        <f t="shared" si="127"/>
        <v>44601</v>
      </c>
      <c r="M816" s="5" t="s">
        <v>963</v>
      </c>
      <c r="R816" s="5" t="s">
        <v>395</v>
      </c>
      <c r="S816" s="5" t="s">
        <v>168</v>
      </c>
      <c r="T816" s="5" t="s">
        <v>169</v>
      </c>
      <c r="U816" s="5" t="s">
        <v>1022</v>
      </c>
      <c r="V816" s="5" t="str">
        <f t="shared" si="128"/>
        <v>distribuidora ricardo c &amp; a s.r.l.</v>
      </c>
      <c r="W816" s="5" t="str">
        <f t="shared" si="129"/>
        <v>DISTRIBUIDORA RICARDO C &amp; A S.R.L.</v>
      </c>
      <c r="X816" s="5" t="str">
        <f t="shared" si="130"/>
        <v>Distribuidora Ricardo C &amp; A S.R.L.</v>
      </c>
      <c r="Y816" s="5">
        <v>20600318030</v>
      </c>
      <c r="Z816" s="5" t="s">
        <v>34</v>
      </c>
      <c r="AA816" s="5" t="s">
        <v>35</v>
      </c>
      <c r="AD816" s="5" t="s">
        <v>36</v>
      </c>
      <c r="AE816" s="5">
        <v>60.17</v>
      </c>
      <c r="AF816" s="5">
        <v>0</v>
      </c>
      <c r="AG816" s="5">
        <v>10.83</v>
      </c>
      <c r="AH816" s="5">
        <f t="shared" si="131"/>
        <v>71</v>
      </c>
    </row>
    <row r="817" spans="1:34" x14ac:dyDescent="0.25">
      <c r="A817" s="5">
        <v>762</v>
      </c>
      <c r="B817" s="5" t="s">
        <v>29</v>
      </c>
      <c r="C817" s="5" t="s">
        <v>38</v>
      </c>
      <c r="D817" s="5" t="s">
        <v>1023</v>
      </c>
      <c r="E817" s="15" t="str">
        <f t="shared" si="132"/>
        <v>F001</v>
      </c>
      <c r="F817" s="15" t="str">
        <f t="shared" si="122"/>
        <v>8419</v>
      </c>
      <c r="G817" s="15" t="str">
        <f t="shared" si="123"/>
        <v>1-8</v>
      </c>
      <c r="H817" s="5" t="s">
        <v>1024</v>
      </c>
      <c r="I817" s="5">
        <f t="shared" si="124"/>
        <v>2</v>
      </c>
      <c r="J817" s="5">
        <f t="shared" si="125"/>
        <v>2022</v>
      </c>
      <c r="K817" s="5">
        <f t="shared" si="126"/>
        <v>8</v>
      </c>
      <c r="L817" s="7">
        <f t="shared" si="127"/>
        <v>44600</v>
      </c>
      <c r="M817" s="5" t="s">
        <v>1024</v>
      </c>
      <c r="R817" s="5" t="s">
        <v>763</v>
      </c>
      <c r="S817" s="5" t="s">
        <v>764</v>
      </c>
      <c r="T817" s="5" t="s">
        <v>763</v>
      </c>
      <c r="U817" s="5" t="s">
        <v>967</v>
      </c>
      <c r="V817" s="5" t="str">
        <f t="shared" si="128"/>
        <v>vargas tarrillo arsenio</v>
      </c>
      <c r="W817" s="5" t="str">
        <f t="shared" si="129"/>
        <v>VARGAS TARRILLO ARSENIO</v>
      </c>
      <c r="X817" s="5" t="str">
        <f t="shared" si="130"/>
        <v>Vargas Tarrillo Arsenio</v>
      </c>
      <c r="Y817" s="5">
        <v>10414778106</v>
      </c>
      <c r="Z817" s="5" t="s">
        <v>34</v>
      </c>
      <c r="AA817" s="5" t="s">
        <v>35</v>
      </c>
      <c r="AD817" s="5" t="s">
        <v>36</v>
      </c>
      <c r="AE817" s="5">
        <v>423.73</v>
      </c>
      <c r="AF817" s="5">
        <v>0</v>
      </c>
      <c r="AG817" s="5">
        <v>76.27</v>
      </c>
      <c r="AH817" s="5">
        <f t="shared" si="131"/>
        <v>500</v>
      </c>
    </row>
    <row r="818" spans="1:34" x14ac:dyDescent="0.25">
      <c r="A818" s="5">
        <v>763</v>
      </c>
      <c r="B818" s="5" t="s">
        <v>49</v>
      </c>
      <c r="C818" s="5" t="s">
        <v>30</v>
      </c>
      <c r="D818" s="5" t="s">
        <v>1025</v>
      </c>
      <c r="E818" s="15" t="str">
        <f t="shared" si="132"/>
        <v>B003</v>
      </c>
      <c r="F818" s="15" t="str">
        <f t="shared" si="122"/>
        <v>12608</v>
      </c>
      <c r="G818" s="15" t="str">
        <f t="shared" si="123"/>
        <v>3-1</v>
      </c>
      <c r="H818" s="5" t="s">
        <v>1024</v>
      </c>
      <c r="I818" s="5">
        <f t="shared" si="124"/>
        <v>2</v>
      </c>
      <c r="J818" s="5">
        <f t="shared" si="125"/>
        <v>2022</v>
      </c>
      <c r="K818" s="5">
        <f t="shared" si="126"/>
        <v>8</v>
      </c>
      <c r="L818" s="7">
        <f t="shared" si="127"/>
        <v>44600</v>
      </c>
      <c r="M818" s="5" t="s">
        <v>1024</v>
      </c>
      <c r="U818" s="5" t="s">
        <v>33</v>
      </c>
      <c r="V818" s="5" t="str">
        <f t="shared" si="128"/>
        <v>clientes - varios</v>
      </c>
      <c r="W818" s="5" t="str">
        <f t="shared" si="129"/>
        <v>CLIENTES - VARIOS</v>
      </c>
      <c r="X818" s="5" t="str">
        <f t="shared" si="130"/>
        <v>Clientes - Varios</v>
      </c>
      <c r="Y818" s="5">
        <v>99999999</v>
      </c>
      <c r="Z818" s="5" t="s">
        <v>34</v>
      </c>
      <c r="AA818" s="5" t="s">
        <v>35</v>
      </c>
      <c r="AD818" s="5" t="s">
        <v>36</v>
      </c>
      <c r="AE818" s="5">
        <v>63.05</v>
      </c>
      <c r="AF818" s="5">
        <v>0</v>
      </c>
      <c r="AG818" s="5">
        <v>11.35</v>
      </c>
      <c r="AH818" s="5">
        <f t="shared" si="131"/>
        <v>74.399999999999991</v>
      </c>
    </row>
    <row r="819" spans="1:34" x14ac:dyDescent="0.25">
      <c r="A819" s="5">
        <v>764</v>
      </c>
      <c r="B819" s="5" t="s">
        <v>29</v>
      </c>
      <c r="C819" s="5" t="s">
        <v>38</v>
      </c>
      <c r="D819" s="5" t="s">
        <v>1026</v>
      </c>
      <c r="E819" s="15" t="str">
        <f t="shared" si="132"/>
        <v>F001</v>
      </c>
      <c r="F819" s="15" t="str">
        <f t="shared" si="122"/>
        <v>8418</v>
      </c>
      <c r="G819" s="15" t="str">
        <f t="shared" si="123"/>
        <v>1-8</v>
      </c>
      <c r="H819" s="5" t="s">
        <v>1024</v>
      </c>
      <c r="I819" s="5">
        <f t="shared" si="124"/>
        <v>2</v>
      </c>
      <c r="J819" s="5">
        <f t="shared" si="125"/>
        <v>2022</v>
      </c>
      <c r="K819" s="5">
        <f t="shared" si="126"/>
        <v>8</v>
      </c>
      <c r="L819" s="7">
        <f t="shared" si="127"/>
        <v>44600</v>
      </c>
      <c r="M819" s="5" t="s">
        <v>1024</v>
      </c>
      <c r="R819" s="5" t="s">
        <v>60</v>
      </c>
      <c r="S819" s="5" t="s">
        <v>61</v>
      </c>
      <c r="T819" s="5" t="s">
        <v>60</v>
      </c>
      <c r="U819" s="5" t="s">
        <v>1027</v>
      </c>
      <c r="V819" s="5" t="str">
        <f t="shared" si="128"/>
        <v>comercializadora y distribuidora añomayo e.i.r.l.</v>
      </c>
      <c r="W819" s="5" t="str">
        <f t="shared" si="129"/>
        <v>COMERCIALIZADORA Y DISTRIBUIDORA AÑOMAYO E.I.R.L.</v>
      </c>
      <c r="X819" s="5" t="str">
        <f t="shared" si="130"/>
        <v>Comercializadora Y Distribuidora Añomayo E.I.R.L.</v>
      </c>
      <c r="Y819" s="5">
        <v>20607510190</v>
      </c>
      <c r="Z819" s="5" t="s">
        <v>34</v>
      </c>
      <c r="AA819" s="5" t="s">
        <v>35</v>
      </c>
      <c r="AD819" s="5" t="s">
        <v>36</v>
      </c>
      <c r="AE819" s="5">
        <v>93.22</v>
      </c>
      <c r="AF819" s="5">
        <v>0</v>
      </c>
      <c r="AG819" s="5">
        <v>16.78</v>
      </c>
      <c r="AH819" s="5">
        <f t="shared" si="131"/>
        <v>110</v>
      </c>
    </row>
    <row r="820" spans="1:34" x14ac:dyDescent="0.25">
      <c r="A820" s="5">
        <v>765</v>
      </c>
      <c r="B820" s="5" t="s">
        <v>29</v>
      </c>
      <c r="C820" s="5" t="s">
        <v>38</v>
      </c>
      <c r="D820" s="5" t="s">
        <v>1028</v>
      </c>
      <c r="E820" s="15" t="str">
        <f t="shared" si="132"/>
        <v>F001</v>
      </c>
      <c r="F820" s="15" t="str">
        <f t="shared" si="122"/>
        <v>8417</v>
      </c>
      <c r="G820" s="15" t="str">
        <f t="shared" si="123"/>
        <v>1-8</v>
      </c>
      <c r="H820" s="5" t="s">
        <v>1024</v>
      </c>
      <c r="I820" s="5">
        <f t="shared" si="124"/>
        <v>2</v>
      </c>
      <c r="J820" s="5">
        <f t="shared" si="125"/>
        <v>2022</v>
      </c>
      <c r="K820" s="5">
        <f t="shared" si="126"/>
        <v>8</v>
      </c>
      <c r="L820" s="7">
        <f t="shared" si="127"/>
        <v>44600</v>
      </c>
      <c r="M820" s="5" t="s">
        <v>1024</v>
      </c>
      <c r="R820" s="5" t="s">
        <v>92</v>
      </c>
      <c r="S820" s="5" t="s">
        <v>40</v>
      </c>
      <c r="T820" s="5" t="s">
        <v>41</v>
      </c>
      <c r="U820" s="5" t="s">
        <v>200</v>
      </c>
      <c r="V820" s="5" t="str">
        <f t="shared" si="128"/>
        <v>rodrigo vasquez jesus juan jose</v>
      </c>
      <c r="W820" s="5" t="str">
        <f t="shared" si="129"/>
        <v>RODRIGO VASQUEZ JESUS JUAN JOSE</v>
      </c>
      <c r="X820" s="5" t="str">
        <f t="shared" si="130"/>
        <v>Rodrigo Vasquez Jesus Juan Jose</v>
      </c>
      <c r="Y820" s="5">
        <v>10471184506</v>
      </c>
      <c r="Z820" s="5" t="s">
        <v>34</v>
      </c>
      <c r="AA820" s="5" t="s">
        <v>35</v>
      </c>
      <c r="AD820" s="5" t="s">
        <v>36</v>
      </c>
      <c r="AE820" s="5">
        <v>122.88</v>
      </c>
      <c r="AF820" s="5">
        <v>0</v>
      </c>
      <c r="AG820" s="5">
        <v>22.12</v>
      </c>
      <c r="AH820" s="5">
        <f t="shared" si="131"/>
        <v>145</v>
      </c>
    </row>
    <row r="821" spans="1:34" x14ac:dyDescent="0.25">
      <c r="A821" s="5">
        <v>766</v>
      </c>
      <c r="B821" s="5" t="s">
        <v>49</v>
      </c>
      <c r="C821" s="5" t="s">
        <v>30</v>
      </c>
      <c r="D821" s="5" t="s">
        <v>1029</v>
      </c>
      <c r="E821" s="15" t="str">
        <f t="shared" si="132"/>
        <v>B003</v>
      </c>
      <c r="F821" s="15" t="str">
        <f t="shared" si="122"/>
        <v>12607</v>
      </c>
      <c r="G821" s="15" t="str">
        <f t="shared" si="123"/>
        <v>3-1</v>
      </c>
      <c r="H821" s="5" t="s">
        <v>1024</v>
      </c>
      <c r="I821" s="5">
        <f t="shared" si="124"/>
        <v>2</v>
      </c>
      <c r="J821" s="5">
        <f t="shared" si="125"/>
        <v>2022</v>
      </c>
      <c r="K821" s="5">
        <f t="shared" si="126"/>
        <v>8</v>
      </c>
      <c r="L821" s="7">
        <f t="shared" si="127"/>
        <v>44600</v>
      </c>
      <c r="M821" s="5" t="s">
        <v>1024</v>
      </c>
      <c r="U821" s="5" t="s">
        <v>33</v>
      </c>
      <c r="V821" s="5" t="str">
        <f t="shared" si="128"/>
        <v>clientes - varios</v>
      </c>
      <c r="W821" s="5" t="str">
        <f t="shared" si="129"/>
        <v>CLIENTES - VARIOS</v>
      </c>
      <c r="X821" s="5" t="str">
        <f t="shared" si="130"/>
        <v>Clientes - Varios</v>
      </c>
      <c r="Y821" s="5">
        <v>99999999</v>
      </c>
      <c r="Z821" s="5" t="s">
        <v>34</v>
      </c>
      <c r="AA821" s="5" t="s">
        <v>35</v>
      </c>
      <c r="AD821" s="5" t="s">
        <v>36</v>
      </c>
      <c r="AE821" s="5">
        <v>25.42</v>
      </c>
      <c r="AF821" s="5">
        <v>0</v>
      </c>
      <c r="AG821" s="5">
        <v>4.58</v>
      </c>
      <c r="AH821" s="5">
        <f t="shared" si="131"/>
        <v>30</v>
      </c>
    </row>
    <row r="822" spans="1:34" x14ac:dyDescent="0.25">
      <c r="A822" s="5">
        <v>767</v>
      </c>
      <c r="B822" s="5" t="s">
        <v>29</v>
      </c>
      <c r="C822" s="5" t="s">
        <v>38</v>
      </c>
      <c r="D822" s="5" t="s">
        <v>1030</v>
      </c>
      <c r="E822" s="15" t="str">
        <f t="shared" si="132"/>
        <v>F001</v>
      </c>
      <c r="F822" s="15" t="str">
        <f t="shared" si="122"/>
        <v>8416</v>
      </c>
      <c r="G822" s="15" t="str">
        <f t="shared" si="123"/>
        <v>1-8</v>
      </c>
      <c r="H822" s="5" t="s">
        <v>1024</v>
      </c>
      <c r="I822" s="5">
        <f t="shared" si="124"/>
        <v>2</v>
      </c>
      <c r="J822" s="5">
        <f t="shared" si="125"/>
        <v>2022</v>
      </c>
      <c r="K822" s="5">
        <f t="shared" si="126"/>
        <v>8</v>
      </c>
      <c r="L822" s="7">
        <f t="shared" si="127"/>
        <v>44600</v>
      </c>
      <c r="M822" s="5" t="s">
        <v>1024</v>
      </c>
      <c r="R822" s="5" t="s">
        <v>309</v>
      </c>
      <c r="S822" s="5" t="s">
        <v>61</v>
      </c>
      <c r="T822" s="5" t="s">
        <v>60</v>
      </c>
      <c r="U822" s="5" t="s">
        <v>310</v>
      </c>
      <c r="V822" s="5" t="str">
        <f t="shared" si="128"/>
        <v>jeywic sac</v>
      </c>
      <c r="W822" s="5" t="str">
        <f t="shared" si="129"/>
        <v>JEYWIC SAC</v>
      </c>
      <c r="X822" s="5" t="str">
        <f t="shared" si="130"/>
        <v>Jeywic Sac</v>
      </c>
      <c r="Y822" s="5">
        <v>20529420804</v>
      </c>
      <c r="Z822" s="5" t="s">
        <v>34</v>
      </c>
      <c r="AA822" s="5" t="s">
        <v>35</v>
      </c>
      <c r="AD822" s="5" t="s">
        <v>36</v>
      </c>
      <c r="AE822" s="5">
        <v>84.75</v>
      </c>
      <c r="AF822" s="5">
        <v>0</v>
      </c>
      <c r="AG822" s="5">
        <v>15.25</v>
      </c>
      <c r="AH822" s="5">
        <f t="shared" si="131"/>
        <v>100</v>
      </c>
    </row>
    <row r="823" spans="1:34" x14ac:dyDescent="0.25">
      <c r="A823" s="5">
        <v>768</v>
      </c>
      <c r="B823" s="5" t="s">
        <v>29</v>
      </c>
      <c r="C823" s="5" t="s">
        <v>38</v>
      </c>
      <c r="D823" s="5" t="s">
        <v>1031</v>
      </c>
      <c r="E823" s="15" t="str">
        <f t="shared" si="132"/>
        <v>F001</v>
      </c>
      <c r="F823" s="15" t="str">
        <f t="shared" si="122"/>
        <v>8415</v>
      </c>
      <c r="G823" s="15" t="str">
        <f t="shared" si="123"/>
        <v>1-8</v>
      </c>
      <c r="H823" s="5" t="s">
        <v>1024</v>
      </c>
      <c r="I823" s="5">
        <f t="shared" si="124"/>
        <v>2</v>
      </c>
      <c r="J823" s="5">
        <f t="shared" si="125"/>
        <v>2022</v>
      </c>
      <c r="K823" s="5">
        <f t="shared" si="126"/>
        <v>8</v>
      </c>
      <c r="L823" s="7">
        <f t="shared" si="127"/>
        <v>44600</v>
      </c>
      <c r="M823" s="5" t="s">
        <v>1024</v>
      </c>
      <c r="R823" s="5" t="s">
        <v>41</v>
      </c>
      <c r="S823" s="5" t="s">
        <v>40</v>
      </c>
      <c r="T823" s="5" t="s">
        <v>41</v>
      </c>
      <c r="U823" s="5" t="s">
        <v>265</v>
      </c>
      <c r="V823" s="5" t="str">
        <f t="shared" si="128"/>
        <v>empresa de transportes cj emperador e.i.r.l.</v>
      </c>
      <c r="W823" s="5" t="str">
        <f t="shared" si="129"/>
        <v>EMPRESA DE TRANSPORTES CJ EMPERADOR E.I.R.L.</v>
      </c>
      <c r="X823" s="5" t="str">
        <f t="shared" si="130"/>
        <v>Empresa De Transportes Cj Emperador E.I.R.L.</v>
      </c>
      <c r="Y823" s="5">
        <v>20603639210</v>
      </c>
      <c r="Z823" s="5" t="s">
        <v>34</v>
      </c>
      <c r="AA823" s="5" t="s">
        <v>35</v>
      </c>
      <c r="AD823" s="5" t="s">
        <v>36</v>
      </c>
      <c r="AE823" s="5">
        <v>550.85</v>
      </c>
      <c r="AF823" s="5">
        <v>0</v>
      </c>
      <c r="AG823" s="5">
        <v>99.15</v>
      </c>
      <c r="AH823" s="5">
        <f t="shared" si="131"/>
        <v>650</v>
      </c>
    </row>
    <row r="824" spans="1:34" x14ac:dyDescent="0.25">
      <c r="A824" s="5">
        <v>769</v>
      </c>
      <c r="B824" s="5" t="s">
        <v>29</v>
      </c>
      <c r="C824" s="5" t="s">
        <v>38</v>
      </c>
      <c r="D824" s="5" t="s">
        <v>1032</v>
      </c>
      <c r="E824" s="15" t="str">
        <f t="shared" si="132"/>
        <v>F001</v>
      </c>
      <c r="F824" s="15" t="str">
        <f t="shared" si="122"/>
        <v>8414</v>
      </c>
      <c r="G824" s="15" t="str">
        <f t="shared" si="123"/>
        <v>1-8</v>
      </c>
      <c r="H824" s="5" t="s">
        <v>1024</v>
      </c>
      <c r="I824" s="5">
        <f t="shared" si="124"/>
        <v>2</v>
      </c>
      <c r="J824" s="5">
        <f t="shared" si="125"/>
        <v>2022</v>
      </c>
      <c r="K824" s="5">
        <f t="shared" si="126"/>
        <v>8</v>
      </c>
      <c r="L824" s="7">
        <f t="shared" si="127"/>
        <v>44600</v>
      </c>
      <c r="M824" s="5" t="s">
        <v>1024</v>
      </c>
      <c r="R824" s="5" t="s">
        <v>41</v>
      </c>
      <c r="S824" s="5" t="s">
        <v>40</v>
      </c>
      <c r="T824" s="5" t="s">
        <v>41</v>
      </c>
      <c r="U824" s="5" t="s">
        <v>265</v>
      </c>
      <c r="V824" s="5" t="str">
        <f t="shared" si="128"/>
        <v>empresa de transportes cj emperador e.i.r.l.</v>
      </c>
      <c r="W824" s="5" t="str">
        <f t="shared" si="129"/>
        <v>EMPRESA DE TRANSPORTES CJ EMPERADOR E.I.R.L.</v>
      </c>
      <c r="X824" s="5" t="str">
        <f t="shared" si="130"/>
        <v>Empresa De Transportes Cj Emperador E.I.R.L.</v>
      </c>
      <c r="Y824" s="5">
        <v>20603639210</v>
      </c>
      <c r="Z824" s="5" t="s">
        <v>34</v>
      </c>
      <c r="AA824" s="5" t="s">
        <v>35</v>
      </c>
      <c r="AD824" s="5" t="s">
        <v>36</v>
      </c>
      <c r="AE824" s="5">
        <v>550.85</v>
      </c>
      <c r="AF824" s="5">
        <v>0</v>
      </c>
      <c r="AG824" s="5">
        <v>99.15</v>
      </c>
      <c r="AH824" s="5">
        <f t="shared" si="131"/>
        <v>650</v>
      </c>
    </row>
    <row r="825" spans="1:34" x14ac:dyDescent="0.25">
      <c r="A825" s="5">
        <v>770</v>
      </c>
      <c r="B825" s="5" t="s">
        <v>29</v>
      </c>
      <c r="C825" s="5" t="s">
        <v>38</v>
      </c>
      <c r="D825" s="5" t="s">
        <v>1033</v>
      </c>
      <c r="E825" s="15" t="str">
        <f t="shared" si="132"/>
        <v>F001</v>
      </c>
      <c r="F825" s="15" t="str">
        <f t="shared" ref="F825:F888" si="133">IF(LEFT(RIGHT(D825,5),1)="-",RIGHT(D825,4),RIGHT(D825,5))</f>
        <v>8413</v>
      </c>
      <c r="G825" s="15" t="str">
        <f t="shared" ref="G825:G888" si="134">MID(D825,4,3)</f>
        <v>1-8</v>
      </c>
      <c r="H825" s="5" t="s">
        <v>1024</v>
      </c>
      <c r="I825" s="5">
        <f t="shared" ref="I825:I888" si="135">MONTH(H825)</f>
        <v>2</v>
      </c>
      <c r="J825" s="5">
        <f t="shared" ref="J825:J888" si="136">YEAR(H825)</f>
        <v>2022</v>
      </c>
      <c r="K825" s="5">
        <f t="shared" ref="K825:K888" si="137">DAY(H825)</f>
        <v>8</v>
      </c>
      <c r="L825" s="7">
        <f t="shared" ref="L825:L888" si="138">DATE(J825,I825,K825)</f>
        <v>44600</v>
      </c>
      <c r="M825" s="5" t="s">
        <v>1024</v>
      </c>
      <c r="R825" s="5" t="s">
        <v>87</v>
      </c>
      <c r="S825" s="5" t="s">
        <v>40</v>
      </c>
      <c r="T825" s="5" t="s">
        <v>41</v>
      </c>
      <c r="U825" s="5" t="s">
        <v>582</v>
      </c>
      <c r="V825" s="5" t="str">
        <f t="shared" ref="V825:V888" si="139">LOWER(U825)</f>
        <v>transportes daniel la granja srl</v>
      </c>
      <c r="W825" s="5" t="str">
        <f t="shared" ref="W825:W888" si="140">UPPER(U825)</f>
        <v>TRANSPORTES DANIEL LA GRANJA SRL</v>
      </c>
      <c r="X825" s="5" t="str">
        <f t="shared" ref="X825:X888" si="141">PROPER(W825)</f>
        <v>Transportes Daniel La Granja Srl</v>
      </c>
      <c r="Y825" s="5">
        <v>20480442122</v>
      </c>
      <c r="Z825" s="5" t="s">
        <v>34</v>
      </c>
      <c r="AA825" s="5" t="s">
        <v>35</v>
      </c>
      <c r="AD825" s="5" t="s">
        <v>36</v>
      </c>
      <c r="AE825" s="5">
        <v>220.34</v>
      </c>
      <c r="AF825" s="5">
        <v>0</v>
      </c>
      <c r="AG825" s="5">
        <v>39.659999999999997</v>
      </c>
      <c r="AH825" s="5">
        <f t="shared" ref="AH825:AH888" si="142">AE825+AG825</f>
        <v>260</v>
      </c>
    </row>
    <row r="826" spans="1:34" x14ac:dyDescent="0.25">
      <c r="A826" s="5">
        <v>771</v>
      </c>
      <c r="B826" s="5" t="s">
        <v>29</v>
      </c>
      <c r="C826" s="5" t="s">
        <v>30</v>
      </c>
      <c r="D826" s="5" t="s">
        <v>1034</v>
      </c>
      <c r="E826" s="15" t="str">
        <f t="shared" ref="E826:E889" si="143">LEFT(D826,4)</f>
        <v>B001</v>
      </c>
      <c r="F826" s="15" t="str">
        <f t="shared" si="133"/>
        <v>17080</v>
      </c>
      <c r="G826" s="15" t="str">
        <f t="shared" si="134"/>
        <v>1-1</v>
      </c>
      <c r="H826" s="5" t="s">
        <v>1024</v>
      </c>
      <c r="I826" s="5">
        <f t="shared" si="135"/>
        <v>2</v>
      </c>
      <c r="J826" s="5">
        <f t="shared" si="136"/>
        <v>2022</v>
      </c>
      <c r="K826" s="5">
        <f t="shared" si="137"/>
        <v>8</v>
      </c>
      <c r="L826" s="7">
        <f t="shared" si="138"/>
        <v>44600</v>
      </c>
      <c r="M826" s="5" t="s">
        <v>1024</v>
      </c>
      <c r="U826" s="5" t="s">
        <v>33</v>
      </c>
      <c r="V826" s="5" t="str">
        <f t="shared" si="139"/>
        <v>clientes - varios</v>
      </c>
      <c r="W826" s="5" t="str">
        <f t="shared" si="140"/>
        <v>CLIENTES - VARIOS</v>
      </c>
      <c r="X826" s="5" t="str">
        <f t="shared" si="141"/>
        <v>Clientes - Varios</v>
      </c>
      <c r="Y826" s="5">
        <v>99999999</v>
      </c>
      <c r="Z826" s="5" t="s">
        <v>34</v>
      </c>
      <c r="AA826" s="5" t="s">
        <v>35</v>
      </c>
      <c r="AD826" s="5" t="s">
        <v>36</v>
      </c>
      <c r="AE826" s="5">
        <v>84.75</v>
      </c>
      <c r="AF826" s="5">
        <v>0</v>
      </c>
      <c r="AG826" s="5">
        <v>15.25</v>
      </c>
      <c r="AH826" s="5">
        <f t="shared" si="142"/>
        <v>100</v>
      </c>
    </row>
    <row r="827" spans="1:34" x14ac:dyDescent="0.25">
      <c r="A827" s="5">
        <v>772</v>
      </c>
      <c r="B827" s="5" t="s">
        <v>29</v>
      </c>
      <c r="C827" s="5" t="s">
        <v>38</v>
      </c>
      <c r="D827" s="5" t="s">
        <v>1035</v>
      </c>
      <c r="E827" s="15" t="str">
        <f t="shared" si="143"/>
        <v>F001</v>
      </c>
      <c r="F827" s="15" t="str">
        <f t="shared" si="133"/>
        <v>8412</v>
      </c>
      <c r="G827" s="15" t="str">
        <f t="shared" si="134"/>
        <v>1-8</v>
      </c>
      <c r="H827" s="5" t="s">
        <v>1024</v>
      </c>
      <c r="I827" s="5">
        <f t="shared" si="135"/>
        <v>2</v>
      </c>
      <c r="J827" s="5">
        <f t="shared" si="136"/>
        <v>2022</v>
      </c>
      <c r="K827" s="5">
        <f t="shared" si="137"/>
        <v>8</v>
      </c>
      <c r="L827" s="7">
        <f t="shared" si="138"/>
        <v>44600</v>
      </c>
      <c r="M827" s="5" t="s">
        <v>1024</v>
      </c>
      <c r="R827" s="5" t="s">
        <v>66</v>
      </c>
      <c r="S827" s="5" t="s">
        <v>40</v>
      </c>
      <c r="T827" s="5" t="s">
        <v>41</v>
      </c>
      <c r="U827" s="5" t="s">
        <v>67</v>
      </c>
      <c r="V827" s="5" t="str">
        <f t="shared" si="139"/>
        <v>regalado cieza segundo</v>
      </c>
      <c r="W827" s="5" t="str">
        <f t="shared" si="140"/>
        <v>REGALADO CIEZA SEGUNDO</v>
      </c>
      <c r="X827" s="5" t="str">
        <f t="shared" si="141"/>
        <v>Regalado Cieza Segundo</v>
      </c>
      <c r="Y827" s="5">
        <v>10166087916</v>
      </c>
      <c r="Z827" s="5" t="s">
        <v>34</v>
      </c>
      <c r="AA827" s="5" t="s">
        <v>35</v>
      </c>
      <c r="AD827" s="5" t="s">
        <v>36</v>
      </c>
      <c r="AE827" s="5">
        <v>2457.63</v>
      </c>
      <c r="AF827" s="5">
        <v>0</v>
      </c>
      <c r="AG827" s="5">
        <v>442.37</v>
      </c>
      <c r="AH827" s="5">
        <f t="shared" si="142"/>
        <v>2900</v>
      </c>
    </row>
    <row r="828" spans="1:34" x14ac:dyDescent="0.25">
      <c r="A828" s="5">
        <v>773</v>
      </c>
      <c r="B828" s="5" t="s">
        <v>29</v>
      </c>
      <c r="C828" s="5" t="s">
        <v>38</v>
      </c>
      <c r="D828" s="5" t="s">
        <v>1036</v>
      </c>
      <c r="E828" s="15" t="str">
        <f t="shared" si="143"/>
        <v>F001</v>
      </c>
      <c r="F828" s="15" t="str">
        <f t="shared" si="133"/>
        <v>8411</v>
      </c>
      <c r="G828" s="15" t="str">
        <f t="shared" si="134"/>
        <v>1-8</v>
      </c>
      <c r="H828" s="5" t="s">
        <v>1024</v>
      </c>
      <c r="I828" s="5">
        <f t="shared" si="135"/>
        <v>2</v>
      </c>
      <c r="J828" s="5">
        <f t="shared" si="136"/>
        <v>2022</v>
      </c>
      <c r="K828" s="5">
        <f t="shared" si="137"/>
        <v>8</v>
      </c>
      <c r="L828" s="7">
        <f t="shared" si="138"/>
        <v>44600</v>
      </c>
      <c r="M828" s="5" t="s">
        <v>1024</v>
      </c>
      <c r="R828" s="5" t="s">
        <v>66</v>
      </c>
      <c r="S828" s="5" t="s">
        <v>40</v>
      </c>
      <c r="T828" s="5" t="s">
        <v>41</v>
      </c>
      <c r="U828" s="5" t="s">
        <v>67</v>
      </c>
      <c r="V828" s="5" t="str">
        <f t="shared" si="139"/>
        <v>regalado cieza segundo</v>
      </c>
      <c r="W828" s="5" t="str">
        <f t="shared" si="140"/>
        <v>REGALADO CIEZA SEGUNDO</v>
      </c>
      <c r="X828" s="5" t="str">
        <f t="shared" si="141"/>
        <v>Regalado Cieza Segundo</v>
      </c>
      <c r="Y828" s="5">
        <v>10166087916</v>
      </c>
      <c r="Z828" s="5" t="s">
        <v>34</v>
      </c>
      <c r="AA828" s="5" t="s">
        <v>35</v>
      </c>
      <c r="AD828" s="5" t="s">
        <v>36</v>
      </c>
      <c r="AE828" s="5">
        <v>2457.63</v>
      </c>
      <c r="AF828" s="5">
        <v>0</v>
      </c>
      <c r="AG828" s="5">
        <v>442.37</v>
      </c>
      <c r="AH828" s="5">
        <f t="shared" si="142"/>
        <v>2900</v>
      </c>
    </row>
    <row r="829" spans="1:34" x14ac:dyDescent="0.25">
      <c r="A829" s="5">
        <v>774</v>
      </c>
      <c r="B829" s="5" t="s">
        <v>29</v>
      </c>
      <c r="C829" s="5" t="s">
        <v>38</v>
      </c>
      <c r="D829" s="5" t="s">
        <v>1037</v>
      </c>
      <c r="E829" s="15" t="str">
        <f t="shared" si="143"/>
        <v>F001</v>
      </c>
      <c r="F829" s="15" t="str">
        <f t="shared" si="133"/>
        <v>8410</v>
      </c>
      <c r="G829" s="15" t="str">
        <f t="shared" si="134"/>
        <v>1-8</v>
      </c>
      <c r="H829" s="5" t="s">
        <v>1024</v>
      </c>
      <c r="I829" s="5">
        <f t="shared" si="135"/>
        <v>2</v>
      </c>
      <c r="J829" s="5">
        <f t="shared" si="136"/>
        <v>2022</v>
      </c>
      <c r="K829" s="5">
        <f t="shared" si="137"/>
        <v>8</v>
      </c>
      <c r="L829" s="7">
        <f t="shared" si="138"/>
        <v>44600</v>
      </c>
      <c r="M829" s="5" t="s">
        <v>1024</v>
      </c>
      <c r="U829" s="5" t="s">
        <v>1038</v>
      </c>
      <c r="V829" s="5" t="str">
        <f t="shared" si="139"/>
        <v>de la cruz pravia pedro</v>
      </c>
      <c r="W829" s="5" t="str">
        <f t="shared" si="140"/>
        <v>DE LA CRUZ PRAVIA PEDRO</v>
      </c>
      <c r="X829" s="5" t="str">
        <f t="shared" si="141"/>
        <v>De La Cruz Pravia Pedro</v>
      </c>
      <c r="Y829" s="5">
        <v>10167437406</v>
      </c>
      <c r="Z829" s="5" t="s">
        <v>34</v>
      </c>
      <c r="AA829" s="5" t="s">
        <v>35</v>
      </c>
      <c r="AD829" s="5" t="s">
        <v>36</v>
      </c>
      <c r="AE829" s="5">
        <v>169.49</v>
      </c>
      <c r="AF829" s="5">
        <v>0</v>
      </c>
      <c r="AG829" s="5">
        <v>30.51</v>
      </c>
      <c r="AH829" s="5">
        <f t="shared" si="142"/>
        <v>200</v>
      </c>
    </row>
    <row r="830" spans="1:34" x14ac:dyDescent="0.25">
      <c r="A830" s="5">
        <v>775</v>
      </c>
      <c r="B830" s="5" t="s">
        <v>29</v>
      </c>
      <c r="C830" s="5" t="s">
        <v>38</v>
      </c>
      <c r="D830" s="5" t="s">
        <v>1039</v>
      </c>
      <c r="E830" s="15" t="str">
        <f t="shared" si="143"/>
        <v>F001</v>
      </c>
      <c r="F830" s="15" t="str">
        <f t="shared" si="133"/>
        <v>8409</v>
      </c>
      <c r="G830" s="15" t="str">
        <f t="shared" si="134"/>
        <v>1-8</v>
      </c>
      <c r="H830" s="5" t="s">
        <v>1024</v>
      </c>
      <c r="I830" s="5">
        <f t="shared" si="135"/>
        <v>2</v>
      </c>
      <c r="J830" s="5">
        <f t="shared" si="136"/>
        <v>2022</v>
      </c>
      <c r="K830" s="5">
        <f t="shared" si="137"/>
        <v>8</v>
      </c>
      <c r="L830" s="7">
        <f t="shared" si="138"/>
        <v>44600</v>
      </c>
      <c r="M830" s="5" t="s">
        <v>1024</v>
      </c>
      <c r="R830" s="5" t="s">
        <v>395</v>
      </c>
      <c r="S830" s="5" t="s">
        <v>168</v>
      </c>
      <c r="T830" s="5" t="s">
        <v>169</v>
      </c>
      <c r="U830" s="5" t="s">
        <v>396</v>
      </c>
      <c r="V830" s="5" t="str">
        <f t="shared" si="139"/>
        <v>transportes pasamayo s r ltda</v>
      </c>
      <c r="W830" s="5" t="str">
        <f t="shared" si="140"/>
        <v>TRANSPORTES PASAMAYO S R LTDA</v>
      </c>
      <c r="X830" s="5" t="str">
        <f t="shared" si="141"/>
        <v>Transportes Pasamayo S R Ltda</v>
      </c>
      <c r="Y830" s="5">
        <v>20225171719</v>
      </c>
      <c r="Z830" s="5" t="s">
        <v>34</v>
      </c>
      <c r="AA830" s="5" t="s">
        <v>35</v>
      </c>
      <c r="AD830" s="5" t="s">
        <v>36</v>
      </c>
      <c r="AE830" s="5">
        <v>305.08</v>
      </c>
      <c r="AF830" s="5">
        <v>0</v>
      </c>
      <c r="AG830" s="5">
        <v>54.92</v>
      </c>
      <c r="AH830" s="5">
        <f t="shared" si="142"/>
        <v>360</v>
      </c>
    </row>
    <row r="831" spans="1:34" x14ac:dyDescent="0.25">
      <c r="A831" s="5">
        <v>776</v>
      </c>
      <c r="B831" s="5" t="s">
        <v>29</v>
      </c>
      <c r="C831" s="5" t="s">
        <v>38</v>
      </c>
      <c r="D831" s="5" t="s">
        <v>1040</v>
      </c>
      <c r="E831" s="15" t="str">
        <f t="shared" si="143"/>
        <v>F001</v>
      </c>
      <c r="F831" s="15" t="str">
        <f t="shared" si="133"/>
        <v>8408</v>
      </c>
      <c r="G831" s="15" t="str">
        <f t="shared" si="134"/>
        <v>1-8</v>
      </c>
      <c r="H831" s="5" t="s">
        <v>1024</v>
      </c>
      <c r="I831" s="5">
        <f t="shared" si="135"/>
        <v>2</v>
      </c>
      <c r="J831" s="5">
        <f t="shared" si="136"/>
        <v>2022</v>
      </c>
      <c r="K831" s="5">
        <f t="shared" si="137"/>
        <v>8</v>
      </c>
      <c r="L831" s="7">
        <f t="shared" si="138"/>
        <v>44600</v>
      </c>
      <c r="M831" s="5" t="s">
        <v>1024</v>
      </c>
      <c r="R831" s="5" t="s">
        <v>41</v>
      </c>
      <c r="S831" s="5" t="s">
        <v>40</v>
      </c>
      <c r="T831" s="5" t="s">
        <v>41</v>
      </c>
      <c r="U831" s="5" t="s">
        <v>909</v>
      </c>
      <c r="V831" s="5" t="str">
        <f t="shared" si="139"/>
        <v>vigil toro carol isabel</v>
      </c>
      <c r="W831" s="5" t="str">
        <f t="shared" si="140"/>
        <v>VIGIL TORO CAROL ISABEL</v>
      </c>
      <c r="X831" s="5" t="str">
        <f t="shared" si="141"/>
        <v>Vigil Toro Carol Isabel</v>
      </c>
      <c r="Y831" s="5">
        <v>10037005024</v>
      </c>
      <c r="Z831" s="5" t="s">
        <v>34</v>
      </c>
      <c r="AA831" s="5" t="s">
        <v>35</v>
      </c>
      <c r="AD831" s="5" t="s">
        <v>36</v>
      </c>
      <c r="AE831" s="5">
        <v>127.12</v>
      </c>
      <c r="AF831" s="5">
        <v>0</v>
      </c>
      <c r="AG831" s="5">
        <v>22.88</v>
      </c>
      <c r="AH831" s="5">
        <f t="shared" si="142"/>
        <v>150</v>
      </c>
    </row>
    <row r="832" spans="1:34" x14ac:dyDescent="0.25">
      <c r="A832" s="5">
        <v>777</v>
      </c>
      <c r="B832" s="5" t="s">
        <v>49</v>
      </c>
      <c r="C832" s="5" t="s">
        <v>30</v>
      </c>
      <c r="D832" s="5" t="s">
        <v>1041</v>
      </c>
      <c r="E832" s="15" t="str">
        <f t="shared" si="143"/>
        <v>B003</v>
      </c>
      <c r="F832" s="15" t="str">
        <f t="shared" si="133"/>
        <v>12606</v>
      </c>
      <c r="G832" s="15" t="str">
        <f t="shared" si="134"/>
        <v>3-1</v>
      </c>
      <c r="H832" s="5" t="s">
        <v>1024</v>
      </c>
      <c r="I832" s="5">
        <f t="shared" si="135"/>
        <v>2</v>
      </c>
      <c r="J832" s="5">
        <f t="shared" si="136"/>
        <v>2022</v>
      </c>
      <c r="K832" s="5">
        <f t="shared" si="137"/>
        <v>8</v>
      </c>
      <c r="L832" s="7">
        <f t="shared" si="138"/>
        <v>44600</v>
      </c>
      <c r="M832" s="5" t="s">
        <v>1024</v>
      </c>
      <c r="U832" s="5" t="s">
        <v>33</v>
      </c>
      <c r="V832" s="5" t="str">
        <f t="shared" si="139"/>
        <v>clientes - varios</v>
      </c>
      <c r="W832" s="5" t="str">
        <f t="shared" si="140"/>
        <v>CLIENTES - VARIOS</v>
      </c>
      <c r="X832" s="5" t="str">
        <f t="shared" si="141"/>
        <v>Clientes - Varios</v>
      </c>
      <c r="Y832" s="5">
        <v>99999999</v>
      </c>
      <c r="Z832" s="5" t="s">
        <v>34</v>
      </c>
      <c r="AA832" s="5" t="s">
        <v>35</v>
      </c>
      <c r="AD832" s="5" t="s">
        <v>36</v>
      </c>
      <c r="AE832" s="5">
        <v>76.27</v>
      </c>
      <c r="AF832" s="5">
        <v>0</v>
      </c>
      <c r="AG832" s="5">
        <v>13.73</v>
      </c>
      <c r="AH832" s="5">
        <f t="shared" si="142"/>
        <v>90</v>
      </c>
    </row>
    <row r="833" spans="1:34" x14ac:dyDescent="0.25">
      <c r="A833" s="5">
        <v>778</v>
      </c>
      <c r="B833" s="5" t="s">
        <v>55</v>
      </c>
      <c r="C833" s="5" t="s">
        <v>30</v>
      </c>
      <c r="D833" s="5" t="s">
        <v>1042</v>
      </c>
      <c r="E833" s="15" t="str">
        <f t="shared" si="143"/>
        <v>B002</v>
      </c>
      <c r="F833" s="15" t="str">
        <f t="shared" si="133"/>
        <v>16002</v>
      </c>
      <c r="G833" s="15" t="str">
        <f t="shared" si="134"/>
        <v>2-1</v>
      </c>
      <c r="H833" s="5" t="s">
        <v>1024</v>
      </c>
      <c r="I833" s="5">
        <f t="shared" si="135"/>
        <v>2</v>
      </c>
      <c r="J833" s="5">
        <f t="shared" si="136"/>
        <v>2022</v>
      </c>
      <c r="K833" s="5">
        <f t="shared" si="137"/>
        <v>8</v>
      </c>
      <c r="L833" s="7">
        <f t="shared" si="138"/>
        <v>44600</v>
      </c>
      <c r="M833" s="5" t="s">
        <v>1024</v>
      </c>
      <c r="U833" s="5" t="s">
        <v>33</v>
      </c>
      <c r="V833" s="5" t="str">
        <f t="shared" si="139"/>
        <v>clientes - varios</v>
      </c>
      <c r="W833" s="5" t="str">
        <f t="shared" si="140"/>
        <v>CLIENTES - VARIOS</v>
      </c>
      <c r="X833" s="5" t="str">
        <f t="shared" si="141"/>
        <v>Clientes - Varios</v>
      </c>
      <c r="Y833" s="5">
        <v>99999999</v>
      </c>
      <c r="Z833" s="5" t="s">
        <v>34</v>
      </c>
      <c r="AA833" s="5" t="s">
        <v>35</v>
      </c>
      <c r="AD833" s="5" t="s">
        <v>36</v>
      </c>
      <c r="AE833" s="5">
        <v>59.32</v>
      </c>
      <c r="AF833" s="5">
        <v>0</v>
      </c>
      <c r="AG833" s="5">
        <v>10.68</v>
      </c>
      <c r="AH833" s="5">
        <f t="shared" si="142"/>
        <v>70</v>
      </c>
    </row>
    <row r="834" spans="1:34" x14ac:dyDescent="0.25">
      <c r="A834" s="5">
        <v>779</v>
      </c>
      <c r="B834" s="5" t="s">
        <v>29</v>
      </c>
      <c r="C834" s="5" t="s">
        <v>38</v>
      </c>
      <c r="D834" s="5" t="s">
        <v>1043</v>
      </c>
      <c r="E834" s="15" t="str">
        <f t="shared" si="143"/>
        <v>F001</v>
      </c>
      <c r="F834" s="15" t="str">
        <f t="shared" si="133"/>
        <v>8407</v>
      </c>
      <c r="G834" s="15" t="str">
        <f t="shared" si="134"/>
        <v>1-8</v>
      </c>
      <c r="H834" s="5" t="s">
        <v>1024</v>
      </c>
      <c r="I834" s="5">
        <f t="shared" si="135"/>
        <v>2</v>
      </c>
      <c r="J834" s="5">
        <f t="shared" si="136"/>
        <v>2022</v>
      </c>
      <c r="K834" s="5">
        <f t="shared" si="137"/>
        <v>8</v>
      </c>
      <c r="L834" s="7">
        <f t="shared" si="138"/>
        <v>44600</v>
      </c>
      <c r="M834" s="5" t="s">
        <v>1024</v>
      </c>
      <c r="R834" s="5" t="s">
        <v>763</v>
      </c>
      <c r="S834" s="5" t="s">
        <v>764</v>
      </c>
      <c r="T834" s="5" t="s">
        <v>763</v>
      </c>
      <c r="U834" s="5" t="s">
        <v>967</v>
      </c>
      <c r="V834" s="5" t="str">
        <f t="shared" si="139"/>
        <v>vargas tarrillo arsenio</v>
      </c>
      <c r="W834" s="5" t="str">
        <f t="shared" si="140"/>
        <v>VARGAS TARRILLO ARSENIO</v>
      </c>
      <c r="X834" s="5" t="str">
        <f t="shared" si="141"/>
        <v>Vargas Tarrillo Arsenio</v>
      </c>
      <c r="Y834" s="5">
        <v>10414778106</v>
      </c>
      <c r="Z834" s="5" t="s">
        <v>34</v>
      </c>
      <c r="AA834" s="5" t="s">
        <v>35</v>
      </c>
      <c r="AD834" s="5" t="s">
        <v>36</v>
      </c>
      <c r="AE834" s="5">
        <v>423.73</v>
      </c>
      <c r="AF834" s="5">
        <v>0</v>
      </c>
      <c r="AG834" s="5">
        <v>76.27</v>
      </c>
      <c r="AH834" s="5">
        <f t="shared" si="142"/>
        <v>500</v>
      </c>
    </row>
    <row r="835" spans="1:34" x14ac:dyDescent="0.25">
      <c r="A835" s="5">
        <v>780</v>
      </c>
      <c r="B835" s="5" t="s">
        <v>29</v>
      </c>
      <c r="C835" s="5" t="s">
        <v>30</v>
      </c>
      <c r="D835" s="5" t="s">
        <v>1044</v>
      </c>
      <c r="E835" s="15" t="str">
        <f t="shared" si="143"/>
        <v>B001</v>
      </c>
      <c r="F835" s="15" t="str">
        <f t="shared" si="133"/>
        <v>17079</v>
      </c>
      <c r="G835" s="15" t="str">
        <f t="shared" si="134"/>
        <v>1-1</v>
      </c>
      <c r="H835" s="5" t="s">
        <v>1045</v>
      </c>
      <c r="I835" s="5">
        <f t="shared" si="135"/>
        <v>2</v>
      </c>
      <c r="J835" s="5">
        <f t="shared" si="136"/>
        <v>2022</v>
      </c>
      <c r="K835" s="5">
        <f t="shared" si="137"/>
        <v>7</v>
      </c>
      <c r="L835" s="7">
        <f t="shared" si="138"/>
        <v>44599</v>
      </c>
      <c r="M835" s="5" t="s">
        <v>1045</v>
      </c>
      <c r="U835" s="5" t="s">
        <v>33</v>
      </c>
      <c r="V835" s="5" t="str">
        <f t="shared" si="139"/>
        <v>clientes - varios</v>
      </c>
      <c r="W835" s="5" t="str">
        <f t="shared" si="140"/>
        <v>CLIENTES - VARIOS</v>
      </c>
      <c r="X835" s="5" t="str">
        <f t="shared" si="141"/>
        <v>Clientes - Varios</v>
      </c>
      <c r="Y835" s="5">
        <v>99999999</v>
      </c>
      <c r="Z835" s="5" t="s">
        <v>34</v>
      </c>
      <c r="AA835" s="5" t="s">
        <v>35</v>
      </c>
      <c r="AD835" s="5" t="s">
        <v>36</v>
      </c>
      <c r="AE835" s="5">
        <v>118.64</v>
      </c>
      <c r="AF835" s="5">
        <v>0</v>
      </c>
      <c r="AG835" s="5">
        <v>21.36</v>
      </c>
      <c r="AH835" s="5">
        <f t="shared" si="142"/>
        <v>140</v>
      </c>
    </row>
    <row r="836" spans="1:34" x14ac:dyDescent="0.25">
      <c r="A836" s="5">
        <v>781</v>
      </c>
      <c r="B836" s="5" t="s">
        <v>29</v>
      </c>
      <c r="C836" s="5" t="s">
        <v>38</v>
      </c>
      <c r="D836" s="5" t="s">
        <v>1046</v>
      </c>
      <c r="E836" s="15" t="str">
        <f t="shared" si="143"/>
        <v>F001</v>
      </c>
      <c r="F836" s="15" t="str">
        <f t="shared" si="133"/>
        <v>8406</v>
      </c>
      <c r="G836" s="15" t="str">
        <f t="shared" si="134"/>
        <v>1-8</v>
      </c>
      <c r="H836" s="5" t="s">
        <v>1045</v>
      </c>
      <c r="I836" s="5">
        <f t="shared" si="135"/>
        <v>2</v>
      </c>
      <c r="J836" s="5">
        <f t="shared" si="136"/>
        <v>2022</v>
      </c>
      <c r="K836" s="5">
        <f t="shared" si="137"/>
        <v>7</v>
      </c>
      <c r="L836" s="7">
        <f t="shared" si="138"/>
        <v>44599</v>
      </c>
      <c r="M836" s="5" t="s">
        <v>1045</v>
      </c>
      <c r="U836" s="5" t="s">
        <v>964</v>
      </c>
      <c r="V836" s="5" t="str">
        <f t="shared" si="139"/>
        <v>icmv inversiones</v>
      </c>
      <c r="W836" s="5" t="str">
        <f t="shared" si="140"/>
        <v>ICMV INVERSIONES</v>
      </c>
      <c r="X836" s="5" t="str">
        <f t="shared" si="141"/>
        <v>Icmv Inversiones</v>
      </c>
      <c r="Y836" s="5">
        <v>10457954226</v>
      </c>
      <c r="Z836" s="5" t="s">
        <v>34</v>
      </c>
      <c r="AA836" s="5" t="s">
        <v>35</v>
      </c>
      <c r="AD836" s="5" t="s">
        <v>36</v>
      </c>
      <c r="AE836" s="5">
        <v>175.34</v>
      </c>
      <c r="AF836" s="5">
        <v>0</v>
      </c>
      <c r="AG836" s="5">
        <v>31.56</v>
      </c>
      <c r="AH836" s="5">
        <f t="shared" si="142"/>
        <v>206.9</v>
      </c>
    </row>
    <row r="837" spans="1:34" x14ac:dyDescent="0.25">
      <c r="A837" s="5">
        <v>782</v>
      </c>
      <c r="B837" s="5" t="s">
        <v>29</v>
      </c>
      <c r="C837" s="5" t="s">
        <v>30</v>
      </c>
      <c r="D837" s="5" t="s">
        <v>1047</v>
      </c>
      <c r="E837" s="15" t="str">
        <f t="shared" si="143"/>
        <v>B001</v>
      </c>
      <c r="F837" s="15" t="str">
        <f t="shared" si="133"/>
        <v>17078</v>
      </c>
      <c r="G837" s="15" t="str">
        <f t="shared" si="134"/>
        <v>1-1</v>
      </c>
      <c r="H837" s="5" t="s">
        <v>1045</v>
      </c>
      <c r="I837" s="5">
        <f t="shared" si="135"/>
        <v>2</v>
      </c>
      <c r="J837" s="5">
        <f t="shared" si="136"/>
        <v>2022</v>
      </c>
      <c r="K837" s="5">
        <f t="shared" si="137"/>
        <v>7</v>
      </c>
      <c r="L837" s="7">
        <f t="shared" si="138"/>
        <v>44599</v>
      </c>
      <c r="M837" s="5" t="s">
        <v>1045</v>
      </c>
      <c r="U837" s="5" t="s">
        <v>33</v>
      </c>
      <c r="V837" s="5" t="str">
        <f t="shared" si="139"/>
        <v>clientes - varios</v>
      </c>
      <c r="W837" s="5" t="str">
        <f t="shared" si="140"/>
        <v>CLIENTES - VARIOS</v>
      </c>
      <c r="X837" s="5" t="str">
        <f t="shared" si="141"/>
        <v>Clientes - Varios</v>
      </c>
      <c r="Y837" s="5">
        <v>99999999</v>
      </c>
      <c r="Z837" s="5" t="s">
        <v>34</v>
      </c>
      <c r="AA837" s="5" t="s">
        <v>35</v>
      </c>
      <c r="AD837" s="5" t="s">
        <v>36</v>
      </c>
      <c r="AE837" s="5">
        <v>87.29</v>
      </c>
      <c r="AF837" s="5">
        <v>0</v>
      </c>
      <c r="AG837" s="5">
        <v>15.71</v>
      </c>
      <c r="AH837" s="5">
        <f t="shared" si="142"/>
        <v>103</v>
      </c>
    </row>
    <row r="838" spans="1:34" x14ac:dyDescent="0.25">
      <c r="A838" s="5">
        <v>783</v>
      </c>
      <c r="B838" s="5" t="s">
        <v>29</v>
      </c>
      <c r="C838" s="5" t="s">
        <v>38</v>
      </c>
      <c r="D838" s="5" t="s">
        <v>1048</v>
      </c>
      <c r="E838" s="15" t="str">
        <f t="shared" si="143"/>
        <v>F001</v>
      </c>
      <c r="F838" s="15" t="str">
        <f t="shared" si="133"/>
        <v>8405</v>
      </c>
      <c r="G838" s="15" t="str">
        <f t="shared" si="134"/>
        <v>1-8</v>
      </c>
      <c r="H838" s="5" t="s">
        <v>1045</v>
      </c>
      <c r="I838" s="5">
        <f t="shared" si="135"/>
        <v>2</v>
      </c>
      <c r="J838" s="5">
        <f t="shared" si="136"/>
        <v>2022</v>
      </c>
      <c r="K838" s="5">
        <f t="shared" si="137"/>
        <v>7</v>
      </c>
      <c r="L838" s="7">
        <f t="shared" si="138"/>
        <v>44599</v>
      </c>
      <c r="M838" s="5" t="s">
        <v>1045</v>
      </c>
      <c r="R838" s="5" t="s">
        <v>92</v>
      </c>
      <c r="S838" s="5" t="s">
        <v>40</v>
      </c>
      <c r="T838" s="5" t="s">
        <v>41</v>
      </c>
      <c r="U838" s="5" t="s">
        <v>200</v>
      </c>
      <c r="V838" s="5" t="str">
        <f t="shared" si="139"/>
        <v>rodrigo vasquez jesus juan jose</v>
      </c>
      <c r="W838" s="5" t="str">
        <f t="shared" si="140"/>
        <v>RODRIGO VASQUEZ JESUS JUAN JOSE</v>
      </c>
      <c r="X838" s="5" t="str">
        <f t="shared" si="141"/>
        <v>Rodrigo Vasquez Jesus Juan Jose</v>
      </c>
      <c r="Y838" s="5">
        <v>10471184506</v>
      </c>
      <c r="Z838" s="5" t="s">
        <v>34</v>
      </c>
      <c r="AA838" s="5" t="s">
        <v>35</v>
      </c>
      <c r="AD838" s="5" t="s">
        <v>36</v>
      </c>
      <c r="AE838" s="5">
        <v>118.64</v>
      </c>
      <c r="AF838" s="5">
        <v>0</v>
      </c>
      <c r="AG838" s="5">
        <v>21.36</v>
      </c>
      <c r="AH838" s="5">
        <f t="shared" si="142"/>
        <v>140</v>
      </c>
    </row>
    <row r="839" spans="1:34" x14ac:dyDescent="0.25">
      <c r="A839" s="5">
        <v>784</v>
      </c>
      <c r="B839" s="5" t="s">
        <v>29</v>
      </c>
      <c r="C839" s="5" t="s">
        <v>38</v>
      </c>
      <c r="D839" s="5" t="s">
        <v>1049</v>
      </c>
      <c r="E839" s="15" t="str">
        <f t="shared" si="143"/>
        <v>F001</v>
      </c>
      <c r="F839" s="15" t="str">
        <f t="shared" si="133"/>
        <v>8404</v>
      </c>
      <c r="G839" s="15" t="str">
        <f t="shared" si="134"/>
        <v>1-8</v>
      </c>
      <c r="H839" s="5" t="s">
        <v>1045</v>
      </c>
      <c r="I839" s="5">
        <f t="shared" si="135"/>
        <v>2</v>
      </c>
      <c r="J839" s="5">
        <f t="shared" si="136"/>
        <v>2022</v>
      </c>
      <c r="K839" s="5">
        <f t="shared" si="137"/>
        <v>7</v>
      </c>
      <c r="L839" s="7">
        <f t="shared" si="138"/>
        <v>44599</v>
      </c>
      <c r="M839" s="5" t="s">
        <v>1045</v>
      </c>
      <c r="U839" s="5" t="s">
        <v>1050</v>
      </c>
      <c r="V839" s="5" t="str">
        <f t="shared" si="139"/>
        <v>suyon morales segundo porfirio</v>
      </c>
      <c r="W839" s="5" t="str">
        <f t="shared" si="140"/>
        <v>SUYON MORALES SEGUNDO PORFIRIO</v>
      </c>
      <c r="X839" s="5" t="str">
        <f t="shared" si="141"/>
        <v>Suyon Morales Segundo Porfirio</v>
      </c>
      <c r="Y839" s="5">
        <v>10166890565</v>
      </c>
      <c r="Z839" s="5" t="s">
        <v>34</v>
      </c>
      <c r="AA839" s="5" t="s">
        <v>35</v>
      </c>
      <c r="AD839" s="5" t="s">
        <v>36</v>
      </c>
      <c r="AE839" s="5">
        <v>127.12</v>
      </c>
      <c r="AF839" s="5">
        <v>0</v>
      </c>
      <c r="AG839" s="5">
        <v>22.88</v>
      </c>
      <c r="AH839" s="5">
        <f t="shared" si="142"/>
        <v>150</v>
      </c>
    </row>
    <row r="840" spans="1:34" x14ac:dyDescent="0.25">
      <c r="A840" s="5">
        <v>785</v>
      </c>
      <c r="B840" s="5" t="s">
        <v>29</v>
      </c>
      <c r="C840" s="5" t="s">
        <v>38</v>
      </c>
      <c r="D840" s="5" t="s">
        <v>1051</v>
      </c>
      <c r="E840" s="15" t="str">
        <f t="shared" si="143"/>
        <v>F001</v>
      </c>
      <c r="F840" s="15" t="str">
        <f t="shared" si="133"/>
        <v>8403</v>
      </c>
      <c r="G840" s="15" t="str">
        <f t="shared" si="134"/>
        <v>1-8</v>
      </c>
      <c r="H840" s="5" t="s">
        <v>1045</v>
      </c>
      <c r="I840" s="5">
        <f t="shared" si="135"/>
        <v>2</v>
      </c>
      <c r="J840" s="5">
        <f t="shared" si="136"/>
        <v>2022</v>
      </c>
      <c r="K840" s="5">
        <f t="shared" si="137"/>
        <v>7</v>
      </c>
      <c r="L840" s="7">
        <f t="shared" si="138"/>
        <v>44599</v>
      </c>
      <c r="M840" s="5" t="s">
        <v>1045</v>
      </c>
      <c r="R840" s="5" t="s">
        <v>60</v>
      </c>
      <c r="S840" s="5" t="s">
        <v>61</v>
      </c>
      <c r="T840" s="5" t="s">
        <v>60</v>
      </c>
      <c r="U840" s="5" t="s">
        <v>62</v>
      </c>
      <c r="V840" s="5" t="str">
        <f t="shared" si="139"/>
        <v>ramfers ingenieros e.i.r.l.</v>
      </c>
      <c r="W840" s="5" t="str">
        <f t="shared" si="140"/>
        <v>RAMFERS INGENIEROS E.I.R.L.</v>
      </c>
      <c r="X840" s="5" t="str">
        <f t="shared" si="141"/>
        <v>Ramfers Ingenieros E.I.R.L.</v>
      </c>
      <c r="Y840" s="5">
        <v>20608411306</v>
      </c>
      <c r="Z840" s="5" t="s">
        <v>34</v>
      </c>
      <c r="AA840" s="5" t="s">
        <v>35</v>
      </c>
      <c r="AD840" s="5" t="s">
        <v>36</v>
      </c>
      <c r="AE840" s="5">
        <v>593.22</v>
      </c>
      <c r="AF840" s="5">
        <v>0</v>
      </c>
      <c r="AG840" s="5">
        <v>106.78</v>
      </c>
      <c r="AH840" s="5">
        <f t="shared" si="142"/>
        <v>700</v>
      </c>
    </row>
    <row r="841" spans="1:34" x14ac:dyDescent="0.25">
      <c r="A841" s="5">
        <v>786</v>
      </c>
      <c r="B841" s="5" t="s">
        <v>29</v>
      </c>
      <c r="C841" s="5" t="s">
        <v>38</v>
      </c>
      <c r="D841" s="5" t="s">
        <v>1052</v>
      </c>
      <c r="E841" s="15" t="str">
        <f t="shared" si="143"/>
        <v>F001</v>
      </c>
      <c r="F841" s="15" t="str">
        <f t="shared" si="133"/>
        <v>8402</v>
      </c>
      <c r="G841" s="15" t="str">
        <f t="shared" si="134"/>
        <v>1-8</v>
      </c>
      <c r="H841" s="5" t="s">
        <v>1045</v>
      </c>
      <c r="I841" s="5">
        <f t="shared" si="135"/>
        <v>2</v>
      </c>
      <c r="J841" s="5">
        <f t="shared" si="136"/>
        <v>2022</v>
      </c>
      <c r="K841" s="5">
        <f t="shared" si="137"/>
        <v>7</v>
      </c>
      <c r="L841" s="7">
        <f t="shared" si="138"/>
        <v>44599</v>
      </c>
      <c r="M841" s="5" t="s">
        <v>1045</v>
      </c>
      <c r="R841" s="5" t="s">
        <v>1053</v>
      </c>
      <c r="S841" s="5" t="s">
        <v>40</v>
      </c>
      <c r="T841" s="5" t="s">
        <v>41</v>
      </c>
      <c r="U841" s="5" t="s">
        <v>1054</v>
      </c>
      <c r="V841" s="5" t="str">
        <f t="shared" si="139"/>
        <v>?iquen millones luis edwin</v>
      </c>
      <c r="W841" s="5" t="str">
        <f t="shared" si="140"/>
        <v>?IQUEN MILLONES LUIS EDWIN</v>
      </c>
      <c r="X841" s="5" t="str">
        <f t="shared" si="141"/>
        <v>?Iquen Millones Luis Edwin</v>
      </c>
      <c r="Y841" s="5">
        <v>10452564004</v>
      </c>
      <c r="Z841" s="5" t="s">
        <v>34</v>
      </c>
      <c r="AA841" s="5" t="s">
        <v>35</v>
      </c>
      <c r="AD841" s="5" t="s">
        <v>36</v>
      </c>
      <c r="AE841" s="5">
        <v>389.83</v>
      </c>
      <c r="AF841" s="5">
        <v>0</v>
      </c>
      <c r="AG841" s="5">
        <v>70.17</v>
      </c>
      <c r="AH841" s="5">
        <f t="shared" si="142"/>
        <v>460</v>
      </c>
    </row>
    <row r="842" spans="1:34" x14ac:dyDescent="0.25">
      <c r="A842" s="5">
        <v>787</v>
      </c>
      <c r="B842" s="5" t="s">
        <v>29</v>
      </c>
      <c r="C842" s="5" t="s">
        <v>38</v>
      </c>
      <c r="D842" s="5" t="s">
        <v>1055</v>
      </c>
      <c r="E842" s="15" t="str">
        <f t="shared" si="143"/>
        <v>F001</v>
      </c>
      <c r="F842" s="15" t="str">
        <f t="shared" si="133"/>
        <v>8401</v>
      </c>
      <c r="G842" s="15" t="str">
        <f t="shared" si="134"/>
        <v>1-8</v>
      </c>
      <c r="H842" s="5" t="s">
        <v>1045</v>
      </c>
      <c r="I842" s="5">
        <f t="shared" si="135"/>
        <v>2</v>
      </c>
      <c r="J842" s="5">
        <f t="shared" si="136"/>
        <v>2022</v>
      </c>
      <c r="K842" s="5">
        <f t="shared" si="137"/>
        <v>7</v>
      </c>
      <c r="L842" s="7">
        <f t="shared" si="138"/>
        <v>44599</v>
      </c>
      <c r="M842" s="5" t="s">
        <v>1045</v>
      </c>
      <c r="R842" s="5" t="s">
        <v>92</v>
      </c>
      <c r="S842" s="5" t="s">
        <v>40</v>
      </c>
      <c r="T842" s="5" t="s">
        <v>41</v>
      </c>
      <c r="U842" s="5" t="s">
        <v>93</v>
      </c>
      <c r="V842" s="5" t="str">
        <f t="shared" si="139"/>
        <v>transporte mi poderoso cautivo jd &amp; a e.i.r.l.</v>
      </c>
      <c r="W842" s="5" t="str">
        <f t="shared" si="140"/>
        <v>TRANSPORTE MI PODEROSO CAUTIVO JD &amp; A E.I.R.L.</v>
      </c>
      <c r="X842" s="5" t="str">
        <f t="shared" si="141"/>
        <v>Transporte Mi Poderoso Cautivo Jd &amp; A E.I.R.L.</v>
      </c>
      <c r="Y842" s="5">
        <v>20607139378</v>
      </c>
      <c r="Z842" s="5" t="s">
        <v>34</v>
      </c>
      <c r="AA842" s="5" t="s">
        <v>35</v>
      </c>
      <c r="AD842" s="5" t="s">
        <v>36</v>
      </c>
      <c r="AE842" s="5">
        <v>1194.9100000000001</v>
      </c>
      <c r="AF842" s="5">
        <v>0</v>
      </c>
      <c r="AG842" s="5">
        <v>215.08</v>
      </c>
      <c r="AH842" s="5">
        <f t="shared" si="142"/>
        <v>1409.99</v>
      </c>
    </row>
    <row r="843" spans="1:34" x14ac:dyDescent="0.25">
      <c r="A843" s="5">
        <v>788</v>
      </c>
      <c r="B843" s="5" t="s">
        <v>29</v>
      </c>
      <c r="C843" s="5" t="s">
        <v>38</v>
      </c>
      <c r="D843" s="5" t="s">
        <v>1056</v>
      </c>
      <c r="E843" s="15" t="str">
        <f t="shared" si="143"/>
        <v>F001</v>
      </c>
      <c r="F843" s="15" t="str">
        <f t="shared" si="133"/>
        <v>8400</v>
      </c>
      <c r="G843" s="15" t="str">
        <f t="shared" si="134"/>
        <v>1-8</v>
      </c>
      <c r="H843" s="5" t="s">
        <v>1045</v>
      </c>
      <c r="I843" s="5">
        <f t="shared" si="135"/>
        <v>2</v>
      </c>
      <c r="J843" s="5">
        <f t="shared" si="136"/>
        <v>2022</v>
      </c>
      <c r="K843" s="5">
        <f t="shared" si="137"/>
        <v>7</v>
      </c>
      <c r="L843" s="7">
        <f t="shared" si="138"/>
        <v>44599</v>
      </c>
      <c r="M843" s="5" t="s">
        <v>1045</v>
      </c>
      <c r="R843" s="5" t="s">
        <v>92</v>
      </c>
      <c r="S843" s="5" t="s">
        <v>40</v>
      </c>
      <c r="T843" s="5" t="s">
        <v>41</v>
      </c>
      <c r="U843" s="5" t="s">
        <v>93</v>
      </c>
      <c r="V843" s="5" t="str">
        <f t="shared" si="139"/>
        <v>transporte mi poderoso cautivo jd &amp; a e.i.r.l.</v>
      </c>
      <c r="W843" s="5" t="str">
        <f t="shared" si="140"/>
        <v>TRANSPORTE MI PODEROSO CAUTIVO JD &amp; A E.I.R.L.</v>
      </c>
      <c r="X843" s="5" t="str">
        <f t="shared" si="141"/>
        <v>Transporte Mi Poderoso Cautivo Jd &amp; A E.I.R.L.</v>
      </c>
      <c r="Y843" s="5">
        <v>20607139378</v>
      </c>
      <c r="Z843" s="5" t="s">
        <v>34</v>
      </c>
      <c r="AA843" s="5" t="s">
        <v>35</v>
      </c>
      <c r="AD843" s="5" t="s">
        <v>36</v>
      </c>
      <c r="AE843" s="5">
        <v>1194.9100000000001</v>
      </c>
      <c r="AF843" s="5">
        <v>0</v>
      </c>
      <c r="AG843" s="5">
        <v>215.08</v>
      </c>
      <c r="AH843" s="5">
        <f t="shared" si="142"/>
        <v>1409.99</v>
      </c>
    </row>
    <row r="844" spans="1:34" x14ac:dyDescent="0.25">
      <c r="A844" s="5">
        <v>789</v>
      </c>
      <c r="B844" s="5" t="s">
        <v>55</v>
      </c>
      <c r="C844" s="5" t="s">
        <v>30</v>
      </c>
      <c r="D844" s="5" t="s">
        <v>1057</v>
      </c>
      <c r="E844" s="15" t="str">
        <f t="shared" si="143"/>
        <v>B002</v>
      </c>
      <c r="F844" s="15" t="str">
        <f t="shared" si="133"/>
        <v>16001</v>
      </c>
      <c r="G844" s="15" t="str">
        <f t="shared" si="134"/>
        <v>2-1</v>
      </c>
      <c r="H844" s="5" t="s">
        <v>1045</v>
      </c>
      <c r="I844" s="5">
        <f t="shared" si="135"/>
        <v>2</v>
      </c>
      <c r="J844" s="5">
        <f t="shared" si="136"/>
        <v>2022</v>
      </c>
      <c r="K844" s="5">
        <f t="shared" si="137"/>
        <v>7</v>
      </c>
      <c r="L844" s="7">
        <f t="shared" si="138"/>
        <v>44599</v>
      </c>
      <c r="M844" s="5" t="s">
        <v>1045</v>
      </c>
      <c r="U844" s="5" t="s">
        <v>33</v>
      </c>
      <c r="V844" s="5" t="str">
        <f t="shared" si="139"/>
        <v>clientes - varios</v>
      </c>
      <c r="W844" s="5" t="str">
        <f t="shared" si="140"/>
        <v>CLIENTES - VARIOS</v>
      </c>
      <c r="X844" s="5" t="str">
        <f t="shared" si="141"/>
        <v>Clientes - Varios</v>
      </c>
      <c r="Y844" s="5">
        <v>99999999</v>
      </c>
      <c r="Z844" s="5" t="s">
        <v>34</v>
      </c>
      <c r="AA844" s="5" t="s">
        <v>35</v>
      </c>
      <c r="AD844" s="5" t="s">
        <v>36</v>
      </c>
      <c r="AE844" s="5">
        <v>211.86</v>
      </c>
      <c r="AF844" s="5">
        <v>0</v>
      </c>
      <c r="AG844" s="5">
        <v>38.14</v>
      </c>
      <c r="AH844" s="5">
        <f t="shared" si="142"/>
        <v>250</v>
      </c>
    </row>
    <row r="845" spans="1:34" x14ac:dyDescent="0.25">
      <c r="A845" s="5">
        <v>790</v>
      </c>
      <c r="B845" s="5" t="s">
        <v>55</v>
      </c>
      <c r="C845" s="5" t="s">
        <v>30</v>
      </c>
      <c r="D845" s="5" t="s">
        <v>1058</v>
      </c>
      <c r="E845" s="15" t="str">
        <f t="shared" si="143"/>
        <v>B002</v>
      </c>
      <c r="F845" s="15" t="str">
        <f t="shared" si="133"/>
        <v>16000</v>
      </c>
      <c r="G845" s="15" t="str">
        <f t="shared" si="134"/>
        <v>2-1</v>
      </c>
      <c r="H845" s="5" t="s">
        <v>1045</v>
      </c>
      <c r="I845" s="5">
        <f t="shared" si="135"/>
        <v>2</v>
      </c>
      <c r="J845" s="5">
        <f t="shared" si="136"/>
        <v>2022</v>
      </c>
      <c r="K845" s="5">
        <f t="shared" si="137"/>
        <v>7</v>
      </c>
      <c r="L845" s="7">
        <f t="shared" si="138"/>
        <v>44599</v>
      </c>
      <c r="M845" s="5" t="s">
        <v>1045</v>
      </c>
      <c r="U845" s="5" t="s">
        <v>33</v>
      </c>
      <c r="V845" s="5" t="str">
        <f t="shared" si="139"/>
        <v>clientes - varios</v>
      </c>
      <c r="W845" s="5" t="str">
        <f t="shared" si="140"/>
        <v>CLIENTES - VARIOS</v>
      </c>
      <c r="X845" s="5" t="str">
        <f t="shared" si="141"/>
        <v>Clientes - Varios</v>
      </c>
      <c r="Y845" s="5">
        <v>99999999</v>
      </c>
      <c r="Z845" s="5" t="s">
        <v>34</v>
      </c>
      <c r="AA845" s="5" t="s">
        <v>35</v>
      </c>
      <c r="AD845" s="5" t="s">
        <v>36</v>
      </c>
      <c r="AE845" s="5">
        <v>211.86</v>
      </c>
      <c r="AF845" s="5">
        <v>0</v>
      </c>
      <c r="AG845" s="5">
        <v>38.14</v>
      </c>
      <c r="AH845" s="5">
        <f t="shared" si="142"/>
        <v>250</v>
      </c>
    </row>
    <row r="846" spans="1:34" x14ac:dyDescent="0.25">
      <c r="A846" s="5">
        <v>791</v>
      </c>
      <c r="B846" s="5" t="s">
        <v>55</v>
      </c>
      <c r="C846" s="5" t="s">
        <v>30</v>
      </c>
      <c r="D846" s="5" t="s">
        <v>1059</v>
      </c>
      <c r="E846" s="15" t="str">
        <f t="shared" si="143"/>
        <v>B002</v>
      </c>
      <c r="F846" s="15" t="str">
        <f t="shared" si="133"/>
        <v>15999</v>
      </c>
      <c r="G846" s="15" t="str">
        <f t="shared" si="134"/>
        <v>2-1</v>
      </c>
      <c r="H846" s="5" t="s">
        <v>1045</v>
      </c>
      <c r="I846" s="5">
        <f t="shared" si="135"/>
        <v>2</v>
      </c>
      <c r="J846" s="5">
        <f t="shared" si="136"/>
        <v>2022</v>
      </c>
      <c r="K846" s="5">
        <f t="shared" si="137"/>
        <v>7</v>
      </c>
      <c r="L846" s="7">
        <f t="shared" si="138"/>
        <v>44599</v>
      </c>
      <c r="M846" s="5" t="s">
        <v>1045</v>
      </c>
      <c r="U846" s="5" t="s">
        <v>33</v>
      </c>
      <c r="V846" s="5" t="str">
        <f t="shared" si="139"/>
        <v>clientes - varios</v>
      </c>
      <c r="W846" s="5" t="str">
        <f t="shared" si="140"/>
        <v>CLIENTES - VARIOS</v>
      </c>
      <c r="X846" s="5" t="str">
        <f t="shared" si="141"/>
        <v>Clientes - Varios</v>
      </c>
      <c r="Y846" s="5">
        <v>99999999</v>
      </c>
      <c r="Z846" s="5" t="s">
        <v>34</v>
      </c>
      <c r="AA846" s="5" t="s">
        <v>35</v>
      </c>
      <c r="AD846" s="5" t="s">
        <v>36</v>
      </c>
      <c r="AE846" s="5">
        <v>211.86</v>
      </c>
      <c r="AF846" s="5">
        <v>0</v>
      </c>
      <c r="AG846" s="5">
        <v>38.14</v>
      </c>
      <c r="AH846" s="5">
        <f t="shared" si="142"/>
        <v>250</v>
      </c>
    </row>
    <row r="847" spans="1:34" x14ac:dyDescent="0.25">
      <c r="A847" s="5">
        <v>792</v>
      </c>
      <c r="B847" s="5" t="s">
        <v>55</v>
      </c>
      <c r="C847" s="5" t="s">
        <v>30</v>
      </c>
      <c r="D847" s="5" t="s">
        <v>1060</v>
      </c>
      <c r="E847" s="15" t="str">
        <f t="shared" si="143"/>
        <v>B002</v>
      </c>
      <c r="F847" s="15" t="str">
        <f t="shared" si="133"/>
        <v>15998</v>
      </c>
      <c r="G847" s="15" t="str">
        <f t="shared" si="134"/>
        <v>2-1</v>
      </c>
      <c r="H847" s="5" t="s">
        <v>1045</v>
      </c>
      <c r="I847" s="5">
        <f t="shared" si="135"/>
        <v>2</v>
      </c>
      <c r="J847" s="5">
        <f t="shared" si="136"/>
        <v>2022</v>
      </c>
      <c r="K847" s="5">
        <f t="shared" si="137"/>
        <v>7</v>
      </c>
      <c r="L847" s="7">
        <f t="shared" si="138"/>
        <v>44599</v>
      </c>
      <c r="M847" s="5" t="s">
        <v>1045</v>
      </c>
      <c r="U847" s="5" t="s">
        <v>33</v>
      </c>
      <c r="V847" s="5" t="str">
        <f t="shared" si="139"/>
        <v>clientes - varios</v>
      </c>
      <c r="W847" s="5" t="str">
        <f t="shared" si="140"/>
        <v>CLIENTES - VARIOS</v>
      </c>
      <c r="X847" s="5" t="str">
        <f t="shared" si="141"/>
        <v>Clientes - Varios</v>
      </c>
      <c r="Y847" s="5">
        <v>99999999</v>
      </c>
      <c r="Z847" s="5" t="s">
        <v>34</v>
      </c>
      <c r="AA847" s="5" t="s">
        <v>35</v>
      </c>
      <c r="AD847" s="5" t="s">
        <v>36</v>
      </c>
      <c r="AE847" s="5">
        <v>211.86</v>
      </c>
      <c r="AF847" s="5">
        <v>0</v>
      </c>
      <c r="AG847" s="5">
        <v>38.14</v>
      </c>
      <c r="AH847" s="5">
        <f t="shared" si="142"/>
        <v>250</v>
      </c>
    </row>
    <row r="848" spans="1:34" x14ac:dyDescent="0.25">
      <c r="A848" s="5">
        <v>793</v>
      </c>
      <c r="B848" s="5" t="s">
        <v>29</v>
      </c>
      <c r="C848" s="5" t="s">
        <v>30</v>
      </c>
      <c r="D848" s="5" t="s">
        <v>1061</v>
      </c>
      <c r="E848" s="15" t="str">
        <f t="shared" si="143"/>
        <v>B001</v>
      </c>
      <c r="F848" s="15" t="str">
        <f t="shared" si="133"/>
        <v>17077</v>
      </c>
      <c r="G848" s="15" t="str">
        <f t="shared" si="134"/>
        <v>1-1</v>
      </c>
      <c r="H848" s="5" t="s">
        <v>1045</v>
      </c>
      <c r="I848" s="5">
        <f t="shared" si="135"/>
        <v>2</v>
      </c>
      <c r="J848" s="5">
        <f t="shared" si="136"/>
        <v>2022</v>
      </c>
      <c r="K848" s="5">
        <f t="shared" si="137"/>
        <v>7</v>
      </c>
      <c r="L848" s="7">
        <f t="shared" si="138"/>
        <v>44599</v>
      </c>
      <c r="M848" s="5" t="s">
        <v>1045</v>
      </c>
      <c r="U848" s="5" t="s">
        <v>33</v>
      </c>
      <c r="V848" s="5" t="str">
        <f t="shared" si="139"/>
        <v>clientes - varios</v>
      </c>
      <c r="W848" s="5" t="str">
        <f t="shared" si="140"/>
        <v>CLIENTES - VARIOS</v>
      </c>
      <c r="X848" s="5" t="str">
        <f t="shared" si="141"/>
        <v>Clientes - Varios</v>
      </c>
      <c r="Y848" s="5">
        <v>99999999</v>
      </c>
      <c r="Z848" s="5" t="s">
        <v>34</v>
      </c>
      <c r="AA848" s="5" t="s">
        <v>35</v>
      </c>
      <c r="AD848" s="5" t="s">
        <v>36</v>
      </c>
      <c r="AE848" s="5">
        <v>50.85</v>
      </c>
      <c r="AF848" s="5">
        <v>0</v>
      </c>
      <c r="AG848" s="5">
        <v>9.15</v>
      </c>
      <c r="AH848" s="5">
        <f t="shared" si="142"/>
        <v>60</v>
      </c>
    </row>
    <row r="849" spans="1:34" x14ac:dyDescent="0.25">
      <c r="A849" s="5">
        <v>794</v>
      </c>
      <c r="B849" s="5" t="s">
        <v>29</v>
      </c>
      <c r="C849" s="5" t="s">
        <v>30</v>
      </c>
      <c r="D849" s="5" t="s">
        <v>1062</v>
      </c>
      <c r="E849" s="15" t="str">
        <f t="shared" si="143"/>
        <v>B001</v>
      </c>
      <c r="F849" s="15" t="str">
        <f t="shared" si="133"/>
        <v>17076</v>
      </c>
      <c r="G849" s="15" t="str">
        <f t="shared" si="134"/>
        <v>1-1</v>
      </c>
      <c r="H849" s="5" t="s">
        <v>1045</v>
      </c>
      <c r="I849" s="5">
        <f t="shared" si="135"/>
        <v>2</v>
      </c>
      <c r="J849" s="5">
        <f t="shared" si="136"/>
        <v>2022</v>
      </c>
      <c r="K849" s="5">
        <f t="shared" si="137"/>
        <v>7</v>
      </c>
      <c r="L849" s="7">
        <f t="shared" si="138"/>
        <v>44599</v>
      </c>
      <c r="M849" s="5" t="s">
        <v>1045</v>
      </c>
      <c r="U849" s="5" t="s">
        <v>33</v>
      </c>
      <c r="V849" s="5" t="str">
        <f t="shared" si="139"/>
        <v>clientes - varios</v>
      </c>
      <c r="W849" s="5" t="str">
        <f t="shared" si="140"/>
        <v>CLIENTES - VARIOS</v>
      </c>
      <c r="X849" s="5" t="str">
        <f t="shared" si="141"/>
        <v>Clientes - Varios</v>
      </c>
      <c r="Y849" s="5">
        <v>99999999</v>
      </c>
      <c r="Z849" s="5" t="s">
        <v>34</v>
      </c>
      <c r="AA849" s="5" t="s">
        <v>35</v>
      </c>
      <c r="AD849" s="5" t="s">
        <v>36</v>
      </c>
      <c r="AE849" s="5">
        <v>423.73</v>
      </c>
      <c r="AF849" s="5">
        <v>0</v>
      </c>
      <c r="AG849" s="5">
        <v>76.27</v>
      </c>
      <c r="AH849" s="5">
        <f t="shared" si="142"/>
        <v>500</v>
      </c>
    </row>
    <row r="850" spans="1:34" x14ac:dyDescent="0.25">
      <c r="A850" s="5">
        <v>795</v>
      </c>
      <c r="B850" s="5" t="s">
        <v>29</v>
      </c>
      <c r="C850" s="5" t="s">
        <v>30</v>
      </c>
      <c r="D850" s="5" t="s">
        <v>1063</v>
      </c>
      <c r="E850" s="15" t="str">
        <f t="shared" si="143"/>
        <v>B001</v>
      </c>
      <c r="F850" s="15" t="str">
        <f t="shared" si="133"/>
        <v>17075</v>
      </c>
      <c r="G850" s="15" t="str">
        <f t="shared" si="134"/>
        <v>1-1</v>
      </c>
      <c r="H850" s="5" t="s">
        <v>1045</v>
      </c>
      <c r="I850" s="5">
        <f t="shared" si="135"/>
        <v>2</v>
      </c>
      <c r="J850" s="5">
        <f t="shared" si="136"/>
        <v>2022</v>
      </c>
      <c r="K850" s="5">
        <f t="shared" si="137"/>
        <v>7</v>
      </c>
      <c r="L850" s="7">
        <f t="shared" si="138"/>
        <v>44599</v>
      </c>
      <c r="M850" s="5" t="s">
        <v>1045</v>
      </c>
      <c r="U850" s="5" t="s">
        <v>33</v>
      </c>
      <c r="V850" s="5" t="str">
        <f t="shared" si="139"/>
        <v>clientes - varios</v>
      </c>
      <c r="W850" s="5" t="str">
        <f t="shared" si="140"/>
        <v>CLIENTES - VARIOS</v>
      </c>
      <c r="X850" s="5" t="str">
        <f t="shared" si="141"/>
        <v>Clientes - Varios</v>
      </c>
      <c r="Y850" s="5">
        <v>99999999</v>
      </c>
      <c r="Z850" s="5" t="s">
        <v>34</v>
      </c>
      <c r="AA850" s="5" t="s">
        <v>35</v>
      </c>
      <c r="AD850" s="5" t="s">
        <v>36</v>
      </c>
      <c r="AE850" s="5">
        <v>423.73</v>
      </c>
      <c r="AF850" s="5">
        <v>0</v>
      </c>
      <c r="AG850" s="5">
        <v>76.27</v>
      </c>
      <c r="AH850" s="5">
        <f t="shared" si="142"/>
        <v>500</v>
      </c>
    </row>
    <row r="851" spans="1:34" x14ac:dyDescent="0.25">
      <c r="A851" s="5">
        <v>796</v>
      </c>
      <c r="B851" s="5" t="s">
        <v>29</v>
      </c>
      <c r="C851" s="5" t="s">
        <v>30</v>
      </c>
      <c r="D851" s="5" t="s">
        <v>1064</v>
      </c>
      <c r="E851" s="15" t="str">
        <f t="shared" si="143"/>
        <v>B001</v>
      </c>
      <c r="F851" s="15" t="str">
        <f t="shared" si="133"/>
        <v>17074</v>
      </c>
      <c r="G851" s="15" t="str">
        <f t="shared" si="134"/>
        <v>1-1</v>
      </c>
      <c r="H851" s="5" t="s">
        <v>1045</v>
      </c>
      <c r="I851" s="5">
        <f t="shared" si="135"/>
        <v>2</v>
      </c>
      <c r="J851" s="5">
        <f t="shared" si="136"/>
        <v>2022</v>
      </c>
      <c r="K851" s="5">
        <f t="shared" si="137"/>
        <v>7</v>
      </c>
      <c r="L851" s="7">
        <f t="shared" si="138"/>
        <v>44599</v>
      </c>
      <c r="M851" s="5" t="s">
        <v>1045</v>
      </c>
      <c r="U851" s="5" t="s">
        <v>33</v>
      </c>
      <c r="V851" s="5" t="str">
        <f t="shared" si="139"/>
        <v>clientes - varios</v>
      </c>
      <c r="W851" s="5" t="str">
        <f t="shared" si="140"/>
        <v>CLIENTES - VARIOS</v>
      </c>
      <c r="X851" s="5" t="str">
        <f t="shared" si="141"/>
        <v>Clientes - Varios</v>
      </c>
      <c r="Y851" s="5">
        <v>99999999</v>
      </c>
      <c r="Z851" s="5" t="s">
        <v>34</v>
      </c>
      <c r="AA851" s="5" t="s">
        <v>35</v>
      </c>
      <c r="AD851" s="5" t="s">
        <v>36</v>
      </c>
      <c r="AE851" s="5">
        <v>423.73</v>
      </c>
      <c r="AF851" s="5">
        <v>0</v>
      </c>
      <c r="AG851" s="5">
        <v>76.27</v>
      </c>
      <c r="AH851" s="5">
        <f t="shared" si="142"/>
        <v>500</v>
      </c>
    </row>
    <row r="852" spans="1:34" x14ac:dyDescent="0.25">
      <c r="A852" s="5">
        <v>797</v>
      </c>
      <c r="B852" s="5" t="s">
        <v>49</v>
      </c>
      <c r="C852" s="5" t="s">
        <v>30</v>
      </c>
      <c r="D852" s="5" t="s">
        <v>1065</v>
      </c>
      <c r="E852" s="15" t="str">
        <f t="shared" si="143"/>
        <v>B003</v>
      </c>
      <c r="F852" s="15" t="str">
        <f t="shared" si="133"/>
        <v>12605</v>
      </c>
      <c r="G852" s="15" t="str">
        <f t="shared" si="134"/>
        <v>3-1</v>
      </c>
      <c r="H852" s="5" t="s">
        <v>1045</v>
      </c>
      <c r="I852" s="5">
        <f t="shared" si="135"/>
        <v>2</v>
      </c>
      <c r="J852" s="5">
        <f t="shared" si="136"/>
        <v>2022</v>
      </c>
      <c r="K852" s="5">
        <f t="shared" si="137"/>
        <v>7</v>
      </c>
      <c r="L852" s="7">
        <f t="shared" si="138"/>
        <v>44599</v>
      </c>
      <c r="M852" s="5" t="s">
        <v>1045</v>
      </c>
      <c r="U852" s="5" t="s">
        <v>33</v>
      </c>
      <c r="V852" s="5" t="str">
        <f t="shared" si="139"/>
        <v>clientes - varios</v>
      </c>
      <c r="W852" s="5" t="str">
        <f t="shared" si="140"/>
        <v>CLIENTES - VARIOS</v>
      </c>
      <c r="X852" s="5" t="str">
        <f t="shared" si="141"/>
        <v>Clientes - Varios</v>
      </c>
      <c r="Y852" s="5">
        <v>99999999</v>
      </c>
      <c r="Z852" s="5" t="s">
        <v>34</v>
      </c>
      <c r="AA852" s="5" t="s">
        <v>35</v>
      </c>
      <c r="AD852" s="5" t="s">
        <v>36</v>
      </c>
      <c r="AE852" s="5">
        <v>423.73</v>
      </c>
      <c r="AF852" s="5">
        <v>0</v>
      </c>
      <c r="AG852" s="5">
        <v>76.27</v>
      </c>
      <c r="AH852" s="5">
        <f t="shared" si="142"/>
        <v>500</v>
      </c>
    </row>
    <row r="853" spans="1:34" x14ac:dyDescent="0.25">
      <c r="A853" s="5">
        <v>798</v>
      </c>
      <c r="B853" s="5" t="s">
        <v>49</v>
      </c>
      <c r="C853" s="5" t="s">
        <v>30</v>
      </c>
      <c r="D853" s="5" t="s">
        <v>1066</v>
      </c>
      <c r="E853" s="15" t="str">
        <f t="shared" si="143"/>
        <v>B003</v>
      </c>
      <c r="F853" s="15" t="str">
        <f t="shared" si="133"/>
        <v>12604</v>
      </c>
      <c r="G853" s="15" t="str">
        <f t="shared" si="134"/>
        <v>3-1</v>
      </c>
      <c r="H853" s="5" t="s">
        <v>1045</v>
      </c>
      <c r="I853" s="5">
        <f t="shared" si="135"/>
        <v>2</v>
      </c>
      <c r="J853" s="5">
        <f t="shared" si="136"/>
        <v>2022</v>
      </c>
      <c r="K853" s="5">
        <f t="shared" si="137"/>
        <v>7</v>
      </c>
      <c r="L853" s="7">
        <f t="shared" si="138"/>
        <v>44599</v>
      </c>
      <c r="M853" s="5" t="s">
        <v>1045</v>
      </c>
      <c r="U853" s="5" t="s">
        <v>33</v>
      </c>
      <c r="V853" s="5" t="str">
        <f t="shared" si="139"/>
        <v>clientes - varios</v>
      </c>
      <c r="W853" s="5" t="str">
        <f t="shared" si="140"/>
        <v>CLIENTES - VARIOS</v>
      </c>
      <c r="X853" s="5" t="str">
        <f t="shared" si="141"/>
        <v>Clientes - Varios</v>
      </c>
      <c r="Y853" s="5">
        <v>99999999</v>
      </c>
      <c r="Z853" s="5" t="s">
        <v>34</v>
      </c>
      <c r="AA853" s="5" t="s">
        <v>35</v>
      </c>
      <c r="AD853" s="5" t="s">
        <v>36</v>
      </c>
      <c r="AE853" s="5">
        <v>423.73</v>
      </c>
      <c r="AF853" s="5">
        <v>0</v>
      </c>
      <c r="AG853" s="5">
        <v>76.27</v>
      </c>
      <c r="AH853" s="5">
        <f t="shared" si="142"/>
        <v>500</v>
      </c>
    </row>
    <row r="854" spans="1:34" x14ac:dyDescent="0.25">
      <c r="A854" s="5">
        <v>799</v>
      </c>
      <c r="B854" s="5" t="s">
        <v>49</v>
      </c>
      <c r="C854" s="5" t="s">
        <v>30</v>
      </c>
      <c r="D854" s="5" t="s">
        <v>1067</v>
      </c>
      <c r="E854" s="15" t="str">
        <f t="shared" si="143"/>
        <v>B003</v>
      </c>
      <c r="F854" s="15" t="str">
        <f t="shared" si="133"/>
        <v>12603</v>
      </c>
      <c r="G854" s="15" t="str">
        <f t="shared" si="134"/>
        <v>3-1</v>
      </c>
      <c r="H854" s="5" t="s">
        <v>1045</v>
      </c>
      <c r="I854" s="5">
        <f t="shared" si="135"/>
        <v>2</v>
      </c>
      <c r="J854" s="5">
        <f t="shared" si="136"/>
        <v>2022</v>
      </c>
      <c r="K854" s="5">
        <f t="shared" si="137"/>
        <v>7</v>
      </c>
      <c r="L854" s="7">
        <f t="shared" si="138"/>
        <v>44599</v>
      </c>
      <c r="M854" s="5" t="s">
        <v>1045</v>
      </c>
      <c r="U854" s="5" t="s">
        <v>33</v>
      </c>
      <c r="V854" s="5" t="str">
        <f t="shared" si="139"/>
        <v>clientes - varios</v>
      </c>
      <c r="W854" s="5" t="str">
        <f t="shared" si="140"/>
        <v>CLIENTES - VARIOS</v>
      </c>
      <c r="X854" s="5" t="str">
        <f t="shared" si="141"/>
        <v>Clientes - Varios</v>
      </c>
      <c r="Y854" s="5">
        <v>99999999</v>
      </c>
      <c r="Z854" s="5" t="s">
        <v>34</v>
      </c>
      <c r="AA854" s="5" t="s">
        <v>35</v>
      </c>
      <c r="AD854" s="5" t="s">
        <v>36</v>
      </c>
      <c r="AE854" s="5">
        <v>423.73</v>
      </c>
      <c r="AF854" s="5">
        <v>0</v>
      </c>
      <c r="AG854" s="5">
        <v>76.27</v>
      </c>
      <c r="AH854" s="5">
        <f t="shared" si="142"/>
        <v>500</v>
      </c>
    </row>
    <row r="855" spans="1:34" x14ac:dyDescent="0.25">
      <c r="A855" s="5">
        <v>800</v>
      </c>
      <c r="B855" s="5" t="s">
        <v>49</v>
      </c>
      <c r="C855" s="5" t="s">
        <v>30</v>
      </c>
      <c r="D855" s="5" t="s">
        <v>1068</v>
      </c>
      <c r="E855" s="15" t="str">
        <f t="shared" si="143"/>
        <v>B003</v>
      </c>
      <c r="F855" s="15" t="str">
        <f t="shared" si="133"/>
        <v>12602</v>
      </c>
      <c r="G855" s="15" t="str">
        <f t="shared" si="134"/>
        <v>3-1</v>
      </c>
      <c r="H855" s="5" t="s">
        <v>1045</v>
      </c>
      <c r="I855" s="5">
        <f t="shared" si="135"/>
        <v>2</v>
      </c>
      <c r="J855" s="5">
        <f t="shared" si="136"/>
        <v>2022</v>
      </c>
      <c r="K855" s="5">
        <f t="shared" si="137"/>
        <v>7</v>
      </c>
      <c r="L855" s="7">
        <f t="shared" si="138"/>
        <v>44599</v>
      </c>
      <c r="M855" s="5" t="s">
        <v>1045</v>
      </c>
      <c r="U855" s="5" t="s">
        <v>33</v>
      </c>
      <c r="V855" s="5" t="str">
        <f t="shared" si="139"/>
        <v>clientes - varios</v>
      </c>
      <c r="W855" s="5" t="str">
        <f t="shared" si="140"/>
        <v>CLIENTES - VARIOS</v>
      </c>
      <c r="X855" s="5" t="str">
        <f t="shared" si="141"/>
        <v>Clientes - Varios</v>
      </c>
      <c r="Y855" s="5">
        <v>99999999</v>
      </c>
      <c r="Z855" s="5" t="s">
        <v>34</v>
      </c>
      <c r="AA855" s="5" t="s">
        <v>35</v>
      </c>
      <c r="AD855" s="5" t="s">
        <v>36</v>
      </c>
      <c r="AE855" s="5">
        <v>423.73</v>
      </c>
      <c r="AF855" s="5">
        <v>0</v>
      </c>
      <c r="AG855" s="5">
        <v>76.27</v>
      </c>
      <c r="AH855" s="5">
        <f t="shared" si="142"/>
        <v>500</v>
      </c>
    </row>
    <row r="856" spans="1:34" x14ac:dyDescent="0.25">
      <c r="A856" s="5">
        <v>801</v>
      </c>
      <c r="B856" s="5" t="s">
        <v>49</v>
      </c>
      <c r="C856" s="5" t="s">
        <v>38</v>
      </c>
      <c r="D856" s="5" t="s">
        <v>1069</v>
      </c>
      <c r="E856" s="15" t="str">
        <f t="shared" si="143"/>
        <v>F003</v>
      </c>
      <c r="F856" s="15" t="str">
        <f t="shared" si="133"/>
        <v>2085</v>
      </c>
      <c r="G856" s="15" t="str">
        <f t="shared" si="134"/>
        <v>3-2</v>
      </c>
      <c r="H856" s="5" t="s">
        <v>1045</v>
      </c>
      <c r="I856" s="5">
        <f t="shared" si="135"/>
        <v>2</v>
      </c>
      <c r="J856" s="5">
        <f t="shared" si="136"/>
        <v>2022</v>
      </c>
      <c r="K856" s="5">
        <f t="shared" si="137"/>
        <v>7</v>
      </c>
      <c r="L856" s="7">
        <f t="shared" si="138"/>
        <v>44599</v>
      </c>
      <c r="M856" s="5" t="s">
        <v>1045</v>
      </c>
      <c r="R856" s="5" t="s">
        <v>736</v>
      </c>
      <c r="S856" s="5" t="s">
        <v>737</v>
      </c>
      <c r="T856" s="5" t="s">
        <v>736</v>
      </c>
      <c r="U856" s="5" t="s">
        <v>738</v>
      </c>
      <c r="V856" s="5" t="str">
        <f t="shared" si="139"/>
        <v>servicios grupos electrogenos telecomunicaciones energia s.r.l</v>
      </c>
      <c r="W856" s="5" t="str">
        <f t="shared" si="140"/>
        <v>SERVICIOS GRUPOS ELECTROGENOS TELECOMUNICACIONES ENERGIA S.R.L</v>
      </c>
      <c r="X856" s="5" t="str">
        <f t="shared" si="141"/>
        <v>Servicios Grupos Electrogenos Telecomunicaciones Energia S.R.L</v>
      </c>
      <c r="Y856" s="5">
        <v>20601373981</v>
      </c>
      <c r="Z856" s="5" t="s">
        <v>34</v>
      </c>
      <c r="AA856" s="5" t="s">
        <v>35</v>
      </c>
      <c r="AD856" s="5" t="s">
        <v>36</v>
      </c>
      <c r="AE856" s="5">
        <v>42.37</v>
      </c>
      <c r="AF856" s="5">
        <v>0</v>
      </c>
      <c r="AG856" s="5">
        <v>7.63</v>
      </c>
      <c r="AH856" s="5">
        <f t="shared" si="142"/>
        <v>50</v>
      </c>
    </row>
    <row r="857" spans="1:34" x14ac:dyDescent="0.25">
      <c r="A857" s="5">
        <v>802</v>
      </c>
      <c r="B857" s="5" t="s">
        <v>29</v>
      </c>
      <c r="C857" s="5" t="s">
        <v>30</v>
      </c>
      <c r="D857" s="5" t="s">
        <v>1070</v>
      </c>
      <c r="E857" s="15" t="str">
        <f t="shared" si="143"/>
        <v>B001</v>
      </c>
      <c r="F857" s="15" t="str">
        <f t="shared" si="133"/>
        <v>17073</v>
      </c>
      <c r="G857" s="15" t="str">
        <f t="shared" si="134"/>
        <v>1-1</v>
      </c>
      <c r="H857" s="5" t="s">
        <v>1045</v>
      </c>
      <c r="I857" s="5">
        <f t="shared" si="135"/>
        <v>2</v>
      </c>
      <c r="J857" s="5">
        <f t="shared" si="136"/>
        <v>2022</v>
      </c>
      <c r="K857" s="5">
        <f t="shared" si="137"/>
        <v>7</v>
      </c>
      <c r="L857" s="7">
        <f t="shared" si="138"/>
        <v>44599</v>
      </c>
      <c r="M857" s="5" t="s">
        <v>1045</v>
      </c>
      <c r="U857" s="5" t="s">
        <v>33</v>
      </c>
      <c r="V857" s="5" t="str">
        <f t="shared" si="139"/>
        <v>clientes - varios</v>
      </c>
      <c r="W857" s="5" t="str">
        <f t="shared" si="140"/>
        <v>CLIENTES - VARIOS</v>
      </c>
      <c r="X857" s="5" t="str">
        <f t="shared" si="141"/>
        <v>Clientes - Varios</v>
      </c>
      <c r="Y857" s="5">
        <v>99999999</v>
      </c>
      <c r="Z857" s="5" t="s">
        <v>34</v>
      </c>
      <c r="AA857" s="5" t="s">
        <v>35</v>
      </c>
      <c r="AD857" s="5" t="s">
        <v>36</v>
      </c>
      <c r="AE857" s="5">
        <v>220.34</v>
      </c>
      <c r="AF857" s="5">
        <v>0</v>
      </c>
      <c r="AG857" s="5">
        <v>39.659999999999997</v>
      </c>
      <c r="AH857" s="5">
        <f t="shared" si="142"/>
        <v>260</v>
      </c>
    </row>
    <row r="858" spans="1:34" x14ac:dyDescent="0.25">
      <c r="A858" s="5">
        <v>803</v>
      </c>
      <c r="B858" s="5" t="s">
        <v>29</v>
      </c>
      <c r="C858" s="5" t="s">
        <v>38</v>
      </c>
      <c r="D858" s="5" t="s">
        <v>1071</v>
      </c>
      <c r="E858" s="15" t="str">
        <f t="shared" si="143"/>
        <v>F001</v>
      </c>
      <c r="F858" s="15" t="str">
        <f t="shared" si="133"/>
        <v>8399</v>
      </c>
      <c r="G858" s="15" t="str">
        <f t="shared" si="134"/>
        <v>1-8</v>
      </c>
      <c r="H858" s="5" t="s">
        <v>1045</v>
      </c>
      <c r="I858" s="5">
        <f t="shared" si="135"/>
        <v>2</v>
      </c>
      <c r="J858" s="5">
        <f t="shared" si="136"/>
        <v>2022</v>
      </c>
      <c r="K858" s="5">
        <f t="shared" si="137"/>
        <v>7</v>
      </c>
      <c r="L858" s="7">
        <f t="shared" si="138"/>
        <v>44599</v>
      </c>
      <c r="M858" s="5" t="s">
        <v>1045</v>
      </c>
      <c r="U858" s="5" t="s">
        <v>1050</v>
      </c>
      <c r="V858" s="5" t="str">
        <f t="shared" si="139"/>
        <v>suyon morales segundo porfirio</v>
      </c>
      <c r="W858" s="5" t="str">
        <f t="shared" si="140"/>
        <v>SUYON MORALES SEGUNDO PORFIRIO</v>
      </c>
      <c r="X858" s="5" t="str">
        <f t="shared" si="141"/>
        <v>Suyon Morales Segundo Porfirio</v>
      </c>
      <c r="Y858" s="5">
        <v>10166890565</v>
      </c>
      <c r="Z858" s="5" t="s">
        <v>34</v>
      </c>
      <c r="AA858" s="5" t="s">
        <v>35</v>
      </c>
      <c r="AD858" s="5" t="s">
        <v>36</v>
      </c>
      <c r="AE858" s="5">
        <v>127.12</v>
      </c>
      <c r="AF858" s="5">
        <v>0</v>
      </c>
      <c r="AG858" s="5">
        <v>22.88</v>
      </c>
      <c r="AH858" s="5">
        <f t="shared" si="142"/>
        <v>150</v>
      </c>
    </row>
    <row r="859" spans="1:34" x14ac:dyDescent="0.25">
      <c r="A859" s="5">
        <v>804</v>
      </c>
      <c r="B859" s="5" t="s">
        <v>29</v>
      </c>
      <c r="C859" s="5" t="s">
        <v>38</v>
      </c>
      <c r="D859" s="5" t="s">
        <v>1072</v>
      </c>
      <c r="E859" s="15" t="str">
        <f t="shared" si="143"/>
        <v>F001</v>
      </c>
      <c r="F859" s="15" t="str">
        <f t="shared" si="133"/>
        <v>8398</v>
      </c>
      <c r="G859" s="15" t="str">
        <f t="shared" si="134"/>
        <v>1-8</v>
      </c>
      <c r="H859" s="5" t="s">
        <v>1045</v>
      </c>
      <c r="I859" s="5">
        <f t="shared" si="135"/>
        <v>2</v>
      </c>
      <c r="J859" s="5">
        <f t="shared" si="136"/>
        <v>2022</v>
      </c>
      <c r="K859" s="5">
        <f t="shared" si="137"/>
        <v>7</v>
      </c>
      <c r="L859" s="7">
        <f t="shared" si="138"/>
        <v>44599</v>
      </c>
      <c r="M859" s="5" t="s">
        <v>1045</v>
      </c>
      <c r="R859" s="5" t="s">
        <v>41</v>
      </c>
      <c r="S859" s="5" t="s">
        <v>40</v>
      </c>
      <c r="T859" s="5" t="s">
        <v>41</v>
      </c>
      <c r="U859" s="5" t="s">
        <v>958</v>
      </c>
      <c r="V859" s="5" t="str">
        <f t="shared" si="139"/>
        <v>empresa de transportes turismo batangrande srl</v>
      </c>
      <c r="W859" s="5" t="str">
        <f t="shared" si="140"/>
        <v>EMPRESA DE TRANSPORTES TURISMO BATANGRANDE SRL</v>
      </c>
      <c r="X859" s="5" t="str">
        <f t="shared" si="141"/>
        <v>Empresa De Transportes Turismo Batangrande Srl</v>
      </c>
      <c r="Y859" s="5">
        <v>20212390624</v>
      </c>
      <c r="Z859" s="5" t="s">
        <v>34</v>
      </c>
      <c r="AA859" s="5" t="s">
        <v>35</v>
      </c>
      <c r="AD859" s="5" t="s">
        <v>36</v>
      </c>
      <c r="AE859" s="5">
        <v>211.86</v>
      </c>
      <c r="AF859" s="5">
        <v>0</v>
      </c>
      <c r="AG859" s="5">
        <v>38.14</v>
      </c>
      <c r="AH859" s="5">
        <f t="shared" si="142"/>
        <v>250</v>
      </c>
    </row>
    <row r="860" spans="1:34" x14ac:dyDescent="0.25">
      <c r="A860" s="5">
        <v>805</v>
      </c>
      <c r="B860" s="5" t="s">
        <v>29</v>
      </c>
      <c r="C860" s="5" t="s">
        <v>38</v>
      </c>
      <c r="D860" s="5" t="s">
        <v>1073</v>
      </c>
      <c r="E860" s="15" t="str">
        <f t="shared" si="143"/>
        <v>F001</v>
      </c>
      <c r="F860" s="15" t="str">
        <f t="shared" si="133"/>
        <v>8397</v>
      </c>
      <c r="G860" s="15" t="str">
        <f t="shared" si="134"/>
        <v>1-8</v>
      </c>
      <c r="H860" s="5" t="s">
        <v>1045</v>
      </c>
      <c r="I860" s="5">
        <f t="shared" si="135"/>
        <v>2</v>
      </c>
      <c r="J860" s="5">
        <f t="shared" si="136"/>
        <v>2022</v>
      </c>
      <c r="K860" s="5">
        <f t="shared" si="137"/>
        <v>7</v>
      </c>
      <c r="L860" s="7">
        <f t="shared" si="138"/>
        <v>44599</v>
      </c>
      <c r="M860" s="5" t="s">
        <v>1045</v>
      </c>
      <c r="R860" s="5" t="s">
        <v>87</v>
      </c>
      <c r="S860" s="5" t="s">
        <v>40</v>
      </c>
      <c r="T860" s="5" t="s">
        <v>41</v>
      </c>
      <c r="U860" s="5" t="s">
        <v>440</v>
      </c>
      <c r="V860" s="5" t="str">
        <f t="shared" si="139"/>
        <v>transportes jholer e.i.r.l.</v>
      </c>
      <c r="W860" s="5" t="str">
        <f t="shared" si="140"/>
        <v>TRANSPORTES JHOLER E.I.R.L.</v>
      </c>
      <c r="X860" s="5" t="str">
        <f t="shared" si="141"/>
        <v>Transportes Jholer E.I.R.L.</v>
      </c>
      <c r="Y860" s="5">
        <v>20602720684</v>
      </c>
      <c r="Z860" s="5" t="s">
        <v>34</v>
      </c>
      <c r="AA860" s="5" t="s">
        <v>35</v>
      </c>
      <c r="AD860" s="5" t="s">
        <v>36</v>
      </c>
      <c r="AE860" s="5">
        <v>481.86</v>
      </c>
      <c r="AF860" s="5">
        <v>0</v>
      </c>
      <c r="AG860" s="5">
        <v>86.74</v>
      </c>
      <c r="AH860" s="5">
        <f t="shared" si="142"/>
        <v>568.6</v>
      </c>
    </row>
    <row r="861" spans="1:34" x14ac:dyDescent="0.25">
      <c r="A861" s="5">
        <v>806</v>
      </c>
      <c r="B861" s="5" t="s">
        <v>29</v>
      </c>
      <c r="C861" s="5" t="s">
        <v>38</v>
      </c>
      <c r="D861" s="5" t="s">
        <v>1074</v>
      </c>
      <c r="E861" s="15" t="str">
        <f t="shared" si="143"/>
        <v>F001</v>
      </c>
      <c r="F861" s="15" t="str">
        <f t="shared" si="133"/>
        <v>8396</v>
      </c>
      <c r="G861" s="15" t="str">
        <f t="shared" si="134"/>
        <v>1-8</v>
      </c>
      <c r="H861" s="5" t="s">
        <v>1045</v>
      </c>
      <c r="I861" s="5">
        <f t="shared" si="135"/>
        <v>2</v>
      </c>
      <c r="J861" s="5">
        <f t="shared" si="136"/>
        <v>2022</v>
      </c>
      <c r="K861" s="5">
        <f t="shared" si="137"/>
        <v>7</v>
      </c>
      <c r="L861" s="7">
        <f t="shared" si="138"/>
        <v>44599</v>
      </c>
      <c r="M861" s="5" t="s">
        <v>1045</v>
      </c>
      <c r="R861" s="5" t="s">
        <v>222</v>
      </c>
      <c r="S861" s="5" t="s">
        <v>40</v>
      </c>
      <c r="T861" s="5" t="s">
        <v>41</v>
      </c>
      <c r="U861" s="5" t="s">
        <v>442</v>
      </c>
      <c r="V861" s="5" t="str">
        <f t="shared" si="139"/>
        <v>distribuidora vela motor?s s.r.l.</v>
      </c>
      <c r="W861" s="5" t="str">
        <f t="shared" si="140"/>
        <v>DISTRIBUIDORA VELA MOTOR?S S.R.L.</v>
      </c>
      <c r="X861" s="5" t="str">
        <f t="shared" si="141"/>
        <v>Distribuidora Vela Motor?S S.R.L.</v>
      </c>
      <c r="Y861" s="5">
        <v>20479970468</v>
      </c>
      <c r="Z861" s="5" t="s">
        <v>34</v>
      </c>
      <c r="AA861" s="5" t="s">
        <v>35</v>
      </c>
      <c r="AD861" s="5" t="s">
        <v>36</v>
      </c>
      <c r="AE861" s="5">
        <v>169.49</v>
      </c>
      <c r="AF861" s="5">
        <v>0</v>
      </c>
      <c r="AG861" s="5">
        <v>30.51</v>
      </c>
      <c r="AH861" s="5">
        <f t="shared" si="142"/>
        <v>200</v>
      </c>
    </row>
    <row r="862" spans="1:34" x14ac:dyDescent="0.25">
      <c r="A862" s="5">
        <v>807</v>
      </c>
      <c r="B862" s="5" t="s">
        <v>29</v>
      </c>
      <c r="C862" s="5" t="s">
        <v>38</v>
      </c>
      <c r="D862" s="5" t="s">
        <v>1075</v>
      </c>
      <c r="E862" s="15" t="str">
        <f t="shared" si="143"/>
        <v>F001</v>
      </c>
      <c r="F862" s="15" t="str">
        <f t="shared" si="133"/>
        <v>8395</v>
      </c>
      <c r="G862" s="15" t="str">
        <f t="shared" si="134"/>
        <v>1-8</v>
      </c>
      <c r="H862" s="5" t="s">
        <v>1045</v>
      </c>
      <c r="I862" s="5">
        <f t="shared" si="135"/>
        <v>2</v>
      </c>
      <c r="J862" s="5">
        <f t="shared" si="136"/>
        <v>2022</v>
      </c>
      <c r="K862" s="5">
        <f t="shared" si="137"/>
        <v>7</v>
      </c>
      <c r="L862" s="7">
        <f t="shared" si="138"/>
        <v>44599</v>
      </c>
      <c r="M862" s="5" t="s">
        <v>1045</v>
      </c>
      <c r="R862" s="5" t="s">
        <v>222</v>
      </c>
      <c r="S862" s="5" t="s">
        <v>40</v>
      </c>
      <c r="T862" s="5" t="s">
        <v>41</v>
      </c>
      <c r="U862" s="5" t="s">
        <v>1076</v>
      </c>
      <c r="V862" s="5" t="str">
        <f t="shared" si="139"/>
        <v>distribuciones callayuc s.a.c.</v>
      </c>
      <c r="W862" s="5" t="str">
        <f t="shared" si="140"/>
        <v>DISTRIBUCIONES CALLAYUC S.A.C.</v>
      </c>
      <c r="X862" s="5" t="str">
        <f t="shared" si="141"/>
        <v>Distribuciones Callayuc S.A.C.</v>
      </c>
      <c r="Y862" s="5">
        <v>20480719299</v>
      </c>
      <c r="Z862" s="5" t="s">
        <v>34</v>
      </c>
      <c r="AA862" s="5" t="s">
        <v>35</v>
      </c>
      <c r="AD862" s="5" t="s">
        <v>36</v>
      </c>
      <c r="AE862" s="5">
        <v>296.61</v>
      </c>
      <c r="AF862" s="5">
        <v>0</v>
      </c>
      <c r="AG862" s="5">
        <v>53.39</v>
      </c>
      <c r="AH862" s="5">
        <f t="shared" si="142"/>
        <v>350</v>
      </c>
    </row>
    <row r="863" spans="1:34" x14ac:dyDescent="0.25">
      <c r="A863" s="5">
        <v>808</v>
      </c>
      <c r="B863" s="5" t="s">
        <v>29</v>
      </c>
      <c r="C863" s="5" t="s">
        <v>38</v>
      </c>
      <c r="D863" s="5" t="s">
        <v>1077</v>
      </c>
      <c r="E863" s="15" t="str">
        <f t="shared" si="143"/>
        <v>F001</v>
      </c>
      <c r="F863" s="15" t="str">
        <f t="shared" si="133"/>
        <v>8394</v>
      </c>
      <c r="G863" s="15" t="str">
        <f t="shared" si="134"/>
        <v>1-8</v>
      </c>
      <c r="H863" s="5" t="s">
        <v>1045</v>
      </c>
      <c r="I863" s="5">
        <f t="shared" si="135"/>
        <v>2</v>
      </c>
      <c r="J863" s="5">
        <f t="shared" si="136"/>
        <v>2022</v>
      </c>
      <c r="K863" s="5">
        <f t="shared" si="137"/>
        <v>7</v>
      </c>
      <c r="L863" s="7">
        <f t="shared" si="138"/>
        <v>44599</v>
      </c>
      <c r="M863" s="5" t="s">
        <v>1045</v>
      </c>
      <c r="R863" s="5" t="s">
        <v>41</v>
      </c>
      <c r="S863" s="5" t="s">
        <v>40</v>
      </c>
      <c r="T863" s="5" t="s">
        <v>41</v>
      </c>
      <c r="U863" s="5" t="s">
        <v>1078</v>
      </c>
      <c r="V863" s="5" t="str">
        <f t="shared" si="139"/>
        <v>transporte de carga y mudanzas cordova sac</v>
      </c>
      <c r="W863" s="5" t="str">
        <f t="shared" si="140"/>
        <v>TRANSPORTE DE CARGA Y MUDANZAS CORDOVA SAC</v>
      </c>
      <c r="X863" s="5" t="str">
        <f t="shared" si="141"/>
        <v>Transporte De Carga Y Mudanzas Cordova Sac</v>
      </c>
      <c r="Y863" s="5">
        <v>20605796541</v>
      </c>
      <c r="Z863" s="5" t="s">
        <v>34</v>
      </c>
      <c r="AA863" s="5" t="s">
        <v>35</v>
      </c>
      <c r="AD863" s="5" t="s">
        <v>36</v>
      </c>
      <c r="AE863" s="5">
        <v>68.14</v>
      </c>
      <c r="AF863" s="5">
        <v>0</v>
      </c>
      <c r="AG863" s="5">
        <v>12.26</v>
      </c>
      <c r="AH863" s="5">
        <f t="shared" si="142"/>
        <v>80.400000000000006</v>
      </c>
    </row>
    <row r="864" spans="1:34" x14ac:dyDescent="0.25">
      <c r="A864" s="5">
        <v>809</v>
      </c>
      <c r="B864" s="5" t="s">
        <v>29</v>
      </c>
      <c r="C864" s="5" t="s">
        <v>30</v>
      </c>
      <c r="D864" s="5" t="s">
        <v>1079</v>
      </c>
      <c r="E864" s="15" t="str">
        <f t="shared" si="143"/>
        <v>B001</v>
      </c>
      <c r="F864" s="15" t="str">
        <f t="shared" si="133"/>
        <v>17072</v>
      </c>
      <c r="G864" s="15" t="str">
        <f t="shared" si="134"/>
        <v>1-1</v>
      </c>
      <c r="H864" s="5" t="s">
        <v>1045</v>
      </c>
      <c r="I864" s="5">
        <f t="shared" si="135"/>
        <v>2</v>
      </c>
      <c r="J864" s="5">
        <f t="shared" si="136"/>
        <v>2022</v>
      </c>
      <c r="K864" s="5">
        <f t="shared" si="137"/>
        <v>7</v>
      </c>
      <c r="L864" s="7">
        <f t="shared" si="138"/>
        <v>44599</v>
      </c>
      <c r="M864" s="5" t="s">
        <v>1045</v>
      </c>
      <c r="U864" s="5" t="s">
        <v>33</v>
      </c>
      <c r="V864" s="5" t="str">
        <f t="shared" si="139"/>
        <v>clientes - varios</v>
      </c>
      <c r="W864" s="5" t="str">
        <f t="shared" si="140"/>
        <v>CLIENTES - VARIOS</v>
      </c>
      <c r="X864" s="5" t="str">
        <f t="shared" si="141"/>
        <v>Clientes - Varios</v>
      </c>
      <c r="Y864" s="5">
        <v>99999999</v>
      </c>
      <c r="Z864" s="5" t="s">
        <v>34</v>
      </c>
      <c r="AA864" s="5" t="s">
        <v>35</v>
      </c>
      <c r="AD864" s="5" t="s">
        <v>36</v>
      </c>
      <c r="AE864" s="5">
        <v>174.58</v>
      </c>
      <c r="AF864" s="5">
        <v>0</v>
      </c>
      <c r="AG864" s="5">
        <v>31.42</v>
      </c>
      <c r="AH864" s="5">
        <f t="shared" si="142"/>
        <v>206</v>
      </c>
    </row>
    <row r="865" spans="1:34" x14ac:dyDescent="0.25">
      <c r="A865" s="5">
        <v>810</v>
      </c>
      <c r="B865" s="5" t="s">
        <v>29</v>
      </c>
      <c r="C865" s="5" t="s">
        <v>38</v>
      </c>
      <c r="D865" s="5" t="s">
        <v>1080</v>
      </c>
      <c r="E865" s="15" t="str">
        <f t="shared" si="143"/>
        <v>F001</v>
      </c>
      <c r="F865" s="15" t="str">
        <f t="shared" si="133"/>
        <v>8393</v>
      </c>
      <c r="G865" s="15" t="str">
        <f t="shared" si="134"/>
        <v>1-8</v>
      </c>
      <c r="H865" s="5" t="s">
        <v>1045</v>
      </c>
      <c r="I865" s="5">
        <f t="shared" si="135"/>
        <v>2</v>
      </c>
      <c r="J865" s="5">
        <f t="shared" si="136"/>
        <v>2022</v>
      </c>
      <c r="K865" s="5">
        <f t="shared" si="137"/>
        <v>7</v>
      </c>
      <c r="L865" s="7">
        <f t="shared" si="138"/>
        <v>44599</v>
      </c>
      <c r="M865" s="5" t="s">
        <v>1045</v>
      </c>
      <c r="R865" s="5" t="s">
        <v>87</v>
      </c>
      <c r="S865" s="5" t="s">
        <v>40</v>
      </c>
      <c r="T865" s="5" t="s">
        <v>41</v>
      </c>
      <c r="U865" s="5" t="s">
        <v>1081</v>
      </c>
      <c r="V865" s="5" t="str">
        <f t="shared" si="139"/>
        <v>embotelladora jady s.a.c.</v>
      </c>
      <c r="W865" s="5" t="str">
        <f t="shared" si="140"/>
        <v>EMBOTELLADORA JADY S.A.C.</v>
      </c>
      <c r="X865" s="5" t="str">
        <f t="shared" si="141"/>
        <v>Embotelladora Jady S.A.C.</v>
      </c>
      <c r="Y865" s="5">
        <v>20606146150</v>
      </c>
      <c r="Z865" s="5" t="s">
        <v>34</v>
      </c>
      <c r="AA865" s="5" t="s">
        <v>35</v>
      </c>
      <c r="AD865" s="5" t="s">
        <v>36</v>
      </c>
      <c r="AE865" s="5">
        <v>169.49</v>
      </c>
      <c r="AF865" s="5">
        <v>0</v>
      </c>
      <c r="AG865" s="5">
        <v>30.51</v>
      </c>
      <c r="AH865" s="5">
        <f t="shared" si="142"/>
        <v>200</v>
      </c>
    </row>
    <row r="866" spans="1:34" x14ac:dyDescent="0.25">
      <c r="A866" s="5">
        <v>811</v>
      </c>
      <c r="B866" s="5" t="s">
        <v>29</v>
      </c>
      <c r="C866" s="5" t="s">
        <v>38</v>
      </c>
      <c r="D866" s="5" t="s">
        <v>1082</v>
      </c>
      <c r="E866" s="15" t="str">
        <f t="shared" si="143"/>
        <v>F001</v>
      </c>
      <c r="F866" s="15" t="str">
        <f t="shared" si="133"/>
        <v>8392</v>
      </c>
      <c r="G866" s="15" t="str">
        <f t="shared" si="134"/>
        <v>1-8</v>
      </c>
      <c r="H866" s="5" t="s">
        <v>1045</v>
      </c>
      <c r="I866" s="5">
        <f t="shared" si="135"/>
        <v>2</v>
      </c>
      <c r="J866" s="5">
        <f t="shared" si="136"/>
        <v>2022</v>
      </c>
      <c r="K866" s="5">
        <f t="shared" si="137"/>
        <v>7</v>
      </c>
      <c r="L866" s="7">
        <f t="shared" si="138"/>
        <v>44599</v>
      </c>
      <c r="M866" s="5" t="s">
        <v>1045</v>
      </c>
      <c r="R866" s="5" t="s">
        <v>378</v>
      </c>
      <c r="S866" s="5" t="s">
        <v>379</v>
      </c>
      <c r="T866" s="5" t="s">
        <v>380</v>
      </c>
      <c r="U866" s="5" t="s">
        <v>381</v>
      </c>
      <c r="V866" s="5" t="str">
        <f t="shared" si="139"/>
        <v>sociedad anonima fausto piaggio</v>
      </c>
      <c r="W866" s="5" t="str">
        <f t="shared" si="140"/>
        <v>SOCIEDAD ANONIMA FAUSTO PIAGGIO</v>
      </c>
      <c r="X866" s="5" t="str">
        <f t="shared" si="141"/>
        <v>Sociedad Anonima Fausto Piaggio</v>
      </c>
      <c r="Y866" s="5">
        <v>20100244471</v>
      </c>
      <c r="Z866" s="5" t="s">
        <v>34</v>
      </c>
      <c r="AA866" s="5" t="s">
        <v>35</v>
      </c>
      <c r="AD866" s="5" t="s">
        <v>36</v>
      </c>
      <c r="AE866" s="5">
        <v>127.12</v>
      </c>
      <c r="AF866" s="5">
        <v>0</v>
      </c>
      <c r="AG866" s="5">
        <v>22.88</v>
      </c>
      <c r="AH866" s="5">
        <f t="shared" si="142"/>
        <v>150</v>
      </c>
    </row>
    <row r="867" spans="1:34" x14ac:dyDescent="0.25">
      <c r="A867" s="5">
        <v>812</v>
      </c>
      <c r="B867" s="5" t="s">
        <v>29</v>
      </c>
      <c r="C867" s="5" t="s">
        <v>38</v>
      </c>
      <c r="D867" s="5" t="s">
        <v>1083</v>
      </c>
      <c r="E867" s="15" t="str">
        <f t="shared" si="143"/>
        <v>F001</v>
      </c>
      <c r="F867" s="15" t="str">
        <f t="shared" si="133"/>
        <v>8391</v>
      </c>
      <c r="G867" s="15" t="str">
        <f t="shared" si="134"/>
        <v>1-8</v>
      </c>
      <c r="H867" s="5" t="s">
        <v>1045</v>
      </c>
      <c r="I867" s="5">
        <f t="shared" si="135"/>
        <v>2</v>
      </c>
      <c r="J867" s="5">
        <f t="shared" si="136"/>
        <v>2022</v>
      </c>
      <c r="K867" s="5">
        <f t="shared" si="137"/>
        <v>7</v>
      </c>
      <c r="L867" s="7">
        <f t="shared" si="138"/>
        <v>44599</v>
      </c>
      <c r="M867" s="5" t="s">
        <v>1045</v>
      </c>
      <c r="R867" s="5" t="s">
        <v>1084</v>
      </c>
      <c r="S867" s="5" t="s">
        <v>168</v>
      </c>
      <c r="T867" s="5" t="s">
        <v>169</v>
      </c>
      <c r="U867" s="5" t="s">
        <v>1085</v>
      </c>
      <c r="V867" s="5" t="str">
        <f t="shared" si="139"/>
        <v>naandan jain peru s.a.c.</v>
      </c>
      <c r="W867" s="5" t="str">
        <f t="shared" si="140"/>
        <v>NAANDAN JAIN PERU S.A.C.</v>
      </c>
      <c r="X867" s="5" t="str">
        <f t="shared" si="141"/>
        <v>Naandan Jain Peru S.A.C.</v>
      </c>
      <c r="Y867" s="5">
        <v>20518695160</v>
      </c>
      <c r="Z867" s="5" t="s">
        <v>34</v>
      </c>
      <c r="AA867" s="5" t="s">
        <v>35</v>
      </c>
      <c r="AD867" s="5" t="s">
        <v>36</v>
      </c>
      <c r="AE867" s="5">
        <v>101.69</v>
      </c>
      <c r="AF867" s="5">
        <v>0</v>
      </c>
      <c r="AG867" s="5">
        <v>18.309999999999999</v>
      </c>
      <c r="AH867" s="5">
        <f t="shared" si="142"/>
        <v>120</v>
      </c>
    </row>
    <row r="868" spans="1:34" x14ac:dyDescent="0.25">
      <c r="A868" s="5">
        <v>813</v>
      </c>
      <c r="B868" s="5" t="s">
        <v>97</v>
      </c>
      <c r="C868" s="5" t="s">
        <v>1086</v>
      </c>
      <c r="D868" s="5" t="s">
        <v>1087</v>
      </c>
      <c r="E868" s="15" t="str">
        <f t="shared" si="143"/>
        <v>FC04</v>
      </c>
      <c r="F868" s="15" t="str">
        <f t="shared" si="133"/>
        <v>04-59</v>
      </c>
      <c r="G868" s="15" t="str">
        <f t="shared" si="134"/>
        <v>4-5</v>
      </c>
      <c r="H868" s="5" t="s">
        <v>1045</v>
      </c>
      <c r="I868" s="5">
        <f t="shared" si="135"/>
        <v>2</v>
      </c>
      <c r="J868" s="5">
        <f t="shared" si="136"/>
        <v>2022</v>
      </c>
      <c r="K868" s="5">
        <f t="shared" si="137"/>
        <v>7</v>
      </c>
      <c r="L868" s="7">
        <f t="shared" si="138"/>
        <v>44599</v>
      </c>
      <c r="N868" s="5" t="s">
        <v>1088</v>
      </c>
      <c r="R868" s="5" t="s">
        <v>1084</v>
      </c>
      <c r="S868" s="5" t="s">
        <v>168</v>
      </c>
      <c r="T868" s="5" t="s">
        <v>169</v>
      </c>
      <c r="U868" s="5" t="s">
        <v>1085</v>
      </c>
      <c r="V868" s="5" t="str">
        <f t="shared" si="139"/>
        <v>naandan jain peru s.a.c.</v>
      </c>
      <c r="W868" s="5" t="str">
        <f t="shared" si="140"/>
        <v>NAANDAN JAIN PERU S.A.C.</v>
      </c>
      <c r="X868" s="5" t="str">
        <f t="shared" si="141"/>
        <v>Naandan Jain Peru S.A.C.</v>
      </c>
      <c r="Y868" s="5">
        <v>20518695160</v>
      </c>
      <c r="Z868" s="5" t="s">
        <v>34</v>
      </c>
      <c r="AA868" s="5" t="s">
        <v>35</v>
      </c>
      <c r="AE868" s="5">
        <v>-101.69</v>
      </c>
      <c r="AF868" s="5">
        <v>0</v>
      </c>
      <c r="AG868" s="5">
        <v>-18.309999999999999</v>
      </c>
      <c r="AH868" s="5">
        <f t="shared" si="142"/>
        <v>-120</v>
      </c>
    </row>
    <row r="869" spans="1:34" x14ac:dyDescent="0.25">
      <c r="A869" s="5">
        <v>814</v>
      </c>
      <c r="B869" s="5" t="s">
        <v>55</v>
      </c>
      <c r="C869" s="5" t="s">
        <v>30</v>
      </c>
      <c r="D869" s="5" t="s">
        <v>1089</v>
      </c>
      <c r="E869" s="15" t="str">
        <f t="shared" si="143"/>
        <v>B002</v>
      </c>
      <c r="F869" s="15" t="str">
        <f t="shared" si="133"/>
        <v>15997</v>
      </c>
      <c r="G869" s="15" t="str">
        <f t="shared" si="134"/>
        <v>2-1</v>
      </c>
      <c r="H869" s="5" t="s">
        <v>1045</v>
      </c>
      <c r="I869" s="5">
        <f t="shared" si="135"/>
        <v>2</v>
      </c>
      <c r="J869" s="5">
        <f t="shared" si="136"/>
        <v>2022</v>
      </c>
      <c r="K869" s="5">
        <f t="shared" si="137"/>
        <v>7</v>
      </c>
      <c r="L869" s="7">
        <f t="shared" si="138"/>
        <v>44599</v>
      </c>
      <c r="M869" s="5" t="s">
        <v>1045</v>
      </c>
      <c r="U869" s="5" t="s">
        <v>33</v>
      </c>
      <c r="V869" s="5" t="str">
        <f t="shared" si="139"/>
        <v>clientes - varios</v>
      </c>
      <c r="W869" s="5" t="str">
        <f t="shared" si="140"/>
        <v>CLIENTES - VARIOS</v>
      </c>
      <c r="X869" s="5" t="str">
        <f t="shared" si="141"/>
        <v>Clientes - Varios</v>
      </c>
      <c r="Y869" s="5">
        <v>99999999</v>
      </c>
      <c r="Z869" s="5" t="s">
        <v>34</v>
      </c>
      <c r="AA869" s="5" t="s">
        <v>35</v>
      </c>
      <c r="AD869" s="5" t="s">
        <v>36</v>
      </c>
      <c r="AE869" s="5">
        <v>8.4700000000000006</v>
      </c>
      <c r="AF869" s="5">
        <v>0</v>
      </c>
      <c r="AG869" s="5">
        <v>1.53</v>
      </c>
      <c r="AH869" s="5">
        <f t="shared" si="142"/>
        <v>10</v>
      </c>
    </row>
    <row r="870" spans="1:34" x14ac:dyDescent="0.25">
      <c r="A870" s="5">
        <v>815</v>
      </c>
      <c r="B870" s="5" t="s">
        <v>29</v>
      </c>
      <c r="C870" s="5" t="s">
        <v>38</v>
      </c>
      <c r="D870" s="5" t="s">
        <v>1090</v>
      </c>
      <c r="E870" s="15" t="str">
        <f t="shared" si="143"/>
        <v>F001</v>
      </c>
      <c r="F870" s="15" t="str">
        <f t="shared" si="133"/>
        <v>8390</v>
      </c>
      <c r="G870" s="15" t="str">
        <f t="shared" si="134"/>
        <v>1-8</v>
      </c>
      <c r="H870" s="5" t="s">
        <v>1045</v>
      </c>
      <c r="I870" s="5">
        <f t="shared" si="135"/>
        <v>2</v>
      </c>
      <c r="J870" s="5">
        <f t="shared" si="136"/>
        <v>2022</v>
      </c>
      <c r="K870" s="5">
        <f t="shared" si="137"/>
        <v>7</v>
      </c>
      <c r="L870" s="7">
        <f t="shared" si="138"/>
        <v>44599</v>
      </c>
      <c r="M870" s="5" t="s">
        <v>1045</v>
      </c>
      <c r="R870" s="5" t="s">
        <v>763</v>
      </c>
      <c r="S870" s="5" t="s">
        <v>764</v>
      </c>
      <c r="T870" s="5" t="s">
        <v>763</v>
      </c>
      <c r="U870" s="5" t="s">
        <v>967</v>
      </c>
      <c r="V870" s="5" t="str">
        <f t="shared" si="139"/>
        <v>vargas tarrillo arsenio</v>
      </c>
      <c r="W870" s="5" t="str">
        <f t="shared" si="140"/>
        <v>VARGAS TARRILLO ARSENIO</v>
      </c>
      <c r="X870" s="5" t="str">
        <f t="shared" si="141"/>
        <v>Vargas Tarrillo Arsenio</v>
      </c>
      <c r="Y870" s="5">
        <v>10414778106</v>
      </c>
      <c r="Z870" s="5" t="s">
        <v>34</v>
      </c>
      <c r="AA870" s="5" t="s">
        <v>35</v>
      </c>
      <c r="AD870" s="5" t="s">
        <v>36</v>
      </c>
      <c r="AE870" s="5">
        <v>423.73</v>
      </c>
      <c r="AF870" s="5">
        <v>0</v>
      </c>
      <c r="AG870" s="5">
        <v>76.27</v>
      </c>
      <c r="AH870" s="5">
        <f t="shared" si="142"/>
        <v>500</v>
      </c>
    </row>
    <row r="871" spans="1:34" x14ac:dyDescent="0.25">
      <c r="A871" s="5">
        <v>816</v>
      </c>
      <c r="B871" s="5" t="s">
        <v>29</v>
      </c>
      <c r="C871" s="5" t="s">
        <v>30</v>
      </c>
      <c r="D871" s="5" t="s">
        <v>1091</v>
      </c>
      <c r="E871" s="15" t="str">
        <f t="shared" si="143"/>
        <v>B001</v>
      </c>
      <c r="F871" s="15" t="str">
        <f t="shared" si="133"/>
        <v>17071</v>
      </c>
      <c r="G871" s="15" t="str">
        <f t="shared" si="134"/>
        <v>1-1</v>
      </c>
      <c r="H871" s="5" t="s">
        <v>1045</v>
      </c>
      <c r="I871" s="5">
        <f t="shared" si="135"/>
        <v>2</v>
      </c>
      <c r="J871" s="5">
        <f t="shared" si="136"/>
        <v>2022</v>
      </c>
      <c r="K871" s="5">
        <f t="shared" si="137"/>
        <v>7</v>
      </c>
      <c r="L871" s="7">
        <f t="shared" si="138"/>
        <v>44599</v>
      </c>
      <c r="M871" s="5" t="s">
        <v>1045</v>
      </c>
      <c r="U871" s="5" t="s">
        <v>85</v>
      </c>
      <c r="V871" s="5" t="str">
        <f t="shared" si="139"/>
        <v>paz guevara, belthier</v>
      </c>
      <c r="W871" s="5" t="str">
        <f t="shared" si="140"/>
        <v>PAZ GUEVARA, BELTHIER</v>
      </c>
      <c r="X871" s="5" t="str">
        <f t="shared" si="141"/>
        <v>Paz Guevara, Belthier</v>
      </c>
      <c r="Y871" s="5">
        <v>28105854</v>
      </c>
      <c r="Z871" s="5" t="s">
        <v>34</v>
      </c>
      <c r="AA871" s="5" t="s">
        <v>35</v>
      </c>
      <c r="AD871" s="5" t="s">
        <v>36</v>
      </c>
      <c r="AE871" s="5">
        <v>33.9</v>
      </c>
      <c r="AF871" s="5">
        <v>0</v>
      </c>
      <c r="AG871" s="5">
        <v>6.1</v>
      </c>
      <c r="AH871" s="5">
        <f t="shared" si="142"/>
        <v>40</v>
      </c>
    </row>
    <row r="872" spans="1:34" x14ac:dyDescent="0.25">
      <c r="A872" s="5">
        <v>817</v>
      </c>
      <c r="B872" s="5" t="s">
        <v>29</v>
      </c>
      <c r="C872" s="5" t="s">
        <v>38</v>
      </c>
      <c r="D872" s="5" t="s">
        <v>1092</v>
      </c>
      <c r="E872" s="15" t="str">
        <f t="shared" si="143"/>
        <v>F001</v>
      </c>
      <c r="F872" s="15" t="str">
        <f t="shared" si="133"/>
        <v>8389</v>
      </c>
      <c r="G872" s="15" t="str">
        <f t="shared" si="134"/>
        <v>1-8</v>
      </c>
      <c r="H872" s="5" t="s">
        <v>1045</v>
      </c>
      <c r="I872" s="5">
        <f t="shared" si="135"/>
        <v>2</v>
      </c>
      <c r="J872" s="5">
        <f t="shared" si="136"/>
        <v>2022</v>
      </c>
      <c r="K872" s="5">
        <f t="shared" si="137"/>
        <v>7</v>
      </c>
      <c r="L872" s="7">
        <f t="shared" si="138"/>
        <v>44599</v>
      </c>
      <c r="M872" s="5" t="s">
        <v>1045</v>
      </c>
      <c r="R872" s="5" t="s">
        <v>41</v>
      </c>
      <c r="S872" s="5" t="s">
        <v>40</v>
      </c>
      <c r="T872" s="5" t="s">
        <v>41</v>
      </c>
      <c r="U872" s="5" t="s">
        <v>1093</v>
      </c>
      <c r="V872" s="5" t="str">
        <f t="shared" si="139"/>
        <v>ferroconstructora jh servicios generales e.i.r.l.</v>
      </c>
      <c r="W872" s="5" t="str">
        <f t="shared" si="140"/>
        <v>FERROCONSTRUCTORA JH SERVICIOS GENERALES E.I.R.L.</v>
      </c>
      <c r="X872" s="5" t="str">
        <f t="shared" si="141"/>
        <v>Ferroconstructora Jh Servicios Generales E.I.R.L.</v>
      </c>
      <c r="Y872" s="5">
        <v>20604078238</v>
      </c>
      <c r="Z872" s="5" t="s">
        <v>34</v>
      </c>
      <c r="AA872" s="5" t="s">
        <v>35</v>
      </c>
      <c r="AD872" s="5" t="s">
        <v>36</v>
      </c>
      <c r="AE872" s="5">
        <v>169.49</v>
      </c>
      <c r="AF872" s="5">
        <v>0</v>
      </c>
      <c r="AG872" s="5">
        <v>30.51</v>
      </c>
      <c r="AH872" s="5">
        <f t="shared" si="142"/>
        <v>200</v>
      </c>
    </row>
    <row r="873" spans="1:34" x14ac:dyDescent="0.25">
      <c r="A873" s="5">
        <v>818</v>
      </c>
      <c r="B873" s="5" t="s">
        <v>49</v>
      </c>
      <c r="C873" s="5" t="s">
        <v>38</v>
      </c>
      <c r="D873" s="5" t="s">
        <v>1094</v>
      </c>
      <c r="E873" s="15" t="str">
        <f t="shared" si="143"/>
        <v>F003</v>
      </c>
      <c r="F873" s="15" t="str">
        <f t="shared" si="133"/>
        <v>2084</v>
      </c>
      <c r="G873" s="15" t="str">
        <f t="shared" si="134"/>
        <v>3-2</v>
      </c>
      <c r="H873" s="5" t="s">
        <v>1045</v>
      </c>
      <c r="I873" s="5">
        <f t="shared" si="135"/>
        <v>2</v>
      </c>
      <c r="J873" s="5">
        <f t="shared" si="136"/>
        <v>2022</v>
      </c>
      <c r="K873" s="5">
        <f t="shared" si="137"/>
        <v>7</v>
      </c>
      <c r="L873" s="7">
        <f t="shared" si="138"/>
        <v>44599</v>
      </c>
      <c r="M873" s="5" t="s">
        <v>1045</v>
      </c>
      <c r="R873" s="5" t="s">
        <v>41</v>
      </c>
      <c r="S873" s="5" t="s">
        <v>40</v>
      </c>
      <c r="T873" s="5" t="s">
        <v>41</v>
      </c>
      <c r="U873" s="5" t="s">
        <v>106</v>
      </c>
      <c r="V873" s="5" t="str">
        <f t="shared" si="139"/>
        <v>casiano maco segundo baltazar</v>
      </c>
      <c r="W873" s="5" t="str">
        <f t="shared" si="140"/>
        <v>CASIANO MACO SEGUNDO BALTAZAR</v>
      </c>
      <c r="X873" s="5" t="str">
        <f t="shared" si="141"/>
        <v>Casiano Maco Segundo Baltazar</v>
      </c>
      <c r="Y873" s="5">
        <v>10432479388</v>
      </c>
      <c r="Z873" s="5" t="s">
        <v>34</v>
      </c>
      <c r="AA873" s="5" t="s">
        <v>35</v>
      </c>
      <c r="AD873" s="5" t="s">
        <v>36</v>
      </c>
      <c r="AE873" s="5">
        <v>33.9</v>
      </c>
      <c r="AF873" s="5">
        <v>0</v>
      </c>
      <c r="AG873" s="5">
        <v>6.1</v>
      </c>
      <c r="AH873" s="5">
        <f t="shared" si="142"/>
        <v>40</v>
      </c>
    </row>
    <row r="874" spans="1:34" x14ac:dyDescent="0.25">
      <c r="A874" s="5">
        <v>819</v>
      </c>
      <c r="B874" s="5" t="s">
        <v>29</v>
      </c>
      <c r="C874" s="5" t="s">
        <v>38</v>
      </c>
      <c r="D874" s="5" t="s">
        <v>1095</v>
      </c>
      <c r="E874" s="15" t="str">
        <f t="shared" si="143"/>
        <v>F001</v>
      </c>
      <c r="F874" s="15" t="str">
        <f t="shared" si="133"/>
        <v>8388</v>
      </c>
      <c r="G874" s="15" t="str">
        <f t="shared" si="134"/>
        <v>1-8</v>
      </c>
      <c r="H874" s="5" t="s">
        <v>1045</v>
      </c>
      <c r="I874" s="5">
        <f t="shared" si="135"/>
        <v>2</v>
      </c>
      <c r="J874" s="5">
        <f t="shared" si="136"/>
        <v>2022</v>
      </c>
      <c r="K874" s="5">
        <f t="shared" si="137"/>
        <v>7</v>
      </c>
      <c r="L874" s="7">
        <f t="shared" si="138"/>
        <v>44599</v>
      </c>
      <c r="M874" s="5" t="s">
        <v>1045</v>
      </c>
      <c r="R874" s="5" t="s">
        <v>87</v>
      </c>
      <c r="S874" s="5" t="s">
        <v>40</v>
      </c>
      <c r="T874" s="5" t="s">
        <v>41</v>
      </c>
      <c r="U874" s="5" t="s">
        <v>88</v>
      </c>
      <c r="V874" s="5" t="str">
        <f t="shared" si="139"/>
        <v>empresa de transportes turismo la espiga e.i.r.l.</v>
      </c>
      <c r="W874" s="5" t="str">
        <f t="shared" si="140"/>
        <v>EMPRESA DE TRANSPORTES TURISMO LA ESPIGA E.I.R.L.</v>
      </c>
      <c r="X874" s="5" t="str">
        <f t="shared" si="141"/>
        <v>Empresa De Transportes Turismo La Espiga E.I.R.L.</v>
      </c>
      <c r="Y874" s="5">
        <v>20488132912</v>
      </c>
      <c r="Z874" s="5" t="s">
        <v>34</v>
      </c>
      <c r="AA874" s="5" t="s">
        <v>35</v>
      </c>
      <c r="AD874" s="5" t="s">
        <v>36</v>
      </c>
      <c r="AE874" s="5">
        <v>135.59</v>
      </c>
      <c r="AF874" s="5">
        <v>0</v>
      </c>
      <c r="AG874" s="5">
        <v>24.41</v>
      </c>
      <c r="AH874" s="5">
        <f t="shared" si="142"/>
        <v>160</v>
      </c>
    </row>
    <row r="875" spans="1:34" x14ac:dyDescent="0.25">
      <c r="A875" s="5">
        <v>820</v>
      </c>
      <c r="B875" s="5" t="s">
        <v>29</v>
      </c>
      <c r="C875" s="5" t="s">
        <v>38</v>
      </c>
      <c r="D875" s="5" t="s">
        <v>1096</v>
      </c>
      <c r="E875" s="15" t="str">
        <f t="shared" si="143"/>
        <v>F001</v>
      </c>
      <c r="F875" s="15" t="str">
        <f t="shared" si="133"/>
        <v>8387</v>
      </c>
      <c r="G875" s="15" t="str">
        <f t="shared" si="134"/>
        <v>1-8</v>
      </c>
      <c r="H875" s="5" t="s">
        <v>1097</v>
      </c>
      <c r="I875" s="5">
        <f t="shared" si="135"/>
        <v>2</v>
      </c>
      <c r="J875" s="5">
        <f t="shared" si="136"/>
        <v>2022</v>
      </c>
      <c r="K875" s="5">
        <f t="shared" si="137"/>
        <v>6</v>
      </c>
      <c r="L875" s="7">
        <f t="shared" si="138"/>
        <v>44598</v>
      </c>
      <c r="M875" s="5" t="s">
        <v>1097</v>
      </c>
      <c r="R875" s="5" t="s">
        <v>781</v>
      </c>
      <c r="S875" s="5" t="s">
        <v>40</v>
      </c>
      <c r="T875" s="5" t="s">
        <v>41</v>
      </c>
      <c r="U875" s="5" t="s">
        <v>782</v>
      </c>
      <c r="V875" s="5" t="str">
        <f t="shared" si="139"/>
        <v>jambo tafur julver frank</v>
      </c>
      <c r="W875" s="5" t="str">
        <f t="shared" si="140"/>
        <v>JAMBO TAFUR JULVER FRANK</v>
      </c>
      <c r="X875" s="5" t="str">
        <f t="shared" si="141"/>
        <v>Jambo Tafur Julver Frank</v>
      </c>
      <c r="Y875" s="5">
        <v>10469092882</v>
      </c>
      <c r="Z875" s="5" t="s">
        <v>34</v>
      </c>
      <c r="AA875" s="5" t="s">
        <v>35</v>
      </c>
      <c r="AD875" s="5" t="s">
        <v>36</v>
      </c>
      <c r="AE875" s="5">
        <v>1333.9</v>
      </c>
      <c r="AF875" s="5">
        <v>0</v>
      </c>
      <c r="AG875" s="5">
        <v>240.1</v>
      </c>
      <c r="AH875" s="5">
        <f t="shared" si="142"/>
        <v>1574</v>
      </c>
    </row>
    <row r="876" spans="1:34" x14ac:dyDescent="0.25">
      <c r="A876" s="5">
        <v>821</v>
      </c>
      <c r="B876" s="5" t="s">
        <v>29</v>
      </c>
      <c r="C876" s="5" t="s">
        <v>38</v>
      </c>
      <c r="D876" s="5" t="s">
        <v>1098</v>
      </c>
      <c r="E876" s="15" t="str">
        <f t="shared" si="143"/>
        <v>F001</v>
      </c>
      <c r="F876" s="15" t="str">
        <f t="shared" si="133"/>
        <v>8386</v>
      </c>
      <c r="G876" s="15" t="str">
        <f t="shared" si="134"/>
        <v>1-8</v>
      </c>
      <c r="H876" s="5" t="s">
        <v>1097</v>
      </c>
      <c r="I876" s="5">
        <f t="shared" si="135"/>
        <v>2</v>
      </c>
      <c r="J876" s="5">
        <f t="shared" si="136"/>
        <v>2022</v>
      </c>
      <c r="K876" s="5">
        <f t="shared" si="137"/>
        <v>6</v>
      </c>
      <c r="L876" s="7">
        <f t="shared" si="138"/>
        <v>44598</v>
      </c>
      <c r="M876" s="5" t="s">
        <v>1097</v>
      </c>
      <c r="U876" s="5" t="s">
        <v>108</v>
      </c>
      <c r="V876" s="5" t="str">
        <f t="shared" si="139"/>
        <v>empresa constructora y servicios generales akunta s.r.l.</v>
      </c>
      <c r="W876" s="5" t="str">
        <f t="shared" si="140"/>
        <v>EMPRESA CONSTRUCTORA Y SERVICIOS GENERALES AKUNTA S.R.L.</v>
      </c>
      <c r="X876" s="5" t="str">
        <f t="shared" si="141"/>
        <v>Empresa Constructora Y Servicios Generales Akunta S.R.L.</v>
      </c>
      <c r="Y876" s="5">
        <v>20496149425</v>
      </c>
      <c r="Z876" s="5" t="s">
        <v>34</v>
      </c>
      <c r="AA876" s="5" t="s">
        <v>35</v>
      </c>
      <c r="AD876" s="5" t="s">
        <v>36</v>
      </c>
      <c r="AE876" s="5">
        <v>81.61</v>
      </c>
      <c r="AF876" s="5">
        <v>0</v>
      </c>
      <c r="AG876" s="5">
        <v>14.69</v>
      </c>
      <c r="AH876" s="5">
        <f t="shared" si="142"/>
        <v>96.3</v>
      </c>
    </row>
    <row r="877" spans="1:34" x14ac:dyDescent="0.25">
      <c r="A877" s="5">
        <v>822</v>
      </c>
      <c r="B877" s="5" t="s">
        <v>29</v>
      </c>
      <c r="C877" s="5" t="s">
        <v>38</v>
      </c>
      <c r="D877" s="5" t="s">
        <v>1099</v>
      </c>
      <c r="E877" s="15" t="str">
        <f t="shared" si="143"/>
        <v>F001</v>
      </c>
      <c r="F877" s="15" t="str">
        <f t="shared" si="133"/>
        <v>8385</v>
      </c>
      <c r="G877" s="15" t="str">
        <f t="shared" si="134"/>
        <v>1-8</v>
      </c>
      <c r="H877" s="5" t="s">
        <v>1097</v>
      </c>
      <c r="I877" s="5">
        <f t="shared" si="135"/>
        <v>2</v>
      </c>
      <c r="J877" s="5">
        <f t="shared" si="136"/>
        <v>2022</v>
      </c>
      <c r="K877" s="5">
        <f t="shared" si="137"/>
        <v>6</v>
      </c>
      <c r="L877" s="7">
        <f t="shared" si="138"/>
        <v>44598</v>
      </c>
      <c r="M877" s="5" t="s">
        <v>1097</v>
      </c>
      <c r="R877" s="5" t="s">
        <v>60</v>
      </c>
      <c r="S877" s="5" t="s">
        <v>61</v>
      </c>
      <c r="T877" s="5" t="s">
        <v>60</v>
      </c>
      <c r="U877" s="5" t="s">
        <v>1100</v>
      </c>
      <c r="V877" s="5" t="str">
        <f t="shared" si="139"/>
        <v>constructora multiservicios sagrado jesus h &amp; b s.a.c</v>
      </c>
      <c r="W877" s="5" t="str">
        <f t="shared" si="140"/>
        <v>CONSTRUCTORA MULTISERVICIOS SAGRADO JESUS H &amp; B S.A.C</v>
      </c>
      <c r="X877" s="5" t="str">
        <f t="shared" si="141"/>
        <v>Constructora Multiservicios Sagrado Jesus H &amp; B S.A.C</v>
      </c>
      <c r="Y877" s="5">
        <v>20600419383</v>
      </c>
      <c r="Z877" s="5" t="s">
        <v>34</v>
      </c>
      <c r="AA877" s="5" t="s">
        <v>35</v>
      </c>
      <c r="AD877" s="5" t="s">
        <v>36</v>
      </c>
      <c r="AE877" s="5">
        <v>84.75</v>
      </c>
      <c r="AF877" s="5">
        <v>0</v>
      </c>
      <c r="AG877" s="5">
        <v>15.25</v>
      </c>
      <c r="AH877" s="5">
        <f t="shared" si="142"/>
        <v>100</v>
      </c>
    </row>
    <row r="878" spans="1:34" x14ac:dyDescent="0.25">
      <c r="A878" s="5">
        <v>823</v>
      </c>
      <c r="B878" s="5" t="s">
        <v>29</v>
      </c>
      <c r="C878" s="5" t="s">
        <v>30</v>
      </c>
      <c r="D878" s="5" t="s">
        <v>1101</v>
      </c>
      <c r="E878" s="15" t="str">
        <f t="shared" si="143"/>
        <v>B001</v>
      </c>
      <c r="F878" s="15" t="str">
        <f t="shared" si="133"/>
        <v>17070</v>
      </c>
      <c r="G878" s="15" t="str">
        <f t="shared" si="134"/>
        <v>1-1</v>
      </c>
      <c r="H878" s="5" t="s">
        <v>1097</v>
      </c>
      <c r="I878" s="5">
        <f t="shared" si="135"/>
        <v>2</v>
      </c>
      <c r="J878" s="5">
        <f t="shared" si="136"/>
        <v>2022</v>
      </c>
      <c r="K878" s="5">
        <f t="shared" si="137"/>
        <v>6</v>
      </c>
      <c r="L878" s="7">
        <f t="shared" si="138"/>
        <v>44598</v>
      </c>
      <c r="M878" s="5" t="s">
        <v>1097</v>
      </c>
      <c r="U878" s="5" t="s">
        <v>33</v>
      </c>
      <c r="V878" s="5" t="str">
        <f t="shared" si="139"/>
        <v>clientes - varios</v>
      </c>
      <c r="W878" s="5" t="str">
        <f t="shared" si="140"/>
        <v>CLIENTES - VARIOS</v>
      </c>
      <c r="X878" s="5" t="str">
        <f t="shared" si="141"/>
        <v>Clientes - Varios</v>
      </c>
      <c r="Y878" s="5">
        <v>99999999</v>
      </c>
      <c r="Z878" s="5" t="s">
        <v>34</v>
      </c>
      <c r="AA878" s="5" t="s">
        <v>35</v>
      </c>
      <c r="AD878" s="5" t="s">
        <v>36</v>
      </c>
      <c r="AE878" s="5">
        <v>50.85</v>
      </c>
      <c r="AF878" s="5">
        <v>0</v>
      </c>
      <c r="AG878" s="5">
        <v>9.15</v>
      </c>
      <c r="AH878" s="5">
        <f t="shared" si="142"/>
        <v>60</v>
      </c>
    </row>
    <row r="879" spans="1:34" x14ac:dyDescent="0.25">
      <c r="A879" s="5">
        <v>824</v>
      </c>
      <c r="B879" s="5" t="s">
        <v>49</v>
      </c>
      <c r="C879" s="5" t="s">
        <v>30</v>
      </c>
      <c r="D879" s="5" t="s">
        <v>1102</v>
      </c>
      <c r="E879" s="15" t="str">
        <f t="shared" si="143"/>
        <v>B003</v>
      </c>
      <c r="F879" s="15" t="str">
        <f t="shared" si="133"/>
        <v>12601</v>
      </c>
      <c r="G879" s="15" t="str">
        <f t="shared" si="134"/>
        <v>3-1</v>
      </c>
      <c r="H879" s="5" t="s">
        <v>1097</v>
      </c>
      <c r="I879" s="5">
        <f t="shared" si="135"/>
        <v>2</v>
      </c>
      <c r="J879" s="5">
        <f t="shared" si="136"/>
        <v>2022</v>
      </c>
      <c r="K879" s="5">
        <f t="shared" si="137"/>
        <v>6</v>
      </c>
      <c r="L879" s="7">
        <f t="shared" si="138"/>
        <v>44598</v>
      </c>
      <c r="M879" s="5" t="s">
        <v>1097</v>
      </c>
      <c r="U879" s="5" t="s">
        <v>33</v>
      </c>
      <c r="V879" s="5" t="str">
        <f t="shared" si="139"/>
        <v>clientes - varios</v>
      </c>
      <c r="W879" s="5" t="str">
        <f t="shared" si="140"/>
        <v>CLIENTES - VARIOS</v>
      </c>
      <c r="X879" s="5" t="str">
        <f t="shared" si="141"/>
        <v>Clientes - Varios</v>
      </c>
      <c r="Y879" s="5">
        <v>99999999</v>
      </c>
      <c r="Z879" s="5" t="s">
        <v>34</v>
      </c>
      <c r="AA879" s="5" t="s">
        <v>35</v>
      </c>
      <c r="AD879" s="5" t="s">
        <v>36</v>
      </c>
      <c r="AE879" s="5">
        <v>8.4700000000000006</v>
      </c>
      <c r="AF879" s="5">
        <v>0</v>
      </c>
      <c r="AG879" s="5">
        <v>1.53</v>
      </c>
      <c r="AH879" s="5">
        <f t="shared" si="142"/>
        <v>10</v>
      </c>
    </row>
    <row r="880" spans="1:34" x14ac:dyDescent="0.25">
      <c r="A880" s="5">
        <v>825</v>
      </c>
      <c r="B880" s="5" t="s">
        <v>29</v>
      </c>
      <c r="C880" s="5" t="s">
        <v>38</v>
      </c>
      <c r="D880" s="5" t="s">
        <v>1103</v>
      </c>
      <c r="E880" s="15" t="str">
        <f t="shared" si="143"/>
        <v>F001</v>
      </c>
      <c r="F880" s="15" t="str">
        <f t="shared" si="133"/>
        <v>8384</v>
      </c>
      <c r="G880" s="15" t="str">
        <f t="shared" si="134"/>
        <v>1-8</v>
      </c>
      <c r="H880" s="5" t="s">
        <v>1097</v>
      </c>
      <c r="I880" s="5">
        <f t="shared" si="135"/>
        <v>2</v>
      </c>
      <c r="J880" s="5">
        <f t="shared" si="136"/>
        <v>2022</v>
      </c>
      <c r="K880" s="5">
        <f t="shared" si="137"/>
        <v>6</v>
      </c>
      <c r="L880" s="7">
        <f t="shared" si="138"/>
        <v>44598</v>
      </c>
      <c r="M880" s="5" t="s">
        <v>1097</v>
      </c>
      <c r="R880" s="5" t="s">
        <v>41</v>
      </c>
      <c r="S880" s="5" t="s">
        <v>40</v>
      </c>
      <c r="T880" s="5" t="s">
        <v>41</v>
      </c>
      <c r="U880" s="5" t="s">
        <v>1104</v>
      </c>
      <c r="V880" s="5" t="str">
        <f t="shared" si="139"/>
        <v>mercados asesoria servicios &amp; teknologia e.i.r.l.</v>
      </c>
      <c r="W880" s="5" t="str">
        <f t="shared" si="140"/>
        <v>MERCADOS ASESORIA SERVICIOS &amp; TEKNOLOGIA E.I.R.L.</v>
      </c>
      <c r="X880" s="5" t="str">
        <f t="shared" si="141"/>
        <v>Mercados Asesoria Servicios &amp; Teknologia E.I.R.L.</v>
      </c>
      <c r="Y880" s="5">
        <v>20606394013</v>
      </c>
      <c r="Z880" s="5" t="s">
        <v>34</v>
      </c>
      <c r="AA880" s="5" t="s">
        <v>35</v>
      </c>
      <c r="AD880" s="5" t="s">
        <v>36</v>
      </c>
      <c r="AE880" s="5">
        <v>42.37</v>
      </c>
      <c r="AF880" s="5">
        <v>0</v>
      </c>
      <c r="AG880" s="5">
        <v>7.63</v>
      </c>
      <c r="AH880" s="5">
        <f t="shared" si="142"/>
        <v>50</v>
      </c>
    </row>
    <row r="881" spans="1:34" x14ac:dyDescent="0.25">
      <c r="A881" s="5">
        <v>826</v>
      </c>
      <c r="B881" s="5" t="s">
        <v>55</v>
      </c>
      <c r="C881" s="5" t="s">
        <v>30</v>
      </c>
      <c r="D881" s="5" t="s">
        <v>1105</v>
      </c>
      <c r="E881" s="15" t="str">
        <f t="shared" si="143"/>
        <v>B002</v>
      </c>
      <c r="F881" s="15" t="str">
        <f t="shared" si="133"/>
        <v>15996</v>
      </c>
      <c r="G881" s="15" t="str">
        <f t="shared" si="134"/>
        <v>2-1</v>
      </c>
      <c r="H881" s="5" t="s">
        <v>1097</v>
      </c>
      <c r="I881" s="5">
        <f t="shared" si="135"/>
        <v>2</v>
      </c>
      <c r="J881" s="5">
        <f t="shared" si="136"/>
        <v>2022</v>
      </c>
      <c r="K881" s="5">
        <f t="shared" si="137"/>
        <v>6</v>
      </c>
      <c r="L881" s="7">
        <f t="shared" si="138"/>
        <v>44598</v>
      </c>
      <c r="M881" s="5" t="s">
        <v>1097</v>
      </c>
      <c r="U881" s="5" t="s">
        <v>33</v>
      </c>
      <c r="V881" s="5" t="str">
        <f t="shared" si="139"/>
        <v>clientes - varios</v>
      </c>
      <c r="W881" s="5" t="str">
        <f t="shared" si="140"/>
        <v>CLIENTES - VARIOS</v>
      </c>
      <c r="X881" s="5" t="str">
        <f t="shared" si="141"/>
        <v>Clientes - Varios</v>
      </c>
      <c r="Y881" s="5">
        <v>99999999</v>
      </c>
      <c r="Z881" s="5" t="s">
        <v>34</v>
      </c>
      <c r="AA881" s="5" t="s">
        <v>35</v>
      </c>
      <c r="AD881" s="5" t="s">
        <v>36</v>
      </c>
      <c r="AE881" s="5">
        <v>16.95</v>
      </c>
      <c r="AF881" s="5">
        <v>0</v>
      </c>
      <c r="AG881" s="5">
        <v>3.05</v>
      </c>
      <c r="AH881" s="5">
        <f t="shared" si="142"/>
        <v>20</v>
      </c>
    </row>
    <row r="882" spans="1:34" x14ac:dyDescent="0.25">
      <c r="A882" s="5">
        <v>827</v>
      </c>
      <c r="B882" s="5" t="s">
        <v>49</v>
      </c>
      <c r="C882" s="5" t="s">
        <v>30</v>
      </c>
      <c r="D882" s="5" t="s">
        <v>1106</v>
      </c>
      <c r="E882" s="15" t="str">
        <f t="shared" si="143"/>
        <v>B003</v>
      </c>
      <c r="F882" s="15" t="str">
        <f t="shared" si="133"/>
        <v>12600</v>
      </c>
      <c r="G882" s="15" t="str">
        <f t="shared" si="134"/>
        <v>3-1</v>
      </c>
      <c r="H882" s="5" t="s">
        <v>1097</v>
      </c>
      <c r="I882" s="5">
        <f t="shared" si="135"/>
        <v>2</v>
      </c>
      <c r="J882" s="5">
        <f t="shared" si="136"/>
        <v>2022</v>
      </c>
      <c r="K882" s="5">
        <f t="shared" si="137"/>
        <v>6</v>
      </c>
      <c r="L882" s="7">
        <f t="shared" si="138"/>
        <v>44598</v>
      </c>
      <c r="M882" s="5" t="s">
        <v>1097</v>
      </c>
      <c r="U882" s="5" t="s">
        <v>33</v>
      </c>
      <c r="V882" s="5" t="str">
        <f t="shared" si="139"/>
        <v>clientes - varios</v>
      </c>
      <c r="W882" s="5" t="str">
        <f t="shared" si="140"/>
        <v>CLIENTES - VARIOS</v>
      </c>
      <c r="X882" s="5" t="str">
        <f t="shared" si="141"/>
        <v>Clientes - Varios</v>
      </c>
      <c r="Y882" s="5">
        <v>99999999</v>
      </c>
      <c r="Z882" s="5" t="s">
        <v>34</v>
      </c>
      <c r="AA882" s="5" t="s">
        <v>35</v>
      </c>
      <c r="AD882" s="5" t="s">
        <v>36</v>
      </c>
      <c r="AE882" s="5">
        <v>508.47</v>
      </c>
      <c r="AF882" s="5">
        <v>0</v>
      </c>
      <c r="AG882" s="5">
        <v>91.53</v>
      </c>
      <c r="AH882" s="5">
        <f t="shared" si="142"/>
        <v>600</v>
      </c>
    </row>
    <row r="883" spans="1:34" x14ac:dyDescent="0.25">
      <c r="A883" s="5">
        <v>828</v>
      </c>
      <c r="B883" s="5" t="s">
        <v>49</v>
      </c>
      <c r="C883" s="5" t="s">
        <v>30</v>
      </c>
      <c r="D883" s="5" t="s">
        <v>1107</v>
      </c>
      <c r="E883" s="15" t="str">
        <f t="shared" si="143"/>
        <v>B003</v>
      </c>
      <c r="F883" s="15" t="str">
        <f t="shared" si="133"/>
        <v>12599</v>
      </c>
      <c r="G883" s="15" t="str">
        <f t="shared" si="134"/>
        <v>3-1</v>
      </c>
      <c r="H883" s="5" t="s">
        <v>1097</v>
      </c>
      <c r="I883" s="5">
        <f t="shared" si="135"/>
        <v>2</v>
      </c>
      <c r="J883" s="5">
        <f t="shared" si="136"/>
        <v>2022</v>
      </c>
      <c r="K883" s="5">
        <f t="shared" si="137"/>
        <v>6</v>
      </c>
      <c r="L883" s="7">
        <f t="shared" si="138"/>
        <v>44598</v>
      </c>
      <c r="M883" s="5" t="s">
        <v>1097</v>
      </c>
      <c r="U883" s="5" t="s">
        <v>33</v>
      </c>
      <c r="V883" s="5" t="str">
        <f t="shared" si="139"/>
        <v>clientes - varios</v>
      </c>
      <c r="W883" s="5" t="str">
        <f t="shared" si="140"/>
        <v>CLIENTES - VARIOS</v>
      </c>
      <c r="X883" s="5" t="str">
        <f t="shared" si="141"/>
        <v>Clientes - Varios</v>
      </c>
      <c r="Y883" s="5">
        <v>99999999</v>
      </c>
      <c r="Z883" s="5" t="s">
        <v>34</v>
      </c>
      <c r="AA883" s="5" t="s">
        <v>35</v>
      </c>
      <c r="AD883" s="5" t="s">
        <v>36</v>
      </c>
      <c r="AE883" s="5">
        <v>508.47</v>
      </c>
      <c r="AF883" s="5">
        <v>0</v>
      </c>
      <c r="AG883" s="5">
        <v>91.53</v>
      </c>
      <c r="AH883" s="5">
        <f t="shared" si="142"/>
        <v>600</v>
      </c>
    </row>
    <row r="884" spans="1:34" x14ac:dyDescent="0.25">
      <c r="A884" s="5">
        <v>829</v>
      </c>
      <c r="B884" s="5" t="s">
        <v>49</v>
      </c>
      <c r="C884" s="5" t="s">
        <v>30</v>
      </c>
      <c r="D884" s="5" t="s">
        <v>1108</v>
      </c>
      <c r="E884" s="15" t="str">
        <f t="shared" si="143"/>
        <v>B003</v>
      </c>
      <c r="F884" s="15" t="str">
        <f t="shared" si="133"/>
        <v>12598</v>
      </c>
      <c r="G884" s="15" t="str">
        <f t="shared" si="134"/>
        <v>3-1</v>
      </c>
      <c r="H884" s="5" t="s">
        <v>1097</v>
      </c>
      <c r="I884" s="5">
        <f t="shared" si="135"/>
        <v>2</v>
      </c>
      <c r="J884" s="5">
        <f t="shared" si="136"/>
        <v>2022</v>
      </c>
      <c r="K884" s="5">
        <f t="shared" si="137"/>
        <v>6</v>
      </c>
      <c r="L884" s="7">
        <f t="shared" si="138"/>
        <v>44598</v>
      </c>
      <c r="M884" s="5" t="s">
        <v>1097</v>
      </c>
      <c r="U884" s="5" t="s">
        <v>33</v>
      </c>
      <c r="V884" s="5" t="str">
        <f t="shared" si="139"/>
        <v>clientes - varios</v>
      </c>
      <c r="W884" s="5" t="str">
        <f t="shared" si="140"/>
        <v>CLIENTES - VARIOS</v>
      </c>
      <c r="X884" s="5" t="str">
        <f t="shared" si="141"/>
        <v>Clientes - Varios</v>
      </c>
      <c r="Y884" s="5">
        <v>99999999</v>
      </c>
      <c r="Z884" s="5" t="s">
        <v>34</v>
      </c>
      <c r="AA884" s="5" t="s">
        <v>35</v>
      </c>
      <c r="AD884" s="5" t="s">
        <v>36</v>
      </c>
      <c r="AE884" s="5">
        <v>508.47</v>
      </c>
      <c r="AF884" s="5">
        <v>0</v>
      </c>
      <c r="AG884" s="5">
        <v>91.53</v>
      </c>
      <c r="AH884" s="5">
        <f t="shared" si="142"/>
        <v>600</v>
      </c>
    </row>
    <row r="885" spans="1:34" x14ac:dyDescent="0.25">
      <c r="A885" s="5">
        <v>830</v>
      </c>
      <c r="B885" s="5" t="s">
        <v>49</v>
      </c>
      <c r="C885" s="5" t="s">
        <v>30</v>
      </c>
      <c r="D885" s="5" t="s">
        <v>1109</v>
      </c>
      <c r="E885" s="15" t="str">
        <f t="shared" si="143"/>
        <v>B003</v>
      </c>
      <c r="F885" s="15" t="str">
        <f t="shared" si="133"/>
        <v>12597</v>
      </c>
      <c r="G885" s="15" t="str">
        <f t="shared" si="134"/>
        <v>3-1</v>
      </c>
      <c r="H885" s="5" t="s">
        <v>1097</v>
      </c>
      <c r="I885" s="5">
        <f t="shared" si="135"/>
        <v>2</v>
      </c>
      <c r="J885" s="5">
        <f t="shared" si="136"/>
        <v>2022</v>
      </c>
      <c r="K885" s="5">
        <f t="shared" si="137"/>
        <v>6</v>
      </c>
      <c r="L885" s="7">
        <f t="shared" si="138"/>
        <v>44598</v>
      </c>
      <c r="M885" s="5" t="s">
        <v>1097</v>
      </c>
      <c r="U885" s="5" t="s">
        <v>33</v>
      </c>
      <c r="V885" s="5" t="str">
        <f t="shared" si="139"/>
        <v>clientes - varios</v>
      </c>
      <c r="W885" s="5" t="str">
        <f t="shared" si="140"/>
        <v>CLIENTES - VARIOS</v>
      </c>
      <c r="X885" s="5" t="str">
        <f t="shared" si="141"/>
        <v>Clientes - Varios</v>
      </c>
      <c r="Y885" s="5">
        <v>99999999</v>
      </c>
      <c r="Z885" s="5" t="s">
        <v>34</v>
      </c>
      <c r="AA885" s="5" t="s">
        <v>35</v>
      </c>
      <c r="AD885" s="5" t="s">
        <v>36</v>
      </c>
      <c r="AE885" s="5">
        <v>508.47</v>
      </c>
      <c r="AF885" s="5">
        <v>0</v>
      </c>
      <c r="AG885" s="5">
        <v>91.53</v>
      </c>
      <c r="AH885" s="5">
        <f t="shared" si="142"/>
        <v>600</v>
      </c>
    </row>
    <row r="886" spans="1:34" x14ac:dyDescent="0.25">
      <c r="A886" s="5">
        <v>831</v>
      </c>
      <c r="B886" s="5" t="s">
        <v>49</v>
      </c>
      <c r="C886" s="5" t="s">
        <v>30</v>
      </c>
      <c r="D886" s="5" t="s">
        <v>1110</v>
      </c>
      <c r="E886" s="15" t="str">
        <f t="shared" si="143"/>
        <v>B003</v>
      </c>
      <c r="F886" s="15" t="str">
        <f t="shared" si="133"/>
        <v>12596</v>
      </c>
      <c r="G886" s="15" t="str">
        <f t="shared" si="134"/>
        <v>3-1</v>
      </c>
      <c r="H886" s="5" t="s">
        <v>1097</v>
      </c>
      <c r="I886" s="5">
        <f t="shared" si="135"/>
        <v>2</v>
      </c>
      <c r="J886" s="5">
        <f t="shared" si="136"/>
        <v>2022</v>
      </c>
      <c r="K886" s="5">
        <f t="shared" si="137"/>
        <v>6</v>
      </c>
      <c r="L886" s="7">
        <f t="shared" si="138"/>
        <v>44598</v>
      </c>
      <c r="M886" s="5" t="s">
        <v>1097</v>
      </c>
      <c r="U886" s="5" t="s">
        <v>33</v>
      </c>
      <c r="V886" s="5" t="str">
        <f t="shared" si="139"/>
        <v>clientes - varios</v>
      </c>
      <c r="W886" s="5" t="str">
        <f t="shared" si="140"/>
        <v>CLIENTES - VARIOS</v>
      </c>
      <c r="X886" s="5" t="str">
        <f t="shared" si="141"/>
        <v>Clientes - Varios</v>
      </c>
      <c r="Y886" s="5">
        <v>99999999</v>
      </c>
      <c r="Z886" s="5" t="s">
        <v>34</v>
      </c>
      <c r="AA886" s="5" t="s">
        <v>35</v>
      </c>
      <c r="AD886" s="5" t="s">
        <v>36</v>
      </c>
      <c r="AE886" s="5">
        <v>508.47</v>
      </c>
      <c r="AF886" s="5">
        <v>0</v>
      </c>
      <c r="AG886" s="5">
        <v>91.53</v>
      </c>
      <c r="AH886" s="5">
        <f t="shared" si="142"/>
        <v>600</v>
      </c>
    </row>
    <row r="887" spans="1:34" x14ac:dyDescent="0.25">
      <c r="A887" s="5">
        <v>832</v>
      </c>
      <c r="B887" s="5" t="s">
        <v>49</v>
      </c>
      <c r="C887" s="5" t="s">
        <v>30</v>
      </c>
      <c r="D887" s="5" t="s">
        <v>1111</v>
      </c>
      <c r="E887" s="15" t="str">
        <f t="shared" si="143"/>
        <v>B003</v>
      </c>
      <c r="F887" s="15" t="str">
        <f t="shared" si="133"/>
        <v>12595</v>
      </c>
      <c r="G887" s="15" t="str">
        <f t="shared" si="134"/>
        <v>3-1</v>
      </c>
      <c r="H887" s="5" t="s">
        <v>1097</v>
      </c>
      <c r="I887" s="5">
        <f t="shared" si="135"/>
        <v>2</v>
      </c>
      <c r="J887" s="5">
        <f t="shared" si="136"/>
        <v>2022</v>
      </c>
      <c r="K887" s="5">
        <f t="shared" si="137"/>
        <v>6</v>
      </c>
      <c r="L887" s="7">
        <f t="shared" si="138"/>
        <v>44598</v>
      </c>
      <c r="M887" s="5" t="s">
        <v>1097</v>
      </c>
      <c r="U887" s="5" t="s">
        <v>33</v>
      </c>
      <c r="V887" s="5" t="str">
        <f t="shared" si="139"/>
        <v>clientes - varios</v>
      </c>
      <c r="W887" s="5" t="str">
        <f t="shared" si="140"/>
        <v>CLIENTES - VARIOS</v>
      </c>
      <c r="X887" s="5" t="str">
        <f t="shared" si="141"/>
        <v>Clientes - Varios</v>
      </c>
      <c r="Y887" s="5">
        <v>99999999</v>
      </c>
      <c r="Z887" s="5" t="s">
        <v>34</v>
      </c>
      <c r="AA887" s="5" t="s">
        <v>35</v>
      </c>
      <c r="AD887" s="5" t="s">
        <v>36</v>
      </c>
      <c r="AE887" s="5">
        <v>508.47</v>
      </c>
      <c r="AF887" s="5">
        <v>0</v>
      </c>
      <c r="AG887" s="5">
        <v>91.53</v>
      </c>
      <c r="AH887" s="5">
        <f t="shared" si="142"/>
        <v>600</v>
      </c>
    </row>
    <row r="888" spans="1:34" x14ac:dyDescent="0.25">
      <c r="A888" s="5">
        <v>833</v>
      </c>
      <c r="B888" s="5" t="s">
        <v>55</v>
      </c>
      <c r="C888" s="5" t="s">
        <v>30</v>
      </c>
      <c r="D888" s="5" t="s">
        <v>1112</v>
      </c>
      <c r="E888" s="15" t="str">
        <f t="shared" si="143"/>
        <v>B002</v>
      </c>
      <c r="F888" s="15" t="str">
        <f t="shared" si="133"/>
        <v>15995</v>
      </c>
      <c r="G888" s="15" t="str">
        <f t="shared" si="134"/>
        <v>2-1</v>
      </c>
      <c r="H888" s="5" t="s">
        <v>1097</v>
      </c>
      <c r="I888" s="5">
        <f t="shared" si="135"/>
        <v>2</v>
      </c>
      <c r="J888" s="5">
        <f t="shared" si="136"/>
        <v>2022</v>
      </c>
      <c r="K888" s="5">
        <f t="shared" si="137"/>
        <v>6</v>
      </c>
      <c r="L888" s="7">
        <f t="shared" si="138"/>
        <v>44598</v>
      </c>
      <c r="M888" s="5" t="s">
        <v>1097</v>
      </c>
      <c r="U888" s="5" t="s">
        <v>33</v>
      </c>
      <c r="V888" s="5" t="str">
        <f t="shared" si="139"/>
        <v>clientes - varios</v>
      </c>
      <c r="W888" s="5" t="str">
        <f t="shared" si="140"/>
        <v>CLIENTES - VARIOS</v>
      </c>
      <c r="X888" s="5" t="str">
        <f t="shared" si="141"/>
        <v>Clientes - Varios</v>
      </c>
      <c r="Y888" s="5">
        <v>99999999</v>
      </c>
      <c r="Z888" s="5" t="s">
        <v>34</v>
      </c>
      <c r="AA888" s="5" t="s">
        <v>35</v>
      </c>
      <c r="AD888" s="5" t="s">
        <v>36</v>
      </c>
      <c r="AE888" s="5">
        <v>508.47</v>
      </c>
      <c r="AF888" s="5">
        <v>0</v>
      </c>
      <c r="AG888" s="5">
        <v>91.53</v>
      </c>
      <c r="AH888" s="5">
        <f t="shared" si="142"/>
        <v>600</v>
      </c>
    </row>
    <row r="889" spans="1:34" x14ac:dyDescent="0.25">
      <c r="A889" s="5">
        <v>834</v>
      </c>
      <c r="B889" s="5" t="s">
        <v>55</v>
      </c>
      <c r="C889" s="5" t="s">
        <v>30</v>
      </c>
      <c r="D889" s="5" t="s">
        <v>1113</v>
      </c>
      <c r="E889" s="15" t="str">
        <f t="shared" si="143"/>
        <v>B002</v>
      </c>
      <c r="F889" s="15" t="str">
        <f t="shared" ref="F889:F952" si="144">IF(LEFT(RIGHT(D889,5),1)="-",RIGHT(D889,4),RIGHT(D889,5))</f>
        <v>15994</v>
      </c>
      <c r="G889" s="15" t="str">
        <f t="shared" ref="G889:G952" si="145">MID(D889,4,3)</f>
        <v>2-1</v>
      </c>
      <c r="H889" s="5" t="s">
        <v>1097</v>
      </c>
      <c r="I889" s="5">
        <f t="shared" ref="I889:I952" si="146">MONTH(H889)</f>
        <v>2</v>
      </c>
      <c r="J889" s="5">
        <f t="shared" ref="J889:J952" si="147">YEAR(H889)</f>
        <v>2022</v>
      </c>
      <c r="K889" s="5">
        <f t="shared" ref="K889:K952" si="148">DAY(H889)</f>
        <v>6</v>
      </c>
      <c r="L889" s="7">
        <f t="shared" ref="L889:L952" si="149">DATE(J889,I889,K889)</f>
        <v>44598</v>
      </c>
      <c r="M889" s="5" t="s">
        <v>1097</v>
      </c>
      <c r="U889" s="5" t="s">
        <v>33</v>
      </c>
      <c r="V889" s="5" t="str">
        <f t="shared" ref="V889:V952" si="150">LOWER(U889)</f>
        <v>clientes - varios</v>
      </c>
      <c r="W889" s="5" t="str">
        <f t="shared" ref="W889:W952" si="151">UPPER(U889)</f>
        <v>CLIENTES - VARIOS</v>
      </c>
      <c r="X889" s="5" t="str">
        <f t="shared" ref="X889:X952" si="152">PROPER(W889)</f>
        <v>Clientes - Varios</v>
      </c>
      <c r="Y889" s="5">
        <v>99999999</v>
      </c>
      <c r="Z889" s="5" t="s">
        <v>34</v>
      </c>
      <c r="AA889" s="5" t="s">
        <v>35</v>
      </c>
      <c r="AD889" s="5" t="s">
        <v>36</v>
      </c>
      <c r="AE889" s="5">
        <v>423.73</v>
      </c>
      <c r="AF889" s="5">
        <v>0</v>
      </c>
      <c r="AG889" s="5">
        <v>76.27</v>
      </c>
      <c r="AH889" s="5">
        <f t="shared" ref="AH889:AH952" si="153">AE889+AG889</f>
        <v>500</v>
      </c>
    </row>
    <row r="890" spans="1:34" x14ac:dyDescent="0.25">
      <c r="A890" s="5">
        <v>835</v>
      </c>
      <c r="B890" s="5" t="s">
        <v>55</v>
      </c>
      <c r="C890" s="5" t="s">
        <v>30</v>
      </c>
      <c r="D890" s="5" t="s">
        <v>1114</v>
      </c>
      <c r="E890" s="15" t="str">
        <f t="shared" ref="E890:E953" si="154">LEFT(D890,4)</f>
        <v>B002</v>
      </c>
      <c r="F890" s="15" t="str">
        <f t="shared" si="144"/>
        <v>15993</v>
      </c>
      <c r="G890" s="15" t="str">
        <f t="shared" si="145"/>
        <v>2-1</v>
      </c>
      <c r="H890" s="5" t="s">
        <v>1097</v>
      </c>
      <c r="I890" s="5">
        <f t="shared" si="146"/>
        <v>2</v>
      </c>
      <c r="J890" s="5">
        <f t="shared" si="147"/>
        <v>2022</v>
      </c>
      <c r="K890" s="5">
        <f t="shared" si="148"/>
        <v>6</v>
      </c>
      <c r="L890" s="7">
        <f t="shared" si="149"/>
        <v>44598</v>
      </c>
      <c r="M890" s="5" t="s">
        <v>1097</v>
      </c>
      <c r="U890" s="5" t="s">
        <v>33</v>
      </c>
      <c r="V890" s="5" t="str">
        <f t="shared" si="150"/>
        <v>clientes - varios</v>
      </c>
      <c r="W890" s="5" t="str">
        <f t="shared" si="151"/>
        <v>CLIENTES - VARIOS</v>
      </c>
      <c r="X890" s="5" t="str">
        <f t="shared" si="152"/>
        <v>Clientes - Varios</v>
      </c>
      <c r="Y890" s="5">
        <v>99999999</v>
      </c>
      <c r="Z890" s="5" t="s">
        <v>34</v>
      </c>
      <c r="AA890" s="5" t="s">
        <v>35</v>
      </c>
      <c r="AD890" s="5" t="s">
        <v>36</v>
      </c>
      <c r="AE890" s="5">
        <v>508.47</v>
      </c>
      <c r="AF890" s="5">
        <v>0</v>
      </c>
      <c r="AG890" s="5">
        <v>91.53</v>
      </c>
      <c r="AH890" s="5">
        <f t="shared" si="153"/>
        <v>600</v>
      </c>
    </row>
    <row r="891" spans="1:34" x14ac:dyDescent="0.25">
      <c r="A891" s="5">
        <v>836</v>
      </c>
      <c r="B891" s="5" t="s">
        <v>29</v>
      </c>
      <c r="C891" s="5" t="s">
        <v>30</v>
      </c>
      <c r="D891" s="5" t="s">
        <v>1115</v>
      </c>
      <c r="E891" s="15" t="str">
        <f t="shared" si="154"/>
        <v>B001</v>
      </c>
      <c r="F891" s="15" t="str">
        <f t="shared" si="144"/>
        <v>17069</v>
      </c>
      <c r="G891" s="15" t="str">
        <f t="shared" si="145"/>
        <v>1-1</v>
      </c>
      <c r="H891" s="5" t="s">
        <v>1097</v>
      </c>
      <c r="I891" s="5">
        <f t="shared" si="146"/>
        <v>2</v>
      </c>
      <c r="J891" s="5">
        <f t="shared" si="147"/>
        <v>2022</v>
      </c>
      <c r="K891" s="5">
        <f t="shared" si="148"/>
        <v>6</v>
      </c>
      <c r="L891" s="7">
        <f t="shared" si="149"/>
        <v>44598</v>
      </c>
      <c r="M891" s="5" t="s">
        <v>1097</v>
      </c>
      <c r="U891" s="5" t="s">
        <v>33</v>
      </c>
      <c r="V891" s="5" t="str">
        <f t="shared" si="150"/>
        <v>clientes - varios</v>
      </c>
      <c r="W891" s="5" t="str">
        <f t="shared" si="151"/>
        <v>CLIENTES - VARIOS</v>
      </c>
      <c r="X891" s="5" t="str">
        <f t="shared" si="152"/>
        <v>Clientes - Varios</v>
      </c>
      <c r="Y891" s="5">
        <v>99999999</v>
      </c>
      <c r="Z891" s="5" t="s">
        <v>34</v>
      </c>
      <c r="AA891" s="5" t="s">
        <v>35</v>
      </c>
      <c r="AD891" s="5" t="s">
        <v>36</v>
      </c>
      <c r="AE891" s="5">
        <v>254.24</v>
      </c>
      <c r="AF891" s="5">
        <v>0</v>
      </c>
      <c r="AG891" s="5">
        <v>45.76</v>
      </c>
      <c r="AH891" s="5">
        <f t="shared" si="153"/>
        <v>300</v>
      </c>
    </row>
    <row r="892" spans="1:34" x14ac:dyDescent="0.25">
      <c r="A892" s="5">
        <v>837</v>
      </c>
      <c r="B892" s="5" t="s">
        <v>29</v>
      </c>
      <c r="C892" s="5" t="s">
        <v>30</v>
      </c>
      <c r="D892" s="5" t="s">
        <v>1116</v>
      </c>
      <c r="E892" s="15" t="str">
        <f t="shared" si="154"/>
        <v>B001</v>
      </c>
      <c r="F892" s="15" t="str">
        <f t="shared" si="144"/>
        <v>17068</v>
      </c>
      <c r="G892" s="15" t="str">
        <f t="shared" si="145"/>
        <v>1-1</v>
      </c>
      <c r="H892" s="5" t="s">
        <v>1097</v>
      </c>
      <c r="I892" s="5">
        <f t="shared" si="146"/>
        <v>2</v>
      </c>
      <c r="J892" s="5">
        <f t="shared" si="147"/>
        <v>2022</v>
      </c>
      <c r="K892" s="5">
        <f t="shared" si="148"/>
        <v>6</v>
      </c>
      <c r="L892" s="7">
        <f t="shared" si="149"/>
        <v>44598</v>
      </c>
      <c r="M892" s="5" t="s">
        <v>1097</v>
      </c>
      <c r="U892" s="5" t="s">
        <v>33</v>
      </c>
      <c r="V892" s="5" t="str">
        <f t="shared" si="150"/>
        <v>clientes - varios</v>
      </c>
      <c r="W892" s="5" t="str">
        <f t="shared" si="151"/>
        <v>CLIENTES - VARIOS</v>
      </c>
      <c r="X892" s="5" t="str">
        <f t="shared" si="152"/>
        <v>Clientes - Varios</v>
      </c>
      <c r="Y892" s="5">
        <v>99999999</v>
      </c>
      <c r="Z892" s="5" t="s">
        <v>34</v>
      </c>
      <c r="AA892" s="5" t="s">
        <v>35</v>
      </c>
      <c r="AD892" s="5" t="s">
        <v>36</v>
      </c>
      <c r="AE892" s="5">
        <v>508.47</v>
      </c>
      <c r="AF892" s="5">
        <v>0</v>
      </c>
      <c r="AG892" s="5">
        <v>91.53</v>
      </c>
      <c r="AH892" s="5">
        <f t="shared" si="153"/>
        <v>600</v>
      </c>
    </row>
    <row r="893" spans="1:34" x14ac:dyDescent="0.25">
      <c r="A893" s="5">
        <v>838</v>
      </c>
      <c r="B893" s="5" t="s">
        <v>29</v>
      </c>
      <c r="C893" s="5" t="s">
        <v>30</v>
      </c>
      <c r="D893" s="5" t="s">
        <v>1117</v>
      </c>
      <c r="E893" s="15" t="str">
        <f t="shared" si="154"/>
        <v>B001</v>
      </c>
      <c r="F893" s="15" t="str">
        <f t="shared" si="144"/>
        <v>17067</v>
      </c>
      <c r="G893" s="15" t="str">
        <f t="shared" si="145"/>
        <v>1-1</v>
      </c>
      <c r="H893" s="5" t="s">
        <v>1097</v>
      </c>
      <c r="I893" s="5">
        <f t="shared" si="146"/>
        <v>2</v>
      </c>
      <c r="J893" s="5">
        <f t="shared" si="147"/>
        <v>2022</v>
      </c>
      <c r="K893" s="5">
        <f t="shared" si="148"/>
        <v>6</v>
      </c>
      <c r="L893" s="7">
        <f t="shared" si="149"/>
        <v>44598</v>
      </c>
      <c r="M893" s="5" t="s">
        <v>1097</v>
      </c>
      <c r="U893" s="5" t="s">
        <v>33</v>
      </c>
      <c r="V893" s="5" t="str">
        <f t="shared" si="150"/>
        <v>clientes - varios</v>
      </c>
      <c r="W893" s="5" t="str">
        <f t="shared" si="151"/>
        <v>CLIENTES - VARIOS</v>
      </c>
      <c r="X893" s="5" t="str">
        <f t="shared" si="152"/>
        <v>Clientes - Varios</v>
      </c>
      <c r="Y893" s="5">
        <v>99999999</v>
      </c>
      <c r="Z893" s="5" t="s">
        <v>34</v>
      </c>
      <c r="AA893" s="5" t="s">
        <v>35</v>
      </c>
      <c r="AD893" s="5" t="s">
        <v>36</v>
      </c>
      <c r="AE893" s="5">
        <v>169.49</v>
      </c>
      <c r="AF893" s="5">
        <v>0</v>
      </c>
      <c r="AG893" s="5">
        <v>30.51</v>
      </c>
      <c r="AH893" s="5">
        <f t="shared" si="153"/>
        <v>200</v>
      </c>
    </row>
    <row r="894" spans="1:34" x14ac:dyDescent="0.25">
      <c r="A894" s="5">
        <v>839</v>
      </c>
      <c r="B894" s="5" t="s">
        <v>29</v>
      </c>
      <c r="C894" s="5" t="s">
        <v>30</v>
      </c>
      <c r="D894" s="5" t="s">
        <v>1118</v>
      </c>
      <c r="E894" s="15" t="str">
        <f t="shared" si="154"/>
        <v>B001</v>
      </c>
      <c r="F894" s="15" t="str">
        <f t="shared" si="144"/>
        <v>17066</v>
      </c>
      <c r="G894" s="15" t="str">
        <f t="shared" si="145"/>
        <v>1-1</v>
      </c>
      <c r="H894" s="5" t="s">
        <v>1097</v>
      </c>
      <c r="I894" s="5">
        <f t="shared" si="146"/>
        <v>2</v>
      </c>
      <c r="J894" s="5">
        <f t="shared" si="147"/>
        <v>2022</v>
      </c>
      <c r="K894" s="5">
        <f t="shared" si="148"/>
        <v>6</v>
      </c>
      <c r="L894" s="7">
        <f t="shared" si="149"/>
        <v>44598</v>
      </c>
      <c r="M894" s="5" t="s">
        <v>1097</v>
      </c>
      <c r="U894" s="5" t="s">
        <v>33</v>
      </c>
      <c r="V894" s="5" t="str">
        <f t="shared" si="150"/>
        <v>clientes - varios</v>
      </c>
      <c r="W894" s="5" t="str">
        <f t="shared" si="151"/>
        <v>CLIENTES - VARIOS</v>
      </c>
      <c r="X894" s="5" t="str">
        <f t="shared" si="152"/>
        <v>Clientes - Varios</v>
      </c>
      <c r="Y894" s="5">
        <v>99999999</v>
      </c>
      <c r="Z894" s="5" t="s">
        <v>34</v>
      </c>
      <c r="AA894" s="5" t="s">
        <v>35</v>
      </c>
      <c r="AD894" s="5" t="s">
        <v>36</v>
      </c>
      <c r="AE894" s="5">
        <v>508.47</v>
      </c>
      <c r="AF894" s="5">
        <v>0</v>
      </c>
      <c r="AG894" s="5">
        <v>91.53</v>
      </c>
      <c r="AH894" s="5">
        <f t="shared" si="153"/>
        <v>600</v>
      </c>
    </row>
    <row r="895" spans="1:34" x14ac:dyDescent="0.25">
      <c r="A895" s="5">
        <v>840</v>
      </c>
      <c r="B895" s="5" t="s">
        <v>49</v>
      </c>
      <c r="C895" s="5" t="s">
        <v>38</v>
      </c>
      <c r="D895" s="5" t="s">
        <v>1119</v>
      </c>
      <c r="E895" s="15" t="str">
        <f t="shared" si="154"/>
        <v>F003</v>
      </c>
      <c r="F895" s="15" t="str">
        <f t="shared" si="144"/>
        <v>2083</v>
      </c>
      <c r="G895" s="15" t="str">
        <f t="shared" si="145"/>
        <v>3-2</v>
      </c>
      <c r="H895" s="5" t="s">
        <v>1097</v>
      </c>
      <c r="I895" s="5">
        <f t="shared" si="146"/>
        <v>2</v>
      </c>
      <c r="J895" s="5">
        <f t="shared" si="147"/>
        <v>2022</v>
      </c>
      <c r="K895" s="5">
        <f t="shared" si="148"/>
        <v>6</v>
      </c>
      <c r="L895" s="7">
        <f t="shared" si="149"/>
        <v>44598</v>
      </c>
      <c r="M895" s="5" t="s">
        <v>1097</v>
      </c>
      <c r="R895" s="5" t="s">
        <v>41</v>
      </c>
      <c r="S895" s="5" t="s">
        <v>40</v>
      </c>
      <c r="T895" s="5" t="s">
        <v>41</v>
      </c>
      <c r="U895" s="5" t="s">
        <v>1120</v>
      </c>
      <c r="V895" s="5" t="str">
        <f t="shared" si="150"/>
        <v>j &amp; k sona'c asociados s.a.c.</v>
      </c>
      <c r="W895" s="5" t="str">
        <f t="shared" si="151"/>
        <v>J &amp; K SONA'C ASOCIADOS S.A.C.</v>
      </c>
      <c r="X895" s="5" t="str">
        <f t="shared" si="152"/>
        <v>J &amp; K Sona'C Asociados S.A.C.</v>
      </c>
      <c r="Y895" s="5">
        <v>20561298476</v>
      </c>
      <c r="Z895" s="5" t="s">
        <v>34</v>
      </c>
      <c r="AA895" s="5" t="s">
        <v>35</v>
      </c>
      <c r="AD895" s="5" t="s">
        <v>36</v>
      </c>
      <c r="AE895" s="5">
        <v>25.42</v>
      </c>
      <c r="AF895" s="5">
        <v>0</v>
      </c>
      <c r="AG895" s="5">
        <v>4.58</v>
      </c>
      <c r="AH895" s="5">
        <f t="shared" si="153"/>
        <v>30</v>
      </c>
    </row>
    <row r="896" spans="1:34" x14ac:dyDescent="0.25">
      <c r="A896" s="5">
        <v>841</v>
      </c>
      <c r="B896" s="5" t="s">
        <v>49</v>
      </c>
      <c r="C896" s="5" t="s">
        <v>30</v>
      </c>
      <c r="D896" s="5" t="s">
        <v>1121</v>
      </c>
      <c r="E896" s="15" t="str">
        <f t="shared" si="154"/>
        <v>B003</v>
      </c>
      <c r="F896" s="15" t="str">
        <f t="shared" si="144"/>
        <v>12594</v>
      </c>
      <c r="G896" s="15" t="str">
        <f t="shared" si="145"/>
        <v>3-1</v>
      </c>
      <c r="H896" s="5" t="s">
        <v>1097</v>
      </c>
      <c r="I896" s="5">
        <f t="shared" si="146"/>
        <v>2</v>
      </c>
      <c r="J896" s="5">
        <f t="shared" si="147"/>
        <v>2022</v>
      </c>
      <c r="K896" s="5">
        <f t="shared" si="148"/>
        <v>6</v>
      </c>
      <c r="L896" s="7">
        <f t="shared" si="149"/>
        <v>44598</v>
      </c>
      <c r="M896" s="5" t="s">
        <v>1097</v>
      </c>
      <c r="U896" s="5" t="s">
        <v>33</v>
      </c>
      <c r="V896" s="5" t="str">
        <f t="shared" si="150"/>
        <v>clientes - varios</v>
      </c>
      <c r="W896" s="5" t="str">
        <f t="shared" si="151"/>
        <v>CLIENTES - VARIOS</v>
      </c>
      <c r="X896" s="5" t="str">
        <f t="shared" si="152"/>
        <v>Clientes - Varios</v>
      </c>
      <c r="Y896" s="5">
        <v>99999999</v>
      </c>
      <c r="Z896" s="5" t="s">
        <v>34</v>
      </c>
      <c r="AA896" s="5" t="s">
        <v>35</v>
      </c>
      <c r="AD896" s="5" t="s">
        <v>36</v>
      </c>
      <c r="AE896" s="5">
        <v>16.95</v>
      </c>
      <c r="AF896" s="5">
        <v>0</v>
      </c>
      <c r="AG896" s="5">
        <v>3.05</v>
      </c>
      <c r="AH896" s="5">
        <f t="shared" si="153"/>
        <v>20</v>
      </c>
    </row>
    <row r="897" spans="1:34" x14ac:dyDescent="0.25">
      <c r="A897" s="5">
        <v>842</v>
      </c>
      <c r="B897" s="5" t="s">
        <v>55</v>
      </c>
      <c r="C897" s="5" t="s">
        <v>38</v>
      </c>
      <c r="D897" s="5" t="s">
        <v>1122</v>
      </c>
      <c r="E897" s="15" t="str">
        <f t="shared" si="154"/>
        <v>F002</v>
      </c>
      <c r="F897" s="15" t="str">
        <f t="shared" si="144"/>
        <v>3453</v>
      </c>
      <c r="G897" s="15" t="str">
        <f t="shared" si="145"/>
        <v>2-3</v>
      </c>
      <c r="H897" s="5" t="s">
        <v>1097</v>
      </c>
      <c r="I897" s="5">
        <f t="shared" si="146"/>
        <v>2</v>
      </c>
      <c r="J897" s="5">
        <f t="shared" si="147"/>
        <v>2022</v>
      </c>
      <c r="K897" s="5">
        <f t="shared" si="148"/>
        <v>6</v>
      </c>
      <c r="L897" s="7">
        <f t="shared" si="149"/>
        <v>44598</v>
      </c>
      <c r="M897" s="5" t="s">
        <v>1097</v>
      </c>
      <c r="R897" s="5" t="s">
        <v>41</v>
      </c>
      <c r="S897" s="5" t="s">
        <v>40</v>
      </c>
      <c r="T897" s="5" t="s">
        <v>41</v>
      </c>
      <c r="U897" s="5" t="s">
        <v>95</v>
      </c>
      <c r="V897" s="5" t="str">
        <f t="shared" si="150"/>
        <v>distribuciones e.m.i. s.a.c.</v>
      </c>
      <c r="W897" s="5" t="str">
        <f t="shared" si="151"/>
        <v>DISTRIBUCIONES E.M.I. S.A.C.</v>
      </c>
      <c r="X897" s="5" t="str">
        <f t="shared" si="152"/>
        <v>Distribuciones E.M.I. S.A.C.</v>
      </c>
      <c r="Y897" s="5">
        <v>20352813711</v>
      </c>
      <c r="Z897" s="5" t="s">
        <v>34</v>
      </c>
      <c r="AA897" s="5" t="s">
        <v>35</v>
      </c>
      <c r="AD897" s="5" t="s">
        <v>36</v>
      </c>
      <c r="AE897" s="5">
        <v>50.85</v>
      </c>
      <c r="AF897" s="5">
        <v>0</v>
      </c>
      <c r="AG897" s="5">
        <v>9.15</v>
      </c>
      <c r="AH897" s="5">
        <f t="shared" si="153"/>
        <v>60</v>
      </c>
    </row>
    <row r="898" spans="1:34" x14ac:dyDescent="0.25">
      <c r="A898" s="5">
        <v>843</v>
      </c>
      <c r="B898" s="5" t="s">
        <v>29</v>
      </c>
      <c r="C898" s="5" t="s">
        <v>30</v>
      </c>
      <c r="D898" s="5" t="s">
        <v>1123</v>
      </c>
      <c r="E898" s="15" t="str">
        <f t="shared" si="154"/>
        <v>B001</v>
      </c>
      <c r="F898" s="15" t="str">
        <f t="shared" si="144"/>
        <v>17065</v>
      </c>
      <c r="G898" s="15" t="str">
        <f t="shared" si="145"/>
        <v>1-1</v>
      </c>
      <c r="H898" s="5" t="s">
        <v>1097</v>
      </c>
      <c r="I898" s="5">
        <f t="shared" si="146"/>
        <v>2</v>
      </c>
      <c r="J898" s="5">
        <f t="shared" si="147"/>
        <v>2022</v>
      </c>
      <c r="K898" s="5">
        <f t="shared" si="148"/>
        <v>6</v>
      </c>
      <c r="L898" s="7">
        <f t="shared" si="149"/>
        <v>44598</v>
      </c>
      <c r="M898" s="5" t="s">
        <v>1097</v>
      </c>
      <c r="U898" s="5" t="s">
        <v>33</v>
      </c>
      <c r="V898" s="5" t="str">
        <f t="shared" si="150"/>
        <v>clientes - varios</v>
      </c>
      <c r="W898" s="5" t="str">
        <f t="shared" si="151"/>
        <v>CLIENTES - VARIOS</v>
      </c>
      <c r="X898" s="5" t="str">
        <f t="shared" si="152"/>
        <v>Clientes - Varios</v>
      </c>
      <c r="Y898" s="5">
        <v>99999999</v>
      </c>
      <c r="Z898" s="5" t="s">
        <v>34</v>
      </c>
      <c r="AA898" s="5" t="s">
        <v>35</v>
      </c>
      <c r="AD898" s="5" t="s">
        <v>36</v>
      </c>
      <c r="AE898" s="5">
        <v>155.93</v>
      </c>
      <c r="AF898" s="5">
        <v>0</v>
      </c>
      <c r="AG898" s="5">
        <v>28.07</v>
      </c>
      <c r="AH898" s="5">
        <f t="shared" si="153"/>
        <v>184</v>
      </c>
    </row>
    <row r="899" spans="1:34" x14ac:dyDescent="0.25">
      <c r="A899" s="5">
        <v>844</v>
      </c>
      <c r="B899" s="5" t="s">
        <v>29</v>
      </c>
      <c r="C899" s="5" t="s">
        <v>38</v>
      </c>
      <c r="D899" s="5" t="s">
        <v>1124</v>
      </c>
      <c r="E899" s="15" t="str">
        <f t="shared" si="154"/>
        <v>F001</v>
      </c>
      <c r="F899" s="15" t="str">
        <f t="shared" si="144"/>
        <v>8383</v>
      </c>
      <c r="G899" s="15" t="str">
        <f t="shared" si="145"/>
        <v>1-8</v>
      </c>
      <c r="H899" s="5" t="s">
        <v>1097</v>
      </c>
      <c r="I899" s="5">
        <f t="shared" si="146"/>
        <v>2</v>
      </c>
      <c r="J899" s="5">
        <f t="shared" si="147"/>
        <v>2022</v>
      </c>
      <c r="K899" s="5">
        <f t="shared" si="148"/>
        <v>6</v>
      </c>
      <c r="L899" s="7">
        <f t="shared" si="149"/>
        <v>44598</v>
      </c>
      <c r="M899" s="5" t="s">
        <v>1097</v>
      </c>
      <c r="R899" s="5" t="s">
        <v>87</v>
      </c>
      <c r="S899" s="5" t="s">
        <v>40</v>
      </c>
      <c r="T899" s="5" t="s">
        <v>41</v>
      </c>
      <c r="U899" s="5" t="s">
        <v>1125</v>
      </c>
      <c r="V899" s="5" t="str">
        <f t="shared" si="150"/>
        <v>transportes jj bustamante s.r.l.</v>
      </c>
      <c r="W899" s="5" t="str">
        <f t="shared" si="151"/>
        <v>TRANSPORTES JJ BUSTAMANTE S.R.L.</v>
      </c>
      <c r="X899" s="5" t="str">
        <f t="shared" si="152"/>
        <v>Transportes Jj Bustamante S.R.L.</v>
      </c>
      <c r="Y899" s="5">
        <v>20603488173</v>
      </c>
      <c r="Z899" s="5" t="s">
        <v>34</v>
      </c>
      <c r="AA899" s="5" t="s">
        <v>35</v>
      </c>
      <c r="AD899" s="5" t="s">
        <v>36</v>
      </c>
      <c r="AE899" s="5">
        <v>127.12</v>
      </c>
      <c r="AF899" s="5">
        <v>0</v>
      </c>
      <c r="AG899" s="5">
        <v>22.88</v>
      </c>
      <c r="AH899" s="5">
        <f t="shared" si="153"/>
        <v>150</v>
      </c>
    </row>
    <row r="900" spans="1:34" x14ac:dyDescent="0.25">
      <c r="A900" s="5">
        <v>845</v>
      </c>
      <c r="B900" s="5" t="s">
        <v>29</v>
      </c>
      <c r="C900" s="5" t="s">
        <v>38</v>
      </c>
      <c r="D900" s="5" t="s">
        <v>1126</v>
      </c>
      <c r="E900" s="15" t="str">
        <f t="shared" si="154"/>
        <v>F001</v>
      </c>
      <c r="F900" s="15" t="str">
        <f t="shared" si="144"/>
        <v>8382</v>
      </c>
      <c r="G900" s="15" t="str">
        <f t="shared" si="145"/>
        <v>1-8</v>
      </c>
      <c r="H900" s="5" t="s">
        <v>1097</v>
      </c>
      <c r="I900" s="5">
        <f t="shared" si="146"/>
        <v>2</v>
      </c>
      <c r="J900" s="5">
        <f t="shared" si="147"/>
        <v>2022</v>
      </c>
      <c r="K900" s="5">
        <f t="shared" si="148"/>
        <v>6</v>
      </c>
      <c r="L900" s="7">
        <f t="shared" si="149"/>
        <v>44598</v>
      </c>
      <c r="M900" s="5" t="s">
        <v>1097</v>
      </c>
      <c r="R900" s="5" t="s">
        <v>41</v>
      </c>
      <c r="S900" s="5" t="s">
        <v>40</v>
      </c>
      <c r="T900" s="5" t="s">
        <v>41</v>
      </c>
      <c r="U900" s="5" t="s">
        <v>1127</v>
      </c>
      <c r="V900" s="5" t="str">
        <f t="shared" si="150"/>
        <v>kairos kids palacio del bebe s.a.c.</v>
      </c>
      <c r="W900" s="5" t="str">
        <f t="shared" si="151"/>
        <v>KAIROS KIDS PALACIO DEL BEBE S.A.C.</v>
      </c>
      <c r="X900" s="5" t="str">
        <f t="shared" si="152"/>
        <v>Kairos Kids Palacio Del Bebe S.A.C.</v>
      </c>
      <c r="Y900" s="5">
        <v>20606153555</v>
      </c>
      <c r="Z900" s="5" t="s">
        <v>34</v>
      </c>
      <c r="AA900" s="5" t="s">
        <v>35</v>
      </c>
      <c r="AD900" s="5" t="s">
        <v>36</v>
      </c>
      <c r="AE900" s="5">
        <v>127.12</v>
      </c>
      <c r="AF900" s="5">
        <v>0</v>
      </c>
      <c r="AG900" s="5">
        <v>22.88</v>
      </c>
      <c r="AH900" s="5">
        <f t="shared" si="153"/>
        <v>150</v>
      </c>
    </row>
    <row r="901" spans="1:34" x14ac:dyDescent="0.25">
      <c r="A901" s="5">
        <v>846</v>
      </c>
      <c r="B901" s="5" t="s">
        <v>29</v>
      </c>
      <c r="C901" s="5" t="s">
        <v>30</v>
      </c>
      <c r="D901" s="5" t="s">
        <v>1128</v>
      </c>
      <c r="E901" s="15" t="str">
        <f t="shared" si="154"/>
        <v>B001</v>
      </c>
      <c r="F901" s="15" t="str">
        <f t="shared" si="144"/>
        <v>17064</v>
      </c>
      <c r="G901" s="15" t="str">
        <f t="shared" si="145"/>
        <v>1-1</v>
      </c>
      <c r="H901" s="5" t="s">
        <v>1097</v>
      </c>
      <c r="I901" s="5">
        <f t="shared" si="146"/>
        <v>2</v>
      </c>
      <c r="J901" s="5">
        <f t="shared" si="147"/>
        <v>2022</v>
      </c>
      <c r="K901" s="5">
        <f t="shared" si="148"/>
        <v>6</v>
      </c>
      <c r="L901" s="7">
        <f t="shared" si="149"/>
        <v>44598</v>
      </c>
      <c r="M901" s="5" t="s">
        <v>1097</v>
      </c>
      <c r="U901" s="5" t="s">
        <v>1129</v>
      </c>
      <c r="V901" s="5" t="str">
        <f t="shared" si="150"/>
        <v>saldaña regalado, orlando</v>
      </c>
      <c r="W901" s="5" t="str">
        <f t="shared" si="151"/>
        <v>SALDAÑA REGALADO, ORLANDO</v>
      </c>
      <c r="X901" s="5" t="str">
        <f t="shared" si="152"/>
        <v>Saldaña Regalado, Orlando</v>
      </c>
      <c r="Y901" s="5">
        <v>41432684</v>
      </c>
      <c r="Z901" s="5" t="s">
        <v>34</v>
      </c>
      <c r="AA901" s="5" t="s">
        <v>35</v>
      </c>
      <c r="AD901" s="5" t="s">
        <v>36</v>
      </c>
      <c r="AE901" s="5">
        <v>110.17</v>
      </c>
      <c r="AF901" s="5">
        <v>0</v>
      </c>
      <c r="AG901" s="5">
        <v>19.829999999999998</v>
      </c>
      <c r="AH901" s="5">
        <f t="shared" si="153"/>
        <v>130</v>
      </c>
    </row>
    <row r="902" spans="1:34" x14ac:dyDescent="0.25">
      <c r="A902" s="5">
        <v>847</v>
      </c>
      <c r="B902" s="5" t="s">
        <v>29</v>
      </c>
      <c r="C902" s="5" t="s">
        <v>38</v>
      </c>
      <c r="D902" s="5" t="s">
        <v>1130</v>
      </c>
      <c r="E902" s="15" t="str">
        <f t="shared" si="154"/>
        <v>F001</v>
      </c>
      <c r="F902" s="15" t="str">
        <f t="shared" si="144"/>
        <v>8381</v>
      </c>
      <c r="G902" s="15" t="str">
        <f t="shared" si="145"/>
        <v>1-8</v>
      </c>
      <c r="H902" s="5" t="s">
        <v>1097</v>
      </c>
      <c r="I902" s="5">
        <f t="shared" si="146"/>
        <v>2</v>
      </c>
      <c r="J902" s="5">
        <f t="shared" si="147"/>
        <v>2022</v>
      </c>
      <c r="K902" s="5">
        <f t="shared" si="148"/>
        <v>6</v>
      </c>
      <c r="L902" s="7">
        <f t="shared" si="149"/>
        <v>44598</v>
      </c>
      <c r="M902" s="5" t="s">
        <v>1097</v>
      </c>
      <c r="R902" s="5" t="s">
        <v>395</v>
      </c>
      <c r="S902" s="5" t="s">
        <v>168</v>
      </c>
      <c r="T902" s="5" t="s">
        <v>169</v>
      </c>
      <c r="U902" s="5" t="s">
        <v>396</v>
      </c>
      <c r="V902" s="5" t="str">
        <f t="shared" si="150"/>
        <v>transportes pasamayo s r ltda</v>
      </c>
      <c r="W902" s="5" t="str">
        <f t="shared" si="151"/>
        <v>TRANSPORTES PASAMAYO S R LTDA</v>
      </c>
      <c r="X902" s="5" t="str">
        <f t="shared" si="152"/>
        <v>Transportes Pasamayo S R Ltda</v>
      </c>
      <c r="Y902" s="5">
        <v>20225171719</v>
      </c>
      <c r="Z902" s="5" t="s">
        <v>34</v>
      </c>
      <c r="AA902" s="5" t="s">
        <v>35</v>
      </c>
      <c r="AD902" s="5" t="s">
        <v>36</v>
      </c>
      <c r="AE902" s="5">
        <v>145.76</v>
      </c>
      <c r="AF902" s="5">
        <v>0</v>
      </c>
      <c r="AG902" s="5">
        <v>26.24</v>
      </c>
      <c r="AH902" s="5">
        <f t="shared" si="153"/>
        <v>172</v>
      </c>
    </row>
    <row r="903" spans="1:34" x14ac:dyDescent="0.25">
      <c r="A903" s="5">
        <v>848</v>
      </c>
      <c r="B903" s="5" t="s">
        <v>49</v>
      </c>
      <c r="C903" s="5" t="s">
        <v>38</v>
      </c>
      <c r="D903" s="5" t="s">
        <v>1131</v>
      </c>
      <c r="E903" s="15" t="str">
        <f t="shared" si="154"/>
        <v>F003</v>
      </c>
      <c r="F903" s="15" t="str">
        <f t="shared" si="144"/>
        <v>2082</v>
      </c>
      <c r="G903" s="15" t="str">
        <f t="shared" si="145"/>
        <v>3-2</v>
      </c>
      <c r="H903" s="5" t="s">
        <v>1097</v>
      </c>
      <c r="I903" s="5">
        <f t="shared" si="146"/>
        <v>2</v>
      </c>
      <c r="J903" s="5">
        <f t="shared" si="147"/>
        <v>2022</v>
      </c>
      <c r="K903" s="5">
        <f t="shared" si="148"/>
        <v>6</v>
      </c>
      <c r="L903" s="7">
        <f t="shared" si="149"/>
        <v>44598</v>
      </c>
      <c r="M903" s="5" t="s">
        <v>1097</v>
      </c>
      <c r="R903" s="5" t="s">
        <v>41</v>
      </c>
      <c r="S903" s="5" t="s">
        <v>40</v>
      </c>
      <c r="T903" s="5" t="s">
        <v>41</v>
      </c>
      <c r="U903" s="5" t="s">
        <v>106</v>
      </c>
      <c r="V903" s="5" t="str">
        <f t="shared" si="150"/>
        <v>casiano maco segundo baltazar</v>
      </c>
      <c r="W903" s="5" t="str">
        <f t="shared" si="151"/>
        <v>CASIANO MACO SEGUNDO BALTAZAR</v>
      </c>
      <c r="X903" s="5" t="str">
        <f t="shared" si="152"/>
        <v>Casiano Maco Segundo Baltazar</v>
      </c>
      <c r="Y903" s="5">
        <v>10432479388</v>
      </c>
      <c r="Z903" s="5" t="s">
        <v>34</v>
      </c>
      <c r="AA903" s="5" t="s">
        <v>35</v>
      </c>
      <c r="AD903" s="5" t="s">
        <v>36</v>
      </c>
      <c r="AE903" s="5">
        <v>33.9</v>
      </c>
      <c r="AF903" s="5">
        <v>0</v>
      </c>
      <c r="AG903" s="5">
        <v>6.1</v>
      </c>
      <c r="AH903" s="5">
        <f t="shared" si="153"/>
        <v>40</v>
      </c>
    </row>
    <row r="904" spans="1:34" x14ac:dyDescent="0.25">
      <c r="A904" s="5">
        <v>849</v>
      </c>
      <c r="B904" s="5" t="s">
        <v>29</v>
      </c>
      <c r="C904" s="5" t="s">
        <v>38</v>
      </c>
      <c r="D904" s="5" t="s">
        <v>1132</v>
      </c>
      <c r="E904" s="15" t="str">
        <f t="shared" si="154"/>
        <v>F001</v>
      </c>
      <c r="F904" s="15" t="str">
        <f t="shared" si="144"/>
        <v>8380</v>
      </c>
      <c r="G904" s="15" t="str">
        <f t="shared" si="145"/>
        <v>1-8</v>
      </c>
      <c r="H904" s="5" t="s">
        <v>1097</v>
      </c>
      <c r="I904" s="5">
        <f t="shared" si="146"/>
        <v>2</v>
      </c>
      <c r="J904" s="5">
        <f t="shared" si="147"/>
        <v>2022</v>
      </c>
      <c r="K904" s="5">
        <f t="shared" si="148"/>
        <v>6</v>
      </c>
      <c r="L904" s="7">
        <f t="shared" si="149"/>
        <v>44598</v>
      </c>
      <c r="M904" s="5" t="s">
        <v>1097</v>
      </c>
      <c r="R904" s="5" t="s">
        <v>712</v>
      </c>
      <c r="S904" s="5" t="s">
        <v>61</v>
      </c>
      <c r="T904" s="5" t="s">
        <v>713</v>
      </c>
      <c r="U904" s="5" t="s">
        <v>1133</v>
      </c>
      <c r="V904" s="5" t="str">
        <f t="shared" si="150"/>
        <v>cia minera cleofe s.r.l</v>
      </c>
      <c r="W904" s="5" t="str">
        <f t="shared" si="151"/>
        <v>CIA MINERA CLEOFE S.R.L</v>
      </c>
      <c r="X904" s="5" t="str">
        <f t="shared" si="152"/>
        <v>Cia Minera Cleofe S.R.L</v>
      </c>
      <c r="Y904" s="5">
        <v>20491609177</v>
      </c>
      <c r="Z904" s="5" t="s">
        <v>34</v>
      </c>
      <c r="AA904" s="5" t="s">
        <v>35</v>
      </c>
      <c r="AD904" s="5" t="s">
        <v>36</v>
      </c>
      <c r="AE904" s="5">
        <v>42.37</v>
      </c>
      <c r="AF904" s="5">
        <v>0</v>
      </c>
      <c r="AG904" s="5">
        <v>7.63</v>
      </c>
      <c r="AH904" s="5">
        <f t="shared" si="153"/>
        <v>50</v>
      </c>
    </row>
    <row r="905" spans="1:34" x14ac:dyDescent="0.25">
      <c r="A905" s="5">
        <v>850</v>
      </c>
      <c r="B905" s="5" t="s">
        <v>29</v>
      </c>
      <c r="C905" s="5" t="s">
        <v>30</v>
      </c>
      <c r="D905" s="5" t="s">
        <v>1134</v>
      </c>
      <c r="E905" s="15" t="str">
        <f t="shared" si="154"/>
        <v>B001</v>
      </c>
      <c r="F905" s="15" t="str">
        <f t="shared" si="144"/>
        <v>17063</v>
      </c>
      <c r="G905" s="15" t="str">
        <f t="shared" si="145"/>
        <v>1-1</v>
      </c>
      <c r="H905" s="5" t="s">
        <v>1135</v>
      </c>
      <c r="I905" s="5">
        <f t="shared" si="146"/>
        <v>2</v>
      </c>
      <c r="J905" s="5">
        <f t="shared" si="147"/>
        <v>2022</v>
      </c>
      <c r="K905" s="5">
        <f t="shared" si="148"/>
        <v>5</v>
      </c>
      <c r="L905" s="7">
        <f t="shared" si="149"/>
        <v>44597</v>
      </c>
      <c r="M905" s="5" t="s">
        <v>1135</v>
      </c>
      <c r="U905" s="5" t="s">
        <v>33</v>
      </c>
      <c r="V905" s="5" t="str">
        <f t="shared" si="150"/>
        <v>clientes - varios</v>
      </c>
      <c r="W905" s="5" t="str">
        <f t="shared" si="151"/>
        <v>CLIENTES - VARIOS</v>
      </c>
      <c r="X905" s="5" t="str">
        <f t="shared" si="152"/>
        <v>Clientes - Varios</v>
      </c>
      <c r="Y905" s="5">
        <v>99999999</v>
      </c>
      <c r="Z905" s="5" t="s">
        <v>34</v>
      </c>
      <c r="AA905" s="5" t="s">
        <v>35</v>
      </c>
      <c r="AD905" s="5" t="s">
        <v>36</v>
      </c>
      <c r="AE905" s="5">
        <v>77.97</v>
      </c>
      <c r="AF905" s="5">
        <v>0</v>
      </c>
      <c r="AG905" s="5">
        <v>14.03</v>
      </c>
      <c r="AH905" s="5">
        <f t="shared" si="153"/>
        <v>92</v>
      </c>
    </row>
    <row r="906" spans="1:34" x14ac:dyDescent="0.25">
      <c r="A906" s="5">
        <v>851</v>
      </c>
      <c r="B906" s="5" t="s">
        <v>29</v>
      </c>
      <c r="C906" s="5" t="s">
        <v>30</v>
      </c>
      <c r="D906" s="5" t="s">
        <v>1136</v>
      </c>
      <c r="E906" s="15" t="str">
        <f t="shared" si="154"/>
        <v>B001</v>
      </c>
      <c r="F906" s="15" t="str">
        <f t="shared" si="144"/>
        <v>17062</v>
      </c>
      <c r="G906" s="15" t="str">
        <f t="shared" si="145"/>
        <v>1-1</v>
      </c>
      <c r="H906" s="5" t="s">
        <v>1135</v>
      </c>
      <c r="I906" s="5">
        <f t="shared" si="146"/>
        <v>2</v>
      </c>
      <c r="J906" s="5">
        <f t="shared" si="147"/>
        <v>2022</v>
      </c>
      <c r="K906" s="5">
        <f t="shared" si="148"/>
        <v>5</v>
      </c>
      <c r="L906" s="7">
        <f t="shared" si="149"/>
        <v>44597</v>
      </c>
      <c r="M906" s="5" t="s">
        <v>1135</v>
      </c>
      <c r="U906" s="5" t="s">
        <v>1137</v>
      </c>
      <c r="V906" s="5" t="str">
        <f t="shared" si="150"/>
        <v>peña zurita, santos juan</v>
      </c>
      <c r="W906" s="5" t="str">
        <f t="shared" si="151"/>
        <v>PEÑA ZURITA, SANTOS JUAN</v>
      </c>
      <c r="X906" s="5" t="str">
        <f t="shared" si="152"/>
        <v>Peña Zurita, Santos Juan</v>
      </c>
      <c r="Y906" s="5" t="s">
        <v>1138</v>
      </c>
      <c r="Z906" s="5" t="s">
        <v>34</v>
      </c>
      <c r="AA906" s="5" t="s">
        <v>35</v>
      </c>
      <c r="AD906" s="5" t="s">
        <v>36</v>
      </c>
      <c r="AE906" s="5">
        <v>16.95</v>
      </c>
      <c r="AF906" s="5">
        <v>0</v>
      </c>
      <c r="AG906" s="5">
        <v>3.05</v>
      </c>
      <c r="AH906" s="5">
        <f t="shared" si="153"/>
        <v>20</v>
      </c>
    </row>
    <row r="907" spans="1:34" x14ac:dyDescent="0.25">
      <c r="A907" s="5">
        <v>852</v>
      </c>
      <c r="B907" s="5" t="s">
        <v>29</v>
      </c>
      <c r="C907" s="5" t="s">
        <v>30</v>
      </c>
      <c r="D907" s="5" t="s">
        <v>1139</v>
      </c>
      <c r="E907" s="15" t="str">
        <f t="shared" si="154"/>
        <v>B001</v>
      </c>
      <c r="F907" s="15" t="str">
        <f t="shared" si="144"/>
        <v>17061</v>
      </c>
      <c r="G907" s="15" t="str">
        <f t="shared" si="145"/>
        <v>1-1</v>
      </c>
      <c r="H907" s="5" t="s">
        <v>1135</v>
      </c>
      <c r="I907" s="5">
        <f t="shared" si="146"/>
        <v>2</v>
      </c>
      <c r="J907" s="5">
        <f t="shared" si="147"/>
        <v>2022</v>
      </c>
      <c r="K907" s="5">
        <f t="shared" si="148"/>
        <v>5</v>
      </c>
      <c r="L907" s="7">
        <f t="shared" si="149"/>
        <v>44597</v>
      </c>
      <c r="M907" s="5" t="s">
        <v>1135</v>
      </c>
      <c r="U907" s="5" t="s">
        <v>33</v>
      </c>
      <c r="V907" s="5" t="str">
        <f t="shared" si="150"/>
        <v>clientes - varios</v>
      </c>
      <c r="W907" s="5" t="str">
        <f t="shared" si="151"/>
        <v>CLIENTES - VARIOS</v>
      </c>
      <c r="X907" s="5" t="str">
        <f t="shared" si="152"/>
        <v>Clientes - Varios</v>
      </c>
      <c r="Y907" s="5">
        <v>99999999</v>
      </c>
      <c r="Z907" s="5" t="s">
        <v>34</v>
      </c>
      <c r="AA907" s="5" t="s">
        <v>35</v>
      </c>
      <c r="AD907" s="5" t="s">
        <v>36</v>
      </c>
      <c r="AE907" s="5">
        <v>508.47</v>
      </c>
      <c r="AF907" s="5">
        <v>0</v>
      </c>
      <c r="AG907" s="5">
        <v>91.53</v>
      </c>
      <c r="AH907" s="5">
        <f t="shared" si="153"/>
        <v>600</v>
      </c>
    </row>
    <row r="908" spans="1:34" x14ac:dyDescent="0.25">
      <c r="A908" s="5">
        <v>853</v>
      </c>
      <c r="B908" s="5" t="s">
        <v>29</v>
      </c>
      <c r="C908" s="5" t="s">
        <v>30</v>
      </c>
      <c r="D908" s="5" t="s">
        <v>1140</v>
      </c>
      <c r="E908" s="15" t="str">
        <f t="shared" si="154"/>
        <v>B001</v>
      </c>
      <c r="F908" s="15" t="str">
        <f t="shared" si="144"/>
        <v>17060</v>
      </c>
      <c r="G908" s="15" t="str">
        <f t="shared" si="145"/>
        <v>1-1</v>
      </c>
      <c r="H908" s="5" t="s">
        <v>1135</v>
      </c>
      <c r="I908" s="5">
        <f t="shared" si="146"/>
        <v>2</v>
      </c>
      <c r="J908" s="5">
        <f t="shared" si="147"/>
        <v>2022</v>
      </c>
      <c r="K908" s="5">
        <f t="shared" si="148"/>
        <v>5</v>
      </c>
      <c r="L908" s="7">
        <f t="shared" si="149"/>
        <v>44597</v>
      </c>
      <c r="M908" s="5" t="s">
        <v>1135</v>
      </c>
      <c r="U908" s="5" t="s">
        <v>33</v>
      </c>
      <c r="V908" s="5" t="str">
        <f t="shared" si="150"/>
        <v>clientes - varios</v>
      </c>
      <c r="W908" s="5" t="str">
        <f t="shared" si="151"/>
        <v>CLIENTES - VARIOS</v>
      </c>
      <c r="X908" s="5" t="str">
        <f t="shared" si="152"/>
        <v>Clientes - Varios</v>
      </c>
      <c r="Y908" s="5">
        <v>99999999</v>
      </c>
      <c r="Z908" s="5" t="s">
        <v>34</v>
      </c>
      <c r="AA908" s="5" t="s">
        <v>35</v>
      </c>
      <c r="AD908" s="5" t="s">
        <v>36</v>
      </c>
      <c r="AE908" s="5">
        <v>508.47</v>
      </c>
      <c r="AF908" s="5">
        <v>0</v>
      </c>
      <c r="AG908" s="5">
        <v>91.53</v>
      </c>
      <c r="AH908" s="5">
        <f t="shared" si="153"/>
        <v>600</v>
      </c>
    </row>
    <row r="909" spans="1:34" x14ac:dyDescent="0.25">
      <c r="A909" s="5">
        <v>854</v>
      </c>
      <c r="B909" s="5" t="s">
        <v>29</v>
      </c>
      <c r="C909" s="5" t="s">
        <v>30</v>
      </c>
      <c r="D909" s="5" t="s">
        <v>1141</v>
      </c>
      <c r="E909" s="15" t="str">
        <f t="shared" si="154"/>
        <v>B001</v>
      </c>
      <c r="F909" s="15" t="str">
        <f t="shared" si="144"/>
        <v>17059</v>
      </c>
      <c r="G909" s="15" t="str">
        <f t="shared" si="145"/>
        <v>1-1</v>
      </c>
      <c r="H909" s="5" t="s">
        <v>1135</v>
      </c>
      <c r="I909" s="5">
        <f t="shared" si="146"/>
        <v>2</v>
      </c>
      <c r="J909" s="5">
        <f t="shared" si="147"/>
        <v>2022</v>
      </c>
      <c r="K909" s="5">
        <f t="shared" si="148"/>
        <v>5</v>
      </c>
      <c r="L909" s="7">
        <f t="shared" si="149"/>
        <v>44597</v>
      </c>
      <c r="M909" s="5" t="s">
        <v>1135</v>
      </c>
      <c r="U909" s="5" t="s">
        <v>33</v>
      </c>
      <c r="V909" s="5" t="str">
        <f t="shared" si="150"/>
        <v>clientes - varios</v>
      </c>
      <c r="W909" s="5" t="str">
        <f t="shared" si="151"/>
        <v>CLIENTES - VARIOS</v>
      </c>
      <c r="X909" s="5" t="str">
        <f t="shared" si="152"/>
        <v>Clientes - Varios</v>
      </c>
      <c r="Y909" s="5">
        <v>99999999</v>
      </c>
      <c r="Z909" s="5" t="s">
        <v>34</v>
      </c>
      <c r="AA909" s="5" t="s">
        <v>35</v>
      </c>
      <c r="AD909" s="5" t="s">
        <v>36</v>
      </c>
      <c r="AE909" s="5">
        <v>508.47</v>
      </c>
      <c r="AF909" s="5">
        <v>0</v>
      </c>
      <c r="AG909" s="5">
        <v>91.53</v>
      </c>
      <c r="AH909" s="5">
        <f t="shared" si="153"/>
        <v>600</v>
      </c>
    </row>
    <row r="910" spans="1:34" x14ac:dyDescent="0.25">
      <c r="A910" s="5">
        <v>855</v>
      </c>
      <c r="B910" s="5" t="s">
        <v>29</v>
      </c>
      <c r="C910" s="5" t="s">
        <v>30</v>
      </c>
      <c r="D910" s="5" t="s">
        <v>1142</v>
      </c>
      <c r="E910" s="15" t="str">
        <f t="shared" si="154"/>
        <v>B001</v>
      </c>
      <c r="F910" s="15" t="str">
        <f t="shared" si="144"/>
        <v>17058</v>
      </c>
      <c r="G910" s="15" t="str">
        <f t="shared" si="145"/>
        <v>1-1</v>
      </c>
      <c r="H910" s="5" t="s">
        <v>1135</v>
      </c>
      <c r="I910" s="5">
        <f t="shared" si="146"/>
        <v>2</v>
      </c>
      <c r="J910" s="5">
        <f t="shared" si="147"/>
        <v>2022</v>
      </c>
      <c r="K910" s="5">
        <f t="shared" si="148"/>
        <v>5</v>
      </c>
      <c r="L910" s="7">
        <f t="shared" si="149"/>
        <v>44597</v>
      </c>
      <c r="M910" s="5" t="s">
        <v>1135</v>
      </c>
      <c r="U910" s="5" t="s">
        <v>33</v>
      </c>
      <c r="V910" s="5" t="str">
        <f t="shared" si="150"/>
        <v>clientes - varios</v>
      </c>
      <c r="W910" s="5" t="str">
        <f t="shared" si="151"/>
        <v>CLIENTES - VARIOS</v>
      </c>
      <c r="X910" s="5" t="str">
        <f t="shared" si="152"/>
        <v>Clientes - Varios</v>
      </c>
      <c r="Y910" s="5">
        <v>99999999</v>
      </c>
      <c r="Z910" s="5" t="s">
        <v>34</v>
      </c>
      <c r="AA910" s="5" t="s">
        <v>35</v>
      </c>
      <c r="AD910" s="5" t="s">
        <v>36</v>
      </c>
      <c r="AE910" s="5">
        <v>508.47</v>
      </c>
      <c r="AF910" s="5">
        <v>0</v>
      </c>
      <c r="AG910" s="5">
        <v>91.53</v>
      </c>
      <c r="AH910" s="5">
        <f t="shared" si="153"/>
        <v>600</v>
      </c>
    </row>
    <row r="911" spans="1:34" x14ac:dyDescent="0.25">
      <c r="A911" s="5">
        <v>856</v>
      </c>
      <c r="B911" s="5" t="s">
        <v>29</v>
      </c>
      <c r="C911" s="5" t="s">
        <v>30</v>
      </c>
      <c r="D911" s="5" t="s">
        <v>1143</v>
      </c>
      <c r="E911" s="15" t="str">
        <f t="shared" si="154"/>
        <v>B001</v>
      </c>
      <c r="F911" s="15" t="str">
        <f t="shared" si="144"/>
        <v>17057</v>
      </c>
      <c r="G911" s="15" t="str">
        <f t="shared" si="145"/>
        <v>1-1</v>
      </c>
      <c r="H911" s="5" t="s">
        <v>1135</v>
      </c>
      <c r="I911" s="5">
        <f t="shared" si="146"/>
        <v>2</v>
      </c>
      <c r="J911" s="5">
        <f t="shared" si="147"/>
        <v>2022</v>
      </c>
      <c r="K911" s="5">
        <f t="shared" si="148"/>
        <v>5</v>
      </c>
      <c r="L911" s="7">
        <f t="shared" si="149"/>
        <v>44597</v>
      </c>
      <c r="M911" s="5" t="s">
        <v>1135</v>
      </c>
      <c r="U911" s="5" t="s">
        <v>33</v>
      </c>
      <c r="V911" s="5" t="str">
        <f t="shared" si="150"/>
        <v>clientes - varios</v>
      </c>
      <c r="W911" s="5" t="str">
        <f t="shared" si="151"/>
        <v>CLIENTES - VARIOS</v>
      </c>
      <c r="X911" s="5" t="str">
        <f t="shared" si="152"/>
        <v>Clientes - Varios</v>
      </c>
      <c r="Y911" s="5">
        <v>99999999</v>
      </c>
      <c r="Z911" s="5" t="s">
        <v>34</v>
      </c>
      <c r="AA911" s="5" t="s">
        <v>35</v>
      </c>
      <c r="AD911" s="5" t="s">
        <v>36</v>
      </c>
      <c r="AE911" s="5">
        <v>508.47</v>
      </c>
      <c r="AF911" s="5">
        <v>0</v>
      </c>
      <c r="AG911" s="5">
        <v>91.53</v>
      </c>
      <c r="AH911" s="5">
        <f t="shared" si="153"/>
        <v>600</v>
      </c>
    </row>
    <row r="912" spans="1:34" x14ac:dyDescent="0.25">
      <c r="A912" s="5">
        <v>857</v>
      </c>
      <c r="B912" s="5" t="s">
        <v>29</v>
      </c>
      <c r="C912" s="5" t="s">
        <v>30</v>
      </c>
      <c r="D912" s="5" t="s">
        <v>1144</v>
      </c>
      <c r="E912" s="15" t="str">
        <f t="shared" si="154"/>
        <v>B001</v>
      </c>
      <c r="F912" s="15" t="str">
        <f t="shared" si="144"/>
        <v>17056</v>
      </c>
      <c r="G912" s="15" t="str">
        <f t="shared" si="145"/>
        <v>1-1</v>
      </c>
      <c r="H912" s="5" t="s">
        <v>1135</v>
      </c>
      <c r="I912" s="5">
        <f t="shared" si="146"/>
        <v>2</v>
      </c>
      <c r="J912" s="5">
        <f t="shared" si="147"/>
        <v>2022</v>
      </c>
      <c r="K912" s="5">
        <f t="shared" si="148"/>
        <v>5</v>
      </c>
      <c r="L912" s="7">
        <f t="shared" si="149"/>
        <v>44597</v>
      </c>
      <c r="M912" s="5" t="s">
        <v>1135</v>
      </c>
      <c r="U912" s="5" t="s">
        <v>33</v>
      </c>
      <c r="V912" s="5" t="str">
        <f t="shared" si="150"/>
        <v>clientes - varios</v>
      </c>
      <c r="W912" s="5" t="str">
        <f t="shared" si="151"/>
        <v>CLIENTES - VARIOS</v>
      </c>
      <c r="X912" s="5" t="str">
        <f t="shared" si="152"/>
        <v>Clientes - Varios</v>
      </c>
      <c r="Y912" s="5">
        <v>99999999</v>
      </c>
      <c r="Z912" s="5" t="s">
        <v>34</v>
      </c>
      <c r="AA912" s="5" t="s">
        <v>35</v>
      </c>
      <c r="AD912" s="5" t="s">
        <v>36</v>
      </c>
      <c r="AE912" s="5">
        <v>508.47</v>
      </c>
      <c r="AF912" s="5">
        <v>0</v>
      </c>
      <c r="AG912" s="5">
        <v>91.53</v>
      </c>
      <c r="AH912" s="5">
        <f t="shared" si="153"/>
        <v>600</v>
      </c>
    </row>
    <row r="913" spans="1:34" x14ac:dyDescent="0.25">
      <c r="A913" s="5">
        <v>858</v>
      </c>
      <c r="B913" s="5" t="s">
        <v>29</v>
      </c>
      <c r="C913" s="5" t="s">
        <v>30</v>
      </c>
      <c r="D913" s="5" t="s">
        <v>1145</v>
      </c>
      <c r="E913" s="15" t="str">
        <f t="shared" si="154"/>
        <v>B001</v>
      </c>
      <c r="F913" s="15" t="str">
        <f t="shared" si="144"/>
        <v>17055</v>
      </c>
      <c r="G913" s="15" t="str">
        <f t="shared" si="145"/>
        <v>1-1</v>
      </c>
      <c r="H913" s="5" t="s">
        <v>1135</v>
      </c>
      <c r="I913" s="5">
        <f t="shared" si="146"/>
        <v>2</v>
      </c>
      <c r="J913" s="5">
        <f t="shared" si="147"/>
        <v>2022</v>
      </c>
      <c r="K913" s="5">
        <f t="shared" si="148"/>
        <v>5</v>
      </c>
      <c r="L913" s="7">
        <f t="shared" si="149"/>
        <v>44597</v>
      </c>
      <c r="M913" s="5" t="s">
        <v>1135</v>
      </c>
      <c r="U913" s="5" t="s">
        <v>33</v>
      </c>
      <c r="V913" s="5" t="str">
        <f t="shared" si="150"/>
        <v>clientes - varios</v>
      </c>
      <c r="W913" s="5" t="str">
        <f t="shared" si="151"/>
        <v>CLIENTES - VARIOS</v>
      </c>
      <c r="X913" s="5" t="str">
        <f t="shared" si="152"/>
        <v>Clientes - Varios</v>
      </c>
      <c r="Y913" s="5">
        <v>99999999</v>
      </c>
      <c r="Z913" s="5" t="s">
        <v>34</v>
      </c>
      <c r="AA913" s="5" t="s">
        <v>35</v>
      </c>
      <c r="AD913" s="5" t="s">
        <v>36</v>
      </c>
      <c r="AE913" s="5">
        <v>508.47</v>
      </c>
      <c r="AF913" s="5">
        <v>0</v>
      </c>
      <c r="AG913" s="5">
        <v>91.53</v>
      </c>
      <c r="AH913" s="5">
        <f t="shared" si="153"/>
        <v>600</v>
      </c>
    </row>
    <row r="914" spans="1:34" x14ac:dyDescent="0.25">
      <c r="A914" s="5">
        <v>859</v>
      </c>
      <c r="B914" s="5" t="s">
        <v>29</v>
      </c>
      <c r="C914" s="5" t="s">
        <v>30</v>
      </c>
      <c r="D914" s="5" t="s">
        <v>1146</v>
      </c>
      <c r="E914" s="15" t="str">
        <f t="shared" si="154"/>
        <v>B001</v>
      </c>
      <c r="F914" s="15" t="str">
        <f t="shared" si="144"/>
        <v>17054</v>
      </c>
      <c r="G914" s="15" t="str">
        <f t="shared" si="145"/>
        <v>1-1</v>
      </c>
      <c r="H914" s="5" t="s">
        <v>1135</v>
      </c>
      <c r="I914" s="5">
        <f t="shared" si="146"/>
        <v>2</v>
      </c>
      <c r="J914" s="5">
        <f t="shared" si="147"/>
        <v>2022</v>
      </c>
      <c r="K914" s="5">
        <f t="shared" si="148"/>
        <v>5</v>
      </c>
      <c r="L914" s="7">
        <f t="shared" si="149"/>
        <v>44597</v>
      </c>
      <c r="M914" s="5" t="s">
        <v>1135</v>
      </c>
      <c r="U914" s="5" t="s">
        <v>33</v>
      </c>
      <c r="V914" s="5" t="str">
        <f t="shared" si="150"/>
        <v>clientes - varios</v>
      </c>
      <c r="W914" s="5" t="str">
        <f t="shared" si="151"/>
        <v>CLIENTES - VARIOS</v>
      </c>
      <c r="X914" s="5" t="str">
        <f t="shared" si="152"/>
        <v>Clientes - Varios</v>
      </c>
      <c r="Y914" s="5">
        <v>99999999</v>
      </c>
      <c r="Z914" s="5" t="s">
        <v>34</v>
      </c>
      <c r="AA914" s="5" t="s">
        <v>35</v>
      </c>
      <c r="AD914" s="5" t="s">
        <v>36</v>
      </c>
      <c r="AE914" s="5">
        <v>508.47</v>
      </c>
      <c r="AF914" s="5">
        <v>0</v>
      </c>
      <c r="AG914" s="5">
        <v>91.53</v>
      </c>
      <c r="AH914" s="5">
        <f t="shared" si="153"/>
        <v>600</v>
      </c>
    </row>
    <row r="915" spans="1:34" x14ac:dyDescent="0.25">
      <c r="A915" s="5">
        <v>860</v>
      </c>
      <c r="B915" s="5" t="s">
        <v>29</v>
      </c>
      <c r="C915" s="5" t="s">
        <v>30</v>
      </c>
      <c r="D915" s="5" t="s">
        <v>1147</v>
      </c>
      <c r="E915" s="15" t="str">
        <f t="shared" si="154"/>
        <v>B001</v>
      </c>
      <c r="F915" s="15" t="str">
        <f t="shared" si="144"/>
        <v>17053</v>
      </c>
      <c r="G915" s="15" t="str">
        <f t="shared" si="145"/>
        <v>1-1</v>
      </c>
      <c r="H915" s="5" t="s">
        <v>1135</v>
      </c>
      <c r="I915" s="5">
        <f t="shared" si="146"/>
        <v>2</v>
      </c>
      <c r="J915" s="5">
        <f t="shared" si="147"/>
        <v>2022</v>
      </c>
      <c r="K915" s="5">
        <f t="shared" si="148"/>
        <v>5</v>
      </c>
      <c r="L915" s="7">
        <f t="shared" si="149"/>
        <v>44597</v>
      </c>
      <c r="M915" s="5" t="s">
        <v>1135</v>
      </c>
      <c r="U915" s="5" t="s">
        <v>33</v>
      </c>
      <c r="V915" s="5" t="str">
        <f t="shared" si="150"/>
        <v>clientes - varios</v>
      </c>
      <c r="W915" s="5" t="str">
        <f t="shared" si="151"/>
        <v>CLIENTES - VARIOS</v>
      </c>
      <c r="X915" s="5" t="str">
        <f t="shared" si="152"/>
        <v>Clientes - Varios</v>
      </c>
      <c r="Y915" s="5">
        <v>99999999</v>
      </c>
      <c r="Z915" s="5" t="s">
        <v>34</v>
      </c>
      <c r="AA915" s="5" t="s">
        <v>35</v>
      </c>
      <c r="AD915" s="5" t="s">
        <v>36</v>
      </c>
      <c r="AE915" s="5">
        <v>508.47</v>
      </c>
      <c r="AF915" s="5">
        <v>0</v>
      </c>
      <c r="AG915" s="5">
        <v>91.53</v>
      </c>
      <c r="AH915" s="5">
        <f t="shared" si="153"/>
        <v>600</v>
      </c>
    </row>
    <row r="916" spans="1:34" x14ac:dyDescent="0.25">
      <c r="A916" s="5">
        <v>861</v>
      </c>
      <c r="B916" s="5" t="s">
        <v>55</v>
      </c>
      <c r="C916" s="5" t="s">
        <v>30</v>
      </c>
      <c r="D916" s="5" t="s">
        <v>1148</v>
      </c>
      <c r="E916" s="15" t="str">
        <f t="shared" si="154"/>
        <v>B002</v>
      </c>
      <c r="F916" s="15" t="str">
        <f t="shared" si="144"/>
        <v>15992</v>
      </c>
      <c r="G916" s="15" t="str">
        <f t="shared" si="145"/>
        <v>2-1</v>
      </c>
      <c r="H916" s="5" t="s">
        <v>1135</v>
      </c>
      <c r="I916" s="5">
        <f t="shared" si="146"/>
        <v>2</v>
      </c>
      <c r="J916" s="5">
        <f t="shared" si="147"/>
        <v>2022</v>
      </c>
      <c r="K916" s="5">
        <f t="shared" si="148"/>
        <v>5</v>
      </c>
      <c r="L916" s="7">
        <f t="shared" si="149"/>
        <v>44597</v>
      </c>
      <c r="M916" s="5" t="s">
        <v>1135</v>
      </c>
      <c r="U916" s="5" t="s">
        <v>33</v>
      </c>
      <c r="V916" s="5" t="str">
        <f t="shared" si="150"/>
        <v>clientes - varios</v>
      </c>
      <c r="W916" s="5" t="str">
        <f t="shared" si="151"/>
        <v>CLIENTES - VARIOS</v>
      </c>
      <c r="X916" s="5" t="str">
        <f t="shared" si="152"/>
        <v>Clientes - Varios</v>
      </c>
      <c r="Y916" s="5">
        <v>99999999</v>
      </c>
      <c r="Z916" s="5" t="s">
        <v>34</v>
      </c>
      <c r="AA916" s="5" t="s">
        <v>35</v>
      </c>
      <c r="AD916" s="5" t="s">
        <v>36</v>
      </c>
      <c r="AE916" s="5">
        <v>508.47</v>
      </c>
      <c r="AF916" s="5">
        <v>0</v>
      </c>
      <c r="AG916" s="5">
        <v>91.53</v>
      </c>
      <c r="AH916" s="5">
        <f t="shared" si="153"/>
        <v>600</v>
      </c>
    </row>
    <row r="917" spans="1:34" x14ac:dyDescent="0.25">
      <c r="A917" s="5">
        <v>862</v>
      </c>
      <c r="B917" s="5" t="s">
        <v>55</v>
      </c>
      <c r="C917" s="5" t="s">
        <v>30</v>
      </c>
      <c r="D917" s="5" t="s">
        <v>1149</v>
      </c>
      <c r="E917" s="15" t="str">
        <f t="shared" si="154"/>
        <v>B002</v>
      </c>
      <c r="F917" s="15" t="str">
        <f t="shared" si="144"/>
        <v>15991</v>
      </c>
      <c r="G917" s="15" t="str">
        <f t="shared" si="145"/>
        <v>2-1</v>
      </c>
      <c r="H917" s="5" t="s">
        <v>1135</v>
      </c>
      <c r="I917" s="5">
        <f t="shared" si="146"/>
        <v>2</v>
      </c>
      <c r="J917" s="5">
        <f t="shared" si="147"/>
        <v>2022</v>
      </c>
      <c r="K917" s="5">
        <f t="shared" si="148"/>
        <v>5</v>
      </c>
      <c r="L917" s="7">
        <f t="shared" si="149"/>
        <v>44597</v>
      </c>
      <c r="M917" s="5" t="s">
        <v>1135</v>
      </c>
      <c r="U917" s="5" t="s">
        <v>33</v>
      </c>
      <c r="V917" s="5" t="str">
        <f t="shared" si="150"/>
        <v>clientes - varios</v>
      </c>
      <c r="W917" s="5" t="str">
        <f t="shared" si="151"/>
        <v>CLIENTES - VARIOS</v>
      </c>
      <c r="X917" s="5" t="str">
        <f t="shared" si="152"/>
        <v>Clientes - Varios</v>
      </c>
      <c r="Y917" s="5">
        <v>99999999</v>
      </c>
      <c r="Z917" s="5" t="s">
        <v>34</v>
      </c>
      <c r="AA917" s="5" t="s">
        <v>35</v>
      </c>
      <c r="AD917" s="5" t="s">
        <v>36</v>
      </c>
      <c r="AE917" s="5">
        <v>508.47</v>
      </c>
      <c r="AF917" s="5">
        <v>0</v>
      </c>
      <c r="AG917" s="5">
        <v>91.53</v>
      </c>
      <c r="AH917" s="5">
        <f t="shared" si="153"/>
        <v>600</v>
      </c>
    </row>
    <row r="918" spans="1:34" x14ac:dyDescent="0.25">
      <c r="A918" s="5">
        <v>863</v>
      </c>
      <c r="B918" s="5" t="s">
        <v>55</v>
      </c>
      <c r="C918" s="5" t="s">
        <v>30</v>
      </c>
      <c r="D918" s="5" t="s">
        <v>1150</v>
      </c>
      <c r="E918" s="15" t="str">
        <f t="shared" si="154"/>
        <v>B002</v>
      </c>
      <c r="F918" s="15" t="str">
        <f t="shared" si="144"/>
        <v>15990</v>
      </c>
      <c r="G918" s="15" t="str">
        <f t="shared" si="145"/>
        <v>2-1</v>
      </c>
      <c r="H918" s="5" t="s">
        <v>1135</v>
      </c>
      <c r="I918" s="5">
        <f t="shared" si="146"/>
        <v>2</v>
      </c>
      <c r="J918" s="5">
        <f t="shared" si="147"/>
        <v>2022</v>
      </c>
      <c r="K918" s="5">
        <f t="shared" si="148"/>
        <v>5</v>
      </c>
      <c r="L918" s="7">
        <f t="shared" si="149"/>
        <v>44597</v>
      </c>
      <c r="M918" s="5" t="s">
        <v>1135</v>
      </c>
      <c r="U918" s="5" t="s">
        <v>33</v>
      </c>
      <c r="V918" s="5" t="str">
        <f t="shared" si="150"/>
        <v>clientes - varios</v>
      </c>
      <c r="W918" s="5" t="str">
        <f t="shared" si="151"/>
        <v>CLIENTES - VARIOS</v>
      </c>
      <c r="X918" s="5" t="str">
        <f t="shared" si="152"/>
        <v>Clientes - Varios</v>
      </c>
      <c r="Y918" s="5">
        <v>99999999</v>
      </c>
      <c r="Z918" s="5" t="s">
        <v>34</v>
      </c>
      <c r="AA918" s="5" t="s">
        <v>35</v>
      </c>
      <c r="AD918" s="5" t="s">
        <v>36</v>
      </c>
      <c r="AE918" s="5">
        <v>508.47</v>
      </c>
      <c r="AF918" s="5">
        <v>0</v>
      </c>
      <c r="AG918" s="5">
        <v>91.53</v>
      </c>
      <c r="AH918" s="5">
        <f t="shared" si="153"/>
        <v>600</v>
      </c>
    </row>
    <row r="919" spans="1:34" x14ac:dyDescent="0.25">
      <c r="A919" s="5">
        <v>864</v>
      </c>
      <c r="B919" s="5" t="s">
        <v>55</v>
      </c>
      <c r="C919" s="5" t="s">
        <v>30</v>
      </c>
      <c r="D919" s="5" t="s">
        <v>1151</v>
      </c>
      <c r="E919" s="15" t="str">
        <f t="shared" si="154"/>
        <v>B002</v>
      </c>
      <c r="F919" s="15" t="str">
        <f t="shared" si="144"/>
        <v>15989</v>
      </c>
      <c r="G919" s="15" t="str">
        <f t="shared" si="145"/>
        <v>2-1</v>
      </c>
      <c r="H919" s="5" t="s">
        <v>1135</v>
      </c>
      <c r="I919" s="5">
        <f t="shared" si="146"/>
        <v>2</v>
      </c>
      <c r="J919" s="5">
        <f t="shared" si="147"/>
        <v>2022</v>
      </c>
      <c r="K919" s="5">
        <f t="shared" si="148"/>
        <v>5</v>
      </c>
      <c r="L919" s="7">
        <f t="shared" si="149"/>
        <v>44597</v>
      </c>
      <c r="M919" s="5" t="s">
        <v>1135</v>
      </c>
      <c r="U919" s="5" t="s">
        <v>33</v>
      </c>
      <c r="V919" s="5" t="str">
        <f t="shared" si="150"/>
        <v>clientes - varios</v>
      </c>
      <c r="W919" s="5" t="str">
        <f t="shared" si="151"/>
        <v>CLIENTES - VARIOS</v>
      </c>
      <c r="X919" s="5" t="str">
        <f t="shared" si="152"/>
        <v>Clientes - Varios</v>
      </c>
      <c r="Y919" s="5">
        <v>99999999</v>
      </c>
      <c r="Z919" s="5" t="s">
        <v>34</v>
      </c>
      <c r="AA919" s="5" t="s">
        <v>35</v>
      </c>
      <c r="AD919" s="5" t="s">
        <v>36</v>
      </c>
      <c r="AE919" s="5">
        <v>508.47</v>
      </c>
      <c r="AF919" s="5">
        <v>0</v>
      </c>
      <c r="AG919" s="5">
        <v>91.53</v>
      </c>
      <c r="AH919" s="5">
        <f t="shared" si="153"/>
        <v>600</v>
      </c>
    </row>
    <row r="920" spans="1:34" x14ac:dyDescent="0.25">
      <c r="A920" s="5">
        <v>865</v>
      </c>
      <c r="B920" s="5" t="s">
        <v>55</v>
      </c>
      <c r="C920" s="5" t="s">
        <v>30</v>
      </c>
      <c r="D920" s="5" t="s">
        <v>1152</v>
      </c>
      <c r="E920" s="15" t="str">
        <f t="shared" si="154"/>
        <v>B002</v>
      </c>
      <c r="F920" s="15" t="str">
        <f t="shared" si="144"/>
        <v>15988</v>
      </c>
      <c r="G920" s="15" t="str">
        <f t="shared" si="145"/>
        <v>2-1</v>
      </c>
      <c r="H920" s="5" t="s">
        <v>1135</v>
      </c>
      <c r="I920" s="5">
        <f t="shared" si="146"/>
        <v>2</v>
      </c>
      <c r="J920" s="5">
        <f t="shared" si="147"/>
        <v>2022</v>
      </c>
      <c r="K920" s="5">
        <f t="shared" si="148"/>
        <v>5</v>
      </c>
      <c r="L920" s="7">
        <f t="shared" si="149"/>
        <v>44597</v>
      </c>
      <c r="M920" s="5" t="s">
        <v>1135</v>
      </c>
      <c r="U920" s="5" t="s">
        <v>33</v>
      </c>
      <c r="V920" s="5" t="str">
        <f t="shared" si="150"/>
        <v>clientes - varios</v>
      </c>
      <c r="W920" s="5" t="str">
        <f t="shared" si="151"/>
        <v>CLIENTES - VARIOS</v>
      </c>
      <c r="X920" s="5" t="str">
        <f t="shared" si="152"/>
        <v>Clientes - Varios</v>
      </c>
      <c r="Y920" s="5">
        <v>99999999</v>
      </c>
      <c r="Z920" s="5" t="s">
        <v>34</v>
      </c>
      <c r="AA920" s="5" t="s">
        <v>35</v>
      </c>
      <c r="AD920" s="5" t="s">
        <v>36</v>
      </c>
      <c r="AE920" s="5">
        <v>508.47</v>
      </c>
      <c r="AF920" s="5">
        <v>0</v>
      </c>
      <c r="AG920" s="5">
        <v>91.53</v>
      </c>
      <c r="AH920" s="5">
        <f t="shared" si="153"/>
        <v>600</v>
      </c>
    </row>
    <row r="921" spans="1:34" x14ac:dyDescent="0.25">
      <c r="A921" s="5">
        <v>866</v>
      </c>
      <c r="B921" s="5" t="s">
        <v>55</v>
      </c>
      <c r="C921" s="5" t="s">
        <v>30</v>
      </c>
      <c r="D921" s="5" t="s">
        <v>1153</v>
      </c>
      <c r="E921" s="15" t="str">
        <f t="shared" si="154"/>
        <v>B002</v>
      </c>
      <c r="F921" s="15" t="str">
        <f t="shared" si="144"/>
        <v>15987</v>
      </c>
      <c r="G921" s="15" t="str">
        <f t="shared" si="145"/>
        <v>2-1</v>
      </c>
      <c r="H921" s="5" t="s">
        <v>1135</v>
      </c>
      <c r="I921" s="5">
        <f t="shared" si="146"/>
        <v>2</v>
      </c>
      <c r="J921" s="5">
        <f t="shared" si="147"/>
        <v>2022</v>
      </c>
      <c r="K921" s="5">
        <f t="shared" si="148"/>
        <v>5</v>
      </c>
      <c r="L921" s="7">
        <f t="shared" si="149"/>
        <v>44597</v>
      </c>
      <c r="M921" s="5" t="s">
        <v>1135</v>
      </c>
      <c r="U921" s="5" t="s">
        <v>33</v>
      </c>
      <c r="V921" s="5" t="str">
        <f t="shared" si="150"/>
        <v>clientes - varios</v>
      </c>
      <c r="W921" s="5" t="str">
        <f t="shared" si="151"/>
        <v>CLIENTES - VARIOS</v>
      </c>
      <c r="X921" s="5" t="str">
        <f t="shared" si="152"/>
        <v>Clientes - Varios</v>
      </c>
      <c r="Y921" s="5">
        <v>99999999</v>
      </c>
      <c r="Z921" s="5" t="s">
        <v>34</v>
      </c>
      <c r="AA921" s="5" t="s">
        <v>35</v>
      </c>
      <c r="AD921" s="5" t="s">
        <v>36</v>
      </c>
      <c r="AE921" s="5">
        <v>508.47</v>
      </c>
      <c r="AF921" s="5">
        <v>0</v>
      </c>
      <c r="AG921" s="5">
        <v>91.53</v>
      </c>
      <c r="AH921" s="5">
        <f t="shared" si="153"/>
        <v>600</v>
      </c>
    </row>
    <row r="922" spans="1:34" x14ac:dyDescent="0.25">
      <c r="A922" s="5">
        <v>867</v>
      </c>
      <c r="B922" s="5" t="s">
        <v>55</v>
      </c>
      <c r="C922" s="5" t="s">
        <v>30</v>
      </c>
      <c r="D922" s="5" t="s">
        <v>1154</v>
      </c>
      <c r="E922" s="15" t="str">
        <f t="shared" si="154"/>
        <v>B002</v>
      </c>
      <c r="F922" s="15" t="str">
        <f t="shared" si="144"/>
        <v>15986</v>
      </c>
      <c r="G922" s="15" t="str">
        <f t="shared" si="145"/>
        <v>2-1</v>
      </c>
      <c r="H922" s="5" t="s">
        <v>1135</v>
      </c>
      <c r="I922" s="5">
        <f t="shared" si="146"/>
        <v>2</v>
      </c>
      <c r="J922" s="5">
        <f t="shared" si="147"/>
        <v>2022</v>
      </c>
      <c r="K922" s="5">
        <f t="shared" si="148"/>
        <v>5</v>
      </c>
      <c r="L922" s="7">
        <f t="shared" si="149"/>
        <v>44597</v>
      </c>
      <c r="M922" s="5" t="s">
        <v>1135</v>
      </c>
      <c r="U922" s="5" t="s">
        <v>33</v>
      </c>
      <c r="V922" s="5" t="str">
        <f t="shared" si="150"/>
        <v>clientes - varios</v>
      </c>
      <c r="W922" s="5" t="str">
        <f t="shared" si="151"/>
        <v>CLIENTES - VARIOS</v>
      </c>
      <c r="X922" s="5" t="str">
        <f t="shared" si="152"/>
        <v>Clientes - Varios</v>
      </c>
      <c r="Y922" s="5">
        <v>99999999</v>
      </c>
      <c r="Z922" s="5" t="s">
        <v>34</v>
      </c>
      <c r="AA922" s="5" t="s">
        <v>35</v>
      </c>
      <c r="AD922" s="5" t="s">
        <v>36</v>
      </c>
      <c r="AE922" s="5">
        <v>508.47</v>
      </c>
      <c r="AF922" s="5">
        <v>0</v>
      </c>
      <c r="AG922" s="5">
        <v>91.53</v>
      </c>
      <c r="AH922" s="5">
        <f t="shared" si="153"/>
        <v>600</v>
      </c>
    </row>
    <row r="923" spans="1:34" x14ac:dyDescent="0.25">
      <c r="A923" s="5">
        <v>868</v>
      </c>
      <c r="B923" s="5" t="s">
        <v>55</v>
      </c>
      <c r="C923" s="5" t="s">
        <v>30</v>
      </c>
      <c r="D923" s="5" t="s">
        <v>1155</v>
      </c>
      <c r="E923" s="15" t="str">
        <f t="shared" si="154"/>
        <v>B002</v>
      </c>
      <c r="F923" s="15" t="str">
        <f t="shared" si="144"/>
        <v>15985</v>
      </c>
      <c r="G923" s="15" t="str">
        <f t="shared" si="145"/>
        <v>2-1</v>
      </c>
      <c r="H923" s="5" t="s">
        <v>1135</v>
      </c>
      <c r="I923" s="5">
        <f t="shared" si="146"/>
        <v>2</v>
      </c>
      <c r="J923" s="5">
        <f t="shared" si="147"/>
        <v>2022</v>
      </c>
      <c r="K923" s="5">
        <f t="shared" si="148"/>
        <v>5</v>
      </c>
      <c r="L923" s="7">
        <f t="shared" si="149"/>
        <v>44597</v>
      </c>
      <c r="M923" s="5" t="s">
        <v>1135</v>
      </c>
      <c r="U923" s="5" t="s">
        <v>33</v>
      </c>
      <c r="V923" s="5" t="str">
        <f t="shared" si="150"/>
        <v>clientes - varios</v>
      </c>
      <c r="W923" s="5" t="str">
        <f t="shared" si="151"/>
        <v>CLIENTES - VARIOS</v>
      </c>
      <c r="X923" s="5" t="str">
        <f t="shared" si="152"/>
        <v>Clientes - Varios</v>
      </c>
      <c r="Y923" s="5">
        <v>99999999</v>
      </c>
      <c r="Z923" s="5" t="s">
        <v>34</v>
      </c>
      <c r="AA923" s="5" t="s">
        <v>35</v>
      </c>
      <c r="AD923" s="5" t="s">
        <v>36</v>
      </c>
      <c r="AE923" s="5">
        <v>508.47</v>
      </c>
      <c r="AF923" s="5">
        <v>0</v>
      </c>
      <c r="AG923" s="5">
        <v>91.53</v>
      </c>
      <c r="AH923" s="5">
        <f t="shared" si="153"/>
        <v>600</v>
      </c>
    </row>
    <row r="924" spans="1:34" x14ac:dyDescent="0.25">
      <c r="A924" s="5">
        <v>869</v>
      </c>
      <c r="B924" s="5" t="s">
        <v>55</v>
      </c>
      <c r="C924" s="5" t="s">
        <v>30</v>
      </c>
      <c r="D924" s="5" t="s">
        <v>1156</v>
      </c>
      <c r="E924" s="15" t="str">
        <f t="shared" si="154"/>
        <v>B002</v>
      </c>
      <c r="F924" s="15" t="str">
        <f t="shared" si="144"/>
        <v>15984</v>
      </c>
      <c r="G924" s="15" t="str">
        <f t="shared" si="145"/>
        <v>2-1</v>
      </c>
      <c r="H924" s="5" t="s">
        <v>1135</v>
      </c>
      <c r="I924" s="5">
        <f t="shared" si="146"/>
        <v>2</v>
      </c>
      <c r="J924" s="5">
        <f t="shared" si="147"/>
        <v>2022</v>
      </c>
      <c r="K924" s="5">
        <f t="shared" si="148"/>
        <v>5</v>
      </c>
      <c r="L924" s="7">
        <f t="shared" si="149"/>
        <v>44597</v>
      </c>
      <c r="M924" s="5" t="s">
        <v>1135</v>
      </c>
      <c r="U924" s="5" t="s">
        <v>33</v>
      </c>
      <c r="V924" s="5" t="str">
        <f t="shared" si="150"/>
        <v>clientes - varios</v>
      </c>
      <c r="W924" s="5" t="str">
        <f t="shared" si="151"/>
        <v>CLIENTES - VARIOS</v>
      </c>
      <c r="X924" s="5" t="str">
        <f t="shared" si="152"/>
        <v>Clientes - Varios</v>
      </c>
      <c r="Y924" s="5">
        <v>99999999</v>
      </c>
      <c r="Z924" s="5" t="s">
        <v>34</v>
      </c>
      <c r="AA924" s="5" t="s">
        <v>35</v>
      </c>
      <c r="AD924" s="5" t="s">
        <v>36</v>
      </c>
      <c r="AE924" s="5">
        <v>508.47</v>
      </c>
      <c r="AF924" s="5">
        <v>0</v>
      </c>
      <c r="AG924" s="5">
        <v>91.53</v>
      </c>
      <c r="AH924" s="5">
        <f t="shared" si="153"/>
        <v>600</v>
      </c>
    </row>
    <row r="925" spans="1:34" x14ac:dyDescent="0.25">
      <c r="A925" s="5">
        <v>870</v>
      </c>
      <c r="B925" s="5" t="s">
        <v>55</v>
      </c>
      <c r="C925" s="5" t="s">
        <v>30</v>
      </c>
      <c r="D925" s="5" t="s">
        <v>1157</v>
      </c>
      <c r="E925" s="15" t="str">
        <f t="shared" si="154"/>
        <v>B002</v>
      </c>
      <c r="F925" s="15" t="str">
        <f t="shared" si="144"/>
        <v>15983</v>
      </c>
      <c r="G925" s="15" t="str">
        <f t="shared" si="145"/>
        <v>2-1</v>
      </c>
      <c r="H925" s="5" t="s">
        <v>1135</v>
      </c>
      <c r="I925" s="5">
        <f t="shared" si="146"/>
        <v>2</v>
      </c>
      <c r="J925" s="5">
        <f t="shared" si="147"/>
        <v>2022</v>
      </c>
      <c r="K925" s="5">
        <f t="shared" si="148"/>
        <v>5</v>
      </c>
      <c r="L925" s="7">
        <f t="shared" si="149"/>
        <v>44597</v>
      </c>
      <c r="M925" s="5" t="s">
        <v>1135</v>
      </c>
      <c r="U925" s="5" t="s">
        <v>33</v>
      </c>
      <c r="V925" s="5" t="str">
        <f t="shared" si="150"/>
        <v>clientes - varios</v>
      </c>
      <c r="W925" s="5" t="str">
        <f t="shared" si="151"/>
        <v>CLIENTES - VARIOS</v>
      </c>
      <c r="X925" s="5" t="str">
        <f t="shared" si="152"/>
        <v>Clientes - Varios</v>
      </c>
      <c r="Y925" s="5">
        <v>99999999</v>
      </c>
      <c r="Z925" s="5" t="s">
        <v>34</v>
      </c>
      <c r="AA925" s="5" t="s">
        <v>35</v>
      </c>
      <c r="AD925" s="5" t="s">
        <v>36</v>
      </c>
      <c r="AE925" s="5">
        <v>508.47</v>
      </c>
      <c r="AF925" s="5">
        <v>0</v>
      </c>
      <c r="AG925" s="5">
        <v>91.53</v>
      </c>
      <c r="AH925" s="5">
        <f t="shared" si="153"/>
        <v>600</v>
      </c>
    </row>
    <row r="926" spans="1:34" x14ac:dyDescent="0.25">
      <c r="A926" s="5">
        <v>871</v>
      </c>
      <c r="B926" s="5" t="s">
        <v>55</v>
      </c>
      <c r="C926" s="5" t="s">
        <v>30</v>
      </c>
      <c r="D926" s="5" t="s">
        <v>1158</v>
      </c>
      <c r="E926" s="15" t="str">
        <f t="shared" si="154"/>
        <v>B002</v>
      </c>
      <c r="F926" s="15" t="str">
        <f t="shared" si="144"/>
        <v>15982</v>
      </c>
      <c r="G926" s="15" t="str">
        <f t="shared" si="145"/>
        <v>2-1</v>
      </c>
      <c r="H926" s="5" t="s">
        <v>1135</v>
      </c>
      <c r="I926" s="5">
        <f t="shared" si="146"/>
        <v>2</v>
      </c>
      <c r="J926" s="5">
        <f t="shared" si="147"/>
        <v>2022</v>
      </c>
      <c r="K926" s="5">
        <f t="shared" si="148"/>
        <v>5</v>
      </c>
      <c r="L926" s="7">
        <f t="shared" si="149"/>
        <v>44597</v>
      </c>
      <c r="M926" s="5" t="s">
        <v>1135</v>
      </c>
      <c r="U926" s="5" t="s">
        <v>33</v>
      </c>
      <c r="V926" s="5" t="str">
        <f t="shared" si="150"/>
        <v>clientes - varios</v>
      </c>
      <c r="W926" s="5" t="str">
        <f t="shared" si="151"/>
        <v>CLIENTES - VARIOS</v>
      </c>
      <c r="X926" s="5" t="str">
        <f t="shared" si="152"/>
        <v>Clientes - Varios</v>
      </c>
      <c r="Y926" s="5">
        <v>99999999</v>
      </c>
      <c r="Z926" s="5" t="s">
        <v>34</v>
      </c>
      <c r="AA926" s="5" t="s">
        <v>35</v>
      </c>
      <c r="AD926" s="5" t="s">
        <v>36</v>
      </c>
      <c r="AE926" s="5">
        <v>508.47</v>
      </c>
      <c r="AF926" s="5">
        <v>0</v>
      </c>
      <c r="AG926" s="5">
        <v>91.53</v>
      </c>
      <c r="AH926" s="5">
        <f t="shared" si="153"/>
        <v>600</v>
      </c>
    </row>
    <row r="927" spans="1:34" x14ac:dyDescent="0.25">
      <c r="A927" s="5">
        <v>872</v>
      </c>
      <c r="B927" s="5" t="s">
        <v>55</v>
      </c>
      <c r="C927" s="5" t="s">
        <v>30</v>
      </c>
      <c r="D927" s="5" t="s">
        <v>1159</v>
      </c>
      <c r="E927" s="15" t="str">
        <f t="shared" si="154"/>
        <v>B002</v>
      </c>
      <c r="F927" s="15" t="str">
        <f t="shared" si="144"/>
        <v>15981</v>
      </c>
      <c r="G927" s="15" t="str">
        <f t="shared" si="145"/>
        <v>2-1</v>
      </c>
      <c r="H927" s="5" t="s">
        <v>1135</v>
      </c>
      <c r="I927" s="5">
        <f t="shared" si="146"/>
        <v>2</v>
      </c>
      <c r="J927" s="5">
        <f t="shared" si="147"/>
        <v>2022</v>
      </c>
      <c r="K927" s="5">
        <f t="shared" si="148"/>
        <v>5</v>
      </c>
      <c r="L927" s="7">
        <f t="shared" si="149"/>
        <v>44597</v>
      </c>
      <c r="M927" s="5" t="s">
        <v>1135</v>
      </c>
      <c r="U927" s="5" t="s">
        <v>33</v>
      </c>
      <c r="V927" s="5" t="str">
        <f t="shared" si="150"/>
        <v>clientes - varios</v>
      </c>
      <c r="W927" s="5" t="str">
        <f t="shared" si="151"/>
        <v>CLIENTES - VARIOS</v>
      </c>
      <c r="X927" s="5" t="str">
        <f t="shared" si="152"/>
        <v>Clientes - Varios</v>
      </c>
      <c r="Y927" s="5">
        <v>99999999</v>
      </c>
      <c r="Z927" s="5" t="s">
        <v>34</v>
      </c>
      <c r="AA927" s="5" t="s">
        <v>35</v>
      </c>
      <c r="AD927" s="5" t="s">
        <v>36</v>
      </c>
      <c r="AE927" s="5">
        <v>508.47</v>
      </c>
      <c r="AF927" s="5">
        <v>0</v>
      </c>
      <c r="AG927" s="5">
        <v>91.53</v>
      </c>
      <c r="AH927" s="5">
        <f t="shared" si="153"/>
        <v>600</v>
      </c>
    </row>
    <row r="928" spans="1:34" x14ac:dyDescent="0.25">
      <c r="A928" s="5">
        <v>873</v>
      </c>
      <c r="B928" s="5" t="s">
        <v>55</v>
      </c>
      <c r="C928" s="5" t="s">
        <v>30</v>
      </c>
      <c r="D928" s="5" t="s">
        <v>1160</v>
      </c>
      <c r="E928" s="15" t="str">
        <f t="shared" si="154"/>
        <v>B002</v>
      </c>
      <c r="F928" s="15" t="str">
        <f t="shared" si="144"/>
        <v>15980</v>
      </c>
      <c r="G928" s="15" t="str">
        <f t="shared" si="145"/>
        <v>2-1</v>
      </c>
      <c r="H928" s="5" t="s">
        <v>1135</v>
      </c>
      <c r="I928" s="5">
        <f t="shared" si="146"/>
        <v>2</v>
      </c>
      <c r="J928" s="5">
        <f t="shared" si="147"/>
        <v>2022</v>
      </c>
      <c r="K928" s="5">
        <f t="shared" si="148"/>
        <v>5</v>
      </c>
      <c r="L928" s="7">
        <f t="shared" si="149"/>
        <v>44597</v>
      </c>
      <c r="M928" s="5" t="s">
        <v>1135</v>
      </c>
      <c r="U928" s="5" t="s">
        <v>33</v>
      </c>
      <c r="V928" s="5" t="str">
        <f t="shared" si="150"/>
        <v>clientes - varios</v>
      </c>
      <c r="W928" s="5" t="str">
        <f t="shared" si="151"/>
        <v>CLIENTES - VARIOS</v>
      </c>
      <c r="X928" s="5" t="str">
        <f t="shared" si="152"/>
        <v>Clientes - Varios</v>
      </c>
      <c r="Y928" s="5">
        <v>99999999</v>
      </c>
      <c r="Z928" s="5" t="s">
        <v>34</v>
      </c>
      <c r="AA928" s="5" t="s">
        <v>35</v>
      </c>
      <c r="AD928" s="5" t="s">
        <v>36</v>
      </c>
      <c r="AE928" s="5">
        <v>508.47</v>
      </c>
      <c r="AF928" s="5">
        <v>0</v>
      </c>
      <c r="AG928" s="5">
        <v>91.53</v>
      </c>
      <c r="AH928" s="5">
        <f t="shared" si="153"/>
        <v>600</v>
      </c>
    </row>
    <row r="929" spans="1:34" x14ac:dyDescent="0.25">
      <c r="A929" s="5">
        <v>874</v>
      </c>
      <c r="B929" s="5" t="s">
        <v>55</v>
      </c>
      <c r="C929" s="5" t="s">
        <v>30</v>
      </c>
      <c r="D929" s="5" t="s">
        <v>1161</v>
      </c>
      <c r="E929" s="15" t="str">
        <f t="shared" si="154"/>
        <v>B002</v>
      </c>
      <c r="F929" s="15" t="str">
        <f t="shared" si="144"/>
        <v>15979</v>
      </c>
      <c r="G929" s="15" t="str">
        <f t="shared" si="145"/>
        <v>2-1</v>
      </c>
      <c r="H929" s="5" t="s">
        <v>1135</v>
      </c>
      <c r="I929" s="5">
        <f t="shared" si="146"/>
        <v>2</v>
      </c>
      <c r="J929" s="5">
        <f t="shared" si="147"/>
        <v>2022</v>
      </c>
      <c r="K929" s="5">
        <f t="shared" si="148"/>
        <v>5</v>
      </c>
      <c r="L929" s="7">
        <f t="shared" si="149"/>
        <v>44597</v>
      </c>
      <c r="M929" s="5" t="s">
        <v>1135</v>
      </c>
      <c r="U929" s="5" t="s">
        <v>33</v>
      </c>
      <c r="V929" s="5" t="str">
        <f t="shared" si="150"/>
        <v>clientes - varios</v>
      </c>
      <c r="W929" s="5" t="str">
        <f t="shared" si="151"/>
        <v>CLIENTES - VARIOS</v>
      </c>
      <c r="X929" s="5" t="str">
        <f t="shared" si="152"/>
        <v>Clientes - Varios</v>
      </c>
      <c r="Y929" s="5">
        <v>99999999</v>
      </c>
      <c r="Z929" s="5" t="s">
        <v>34</v>
      </c>
      <c r="AA929" s="5" t="s">
        <v>35</v>
      </c>
      <c r="AD929" s="5" t="s">
        <v>36</v>
      </c>
      <c r="AE929" s="5">
        <v>508.47</v>
      </c>
      <c r="AF929" s="5">
        <v>0</v>
      </c>
      <c r="AG929" s="5">
        <v>91.53</v>
      </c>
      <c r="AH929" s="5">
        <f t="shared" si="153"/>
        <v>600</v>
      </c>
    </row>
    <row r="930" spans="1:34" x14ac:dyDescent="0.25">
      <c r="A930" s="5">
        <v>875</v>
      </c>
      <c r="B930" s="5" t="s">
        <v>49</v>
      </c>
      <c r="C930" s="5" t="s">
        <v>30</v>
      </c>
      <c r="D930" s="5" t="s">
        <v>1162</v>
      </c>
      <c r="E930" s="15" t="str">
        <f t="shared" si="154"/>
        <v>B003</v>
      </c>
      <c r="F930" s="15" t="str">
        <f t="shared" si="144"/>
        <v>12593</v>
      </c>
      <c r="G930" s="15" t="str">
        <f t="shared" si="145"/>
        <v>3-1</v>
      </c>
      <c r="H930" s="5" t="s">
        <v>1135</v>
      </c>
      <c r="I930" s="5">
        <f t="shared" si="146"/>
        <v>2</v>
      </c>
      <c r="J930" s="5">
        <f t="shared" si="147"/>
        <v>2022</v>
      </c>
      <c r="K930" s="5">
        <f t="shared" si="148"/>
        <v>5</v>
      </c>
      <c r="L930" s="7">
        <f t="shared" si="149"/>
        <v>44597</v>
      </c>
      <c r="M930" s="5" t="s">
        <v>1135</v>
      </c>
      <c r="U930" s="5" t="s">
        <v>33</v>
      </c>
      <c r="V930" s="5" t="str">
        <f t="shared" si="150"/>
        <v>clientes - varios</v>
      </c>
      <c r="W930" s="5" t="str">
        <f t="shared" si="151"/>
        <v>CLIENTES - VARIOS</v>
      </c>
      <c r="X930" s="5" t="str">
        <f t="shared" si="152"/>
        <v>Clientes - Varios</v>
      </c>
      <c r="Y930" s="5">
        <v>99999999</v>
      </c>
      <c r="Z930" s="5" t="s">
        <v>34</v>
      </c>
      <c r="AA930" s="5" t="s">
        <v>35</v>
      </c>
      <c r="AD930" s="5" t="s">
        <v>36</v>
      </c>
      <c r="AE930" s="5">
        <v>508.47</v>
      </c>
      <c r="AF930" s="5">
        <v>0</v>
      </c>
      <c r="AG930" s="5">
        <v>91.53</v>
      </c>
      <c r="AH930" s="5">
        <f t="shared" si="153"/>
        <v>600</v>
      </c>
    </row>
    <row r="931" spans="1:34" x14ac:dyDescent="0.25">
      <c r="A931" s="5">
        <v>876</v>
      </c>
      <c r="B931" s="5" t="s">
        <v>49</v>
      </c>
      <c r="C931" s="5" t="s">
        <v>30</v>
      </c>
      <c r="D931" s="5" t="s">
        <v>1163</v>
      </c>
      <c r="E931" s="15" t="str">
        <f t="shared" si="154"/>
        <v>B003</v>
      </c>
      <c r="F931" s="15" t="str">
        <f t="shared" si="144"/>
        <v>12592</v>
      </c>
      <c r="G931" s="15" t="str">
        <f t="shared" si="145"/>
        <v>3-1</v>
      </c>
      <c r="H931" s="5" t="s">
        <v>1135</v>
      </c>
      <c r="I931" s="5">
        <f t="shared" si="146"/>
        <v>2</v>
      </c>
      <c r="J931" s="5">
        <f t="shared" si="147"/>
        <v>2022</v>
      </c>
      <c r="K931" s="5">
        <f t="shared" si="148"/>
        <v>5</v>
      </c>
      <c r="L931" s="7">
        <f t="shared" si="149"/>
        <v>44597</v>
      </c>
      <c r="M931" s="5" t="s">
        <v>1135</v>
      </c>
      <c r="U931" s="5" t="s">
        <v>33</v>
      </c>
      <c r="V931" s="5" t="str">
        <f t="shared" si="150"/>
        <v>clientes - varios</v>
      </c>
      <c r="W931" s="5" t="str">
        <f t="shared" si="151"/>
        <v>CLIENTES - VARIOS</v>
      </c>
      <c r="X931" s="5" t="str">
        <f t="shared" si="152"/>
        <v>Clientes - Varios</v>
      </c>
      <c r="Y931" s="5">
        <v>99999999</v>
      </c>
      <c r="Z931" s="5" t="s">
        <v>34</v>
      </c>
      <c r="AA931" s="5" t="s">
        <v>35</v>
      </c>
      <c r="AD931" s="5" t="s">
        <v>36</v>
      </c>
      <c r="AE931" s="5">
        <v>508.47</v>
      </c>
      <c r="AF931" s="5">
        <v>0</v>
      </c>
      <c r="AG931" s="5">
        <v>91.53</v>
      </c>
      <c r="AH931" s="5">
        <f t="shared" si="153"/>
        <v>600</v>
      </c>
    </row>
    <row r="932" spans="1:34" x14ac:dyDescent="0.25">
      <c r="A932" s="5">
        <v>877</v>
      </c>
      <c r="B932" s="5" t="s">
        <v>49</v>
      </c>
      <c r="C932" s="5" t="s">
        <v>30</v>
      </c>
      <c r="D932" s="5" t="s">
        <v>1164</v>
      </c>
      <c r="E932" s="15" t="str">
        <f t="shared" si="154"/>
        <v>B003</v>
      </c>
      <c r="F932" s="15" t="str">
        <f t="shared" si="144"/>
        <v>12591</v>
      </c>
      <c r="G932" s="15" t="str">
        <f t="shared" si="145"/>
        <v>3-1</v>
      </c>
      <c r="H932" s="5" t="s">
        <v>1135</v>
      </c>
      <c r="I932" s="5">
        <f t="shared" si="146"/>
        <v>2</v>
      </c>
      <c r="J932" s="5">
        <f t="shared" si="147"/>
        <v>2022</v>
      </c>
      <c r="K932" s="5">
        <f t="shared" si="148"/>
        <v>5</v>
      </c>
      <c r="L932" s="7">
        <f t="shared" si="149"/>
        <v>44597</v>
      </c>
      <c r="M932" s="5" t="s">
        <v>1135</v>
      </c>
      <c r="U932" s="5" t="s">
        <v>33</v>
      </c>
      <c r="V932" s="5" t="str">
        <f t="shared" si="150"/>
        <v>clientes - varios</v>
      </c>
      <c r="W932" s="5" t="str">
        <f t="shared" si="151"/>
        <v>CLIENTES - VARIOS</v>
      </c>
      <c r="X932" s="5" t="str">
        <f t="shared" si="152"/>
        <v>Clientes - Varios</v>
      </c>
      <c r="Y932" s="5">
        <v>99999999</v>
      </c>
      <c r="Z932" s="5" t="s">
        <v>34</v>
      </c>
      <c r="AA932" s="5" t="s">
        <v>35</v>
      </c>
      <c r="AD932" s="5" t="s">
        <v>36</v>
      </c>
      <c r="AE932" s="5">
        <v>508.47</v>
      </c>
      <c r="AF932" s="5">
        <v>0</v>
      </c>
      <c r="AG932" s="5">
        <v>91.53</v>
      </c>
      <c r="AH932" s="5">
        <f t="shared" si="153"/>
        <v>600</v>
      </c>
    </row>
    <row r="933" spans="1:34" x14ac:dyDescent="0.25">
      <c r="A933" s="5">
        <v>878</v>
      </c>
      <c r="B933" s="5" t="s">
        <v>49</v>
      </c>
      <c r="C933" s="5" t="s">
        <v>30</v>
      </c>
      <c r="D933" s="5" t="s">
        <v>1165</v>
      </c>
      <c r="E933" s="15" t="str">
        <f t="shared" si="154"/>
        <v>B003</v>
      </c>
      <c r="F933" s="15" t="str">
        <f t="shared" si="144"/>
        <v>12590</v>
      </c>
      <c r="G933" s="15" t="str">
        <f t="shared" si="145"/>
        <v>3-1</v>
      </c>
      <c r="H933" s="5" t="s">
        <v>1135</v>
      </c>
      <c r="I933" s="5">
        <f t="shared" si="146"/>
        <v>2</v>
      </c>
      <c r="J933" s="5">
        <f t="shared" si="147"/>
        <v>2022</v>
      </c>
      <c r="K933" s="5">
        <f t="shared" si="148"/>
        <v>5</v>
      </c>
      <c r="L933" s="7">
        <f t="shared" si="149"/>
        <v>44597</v>
      </c>
      <c r="M933" s="5" t="s">
        <v>1135</v>
      </c>
      <c r="U933" s="5" t="s">
        <v>33</v>
      </c>
      <c r="V933" s="5" t="str">
        <f t="shared" si="150"/>
        <v>clientes - varios</v>
      </c>
      <c r="W933" s="5" t="str">
        <f t="shared" si="151"/>
        <v>CLIENTES - VARIOS</v>
      </c>
      <c r="X933" s="5" t="str">
        <f t="shared" si="152"/>
        <v>Clientes - Varios</v>
      </c>
      <c r="Y933" s="5">
        <v>99999999</v>
      </c>
      <c r="Z933" s="5" t="s">
        <v>34</v>
      </c>
      <c r="AA933" s="5" t="s">
        <v>35</v>
      </c>
      <c r="AD933" s="5" t="s">
        <v>36</v>
      </c>
      <c r="AE933" s="5">
        <v>508.47</v>
      </c>
      <c r="AF933" s="5">
        <v>0</v>
      </c>
      <c r="AG933" s="5">
        <v>91.53</v>
      </c>
      <c r="AH933" s="5">
        <f t="shared" si="153"/>
        <v>600</v>
      </c>
    </row>
    <row r="934" spans="1:34" x14ac:dyDescent="0.25">
      <c r="A934" s="5">
        <v>879</v>
      </c>
      <c r="B934" s="5" t="s">
        <v>49</v>
      </c>
      <c r="C934" s="5" t="s">
        <v>30</v>
      </c>
      <c r="D934" s="5" t="s">
        <v>1166</v>
      </c>
      <c r="E934" s="15" t="str">
        <f t="shared" si="154"/>
        <v>B003</v>
      </c>
      <c r="F934" s="15" t="str">
        <f t="shared" si="144"/>
        <v>12589</v>
      </c>
      <c r="G934" s="15" t="str">
        <f t="shared" si="145"/>
        <v>3-1</v>
      </c>
      <c r="H934" s="5" t="s">
        <v>1135</v>
      </c>
      <c r="I934" s="5">
        <f t="shared" si="146"/>
        <v>2</v>
      </c>
      <c r="J934" s="5">
        <f t="shared" si="147"/>
        <v>2022</v>
      </c>
      <c r="K934" s="5">
        <f t="shared" si="148"/>
        <v>5</v>
      </c>
      <c r="L934" s="7">
        <f t="shared" si="149"/>
        <v>44597</v>
      </c>
      <c r="M934" s="5" t="s">
        <v>1135</v>
      </c>
      <c r="U934" s="5" t="s">
        <v>33</v>
      </c>
      <c r="V934" s="5" t="str">
        <f t="shared" si="150"/>
        <v>clientes - varios</v>
      </c>
      <c r="W934" s="5" t="str">
        <f t="shared" si="151"/>
        <v>CLIENTES - VARIOS</v>
      </c>
      <c r="X934" s="5" t="str">
        <f t="shared" si="152"/>
        <v>Clientes - Varios</v>
      </c>
      <c r="Y934" s="5">
        <v>99999999</v>
      </c>
      <c r="Z934" s="5" t="s">
        <v>34</v>
      </c>
      <c r="AA934" s="5" t="s">
        <v>35</v>
      </c>
      <c r="AD934" s="5" t="s">
        <v>36</v>
      </c>
      <c r="AE934" s="5">
        <v>508.47</v>
      </c>
      <c r="AF934" s="5">
        <v>0</v>
      </c>
      <c r="AG934" s="5">
        <v>91.53</v>
      </c>
      <c r="AH934" s="5">
        <f t="shared" si="153"/>
        <v>600</v>
      </c>
    </row>
    <row r="935" spans="1:34" x14ac:dyDescent="0.25">
      <c r="A935" s="5">
        <v>880</v>
      </c>
      <c r="B935" s="5" t="s">
        <v>49</v>
      </c>
      <c r="C935" s="5" t="s">
        <v>30</v>
      </c>
      <c r="D935" s="5" t="s">
        <v>1167</v>
      </c>
      <c r="E935" s="15" t="str">
        <f t="shared" si="154"/>
        <v>B003</v>
      </c>
      <c r="F935" s="15" t="str">
        <f t="shared" si="144"/>
        <v>12588</v>
      </c>
      <c r="G935" s="15" t="str">
        <f t="shared" si="145"/>
        <v>3-1</v>
      </c>
      <c r="H935" s="5" t="s">
        <v>1135</v>
      </c>
      <c r="I935" s="5">
        <f t="shared" si="146"/>
        <v>2</v>
      </c>
      <c r="J935" s="5">
        <f t="shared" si="147"/>
        <v>2022</v>
      </c>
      <c r="K935" s="5">
        <f t="shared" si="148"/>
        <v>5</v>
      </c>
      <c r="L935" s="7">
        <f t="shared" si="149"/>
        <v>44597</v>
      </c>
      <c r="M935" s="5" t="s">
        <v>1135</v>
      </c>
      <c r="U935" s="5" t="s">
        <v>33</v>
      </c>
      <c r="V935" s="5" t="str">
        <f t="shared" si="150"/>
        <v>clientes - varios</v>
      </c>
      <c r="W935" s="5" t="str">
        <f t="shared" si="151"/>
        <v>CLIENTES - VARIOS</v>
      </c>
      <c r="X935" s="5" t="str">
        <f t="shared" si="152"/>
        <v>Clientes - Varios</v>
      </c>
      <c r="Y935" s="5">
        <v>99999999</v>
      </c>
      <c r="Z935" s="5" t="s">
        <v>34</v>
      </c>
      <c r="AA935" s="5" t="s">
        <v>35</v>
      </c>
      <c r="AD935" s="5" t="s">
        <v>36</v>
      </c>
      <c r="AE935" s="5">
        <v>508.47</v>
      </c>
      <c r="AF935" s="5">
        <v>0</v>
      </c>
      <c r="AG935" s="5">
        <v>91.53</v>
      </c>
      <c r="AH935" s="5">
        <f t="shared" si="153"/>
        <v>600</v>
      </c>
    </row>
    <row r="936" spans="1:34" x14ac:dyDescent="0.25">
      <c r="A936" s="5">
        <v>881</v>
      </c>
      <c r="B936" s="5" t="s">
        <v>49</v>
      </c>
      <c r="C936" s="5" t="s">
        <v>30</v>
      </c>
      <c r="D936" s="5" t="s">
        <v>1168</v>
      </c>
      <c r="E936" s="15" t="str">
        <f t="shared" si="154"/>
        <v>B003</v>
      </c>
      <c r="F936" s="15" t="str">
        <f t="shared" si="144"/>
        <v>12587</v>
      </c>
      <c r="G936" s="15" t="str">
        <f t="shared" si="145"/>
        <v>3-1</v>
      </c>
      <c r="H936" s="5" t="s">
        <v>1135</v>
      </c>
      <c r="I936" s="5">
        <f t="shared" si="146"/>
        <v>2</v>
      </c>
      <c r="J936" s="5">
        <f t="shared" si="147"/>
        <v>2022</v>
      </c>
      <c r="K936" s="5">
        <f t="shared" si="148"/>
        <v>5</v>
      </c>
      <c r="L936" s="7">
        <f t="shared" si="149"/>
        <v>44597</v>
      </c>
      <c r="M936" s="5" t="s">
        <v>1135</v>
      </c>
      <c r="U936" s="5" t="s">
        <v>33</v>
      </c>
      <c r="V936" s="5" t="str">
        <f t="shared" si="150"/>
        <v>clientes - varios</v>
      </c>
      <c r="W936" s="5" t="str">
        <f t="shared" si="151"/>
        <v>CLIENTES - VARIOS</v>
      </c>
      <c r="X936" s="5" t="str">
        <f t="shared" si="152"/>
        <v>Clientes - Varios</v>
      </c>
      <c r="Y936" s="5">
        <v>99999999</v>
      </c>
      <c r="Z936" s="5" t="s">
        <v>34</v>
      </c>
      <c r="AA936" s="5" t="s">
        <v>35</v>
      </c>
      <c r="AD936" s="5" t="s">
        <v>36</v>
      </c>
      <c r="AE936" s="5">
        <v>508.47</v>
      </c>
      <c r="AF936" s="5">
        <v>0</v>
      </c>
      <c r="AG936" s="5">
        <v>91.53</v>
      </c>
      <c r="AH936" s="5">
        <f t="shared" si="153"/>
        <v>600</v>
      </c>
    </row>
    <row r="937" spans="1:34" x14ac:dyDescent="0.25">
      <c r="A937" s="5">
        <v>882</v>
      </c>
      <c r="B937" s="5" t="s">
        <v>49</v>
      </c>
      <c r="C937" s="5" t="s">
        <v>30</v>
      </c>
      <c r="D937" s="5" t="s">
        <v>1169</v>
      </c>
      <c r="E937" s="15" t="str">
        <f t="shared" si="154"/>
        <v>B003</v>
      </c>
      <c r="F937" s="15" t="str">
        <f t="shared" si="144"/>
        <v>12586</v>
      </c>
      <c r="G937" s="15" t="str">
        <f t="shared" si="145"/>
        <v>3-1</v>
      </c>
      <c r="H937" s="5" t="s">
        <v>1135</v>
      </c>
      <c r="I937" s="5">
        <f t="shared" si="146"/>
        <v>2</v>
      </c>
      <c r="J937" s="5">
        <f t="shared" si="147"/>
        <v>2022</v>
      </c>
      <c r="K937" s="5">
        <f t="shared" si="148"/>
        <v>5</v>
      </c>
      <c r="L937" s="7">
        <f t="shared" si="149"/>
        <v>44597</v>
      </c>
      <c r="M937" s="5" t="s">
        <v>1135</v>
      </c>
      <c r="U937" s="5" t="s">
        <v>33</v>
      </c>
      <c r="V937" s="5" t="str">
        <f t="shared" si="150"/>
        <v>clientes - varios</v>
      </c>
      <c r="W937" s="5" t="str">
        <f t="shared" si="151"/>
        <v>CLIENTES - VARIOS</v>
      </c>
      <c r="X937" s="5" t="str">
        <f t="shared" si="152"/>
        <v>Clientes - Varios</v>
      </c>
      <c r="Y937" s="5">
        <v>99999999</v>
      </c>
      <c r="Z937" s="5" t="s">
        <v>34</v>
      </c>
      <c r="AA937" s="5" t="s">
        <v>35</v>
      </c>
      <c r="AD937" s="5" t="s">
        <v>36</v>
      </c>
      <c r="AE937" s="5">
        <v>508.47</v>
      </c>
      <c r="AF937" s="5">
        <v>0</v>
      </c>
      <c r="AG937" s="5">
        <v>91.53</v>
      </c>
      <c r="AH937" s="5">
        <f t="shared" si="153"/>
        <v>600</v>
      </c>
    </row>
    <row r="938" spans="1:34" x14ac:dyDescent="0.25">
      <c r="A938" s="5">
        <v>883</v>
      </c>
      <c r="B938" s="5" t="s">
        <v>49</v>
      </c>
      <c r="C938" s="5" t="s">
        <v>30</v>
      </c>
      <c r="D938" s="5" t="s">
        <v>1170</v>
      </c>
      <c r="E938" s="15" t="str">
        <f t="shared" si="154"/>
        <v>B003</v>
      </c>
      <c r="F938" s="15" t="str">
        <f t="shared" si="144"/>
        <v>12585</v>
      </c>
      <c r="G938" s="15" t="str">
        <f t="shared" si="145"/>
        <v>3-1</v>
      </c>
      <c r="H938" s="5" t="s">
        <v>1135</v>
      </c>
      <c r="I938" s="5">
        <f t="shared" si="146"/>
        <v>2</v>
      </c>
      <c r="J938" s="5">
        <f t="shared" si="147"/>
        <v>2022</v>
      </c>
      <c r="K938" s="5">
        <f t="shared" si="148"/>
        <v>5</v>
      </c>
      <c r="L938" s="7">
        <f t="shared" si="149"/>
        <v>44597</v>
      </c>
      <c r="M938" s="5" t="s">
        <v>1135</v>
      </c>
      <c r="U938" s="5" t="s">
        <v>33</v>
      </c>
      <c r="V938" s="5" t="str">
        <f t="shared" si="150"/>
        <v>clientes - varios</v>
      </c>
      <c r="W938" s="5" t="str">
        <f t="shared" si="151"/>
        <v>CLIENTES - VARIOS</v>
      </c>
      <c r="X938" s="5" t="str">
        <f t="shared" si="152"/>
        <v>Clientes - Varios</v>
      </c>
      <c r="Y938" s="5">
        <v>99999999</v>
      </c>
      <c r="Z938" s="5" t="s">
        <v>34</v>
      </c>
      <c r="AA938" s="5" t="s">
        <v>35</v>
      </c>
      <c r="AD938" s="5" t="s">
        <v>36</v>
      </c>
      <c r="AE938" s="5">
        <v>508.47</v>
      </c>
      <c r="AF938" s="5">
        <v>0</v>
      </c>
      <c r="AG938" s="5">
        <v>91.53</v>
      </c>
      <c r="AH938" s="5">
        <f t="shared" si="153"/>
        <v>600</v>
      </c>
    </row>
    <row r="939" spans="1:34" x14ac:dyDescent="0.25">
      <c r="A939" s="5">
        <v>884</v>
      </c>
      <c r="B939" s="5" t="s">
        <v>49</v>
      </c>
      <c r="C939" s="5" t="s">
        <v>30</v>
      </c>
      <c r="D939" s="5" t="s">
        <v>1171</v>
      </c>
      <c r="E939" s="15" t="str">
        <f t="shared" si="154"/>
        <v>B003</v>
      </c>
      <c r="F939" s="15" t="str">
        <f t="shared" si="144"/>
        <v>12584</v>
      </c>
      <c r="G939" s="15" t="str">
        <f t="shared" si="145"/>
        <v>3-1</v>
      </c>
      <c r="H939" s="5" t="s">
        <v>1135</v>
      </c>
      <c r="I939" s="5">
        <f t="shared" si="146"/>
        <v>2</v>
      </c>
      <c r="J939" s="5">
        <f t="shared" si="147"/>
        <v>2022</v>
      </c>
      <c r="K939" s="5">
        <f t="shared" si="148"/>
        <v>5</v>
      </c>
      <c r="L939" s="7">
        <f t="shared" si="149"/>
        <v>44597</v>
      </c>
      <c r="M939" s="5" t="s">
        <v>1135</v>
      </c>
      <c r="U939" s="5" t="s">
        <v>33</v>
      </c>
      <c r="V939" s="5" t="str">
        <f t="shared" si="150"/>
        <v>clientes - varios</v>
      </c>
      <c r="W939" s="5" t="str">
        <f t="shared" si="151"/>
        <v>CLIENTES - VARIOS</v>
      </c>
      <c r="X939" s="5" t="str">
        <f t="shared" si="152"/>
        <v>Clientes - Varios</v>
      </c>
      <c r="Y939" s="5">
        <v>99999999</v>
      </c>
      <c r="Z939" s="5" t="s">
        <v>34</v>
      </c>
      <c r="AA939" s="5" t="s">
        <v>35</v>
      </c>
      <c r="AD939" s="5" t="s">
        <v>36</v>
      </c>
      <c r="AE939" s="5">
        <v>508.47</v>
      </c>
      <c r="AF939" s="5">
        <v>0</v>
      </c>
      <c r="AG939" s="5">
        <v>91.53</v>
      </c>
      <c r="AH939" s="5">
        <f t="shared" si="153"/>
        <v>600</v>
      </c>
    </row>
    <row r="940" spans="1:34" x14ac:dyDescent="0.25">
      <c r="A940" s="5">
        <v>885</v>
      </c>
      <c r="B940" s="5" t="s">
        <v>49</v>
      </c>
      <c r="C940" s="5" t="s">
        <v>30</v>
      </c>
      <c r="D940" s="5" t="s">
        <v>1172</v>
      </c>
      <c r="E940" s="15" t="str">
        <f t="shared" si="154"/>
        <v>B003</v>
      </c>
      <c r="F940" s="15" t="str">
        <f t="shared" si="144"/>
        <v>12583</v>
      </c>
      <c r="G940" s="15" t="str">
        <f t="shared" si="145"/>
        <v>3-1</v>
      </c>
      <c r="H940" s="5" t="s">
        <v>1135</v>
      </c>
      <c r="I940" s="5">
        <f t="shared" si="146"/>
        <v>2</v>
      </c>
      <c r="J940" s="5">
        <f t="shared" si="147"/>
        <v>2022</v>
      </c>
      <c r="K940" s="5">
        <f t="shared" si="148"/>
        <v>5</v>
      </c>
      <c r="L940" s="7">
        <f t="shared" si="149"/>
        <v>44597</v>
      </c>
      <c r="M940" s="5" t="s">
        <v>1135</v>
      </c>
      <c r="U940" s="5" t="s">
        <v>33</v>
      </c>
      <c r="V940" s="5" t="str">
        <f t="shared" si="150"/>
        <v>clientes - varios</v>
      </c>
      <c r="W940" s="5" t="str">
        <f t="shared" si="151"/>
        <v>CLIENTES - VARIOS</v>
      </c>
      <c r="X940" s="5" t="str">
        <f t="shared" si="152"/>
        <v>Clientes - Varios</v>
      </c>
      <c r="Y940" s="5">
        <v>99999999</v>
      </c>
      <c r="Z940" s="5" t="s">
        <v>34</v>
      </c>
      <c r="AA940" s="5" t="s">
        <v>35</v>
      </c>
      <c r="AD940" s="5" t="s">
        <v>36</v>
      </c>
      <c r="AE940" s="5">
        <v>508.47</v>
      </c>
      <c r="AF940" s="5">
        <v>0</v>
      </c>
      <c r="AG940" s="5">
        <v>91.53</v>
      </c>
      <c r="AH940" s="5">
        <f t="shared" si="153"/>
        <v>600</v>
      </c>
    </row>
    <row r="941" spans="1:34" x14ac:dyDescent="0.25">
      <c r="A941" s="5">
        <v>886</v>
      </c>
      <c r="B941" s="5" t="s">
        <v>49</v>
      </c>
      <c r="C941" s="5" t="s">
        <v>30</v>
      </c>
      <c r="D941" s="5" t="s">
        <v>1173</v>
      </c>
      <c r="E941" s="15" t="str">
        <f t="shared" si="154"/>
        <v>B003</v>
      </c>
      <c r="F941" s="15" t="str">
        <f t="shared" si="144"/>
        <v>12582</v>
      </c>
      <c r="G941" s="15" t="str">
        <f t="shared" si="145"/>
        <v>3-1</v>
      </c>
      <c r="H941" s="5" t="s">
        <v>1135</v>
      </c>
      <c r="I941" s="5">
        <f t="shared" si="146"/>
        <v>2</v>
      </c>
      <c r="J941" s="5">
        <f t="shared" si="147"/>
        <v>2022</v>
      </c>
      <c r="K941" s="5">
        <f t="shared" si="148"/>
        <v>5</v>
      </c>
      <c r="L941" s="7">
        <f t="shared" si="149"/>
        <v>44597</v>
      </c>
      <c r="M941" s="5" t="s">
        <v>1135</v>
      </c>
      <c r="U941" s="5" t="s">
        <v>33</v>
      </c>
      <c r="V941" s="5" t="str">
        <f t="shared" si="150"/>
        <v>clientes - varios</v>
      </c>
      <c r="W941" s="5" t="str">
        <f t="shared" si="151"/>
        <v>CLIENTES - VARIOS</v>
      </c>
      <c r="X941" s="5" t="str">
        <f t="shared" si="152"/>
        <v>Clientes - Varios</v>
      </c>
      <c r="Y941" s="5">
        <v>99999999</v>
      </c>
      <c r="Z941" s="5" t="s">
        <v>34</v>
      </c>
      <c r="AA941" s="5" t="s">
        <v>35</v>
      </c>
      <c r="AD941" s="5" t="s">
        <v>36</v>
      </c>
      <c r="AE941" s="5">
        <v>508.47</v>
      </c>
      <c r="AF941" s="5">
        <v>0</v>
      </c>
      <c r="AG941" s="5">
        <v>91.53</v>
      </c>
      <c r="AH941" s="5">
        <f t="shared" si="153"/>
        <v>600</v>
      </c>
    </row>
    <row r="942" spans="1:34" x14ac:dyDescent="0.25">
      <c r="A942" s="5">
        <v>887</v>
      </c>
      <c r="B942" s="5" t="s">
        <v>49</v>
      </c>
      <c r="C942" s="5" t="s">
        <v>30</v>
      </c>
      <c r="D942" s="5" t="s">
        <v>1174</v>
      </c>
      <c r="E942" s="15" t="str">
        <f t="shared" si="154"/>
        <v>B003</v>
      </c>
      <c r="F942" s="15" t="str">
        <f t="shared" si="144"/>
        <v>12581</v>
      </c>
      <c r="G942" s="15" t="str">
        <f t="shared" si="145"/>
        <v>3-1</v>
      </c>
      <c r="H942" s="5" t="s">
        <v>1135</v>
      </c>
      <c r="I942" s="5">
        <f t="shared" si="146"/>
        <v>2</v>
      </c>
      <c r="J942" s="5">
        <f t="shared" si="147"/>
        <v>2022</v>
      </c>
      <c r="K942" s="5">
        <f t="shared" si="148"/>
        <v>5</v>
      </c>
      <c r="L942" s="7">
        <f t="shared" si="149"/>
        <v>44597</v>
      </c>
      <c r="M942" s="5" t="s">
        <v>1135</v>
      </c>
      <c r="U942" s="5" t="s">
        <v>33</v>
      </c>
      <c r="V942" s="5" t="str">
        <f t="shared" si="150"/>
        <v>clientes - varios</v>
      </c>
      <c r="W942" s="5" t="str">
        <f t="shared" si="151"/>
        <v>CLIENTES - VARIOS</v>
      </c>
      <c r="X942" s="5" t="str">
        <f t="shared" si="152"/>
        <v>Clientes - Varios</v>
      </c>
      <c r="Y942" s="5">
        <v>99999999</v>
      </c>
      <c r="Z942" s="5" t="s">
        <v>34</v>
      </c>
      <c r="AA942" s="5" t="s">
        <v>35</v>
      </c>
      <c r="AD942" s="5" t="s">
        <v>36</v>
      </c>
      <c r="AE942" s="5">
        <v>508.47</v>
      </c>
      <c r="AF942" s="5">
        <v>0</v>
      </c>
      <c r="AG942" s="5">
        <v>91.53</v>
      </c>
      <c r="AH942" s="5">
        <f t="shared" si="153"/>
        <v>600</v>
      </c>
    </row>
    <row r="943" spans="1:34" x14ac:dyDescent="0.25">
      <c r="A943" s="5">
        <v>888</v>
      </c>
      <c r="B943" s="5" t="s">
        <v>49</v>
      </c>
      <c r="C943" s="5" t="s">
        <v>30</v>
      </c>
      <c r="D943" s="5" t="s">
        <v>1175</v>
      </c>
      <c r="E943" s="15" t="str">
        <f t="shared" si="154"/>
        <v>B003</v>
      </c>
      <c r="F943" s="15" t="str">
        <f t="shared" si="144"/>
        <v>12580</v>
      </c>
      <c r="G943" s="15" t="str">
        <f t="shared" si="145"/>
        <v>3-1</v>
      </c>
      <c r="H943" s="5" t="s">
        <v>1135</v>
      </c>
      <c r="I943" s="5">
        <f t="shared" si="146"/>
        <v>2</v>
      </c>
      <c r="J943" s="5">
        <f t="shared" si="147"/>
        <v>2022</v>
      </c>
      <c r="K943" s="5">
        <f t="shared" si="148"/>
        <v>5</v>
      </c>
      <c r="L943" s="7">
        <f t="shared" si="149"/>
        <v>44597</v>
      </c>
      <c r="M943" s="5" t="s">
        <v>1135</v>
      </c>
      <c r="U943" s="5" t="s">
        <v>33</v>
      </c>
      <c r="V943" s="5" t="str">
        <f t="shared" si="150"/>
        <v>clientes - varios</v>
      </c>
      <c r="W943" s="5" t="str">
        <f t="shared" si="151"/>
        <v>CLIENTES - VARIOS</v>
      </c>
      <c r="X943" s="5" t="str">
        <f t="shared" si="152"/>
        <v>Clientes - Varios</v>
      </c>
      <c r="Y943" s="5">
        <v>99999999</v>
      </c>
      <c r="Z943" s="5" t="s">
        <v>34</v>
      </c>
      <c r="AA943" s="5" t="s">
        <v>35</v>
      </c>
      <c r="AD943" s="5" t="s">
        <v>36</v>
      </c>
      <c r="AE943" s="5">
        <v>508.47</v>
      </c>
      <c r="AF943" s="5">
        <v>0</v>
      </c>
      <c r="AG943" s="5">
        <v>91.53</v>
      </c>
      <c r="AH943" s="5">
        <f t="shared" si="153"/>
        <v>600</v>
      </c>
    </row>
    <row r="944" spans="1:34" x14ac:dyDescent="0.25">
      <c r="A944" s="5">
        <v>889</v>
      </c>
      <c r="B944" s="5" t="s">
        <v>49</v>
      </c>
      <c r="C944" s="5" t="s">
        <v>30</v>
      </c>
      <c r="D944" s="5" t="s">
        <v>1176</v>
      </c>
      <c r="E944" s="15" t="str">
        <f t="shared" si="154"/>
        <v>B003</v>
      </c>
      <c r="F944" s="15" t="str">
        <f t="shared" si="144"/>
        <v>12579</v>
      </c>
      <c r="G944" s="15" t="str">
        <f t="shared" si="145"/>
        <v>3-1</v>
      </c>
      <c r="H944" s="5" t="s">
        <v>1135</v>
      </c>
      <c r="I944" s="5">
        <f t="shared" si="146"/>
        <v>2</v>
      </c>
      <c r="J944" s="5">
        <f t="shared" si="147"/>
        <v>2022</v>
      </c>
      <c r="K944" s="5">
        <f t="shared" si="148"/>
        <v>5</v>
      </c>
      <c r="L944" s="7">
        <f t="shared" si="149"/>
        <v>44597</v>
      </c>
      <c r="M944" s="5" t="s">
        <v>1135</v>
      </c>
      <c r="U944" s="5" t="s">
        <v>33</v>
      </c>
      <c r="V944" s="5" t="str">
        <f t="shared" si="150"/>
        <v>clientes - varios</v>
      </c>
      <c r="W944" s="5" t="str">
        <f t="shared" si="151"/>
        <v>CLIENTES - VARIOS</v>
      </c>
      <c r="X944" s="5" t="str">
        <f t="shared" si="152"/>
        <v>Clientes - Varios</v>
      </c>
      <c r="Y944" s="5">
        <v>99999999</v>
      </c>
      <c r="Z944" s="5" t="s">
        <v>34</v>
      </c>
      <c r="AA944" s="5" t="s">
        <v>35</v>
      </c>
      <c r="AD944" s="5" t="s">
        <v>36</v>
      </c>
      <c r="AE944" s="5">
        <v>508.47</v>
      </c>
      <c r="AF944" s="5">
        <v>0</v>
      </c>
      <c r="AG944" s="5">
        <v>91.53</v>
      </c>
      <c r="AH944" s="5">
        <f t="shared" si="153"/>
        <v>600</v>
      </c>
    </row>
    <row r="945" spans="1:34" x14ac:dyDescent="0.25">
      <c r="A945" s="5">
        <v>890</v>
      </c>
      <c r="B945" s="5" t="s">
        <v>49</v>
      </c>
      <c r="C945" s="5" t="s">
        <v>30</v>
      </c>
      <c r="D945" s="5" t="s">
        <v>1177</v>
      </c>
      <c r="E945" s="15" t="str">
        <f t="shared" si="154"/>
        <v>B003</v>
      </c>
      <c r="F945" s="15" t="str">
        <f t="shared" si="144"/>
        <v>12578</v>
      </c>
      <c r="G945" s="15" t="str">
        <f t="shared" si="145"/>
        <v>3-1</v>
      </c>
      <c r="H945" s="5" t="s">
        <v>1135</v>
      </c>
      <c r="I945" s="5">
        <f t="shared" si="146"/>
        <v>2</v>
      </c>
      <c r="J945" s="5">
        <f t="shared" si="147"/>
        <v>2022</v>
      </c>
      <c r="K945" s="5">
        <f t="shared" si="148"/>
        <v>5</v>
      </c>
      <c r="L945" s="7">
        <f t="shared" si="149"/>
        <v>44597</v>
      </c>
      <c r="M945" s="5" t="s">
        <v>1135</v>
      </c>
      <c r="U945" s="5" t="s">
        <v>33</v>
      </c>
      <c r="V945" s="5" t="str">
        <f t="shared" si="150"/>
        <v>clientes - varios</v>
      </c>
      <c r="W945" s="5" t="str">
        <f t="shared" si="151"/>
        <v>CLIENTES - VARIOS</v>
      </c>
      <c r="X945" s="5" t="str">
        <f t="shared" si="152"/>
        <v>Clientes - Varios</v>
      </c>
      <c r="Y945" s="5">
        <v>99999999</v>
      </c>
      <c r="Z945" s="5" t="s">
        <v>34</v>
      </c>
      <c r="AA945" s="5" t="s">
        <v>35</v>
      </c>
      <c r="AD945" s="5" t="s">
        <v>36</v>
      </c>
      <c r="AE945" s="5">
        <v>508.47</v>
      </c>
      <c r="AF945" s="5">
        <v>0</v>
      </c>
      <c r="AG945" s="5">
        <v>91.53</v>
      </c>
      <c r="AH945" s="5">
        <f t="shared" si="153"/>
        <v>600</v>
      </c>
    </row>
    <row r="946" spans="1:34" x14ac:dyDescent="0.25">
      <c r="A946" s="5">
        <v>891</v>
      </c>
      <c r="B946" s="5" t="s">
        <v>49</v>
      </c>
      <c r="C946" s="5" t="s">
        <v>30</v>
      </c>
      <c r="D946" s="5" t="s">
        <v>1178</v>
      </c>
      <c r="E946" s="15" t="str">
        <f t="shared" si="154"/>
        <v>B003</v>
      </c>
      <c r="F946" s="15" t="str">
        <f t="shared" si="144"/>
        <v>12577</v>
      </c>
      <c r="G946" s="15" t="str">
        <f t="shared" si="145"/>
        <v>3-1</v>
      </c>
      <c r="H946" s="5" t="s">
        <v>1135</v>
      </c>
      <c r="I946" s="5">
        <f t="shared" si="146"/>
        <v>2</v>
      </c>
      <c r="J946" s="5">
        <f t="shared" si="147"/>
        <v>2022</v>
      </c>
      <c r="K946" s="5">
        <f t="shared" si="148"/>
        <v>5</v>
      </c>
      <c r="L946" s="7">
        <f t="shared" si="149"/>
        <v>44597</v>
      </c>
      <c r="M946" s="5" t="s">
        <v>1135</v>
      </c>
      <c r="U946" s="5" t="s">
        <v>33</v>
      </c>
      <c r="V946" s="5" t="str">
        <f t="shared" si="150"/>
        <v>clientes - varios</v>
      </c>
      <c r="W946" s="5" t="str">
        <f t="shared" si="151"/>
        <v>CLIENTES - VARIOS</v>
      </c>
      <c r="X946" s="5" t="str">
        <f t="shared" si="152"/>
        <v>Clientes - Varios</v>
      </c>
      <c r="Y946" s="5">
        <v>99999999</v>
      </c>
      <c r="Z946" s="5" t="s">
        <v>34</v>
      </c>
      <c r="AA946" s="5" t="s">
        <v>35</v>
      </c>
      <c r="AD946" s="5" t="s">
        <v>36</v>
      </c>
      <c r="AE946" s="5">
        <v>508.47</v>
      </c>
      <c r="AF946" s="5">
        <v>0</v>
      </c>
      <c r="AG946" s="5">
        <v>91.53</v>
      </c>
      <c r="AH946" s="5">
        <f t="shared" si="153"/>
        <v>600</v>
      </c>
    </row>
    <row r="947" spans="1:34" x14ac:dyDescent="0.25">
      <c r="A947" s="5">
        <v>892</v>
      </c>
      <c r="B947" s="5" t="s">
        <v>49</v>
      </c>
      <c r="C947" s="5" t="s">
        <v>30</v>
      </c>
      <c r="D947" s="5" t="s">
        <v>1179</v>
      </c>
      <c r="E947" s="15" t="str">
        <f t="shared" si="154"/>
        <v>B003</v>
      </c>
      <c r="F947" s="15" t="str">
        <f t="shared" si="144"/>
        <v>12576</v>
      </c>
      <c r="G947" s="15" t="str">
        <f t="shared" si="145"/>
        <v>3-1</v>
      </c>
      <c r="H947" s="5" t="s">
        <v>1135</v>
      </c>
      <c r="I947" s="5">
        <f t="shared" si="146"/>
        <v>2</v>
      </c>
      <c r="J947" s="5">
        <f t="shared" si="147"/>
        <v>2022</v>
      </c>
      <c r="K947" s="5">
        <f t="shared" si="148"/>
        <v>5</v>
      </c>
      <c r="L947" s="7">
        <f t="shared" si="149"/>
        <v>44597</v>
      </c>
      <c r="M947" s="5" t="s">
        <v>1135</v>
      </c>
      <c r="U947" s="5" t="s">
        <v>33</v>
      </c>
      <c r="V947" s="5" t="str">
        <f t="shared" si="150"/>
        <v>clientes - varios</v>
      </c>
      <c r="W947" s="5" t="str">
        <f t="shared" si="151"/>
        <v>CLIENTES - VARIOS</v>
      </c>
      <c r="X947" s="5" t="str">
        <f t="shared" si="152"/>
        <v>Clientes - Varios</v>
      </c>
      <c r="Y947" s="5">
        <v>99999999</v>
      </c>
      <c r="Z947" s="5" t="s">
        <v>34</v>
      </c>
      <c r="AA947" s="5" t="s">
        <v>35</v>
      </c>
      <c r="AD947" s="5" t="s">
        <v>36</v>
      </c>
      <c r="AE947" s="5">
        <v>508.47</v>
      </c>
      <c r="AF947" s="5">
        <v>0</v>
      </c>
      <c r="AG947" s="5">
        <v>91.53</v>
      </c>
      <c r="AH947" s="5">
        <f t="shared" si="153"/>
        <v>600</v>
      </c>
    </row>
    <row r="948" spans="1:34" x14ac:dyDescent="0.25">
      <c r="A948" s="5">
        <v>893</v>
      </c>
      <c r="B948" s="5" t="s">
        <v>49</v>
      </c>
      <c r="C948" s="5" t="s">
        <v>30</v>
      </c>
      <c r="D948" s="5" t="s">
        <v>1180</v>
      </c>
      <c r="E948" s="15" t="str">
        <f t="shared" si="154"/>
        <v>B003</v>
      </c>
      <c r="F948" s="15" t="str">
        <f t="shared" si="144"/>
        <v>12575</v>
      </c>
      <c r="G948" s="15" t="str">
        <f t="shared" si="145"/>
        <v>3-1</v>
      </c>
      <c r="H948" s="5" t="s">
        <v>1135</v>
      </c>
      <c r="I948" s="5">
        <f t="shared" si="146"/>
        <v>2</v>
      </c>
      <c r="J948" s="5">
        <f t="shared" si="147"/>
        <v>2022</v>
      </c>
      <c r="K948" s="5">
        <f t="shared" si="148"/>
        <v>5</v>
      </c>
      <c r="L948" s="7">
        <f t="shared" si="149"/>
        <v>44597</v>
      </c>
      <c r="M948" s="5" t="s">
        <v>1135</v>
      </c>
      <c r="U948" s="5" t="s">
        <v>33</v>
      </c>
      <c r="V948" s="5" t="str">
        <f t="shared" si="150"/>
        <v>clientes - varios</v>
      </c>
      <c r="W948" s="5" t="str">
        <f t="shared" si="151"/>
        <v>CLIENTES - VARIOS</v>
      </c>
      <c r="X948" s="5" t="str">
        <f t="shared" si="152"/>
        <v>Clientes - Varios</v>
      </c>
      <c r="Y948" s="5">
        <v>99999999</v>
      </c>
      <c r="Z948" s="5" t="s">
        <v>34</v>
      </c>
      <c r="AA948" s="5" t="s">
        <v>35</v>
      </c>
      <c r="AD948" s="5" t="s">
        <v>36</v>
      </c>
      <c r="AE948" s="5">
        <v>508.47</v>
      </c>
      <c r="AF948" s="5">
        <v>0</v>
      </c>
      <c r="AG948" s="5">
        <v>91.53</v>
      </c>
      <c r="AH948" s="5">
        <f t="shared" si="153"/>
        <v>600</v>
      </c>
    </row>
    <row r="949" spans="1:34" x14ac:dyDescent="0.25">
      <c r="A949" s="5">
        <v>894</v>
      </c>
      <c r="B949" s="5" t="s">
        <v>49</v>
      </c>
      <c r="C949" s="5" t="s">
        <v>30</v>
      </c>
      <c r="D949" s="5" t="s">
        <v>1181</v>
      </c>
      <c r="E949" s="15" t="str">
        <f t="shared" si="154"/>
        <v>B003</v>
      </c>
      <c r="F949" s="15" t="str">
        <f t="shared" si="144"/>
        <v>12574</v>
      </c>
      <c r="G949" s="15" t="str">
        <f t="shared" si="145"/>
        <v>3-1</v>
      </c>
      <c r="H949" s="5" t="s">
        <v>1135</v>
      </c>
      <c r="I949" s="5">
        <f t="shared" si="146"/>
        <v>2</v>
      </c>
      <c r="J949" s="5">
        <f t="shared" si="147"/>
        <v>2022</v>
      </c>
      <c r="K949" s="5">
        <f t="shared" si="148"/>
        <v>5</v>
      </c>
      <c r="L949" s="7">
        <f t="shared" si="149"/>
        <v>44597</v>
      </c>
      <c r="M949" s="5" t="s">
        <v>1135</v>
      </c>
      <c r="U949" s="5" t="s">
        <v>33</v>
      </c>
      <c r="V949" s="5" t="str">
        <f t="shared" si="150"/>
        <v>clientes - varios</v>
      </c>
      <c r="W949" s="5" t="str">
        <f t="shared" si="151"/>
        <v>CLIENTES - VARIOS</v>
      </c>
      <c r="X949" s="5" t="str">
        <f t="shared" si="152"/>
        <v>Clientes - Varios</v>
      </c>
      <c r="Y949" s="5">
        <v>99999999</v>
      </c>
      <c r="Z949" s="5" t="s">
        <v>34</v>
      </c>
      <c r="AA949" s="5" t="s">
        <v>35</v>
      </c>
      <c r="AD949" s="5" t="s">
        <v>36</v>
      </c>
      <c r="AE949" s="5">
        <v>508.47</v>
      </c>
      <c r="AF949" s="5">
        <v>0</v>
      </c>
      <c r="AG949" s="5">
        <v>91.53</v>
      </c>
      <c r="AH949" s="5">
        <f t="shared" si="153"/>
        <v>600</v>
      </c>
    </row>
    <row r="950" spans="1:34" x14ac:dyDescent="0.25">
      <c r="A950" s="5">
        <v>895</v>
      </c>
      <c r="B950" s="5" t="s">
        <v>49</v>
      </c>
      <c r="C950" s="5" t="s">
        <v>30</v>
      </c>
      <c r="D950" s="5" t="s">
        <v>1182</v>
      </c>
      <c r="E950" s="15" t="str">
        <f t="shared" si="154"/>
        <v>B003</v>
      </c>
      <c r="F950" s="15" t="str">
        <f t="shared" si="144"/>
        <v>12573</v>
      </c>
      <c r="G950" s="15" t="str">
        <f t="shared" si="145"/>
        <v>3-1</v>
      </c>
      <c r="H950" s="5" t="s">
        <v>1135</v>
      </c>
      <c r="I950" s="5">
        <f t="shared" si="146"/>
        <v>2</v>
      </c>
      <c r="J950" s="5">
        <f t="shared" si="147"/>
        <v>2022</v>
      </c>
      <c r="K950" s="5">
        <f t="shared" si="148"/>
        <v>5</v>
      </c>
      <c r="L950" s="7">
        <f t="shared" si="149"/>
        <v>44597</v>
      </c>
      <c r="M950" s="5" t="s">
        <v>1135</v>
      </c>
      <c r="U950" s="5" t="s">
        <v>33</v>
      </c>
      <c r="V950" s="5" t="str">
        <f t="shared" si="150"/>
        <v>clientes - varios</v>
      </c>
      <c r="W950" s="5" t="str">
        <f t="shared" si="151"/>
        <v>CLIENTES - VARIOS</v>
      </c>
      <c r="X950" s="5" t="str">
        <f t="shared" si="152"/>
        <v>Clientes - Varios</v>
      </c>
      <c r="Y950" s="5">
        <v>99999999</v>
      </c>
      <c r="Z950" s="5" t="s">
        <v>34</v>
      </c>
      <c r="AA950" s="5" t="s">
        <v>35</v>
      </c>
      <c r="AD950" s="5" t="s">
        <v>36</v>
      </c>
      <c r="AE950" s="5">
        <v>508.47</v>
      </c>
      <c r="AF950" s="5">
        <v>0</v>
      </c>
      <c r="AG950" s="5">
        <v>91.53</v>
      </c>
      <c r="AH950" s="5">
        <f t="shared" si="153"/>
        <v>600</v>
      </c>
    </row>
    <row r="951" spans="1:34" x14ac:dyDescent="0.25">
      <c r="A951" s="5">
        <v>896</v>
      </c>
      <c r="B951" s="5" t="s">
        <v>49</v>
      </c>
      <c r="C951" s="5" t="s">
        <v>30</v>
      </c>
      <c r="D951" s="5" t="s">
        <v>1183</v>
      </c>
      <c r="E951" s="15" t="str">
        <f t="shared" si="154"/>
        <v>B003</v>
      </c>
      <c r="F951" s="15" t="str">
        <f t="shared" si="144"/>
        <v>12572</v>
      </c>
      <c r="G951" s="15" t="str">
        <f t="shared" si="145"/>
        <v>3-1</v>
      </c>
      <c r="H951" s="5" t="s">
        <v>1135</v>
      </c>
      <c r="I951" s="5">
        <f t="shared" si="146"/>
        <v>2</v>
      </c>
      <c r="J951" s="5">
        <f t="shared" si="147"/>
        <v>2022</v>
      </c>
      <c r="K951" s="5">
        <f t="shared" si="148"/>
        <v>5</v>
      </c>
      <c r="L951" s="7">
        <f t="shared" si="149"/>
        <v>44597</v>
      </c>
      <c r="M951" s="5" t="s">
        <v>1135</v>
      </c>
      <c r="U951" s="5" t="s">
        <v>33</v>
      </c>
      <c r="V951" s="5" t="str">
        <f t="shared" si="150"/>
        <v>clientes - varios</v>
      </c>
      <c r="W951" s="5" t="str">
        <f t="shared" si="151"/>
        <v>CLIENTES - VARIOS</v>
      </c>
      <c r="X951" s="5" t="str">
        <f t="shared" si="152"/>
        <v>Clientes - Varios</v>
      </c>
      <c r="Y951" s="5">
        <v>99999999</v>
      </c>
      <c r="Z951" s="5" t="s">
        <v>34</v>
      </c>
      <c r="AA951" s="5" t="s">
        <v>35</v>
      </c>
      <c r="AD951" s="5" t="s">
        <v>36</v>
      </c>
      <c r="AE951" s="5">
        <v>508.47</v>
      </c>
      <c r="AF951" s="5">
        <v>0</v>
      </c>
      <c r="AG951" s="5">
        <v>91.53</v>
      </c>
      <c r="AH951" s="5">
        <f t="shared" si="153"/>
        <v>600</v>
      </c>
    </row>
    <row r="952" spans="1:34" x14ac:dyDescent="0.25">
      <c r="A952" s="5">
        <v>897</v>
      </c>
      <c r="B952" s="5" t="s">
        <v>49</v>
      </c>
      <c r="C952" s="5" t="s">
        <v>30</v>
      </c>
      <c r="D952" s="5" t="s">
        <v>1184</v>
      </c>
      <c r="E952" s="15" t="str">
        <f t="shared" si="154"/>
        <v>B003</v>
      </c>
      <c r="F952" s="15" t="str">
        <f t="shared" si="144"/>
        <v>12571</v>
      </c>
      <c r="G952" s="15" t="str">
        <f t="shared" si="145"/>
        <v>3-1</v>
      </c>
      <c r="H952" s="5" t="s">
        <v>1135</v>
      </c>
      <c r="I952" s="5">
        <f t="shared" si="146"/>
        <v>2</v>
      </c>
      <c r="J952" s="5">
        <f t="shared" si="147"/>
        <v>2022</v>
      </c>
      <c r="K952" s="5">
        <f t="shared" si="148"/>
        <v>5</v>
      </c>
      <c r="L952" s="7">
        <f t="shared" si="149"/>
        <v>44597</v>
      </c>
      <c r="M952" s="5" t="s">
        <v>1135</v>
      </c>
      <c r="U952" s="5" t="s">
        <v>33</v>
      </c>
      <c r="V952" s="5" t="str">
        <f t="shared" si="150"/>
        <v>clientes - varios</v>
      </c>
      <c r="W952" s="5" t="str">
        <f t="shared" si="151"/>
        <v>CLIENTES - VARIOS</v>
      </c>
      <c r="X952" s="5" t="str">
        <f t="shared" si="152"/>
        <v>Clientes - Varios</v>
      </c>
      <c r="Y952" s="5">
        <v>99999999</v>
      </c>
      <c r="Z952" s="5" t="s">
        <v>34</v>
      </c>
      <c r="AA952" s="5" t="s">
        <v>35</v>
      </c>
      <c r="AD952" s="5" t="s">
        <v>36</v>
      </c>
      <c r="AE952" s="5">
        <v>508.47</v>
      </c>
      <c r="AF952" s="5">
        <v>0</v>
      </c>
      <c r="AG952" s="5">
        <v>91.53</v>
      </c>
      <c r="AH952" s="5">
        <f t="shared" si="153"/>
        <v>600</v>
      </c>
    </row>
    <row r="953" spans="1:34" x14ac:dyDescent="0.25">
      <c r="A953" s="5">
        <v>898</v>
      </c>
      <c r="B953" s="5" t="s">
        <v>49</v>
      </c>
      <c r="C953" s="5" t="s">
        <v>30</v>
      </c>
      <c r="D953" s="5" t="s">
        <v>1185</v>
      </c>
      <c r="E953" s="15" t="str">
        <f t="shared" si="154"/>
        <v>B003</v>
      </c>
      <c r="F953" s="15" t="str">
        <f t="shared" ref="F953:F1016" si="155">IF(LEFT(RIGHT(D953,5),1)="-",RIGHT(D953,4),RIGHT(D953,5))</f>
        <v>12570</v>
      </c>
      <c r="G953" s="15" t="str">
        <f t="shared" ref="G953:G1016" si="156">MID(D953,4,3)</f>
        <v>3-1</v>
      </c>
      <c r="H953" s="5" t="s">
        <v>1135</v>
      </c>
      <c r="I953" s="5">
        <f t="shared" ref="I953:I1016" si="157">MONTH(H953)</f>
        <v>2</v>
      </c>
      <c r="J953" s="5">
        <f t="shared" ref="J953:J1016" si="158">YEAR(H953)</f>
        <v>2022</v>
      </c>
      <c r="K953" s="5">
        <f t="shared" ref="K953:K1016" si="159">DAY(H953)</f>
        <v>5</v>
      </c>
      <c r="L953" s="7">
        <f t="shared" ref="L953:L1016" si="160">DATE(J953,I953,K953)</f>
        <v>44597</v>
      </c>
      <c r="M953" s="5" t="s">
        <v>1135</v>
      </c>
      <c r="U953" s="5" t="s">
        <v>33</v>
      </c>
      <c r="V953" s="5" t="str">
        <f t="shared" ref="V953:V1016" si="161">LOWER(U953)</f>
        <v>clientes - varios</v>
      </c>
      <c r="W953" s="5" t="str">
        <f t="shared" ref="W953:W1016" si="162">UPPER(U953)</f>
        <v>CLIENTES - VARIOS</v>
      </c>
      <c r="X953" s="5" t="str">
        <f t="shared" ref="X953:X1016" si="163">PROPER(W953)</f>
        <v>Clientes - Varios</v>
      </c>
      <c r="Y953" s="5">
        <v>99999999</v>
      </c>
      <c r="Z953" s="5" t="s">
        <v>34</v>
      </c>
      <c r="AA953" s="5" t="s">
        <v>35</v>
      </c>
      <c r="AD953" s="5" t="s">
        <v>36</v>
      </c>
      <c r="AE953" s="5">
        <v>508.47</v>
      </c>
      <c r="AF953" s="5">
        <v>0</v>
      </c>
      <c r="AG953" s="5">
        <v>91.53</v>
      </c>
      <c r="AH953" s="5">
        <f t="shared" ref="AH953:AH1016" si="164">AE953+AG953</f>
        <v>600</v>
      </c>
    </row>
    <row r="954" spans="1:34" x14ac:dyDescent="0.25">
      <c r="A954" s="5">
        <v>899</v>
      </c>
      <c r="B954" s="5" t="s">
        <v>49</v>
      </c>
      <c r="C954" s="5" t="s">
        <v>30</v>
      </c>
      <c r="D954" s="5" t="s">
        <v>1186</v>
      </c>
      <c r="E954" s="15" t="str">
        <f t="shared" ref="E954:E1017" si="165">LEFT(D954,4)</f>
        <v>B003</v>
      </c>
      <c r="F954" s="15" t="str">
        <f t="shared" si="155"/>
        <v>12569</v>
      </c>
      <c r="G954" s="15" t="str">
        <f t="shared" si="156"/>
        <v>3-1</v>
      </c>
      <c r="H954" s="5" t="s">
        <v>1135</v>
      </c>
      <c r="I954" s="5">
        <f t="shared" si="157"/>
        <v>2</v>
      </c>
      <c r="J954" s="5">
        <f t="shared" si="158"/>
        <v>2022</v>
      </c>
      <c r="K954" s="5">
        <f t="shared" si="159"/>
        <v>5</v>
      </c>
      <c r="L954" s="7">
        <f t="shared" si="160"/>
        <v>44597</v>
      </c>
      <c r="M954" s="5" t="s">
        <v>1135</v>
      </c>
      <c r="U954" s="5" t="s">
        <v>33</v>
      </c>
      <c r="V954" s="5" t="str">
        <f t="shared" si="161"/>
        <v>clientes - varios</v>
      </c>
      <c r="W954" s="5" t="str">
        <f t="shared" si="162"/>
        <v>CLIENTES - VARIOS</v>
      </c>
      <c r="X954" s="5" t="str">
        <f t="shared" si="163"/>
        <v>Clientes - Varios</v>
      </c>
      <c r="Y954" s="5">
        <v>99999999</v>
      </c>
      <c r="Z954" s="5" t="s">
        <v>34</v>
      </c>
      <c r="AA954" s="5" t="s">
        <v>35</v>
      </c>
      <c r="AD954" s="5" t="s">
        <v>36</v>
      </c>
      <c r="AE954" s="5">
        <v>508.47</v>
      </c>
      <c r="AF954" s="5">
        <v>0</v>
      </c>
      <c r="AG954" s="5">
        <v>91.53</v>
      </c>
      <c r="AH954" s="5">
        <f t="shared" si="164"/>
        <v>600</v>
      </c>
    </row>
    <row r="955" spans="1:34" x14ac:dyDescent="0.25">
      <c r="A955" s="5">
        <v>900</v>
      </c>
      <c r="B955" s="5" t="s">
        <v>49</v>
      </c>
      <c r="C955" s="5" t="s">
        <v>30</v>
      </c>
      <c r="D955" s="5" t="s">
        <v>1187</v>
      </c>
      <c r="E955" s="15" t="str">
        <f t="shared" si="165"/>
        <v>B003</v>
      </c>
      <c r="F955" s="15" t="str">
        <f t="shared" si="155"/>
        <v>12568</v>
      </c>
      <c r="G955" s="15" t="str">
        <f t="shared" si="156"/>
        <v>3-1</v>
      </c>
      <c r="H955" s="5" t="s">
        <v>1135</v>
      </c>
      <c r="I955" s="5">
        <f t="shared" si="157"/>
        <v>2</v>
      </c>
      <c r="J955" s="5">
        <f t="shared" si="158"/>
        <v>2022</v>
      </c>
      <c r="K955" s="5">
        <f t="shared" si="159"/>
        <v>5</v>
      </c>
      <c r="L955" s="7">
        <f t="shared" si="160"/>
        <v>44597</v>
      </c>
      <c r="M955" s="5" t="s">
        <v>1135</v>
      </c>
      <c r="U955" s="5" t="s">
        <v>33</v>
      </c>
      <c r="V955" s="5" t="str">
        <f t="shared" si="161"/>
        <v>clientes - varios</v>
      </c>
      <c r="W955" s="5" t="str">
        <f t="shared" si="162"/>
        <v>CLIENTES - VARIOS</v>
      </c>
      <c r="X955" s="5" t="str">
        <f t="shared" si="163"/>
        <v>Clientes - Varios</v>
      </c>
      <c r="Y955" s="5">
        <v>99999999</v>
      </c>
      <c r="Z955" s="5" t="s">
        <v>34</v>
      </c>
      <c r="AA955" s="5" t="s">
        <v>35</v>
      </c>
      <c r="AD955" s="5" t="s">
        <v>36</v>
      </c>
      <c r="AE955" s="5">
        <v>508.47</v>
      </c>
      <c r="AF955" s="5">
        <v>0</v>
      </c>
      <c r="AG955" s="5">
        <v>91.53</v>
      </c>
      <c r="AH955" s="5">
        <f t="shared" si="164"/>
        <v>600</v>
      </c>
    </row>
    <row r="956" spans="1:34" x14ac:dyDescent="0.25">
      <c r="A956" s="5">
        <v>901</v>
      </c>
      <c r="B956" s="5" t="s">
        <v>49</v>
      </c>
      <c r="C956" s="5" t="s">
        <v>30</v>
      </c>
      <c r="D956" s="5" t="s">
        <v>1188</v>
      </c>
      <c r="E956" s="15" t="str">
        <f t="shared" si="165"/>
        <v>B003</v>
      </c>
      <c r="F956" s="15" t="str">
        <f t="shared" si="155"/>
        <v>12567</v>
      </c>
      <c r="G956" s="15" t="str">
        <f t="shared" si="156"/>
        <v>3-1</v>
      </c>
      <c r="H956" s="5" t="s">
        <v>1135</v>
      </c>
      <c r="I956" s="5">
        <f t="shared" si="157"/>
        <v>2</v>
      </c>
      <c r="J956" s="5">
        <f t="shared" si="158"/>
        <v>2022</v>
      </c>
      <c r="K956" s="5">
        <f t="shared" si="159"/>
        <v>5</v>
      </c>
      <c r="L956" s="7">
        <f t="shared" si="160"/>
        <v>44597</v>
      </c>
      <c r="M956" s="5" t="s">
        <v>1135</v>
      </c>
      <c r="U956" s="5" t="s">
        <v>33</v>
      </c>
      <c r="V956" s="5" t="str">
        <f t="shared" si="161"/>
        <v>clientes - varios</v>
      </c>
      <c r="W956" s="5" t="str">
        <f t="shared" si="162"/>
        <v>CLIENTES - VARIOS</v>
      </c>
      <c r="X956" s="5" t="str">
        <f t="shared" si="163"/>
        <v>Clientes - Varios</v>
      </c>
      <c r="Y956" s="5">
        <v>99999999</v>
      </c>
      <c r="Z956" s="5" t="s">
        <v>34</v>
      </c>
      <c r="AA956" s="5" t="s">
        <v>35</v>
      </c>
      <c r="AD956" s="5" t="s">
        <v>36</v>
      </c>
      <c r="AE956" s="5">
        <v>508.47</v>
      </c>
      <c r="AF956" s="5">
        <v>0</v>
      </c>
      <c r="AG956" s="5">
        <v>91.53</v>
      </c>
      <c r="AH956" s="5">
        <f t="shared" si="164"/>
        <v>600</v>
      </c>
    </row>
    <row r="957" spans="1:34" x14ac:dyDescent="0.25">
      <c r="A957" s="5">
        <v>902</v>
      </c>
      <c r="B957" s="5" t="s">
        <v>49</v>
      </c>
      <c r="C957" s="5" t="s">
        <v>30</v>
      </c>
      <c r="D957" s="5" t="s">
        <v>1189</v>
      </c>
      <c r="E957" s="15" t="str">
        <f t="shared" si="165"/>
        <v>B003</v>
      </c>
      <c r="F957" s="15" t="str">
        <f t="shared" si="155"/>
        <v>12566</v>
      </c>
      <c r="G957" s="15" t="str">
        <f t="shared" si="156"/>
        <v>3-1</v>
      </c>
      <c r="H957" s="5" t="s">
        <v>1135</v>
      </c>
      <c r="I957" s="5">
        <f t="shared" si="157"/>
        <v>2</v>
      </c>
      <c r="J957" s="5">
        <f t="shared" si="158"/>
        <v>2022</v>
      </c>
      <c r="K957" s="5">
        <f t="shared" si="159"/>
        <v>5</v>
      </c>
      <c r="L957" s="7">
        <f t="shared" si="160"/>
        <v>44597</v>
      </c>
      <c r="M957" s="5" t="s">
        <v>1135</v>
      </c>
      <c r="U957" s="5" t="s">
        <v>33</v>
      </c>
      <c r="V957" s="5" t="str">
        <f t="shared" si="161"/>
        <v>clientes - varios</v>
      </c>
      <c r="W957" s="5" t="str">
        <f t="shared" si="162"/>
        <v>CLIENTES - VARIOS</v>
      </c>
      <c r="X957" s="5" t="str">
        <f t="shared" si="163"/>
        <v>Clientes - Varios</v>
      </c>
      <c r="Y957" s="5">
        <v>99999999</v>
      </c>
      <c r="Z957" s="5" t="s">
        <v>34</v>
      </c>
      <c r="AA957" s="5" t="s">
        <v>35</v>
      </c>
      <c r="AD957" s="5" t="s">
        <v>36</v>
      </c>
      <c r="AE957" s="5">
        <v>508.47</v>
      </c>
      <c r="AF957" s="5">
        <v>0</v>
      </c>
      <c r="AG957" s="5">
        <v>91.53</v>
      </c>
      <c r="AH957" s="5">
        <f t="shared" si="164"/>
        <v>600</v>
      </c>
    </row>
    <row r="958" spans="1:34" x14ac:dyDescent="0.25">
      <c r="A958" s="5">
        <v>903</v>
      </c>
      <c r="B958" s="5" t="s">
        <v>49</v>
      </c>
      <c r="C958" s="5" t="s">
        <v>30</v>
      </c>
      <c r="D958" s="5" t="s">
        <v>1190</v>
      </c>
      <c r="E958" s="15" t="str">
        <f t="shared" si="165"/>
        <v>B003</v>
      </c>
      <c r="F958" s="15" t="str">
        <f t="shared" si="155"/>
        <v>12565</v>
      </c>
      <c r="G958" s="15" t="str">
        <f t="shared" si="156"/>
        <v>3-1</v>
      </c>
      <c r="H958" s="5" t="s">
        <v>1135</v>
      </c>
      <c r="I958" s="5">
        <f t="shared" si="157"/>
        <v>2</v>
      </c>
      <c r="J958" s="5">
        <f t="shared" si="158"/>
        <v>2022</v>
      </c>
      <c r="K958" s="5">
        <f t="shared" si="159"/>
        <v>5</v>
      </c>
      <c r="L958" s="7">
        <f t="shared" si="160"/>
        <v>44597</v>
      </c>
      <c r="M958" s="5" t="s">
        <v>1135</v>
      </c>
      <c r="U958" s="5" t="s">
        <v>33</v>
      </c>
      <c r="V958" s="5" t="str">
        <f t="shared" si="161"/>
        <v>clientes - varios</v>
      </c>
      <c r="W958" s="5" t="str">
        <f t="shared" si="162"/>
        <v>CLIENTES - VARIOS</v>
      </c>
      <c r="X958" s="5" t="str">
        <f t="shared" si="163"/>
        <v>Clientes - Varios</v>
      </c>
      <c r="Y958" s="5">
        <v>99999999</v>
      </c>
      <c r="Z958" s="5" t="s">
        <v>34</v>
      </c>
      <c r="AA958" s="5" t="s">
        <v>35</v>
      </c>
      <c r="AD958" s="5" t="s">
        <v>36</v>
      </c>
      <c r="AE958" s="5">
        <v>508.47</v>
      </c>
      <c r="AF958" s="5">
        <v>0</v>
      </c>
      <c r="AG958" s="5">
        <v>91.53</v>
      </c>
      <c r="AH958" s="5">
        <f t="shared" si="164"/>
        <v>600</v>
      </c>
    </row>
    <row r="959" spans="1:34" x14ac:dyDescent="0.25">
      <c r="A959" s="5">
        <v>904</v>
      </c>
      <c r="B959" s="5" t="s">
        <v>49</v>
      </c>
      <c r="C959" s="5" t="s">
        <v>30</v>
      </c>
      <c r="D959" s="5" t="s">
        <v>1191</v>
      </c>
      <c r="E959" s="15" t="str">
        <f t="shared" si="165"/>
        <v>B003</v>
      </c>
      <c r="F959" s="15" t="str">
        <f t="shared" si="155"/>
        <v>12564</v>
      </c>
      <c r="G959" s="15" t="str">
        <f t="shared" si="156"/>
        <v>3-1</v>
      </c>
      <c r="H959" s="5" t="s">
        <v>1135</v>
      </c>
      <c r="I959" s="5">
        <f t="shared" si="157"/>
        <v>2</v>
      </c>
      <c r="J959" s="5">
        <f t="shared" si="158"/>
        <v>2022</v>
      </c>
      <c r="K959" s="5">
        <f t="shared" si="159"/>
        <v>5</v>
      </c>
      <c r="L959" s="7">
        <f t="shared" si="160"/>
        <v>44597</v>
      </c>
      <c r="M959" s="5" t="s">
        <v>1135</v>
      </c>
      <c r="U959" s="5" t="s">
        <v>33</v>
      </c>
      <c r="V959" s="5" t="str">
        <f t="shared" si="161"/>
        <v>clientes - varios</v>
      </c>
      <c r="W959" s="5" t="str">
        <f t="shared" si="162"/>
        <v>CLIENTES - VARIOS</v>
      </c>
      <c r="X959" s="5" t="str">
        <f t="shared" si="163"/>
        <v>Clientes - Varios</v>
      </c>
      <c r="Y959" s="5">
        <v>99999999</v>
      </c>
      <c r="Z959" s="5" t="s">
        <v>34</v>
      </c>
      <c r="AA959" s="5" t="s">
        <v>35</v>
      </c>
      <c r="AD959" s="5" t="s">
        <v>36</v>
      </c>
      <c r="AE959" s="5">
        <v>508.47</v>
      </c>
      <c r="AF959" s="5">
        <v>0</v>
      </c>
      <c r="AG959" s="5">
        <v>91.53</v>
      </c>
      <c r="AH959" s="5">
        <f t="shared" si="164"/>
        <v>600</v>
      </c>
    </row>
    <row r="960" spans="1:34" x14ac:dyDescent="0.25">
      <c r="A960" s="5">
        <v>905</v>
      </c>
      <c r="B960" s="5" t="s">
        <v>49</v>
      </c>
      <c r="C960" s="5" t="s">
        <v>30</v>
      </c>
      <c r="D960" s="5" t="s">
        <v>1192</v>
      </c>
      <c r="E960" s="15" t="str">
        <f t="shared" si="165"/>
        <v>B003</v>
      </c>
      <c r="F960" s="15" t="str">
        <f t="shared" si="155"/>
        <v>12563</v>
      </c>
      <c r="G960" s="15" t="str">
        <f t="shared" si="156"/>
        <v>3-1</v>
      </c>
      <c r="H960" s="5" t="s">
        <v>1135</v>
      </c>
      <c r="I960" s="5">
        <f t="shared" si="157"/>
        <v>2</v>
      </c>
      <c r="J960" s="5">
        <f t="shared" si="158"/>
        <v>2022</v>
      </c>
      <c r="K960" s="5">
        <f t="shared" si="159"/>
        <v>5</v>
      </c>
      <c r="L960" s="7">
        <f t="shared" si="160"/>
        <v>44597</v>
      </c>
      <c r="M960" s="5" t="s">
        <v>1135</v>
      </c>
      <c r="U960" s="5" t="s">
        <v>33</v>
      </c>
      <c r="V960" s="5" t="str">
        <f t="shared" si="161"/>
        <v>clientes - varios</v>
      </c>
      <c r="W960" s="5" t="str">
        <f t="shared" si="162"/>
        <v>CLIENTES - VARIOS</v>
      </c>
      <c r="X960" s="5" t="str">
        <f t="shared" si="163"/>
        <v>Clientes - Varios</v>
      </c>
      <c r="Y960" s="5">
        <v>99999999</v>
      </c>
      <c r="Z960" s="5" t="s">
        <v>34</v>
      </c>
      <c r="AA960" s="5" t="s">
        <v>35</v>
      </c>
      <c r="AD960" s="5" t="s">
        <v>36</v>
      </c>
      <c r="AE960" s="5">
        <v>508.47</v>
      </c>
      <c r="AF960" s="5">
        <v>0</v>
      </c>
      <c r="AG960" s="5">
        <v>91.53</v>
      </c>
      <c r="AH960" s="5">
        <f t="shared" si="164"/>
        <v>600</v>
      </c>
    </row>
    <row r="961" spans="1:34" x14ac:dyDescent="0.25">
      <c r="A961" s="5">
        <v>906</v>
      </c>
      <c r="B961" s="5" t="s">
        <v>49</v>
      </c>
      <c r="C961" s="5" t="s">
        <v>30</v>
      </c>
      <c r="D961" s="5" t="s">
        <v>1193</v>
      </c>
      <c r="E961" s="15" t="str">
        <f t="shared" si="165"/>
        <v>B003</v>
      </c>
      <c r="F961" s="15" t="str">
        <f t="shared" si="155"/>
        <v>12562</v>
      </c>
      <c r="G961" s="15" t="str">
        <f t="shared" si="156"/>
        <v>3-1</v>
      </c>
      <c r="H961" s="5" t="s">
        <v>1135</v>
      </c>
      <c r="I961" s="5">
        <f t="shared" si="157"/>
        <v>2</v>
      </c>
      <c r="J961" s="5">
        <f t="shared" si="158"/>
        <v>2022</v>
      </c>
      <c r="K961" s="5">
        <f t="shared" si="159"/>
        <v>5</v>
      </c>
      <c r="L961" s="7">
        <f t="shared" si="160"/>
        <v>44597</v>
      </c>
      <c r="M961" s="5" t="s">
        <v>1135</v>
      </c>
      <c r="U961" s="5" t="s">
        <v>33</v>
      </c>
      <c r="V961" s="5" t="str">
        <f t="shared" si="161"/>
        <v>clientes - varios</v>
      </c>
      <c r="W961" s="5" t="str">
        <f t="shared" si="162"/>
        <v>CLIENTES - VARIOS</v>
      </c>
      <c r="X961" s="5" t="str">
        <f t="shared" si="163"/>
        <v>Clientes - Varios</v>
      </c>
      <c r="Y961" s="5">
        <v>99999999</v>
      </c>
      <c r="Z961" s="5" t="s">
        <v>34</v>
      </c>
      <c r="AA961" s="5" t="s">
        <v>35</v>
      </c>
      <c r="AD961" s="5" t="s">
        <v>36</v>
      </c>
      <c r="AE961" s="5">
        <v>508.47</v>
      </c>
      <c r="AF961" s="5">
        <v>0</v>
      </c>
      <c r="AG961" s="5">
        <v>91.53</v>
      </c>
      <c r="AH961" s="5">
        <f t="shared" si="164"/>
        <v>600</v>
      </c>
    </row>
    <row r="962" spans="1:34" x14ac:dyDescent="0.25">
      <c r="A962" s="5">
        <v>907</v>
      </c>
      <c r="B962" s="5" t="s">
        <v>49</v>
      </c>
      <c r="C962" s="5" t="s">
        <v>30</v>
      </c>
      <c r="D962" s="5" t="s">
        <v>1194</v>
      </c>
      <c r="E962" s="15" t="str">
        <f t="shared" si="165"/>
        <v>B003</v>
      </c>
      <c r="F962" s="15" t="str">
        <f t="shared" si="155"/>
        <v>12561</v>
      </c>
      <c r="G962" s="15" t="str">
        <f t="shared" si="156"/>
        <v>3-1</v>
      </c>
      <c r="H962" s="5" t="s">
        <v>1135</v>
      </c>
      <c r="I962" s="5">
        <f t="shared" si="157"/>
        <v>2</v>
      </c>
      <c r="J962" s="5">
        <f t="shared" si="158"/>
        <v>2022</v>
      </c>
      <c r="K962" s="5">
        <f t="shared" si="159"/>
        <v>5</v>
      </c>
      <c r="L962" s="7">
        <f t="shared" si="160"/>
        <v>44597</v>
      </c>
      <c r="M962" s="5" t="s">
        <v>1135</v>
      </c>
      <c r="U962" s="5" t="s">
        <v>33</v>
      </c>
      <c r="V962" s="5" t="str">
        <f t="shared" si="161"/>
        <v>clientes - varios</v>
      </c>
      <c r="W962" s="5" t="str">
        <f t="shared" si="162"/>
        <v>CLIENTES - VARIOS</v>
      </c>
      <c r="X962" s="5" t="str">
        <f t="shared" si="163"/>
        <v>Clientes - Varios</v>
      </c>
      <c r="Y962" s="5">
        <v>99999999</v>
      </c>
      <c r="Z962" s="5" t="s">
        <v>34</v>
      </c>
      <c r="AA962" s="5" t="s">
        <v>35</v>
      </c>
      <c r="AD962" s="5" t="s">
        <v>36</v>
      </c>
      <c r="AE962" s="5">
        <v>508.47</v>
      </c>
      <c r="AF962" s="5">
        <v>0</v>
      </c>
      <c r="AG962" s="5">
        <v>91.53</v>
      </c>
      <c r="AH962" s="5">
        <f t="shared" si="164"/>
        <v>600</v>
      </c>
    </row>
    <row r="963" spans="1:34" x14ac:dyDescent="0.25">
      <c r="A963" s="5">
        <v>908</v>
      </c>
      <c r="B963" s="5" t="s">
        <v>49</v>
      </c>
      <c r="C963" s="5" t="s">
        <v>30</v>
      </c>
      <c r="D963" s="5" t="s">
        <v>1195</v>
      </c>
      <c r="E963" s="15" t="str">
        <f t="shared" si="165"/>
        <v>B003</v>
      </c>
      <c r="F963" s="15" t="str">
        <f t="shared" si="155"/>
        <v>12560</v>
      </c>
      <c r="G963" s="15" t="str">
        <f t="shared" si="156"/>
        <v>3-1</v>
      </c>
      <c r="H963" s="5" t="s">
        <v>1135</v>
      </c>
      <c r="I963" s="5">
        <f t="shared" si="157"/>
        <v>2</v>
      </c>
      <c r="J963" s="5">
        <f t="shared" si="158"/>
        <v>2022</v>
      </c>
      <c r="K963" s="5">
        <f t="shared" si="159"/>
        <v>5</v>
      </c>
      <c r="L963" s="7">
        <f t="shared" si="160"/>
        <v>44597</v>
      </c>
      <c r="M963" s="5" t="s">
        <v>1135</v>
      </c>
      <c r="U963" s="5" t="s">
        <v>33</v>
      </c>
      <c r="V963" s="5" t="str">
        <f t="shared" si="161"/>
        <v>clientes - varios</v>
      </c>
      <c r="W963" s="5" t="str">
        <f t="shared" si="162"/>
        <v>CLIENTES - VARIOS</v>
      </c>
      <c r="X963" s="5" t="str">
        <f t="shared" si="163"/>
        <v>Clientes - Varios</v>
      </c>
      <c r="Y963" s="5">
        <v>99999999</v>
      </c>
      <c r="Z963" s="5" t="s">
        <v>34</v>
      </c>
      <c r="AA963" s="5" t="s">
        <v>35</v>
      </c>
      <c r="AD963" s="5" t="s">
        <v>36</v>
      </c>
      <c r="AE963" s="5">
        <v>508.47</v>
      </c>
      <c r="AF963" s="5">
        <v>0</v>
      </c>
      <c r="AG963" s="5">
        <v>91.53</v>
      </c>
      <c r="AH963" s="5">
        <f t="shared" si="164"/>
        <v>600</v>
      </c>
    </row>
    <row r="964" spans="1:34" x14ac:dyDescent="0.25">
      <c r="A964" s="5">
        <v>909</v>
      </c>
      <c r="B964" s="5" t="s">
        <v>49</v>
      </c>
      <c r="C964" s="5" t="s">
        <v>30</v>
      </c>
      <c r="D964" s="5" t="s">
        <v>1196</v>
      </c>
      <c r="E964" s="15" t="str">
        <f t="shared" si="165"/>
        <v>B003</v>
      </c>
      <c r="F964" s="15" t="str">
        <f t="shared" si="155"/>
        <v>12559</v>
      </c>
      <c r="G964" s="15" t="str">
        <f t="shared" si="156"/>
        <v>3-1</v>
      </c>
      <c r="H964" s="5" t="s">
        <v>1135</v>
      </c>
      <c r="I964" s="5">
        <f t="shared" si="157"/>
        <v>2</v>
      </c>
      <c r="J964" s="5">
        <f t="shared" si="158"/>
        <v>2022</v>
      </c>
      <c r="K964" s="5">
        <f t="shared" si="159"/>
        <v>5</v>
      </c>
      <c r="L964" s="7">
        <f t="shared" si="160"/>
        <v>44597</v>
      </c>
      <c r="M964" s="5" t="s">
        <v>1135</v>
      </c>
      <c r="U964" s="5" t="s">
        <v>33</v>
      </c>
      <c r="V964" s="5" t="str">
        <f t="shared" si="161"/>
        <v>clientes - varios</v>
      </c>
      <c r="W964" s="5" t="str">
        <f t="shared" si="162"/>
        <v>CLIENTES - VARIOS</v>
      </c>
      <c r="X964" s="5" t="str">
        <f t="shared" si="163"/>
        <v>Clientes - Varios</v>
      </c>
      <c r="Y964" s="5">
        <v>99999999</v>
      </c>
      <c r="Z964" s="5" t="s">
        <v>34</v>
      </c>
      <c r="AA964" s="5" t="s">
        <v>35</v>
      </c>
      <c r="AD964" s="5" t="s">
        <v>36</v>
      </c>
      <c r="AE964" s="5">
        <v>508.47</v>
      </c>
      <c r="AF964" s="5">
        <v>0</v>
      </c>
      <c r="AG964" s="5">
        <v>91.53</v>
      </c>
      <c r="AH964" s="5">
        <f t="shared" si="164"/>
        <v>600</v>
      </c>
    </row>
    <row r="965" spans="1:34" x14ac:dyDescent="0.25">
      <c r="A965" s="5">
        <v>910</v>
      </c>
      <c r="B965" s="5" t="s">
        <v>49</v>
      </c>
      <c r="C965" s="5" t="s">
        <v>30</v>
      </c>
      <c r="D965" s="5" t="s">
        <v>1197</v>
      </c>
      <c r="E965" s="15" t="str">
        <f t="shared" si="165"/>
        <v>B003</v>
      </c>
      <c r="F965" s="15" t="str">
        <f t="shared" si="155"/>
        <v>12558</v>
      </c>
      <c r="G965" s="15" t="str">
        <f t="shared" si="156"/>
        <v>3-1</v>
      </c>
      <c r="H965" s="5" t="s">
        <v>1135</v>
      </c>
      <c r="I965" s="5">
        <f t="shared" si="157"/>
        <v>2</v>
      </c>
      <c r="J965" s="5">
        <f t="shared" si="158"/>
        <v>2022</v>
      </c>
      <c r="K965" s="5">
        <f t="shared" si="159"/>
        <v>5</v>
      </c>
      <c r="L965" s="7">
        <f t="shared" si="160"/>
        <v>44597</v>
      </c>
      <c r="M965" s="5" t="s">
        <v>1135</v>
      </c>
      <c r="U965" s="5" t="s">
        <v>33</v>
      </c>
      <c r="V965" s="5" t="str">
        <f t="shared" si="161"/>
        <v>clientes - varios</v>
      </c>
      <c r="W965" s="5" t="str">
        <f t="shared" si="162"/>
        <v>CLIENTES - VARIOS</v>
      </c>
      <c r="X965" s="5" t="str">
        <f t="shared" si="163"/>
        <v>Clientes - Varios</v>
      </c>
      <c r="Y965" s="5">
        <v>99999999</v>
      </c>
      <c r="Z965" s="5" t="s">
        <v>34</v>
      </c>
      <c r="AA965" s="5" t="s">
        <v>35</v>
      </c>
      <c r="AD965" s="5" t="s">
        <v>36</v>
      </c>
      <c r="AE965" s="5">
        <v>508.47</v>
      </c>
      <c r="AF965" s="5">
        <v>0</v>
      </c>
      <c r="AG965" s="5">
        <v>91.53</v>
      </c>
      <c r="AH965" s="5">
        <f t="shared" si="164"/>
        <v>600</v>
      </c>
    </row>
    <row r="966" spans="1:34" x14ac:dyDescent="0.25">
      <c r="A966" s="5">
        <v>911</v>
      </c>
      <c r="B966" s="5" t="s">
        <v>49</v>
      </c>
      <c r="C966" s="5" t="s">
        <v>30</v>
      </c>
      <c r="D966" s="5" t="s">
        <v>1198</v>
      </c>
      <c r="E966" s="15" t="str">
        <f t="shared" si="165"/>
        <v>B003</v>
      </c>
      <c r="F966" s="15" t="str">
        <f t="shared" si="155"/>
        <v>12557</v>
      </c>
      <c r="G966" s="15" t="str">
        <f t="shared" si="156"/>
        <v>3-1</v>
      </c>
      <c r="H966" s="5" t="s">
        <v>1135</v>
      </c>
      <c r="I966" s="5">
        <f t="shared" si="157"/>
        <v>2</v>
      </c>
      <c r="J966" s="5">
        <f t="shared" si="158"/>
        <v>2022</v>
      </c>
      <c r="K966" s="5">
        <f t="shared" si="159"/>
        <v>5</v>
      </c>
      <c r="L966" s="7">
        <f t="shared" si="160"/>
        <v>44597</v>
      </c>
      <c r="M966" s="5" t="s">
        <v>1135</v>
      </c>
      <c r="U966" s="5" t="s">
        <v>33</v>
      </c>
      <c r="V966" s="5" t="str">
        <f t="shared" si="161"/>
        <v>clientes - varios</v>
      </c>
      <c r="W966" s="5" t="str">
        <f t="shared" si="162"/>
        <v>CLIENTES - VARIOS</v>
      </c>
      <c r="X966" s="5" t="str">
        <f t="shared" si="163"/>
        <v>Clientes - Varios</v>
      </c>
      <c r="Y966" s="5">
        <v>99999999</v>
      </c>
      <c r="Z966" s="5" t="s">
        <v>34</v>
      </c>
      <c r="AA966" s="5" t="s">
        <v>35</v>
      </c>
      <c r="AD966" s="5" t="s">
        <v>36</v>
      </c>
      <c r="AE966" s="5">
        <v>508.47</v>
      </c>
      <c r="AF966" s="5">
        <v>0</v>
      </c>
      <c r="AG966" s="5">
        <v>91.53</v>
      </c>
      <c r="AH966" s="5">
        <f t="shared" si="164"/>
        <v>600</v>
      </c>
    </row>
    <row r="967" spans="1:34" x14ac:dyDescent="0.25">
      <c r="A967" s="5">
        <v>912</v>
      </c>
      <c r="B967" s="5" t="s">
        <v>49</v>
      </c>
      <c r="C967" s="5" t="s">
        <v>30</v>
      </c>
      <c r="D967" s="5" t="s">
        <v>1199</v>
      </c>
      <c r="E967" s="15" t="str">
        <f t="shared" si="165"/>
        <v>B003</v>
      </c>
      <c r="F967" s="15" t="str">
        <f t="shared" si="155"/>
        <v>12556</v>
      </c>
      <c r="G967" s="15" t="str">
        <f t="shared" si="156"/>
        <v>3-1</v>
      </c>
      <c r="H967" s="5" t="s">
        <v>1135</v>
      </c>
      <c r="I967" s="5">
        <f t="shared" si="157"/>
        <v>2</v>
      </c>
      <c r="J967" s="5">
        <f t="shared" si="158"/>
        <v>2022</v>
      </c>
      <c r="K967" s="5">
        <f t="shared" si="159"/>
        <v>5</v>
      </c>
      <c r="L967" s="7">
        <f t="shared" si="160"/>
        <v>44597</v>
      </c>
      <c r="M967" s="5" t="s">
        <v>1135</v>
      </c>
      <c r="U967" s="5" t="s">
        <v>33</v>
      </c>
      <c r="V967" s="5" t="str">
        <f t="shared" si="161"/>
        <v>clientes - varios</v>
      </c>
      <c r="W967" s="5" t="str">
        <f t="shared" si="162"/>
        <v>CLIENTES - VARIOS</v>
      </c>
      <c r="X967" s="5" t="str">
        <f t="shared" si="163"/>
        <v>Clientes - Varios</v>
      </c>
      <c r="Y967" s="5">
        <v>99999999</v>
      </c>
      <c r="Z967" s="5" t="s">
        <v>34</v>
      </c>
      <c r="AA967" s="5" t="s">
        <v>35</v>
      </c>
      <c r="AD967" s="5" t="s">
        <v>36</v>
      </c>
      <c r="AE967" s="5">
        <v>508.47</v>
      </c>
      <c r="AF967" s="5">
        <v>0</v>
      </c>
      <c r="AG967" s="5">
        <v>91.53</v>
      </c>
      <c r="AH967" s="5">
        <f t="shared" si="164"/>
        <v>600</v>
      </c>
    </row>
    <row r="968" spans="1:34" x14ac:dyDescent="0.25">
      <c r="A968" s="5">
        <v>913</v>
      </c>
      <c r="B968" s="5" t="s">
        <v>49</v>
      </c>
      <c r="C968" s="5" t="s">
        <v>30</v>
      </c>
      <c r="D968" s="5" t="s">
        <v>1200</v>
      </c>
      <c r="E968" s="15" t="str">
        <f t="shared" si="165"/>
        <v>B003</v>
      </c>
      <c r="F968" s="15" t="str">
        <f t="shared" si="155"/>
        <v>12555</v>
      </c>
      <c r="G968" s="15" t="str">
        <f t="shared" si="156"/>
        <v>3-1</v>
      </c>
      <c r="H968" s="5" t="s">
        <v>1135</v>
      </c>
      <c r="I968" s="5">
        <f t="shared" si="157"/>
        <v>2</v>
      </c>
      <c r="J968" s="5">
        <f t="shared" si="158"/>
        <v>2022</v>
      </c>
      <c r="K968" s="5">
        <f t="shared" si="159"/>
        <v>5</v>
      </c>
      <c r="L968" s="7">
        <f t="shared" si="160"/>
        <v>44597</v>
      </c>
      <c r="M968" s="5" t="s">
        <v>1135</v>
      </c>
      <c r="U968" s="5" t="s">
        <v>33</v>
      </c>
      <c r="V968" s="5" t="str">
        <f t="shared" si="161"/>
        <v>clientes - varios</v>
      </c>
      <c r="W968" s="5" t="str">
        <f t="shared" si="162"/>
        <v>CLIENTES - VARIOS</v>
      </c>
      <c r="X968" s="5" t="str">
        <f t="shared" si="163"/>
        <v>Clientes - Varios</v>
      </c>
      <c r="Y968" s="5">
        <v>99999999</v>
      </c>
      <c r="Z968" s="5" t="s">
        <v>34</v>
      </c>
      <c r="AA968" s="5" t="s">
        <v>35</v>
      </c>
      <c r="AD968" s="5" t="s">
        <v>36</v>
      </c>
      <c r="AE968" s="5">
        <v>508.47</v>
      </c>
      <c r="AF968" s="5">
        <v>0</v>
      </c>
      <c r="AG968" s="5">
        <v>91.53</v>
      </c>
      <c r="AH968" s="5">
        <f t="shared" si="164"/>
        <v>600</v>
      </c>
    </row>
    <row r="969" spans="1:34" x14ac:dyDescent="0.25">
      <c r="A969" s="5">
        <v>914</v>
      </c>
      <c r="B969" s="5" t="s">
        <v>49</v>
      </c>
      <c r="C969" s="5" t="s">
        <v>30</v>
      </c>
      <c r="D969" s="5" t="s">
        <v>1201</v>
      </c>
      <c r="E969" s="15" t="str">
        <f t="shared" si="165"/>
        <v>B003</v>
      </c>
      <c r="F969" s="15" t="str">
        <f t="shared" si="155"/>
        <v>12554</v>
      </c>
      <c r="G969" s="15" t="str">
        <f t="shared" si="156"/>
        <v>3-1</v>
      </c>
      <c r="H969" s="5" t="s">
        <v>1135</v>
      </c>
      <c r="I969" s="5">
        <f t="shared" si="157"/>
        <v>2</v>
      </c>
      <c r="J969" s="5">
        <f t="shared" si="158"/>
        <v>2022</v>
      </c>
      <c r="K969" s="5">
        <f t="shared" si="159"/>
        <v>5</v>
      </c>
      <c r="L969" s="7">
        <f t="shared" si="160"/>
        <v>44597</v>
      </c>
      <c r="M969" s="5" t="s">
        <v>1135</v>
      </c>
      <c r="U969" s="5" t="s">
        <v>33</v>
      </c>
      <c r="V969" s="5" t="str">
        <f t="shared" si="161"/>
        <v>clientes - varios</v>
      </c>
      <c r="W969" s="5" t="str">
        <f t="shared" si="162"/>
        <v>CLIENTES - VARIOS</v>
      </c>
      <c r="X969" s="5" t="str">
        <f t="shared" si="163"/>
        <v>Clientes - Varios</v>
      </c>
      <c r="Y969" s="5">
        <v>99999999</v>
      </c>
      <c r="Z969" s="5" t="s">
        <v>34</v>
      </c>
      <c r="AA969" s="5" t="s">
        <v>35</v>
      </c>
      <c r="AD969" s="5" t="s">
        <v>36</v>
      </c>
      <c r="AE969" s="5">
        <v>508.47</v>
      </c>
      <c r="AF969" s="5">
        <v>0</v>
      </c>
      <c r="AG969" s="5">
        <v>91.53</v>
      </c>
      <c r="AH969" s="5">
        <f t="shared" si="164"/>
        <v>600</v>
      </c>
    </row>
    <row r="970" spans="1:34" x14ac:dyDescent="0.25">
      <c r="A970" s="5">
        <v>915</v>
      </c>
      <c r="B970" s="5" t="s">
        <v>49</v>
      </c>
      <c r="C970" s="5" t="s">
        <v>30</v>
      </c>
      <c r="D970" s="5" t="s">
        <v>1202</v>
      </c>
      <c r="E970" s="15" t="str">
        <f t="shared" si="165"/>
        <v>B003</v>
      </c>
      <c r="F970" s="15" t="str">
        <f t="shared" si="155"/>
        <v>12553</v>
      </c>
      <c r="G970" s="15" t="str">
        <f t="shared" si="156"/>
        <v>3-1</v>
      </c>
      <c r="H970" s="5" t="s">
        <v>1135</v>
      </c>
      <c r="I970" s="5">
        <f t="shared" si="157"/>
        <v>2</v>
      </c>
      <c r="J970" s="5">
        <f t="shared" si="158"/>
        <v>2022</v>
      </c>
      <c r="K970" s="5">
        <f t="shared" si="159"/>
        <v>5</v>
      </c>
      <c r="L970" s="7">
        <f t="shared" si="160"/>
        <v>44597</v>
      </c>
      <c r="M970" s="5" t="s">
        <v>1135</v>
      </c>
      <c r="U970" s="5" t="s">
        <v>33</v>
      </c>
      <c r="V970" s="5" t="str">
        <f t="shared" si="161"/>
        <v>clientes - varios</v>
      </c>
      <c r="W970" s="5" t="str">
        <f t="shared" si="162"/>
        <v>CLIENTES - VARIOS</v>
      </c>
      <c r="X970" s="5" t="str">
        <f t="shared" si="163"/>
        <v>Clientes - Varios</v>
      </c>
      <c r="Y970" s="5">
        <v>99999999</v>
      </c>
      <c r="Z970" s="5" t="s">
        <v>34</v>
      </c>
      <c r="AA970" s="5" t="s">
        <v>35</v>
      </c>
      <c r="AD970" s="5" t="s">
        <v>36</v>
      </c>
      <c r="AE970" s="5">
        <v>508.47</v>
      </c>
      <c r="AF970" s="5">
        <v>0</v>
      </c>
      <c r="AG970" s="5">
        <v>91.53</v>
      </c>
      <c r="AH970" s="5">
        <f t="shared" si="164"/>
        <v>600</v>
      </c>
    </row>
    <row r="971" spans="1:34" x14ac:dyDescent="0.25">
      <c r="A971" s="5">
        <v>916</v>
      </c>
      <c r="B971" s="5" t="s">
        <v>49</v>
      </c>
      <c r="C971" s="5" t="s">
        <v>30</v>
      </c>
      <c r="D971" s="5" t="s">
        <v>1203</v>
      </c>
      <c r="E971" s="15" t="str">
        <f t="shared" si="165"/>
        <v>B003</v>
      </c>
      <c r="F971" s="15" t="str">
        <f t="shared" si="155"/>
        <v>12552</v>
      </c>
      <c r="G971" s="15" t="str">
        <f t="shared" si="156"/>
        <v>3-1</v>
      </c>
      <c r="H971" s="5" t="s">
        <v>1135</v>
      </c>
      <c r="I971" s="5">
        <f t="shared" si="157"/>
        <v>2</v>
      </c>
      <c r="J971" s="5">
        <f t="shared" si="158"/>
        <v>2022</v>
      </c>
      <c r="K971" s="5">
        <f t="shared" si="159"/>
        <v>5</v>
      </c>
      <c r="L971" s="7">
        <f t="shared" si="160"/>
        <v>44597</v>
      </c>
      <c r="M971" s="5" t="s">
        <v>1135</v>
      </c>
      <c r="U971" s="5" t="s">
        <v>33</v>
      </c>
      <c r="V971" s="5" t="str">
        <f t="shared" si="161"/>
        <v>clientes - varios</v>
      </c>
      <c r="W971" s="5" t="str">
        <f t="shared" si="162"/>
        <v>CLIENTES - VARIOS</v>
      </c>
      <c r="X971" s="5" t="str">
        <f t="shared" si="163"/>
        <v>Clientes - Varios</v>
      </c>
      <c r="Y971" s="5">
        <v>99999999</v>
      </c>
      <c r="Z971" s="5" t="s">
        <v>34</v>
      </c>
      <c r="AA971" s="5" t="s">
        <v>35</v>
      </c>
      <c r="AD971" s="5" t="s">
        <v>36</v>
      </c>
      <c r="AE971" s="5">
        <v>508.47</v>
      </c>
      <c r="AF971" s="5">
        <v>0</v>
      </c>
      <c r="AG971" s="5">
        <v>91.53</v>
      </c>
      <c r="AH971" s="5">
        <f t="shared" si="164"/>
        <v>600</v>
      </c>
    </row>
    <row r="972" spans="1:34" x14ac:dyDescent="0.25">
      <c r="A972" s="5">
        <v>917</v>
      </c>
      <c r="B972" s="5" t="s">
        <v>49</v>
      </c>
      <c r="C972" s="5" t="s">
        <v>30</v>
      </c>
      <c r="D972" s="5" t="s">
        <v>1204</v>
      </c>
      <c r="E972" s="15" t="str">
        <f t="shared" si="165"/>
        <v>B003</v>
      </c>
      <c r="F972" s="15" t="str">
        <f t="shared" si="155"/>
        <v>12551</v>
      </c>
      <c r="G972" s="15" t="str">
        <f t="shared" si="156"/>
        <v>3-1</v>
      </c>
      <c r="H972" s="5" t="s">
        <v>1135</v>
      </c>
      <c r="I972" s="5">
        <f t="shared" si="157"/>
        <v>2</v>
      </c>
      <c r="J972" s="5">
        <f t="shared" si="158"/>
        <v>2022</v>
      </c>
      <c r="K972" s="5">
        <f t="shared" si="159"/>
        <v>5</v>
      </c>
      <c r="L972" s="7">
        <f t="shared" si="160"/>
        <v>44597</v>
      </c>
      <c r="M972" s="5" t="s">
        <v>1135</v>
      </c>
      <c r="U972" s="5" t="s">
        <v>33</v>
      </c>
      <c r="V972" s="5" t="str">
        <f t="shared" si="161"/>
        <v>clientes - varios</v>
      </c>
      <c r="W972" s="5" t="str">
        <f t="shared" si="162"/>
        <v>CLIENTES - VARIOS</v>
      </c>
      <c r="X972" s="5" t="str">
        <f t="shared" si="163"/>
        <v>Clientes - Varios</v>
      </c>
      <c r="Y972" s="5">
        <v>99999999</v>
      </c>
      <c r="Z972" s="5" t="s">
        <v>34</v>
      </c>
      <c r="AA972" s="5" t="s">
        <v>35</v>
      </c>
      <c r="AD972" s="5" t="s">
        <v>36</v>
      </c>
      <c r="AE972" s="5">
        <v>423.73</v>
      </c>
      <c r="AF972" s="5">
        <v>0</v>
      </c>
      <c r="AG972" s="5">
        <v>76.27</v>
      </c>
      <c r="AH972" s="5">
        <f t="shared" si="164"/>
        <v>500</v>
      </c>
    </row>
    <row r="973" spans="1:34" x14ac:dyDescent="0.25">
      <c r="A973" s="5">
        <v>918</v>
      </c>
      <c r="B973" s="5" t="s">
        <v>49</v>
      </c>
      <c r="C973" s="5" t="s">
        <v>30</v>
      </c>
      <c r="D973" s="5" t="s">
        <v>1205</v>
      </c>
      <c r="E973" s="15" t="str">
        <f t="shared" si="165"/>
        <v>B003</v>
      </c>
      <c r="F973" s="15" t="str">
        <f t="shared" si="155"/>
        <v>12550</v>
      </c>
      <c r="G973" s="15" t="str">
        <f t="shared" si="156"/>
        <v>3-1</v>
      </c>
      <c r="H973" s="5" t="s">
        <v>1135</v>
      </c>
      <c r="I973" s="5">
        <f t="shared" si="157"/>
        <v>2</v>
      </c>
      <c r="J973" s="5">
        <f t="shared" si="158"/>
        <v>2022</v>
      </c>
      <c r="K973" s="5">
        <f t="shared" si="159"/>
        <v>5</v>
      </c>
      <c r="L973" s="7">
        <f t="shared" si="160"/>
        <v>44597</v>
      </c>
      <c r="M973" s="5" t="s">
        <v>1135</v>
      </c>
      <c r="U973" s="5" t="s">
        <v>33</v>
      </c>
      <c r="V973" s="5" t="str">
        <f t="shared" si="161"/>
        <v>clientes - varios</v>
      </c>
      <c r="W973" s="5" t="str">
        <f t="shared" si="162"/>
        <v>CLIENTES - VARIOS</v>
      </c>
      <c r="X973" s="5" t="str">
        <f t="shared" si="163"/>
        <v>Clientes - Varios</v>
      </c>
      <c r="Y973" s="5">
        <v>99999999</v>
      </c>
      <c r="Z973" s="5" t="s">
        <v>34</v>
      </c>
      <c r="AA973" s="5" t="s">
        <v>35</v>
      </c>
      <c r="AD973" s="5" t="s">
        <v>36</v>
      </c>
      <c r="AE973" s="5">
        <v>423.73</v>
      </c>
      <c r="AF973" s="5">
        <v>0</v>
      </c>
      <c r="AG973" s="5">
        <v>76.27</v>
      </c>
      <c r="AH973" s="5">
        <f t="shared" si="164"/>
        <v>500</v>
      </c>
    </row>
    <row r="974" spans="1:34" x14ac:dyDescent="0.25">
      <c r="A974" s="5">
        <v>919</v>
      </c>
      <c r="B974" s="5" t="s">
        <v>49</v>
      </c>
      <c r="C974" s="5" t="s">
        <v>30</v>
      </c>
      <c r="D974" s="5" t="s">
        <v>1206</v>
      </c>
      <c r="E974" s="15" t="str">
        <f t="shared" si="165"/>
        <v>B003</v>
      </c>
      <c r="F974" s="15" t="str">
        <f t="shared" si="155"/>
        <v>12549</v>
      </c>
      <c r="G974" s="15" t="str">
        <f t="shared" si="156"/>
        <v>3-1</v>
      </c>
      <c r="H974" s="5" t="s">
        <v>1135</v>
      </c>
      <c r="I974" s="5">
        <f t="shared" si="157"/>
        <v>2</v>
      </c>
      <c r="J974" s="5">
        <f t="shared" si="158"/>
        <v>2022</v>
      </c>
      <c r="K974" s="5">
        <f t="shared" si="159"/>
        <v>5</v>
      </c>
      <c r="L974" s="7">
        <f t="shared" si="160"/>
        <v>44597</v>
      </c>
      <c r="M974" s="5" t="s">
        <v>1135</v>
      </c>
      <c r="U974" s="5" t="s">
        <v>33</v>
      </c>
      <c r="V974" s="5" t="str">
        <f t="shared" si="161"/>
        <v>clientes - varios</v>
      </c>
      <c r="W974" s="5" t="str">
        <f t="shared" si="162"/>
        <v>CLIENTES - VARIOS</v>
      </c>
      <c r="X974" s="5" t="str">
        <f t="shared" si="163"/>
        <v>Clientes - Varios</v>
      </c>
      <c r="Y974" s="5">
        <v>99999999</v>
      </c>
      <c r="Z974" s="5" t="s">
        <v>34</v>
      </c>
      <c r="AA974" s="5" t="s">
        <v>35</v>
      </c>
      <c r="AD974" s="5" t="s">
        <v>36</v>
      </c>
      <c r="AE974" s="5">
        <v>423.73</v>
      </c>
      <c r="AF974" s="5">
        <v>0</v>
      </c>
      <c r="AG974" s="5">
        <v>76.27</v>
      </c>
      <c r="AH974" s="5">
        <f t="shared" si="164"/>
        <v>500</v>
      </c>
    </row>
    <row r="975" spans="1:34" x14ac:dyDescent="0.25">
      <c r="A975" s="5">
        <v>920</v>
      </c>
      <c r="B975" s="5" t="s">
        <v>49</v>
      </c>
      <c r="C975" s="5" t="s">
        <v>30</v>
      </c>
      <c r="D975" s="5" t="s">
        <v>1207</v>
      </c>
      <c r="E975" s="15" t="str">
        <f t="shared" si="165"/>
        <v>B003</v>
      </c>
      <c r="F975" s="15" t="str">
        <f t="shared" si="155"/>
        <v>12548</v>
      </c>
      <c r="G975" s="15" t="str">
        <f t="shared" si="156"/>
        <v>3-1</v>
      </c>
      <c r="H975" s="5" t="s">
        <v>1135</v>
      </c>
      <c r="I975" s="5">
        <f t="shared" si="157"/>
        <v>2</v>
      </c>
      <c r="J975" s="5">
        <f t="shared" si="158"/>
        <v>2022</v>
      </c>
      <c r="K975" s="5">
        <f t="shared" si="159"/>
        <v>5</v>
      </c>
      <c r="L975" s="7">
        <f t="shared" si="160"/>
        <v>44597</v>
      </c>
      <c r="M975" s="5" t="s">
        <v>1135</v>
      </c>
      <c r="U975" s="5" t="s">
        <v>33</v>
      </c>
      <c r="V975" s="5" t="str">
        <f t="shared" si="161"/>
        <v>clientes - varios</v>
      </c>
      <c r="W975" s="5" t="str">
        <f t="shared" si="162"/>
        <v>CLIENTES - VARIOS</v>
      </c>
      <c r="X975" s="5" t="str">
        <f t="shared" si="163"/>
        <v>Clientes - Varios</v>
      </c>
      <c r="Y975" s="5">
        <v>99999999</v>
      </c>
      <c r="Z975" s="5" t="s">
        <v>34</v>
      </c>
      <c r="AA975" s="5" t="s">
        <v>35</v>
      </c>
      <c r="AD975" s="5" t="s">
        <v>36</v>
      </c>
      <c r="AE975" s="5">
        <v>423.73</v>
      </c>
      <c r="AF975" s="5">
        <v>0</v>
      </c>
      <c r="AG975" s="5">
        <v>76.27</v>
      </c>
      <c r="AH975" s="5">
        <f t="shared" si="164"/>
        <v>500</v>
      </c>
    </row>
    <row r="976" spans="1:34" x14ac:dyDescent="0.25">
      <c r="A976" s="5">
        <v>921</v>
      </c>
      <c r="B976" s="5" t="s">
        <v>49</v>
      </c>
      <c r="C976" s="5" t="s">
        <v>30</v>
      </c>
      <c r="D976" s="5" t="s">
        <v>1208</v>
      </c>
      <c r="E976" s="15" t="str">
        <f t="shared" si="165"/>
        <v>B003</v>
      </c>
      <c r="F976" s="15" t="str">
        <f t="shared" si="155"/>
        <v>12547</v>
      </c>
      <c r="G976" s="15" t="str">
        <f t="shared" si="156"/>
        <v>3-1</v>
      </c>
      <c r="H976" s="5" t="s">
        <v>1135</v>
      </c>
      <c r="I976" s="5">
        <f t="shared" si="157"/>
        <v>2</v>
      </c>
      <c r="J976" s="5">
        <f t="shared" si="158"/>
        <v>2022</v>
      </c>
      <c r="K976" s="5">
        <f t="shared" si="159"/>
        <v>5</v>
      </c>
      <c r="L976" s="7">
        <f t="shared" si="160"/>
        <v>44597</v>
      </c>
      <c r="M976" s="5" t="s">
        <v>1135</v>
      </c>
      <c r="U976" s="5" t="s">
        <v>33</v>
      </c>
      <c r="V976" s="5" t="str">
        <f t="shared" si="161"/>
        <v>clientes - varios</v>
      </c>
      <c r="W976" s="5" t="str">
        <f t="shared" si="162"/>
        <v>CLIENTES - VARIOS</v>
      </c>
      <c r="X976" s="5" t="str">
        <f t="shared" si="163"/>
        <v>Clientes - Varios</v>
      </c>
      <c r="Y976" s="5">
        <v>99999999</v>
      </c>
      <c r="Z976" s="5" t="s">
        <v>34</v>
      </c>
      <c r="AA976" s="5" t="s">
        <v>35</v>
      </c>
      <c r="AD976" s="5" t="s">
        <v>36</v>
      </c>
      <c r="AE976" s="5">
        <v>423.73</v>
      </c>
      <c r="AF976" s="5">
        <v>0</v>
      </c>
      <c r="AG976" s="5">
        <v>76.27</v>
      </c>
      <c r="AH976" s="5">
        <f t="shared" si="164"/>
        <v>500</v>
      </c>
    </row>
    <row r="977" spans="1:34" x14ac:dyDescent="0.25">
      <c r="A977" s="5">
        <v>922</v>
      </c>
      <c r="B977" s="5" t="s">
        <v>49</v>
      </c>
      <c r="C977" s="5" t="s">
        <v>30</v>
      </c>
      <c r="D977" s="5" t="s">
        <v>1209</v>
      </c>
      <c r="E977" s="15" t="str">
        <f t="shared" si="165"/>
        <v>B003</v>
      </c>
      <c r="F977" s="15" t="str">
        <f t="shared" si="155"/>
        <v>12546</v>
      </c>
      <c r="G977" s="15" t="str">
        <f t="shared" si="156"/>
        <v>3-1</v>
      </c>
      <c r="H977" s="5" t="s">
        <v>1135</v>
      </c>
      <c r="I977" s="5">
        <f t="shared" si="157"/>
        <v>2</v>
      </c>
      <c r="J977" s="5">
        <f t="shared" si="158"/>
        <v>2022</v>
      </c>
      <c r="K977" s="5">
        <f t="shared" si="159"/>
        <v>5</v>
      </c>
      <c r="L977" s="7">
        <f t="shared" si="160"/>
        <v>44597</v>
      </c>
      <c r="M977" s="5" t="s">
        <v>1135</v>
      </c>
      <c r="U977" s="5" t="s">
        <v>33</v>
      </c>
      <c r="V977" s="5" t="str">
        <f t="shared" si="161"/>
        <v>clientes - varios</v>
      </c>
      <c r="W977" s="5" t="str">
        <f t="shared" si="162"/>
        <v>CLIENTES - VARIOS</v>
      </c>
      <c r="X977" s="5" t="str">
        <f t="shared" si="163"/>
        <v>Clientes - Varios</v>
      </c>
      <c r="Y977" s="5">
        <v>99999999</v>
      </c>
      <c r="Z977" s="5" t="s">
        <v>34</v>
      </c>
      <c r="AA977" s="5" t="s">
        <v>35</v>
      </c>
      <c r="AD977" s="5" t="s">
        <v>36</v>
      </c>
      <c r="AE977" s="5">
        <v>423.73</v>
      </c>
      <c r="AF977" s="5">
        <v>0</v>
      </c>
      <c r="AG977" s="5">
        <v>76.27</v>
      </c>
      <c r="AH977" s="5">
        <f t="shared" si="164"/>
        <v>500</v>
      </c>
    </row>
    <row r="978" spans="1:34" x14ac:dyDescent="0.25">
      <c r="A978" s="5">
        <v>923</v>
      </c>
      <c r="B978" s="5" t="s">
        <v>49</v>
      </c>
      <c r="C978" s="5" t="s">
        <v>38</v>
      </c>
      <c r="D978" s="5" t="s">
        <v>1210</v>
      </c>
      <c r="E978" s="15" t="str">
        <f t="shared" si="165"/>
        <v>F003</v>
      </c>
      <c r="F978" s="15" t="str">
        <f t="shared" si="155"/>
        <v>2081</v>
      </c>
      <c r="G978" s="15" t="str">
        <f t="shared" si="156"/>
        <v>3-2</v>
      </c>
      <c r="H978" s="5" t="s">
        <v>1135</v>
      </c>
      <c r="I978" s="5">
        <f t="shared" si="157"/>
        <v>2</v>
      </c>
      <c r="J978" s="5">
        <f t="shared" si="158"/>
        <v>2022</v>
      </c>
      <c r="K978" s="5">
        <f t="shared" si="159"/>
        <v>5</v>
      </c>
      <c r="L978" s="7">
        <f t="shared" si="160"/>
        <v>44597</v>
      </c>
      <c r="M978" s="5" t="s">
        <v>1135</v>
      </c>
      <c r="R978" s="5" t="s">
        <v>41</v>
      </c>
      <c r="S978" s="5" t="s">
        <v>40</v>
      </c>
      <c r="T978" s="5" t="s">
        <v>41</v>
      </c>
      <c r="U978" s="5" t="s">
        <v>1211</v>
      </c>
      <c r="V978" s="5" t="str">
        <f t="shared" si="161"/>
        <v>montalvo torres felipe jesus</v>
      </c>
      <c r="W978" s="5" t="str">
        <f t="shared" si="162"/>
        <v>MONTALVO TORRES FELIPE JESUS</v>
      </c>
      <c r="X978" s="5" t="str">
        <f t="shared" si="163"/>
        <v>Montalvo Torres Felipe Jesus</v>
      </c>
      <c r="Y978" s="5">
        <v>10164132736</v>
      </c>
      <c r="Z978" s="5" t="s">
        <v>34</v>
      </c>
      <c r="AA978" s="5" t="s">
        <v>35</v>
      </c>
      <c r="AD978" s="5" t="s">
        <v>36</v>
      </c>
      <c r="AE978" s="5">
        <v>33.9</v>
      </c>
      <c r="AF978" s="5">
        <v>0</v>
      </c>
      <c r="AG978" s="5">
        <v>6.1</v>
      </c>
      <c r="AH978" s="5">
        <f t="shared" si="164"/>
        <v>40</v>
      </c>
    </row>
    <row r="979" spans="1:34" x14ac:dyDescent="0.25">
      <c r="A979" s="5">
        <v>924</v>
      </c>
      <c r="B979" s="5" t="s">
        <v>29</v>
      </c>
      <c r="C979" s="5" t="s">
        <v>30</v>
      </c>
      <c r="D979" s="5" t="s">
        <v>1212</v>
      </c>
      <c r="E979" s="15" t="str">
        <f t="shared" si="165"/>
        <v>B001</v>
      </c>
      <c r="F979" s="15" t="str">
        <f t="shared" si="155"/>
        <v>17052</v>
      </c>
      <c r="G979" s="15" t="str">
        <f t="shared" si="156"/>
        <v>1-1</v>
      </c>
      <c r="H979" s="5" t="s">
        <v>1135</v>
      </c>
      <c r="I979" s="5">
        <f t="shared" si="157"/>
        <v>2</v>
      </c>
      <c r="J979" s="5">
        <f t="shared" si="158"/>
        <v>2022</v>
      </c>
      <c r="K979" s="5">
        <f t="shared" si="159"/>
        <v>5</v>
      </c>
      <c r="L979" s="7">
        <f t="shared" si="160"/>
        <v>44597</v>
      </c>
      <c r="M979" s="5" t="s">
        <v>1135</v>
      </c>
      <c r="U979" s="5" t="s">
        <v>33</v>
      </c>
      <c r="V979" s="5" t="str">
        <f t="shared" si="161"/>
        <v>clientes - varios</v>
      </c>
      <c r="W979" s="5" t="str">
        <f t="shared" si="162"/>
        <v>CLIENTES - VARIOS</v>
      </c>
      <c r="X979" s="5" t="str">
        <f t="shared" si="163"/>
        <v>Clientes - Varios</v>
      </c>
      <c r="Y979" s="5">
        <v>99999999</v>
      </c>
      <c r="Z979" s="5" t="s">
        <v>34</v>
      </c>
      <c r="AA979" s="5" t="s">
        <v>35</v>
      </c>
      <c r="AD979" s="5" t="s">
        <v>36</v>
      </c>
      <c r="AE979" s="5">
        <v>93.22</v>
      </c>
      <c r="AF979" s="5">
        <v>0</v>
      </c>
      <c r="AG979" s="5">
        <v>16.78</v>
      </c>
      <c r="AH979" s="5">
        <f t="shared" si="164"/>
        <v>110</v>
      </c>
    </row>
    <row r="980" spans="1:34" x14ac:dyDescent="0.25">
      <c r="A980" s="5">
        <v>925</v>
      </c>
      <c r="B980" s="5" t="s">
        <v>29</v>
      </c>
      <c r="C980" s="5" t="s">
        <v>30</v>
      </c>
      <c r="D980" s="5" t="s">
        <v>1213</v>
      </c>
      <c r="E980" s="15" t="str">
        <f t="shared" si="165"/>
        <v>B001</v>
      </c>
      <c r="F980" s="15" t="str">
        <f t="shared" si="155"/>
        <v>17051</v>
      </c>
      <c r="G980" s="15" t="str">
        <f t="shared" si="156"/>
        <v>1-1</v>
      </c>
      <c r="H980" s="5" t="s">
        <v>1135</v>
      </c>
      <c r="I980" s="5">
        <f t="shared" si="157"/>
        <v>2</v>
      </c>
      <c r="J980" s="5">
        <f t="shared" si="158"/>
        <v>2022</v>
      </c>
      <c r="K980" s="5">
        <f t="shared" si="159"/>
        <v>5</v>
      </c>
      <c r="L980" s="7">
        <f t="shared" si="160"/>
        <v>44597</v>
      </c>
      <c r="M980" s="5" t="s">
        <v>1135</v>
      </c>
      <c r="U980" s="5" t="s">
        <v>33</v>
      </c>
      <c r="V980" s="5" t="str">
        <f t="shared" si="161"/>
        <v>clientes - varios</v>
      </c>
      <c r="W980" s="5" t="str">
        <f t="shared" si="162"/>
        <v>CLIENTES - VARIOS</v>
      </c>
      <c r="X980" s="5" t="str">
        <f t="shared" si="163"/>
        <v>Clientes - Varios</v>
      </c>
      <c r="Y980" s="5">
        <v>99999999</v>
      </c>
      <c r="Z980" s="5" t="s">
        <v>34</v>
      </c>
      <c r="AA980" s="5" t="s">
        <v>35</v>
      </c>
      <c r="AD980" s="5" t="s">
        <v>36</v>
      </c>
      <c r="AE980" s="5">
        <v>127.12</v>
      </c>
      <c r="AF980" s="5">
        <v>0</v>
      </c>
      <c r="AG980" s="5">
        <v>22.88</v>
      </c>
      <c r="AH980" s="5">
        <f t="shared" si="164"/>
        <v>150</v>
      </c>
    </row>
    <row r="981" spans="1:34" x14ac:dyDescent="0.25">
      <c r="A981" s="5">
        <v>926</v>
      </c>
      <c r="B981" s="5" t="s">
        <v>49</v>
      </c>
      <c r="C981" s="5" t="s">
        <v>30</v>
      </c>
      <c r="D981" s="5" t="s">
        <v>1214</v>
      </c>
      <c r="E981" s="15" t="str">
        <f t="shared" si="165"/>
        <v>B003</v>
      </c>
      <c r="F981" s="15" t="str">
        <f t="shared" si="155"/>
        <v>12545</v>
      </c>
      <c r="G981" s="15" t="str">
        <f t="shared" si="156"/>
        <v>3-1</v>
      </c>
      <c r="H981" s="5" t="s">
        <v>1135</v>
      </c>
      <c r="I981" s="5">
        <f t="shared" si="157"/>
        <v>2</v>
      </c>
      <c r="J981" s="5">
        <f t="shared" si="158"/>
        <v>2022</v>
      </c>
      <c r="K981" s="5">
        <f t="shared" si="159"/>
        <v>5</v>
      </c>
      <c r="L981" s="7">
        <f t="shared" si="160"/>
        <v>44597</v>
      </c>
      <c r="M981" s="5" t="s">
        <v>1135</v>
      </c>
      <c r="U981" s="5" t="s">
        <v>33</v>
      </c>
      <c r="V981" s="5" t="str">
        <f t="shared" si="161"/>
        <v>clientes - varios</v>
      </c>
      <c r="W981" s="5" t="str">
        <f t="shared" si="162"/>
        <v>CLIENTES - VARIOS</v>
      </c>
      <c r="X981" s="5" t="str">
        <f t="shared" si="163"/>
        <v>Clientes - Varios</v>
      </c>
      <c r="Y981" s="5">
        <v>99999999</v>
      </c>
      <c r="Z981" s="5" t="s">
        <v>34</v>
      </c>
      <c r="AA981" s="5" t="s">
        <v>35</v>
      </c>
      <c r="AD981" s="5" t="s">
        <v>36</v>
      </c>
      <c r="AE981" s="5">
        <v>25.42</v>
      </c>
      <c r="AF981" s="5">
        <v>0</v>
      </c>
      <c r="AG981" s="5">
        <v>4.58</v>
      </c>
      <c r="AH981" s="5">
        <f t="shared" si="164"/>
        <v>30</v>
      </c>
    </row>
    <row r="982" spans="1:34" x14ac:dyDescent="0.25">
      <c r="A982" s="5">
        <v>927</v>
      </c>
      <c r="B982" s="5" t="s">
        <v>29</v>
      </c>
      <c r="C982" s="5" t="s">
        <v>38</v>
      </c>
      <c r="D982" s="5" t="s">
        <v>1215</v>
      </c>
      <c r="E982" s="15" t="str">
        <f t="shared" si="165"/>
        <v>F001</v>
      </c>
      <c r="F982" s="15" t="str">
        <f t="shared" si="155"/>
        <v>8379</v>
      </c>
      <c r="G982" s="15" t="str">
        <f t="shared" si="156"/>
        <v>1-8</v>
      </c>
      <c r="H982" s="5" t="s">
        <v>1135</v>
      </c>
      <c r="I982" s="5">
        <f t="shared" si="157"/>
        <v>2</v>
      </c>
      <c r="J982" s="5">
        <f t="shared" si="158"/>
        <v>2022</v>
      </c>
      <c r="K982" s="5">
        <f t="shared" si="159"/>
        <v>5</v>
      </c>
      <c r="L982" s="7">
        <f t="shared" si="160"/>
        <v>44597</v>
      </c>
      <c r="M982" s="5" t="s">
        <v>1135</v>
      </c>
      <c r="R982" s="5" t="s">
        <v>306</v>
      </c>
      <c r="S982" s="5" t="s">
        <v>40</v>
      </c>
      <c r="T982" s="5" t="s">
        <v>306</v>
      </c>
      <c r="U982" s="5" t="s">
        <v>1216</v>
      </c>
      <c r="V982" s="5" t="str">
        <f t="shared" si="161"/>
        <v>constructora cerilam s.a.c.</v>
      </c>
      <c r="W982" s="5" t="str">
        <f t="shared" si="162"/>
        <v>CONSTRUCTORA CERILAM S.A.C.</v>
      </c>
      <c r="X982" s="5" t="str">
        <f t="shared" si="163"/>
        <v>Constructora Cerilam S.A.C.</v>
      </c>
      <c r="Y982" s="5">
        <v>20487527131</v>
      </c>
      <c r="Z982" s="5" t="s">
        <v>34</v>
      </c>
      <c r="AA982" s="5" t="s">
        <v>35</v>
      </c>
      <c r="AD982" s="5" t="s">
        <v>36</v>
      </c>
      <c r="AE982" s="5">
        <v>101.69</v>
      </c>
      <c r="AF982" s="5">
        <v>0</v>
      </c>
      <c r="AG982" s="5">
        <v>18.309999999999999</v>
      </c>
      <c r="AH982" s="5">
        <f t="shared" si="164"/>
        <v>120</v>
      </c>
    </row>
    <row r="983" spans="1:34" x14ac:dyDescent="0.25">
      <c r="A983" s="5">
        <v>928</v>
      </c>
      <c r="B983" s="5" t="s">
        <v>29</v>
      </c>
      <c r="C983" s="5" t="s">
        <v>38</v>
      </c>
      <c r="D983" s="5" t="s">
        <v>1217</v>
      </c>
      <c r="E983" s="15" t="str">
        <f t="shared" si="165"/>
        <v>F001</v>
      </c>
      <c r="F983" s="15" t="str">
        <f t="shared" si="155"/>
        <v>8378</v>
      </c>
      <c r="G983" s="15" t="str">
        <f t="shared" si="156"/>
        <v>1-8</v>
      </c>
      <c r="H983" s="5" t="s">
        <v>1135</v>
      </c>
      <c r="I983" s="5">
        <f t="shared" si="157"/>
        <v>2</v>
      </c>
      <c r="J983" s="5">
        <f t="shared" si="158"/>
        <v>2022</v>
      </c>
      <c r="K983" s="5">
        <f t="shared" si="159"/>
        <v>5</v>
      </c>
      <c r="L983" s="7">
        <f t="shared" si="160"/>
        <v>44597</v>
      </c>
      <c r="M983" s="5" t="s">
        <v>1135</v>
      </c>
      <c r="U983" s="5" t="s">
        <v>108</v>
      </c>
      <c r="V983" s="5" t="str">
        <f t="shared" si="161"/>
        <v>empresa constructora y servicios generales akunta s.r.l.</v>
      </c>
      <c r="W983" s="5" t="str">
        <f t="shared" si="162"/>
        <v>EMPRESA CONSTRUCTORA Y SERVICIOS GENERALES AKUNTA S.R.L.</v>
      </c>
      <c r="X983" s="5" t="str">
        <f t="shared" si="163"/>
        <v>Empresa Constructora Y Servicios Generales Akunta S.R.L.</v>
      </c>
      <c r="Y983" s="5">
        <v>20496149425</v>
      </c>
      <c r="Z983" s="5" t="s">
        <v>34</v>
      </c>
      <c r="AA983" s="5" t="s">
        <v>35</v>
      </c>
      <c r="AD983" s="5" t="s">
        <v>36</v>
      </c>
      <c r="AE983" s="5">
        <v>76.27</v>
      </c>
      <c r="AF983" s="5">
        <v>0</v>
      </c>
      <c r="AG983" s="5">
        <v>13.73</v>
      </c>
      <c r="AH983" s="5">
        <f t="shared" si="164"/>
        <v>90</v>
      </c>
    </row>
    <row r="984" spans="1:34" x14ac:dyDescent="0.25">
      <c r="A984" s="5">
        <v>929</v>
      </c>
      <c r="B984" s="5" t="s">
        <v>29</v>
      </c>
      <c r="C984" s="5" t="s">
        <v>30</v>
      </c>
      <c r="D984" s="5" t="s">
        <v>1218</v>
      </c>
      <c r="E984" s="15" t="str">
        <f t="shared" si="165"/>
        <v>B001</v>
      </c>
      <c r="F984" s="15" t="str">
        <f t="shared" si="155"/>
        <v>17050</v>
      </c>
      <c r="G984" s="15" t="str">
        <f t="shared" si="156"/>
        <v>1-1</v>
      </c>
      <c r="H984" s="5" t="s">
        <v>1135</v>
      </c>
      <c r="I984" s="5">
        <f t="shared" si="157"/>
        <v>2</v>
      </c>
      <c r="J984" s="5">
        <f t="shared" si="158"/>
        <v>2022</v>
      </c>
      <c r="K984" s="5">
        <f t="shared" si="159"/>
        <v>5</v>
      </c>
      <c r="L984" s="7">
        <f t="shared" si="160"/>
        <v>44597</v>
      </c>
      <c r="M984" s="5" t="s">
        <v>1135</v>
      </c>
      <c r="U984" s="5" t="s">
        <v>33</v>
      </c>
      <c r="V984" s="5" t="str">
        <f t="shared" si="161"/>
        <v>clientes - varios</v>
      </c>
      <c r="W984" s="5" t="str">
        <f t="shared" si="162"/>
        <v>CLIENTES - VARIOS</v>
      </c>
      <c r="X984" s="5" t="str">
        <f t="shared" si="163"/>
        <v>Clientes - Varios</v>
      </c>
      <c r="Y984" s="5">
        <v>99999999</v>
      </c>
      <c r="Z984" s="5" t="s">
        <v>34</v>
      </c>
      <c r="AA984" s="5" t="s">
        <v>35</v>
      </c>
      <c r="AD984" s="5" t="s">
        <v>36</v>
      </c>
      <c r="AE984" s="5">
        <v>25.42</v>
      </c>
      <c r="AF984" s="5">
        <v>0</v>
      </c>
      <c r="AG984" s="5">
        <v>4.58</v>
      </c>
      <c r="AH984" s="5">
        <f t="shared" si="164"/>
        <v>30</v>
      </c>
    </row>
    <row r="985" spans="1:34" x14ac:dyDescent="0.25">
      <c r="A985" s="5">
        <v>930</v>
      </c>
      <c r="B985" s="5" t="s">
        <v>29</v>
      </c>
      <c r="C985" s="5" t="s">
        <v>30</v>
      </c>
      <c r="D985" s="5" t="s">
        <v>1219</v>
      </c>
      <c r="E985" s="15" t="str">
        <f t="shared" si="165"/>
        <v>B001</v>
      </c>
      <c r="F985" s="15" t="str">
        <f t="shared" si="155"/>
        <v>17049</v>
      </c>
      <c r="G985" s="15" t="str">
        <f t="shared" si="156"/>
        <v>1-1</v>
      </c>
      <c r="H985" s="5" t="s">
        <v>1135</v>
      </c>
      <c r="I985" s="5">
        <f t="shared" si="157"/>
        <v>2</v>
      </c>
      <c r="J985" s="5">
        <f t="shared" si="158"/>
        <v>2022</v>
      </c>
      <c r="K985" s="5">
        <f t="shared" si="159"/>
        <v>5</v>
      </c>
      <c r="L985" s="7">
        <f t="shared" si="160"/>
        <v>44597</v>
      </c>
      <c r="M985" s="5" t="s">
        <v>1135</v>
      </c>
      <c r="U985" s="5" t="s">
        <v>33</v>
      </c>
      <c r="V985" s="5" t="str">
        <f t="shared" si="161"/>
        <v>clientes - varios</v>
      </c>
      <c r="W985" s="5" t="str">
        <f t="shared" si="162"/>
        <v>CLIENTES - VARIOS</v>
      </c>
      <c r="X985" s="5" t="str">
        <f t="shared" si="163"/>
        <v>Clientes - Varios</v>
      </c>
      <c r="Y985" s="5">
        <v>99999999</v>
      </c>
      <c r="Z985" s="5" t="s">
        <v>34</v>
      </c>
      <c r="AA985" s="5" t="s">
        <v>35</v>
      </c>
      <c r="AD985" s="5" t="s">
        <v>36</v>
      </c>
      <c r="AE985" s="5">
        <v>500</v>
      </c>
      <c r="AF985" s="5">
        <v>0</v>
      </c>
      <c r="AG985" s="5">
        <v>90</v>
      </c>
      <c r="AH985" s="5">
        <f t="shared" si="164"/>
        <v>590</v>
      </c>
    </row>
    <row r="986" spans="1:34" x14ac:dyDescent="0.25">
      <c r="A986" s="5">
        <v>931</v>
      </c>
      <c r="B986" s="5" t="s">
        <v>29</v>
      </c>
      <c r="C986" s="5" t="s">
        <v>38</v>
      </c>
      <c r="D986" s="5" t="s">
        <v>1220</v>
      </c>
      <c r="E986" s="15" t="str">
        <f t="shared" si="165"/>
        <v>F001</v>
      </c>
      <c r="F986" s="15" t="str">
        <f t="shared" si="155"/>
        <v>8377</v>
      </c>
      <c r="G986" s="15" t="str">
        <f t="shared" si="156"/>
        <v>1-8</v>
      </c>
      <c r="H986" s="5" t="s">
        <v>1135</v>
      </c>
      <c r="I986" s="5">
        <f t="shared" si="157"/>
        <v>2</v>
      </c>
      <c r="J986" s="5">
        <f t="shared" si="158"/>
        <v>2022</v>
      </c>
      <c r="K986" s="5">
        <f t="shared" si="159"/>
        <v>5</v>
      </c>
      <c r="L986" s="7">
        <f t="shared" si="160"/>
        <v>44597</v>
      </c>
      <c r="M986" s="5" t="s">
        <v>1135</v>
      </c>
      <c r="R986" s="5" t="s">
        <v>1221</v>
      </c>
      <c r="S986" s="5" t="s">
        <v>737</v>
      </c>
      <c r="T986" s="5" t="s">
        <v>736</v>
      </c>
      <c r="U986" s="5" t="s">
        <v>1222</v>
      </c>
      <c r="V986" s="5" t="str">
        <f t="shared" si="161"/>
        <v>salem contratistas generales sac</v>
      </c>
      <c r="W986" s="5" t="str">
        <f t="shared" si="162"/>
        <v>SALEM CONTRATISTAS GENERALES SAC</v>
      </c>
      <c r="X986" s="5" t="str">
        <f t="shared" si="163"/>
        <v>Salem Contratistas Generales Sac</v>
      </c>
      <c r="Y986" s="5">
        <v>20481764026</v>
      </c>
      <c r="Z986" s="5" t="s">
        <v>34</v>
      </c>
      <c r="AA986" s="5" t="s">
        <v>35</v>
      </c>
      <c r="AD986" s="5" t="s">
        <v>36</v>
      </c>
      <c r="AE986" s="5">
        <v>45.42</v>
      </c>
      <c r="AF986" s="5">
        <v>0</v>
      </c>
      <c r="AG986" s="5">
        <v>8.18</v>
      </c>
      <c r="AH986" s="5">
        <f t="shared" si="164"/>
        <v>53.6</v>
      </c>
    </row>
    <row r="987" spans="1:34" x14ac:dyDescent="0.25">
      <c r="A987" s="5">
        <v>932</v>
      </c>
      <c r="B987" s="5" t="s">
        <v>97</v>
      </c>
      <c r="C987" s="5" t="s">
        <v>38</v>
      </c>
      <c r="D987" s="5" t="s">
        <v>1223</v>
      </c>
      <c r="E987" s="15" t="str">
        <f t="shared" si="165"/>
        <v>F004</v>
      </c>
      <c r="F987" s="15" t="str">
        <f t="shared" si="155"/>
        <v>4-439</v>
      </c>
      <c r="G987" s="15" t="str">
        <f t="shared" si="156"/>
        <v>4-4</v>
      </c>
      <c r="H987" s="5" t="s">
        <v>1135</v>
      </c>
      <c r="I987" s="5">
        <f t="shared" si="157"/>
        <v>2</v>
      </c>
      <c r="J987" s="5">
        <f t="shared" si="158"/>
        <v>2022</v>
      </c>
      <c r="K987" s="5">
        <f t="shared" si="159"/>
        <v>5</v>
      </c>
      <c r="L987" s="7">
        <f t="shared" si="160"/>
        <v>44597</v>
      </c>
      <c r="M987" s="5" t="s">
        <v>1135</v>
      </c>
      <c r="R987" s="5" t="s">
        <v>92</v>
      </c>
      <c r="S987" s="5" t="s">
        <v>40</v>
      </c>
      <c r="T987" s="5" t="s">
        <v>41</v>
      </c>
      <c r="U987" s="5" t="s">
        <v>1224</v>
      </c>
      <c r="V987" s="5" t="str">
        <f t="shared" si="161"/>
        <v>petro edelmira e.i.r.l.</v>
      </c>
      <c r="W987" s="5" t="str">
        <f t="shared" si="162"/>
        <v>PETRO EDELMIRA E.I.R.L.</v>
      </c>
      <c r="X987" s="5" t="str">
        <f t="shared" si="163"/>
        <v>Petro Edelmira E.I.R.L.</v>
      </c>
      <c r="Y987" s="5">
        <v>20604920249</v>
      </c>
      <c r="Z987" s="5" t="s">
        <v>34</v>
      </c>
      <c r="AA987" s="5" t="s">
        <v>35</v>
      </c>
      <c r="AD987" s="5" t="s">
        <v>36</v>
      </c>
      <c r="AE987" s="5">
        <v>338.98</v>
      </c>
      <c r="AF987" s="5">
        <v>0</v>
      </c>
      <c r="AG987" s="5">
        <v>61.02</v>
      </c>
      <c r="AH987" s="5">
        <f t="shared" si="164"/>
        <v>400</v>
      </c>
    </row>
    <row r="988" spans="1:34" x14ac:dyDescent="0.25">
      <c r="A988" s="5">
        <v>933</v>
      </c>
      <c r="B988" s="5" t="s">
        <v>29</v>
      </c>
      <c r="C988" s="5" t="s">
        <v>30</v>
      </c>
      <c r="D988" s="5" t="s">
        <v>1225</v>
      </c>
      <c r="E988" s="15" t="str">
        <f t="shared" si="165"/>
        <v>B001</v>
      </c>
      <c r="F988" s="15" t="str">
        <f t="shared" si="155"/>
        <v>17048</v>
      </c>
      <c r="G988" s="15" t="str">
        <f t="shared" si="156"/>
        <v>1-1</v>
      </c>
      <c r="H988" s="5" t="s">
        <v>1135</v>
      </c>
      <c r="I988" s="5">
        <f t="shared" si="157"/>
        <v>2</v>
      </c>
      <c r="J988" s="5">
        <f t="shared" si="158"/>
        <v>2022</v>
      </c>
      <c r="K988" s="5">
        <f t="shared" si="159"/>
        <v>5</v>
      </c>
      <c r="L988" s="7">
        <f t="shared" si="160"/>
        <v>44597</v>
      </c>
      <c r="M988" s="5" t="s">
        <v>1135</v>
      </c>
      <c r="U988" s="5" t="s">
        <v>33</v>
      </c>
      <c r="V988" s="5" t="str">
        <f t="shared" si="161"/>
        <v>clientes - varios</v>
      </c>
      <c r="W988" s="5" t="str">
        <f t="shared" si="162"/>
        <v>CLIENTES - VARIOS</v>
      </c>
      <c r="X988" s="5" t="str">
        <f t="shared" si="163"/>
        <v>Clientes - Varios</v>
      </c>
      <c r="Y988" s="5">
        <v>99999999</v>
      </c>
      <c r="Z988" s="5" t="s">
        <v>34</v>
      </c>
      <c r="AA988" s="5" t="s">
        <v>35</v>
      </c>
      <c r="AD988" s="5" t="s">
        <v>36</v>
      </c>
      <c r="AE988" s="5">
        <v>104.41</v>
      </c>
      <c r="AF988" s="5">
        <v>0</v>
      </c>
      <c r="AG988" s="5">
        <v>18.79</v>
      </c>
      <c r="AH988" s="5">
        <f t="shared" si="164"/>
        <v>123.19999999999999</v>
      </c>
    </row>
    <row r="989" spans="1:34" x14ac:dyDescent="0.25">
      <c r="A989" s="5">
        <v>934</v>
      </c>
      <c r="B989" s="5" t="s">
        <v>29</v>
      </c>
      <c r="C989" s="5" t="s">
        <v>38</v>
      </c>
      <c r="D989" s="5" t="s">
        <v>1226</v>
      </c>
      <c r="E989" s="15" t="str">
        <f t="shared" si="165"/>
        <v>F001</v>
      </c>
      <c r="F989" s="15" t="str">
        <f t="shared" si="155"/>
        <v>8376</v>
      </c>
      <c r="G989" s="15" t="str">
        <f t="shared" si="156"/>
        <v>1-8</v>
      </c>
      <c r="H989" s="5" t="s">
        <v>1135</v>
      </c>
      <c r="I989" s="5">
        <f t="shared" si="157"/>
        <v>2</v>
      </c>
      <c r="J989" s="5">
        <f t="shared" si="158"/>
        <v>2022</v>
      </c>
      <c r="K989" s="5">
        <f t="shared" si="159"/>
        <v>5</v>
      </c>
      <c r="L989" s="7">
        <f t="shared" si="160"/>
        <v>44597</v>
      </c>
      <c r="M989" s="5" t="s">
        <v>1135</v>
      </c>
      <c r="R989" s="5" t="s">
        <v>403</v>
      </c>
      <c r="S989" s="5" t="s">
        <v>168</v>
      </c>
      <c r="T989" s="5" t="s">
        <v>169</v>
      </c>
      <c r="U989" s="5" t="s">
        <v>1227</v>
      </c>
      <c r="V989" s="5" t="str">
        <f t="shared" si="161"/>
        <v>transportes de carga yavel s.a.c.</v>
      </c>
      <c r="W989" s="5" t="str">
        <f t="shared" si="162"/>
        <v>TRANSPORTES DE CARGA YAVEL S.A.C.</v>
      </c>
      <c r="X989" s="5" t="str">
        <f t="shared" si="163"/>
        <v>Transportes De Carga Yavel S.A.C.</v>
      </c>
      <c r="Y989" s="5">
        <v>20519104271</v>
      </c>
      <c r="Z989" s="5" t="s">
        <v>34</v>
      </c>
      <c r="AA989" s="5" t="s">
        <v>35</v>
      </c>
      <c r="AD989" s="5" t="s">
        <v>36</v>
      </c>
      <c r="AE989" s="5">
        <v>536.44000000000005</v>
      </c>
      <c r="AF989" s="5">
        <v>0</v>
      </c>
      <c r="AG989" s="5">
        <v>96.56</v>
      </c>
      <c r="AH989" s="5">
        <f t="shared" si="164"/>
        <v>633</v>
      </c>
    </row>
    <row r="990" spans="1:34" x14ac:dyDescent="0.25">
      <c r="A990" s="5">
        <v>935</v>
      </c>
      <c r="B990" s="5" t="s">
        <v>55</v>
      </c>
      <c r="C990" s="5" t="s">
        <v>38</v>
      </c>
      <c r="D990" s="5" t="s">
        <v>1228</v>
      </c>
      <c r="E990" s="15" t="str">
        <f t="shared" si="165"/>
        <v>F002</v>
      </c>
      <c r="F990" s="15" t="str">
        <f t="shared" si="155"/>
        <v>3452</v>
      </c>
      <c r="G990" s="15" t="str">
        <f t="shared" si="156"/>
        <v>2-3</v>
      </c>
      <c r="H990" s="5" t="s">
        <v>1135</v>
      </c>
      <c r="I990" s="5">
        <f t="shared" si="157"/>
        <v>2</v>
      </c>
      <c r="J990" s="5">
        <f t="shared" si="158"/>
        <v>2022</v>
      </c>
      <c r="K990" s="5">
        <f t="shared" si="159"/>
        <v>5</v>
      </c>
      <c r="L990" s="7">
        <f t="shared" si="160"/>
        <v>44597</v>
      </c>
      <c r="M990" s="5" t="s">
        <v>1135</v>
      </c>
      <c r="U990" s="5" t="s">
        <v>312</v>
      </c>
      <c r="V990" s="5" t="str">
        <f t="shared" si="161"/>
        <v>inversiones tantalean cayotopa</v>
      </c>
      <c r="W990" s="5" t="str">
        <f t="shared" si="162"/>
        <v>INVERSIONES TANTALEAN CAYOTOPA</v>
      </c>
      <c r="X990" s="5" t="str">
        <f t="shared" si="163"/>
        <v>Inversiones Tantalean Cayotopa</v>
      </c>
      <c r="Y990" s="5">
        <v>20608161296</v>
      </c>
      <c r="Z990" s="5" t="s">
        <v>34</v>
      </c>
      <c r="AA990" s="5" t="s">
        <v>35</v>
      </c>
      <c r="AD990" s="5" t="s">
        <v>36</v>
      </c>
      <c r="AE990" s="5">
        <v>16.95</v>
      </c>
      <c r="AF990" s="5">
        <v>0</v>
      </c>
      <c r="AG990" s="5">
        <v>3.05</v>
      </c>
      <c r="AH990" s="5">
        <f t="shared" si="164"/>
        <v>20</v>
      </c>
    </row>
    <row r="991" spans="1:34" x14ac:dyDescent="0.25">
      <c r="A991" s="5">
        <v>936</v>
      </c>
      <c r="B991" s="5" t="s">
        <v>29</v>
      </c>
      <c r="C991" s="5" t="s">
        <v>30</v>
      </c>
      <c r="D991" s="5" t="s">
        <v>1229</v>
      </c>
      <c r="E991" s="15" t="str">
        <f t="shared" si="165"/>
        <v>B001</v>
      </c>
      <c r="F991" s="15" t="str">
        <f t="shared" si="155"/>
        <v>17047</v>
      </c>
      <c r="G991" s="15" t="str">
        <f t="shared" si="156"/>
        <v>1-1</v>
      </c>
      <c r="H991" s="5" t="s">
        <v>1135</v>
      </c>
      <c r="I991" s="5">
        <f t="shared" si="157"/>
        <v>2</v>
      </c>
      <c r="J991" s="5">
        <f t="shared" si="158"/>
        <v>2022</v>
      </c>
      <c r="K991" s="5">
        <f t="shared" si="159"/>
        <v>5</v>
      </c>
      <c r="L991" s="7">
        <f t="shared" si="160"/>
        <v>44597</v>
      </c>
      <c r="M991" s="5" t="s">
        <v>1135</v>
      </c>
      <c r="U991" s="5" t="s">
        <v>33</v>
      </c>
      <c r="V991" s="5" t="str">
        <f t="shared" si="161"/>
        <v>clientes - varios</v>
      </c>
      <c r="W991" s="5" t="str">
        <f t="shared" si="162"/>
        <v>CLIENTES - VARIOS</v>
      </c>
      <c r="X991" s="5" t="str">
        <f t="shared" si="163"/>
        <v>Clientes - Varios</v>
      </c>
      <c r="Y991" s="5">
        <v>99999999</v>
      </c>
      <c r="Z991" s="5" t="s">
        <v>34</v>
      </c>
      <c r="AA991" s="5" t="s">
        <v>35</v>
      </c>
      <c r="AD991" s="5" t="s">
        <v>36</v>
      </c>
      <c r="AE991" s="5">
        <v>84.75</v>
      </c>
      <c r="AF991" s="5">
        <v>0</v>
      </c>
      <c r="AG991" s="5">
        <v>15.25</v>
      </c>
      <c r="AH991" s="5">
        <f t="shared" si="164"/>
        <v>100</v>
      </c>
    </row>
    <row r="992" spans="1:34" x14ac:dyDescent="0.25">
      <c r="A992" s="5">
        <v>937</v>
      </c>
      <c r="B992" s="5" t="s">
        <v>29</v>
      </c>
      <c r="C992" s="5" t="s">
        <v>38</v>
      </c>
      <c r="D992" s="5" t="s">
        <v>1230</v>
      </c>
      <c r="E992" s="15" t="str">
        <f t="shared" si="165"/>
        <v>F001</v>
      </c>
      <c r="F992" s="15" t="str">
        <f t="shared" si="155"/>
        <v>8375</v>
      </c>
      <c r="G992" s="15" t="str">
        <f t="shared" si="156"/>
        <v>1-8</v>
      </c>
      <c r="H992" s="5" t="s">
        <v>1135</v>
      </c>
      <c r="I992" s="5">
        <f t="shared" si="157"/>
        <v>2</v>
      </c>
      <c r="J992" s="5">
        <f t="shared" si="158"/>
        <v>2022</v>
      </c>
      <c r="K992" s="5">
        <f t="shared" si="159"/>
        <v>5</v>
      </c>
      <c r="L992" s="7">
        <f t="shared" si="160"/>
        <v>44597</v>
      </c>
      <c r="M992" s="5" t="s">
        <v>1135</v>
      </c>
      <c r="R992" s="5" t="s">
        <v>395</v>
      </c>
      <c r="S992" s="5" t="s">
        <v>168</v>
      </c>
      <c r="T992" s="5" t="s">
        <v>169</v>
      </c>
      <c r="U992" s="5" t="s">
        <v>396</v>
      </c>
      <c r="V992" s="5" t="str">
        <f t="shared" si="161"/>
        <v>transportes pasamayo s r ltda</v>
      </c>
      <c r="W992" s="5" t="str">
        <f t="shared" si="162"/>
        <v>TRANSPORTES PASAMAYO S R LTDA</v>
      </c>
      <c r="X992" s="5" t="str">
        <f t="shared" si="163"/>
        <v>Transportes Pasamayo S R Ltda</v>
      </c>
      <c r="Y992" s="5">
        <v>20225171719</v>
      </c>
      <c r="Z992" s="5" t="s">
        <v>34</v>
      </c>
      <c r="AA992" s="5" t="s">
        <v>35</v>
      </c>
      <c r="AD992" s="5" t="s">
        <v>36</v>
      </c>
      <c r="AE992" s="5">
        <v>152.54</v>
      </c>
      <c r="AF992" s="5">
        <v>0</v>
      </c>
      <c r="AG992" s="5">
        <v>27.46</v>
      </c>
      <c r="AH992" s="5">
        <f t="shared" si="164"/>
        <v>180</v>
      </c>
    </row>
    <row r="993" spans="1:34" x14ac:dyDescent="0.25">
      <c r="A993" s="5">
        <v>938</v>
      </c>
      <c r="B993" s="5" t="s">
        <v>29</v>
      </c>
      <c r="C993" s="5" t="s">
        <v>38</v>
      </c>
      <c r="D993" s="5" t="s">
        <v>1231</v>
      </c>
      <c r="E993" s="15" t="str">
        <f t="shared" si="165"/>
        <v>F001</v>
      </c>
      <c r="F993" s="15" t="str">
        <f t="shared" si="155"/>
        <v>8374</v>
      </c>
      <c r="G993" s="15" t="str">
        <f t="shared" si="156"/>
        <v>1-8</v>
      </c>
      <c r="H993" s="5" t="s">
        <v>1135</v>
      </c>
      <c r="I993" s="5">
        <f t="shared" si="157"/>
        <v>2</v>
      </c>
      <c r="J993" s="5">
        <f t="shared" si="158"/>
        <v>2022</v>
      </c>
      <c r="K993" s="5">
        <f t="shared" si="159"/>
        <v>5</v>
      </c>
      <c r="L993" s="7">
        <f t="shared" si="160"/>
        <v>44597</v>
      </c>
      <c r="M993" s="5" t="s">
        <v>1135</v>
      </c>
      <c r="U993" s="5" t="s">
        <v>1232</v>
      </c>
      <c r="V993" s="5" t="str">
        <f t="shared" si="161"/>
        <v>carlos de la cruz juan luis</v>
      </c>
      <c r="W993" s="5" t="str">
        <f t="shared" si="162"/>
        <v>CARLOS DE LA CRUZ JUAN LUIS</v>
      </c>
      <c r="X993" s="5" t="str">
        <f t="shared" si="163"/>
        <v>Carlos De La Cruz Juan Luis</v>
      </c>
      <c r="Y993" s="5">
        <v>10457763471</v>
      </c>
      <c r="Z993" s="5" t="s">
        <v>34</v>
      </c>
      <c r="AA993" s="5" t="s">
        <v>35</v>
      </c>
      <c r="AD993" s="5" t="s">
        <v>36</v>
      </c>
      <c r="AE993" s="5">
        <v>84.75</v>
      </c>
      <c r="AF993" s="5">
        <v>0</v>
      </c>
      <c r="AG993" s="5">
        <v>15.25</v>
      </c>
      <c r="AH993" s="5">
        <f t="shared" si="164"/>
        <v>100</v>
      </c>
    </row>
    <row r="994" spans="1:34" x14ac:dyDescent="0.25">
      <c r="A994" s="5">
        <v>939</v>
      </c>
      <c r="B994" s="5" t="s">
        <v>29</v>
      </c>
      <c r="C994" s="5" t="s">
        <v>38</v>
      </c>
      <c r="D994" s="5" t="s">
        <v>1233</v>
      </c>
      <c r="E994" s="15" t="str">
        <f t="shared" si="165"/>
        <v>F001</v>
      </c>
      <c r="F994" s="15" t="str">
        <f t="shared" si="155"/>
        <v>8373</v>
      </c>
      <c r="G994" s="15" t="str">
        <f t="shared" si="156"/>
        <v>1-8</v>
      </c>
      <c r="H994" s="5" t="s">
        <v>1135</v>
      </c>
      <c r="I994" s="5">
        <f t="shared" si="157"/>
        <v>2</v>
      </c>
      <c r="J994" s="5">
        <f t="shared" si="158"/>
        <v>2022</v>
      </c>
      <c r="K994" s="5">
        <f t="shared" si="159"/>
        <v>5</v>
      </c>
      <c r="L994" s="7">
        <f t="shared" si="160"/>
        <v>44597</v>
      </c>
      <c r="M994" s="5" t="s">
        <v>1135</v>
      </c>
      <c r="S994" s="5" t="s">
        <v>40</v>
      </c>
      <c r="T994" s="5" t="s">
        <v>41</v>
      </c>
      <c r="U994" s="5" t="s">
        <v>162</v>
      </c>
      <c r="V994" s="5" t="str">
        <f t="shared" si="161"/>
        <v>cubas mundaca jose sergio</v>
      </c>
      <c r="W994" s="5" t="str">
        <f t="shared" si="162"/>
        <v>CUBAS MUNDACA JOSE SERGIO</v>
      </c>
      <c r="X994" s="5" t="str">
        <f t="shared" si="163"/>
        <v>Cubas Mundaca Jose Sergio</v>
      </c>
      <c r="Y994" s="5">
        <v>10442227557</v>
      </c>
      <c r="Z994" s="5" t="s">
        <v>34</v>
      </c>
      <c r="AA994" s="5" t="s">
        <v>35</v>
      </c>
      <c r="AD994" s="5" t="s">
        <v>36</v>
      </c>
      <c r="AE994" s="5">
        <v>84.75</v>
      </c>
      <c r="AF994" s="5">
        <v>0</v>
      </c>
      <c r="AG994" s="5">
        <v>15.25</v>
      </c>
      <c r="AH994" s="5">
        <f t="shared" si="164"/>
        <v>100</v>
      </c>
    </row>
    <row r="995" spans="1:34" x14ac:dyDescent="0.25">
      <c r="A995" s="5">
        <v>940</v>
      </c>
      <c r="B995" s="5" t="s">
        <v>29</v>
      </c>
      <c r="C995" s="5" t="s">
        <v>38</v>
      </c>
      <c r="D995" s="5" t="s">
        <v>1234</v>
      </c>
      <c r="E995" s="15" t="str">
        <f t="shared" si="165"/>
        <v>F001</v>
      </c>
      <c r="F995" s="15" t="str">
        <f t="shared" si="155"/>
        <v>8372</v>
      </c>
      <c r="G995" s="15" t="str">
        <f t="shared" si="156"/>
        <v>1-8</v>
      </c>
      <c r="H995" s="5" t="s">
        <v>1135</v>
      </c>
      <c r="I995" s="5">
        <f t="shared" si="157"/>
        <v>2</v>
      </c>
      <c r="J995" s="5">
        <f t="shared" si="158"/>
        <v>2022</v>
      </c>
      <c r="K995" s="5">
        <f t="shared" si="159"/>
        <v>5</v>
      </c>
      <c r="L995" s="7">
        <f t="shared" si="160"/>
        <v>44597</v>
      </c>
      <c r="M995" s="5" t="s">
        <v>1135</v>
      </c>
      <c r="S995" s="5" t="s">
        <v>40</v>
      </c>
      <c r="T995" s="5" t="s">
        <v>41</v>
      </c>
      <c r="U995" s="5" t="s">
        <v>83</v>
      </c>
      <c r="V995" s="5" t="str">
        <f t="shared" si="161"/>
        <v>sosa pagaza elias fernando</v>
      </c>
      <c r="W995" s="5" t="str">
        <f t="shared" si="162"/>
        <v>SOSA PAGAZA ELIAS FERNANDO</v>
      </c>
      <c r="X995" s="5" t="str">
        <f t="shared" si="163"/>
        <v>Sosa Pagaza Elias Fernando</v>
      </c>
      <c r="Y995" s="5">
        <v>10000974787</v>
      </c>
      <c r="Z995" s="5" t="s">
        <v>34</v>
      </c>
      <c r="AA995" s="5" t="s">
        <v>35</v>
      </c>
      <c r="AD995" s="5" t="s">
        <v>36</v>
      </c>
      <c r="AE995" s="5">
        <v>254.24</v>
      </c>
      <c r="AF995" s="5">
        <v>0</v>
      </c>
      <c r="AG995" s="5">
        <v>45.76</v>
      </c>
      <c r="AH995" s="5">
        <f t="shared" si="164"/>
        <v>300</v>
      </c>
    </row>
    <row r="996" spans="1:34" x14ac:dyDescent="0.25">
      <c r="A996" s="5">
        <v>941</v>
      </c>
      <c r="B996" s="5" t="s">
        <v>29</v>
      </c>
      <c r="C996" s="5" t="s">
        <v>38</v>
      </c>
      <c r="D996" s="5" t="s">
        <v>1235</v>
      </c>
      <c r="E996" s="15" t="str">
        <f t="shared" si="165"/>
        <v>F001</v>
      </c>
      <c r="F996" s="15" t="str">
        <f t="shared" si="155"/>
        <v>8371</v>
      </c>
      <c r="G996" s="15" t="str">
        <f t="shared" si="156"/>
        <v>1-8</v>
      </c>
      <c r="H996" s="5" t="s">
        <v>1135</v>
      </c>
      <c r="I996" s="5">
        <f t="shared" si="157"/>
        <v>2</v>
      </c>
      <c r="J996" s="5">
        <f t="shared" si="158"/>
        <v>2022</v>
      </c>
      <c r="K996" s="5">
        <f t="shared" si="159"/>
        <v>5</v>
      </c>
      <c r="L996" s="7">
        <f t="shared" si="160"/>
        <v>44597</v>
      </c>
      <c r="M996" s="5" t="s">
        <v>1135</v>
      </c>
      <c r="U996" s="5" t="s">
        <v>1236</v>
      </c>
      <c r="V996" s="5" t="str">
        <f t="shared" si="161"/>
        <v>transporte y turismo virgen de la soledad</v>
      </c>
      <c r="W996" s="5" t="str">
        <f t="shared" si="162"/>
        <v>TRANSPORTE Y TURISMO VIRGEN DE LA SOLEDAD</v>
      </c>
      <c r="X996" s="5" t="str">
        <f t="shared" si="163"/>
        <v>Transporte Y Turismo Virgen De La Soledad</v>
      </c>
      <c r="Y996" s="5">
        <v>20607976296</v>
      </c>
      <c r="Z996" s="5" t="s">
        <v>34</v>
      </c>
      <c r="AA996" s="5" t="s">
        <v>35</v>
      </c>
      <c r="AD996" s="5" t="s">
        <v>36</v>
      </c>
      <c r="AE996" s="5">
        <v>463.56</v>
      </c>
      <c r="AF996" s="5">
        <v>0</v>
      </c>
      <c r="AG996" s="5">
        <v>83.44</v>
      </c>
      <c r="AH996" s="5">
        <f t="shared" si="164"/>
        <v>547</v>
      </c>
    </row>
    <row r="997" spans="1:34" x14ac:dyDescent="0.25">
      <c r="A997" s="5">
        <v>942</v>
      </c>
      <c r="B997" s="5" t="s">
        <v>29</v>
      </c>
      <c r="C997" s="5" t="s">
        <v>38</v>
      </c>
      <c r="D997" s="5" t="s">
        <v>1237</v>
      </c>
      <c r="E997" s="15" t="str">
        <f t="shared" si="165"/>
        <v>F001</v>
      </c>
      <c r="F997" s="15" t="str">
        <f t="shared" si="155"/>
        <v>8370</v>
      </c>
      <c r="G997" s="15" t="str">
        <f t="shared" si="156"/>
        <v>1-8</v>
      </c>
      <c r="H997" s="5" t="s">
        <v>1135</v>
      </c>
      <c r="I997" s="5">
        <f t="shared" si="157"/>
        <v>2</v>
      </c>
      <c r="J997" s="5">
        <f t="shared" si="158"/>
        <v>2022</v>
      </c>
      <c r="K997" s="5">
        <f t="shared" si="159"/>
        <v>5</v>
      </c>
      <c r="L997" s="7">
        <f t="shared" si="160"/>
        <v>44597</v>
      </c>
      <c r="M997" s="5" t="s">
        <v>1135</v>
      </c>
      <c r="R997" s="5" t="s">
        <v>1238</v>
      </c>
      <c r="S997" s="5" t="s">
        <v>40</v>
      </c>
      <c r="T997" s="5" t="s">
        <v>306</v>
      </c>
      <c r="U997" s="5" t="s">
        <v>1239</v>
      </c>
      <c r="V997" s="5" t="str">
        <f t="shared" si="161"/>
        <v>chapoñan cajusol norberto</v>
      </c>
      <c r="W997" s="5" t="str">
        <f t="shared" si="162"/>
        <v>CHAPOÑAN CAJUSOL NORBERTO</v>
      </c>
      <c r="X997" s="5" t="str">
        <f t="shared" si="163"/>
        <v>Chapoñan Cajusol Norberto</v>
      </c>
      <c r="Y997" s="5">
        <v>10175491274</v>
      </c>
      <c r="Z997" s="5" t="s">
        <v>34</v>
      </c>
      <c r="AA997" s="5" t="s">
        <v>35</v>
      </c>
      <c r="AC997" s="5" t="s">
        <v>1240</v>
      </c>
      <c r="AD997" s="5" t="s">
        <v>36</v>
      </c>
      <c r="AE997" s="5">
        <v>652.54</v>
      </c>
      <c r="AF997" s="5">
        <v>0</v>
      </c>
      <c r="AG997" s="5">
        <v>117.46</v>
      </c>
      <c r="AH997" s="5">
        <f t="shared" si="164"/>
        <v>770</v>
      </c>
    </row>
    <row r="998" spans="1:34" x14ac:dyDescent="0.25">
      <c r="A998" s="5">
        <v>943</v>
      </c>
      <c r="B998" s="5" t="s">
        <v>29</v>
      </c>
      <c r="C998" s="5" t="s">
        <v>38</v>
      </c>
      <c r="D998" s="5" t="s">
        <v>1241</v>
      </c>
      <c r="E998" s="15" t="str">
        <f t="shared" si="165"/>
        <v>F001</v>
      </c>
      <c r="F998" s="15" t="str">
        <f t="shared" si="155"/>
        <v>8369</v>
      </c>
      <c r="G998" s="15" t="str">
        <f t="shared" si="156"/>
        <v>1-8</v>
      </c>
      <c r="H998" s="5" t="s">
        <v>1242</v>
      </c>
      <c r="I998" s="5">
        <f t="shared" si="157"/>
        <v>2</v>
      </c>
      <c r="J998" s="5">
        <f t="shared" si="158"/>
        <v>2022</v>
      </c>
      <c r="K998" s="5">
        <f t="shared" si="159"/>
        <v>4</v>
      </c>
      <c r="L998" s="7">
        <f t="shared" si="160"/>
        <v>44596</v>
      </c>
      <c r="M998" s="5" t="s">
        <v>1242</v>
      </c>
      <c r="R998" s="5" t="s">
        <v>763</v>
      </c>
      <c r="S998" s="5" t="s">
        <v>764</v>
      </c>
      <c r="T998" s="5" t="s">
        <v>763</v>
      </c>
      <c r="U998" s="5" t="s">
        <v>765</v>
      </c>
      <c r="V998" s="5" t="str">
        <f t="shared" si="161"/>
        <v>servicios generales consultorias y construcciones d&amp;v sac</v>
      </c>
      <c r="W998" s="5" t="str">
        <f t="shared" si="162"/>
        <v>SERVICIOS GENERALES CONSULTORIAS Y CONSTRUCCIONES D&amp;V SAC</v>
      </c>
      <c r="X998" s="5" t="str">
        <f t="shared" si="163"/>
        <v>Servicios Generales Consultorias Y Construcciones D&amp;V Sac</v>
      </c>
      <c r="Y998" s="5">
        <v>20606975202</v>
      </c>
      <c r="Z998" s="5" t="s">
        <v>34</v>
      </c>
      <c r="AA998" s="5" t="s">
        <v>35</v>
      </c>
      <c r="AD998" s="5" t="s">
        <v>36</v>
      </c>
      <c r="AE998" s="5">
        <v>130.51</v>
      </c>
      <c r="AF998" s="5">
        <v>0</v>
      </c>
      <c r="AG998" s="5">
        <v>23.49</v>
      </c>
      <c r="AH998" s="5">
        <f t="shared" si="164"/>
        <v>154</v>
      </c>
    </row>
    <row r="999" spans="1:34" x14ac:dyDescent="0.25">
      <c r="A999" s="5">
        <v>944</v>
      </c>
      <c r="B999" s="5" t="s">
        <v>29</v>
      </c>
      <c r="C999" s="5" t="s">
        <v>30</v>
      </c>
      <c r="D999" s="5" t="s">
        <v>1243</v>
      </c>
      <c r="E999" s="15" t="str">
        <f t="shared" si="165"/>
        <v>B001</v>
      </c>
      <c r="F999" s="15" t="str">
        <f t="shared" si="155"/>
        <v>17046</v>
      </c>
      <c r="G999" s="15" t="str">
        <f t="shared" si="156"/>
        <v>1-1</v>
      </c>
      <c r="H999" s="5" t="s">
        <v>1242</v>
      </c>
      <c r="I999" s="5">
        <f t="shared" si="157"/>
        <v>2</v>
      </c>
      <c r="J999" s="5">
        <f t="shared" si="158"/>
        <v>2022</v>
      </c>
      <c r="K999" s="5">
        <f t="shared" si="159"/>
        <v>4</v>
      </c>
      <c r="L999" s="7">
        <f t="shared" si="160"/>
        <v>44596</v>
      </c>
      <c r="M999" s="5" t="s">
        <v>1242</v>
      </c>
      <c r="U999" s="5" t="s">
        <v>33</v>
      </c>
      <c r="V999" s="5" t="str">
        <f t="shared" si="161"/>
        <v>clientes - varios</v>
      </c>
      <c r="W999" s="5" t="str">
        <f t="shared" si="162"/>
        <v>CLIENTES - VARIOS</v>
      </c>
      <c r="X999" s="5" t="str">
        <f t="shared" si="163"/>
        <v>Clientes - Varios</v>
      </c>
      <c r="Y999" s="5">
        <v>99999999</v>
      </c>
      <c r="Z999" s="5" t="s">
        <v>34</v>
      </c>
      <c r="AA999" s="5" t="s">
        <v>35</v>
      </c>
      <c r="AD999" s="5" t="s">
        <v>36</v>
      </c>
      <c r="AE999" s="5">
        <v>118.64</v>
      </c>
      <c r="AF999" s="5">
        <v>0</v>
      </c>
      <c r="AG999" s="5">
        <v>21.36</v>
      </c>
      <c r="AH999" s="5">
        <f t="shared" si="164"/>
        <v>140</v>
      </c>
    </row>
    <row r="1000" spans="1:34" x14ac:dyDescent="0.25">
      <c r="A1000" s="5">
        <v>945</v>
      </c>
      <c r="B1000" s="5" t="s">
        <v>29</v>
      </c>
      <c r="C1000" s="5" t="s">
        <v>38</v>
      </c>
      <c r="D1000" s="5" t="s">
        <v>1244</v>
      </c>
      <c r="E1000" s="15" t="str">
        <f t="shared" si="165"/>
        <v>F001</v>
      </c>
      <c r="F1000" s="15" t="str">
        <f t="shared" si="155"/>
        <v>8368</v>
      </c>
      <c r="G1000" s="15" t="str">
        <f t="shared" si="156"/>
        <v>1-8</v>
      </c>
      <c r="H1000" s="5" t="s">
        <v>1242</v>
      </c>
      <c r="I1000" s="5">
        <f t="shared" si="157"/>
        <v>2</v>
      </c>
      <c r="J1000" s="5">
        <f t="shared" si="158"/>
        <v>2022</v>
      </c>
      <c r="K1000" s="5">
        <f t="shared" si="159"/>
        <v>4</v>
      </c>
      <c r="L1000" s="7">
        <f t="shared" si="160"/>
        <v>44596</v>
      </c>
      <c r="M1000" s="5" t="s">
        <v>1242</v>
      </c>
      <c r="R1000" s="5" t="s">
        <v>92</v>
      </c>
      <c r="S1000" s="5" t="s">
        <v>40</v>
      </c>
      <c r="T1000" s="5" t="s">
        <v>41</v>
      </c>
      <c r="U1000" s="5" t="s">
        <v>200</v>
      </c>
      <c r="V1000" s="5" t="str">
        <f t="shared" si="161"/>
        <v>rodrigo vasquez jesus juan jose</v>
      </c>
      <c r="W1000" s="5" t="str">
        <f t="shared" si="162"/>
        <v>RODRIGO VASQUEZ JESUS JUAN JOSE</v>
      </c>
      <c r="X1000" s="5" t="str">
        <f t="shared" si="163"/>
        <v>Rodrigo Vasquez Jesus Juan Jose</v>
      </c>
      <c r="Y1000" s="5">
        <v>10471184506</v>
      </c>
      <c r="Z1000" s="5" t="s">
        <v>34</v>
      </c>
      <c r="AA1000" s="5" t="s">
        <v>35</v>
      </c>
      <c r="AD1000" s="5" t="s">
        <v>36</v>
      </c>
      <c r="AE1000" s="5">
        <v>118.64</v>
      </c>
      <c r="AF1000" s="5">
        <v>0</v>
      </c>
      <c r="AG1000" s="5">
        <v>21.36</v>
      </c>
      <c r="AH1000" s="5">
        <f t="shared" si="164"/>
        <v>140</v>
      </c>
    </row>
    <row r="1001" spans="1:34" x14ac:dyDescent="0.25">
      <c r="A1001" s="5">
        <v>946</v>
      </c>
      <c r="B1001" s="5" t="s">
        <v>29</v>
      </c>
      <c r="C1001" s="5" t="s">
        <v>38</v>
      </c>
      <c r="D1001" s="5" t="s">
        <v>1245</v>
      </c>
      <c r="E1001" s="15" t="str">
        <f t="shared" si="165"/>
        <v>F001</v>
      </c>
      <c r="F1001" s="15" t="str">
        <f t="shared" si="155"/>
        <v>8367</v>
      </c>
      <c r="G1001" s="15" t="str">
        <f t="shared" si="156"/>
        <v>1-8</v>
      </c>
      <c r="H1001" s="5" t="s">
        <v>1242</v>
      </c>
      <c r="I1001" s="5">
        <f t="shared" si="157"/>
        <v>2</v>
      </c>
      <c r="J1001" s="5">
        <f t="shared" si="158"/>
        <v>2022</v>
      </c>
      <c r="K1001" s="5">
        <f t="shared" si="159"/>
        <v>4</v>
      </c>
      <c r="L1001" s="7">
        <f t="shared" si="160"/>
        <v>44596</v>
      </c>
      <c r="M1001" s="5" t="s">
        <v>1242</v>
      </c>
      <c r="U1001" s="5" t="s">
        <v>1050</v>
      </c>
      <c r="V1001" s="5" t="str">
        <f t="shared" si="161"/>
        <v>suyon morales segundo porfirio</v>
      </c>
      <c r="W1001" s="5" t="str">
        <f t="shared" si="162"/>
        <v>SUYON MORALES SEGUNDO PORFIRIO</v>
      </c>
      <c r="X1001" s="5" t="str">
        <f t="shared" si="163"/>
        <v>Suyon Morales Segundo Porfirio</v>
      </c>
      <c r="Y1001" s="5">
        <v>10166890565</v>
      </c>
      <c r="Z1001" s="5" t="s">
        <v>34</v>
      </c>
      <c r="AA1001" s="5" t="s">
        <v>35</v>
      </c>
      <c r="AD1001" s="5" t="s">
        <v>36</v>
      </c>
      <c r="AE1001" s="5">
        <v>127.12</v>
      </c>
      <c r="AF1001" s="5">
        <v>0</v>
      </c>
      <c r="AG1001" s="5">
        <v>22.88</v>
      </c>
      <c r="AH1001" s="5">
        <f t="shared" si="164"/>
        <v>150</v>
      </c>
    </row>
    <row r="1002" spans="1:34" x14ac:dyDescent="0.25">
      <c r="A1002" s="5">
        <v>947</v>
      </c>
      <c r="B1002" s="5" t="s">
        <v>49</v>
      </c>
      <c r="C1002" s="5" t="s">
        <v>30</v>
      </c>
      <c r="D1002" s="5" t="s">
        <v>1246</v>
      </c>
      <c r="E1002" s="15" t="str">
        <f t="shared" si="165"/>
        <v>B003</v>
      </c>
      <c r="F1002" s="15" t="str">
        <f t="shared" si="155"/>
        <v>12544</v>
      </c>
      <c r="G1002" s="15" t="str">
        <f t="shared" si="156"/>
        <v>3-1</v>
      </c>
      <c r="H1002" s="5" t="s">
        <v>1242</v>
      </c>
      <c r="I1002" s="5">
        <f t="shared" si="157"/>
        <v>2</v>
      </c>
      <c r="J1002" s="5">
        <f t="shared" si="158"/>
        <v>2022</v>
      </c>
      <c r="K1002" s="5">
        <f t="shared" si="159"/>
        <v>4</v>
      </c>
      <c r="L1002" s="7">
        <f t="shared" si="160"/>
        <v>44596</v>
      </c>
      <c r="M1002" s="5" t="s">
        <v>1242</v>
      </c>
      <c r="U1002" s="5" t="s">
        <v>33</v>
      </c>
      <c r="V1002" s="5" t="str">
        <f t="shared" si="161"/>
        <v>clientes - varios</v>
      </c>
      <c r="W1002" s="5" t="str">
        <f t="shared" si="162"/>
        <v>CLIENTES - VARIOS</v>
      </c>
      <c r="X1002" s="5" t="str">
        <f t="shared" si="163"/>
        <v>Clientes - Varios</v>
      </c>
      <c r="Y1002" s="5">
        <v>99999999</v>
      </c>
      <c r="Z1002" s="5" t="s">
        <v>34</v>
      </c>
      <c r="AA1002" s="5" t="s">
        <v>35</v>
      </c>
      <c r="AD1002" s="5" t="s">
        <v>36</v>
      </c>
      <c r="AE1002" s="5">
        <v>29.66</v>
      </c>
      <c r="AF1002" s="5">
        <v>0</v>
      </c>
      <c r="AG1002" s="5">
        <v>5.34</v>
      </c>
      <c r="AH1002" s="5">
        <f t="shared" si="164"/>
        <v>35</v>
      </c>
    </row>
    <row r="1003" spans="1:34" x14ac:dyDescent="0.25">
      <c r="A1003" s="5">
        <v>948</v>
      </c>
      <c r="B1003" s="5" t="s">
        <v>29</v>
      </c>
      <c r="C1003" s="5" t="s">
        <v>30</v>
      </c>
      <c r="D1003" s="5" t="s">
        <v>1247</v>
      </c>
      <c r="E1003" s="15" t="str">
        <f t="shared" si="165"/>
        <v>B001</v>
      </c>
      <c r="F1003" s="15" t="str">
        <f t="shared" si="155"/>
        <v>17045</v>
      </c>
      <c r="G1003" s="15" t="str">
        <f t="shared" si="156"/>
        <v>1-1</v>
      </c>
      <c r="H1003" s="5" t="s">
        <v>1242</v>
      </c>
      <c r="I1003" s="5">
        <f t="shared" si="157"/>
        <v>2</v>
      </c>
      <c r="J1003" s="5">
        <f t="shared" si="158"/>
        <v>2022</v>
      </c>
      <c r="K1003" s="5">
        <f t="shared" si="159"/>
        <v>4</v>
      </c>
      <c r="L1003" s="7">
        <f t="shared" si="160"/>
        <v>44596</v>
      </c>
      <c r="M1003" s="5" t="s">
        <v>1242</v>
      </c>
      <c r="U1003" s="5" t="s">
        <v>33</v>
      </c>
      <c r="V1003" s="5" t="str">
        <f t="shared" si="161"/>
        <v>clientes - varios</v>
      </c>
      <c r="W1003" s="5" t="str">
        <f t="shared" si="162"/>
        <v>CLIENTES - VARIOS</v>
      </c>
      <c r="X1003" s="5" t="str">
        <f t="shared" si="163"/>
        <v>Clientes - Varios</v>
      </c>
      <c r="Y1003" s="5">
        <v>99999999</v>
      </c>
      <c r="Z1003" s="5" t="s">
        <v>34</v>
      </c>
      <c r="AA1003" s="5" t="s">
        <v>35</v>
      </c>
      <c r="AD1003" s="5" t="s">
        <v>36</v>
      </c>
      <c r="AE1003" s="5">
        <v>84.75</v>
      </c>
      <c r="AF1003" s="5">
        <v>0</v>
      </c>
      <c r="AG1003" s="5">
        <v>15.25</v>
      </c>
      <c r="AH1003" s="5">
        <f t="shared" si="164"/>
        <v>100</v>
      </c>
    </row>
    <row r="1004" spans="1:34" x14ac:dyDescent="0.25">
      <c r="A1004" s="5">
        <v>949</v>
      </c>
      <c r="B1004" s="5" t="s">
        <v>29</v>
      </c>
      <c r="C1004" s="5" t="s">
        <v>38</v>
      </c>
      <c r="D1004" s="5" t="s">
        <v>1248</v>
      </c>
      <c r="E1004" s="15" t="str">
        <f t="shared" si="165"/>
        <v>F001</v>
      </c>
      <c r="F1004" s="15" t="str">
        <f t="shared" si="155"/>
        <v>8366</v>
      </c>
      <c r="G1004" s="15" t="str">
        <f t="shared" si="156"/>
        <v>1-8</v>
      </c>
      <c r="H1004" s="5" t="s">
        <v>1242</v>
      </c>
      <c r="I1004" s="5">
        <f t="shared" si="157"/>
        <v>2</v>
      </c>
      <c r="J1004" s="5">
        <f t="shared" si="158"/>
        <v>2022</v>
      </c>
      <c r="K1004" s="5">
        <f t="shared" si="159"/>
        <v>4</v>
      </c>
      <c r="L1004" s="7">
        <f t="shared" si="160"/>
        <v>44596</v>
      </c>
      <c r="M1004" s="5" t="s">
        <v>1242</v>
      </c>
      <c r="R1004" s="5" t="s">
        <v>763</v>
      </c>
      <c r="S1004" s="5" t="s">
        <v>764</v>
      </c>
      <c r="T1004" s="5" t="s">
        <v>763</v>
      </c>
      <c r="U1004" s="5" t="s">
        <v>967</v>
      </c>
      <c r="V1004" s="5" t="str">
        <f t="shared" si="161"/>
        <v>vargas tarrillo arsenio</v>
      </c>
      <c r="W1004" s="5" t="str">
        <f t="shared" si="162"/>
        <v>VARGAS TARRILLO ARSENIO</v>
      </c>
      <c r="X1004" s="5" t="str">
        <f t="shared" si="163"/>
        <v>Vargas Tarrillo Arsenio</v>
      </c>
      <c r="Y1004" s="5">
        <v>10414778106</v>
      </c>
      <c r="Z1004" s="5" t="s">
        <v>34</v>
      </c>
      <c r="AA1004" s="5" t="s">
        <v>35</v>
      </c>
      <c r="AD1004" s="5" t="s">
        <v>36</v>
      </c>
      <c r="AE1004" s="5">
        <v>423.73</v>
      </c>
      <c r="AF1004" s="5">
        <v>0</v>
      </c>
      <c r="AG1004" s="5">
        <v>76.27</v>
      </c>
      <c r="AH1004" s="5">
        <f t="shared" si="164"/>
        <v>500</v>
      </c>
    </row>
    <row r="1005" spans="1:34" x14ac:dyDescent="0.25">
      <c r="A1005" s="5">
        <v>950</v>
      </c>
      <c r="B1005" s="5" t="s">
        <v>29</v>
      </c>
      <c r="C1005" s="5" t="s">
        <v>38</v>
      </c>
      <c r="D1005" s="5" t="s">
        <v>1249</v>
      </c>
      <c r="E1005" s="15" t="str">
        <f t="shared" si="165"/>
        <v>F001</v>
      </c>
      <c r="F1005" s="15" t="str">
        <f t="shared" si="155"/>
        <v>8365</v>
      </c>
      <c r="G1005" s="15" t="str">
        <f t="shared" si="156"/>
        <v>1-8</v>
      </c>
      <c r="H1005" s="5" t="s">
        <v>1242</v>
      </c>
      <c r="I1005" s="5">
        <f t="shared" si="157"/>
        <v>2</v>
      </c>
      <c r="J1005" s="5">
        <f t="shared" si="158"/>
        <v>2022</v>
      </c>
      <c r="K1005" s="5">
        <f t="shared" si="159"/>
        <v>4</v>
      </c>
      <c r="L1005" s="7">
        <f t="shared" si="160"/>
        <v>44596</v>
      </c>
      <c r="M1005" s="5" t="s">
        <v>1242</v>
      </c>
      <c r="R1005" s="5" t="s">
        <v>1250</v>
      </c>
      <c r="S1005" s="5" t="s">
        <v>1251</v>
      </c>
      <c r="T1005" s="5" t="s">
        <v>1250</v>
      </c>
      <c r="U1005" s="5" t="s">
        <v>1252</v>
      </c>
      <c r="V1005" s="5" t="str">
        <f t="shared" si="161"/>
        <v>cadelec peru</v>
      </c>
      <c r="W1005" s="5" t="str">
        <f t="shared" si="162"/>
        <v>CADELEC PERU</v>
      </c>
      <c r="X1005" s="5" t="str">
        <f t="shared" si="163"/>
        <v>Cadelec Peru</v>
      </c>
      <c r="Y1005" s="5">
        <v>20606828269</v>
      </c>
      <c r="Z1005" s="5" t="s">
        <v>34</v>
      </c>
      <c r="AA1005" s="5" t="s">
        <v>35</v>
      </c>
      <c r="AD1005" s="5" t="s">
        <v>36</v>
      </c>
      <c r="AE1005" s="5">
        <v>127.12</v>
      </c>
      <c r="AF1005" s="5">
        <v>0</v>
      </c>
      <c r="AG1005" s="5">
        <v>22.88</v>
      </c>
      <c r="AH1005" s="5">
        <f t="shared" si="164"/>
        <v>150</v>
      </c>
    </row>
    <row r="1006" spans="1:34" x14ac:dyDescent="0.25">
      <c r="A1006" s="5">
        <v>951</v>
      </c>
      <c r="B1006" s="5" t="s">
        <v>29</v>
      </c>
      <c r="C1006" s="5" t="s">
        <v>38</v>
      </c>
      <c r="D1006" s="5" t="s">
        <v>1253</v>
      </c>
      <c r="E1006" s="15" t="str">
        <f t="shared" si="165"/>
        <v>F001</v>
      </c>
      <c r="F1006" s="15" t="str">
        <f t="shared" si="155"/>
        <v>8364</v>
      </c>
      <c r="G1006" s="15" t="str">
        <f t="shared" si="156"/>
        <v>1-8</v>
      </c>
      <c r="H1006" s="5" t="s">
        <v>1242</v>
      </c>
      <c r="I1006" s="5">
        <f t="shared" si="157"/>
        <v>2</v>
      </c>
      <c r="J1006" s="5">
        <f t="shared" si="158"/>
        <v>2022</v>
      </c>
      <c r="K1006" s="5">
        <f t="shared" si="159"/>
        <v>4</v>
      </c>
      <c r="L1006" s="7">
        <f t="shared" si="160"/>
        <v>44596</v>
      </c>
      <c r="M1006" s="5" t="s">
        <v>1242</v>
      </c>
      <c r="R1006" s="5" t="s">
        <v>1250</v>
      </c>
      <c r="S1006" s="5" t="s">
        <v>1251</v>
      </c>
      <c r="T1006" s="5" t="s">
        <v>1250</v>
      </c>
      <c r="U1006" s="5" t="s">
        <v>1252</v>
      </c>
      <c r="V1006" s="5" t="str">
        <f t="shared" si="161"/>
        <v>cadelec peru</v>
      </c>
      <c r="W1006" s="5" t="str">
        <f t="shared" si="162"/>
        <v>CADELEC PERU</v>
      </c>
      <c r="X1006" s="5" t="str">
        <f t="shared" si="163"/>
        <v>Cadelec Peru</v>
      </c>
      <c r="Y1006" s="5">
        <v>20606828269</v>
      </c>
      <c r="Z1006" s="5" t="s">
        <v>34</v>
      </c>
      <c r="AA1006" s="5" t="s">
        <v>35</v>
      </c>
      <c r="AD1006" s="5" t="s">
        <v>36</v>
      </c>
      <c r="AE1006" s="5">
        <v>123.73</v>
      </c>
      <c r="AF1006" s="5">
        <v>0</v>
      </c>
      <c r="AG1006" s="5">
        <v>22.27</v>
      </c>
      <c r="AH1006" s="5">
        <f t="shared" si="164"/>
        <v>146</v>
      </c>
    </row>
    <row r="1007" spans="1:34" x14ac:dyDescent="0.25">
      <c r="A1007" s="5">
        <v>952</v>
      </c>
      <c r="B1007" s="5" t="s">
        <v>49</v>
      </c>
      <c r="C1007" s="5" t="s">
        <v>30</v>
      </c>
      <c r="D1007" s="5" t="s">
        <v>1254</v>
      </c>
      <c r="E1007" s="15" t="str">
        <f t="shared" si="165"/>
        <v>B003</v>
      </c>
      <c r="F1007" s="15" t="str">
        <f t="shared" si="155"/>
        <v>12543</v>
      </c>
      <c r="G1007" s="15" t="str">
        <f t="shared" si="156"/>
        <v>3-1</v>
      </c>
      <c r="H1007" s="5" t="s">
        <v>1242</v>
      </c>
      <c r="I1007" s="5">
        <f t="shared" si="157"/>
        <v>2</v>
      </c>
      <c r="J1007" s="5">
        <f t="shared" si="158"/>
        <v>2022</v>
      </c>
      <c r="K1007" s="5">
        <f t="shared" si="159"/>
        <v>4</v>
      </c>
      <c r="L1007" s="7">
        <f t="shared" si="160"/>
        <v>44596</v>
      </c>
      <c r="M1007" s="5" t="s">
        <v>1242</v>
      </c>
      <c r="U1007" s="5" t="s">
        <v>33</v>
      </c>
      <c r="V1007" s="5" t="str">
        <f t="shared" si="161"/>
        <v>clientes - varios</v>
      </c>
      <c r="W1007" s="5" t="str">
        <f t="shared" si="162"/>
        <v>CLIENTES - VARIOS</v>
      </c>
      <c r="X1007" s="5" t="str">
        <f t="shared" si="163"/>
        <v>Clientes - Varios</v>
      </c>
      <c r="Y1007" s="5">
        <v>99999999</v>
      </c>
      <c r="Z1007" s="5" t="s">
        <v>34</v>
      </c>
      <c r="AA1007" s="5" t="s">
        <v>35</v>
      </c>
      <c r="AD1007" s="5" t="s">
        <v>36</v>
      </c>
      <c r="AE1007" s="5">
        <v>65.25</v>
      </c>
      <c r="AF1007" s="5">
        <v>0</v>
      </c>
      <c r="AG1007" s="5">
        <v>11.75</v>
      </c>
      <c r="AH1007" s="5">
        <f t="shared" si="164"/>
        <v>77</v>
      </c>
    </row>
    <row r="1008" spans="1:34" x14ac:dyDescent="0.25">
      <c r="A1008" s="5">
        <v>953</v>
      </c>
      <c r="B1008" s="5" t="s">
        <v>29</v>
      </c>
      <c r="C1008" s="5" t="s">
        <v>38</v>
      </c>
      <c r="D1008" s="5" t="s">
        <v>1255</v>
      </c>
      <c r="E1008" s="15" t="str">
        <f t="shared" si="165"/>
        <v>F001</v>
      </c>
      <c r="F1008" s="15" t="str">
        <f t="shared" si="155"/>
        <v>8363</v>
      </c>
      <c r="G1008" s="15" t="str">
        <f t="shared" si="156"/>
        <v>1-8</v>
      </c>
      <c r="H1008" s="5" t="s">
        <v>1242</v>
      </c>
      <c r="I1008" s="5">
        <f t="shared" si="157"/>
        <v>2</v>
      </c>
      <c r="J1008" s="5">
        <f t="shared" si="158"/>
        <v>2022</v>
      </c>
      <c r="K1008" s="5">
        <f t="shared" si="159"/>
        <v>4</v>
      </c>
      <c r="L1008" s="7">
        <f t="shared" si="160"/>
        <v>44596</v>
      </c>
      <c r="M1008" s="5" t="s">
        <v>1242</v>
      </c>
      <c r="R1008" s="5" t="s">
        <v>1084</v>
      </c>
      <c r="S1008" s="5" t="s">
        <v>168</v>
      </c>
      <c r="T1008" s="5" t="s">
        <v>169</v>
      </c>
      <c r="U1008" s="5" t="s">
        <v>1085</v>
      </c>
      <c r="V1008" s="5" t="str">
        <f t="shared" si="161"/>
        <v>naandan jain peru s.a.c.</v>
      </c>
      <c r="W1008" s="5" t="str">
        <f t="shared" si="162"/>
        <v>NAANDAN JAIN PERU S.A.C.</v>
      </c>
      <c r="X1008" s="5" t="str">
        <f t="shared" si="163"/>
        <v>Naandan Jain Peru S.A.C.</v>
      </c>
      <c r="Y1008" s="5">
        <v>20518695160</v>
      </c>
      <c r="Z1008" s="5" t="s">
        <v>34</v>
      </c>
      <c r="AA1008" s="5" t="s">
        <v>35</v>
      </c>
      <c r="AD1008" s="5" t="s">
        <v>36</v>
      </c>
      <c r="AE1008" s="5">
        <v>101.69</v>
      </c>
      <c r="AF1008" s="5">
        <v>0</v>
      </c>
      <c r="AG1008" s="5">
        <v>18.309999999999999</v>
      </c>
      <c r="AH1008" s="5">
        <f t="shared" si="164"/>
        <v>120</v>
      </c>
    </row>
    <row r="1009" spans="1:34" x14ac:dyDescent="0.25">
      <c r="A1009" s="5">
        <v>954</v>
      </c>
      <c r="B1009" s="5" t="s">
        <v>29</v>
      </c>
      <c r="C1009" s="5" t="s">
        <v>38</v>
      </c>
      <c r="D1009" s="5" t="s">
        <v>1256</v>
      </c>
      <c r="E1009" s="15" t="str">
        <f t="shared" si="165"/>
        <v>F001</v>
      </c>
      <c r="F1009" s="15" t="str">
        <f t="shared" si="155"/>
        <v>8362</v>
      </c>
      <c r="G1009" s="15" t="str">
        <f t="shared" si="156"/>
        <v>1-8</v>
      </c>
      <c r="H1009" s="5" t="s">
        <v>1242</v>
      </c>
      <c r="I1009" s="5">
        <f t="shared" si="157"/>
        <v>2</v>
      </c>
      <c r="J1009" s="5">
        <f t="shared" si="158"/>
        <v>2022</v>
      </c>
      <c r="K1009" s="5">
        <f t="shared" si="159"/>
        <v>4</v>
      </c>
      <c r="L1009" s="7">
        <f t="shared" si="160"/>
        <v>44596</v>
      </c>
      <c r="M1009" s="5" t="s">
        <v>1242</v>
      </c>
      <c r="R1009" s="5" t="s">
        <v>763</v>
      </c>
      <c r="S1009" s="5" t="s">
        <v>764</v>
      </c>
      <c r="T1009" s="5" t="s">
        <v>763</v>
      </c>
      <c r="U1009" s="5" t="s">
        <v>967</v>
      </c>
      <c r="V1009" s="5" t="str">
        <f t="shared" si="161"/>
        <v>vargas tarrillo arsenio</v>
      </c>
      <c r="W1009" s="5" t="str">
        <f t="shared" si="162"/>
        <v>VARGAS TARRILLO ARSENIO</v>
      </c>
      <c r="X1009" s="5" t="str">
        <f t="shared" si="163"/>
        <v>Vargas Tarrillo Arsenio</v>
      </c>
      <c r="Y1009" s="5">
        <v>10414778106</v>
      </c>
      <c r="Z1009" s="5" t="s">
        <v>34</v>
      </c>
      <c r="AA1009" s="5" t="s">
        <v>35</v>
      </c>
      <c r="AD1009" s="5" t="s">
        <v>36</v>
      </c>
      <c r="AE1009" s="5">
        <v>423.73</v>
      </c>
      <c r="AF1009" s="5">
        <v>0</v>
      </c>
      <c r="AG1009" s="5">
        <v>76.27</v>
      </c>
      <c r="AH1009" s="5">
        <f t="shared" si="164"/>
        <v>500</v>
      </c>
    </row>
    <row r="1010" spans="1:34" x14ac:dyDescent="0.25">
      <c r="A1010" s="5">
        <v>955</v>
      </c>
      <c r="B1010" s="5" t="s">
        <v>29</v>
      </c>
      <c r="C1010" s="5" t="s">
        <v>30</v>
      </c>
      <c r="D1010" s="5" t="s">
        <v>1257</v>
      </c>
      <c r="E1010" s="15" t="str">
        <f t="shared" si="165"/>
        <v>B001</v>
      </c>
      <c r="F1010" s="15" t="str">
        <f t="shared" si="155"/>
        <v>17044</v>
      </c>
      <c r="G1010" s="15" t="str">
        <f t="shared" si="156"/>
        <v>1-1</v>
      </c>
      <c r="H1010" s="5" t="s">
        <v>1242</v>
      </c>
      <c r="I1010" s="5">
        <f t="shared" si="157"/>
        <v>2</v>
      </c>
      <c r="J1010" s="5">
        <f t="shared" si="158"/>
        <v>2022</v>
      </c>
      <c r="K1010" s="5">
        <f t="shared" si="159"/>
        <v>4</v>
      </c>
      <c r="L1010" s="7">
        <f t="shared" si="160"/>
        <v>44596</v>
      </c>
      <c r="M1010" s="5" t="s">
        <v>1242</v>
      </c>
      <c r="U1010" s="5" t="s">
        <v>33</v>
      </c>
      <c r="V1010" s="5" t="str">
        <f t="shared" si="161"/>
        <v>clientes - varios</v>
      </c>
      <c r="W1010" s="5" t="str">
        <f t="shared" si="162"/>
        <v>CLIENTES - VARIOS</v>
      </c>
      <c r="X1010" s="5" t="str">
        <f t="shared" si="163"/>
        <v>Clientes - Varios</v>
      </c>
      <c r="Y1010" s="5">
        <v>99999999</v>
      </c>
      <c r="Z1010" s="5" t="s">
        <v>34</v>
      </c>
      <c r="AA1010" s="5" t="s">
        <v>35</v>
      </c>
      <c r="AD1010" s="5" t="s">
        <v>36</v>
      </c>
      <c r="AE1010" s="5">
        <v>84.75</v>
      </c>
      <c r="AF1010" s="5">
        <v>0</v>
      </c>
      <c r="AG1010" s="5">
        <v>15.25</v>
      </c>
      <c r="AH1010" s="5">
        <f t="shared" si="164"/>
        <v>100</v>
      </c>
    </row>
    <row r="1011" spans="1:34" x14ac:dyDescent="0.25">
      <c r="A1011" s="5">
        <v>956</v>
      </c>
      <c r="B1011" s="5" t="s">
        <v>29</v>
      </c>
      <c r="C1011" s="5" t="s">
        <v>30</v>
      </c>
      <c r="D1011" s="5" t="s">
        <v>1258</v>
      </c>
      <c r="E1011" s="15" t="str">
        <f t="shared" si="165"/>
        <v>B001</v>
      </c>
      <c r="F1011" s="15" t="str">
        <f t="shared" si="155"/>
        <v>17043</v>
      </c>
      <c r="G1011" s="15" t="str">
        <f t="shared" si="156"/>
        <v>1-1</v>
      </c>
      <c r="H1011" s="5" t="s">
        <v>1242</v>
      </c>
      <c r="I1011" s="5">
        <f t="shared" si="157"/>
        <v>2</v>
      </c>
      <c r="J1011" s="5">
        <f t="shared" si="158"/>
        <v>2022</v>
      </c>
      <c r="K1011" s="5">
        <f t="shared" si="159"/>
        <v>4</v>
      </c>
      <c r="L1011" s="7">
        <f t="shared" si="160"/>
        <v>44596</v>
      </c>
      <c r="M1011" s="5" t="s">
        <v>1242</v>
      </c>
      <c r="U1011" s="5" t="s">
        <v>33</v>
      </c>
      <c r="V1011" s="5" t="str">
        <f t="shared" si="161"/>
        <v>clientes - varios</v>
      </c>
      <c r="W1011" s="5" t="str">
        <f t="shared" si="162"/>
        <v>CLIENTES - VARIOS</v>
      </c>
      <c r="X1011" s="5" t="str">
        <f t="shared" si="163"/>
        <v>Clientes - Varios</v>
      </c>
      <c r="Y1011" s="5">
        <v>99999999</v>
      </c>
      <c r="Z1011" s="5" t="s">
        <v>34</v>
      </c>
      <c r="AA1011" s="5" t="s">
        <v>35</v>
      </c>
      <c r="AD1011" s="5" t="s">
        <v>36</v>
      </c>
      <c r="AE1011" s="5">
        <v>84.75</v>
      </c>
      <c r="AF1011" s="5">
        <v>0</v>
      </c>
      <c r="AG1011" s="5">
        <v>15.25</v>
      </c>
      <c r="AH1011" s="5">
        <f t="shared" si="164"/>
        <v>100</v>
      </c>
    </row>
    <row r="1012" spans="1:34" x14ac:dyDescent="0.25">
      <c r="A1012" s="5">
        <v>957</v>
      </c>
      <c r="B1012" s="5" t="s">
        <v>49</v>
      </c>
      <c r="C1012" s="5" t="s">
        <v>38</v>
      </c>
      <c r="D1012" s="5" t="s">
        <v>1259</v>
      </c>
      <c r="E1012" s="15" t="str">
        <f t="shared" si="165"/>
        <v>F003</v>
      </c>
      <c r="F1012" s="15" t="str">
        <f t="shared" si="155"/>
        <v>2080</v>
      </c>
      <c r="G1012" s="15" t="str">
        <f t="shared" si="156"/>
        <v>3-2</v>
      </c>
      <c r="H1012" s="5" t="s">
        <v>1242</v>
      </c>
      <c r="I1012" s="5">
        <f t="shared" si="157"/>
        <v>2</v>
      </c>
      <c r="J1012" s="5">
        <f t="shared" si="158"/>
        <v>2022</v>
      </c>
      <c r="K1012" s="5">
        <f t="shared" si="159"/>
        <v>4</v>
      </c>
      <c r="L1012" s="7">
        <f t="shared" si="160"/>
        <v>44596</v>
      </c>
      <c r="M1012" s="5" t="s">
        <v>1242</v>
      </c>
      <c r="R1012" s="5" t="s">
        <v>395</v>
      </c>
      <c r="S1012" s="5" t="s">
        <v>168</v>
      </c>
      <c r="T1012" s="5" t="s">
        <v>169</v>
      </c>
      <c r="U1012" s="5" t="s">
        <v>1022</v>
      </c>
      <c r="V1012" s="5" t="str">
        <f t="shared" si="161"/>
        <v>distribuidora ricardo c &amp; a s.r.l.</v>
      </c>
      <c r="W1012" s="5" t="str">
        <f t="shared" si="162"/>
        <v>DISTRIBUIDORA RICARDO C &amp; A S.R.L.</v>
      </c>
      <c r="X1012" s="5" t="str">
        <f t="shared" si="163"/>
        <v>Distribuidora Ricardo C &amp; A S.R.L.</v>
      </c>
      <c r="Y1012" s="5">
        <v>20600318030</v>
      </c>
      <c r="Z1012" s="5" t="s">
        <v>34</v>
      </c>
      <c r="AA1012" s="5" t="s">
        <v>35</v>
      </c>
      <c r="AD1012" s="5" t="s">
        <v>36</v>
      </c>
      <c r="AE1012" s="5">
        <v>37.630000000000003</v>
      </c>
      <c r="AF1012" s="5">
        <v>0</v>
      </c>
      <c r="AG1012" s="5">
        <v>6.77</v>
      </c>
      <c r="AH1012" s="5">
        <f t="shared" si="164"/>
        <v>44.400000000000006</v>
      </c>
    </row>
    <row r="1013" spans="1:34" x14ac:dyDescent="0.25">
      <c r="A1013" s="5">
        <v>958</v>
      </c>
      <c r="B1013" s="5" t="s">
        <v>55</v>
      </c>
      <c r="C1013" s="5" t="s">
        <v>30</v>
      </c>
      <c r="D1013" s="5" t="s">
        <v>1260</v>
      </c>
      <c r="E1013" s="15" t="str">
        <f t="shared" si="165"/>
        <v>B002</v>
      </c>
      <c r="F1013" s="15" t="str">
        <f t="shared" si="155"/>
        <v>15978</v>
      </c>
      <c r="G1013" s="15" t="str">
        <f t="shared" si="156"/>
        <v>2-1</v>
      </c>
      <c r="H1013" s="5" t="s">
        <v>1242</v>
      </c>
      <c r="I1013" s="5">
        <f t="shared" si="157"/>
        <v>2</v>
      </c>
      <c r="J1013" s="5">
        <f t="shared" si="158"/>
        <v>2022</v>
      </c>
      <c r="K1013" s="5">
        <f t="shared" si="159"/>
        <v>4</v>
      </c>
      <c r="L1013" s="7">
        <f t="shared" si="160"/>
        <v>44596</v>
      </c>
      <c r="M1013" s="5" t="s">
        <v>1242</v>
      </c>
      <c r="U1013" s="5" t="s">
        <v>33</v>
      </c>
      <c r="V1013" s="5" t="str">
        <f t="shared" si="161"/>
        <v>clientes - varios</v>
      </c>
      <c r="W1013" s="5" t="str">
        <f t="shared" si="162"/>
        <v>CLIENTES - VARIOS</v>
      </c>
      <c r="X1013" s="5" t="str">
        <f t="shared" si="163"/>
        <v>Clientes - Varios</v>
      </c>
      <c r="Y1013" s="5">
        <v>99999999</v>
      </c>
      <c r="Z1013" s="5" t="s">
        <v>34</v>
      </c>
      <c r="AA1013" s="5" t="s">
        <v>35</v>
      </c>
      <c r="AD1013" s="5" t="s">
        <v>36</v>
      </c>
      <c r="AE1013" s="5">
        <v>423.73</v>
      </c>
      <c r="AF1013" s="5">
        <v>0</v>
      </c>
      <c r="AG1013" s="5">
        <v>76.27</v>
      </c>
      <c r="AH1013" s="5">
        <f t="shared" si="164"/>
        <v>500</v>
      </c>
    </row>
    <row r="1014" spans="1:34" x14ac:dyDescent="0.25">
      <c r="A1014" s="5">
        <v>959</v>
      </c>
      <c r="B1014" s="5" t="s">
        <v>55</v>
      </c>
      <c r="C1014" s="5" t="s">
        <v>30</v>
      </c>
      <c r="D1014" s="5" t="s">
        <v>1261</v>
      </c>
      <c r="E1014" s="15" t="str">
        <f t="shared" si="165"/>
        <v>B002</v>
      </c>
      <c r="F1014" s="15" t="str">
        <f t="shared" si="155"/>
        <v>15977</v>
      </c>
      <c r="G1014" s="15" t="str">
        <f t="shared" si="156"/>
        <v>2-1</v>
      </c>
      <c r="H1014" s="5" t="s">
        <v>1242</v>
      </c>
      <c r="I1014" s="5">
        <f t="shared" si="157"/>
        <v>2</v>
      </c>
      <c r="J1014" s="5">
        <f t="shared" si="158"/>
        <v>2022</v>
      </c>
      <c r="K1014" s="5">
        <f t="shared" si="159"/>
        <v>4</v>
      </c>
      <c r="L1014" s="7">
        <f t="shared" si="160"/>
        <v>44596</v>
      </c>
      <c r="M1014" s="5" t="s">
        <v>1242</v>
      </c>
      <c r="U1014" s="5" t="s">
        <v>33</v>
      </c>
      <c r="V1014" s="5" t="str">
        <f t="shared" si="161"/>
        <v>clientes - varios</v>
      </c>
      <c r="W1014" s="5" t="str">
        <f t="shared" si="162"/>
        <v>CLIENTES - VARIOS</v>
      </c>
      <c r="X1014" s="5" t="str">
        <f t="shared" si="163"/>
        <v>Clientes - Varios</v>
      </c>
      <c r="Y1014" s="5">
        <v>99999999</v>
      </c>
      <c r="Z1014" s="5" t="s">
        <v>34</v>
      </c>
      <c r="AA1014" s="5" t="s">
        <v>35</v>
      </c>
      <c r="AD1014" s="5" t="s">
        <v>36</v>
      </c>
      <c r="AE1014" s="5">
        <v>423.73</v>
      </c>
      <c r="AF1014" s="5">
        <v>0</v>
      </c>
      <c r="AG1014" s="5">
        <v>76.27</v>
      </c>
      <c r="AH1014" s="5">
        <f t="shared" si="164"/>
        <v>500</v>
      </c>
    </row>
    <row r="1015" spans="1:34" x14ac:dyDescent="0.25">
      <c r="A1015" s="5">
        <v>960</v>
      </c>
      <c r="B1015" s="5" t="s">
        <v>55</v>
      </c>
      <c r="C1015" s="5" t="s">
        <v>30</v>
      </c>
      <c r="D1015" s="5" t="s">
        <v>1262</v>
      </c>
      <c r="E1015" s="15" t="str">
        <f t="shared" si="165"/>
        <v>B002</v>
      </c>
      <c r="F1015" s="15" t="str">
        <f t="shared" si="155"/>
        <v>15976</v>
      </c>
      <c r="G1015" s="15" t="str">
        <f t="shared" si="156"/>
        <v>2-1</v>
      </c>
      <c r="H1015" s="5" t="s">
        <v>1242</v>
      </c>
      <c r="I1015" s="5">
        <f t="shared" si="157"/>
        <v>2</v>
      </c>
      <c r="J1015" s="5">
        <f t="shared" si="158"/>
        <v>2022</v>
      </c>
      <c r="K1015" s="5">
        <f t="shared" si="159"/>
        <v>4</v>
      </c>
      <c r="L1015" s="7">
        <f t="shared" si="160"/>
        <v>44596</v>
      </c>
      <c r="M1015" s="5" t="s">
        <v>1242</v>
      </c>
      <c r="U1015" s="5" t="s">
        <v>33</v>
      </c>
      <c r="V1015" s="5" t="str">
        <f t="shared" si="161"/>
        <v>clientes - varios</v>
      </c>
      <c r="W1015" s="5" t="str">
        <f t="shared" si="162"/>
        <v>CLIENTES - VARIOS</v>
      </c>
      <c r="X1015" s="5" t="str">
        <f t="shared" si="163"/>
        <v>Clientes - Varios</v>
      </c>
      <c r="Y1015" s="5">
        <v>99999999</v>
      </c>
      <c r="Z1015" s="5" t="s">
        <v>34</v>
      </c>
      <c r="AA1015" s="5" t="s">
        <v>35</v>
      </c>
      <c r="AD1015" s="5" t="s">
        <v>36</v>
      </c>
      <c r="AE1015" s="5">
        <v>508.47</v>
      </c>
      <c r="AF1015" s="5">
        <v>0</v>
      </c>
      <c r="AG1015" s="5">
        <v>91.53</v>
      </c>
      <c r="AH1015" s="5">
        <f t="shared" si="164"/>
        <v>600</v>
      </c>
    </row>
    <row r="1016" spans="1:34" x14ac:dyDescent="0.25">
      <c r="A1016" s="5">
        <v>961</v>
      </c>
      <c r="B1016" s="5" t="s">
        <v>29</v>
      </c>
      <c r="C1016" s="5" t="s">
        <v>30</v>
      </c>
      <c r="D1016" s="5" t="s">
        <v>1263</v>
      </c>
      <c r="E1016" s="15" t="str">
        <f t="shared" si="165"/>
        <v>B001</v>
      </c>
      <c r="F1016" s="15" t="str">
        <f t="shared" si="155"/>
        <v>17042</v>
      </c>
      <c r="G1016" s="15" t="str">
        <f t="shared" si="156"/>
        <v>1-1</v>
      </c>
      <c r="H1016" s="5" t="s">
        <v>1242</v>
      </c>
      <c r="I1016" s="5">
        <f t="shared" si="157"/>
        <v>2</v>
      </c>
      <c r="J1016" s="5">
        <f t="shared" si="158"/>
        <v>2022</v>
      </c>
      <c r="K1016" s="5">
        <f t="shared" si="159"/>
        <v>4</v>
      </c>
      <c r="L1016" s="7">
        <f t="shared" si="160"/>
        <v>44596</v>
      </c>
      <c r="M1016" s="5" t="s">
        <v>1242</v>
      </c>
      <c r="U1016" s="5" t="s">
        <v>33</v>
      </c>
      <c r="V1016" s="5" t="str">
        <f t="shared" si="161"/>
        <v>clientes - varios</v>
      </c>
      <c r="W1016" s="5" t="str">
        <f t="shared" si="162"/>
        <v>CLIENTES - VARIOS</v>
      </c>
      <c r="X1016" s="5" t="str">
        <f t="shared" si="163"/>
        <v>Clientes - Varios</v>
      </c>
      <c r="Y1016" s="5">
        <v>99999999</v>
      </c>
      <c r="Z1016" s="5" t="s">
        <v>34</v>
      </c>
      <c r="AA1016" s="5" t="s">
        <v>35</v>
      </c>
      <c r="AD1016" s="5" t="s">
        <v>36</v>
      </c>
      <c r="AE1016" s="5">
        <v>338.98</v>
      </c>
      <c r="AF1016" s="5">
        <v>0</v>
      </c>
      <c r="AG1016" s="5">
        <v>61.02</v>
      </c>
      <c r="AH1016" s="5">
        <f t="shared" si="164"/>
        <v>400</v>
      </c>
    </row>
    <row r="1017" spans="1:34" x14ac:dyDescent="0.25">
      <c r="A1017" s="5">
        <v>962</v>
      </c>
      <c r="B1017" s="5" t="s">
        <v>29</v>
      </c>
      <c r="C1017" s="5" t="s">
        <v>30</v>
      </c>
      <c r="D1017" s="5" t="s">
        <v>1264</v>
      </c>
      <c r="E1017" s="15" t="str">
        <f t="shared" si="165"/>
        <v>B001</v>
      </c>
      <c r="F1017" s="15" t="str">
        <f t="shared" ref="F1017:F1080" si="166">IF(LEFT(RIGHT(D1017,5),1)="-",RIGHT(D1017,4),RIGHT(D1017,5))</f>
        <v>17041</v>
      </c>
      <c r="G1017" s="15" t="str">
        <f t="shared" ref="G1017:G1080" si="167">MID(D1017,4,3)</f>
        <v>1-1</v>
      </c>
      <c r="H1017" s="5" t="s">
        <v>1242</v>
      </c>
      <c r="I1017" s="5">
        <f t="shared" ref="I1017:I1080" si="168">MONTH(H1017)</f>
        <v>2</v>
      </c>
      <c r="J1017" s="5">
        <f t="shared" ref="J1017:J1080" si="169">YEAR(H1017)</f>
        <v>2022</v>
      </c>
      <c r="K1017" s="5">
        <f t="shared" ref="K1017:K1080" si="170">DAY(H1017)</f>
        <v>4</v>
      </c>
      <c r="L1017" s="7">
        <f t="shared" ref="L1017:L1080" si="171">DATE(J1017,I1017,K1017)</f>
        <v>44596</v>
      </c>
      <c r="M1017" s="5" t="s">
        <v>1242</v>
      </c>
      <c r="U1017" s="5" t="s">
        <v>33</v>
      </c>
      <c r="V1017" s="5" t="str">
        <f t="shared" ref="V1017:V1080" si="172">LOWER(U1017)</f>
        <v>clientes - varios</v>
      </c>
      <c r="W1017" s="5" t="str">
        <f t="shared" ref="W1017:W1080" si="173">UPPER(U1017)</f>
        <v>CLIENTES - VARIOS</v>
      </c>
      <c r="X1017" s="5" t="str">
        <f t="shared" ref="X1017:X1080" si="174">PROPER(W1017)</f>
        <v>Clientes - Varios</v>
      </c>
      <c r="Y1017" s="5">
        <v>99999999</v>
      </c>
      <c r="Z1017" s="5" t="s">
        <v>34</v>
      </c>
      <c r="AA1017" s="5" t="s">
        <v>35</v>
      </c>
      <c r="AD1017" s="5" t="s">
        <v>36</v>
      </c>
      <c r="AE1017" s="5">
        <v>423.73</v>
      </c>
      <c r="AF1017" s="5">
        <v>0</v>
      </c>
      <c r="AG1017" s="5">
        <v>76.27</v>
      </c>
      <c r="AH1017" s="5">
        <f t="shared" ref="AH1017:AH1080" si="175">AE1017+AG1017</f>
        <v>500</v>
      </c>
    </row>
    <row r="1018" spans="1:34" x14ac:dyDescent="0.25">
      <c r="A1018" s="5">
        <v>963</v>
      </c>
      <c r="B1018" s="5" t="s">
        <v>29</v>
      </c>
      <c r="C1018" s="5" t="s">
        <v>30</v>
      </c>
      <c r="D1018" s="5" t="s">
        <v>1265</v>
      </c>
      <c r="E1018" s="15" t="str">
        <f t="shared" ref="E1018:E1081" si="176">LEFT(D1018,4)</f>
        <v>B001</v>
      </c>
      <c r="F1018" s="15" t="str">
        <f t="shared" si="166"/>
        <v>17040</v>
      </c>
      <c r="G1018" s="15" t="str">
        <f t="shared" si="167"/>
        <v>1-1</v>
      </c>
      <c r="H1018" s="5" t="s">
        <v>1242</v>
      </c>
      <c r="I1018" s="5">
        <f t="shared" si="168"/>
        <v>2</v>
      </c>
      <c r="J1018" s="5">
        <f t="shared" si="169"/>
        <v>2022</v>
      </c>
      <c r="K1018" s="5">
        <f t="shared" si="170"/>
        <v>4</v>
      </c>
      <c r="L1018" s="7">
        <f t="shared" si="171"/>
        <v>44596</v>
      </c>
      <c r="M1018" s="5" t="s">
        <v>1242</v>
      </c>
      <c r="U1018" s="5" t="s">
        <v>33</v>
      </c>
      <c r="V1018" s="5" t="str">
        <f t="shared" si="172"/>
        <v>clientes - varios</v>
      </c>
      <c r="W1018" s="5" t="str">
        <f t="shared" si="173"/>
        <v>CLIENTES - VARIOS</v>
      </c>
      <c r="X1018" s="5" t="str">
        <f t="shared" si="174"/>
        <v>Clientes - Varios</v>
      </c>
      <c r="Y1018" s="5">
        <v>99999999</v>
      </c>
      <c r="Z1018" s="5" t="s">
        <v>34</v>
      </c>
      <c r="AA1018" s="5" t="s">
        <v>35</v>
      </c>
      <c r="AD1018" s="5" t="s">
        <v>36</v>
      </c>
      <c r="AE1018" s="5">
        <v>423.73</v>
      </c>
      <c r="AF1018" s="5">
        <v>0</v>
      </c>
      <c r="AG1018" s="5">
        <v>76.27</v>
      </c>
      <c r="AH1018" s="5">
        <f t="shared" si="175"/>
        <v>500</v>
      </c>
    </row>
    <row r="1019" spans="1:34" x14ac:dyDescent="0.25">
      <c r="A1019" s="5">
        <v>964</v>
      </c>
      <c r="B1019" s="5" t="s">
        <v>29</v>
      </c>
      <c r="C1019" s="5" t="s">
        <v>30</v>
      </c>
      <c r="D1019" s="5" t="s">
        <v>1266</v>
      </c>
      <c r="E1019" s="15" t="str">
        <f t="shared" si="176"/>
        <v>B001</v>
      </c>
      <c r="F1019" s="15" t="str">
        <f t="shared" si="166"/>
        <v>17039</v>
      </c>
      <c r="G1019" s="15" t="str">
        <f t="shared" si="167"/>
        <v>1-1</v>
      </c>
      <c r="H1019" s="5" t="s">
        <v>1242</v>
      </c>
      <c r="I1019" s="5">
        <f t="shared" si="168"/>
        <v>2</v>
      </c>
      <c r="J1019" s="5">
        <f t="shared" si="169"/>
        <v>2022</v>
      </c>
      <c r="K1019" s="5">
        <f t="shared" si="170"/>
        <v>4</v>
      </c>
      <c r="L1019" s="7">
        <f t="shared" si="171"/>
        <v>44596</v>
      </c>
      <c r="M1019" s="5" t="s">
        <v>1242</v>
      </c>
      <c r="U1019" s="5" t="s">
        <v>33</v>
      </c>
      <c r="V1019" s="5" t="str">
        <f t="shared" si="172"/>
        <v>clientes - varios</v>
      </c>
      <c r="W1019" s="5" t="str">
        <f t="shared" si="173"/>
        <v>CLIENTES - VARIOS</v>
      </c>
      <c r="X1019" s="5" t="str">
        <f t="shared" si="174"/>
        <v>Clientes - Varios</v>
      </c>
      <c r="Y1019" s="5">
        <v>99999999</v>
      </c>
      <c r="Z1019" s="5" t="s">
        <v>34</v>
      </c>
      <c r="AA1019" s="5" t="s">
        <v>35</v>
      </c>
      <c r="AD1019" s="5" t="s">
        <v>36</v>
      </c>
      <c r="AE1019" s="5">
        <v>423.73</v>
      </c>
      <c r="AF1019" s="5">
        <v>0</v>
      </c>
      <c r="AG1019" s="5">
        <v>76.27</v>
      </c>
      <c r="AH1019" s="5">
        <f t="shared" si="175"/>
        <v>500</v>
      </c>
    </row>
    <row r="1020" spans="1:34" x14ac:dyDescent="0.25">
      <c r="A1020" s="5">
        <v>965</v>
      </c>
      <c r="B1020" s="5" t="s">
        <v>29</v>
      </c>
      <c r="C1020" s="5" t="s">
        <v>30</v>
      </c>
      <c r="D1020" s="5" t="s">
        <v>1267</v>
      </c>
      <c r="E1020" s="15" t="str">
        <f t="shared" si="176"/>
        <v>B001</v>
      </c>
      <c r="F1020" s="15" t="str">
        <f t="shared" si="166"/>
        <v>17038</v>
      </c>
      <c r="G1020" s="15" t="str">
        <f t="shared" si="167"/>
        <v>1-1</v>
      </c>
      <c r="H1020" s="5" t="s">
        <v>1242</v>
      </c>
      <c r="I1020" s="5">
        <f t="shared" si="168"/>
        <v>2</v>
      </c>
      <c r="J1020" s="5">
        <f t="shared" si="169"/>
        <v>2022</v>
      </c>
      <c r="K1020" s="5">
        <f t="shared" si="170"/>
        <v>4</v>
      </c>
      <c r="L1020" s="7">
        <f t="shared" si="171"/>
        <v>44596</v>
      </c>
      <c r="M1020" s="5" t="s">
        <v>1242</v>
      </c>
      <c r="U1020" s="5" t="s">
        <v>33</v>
      </c>
      <c r="V1020" s="5" t="str">
        <f t="shared" si="172"/>
        <v>clientes - varios</v>
      </c>
      <c r="W1020" s="5" t="str">
        <f t="shared" si="173"/>
        <v>CLIENTES - VARIOS</v>
      </c>
      <c r="X1020" s="5" t="str">
        <f t="shared" si="174"/>
        <v>Clientes - Varios</v>
      </c>
      <c r="Y1020" s="5">
        <v>99999999</v>
      </c>
      <c r="Z1020" s="5" t="s">
        <v>34</v>
      </c>
      <c r="AA1020" s="5" t="s">
        <v>35</v>
      </c>
      <c r="AD1020" s="5" t="s">
        <v>36</v>
      </c>
      <c r="AE1020" s="5">
        <v>423.73</v>
      </c>
      <c r="AF1020" s="5">
        <v>0</v>
      </c>
      <c r="AG1020" s="5">
        <v>76.27</v>
      </c>
      <c r="AH1020" s="5">
        <f t="shared" si="175"/>
        <v>500</v>
      </c>
    </row>
    <row r="1021" spans="1:34" x14ac:dyDescent="0.25">
      <c r="A1021" s="5">
        <v>966</v>
      </c>
      <c r="B1021" s="5" t="s">
        <v>29</v>
      </c>
      <c r="C1021" s="5" t="s">
        <v>30</v>
      </c>
      <c r="D1021" s="5" t="s">
        <v>1268</v>
      </c>
      <c r="E1021" s="15" t="str">
        <f t="shared" si="176"/>
        <v>B001</v>
      </c>
      <c r="F1021" s="15" t="str">
        <f t="shared" si="166"/>
        <v>17037</v>
      </c>
      <c r="G1021" s="15" t="str">
        <f t="shared" si="167"/>
        <v>1-1</v>
      </c>
      <c r="H1021" s="5" t="s">
        <v>1242</v>
      </c>
      <c r="I1021" s="5">
        <f t="shared" si="168"/>
        <v>2</v>
      </c>
      <c r="J1021" s="5">
        <f t="shared" si="169"/>
        <v>2022</v>
      </c>
      <c r="K1021" s="5">
        <f t="shared" si="170"/>
        <v>4</v>
      </c>
      <c r="L1021" s="7">
        <f t="shared" si="171"/>
        <v>44596</v>
      </c>
      <c r="M1021" s="5" t="s">
        <v>1242</v>
      </c>
      <c r="U1021" s="5" t="s">
        <v>33</v>
      </c>
      <c r="V1021" s="5" t="str">
        <f t="shared" si="172"/>
        <v>clientes - varios</v>
      </c>
      <c r="W1021" s="5" t="str">
        <f t="shared" si="173"/>
        <v>CLIENTES - VARIOS</v>
      </c>
      <c r="X1021" s="5" t="str">
        <f t="shared" si="174"/>
        <v>Clientes - Varios</v>
      </c>
      <c r="Y1021" s="5">
        <v>99999999</v>
      </c>
      <c r="Z1021" s="5" t="s">
        <v>34</v>
      </c>
      <c r="AA1021" s="5" t="s">
        <v>35</v>
      </c>
      <c r="AD1021" s="5" t="s">
        <v>36</v>
      </c>
      <c r="AE1021" s="5">
        <v>423.73</v>
      </c>
      <c r="AF1021" s="5">
        <v>0</v>
      </c>
      <c r="AG1021" s="5">
        <v>76.27</v>
      </c>
      <c r="AH1021" s="5">
        <f t="shared" si="175"/>
        <v>500</v>
      </c>
    </row>
    <row r="1022" spans="1:34" x14ac:dyDescent="0.25">
      <c r="A1022" s="5">
        <v>967</v>
      </c>
      <c r="B1022" s="5" t="s">
        <v>49</v>
      </c>
      <c r="C1022" s="5" t="s">
        <v>30</v>
      </c>
      <c r="D1022" s="5" t="s">
        <v>1269</v>
      </c>
      <c r="E1022" s="15" t="str">
        <f t="shared" si="176"/>
        <v>B003</v>
      </c>
      <c r="F1022" s="15" t="str">
        <f t="shared" si="166"/>
        <v>12542</v>
      </c>
      <c r="G1022" s="15" t="str">
        <f t="shared" si="167"/>
        <v>3-1</v>
      </c>
      <c r="H1022" s="5" t="s">
        <v>1242</v>
      </c>
      <c r="I1022" s="5">
        <f t="shared" si="168"/>
        <v>2</v>
      </c>
      <c r="J1022" s="5">
        <f t="shared" si="169"/>
        <v>2022</v>
      </c>
      <c r="K1022" s="5">
        <f t="shared" si="170"/>
        <v>4</v>
      </c>
      <c r="L1022" s="7">
        <f t="shared" si="171"/>
        <v>44596</v>
      </c>
      <c r="M1022" s="5" t="s">
        <v>1242</v>
      </c>
      <c r="U1022" s="5" t="s">
        <v>33</v>
      </c>
      <c r="V1022" s="5" t="str">
        <f t="shared" si="172"/>
        <v>clientes - varios</v>
      </c>
      <c r="W1022" s="5" t="str">
        <f t="shared" si="173"/>
        <v>CLIENTES - VARIOS</v>
      </c>
      <c r="X1022" s="5" t="str">
        <f t="shared" si="174"/>
        <v>Clientes - Varios</v>
      </c>
      <c r="Y1022" s="5">
        <v>99999999</v>
      </c>
      <c r="Z1022" s="5" t="s">
        <v>34</v>
      </c>
      <c r="AA1022" s="5" t="s">
        <v>35</v>
      </c>
      <c r="AD1022" s="5" t="s">
        <v>36</v>
      </c>
      <c r="AE1022" s="5">
        <v>508.47</v>
      </c>
      <c r="AF1022" s="5">
        <v>0</v>
      </c>
      <c r="AG1022" s="5">
        <v>91.53</v>
      </c>
      <c r="AH1022" s="5">
        <f t="shared" si="175"/>
        <v>600</v>
      </c>
    </row>
    <row r="1023" spans="1:34" x14ac:dyDescent="0.25">
      <c r="A1023" s="5">
        <v>968</v>
      </c>
      <c r="B1023" s="5" t="s">
        <v>49</v>
      </c>
      <c r="C1023" s="5" t="s">
        <v>30</v>
      </c>
      <c r="D1023" s="5" t="s">
        <v>1270</v>
      </c>
      <c r="E1023" s="15" t="str">
        <f t="shared" si="176"/>
        <v>B003</v>
      </c>
      <c r="F1023" s="15" t="str">
        <f t="shared" si="166"/>
        <v>12541</v>
      </c>
      <c r="G1023" s="15" t="str">
        <f t="shared" si="167"/>
        <v>3-1</v>
      </c>
      <c r="H1023" s="5" t="s">
        <v>1242</v>
      </c>
      <c r="I1023" s="5">
        <f t="shared" si="168"/>
        <v>2</v>
      </c>
      <c r="J1023" s="5">
        <f t="shared" si="169"/>
        <v>2022</v>
      </c>
      <c r="K1023" s="5">
        <f t="shared" si="170"/>
        <v>4</v>
      </c>
      <c r="L1023" s="7">
        <f t="shared" si="171"/>
        <v>44596</v>
      </c>
      <c r="M1023" s="5" t="s">
        <v>1242</v>
      </c>
      <c r="U1023" s="5" t="s">
        <v>33</v>
      </c>
      <c r="V1023" s="5" t="str">
        <f t="shared" si="172"/>
        <v>clientes - varios</v>
      </c>
      <c r="W1023" s="5" t="str">
        <f t="shared" si="173"/>
        <v>CLIENTES - VARIOS</v>
      </c>
      <c r="X1023" s="5" t="str">
        <f t="shared" si="174"/>
        <v>Clientes - Varios</v>
      </c>
      <c r="Y1023" s="5">
        <v>99999999</v>
      </c>
      <c r="Z1023" s="5" t="s">
        <v>34</v>
      </c>
      <c r="AA1023" s="5" t="s">
        <v>35</v>
      </c>
      <c r="AD1023" s="5" t="s">
        <v>36</v>
      </c>
      <c r="AE1023" s="5">
        <v>423.73</v>
      </c>
      <c r="AF1023" s="5">
        <v>0</v>
      </c>
      <c r="AG1023" s="5">
        <v>76.27</v>
      </c>
      <c r="AH1023" s="5">
        <f t="shared" si="175"/>
        <v>500</v>
      </c>
    </row>
    <row r="1024" spans="1:34" x14ac:dyDescent="0.25">
      <c r="A1024" s="5">
        <v>969</v>
      </c>
      <c r="B1024" s="5" t="s">
        <v>49</v>
      </c>
      <c r="C1024" s="5" t="s">
        <v>30</v>
      </c>
      <c r="D1024" s="5" t="s">
        <v>1271</v>
      </c>
      <c r="E1024" s="15" t="str">
        <f t="shared" si="176"/>
        <v>B003</v>
      </c>
      <c r="F1024" s="15" t="str">
        <f t="shared" si="166"/>
        <v>12540</v>
      </c>
      <c r="G1024" s="15" t="str">
        <f t="shared" si="167"/>
        <v>3-1</v>
      </c>
      <c r="H1024" s="5" t="s">
        <v>1242</v>
      </c>
      <c r="I1024" s="5">
        <f t="shared" si="168"/>
        <v>2</v>
      </c>
      <c r="J1024" s="5">
        <f t="shared" si="169"/>
        <v>2022</v>
      </c>
      <c r="K1024" s="5">
        <f t="shared" si="170"/>
        <v>4</v>
      </c>
      <c r="L1024" s="7">
        <f t="shared" si="171"/>
        <v>44596</v>
      </c>
      <c r="M1024" s="5" t="s">
        <v>1242</v>
      </c>
      <c r="U1024" s="5" t="s">
        <v>33</v>
      </c>
      <c r="V1024" s="5" t="str">
        <f t="shared" si="172"/>
        <v>clientes - varios</v>
      </c>
      <c r="W1024" s="5" t="str">
        <f t="shared" si="173"/>
        <v>CLIENTES - VARIOS</v>
      </c>
      <c r="X1024" s="5" t="str">
        <f t="shared" si="174"/>
        <v>Clientes - Varios</v>
      </c>
      <c r="Y1024" s="5">
        <v>99999999</v>
      </c>
      <c r="Z1024" s="5" t="s">
        <v>34</v>
      </c>
      <c r="AA1024" s="5" t="s">
        <v>35</v>
      </c>
      <c r="AD1024" s="5" t="s">
        <v>36</v>
      </c>
      <c r="AE1024" s="5">
        <v>423.73</v>
      </c>
      <c r="AF1024" s="5">
        <v>0</v>
      </c>
      <c r="AG1024" s="5">
        <v>76.27</v>
      </c>
      <c r="AH1024" s="5">
        <f t="shared" si="175"/>
        <v>500</v>
      </c>
    </row>
    <row r="1025" spans="1:34" x14ac:dyDescent="0.25">
      <c r="A1025" s="5">
        <v>970</v>
      </c>
      <c r="B1025" s="5" t="s">
        <v>49</v>
      </c>
      <c r="C1025" s="5" t="s">
        <v>30</v>
      </c>
      <c r="D1025" s="5" t="s">
        <v>1272</v>
      </c>
      <c r="E1025" s="15" t="str">
        <f t="shared" si="176"/>
        <v>B003</v>
      </c>
      <c r="F1025" s="15" t="str">
        <f t="shared" si="166"/>
        <v>12539</v>
      </c>
      <c r="G1025" s="15" t="str">
        <f t="shared" si="167"/>
        <v>3-1</v>
      </c>
      <c r="H1025" s="5" t="s">
        <v>1242</v>
      </c>
      <c r="I1025" s="5">
        <f t="shared" si="168"/>
        <v>2</v>
      </c>
      <c r="J1025" s="5">
        <f t="shared" si="169"/>
        <v>2022</v>
      </c>
      <c r="K1025" s="5">
        <f t="shared" si="170"/>
        <v>4</v>
      </c>
      <c r="L1025" s="7">
        <f t="shared" si="171"/>
        <v>44596</v>
      </c>
      <c r="M1025" s="5" t="s">
        <v>1242</v>
      </c>
      <c r="U1025" s="5" t="s">
        <v>33</v>
      </c>
      <c r="V1025" s="5" t="str">
        <f t="shared" si="172"/>
        <v>clientes - varios</v>
      </c>
      <c r="W1025" s="5" t="str">
        <f t="shared" si="173"/>
        <v>CLIENTES - VARIOS</v>
      </c>
      <c r="X1025" s="5" t="str">
        <f t="shared" si="174"/>
        <v>Clientes - Varios</v>
      </c>
      <c r="Y1025" s="5">
        <v>99999999</v>
      </c>
      <c r="Z1025" s="5" t="s">
        <v>34</v>
      </c>
      <c r="AA1025" s="5" t="s">
        <v>35</v>
      </c>
      <c r="AD1025" s="5" t="s">
        <v>36</v>
      </c>
      <c r="AE1025" s="5">
        <v>423.73</v>
      </c>
      <c r="AF1025" s="5">
        <v>0</v>
      </c>
      <c r="AG1025" s="5">
        <v>76.27</v>
      </c>
      <c r="AH1025" s="5">
        <f t="shared" si="175"/>
        <v>500</v>
      </c>
    </row>
    <row r="1026" spans="1:34" x14ac:dyDescent="0.25">
      <c r="A1026" s="5">
        <v>971</v>
      </c>
      <c r="B1026" s="5" t="s">
        <v>49</v>
      </c>
      <c r="C1026" s="5" t="s">
        <v>30</v>
      </c>
      <c r="D1026" s="5" t="s">
        <v>1273</v>
      </c>
      <c r="E1026" s="15" t="str">
        <f t="shared" si="176"/>
        <v>B003</v>
      </c>
      <c r="F1026" s="15" t="str">
        <f t="shared" si="166"/>
        <v>12538</v>
      </c>
      <c r="G1026" s="15" t="str">
        <f t="shared" si="167"/>
        <v>3-1</v>
      </c>
      <c r="H1026" s="5" t="s">
        <v>1242</v>
      </c>
      <c r="I1026" s="5">
        <f t="shared" si="168"/>
        <v>2</v>
      </c>
      <c r="J1026" s="5">
        <f t="shared" si="169"/>
        <v>2022</v>
      </c>
      <c r="K1026" s="5">
        <f t="shared" si="170"/>
        <v>4</v>
      </c>
      <c r="L1026" s="7">
        <f t="shared" si="171"/>
        <v>44596</v>
      </c>
      <c r="M1026" s="5" t="s">
        <v>1242</v>
      </c>
      <c r="U1026" s="5" t="s">
        <v>33</v>
      </c>
      <c r="V1026" s="5" t="str">
        <f t="shared" si="172"/>
        <v>clientes - varios</v>
      </c>
      <c r="W1026" s="5" t="str">
        <f t="shared" si="173"/>
        <v>CLIENTES - VARIOS</v>
      </c>
      <c r="X1026" s="5" t="str">
        <f t="shared" si="174"/>
        <v>Clientes - Varios</v>
      </c>
      <c r="Y1026" s="5">
        <v>99999999</v>
      </c>
      <c r="Z1026" s="5" t="s">
        <v>34</v>
      </c>
      <c r="AA1026" s="5" t="s">
        <v>35</v>
      </c>
      <c r="AD1026" s="5" t="s">
        <v>36</v>
      </c>
      <c r="AE1026" s="5">
        <v>105.93</v>
      </c>
      <c r="AF1026" s="5">
        <v>0</v>
      </c>
      <c r="AG1026" s="5">
        <v>19.07</v>
      </c>
      <c r="AH1026" s="5">
        <f t="shared" si="175"/>
        <v>125</v>
      </c>
    </row>
    <row r="1027" spans="1:34" x14ac:dyDescent="0.25">
      <c r="A1027" s="5">
        <v>972</v>
      </c>
      <c r="B1027" s="5" t="s">
        <v>29</v>
      </c>
      <c r="C1027" s="5" t="s">
        <v>38</v>
      </c>
      <c r="D1027" s="5" t="s">
        <v>1274</v>
      </c>
      <c r="E1027" s="15" t="str">
        <f t="shared" si="176"/>
        <v>F001</v>
      </c>
      <c r="F1027" s="15" t="str">
        <f t="shared" si="166"/>
        <v>8361</v>
      </c>
      <c r="G1027" s="15" t="str">
        <f t="shared" si="167"/>
        <v>1-8</v>
      </c>
      <c r="H1027" s="5" t="s">
        <v>1242</v>
      </c>
      <c r="I1027" s="5">
        <f t="shared" si="168"/>
        <v>2</v>
      </c>
      <c r="J1027" s="5">
        <f t="shared" si="169"/>
        <v>2022</v>
      </c>
      <c r="K1027" s="5">
        <f t="shared" si="170"/>
        <v>4</v>
      </c>
      <c r="L1027" s="7">
        <f t="shared" si="171"/>
        <v>44596</v>
      </c>
      <c r="M1027" s="5" t="s">
        <v>1242</v>
      </c>
      <c r="R1027" s="5" t="s">
        <v>763</v>
      </c>
      <c r="S1027" s="5" t="s">
        <v>764</v>
      </c>
      <c r="T1027" s="5" t="s">
        <v>763</v>
      </c>
      <c r="U1027" s="5" t="s">
        <v>967</v>
      </c>
      <c r="V1027" s="5" t="str">
        <f t="shared" si="172"/>
        <v>vargas tarrillo arsenio</v>
      </c>
      <c r="W1027" s="5" t="str">
        <f t="shared" si="173"/>
        <v>VARGAS TARRILLO ARSENIO</v>
      </c>
      <c r="X1027" s="5" t="str">
        <f t="shared" si="174"/>
        <v>Vargas Tarrillo Arsenio</v>
      </c>
      <c r="Y1027" s="5">
        <v>10414778106</v>
      </c>
      <c r="Z1027" s="5" t="s">
        <v>34</v>
      </c>
      <c r="AA1027" s="5" t="s">
        <v>35</v>
      </c>
      <c r="AD1027" s="5" t="s">
        <v>36</v>
      </c>
      <c r="AE1027" s="5">
        <v>211.86</v>
      </c>
      <c r="AF1027" s="5">
        <v>0</v>
      </c>
      <c r="AG1027" s="5">
        <v>38.14</v>
      </c>
      <c r="AH1027" s="5">
        <f t="shared" si="175"/>
        <v>250</v>
      </c>
    </row>
    <row r="1028" spans="1:34" x14ac:dyDescent="0.25">
      <c r="A1028" s="5">
        <v>973</v>
      </c>
      <c r="B1028" s="5" t="s">
        <v>49</v>
      </c>
      <c r="C1028" s="5" t="s">
        <v>38</v>
      </c>
      <c r="D1028" s="5" t="s">
        <v>1275</v>
      </c>
      <c r="E1028" s="15" t="str">
        <f t="shared" si="176"/>
        <v>F003</v>
      </c>
      <c r="F1028" s="15" t="str">
        <f t="shared" si="166"/>
        <v>2079</v>
      </c>
      <c r="G1028" s="15" t="str">
        <f t="shared" si="167"/>
        <v>3-2</v>
      </c>
      <c r="H1028" s="5" t="s">
        <v>1242</v>
      </c>
      <c r="I1028" s="5">
        <f t="shared" si="168"/>
        <v>2</v>
      </c>
      <c r="J1028" s="5">
        <f t="shared" si="169"/>
        <v>2022</v>
      </c>
      <c r="K1028" s="5">
        <f t="shared" si="170"/>
        <v>4</v>
      </c>
      <c r="L1028" s="7">
        <f t="shared" si="171"/>
        <v>44596</v>
      </c>
      <c r="M1028" s="5" t="s">
        <v>1242</v>
      </c>
      <c r="R1028" s="5" t="s">
        <v>41</v>
      </c>
      <c r="S1028" s="5" t="s">
        <v>40</v>
      </c>
      <c r="T1028" s="5" t="s">
        <v>41</v>
      </c>
      <c r="U1028" s="5" t="s">
        <v>106</v>
      </c>
      <c r="V1028" s="5" t="str">
        <f t="shared" si="172"/>
        <v>casiano maco segundo baltazar</v>
      </c>
      <c r="W1028" s="5" t="str">
        <f t="shared" si="173"/>
        <v>CASIANO MACO SEGUNDO BALTAZAR</v>
      </c>
      <c r="X1028" s="5" t="str">
        <f t="shared" si="174"/>
        <v>Casiano Maco Segundo Baltazar</v>
      </c>
      <c r="Y1028" s="5">
        <v>10432479388</v>
      </c>
      <c r="Z1028" s="5" t="s">
        <v>34</v>
      </c>
      <c r="AA1028" s="5" t="s">
        <v>35</v>
      </c>
      <c r="AD1028" s="5" t="s">
        <v>36</v>
      </c>
      <c r="AE1028" s="5">
        <v>29.66</v>
      </c>
      <c r="AF1028" s="5">
        <v>0</v>
      </c>
      <c r="AG1028" s="5">
        <v>5.34</v>
      </c>
      <c r="AH1028" s="5">
        <f t="shared" si="175"/>
        <v>35</v>
      </c>
    </row>
    <row r="1029" spans="1:34" x14ac:dyDescent="0.25">
      <c r="A1029" s="5">
        <v>974</v>
      </c>
      <c r="B1029" s="5" t="s">
        <v>29</v>
      </c>
      <c r="C1029" s="5" t="s">
        <v>30</v>
      </c>
      <c r="D1029" s="5" t="s">
        <v>1276</v>
      </c>
      <c r="E1029" s="15" t="str">
        <f t="shared" si="176"/>
        <v>B001</v>
      </c>
      <c r="F1029" s="15" t="str">
        <f t="shared" si="166"/>
        <v>17036</v>
      </c>
      <c r="G1029" s="15" t="str">
        <f t="shared" si="167"/>
        <v>1-1</v>
      </c>
      <c r="H1029" s="5" t="s">
        <v>1242</v>
      </c>
      <c r="I1029" s="5">
        <f t="shared" si="168"/>
        <v>2</v>
      </c>
      <c r="J1029" s="5">
        <f t="shared" si="169"/>
        <v>2022</v>
      </c>
      <c r="K1029" s="5">
        <f t="shared" si="170"/>
        <v>4</v>
      </c>
      <c r="L1029" s="7">
        <f t="shared" si="171"/>
        <v>44596</v>
      </c>
      <c r="M1029" s="5" t="s">
        <v>1242</v>
      </c>
      <c r="U1029" s="5" t="s">
        <v>33</v>
      </c>
      <c r="V1029" s="5" t="str">
        <f t="shared" si="172"/>
        <v>clientes - varios</v>
      </c>
      <c r="W1029" s="5" t="str">
        <f t="shared" si="173"/>
        <v>CLIENTES - VARIOS</v>
      </c>
      <c r="X1029" s="5" t="str">
        <f t="shared" si="174"/>
        <v>Clientes - Varios</v>
      </c>
      <c r="Y1029" s="5">
        <v>99999999</v>
      </c>
      <c r="Z1029" s="5" t="s">
        <v>34</v>
      </c>
      <c r="AA1029" s="5" t="s">
        <v>35</v>
      </c>
      <c r="AD1029" s="5" t="s">
        <v>36</v>
      </c>
      <c r="AE1029" s="5">
        <v>212.71</v>
      </c>
      <c r="AF1029" s="5">
        <v>0</v>
      </c>
      <c r="AG1029" s="5">
        <v>38.29</v>
      </c>
      <c r="AH1029" s="5">
        <f t="shared" si="175"/>
        <v>251</v>
      </c>
    </row>
    <row r="1030" spans="1:34" x14ac:dyDescent="0.25">
      <c r="A1030" s="5">
        <v>975</v>
      </c>
      <c r="B1030" s="5" t="s">
        <v>29</v>
      </c>
      <c r="C1030" s="5" t="s">
        <v>38</v>
      </c>
      <c r="D1030" s="5" t="s">
        <v>1277</v>
      </c>
      <c r="E1030" s="15" t="str">
        <f t="shared" si="176"/>
        <v>F001</v>
      </c>
      <c r="F1030" s="15" t="str">
        <f t="shared" si="166"/>
        <v>8360</v>
      </c>
      <c r="G1030" s="15" t="str">
        <f t="shared" si="167"/>
        <v>1-8</v>
      </c>
      <c r="H1030" s="5" t="s">
        <v>1242</v>
      </c>
      <c r="I1030" s="5">
        <f t="shared" si="168"/>
        <v>2</v>
      </c>
      <c r="J1030" s="5">
        <f t="shared" si="169"/>
        <v>2022</v>
      </c>
      <c r="K1030" s="5">
        <f t="shared" si="170"/>
        <v>4</v>
      </c>
      <c r="L1030" s="7">
        <f t="shared" si="171"/>
        <v>44596</v>
      </c>
      <c r="M1030" s="5" t="s">
        <v>1242</v>
      </c>
      <c r="R1030" s="5" t="s">
        <v>1278</v>
      </c>
      <c r="S1030" s="5" t="s">
        <v>40</v>
      </c>
      <c r="T1030" s="5" t="s">
        <v>792</v>
      </c>
      <c r="U1030" s="5" t="s">
        <v>1279</v>
      </c>
      <c r="V1030" s="5" t="str">
        <f t="shared" si="172"/>
        <v>corporacion j y l peru s.a.c.</v>
      </c>
      <c r="W1030" s="5" t="str">
        <f t="shared" si="173"/>
        <v>CORPORACION J Y L PERU S.A.C.</v>
      </c>
      <c r="X1030" s="5" t="str">
        <f t="shared" si="174"/>
        <v>Corporacion J Y L Peru S.A.C.</v>
      </c>
      <c r="Y1030" s="5">
        <v>20604625034</v>
      </c>
      <c r="Z1030" s="5" t="s">
        <v>34</v>
      </c>
      <c r="AA1030" s="5" t="s">
        <v>35</v>
      </c>
      <c r="AD1030" s="5" t="s">
        <v>36</v>
      </c>
      <c r="AE1030" s="5">
        <v>127.97</v>
      </c>
      <c r="AF1030" s="5">
        <v>0</v>
      </c>
      <c r="AG1030" s="5">
        <v>23.03</v>
      </c>
      <c r="AH1030" s="5">
        <f t="shared" si="175"/>
        <v>151</v>
      </c>
    </row>
    <row r="1031" spans="1:34" x14ac:dyDescent="0.25">
      <c r="A1031" s="5">
        <v>976</v>
      </c>
      <c r="B1031" s="5" t="s">
        <v>29</v>
      </c>
      <c r="C1031" s="5" t="s">
        <v>38</v>
      </c>
      <c r="D1031" s="5" t="s">
        <v>1280</v>
      </c>
      <c r="E1031" s="15" t="str">
        <f t="shared" si="176"/>
        <v>F001</v>
      </c>
      <c r="F1031" s="15" t="str">
        <f t="shared" si="166"/>
        <v>8359</v>
      </c>
      <c r="G1031" s="15" t="str">
        <f t="shared" si="167"/>
        <v>1-8</v>
      </c>
      <c r="H1031" s="5" t="s">
        <v>1242</v>
      </c>
      <c r="I1031" s="5">
        <f t="shared" si="168"/>
        <v>2</v>
      </c>
      <c r="J1031" s="5">
        <f t="shared" si="169"/>
        <v>2022</v>
      </c>
      <c r="K1031" s="5">
        <f t="shared" si="170"/>
        <v>4</v>
      </c>
      <c r="L1031" s="7">
        <f t="shared" si="171"/>
        <v>44596</v>
      </c>
      <c r="M1031" s="5" t="s">
        <v>1242</v>
      </c>
      <c r="R1031" s="5" t="s">
        <v>395</v>
      </c>
      <c r="S1031" s="5" t="s">
        <v>168</v>
      </c>
      <c r="T1031" s="5" t="s">
        <v>169</v>
      </c>
      <c r="U1031" s="5" t="s">
        <v>396</v>
      </c>
      <c r="V1031" s="5" t="str">
        <f t="shared" si="172"/>
        <v>transportes pasamayo s r ltda</v>
      </c>
      <c r="W1031" s="5" t="str">
        <f t="shared" si="173"/>
        <v>TRANSPORTES PASAMAYO S R LTDA</v>
      </c>
      <c r="X1031" s="5" t="str">
        <f t="shared" si="174"/>
        <v>Transportes Pasamayo S R Ltda</v>
      </c>
      <c r="Y1031" s="5">
        <v>20225171719</v>
      </c>
      <c r="Z1031" s="5" t="s">
        <v>34</v>
      </c>
      <c r="AA1031" s="5" t="s">
        <v>35</v>
      </c>
      <c r="AD1031" s="5" t="s">
        <v>36</v>
      </c>
      <c r="AE1031" s="5">
        <v>137.03</v>
      </c>
      <c r="AF1031" s="5">
        <v>0</v>
      </c>
      <c r="AG1031" s="5">
        <v>24.67</v>
      </c>
      <c r="AH1031" s="5">
        <f t="shared" si="175"/>
        <v>161.69999999999999</v>
      </c>
    </row>
    <row r="1032" spans="1:34" x14ac:dyDescent="0.25">
      <c r="A1032" s="5">
        <v>977</v>
      </c>
      <c r="B1032" s="5" t="s">
        <v>29</v>
      </c>
      <c r="C1032" s="5" t="s">
        <v>38</v>
      </c>
      <c r="D1032" s="5" t="s">
        <v>1281</v>
      </c>
      <c r="E1032" s="15" t="str">
        <f t="shared" si="176"/>
        <v>F001</v>
      </c>
      <c r="F1032" s="15" t="str">
        <f t="shared" si="166"/>
        <v>8358</v>
      </c>
      <c r="G1032" s="15" t="str">
        <f t="shared" si="167"/>
        <v>1-8</v>
      </c>
      <c r="H1032" s="5" t="s">
        <v>1242</v>
      </c>
      <c r="I1032" s="5">
        <f t="shared" si="168"/>
        <v>2</v>
      </c>
      <c r="J1032" s="5">
        <f t="shared" si="169"/>
        <v>2022</v>
      </c>
      <c r="K1032" s="5">
        <f t="shared" si="170"/>
        <v>4</v>
      </c>
      <c r="L1032" s="7">
        <f t="shared" si="171"/>
        <v>44596</v>
      </c>
      <c r="M1032" s="5" t="s">
        <v>1242</v>
      </c>
      <c r="R1032" s="5" t="s">
        <v>1282</v>
      </c>
      <c r="S1032" s="5" t="s">
        <v>737</v>
      </c>
      <c r="T1032" s="5" t="s">
        <v>736</v>
      </c>
      <c r="U1032" s="5" t="s">
        <v>1283</v>
      </c>
      <c r="V1032" s="5" t="str">
        <f t="shared" si="172"/>
        <v>nutri health vet e.i.r.l.</v>
      </c>
      <c r="W1032" s="5" t="str">
        <f t="shared" si="173"/>
        <v>NUTRI HEALTH VET E.I.R.L.</v>
      </c>
      <c r="X1032" s="5" t="str">
        <f t="shared" si="174"/>
        <v>Nutri Health Vet E.I.R.L.</v>
      </c>
      <c r="Y1032" s="5">
        <v>20601365686</v>
      </c>
      <c r="Z1032" s="5" t="s">
        <v>34</v>
      </c>
      <c r="AA1032" s="5" t="s">
        <v>35</v>
      </c>
      <c r="AD1032" s="5" t="s">
        <v>36</v>
      </c>
      <c r="AE1032" s="5">
        <v>103.9</v>
      </c>
      <c r="AF1032" s="5">
        <v>0</v>
      </c>
      <c r="AG1032" s="5">
        <v>18.7</v>
      </c>
      <c r="AH1032" s="5">
        <f t="shared" si="175"/>
        <v>122.60000000000001</v>
      </c>
    </row>
    <row r="1033" spans="1:34" x14ac:dyDescent="0.25">
      <c r="A1033" s="5">
        <v>978</v>
      </c>
      <c r="B1033" s="5" t="s">
        <v>29</v>
      </c>
      <c r="C1033" s="5" t="s">
        <v>38</v>
      </c>
      <c r="D1033" s="5" t="s">
        <v>1284</v>
      </c>
      <c r="E1033" s="15" t="str">
        <f t="shared" si="176"/>
        <v>F001</v>
      </c>
      <c r="F1033" s="15" t="str">
        <f t="shared" si="166"/>
        <v>8357</v>
      </c>
      <c r="G1033" s="15" t="str">
        <f t="shared" si="167"/>
        <v>1-8</v>
      </c>
      <c r="H1033" s="5" t="s">
        <v>1242</v>
      </c>
      <c r="I1033" s="5">
        <f t="shared" si="168"/>
        <v>2</v>
      </c>
      <c r="J1033" s="5">
        <f t="shared" si="169"/>
        <v>2022</v>
      </c>
      <c r="K1033" s="5">
        <f t="shared" si="170"/>
        <v>4</v>
      </c>
      <c r="L1033" s="7">
        <f t="shared" si="171"/>
        <v>44596</v>
      </c>
      <c r="M1033" s="5" t="s">
        <v>1242</v>
      </c>
      <c r="U1033" s="5" t="s">
        <v>1236</v>
      </c>
      <c r="V1033" s="5" t="str">
        <f t="shared" si="172"/>
        <v>transporte y turismo virgen de la soledad</v>
      </c>
      <c r="W1033" s="5" t="str">
        <f t="shared" si="173"/>
        <v>TRANSPORTE Y TURISMO VIRGEN DE LA SOLEDAD</v>
      </c>
      <c r="X1033" s="5" t="str">
        <f t="shared" si="174"/>
        <v>Transporte Y Turismo Virgen De La Soledad</v>
      </c>
      <c r="Y1033" s="5">
        <v>20607976296</v>
      </c>
      <c r="Z1033" s="5" t="s">
        <v>34</v>
      </c>
      <c r="AA1033" s="5" t="s">
        <v>35</v>
      </c>
      <c r="AD1033" s="5" t="s">
        <v>36</v>
      </c>
      <c r="AE1033" s="5">
        <v>383.9</v>
      </c>
      <c r="AF1033" s="5">
        <v>0</v>
      </c>
      <c r="AG1033" s="5">
        <v>69.099999999999994</v>
      </c>
      <c r="AH1033" s="5">
        <f t="shared" si="175"/>
        <v>453</v>
      </c>
    </row>
    <row r="1034" spans="1:34" x14ac:dyDescent="0.25">
      <c r="A1034" s="5">
        <v>979</v>
      </c>
      <c r="B1034" s="5" t="s">
        <v>29</v>
      </c>
      <c r="C1034" s="5" t="s">
        <v>30</v>
      </c>
      <c r="D1034" s="5" t="s">
        <v>1285</v>
      </c>
      <c r="E1034" s="15" t="str">
        <f t="shared" si="176"/>
        <v>B001</v>
      </c>
      <c r="F1034" s="15" t="str">
        <f t="shared" si="166"/>
        <v>17035</v>
      </c>
      <c r="G1034" s="15" t="str">
        <f t="shared" si="167"/>
        <v>1-1</v>
      </c>
      <c r="H1034" s="5" t="s">
        <v>1242</v>
      </c>
      <c r="I1034" s="5">
        <f t="shared" si="168"/>
        <v>2</v>
      </c>
      <c r="J1034" s="5">
        <f t="shared" si="169"/>
        <v>2022</v>
      </c>
      <c r="K1034" s="5">
        <f t="shared" si="170"/>
        <v>4</v>
      </c>
      <c r="L1034" s="7">
        <f t="shared" si="171"/>
        <v>44596</v>
      </c>
      <c r="M1034" s="5" t="s">
        <v>1242</v>
      </c>
      <c r="U1034" s="5" t="s">
        <v>33</v>
      </c>
      <c r="V1034" s="5" t="str">
        <f t="shared" si="172"/>
        <v>clientes - varios</v>
      </c>
      <c r="W1034" s="5" t="str">
        <f t="shared" si="173"/>
        <v>CLIENTES - VARIOS</v>
      </c>
      <c r="X1034" s="5" t="str">
        <f t="shared" si="174"/>
        <v>Clientes - Varios</v>
      </c>
      <c r="Y1034" s="5">
        <v>99999999</v>
      </c>
      <c r="Z1034" s="5" t="s">
        <v>34</v>
      </c>
      <c r="AA1034" s="5" t="s">
        <v>35</v>
      </c>
      <c r="AD1034" s="5" t="s">
        <v>36</v>
      </c>
      <c r="AE1034" s="5">
        <v>508.47</v>
      </c>
      <c r="AF1034" s="5">
        <v>0</v>
      </c>
      <c r="AG1034" s="5">
        <v>91.53</v>
      </c>
      <c r="AH1034" s="5">
        <f t="shared" si="175"/>
        <v>600</v>
      </c>
    </row>
    <row r="1035" spans="1:34" x14ac:dyDescent="0.25">
      <c r="A1035" s="5">
        <v>980</v>
      </c>
      <c r="B1035" s="5" t="s">
        <v>49</v>
      </c>
      <c r="C1035" s="5" t="s">
        <v>38</v>
      </c>
      <c r="D1035" s="5" t="s">
        <v>1286</v>
      </c>
      <c r="E1035" s="15" t="str">
        <f t="shared" si="176"/>
        <v>F003</v>
      </c>
      <c r="F1035" s="15" t="str">
        <f t="shared" si="166"/>
        <v>2078</v>
      </c>
      <c r="G1035" s="15" t="str">
        <f t="shared" si="167"/>
        <v>3-2</v>
      </c>
      <c r="H1035" s="5" t="s">
        <v>1242</v>
      </c>
      <c r="I1035" s="5">
        <f t="shared" si="168"/>
        <v>2</v>
      </c>
      <c r="J1035" s="5">
        <f t="shared" si="169"/>
        <v>2022</v>
      </c>
      <c r="K1035" s="5">
        <f t="shared" si="170"/>
        <v>4</v>
      </c>
      <c r="L1035" s="7">
        <f t="shared" si="171"/>
        <v>44596</v>
      </c>
      <c r="M1035" s="5" t="s">
        <v>1242</v>
      </c>
      <c r="R1035" s="5" t="s">
        <v>395</v>
      </c>
      <c r="S1035" s="5" t="s">
        <v>168</v>
      </c>
      <c r="T1035" s="5" t="s">
        <v>169</v>
      </c>
      <c r="U1035" s="5" t="s">
        <v>1022</v>
      </c>
      <c r="V1035" s="5" t="str">
        <f t="shared" si="172"/>
        <v>distribuidora ricardo c &amp; a s.r.l.</v>
      </c>
      <c r="W1035" s="5" t="str">
        <f t="shared" si="173"/>
        <v>DISTRIBUIDORA RICARDO C &amp; A S.R.L.</v>
      </c>
      <c r="X1035" s="5" t="str">
        <f t="shared" si="174"/>
        <v>Distribuidora Ricardo C &amp; A S.R.L.</v>
      </c>
      <c r="Y1035" s="5">
        <v>20600318030</v>
      </c>
      <c r="Z1035" s="5" t="s">
        <v>34</v>
      </c>
      <c r="AA1035" s="5" t="s">
        <v>35</v>
      </c>
      <c r="AD1035" s="5" t="s">
        <v>36</v>
      </c>
      <c r="AE1035" s="5">
        <v>61.02</v>
      </c>
      <c r="AF1035" s="5">
        <v>0</v>
      </c>
      <c r="AG1035" s="5">
        <v>10.98</v>
      </c>
      <c r="AH1035" s="5">
        <f t="shared" si="175"/>
        <v>72</v>
      </c>
    </row>
    <row r="1036" spans="1:34" x14ac:dyDescent="0.25">
      <c r="A1036" s="5">
        <v>981</v>
      </c>
      <c r="B1036" s="5" t="s">
        <v>49</v>
      </c>
      <c r="C1036" s="5" t="s">
        <v>30</v>
      </c>
      <c r="D1036" s="5" t="s">
        <v>1287</v>
      </c>
      <c r="E1036" s="15" t="str">
        <f t="shared" si="176"/>
        <v>B003</v>
      </c>
      <c r="F1036" s="15" t="str">
        <f t="shared" si="166"/>
        <v>12537</v>
      </c>
      <c r="G1036" s="15" t="str">
        <f t="shared" si="167"/>
        <v>3-1</v>
      </c>
      <c r="H1036" s="5" t="s">
        <v>1288</v>
      </c>
      <c r="I1036" s="5">
        <f t="shared" si="168"/>
        <v>2</v>
      </c>
      <c r="J1036" s="5">
        <f t="shared" si="169"/>
        <v>2022</v>
      </c>
      <c r="K1036" s="5">
        <f t="shared" si="170"/>
        <v>3</v>
      </c>
      <c r="L1036" s="7">
        <f t="shared" si="171"/>
        <v>44595</v>
      </c>
      <c r="M1036" s="5" t="s">
        <v>1288</v>
      </c>
      <c r="U1036" s="5" t="s">
        <v>33</v>
      </c>
      <c r="V1036" s="5" t="str">
        <f t="shared" si="172"/>
        <v>clientes - varios</v>
      </c>
      <c r="W1036" s="5" t="str">
        <f t="shared" si="173"/>
        <v>CLIENTES - VARIOS</v>
      </c>
      <c r="X1036" s="5" t="str">
        <f t="shared" si="174"/>
        <v>Clientes - Varios</v>
      </c>
      <c r="Y1036" s="5">
        <v>99999999</v>
      </c>
      <c r="Z1036" s="5" t="s">
        <v>34</v>
      </c>
      <c r="AA1036" s="5" t="s">
        <v>35</v>
      </c>
      <c r="AD1036" s="5" t="s">
        <v>36</v>
      </c>
      <c r="AE1036" s="5">
        <v>42.37</v>
      </c>
      <c r="AF1036" s="5">
        <v>0</v>
      </c>
      <c r="AG1036" s="5">
        <v>7.63</v>
      </c>
      <c r="AH1036" s="5">
        <f t="shared" si="175"/>
        <v>50</v>
      </c>
    </row>
    <row r="1037" spans="1:34" x14ac:dyDescent="0.25">
      <c r="A1037" s="5">
        <v>982</v>
      </c>
      <c r="B1037" s="5" t="s">
        <v>29</v>
      </c>
      <c r="C1037" s="5" t="s">
        <v>38</v>
      </c>
      <c r="D1037" s="5" t="s">
        <v>1289</v>
      </c>
      <c r="E1037" s="15" t="str">
        <f t="shared" si="176"/>
        <v>F001</v>
      </c>
      <c r="F1037" s="15" t="str">
        <f t="shared" si="166"/>
        <v>8356</v>
      </c>
      <c r="G1037" s="15" t="str">
        <f t="shared" si="167"/>
        <v>1-8</v>
      </c>
      <c r="H1037" s="5" t="s">
        <v>1288</v>
      </c>
      <c r="I1037" s="5">
        <f t="shared" si="168"/>
        <v>2</v>
      </c>
      <c r="J1037" s="5">
        <f t="shared" si="169"/>
        <v>2022</v>
      </c>
      <c r="K1037" s="5">
        <f t="shared" si="170"/>
        <v>3</v>
      </c>
      <c r="L1037" s="7">
        <f t="shared" si="171"/>
        <v>44595</v>
      </c>
      <c r="M1037" s="5" t="s">
        <v>1288</v>
      </c>
      <c r="S1037" s="5" t="s">
        <v>40</v>
      </c>
      <c r="T1037" s="5" t="s">
        <v>41</v>
      </c>
      <c r="U1037" s="5" t="s">
        <v>42</v>
      </c>
      <c r="V1037" s="5" t="str">
        <f t="shared" si="172"/>
        <v>cubas tapia yon elvis</v>
      </c>
      <c r="W1037" s="5" t="str">
        <f t="shared" si="173"/>
        <v>CUBAS TAPIA YON ELVIS</v>
      </c>
      <c r="X1037" s="5" t="str">
        <f t="shared" si="174"/>
        <v>Cubas Tapia Yon Elvis</v>
      </c>
      <c r="Y1037" s="5">
        <v>10707562914</v>
      </c>
      <c r="Z1037" s="5" t="s">
        <v>34</v>
      </c>
      <c r="AA1037" s="5" t="s">
        <v>35</v>
      </c>
      <c r="AD1037" s="5" t="s">
        <v>36</v>
      </c>
      <c r="AE1037" s="5">
        <v>504.24</v>
      </c>
      <c r="AF1037" s="5">
        <v>0</v>
      </c>
      <c r="AG1037" s="5">
        <v>90.76</v>
      </c>
      <c r="AH1037" s="5">
        <f t="shared" si="175"/>
        <v>595</v>
      </c>
    </row>
    <row r="1038" spans="1:34" x14ac:dyDescent="0.25">
      <c r="A1038" s="5">
        <v>983</v>
      </c>
      <c r="B1038" s="5" t="s">
        <v>29</v>
      </c>
      <c r="C1038" s="5" t="s">
        <v>38</v>
      </c>
      <c r="D1038" s="5" t="s">
        <v>1290</v>
      </c>
      <c r="E1038" s="15" t="str">
        <f t="shared" si="176"/>
        <v>F001</v>
      </c>
      <c r="F1038" s="15" t="str">
        <f t="shared" si="166"/>
        <v>8355</v>
      </c>
      <c r="G1038" s="15" t="str">
        <f t="shared" si="167"/>
        <v>1-8</v>
      </c>
      <c r="H1038" s="5" t="s">
        <v>1288</v>
      </c>
      <c r="I1038" s="5">
        <f t="shared" si="168"/>
        <v>2</v>
      </c>
      <c r="J1038" s="5">
        <f t="shared" si="169"/>
        <v>2022</v>
      </c>
      <c r="K1038" s="5">
        <f t="shared" si="170"/>
        <v>3</v>
      </c>
      <c r="L1038" s="7">
        <f t="shared" si="171"/>
        <v>44595</v>
      </c>
      <c r="M1038" s="5" t="s">
        <v>1288</v>
      </c>
      <c r="R1038" s="5" t="s">
        <v>92</v>
      </c>
      <c r="S1038" s="5" t="s">
        <v>40</v>
      </c>
      <c r="T1038" s="5" t="s">
        <v>41</v>
      </c>
      <c r="U1038" s="5" t="s">
        <v>200</v>
      </c>
      <c r="V1038" s="5" t="str">
        <f t="shared" si="172"/>
        <v>rodrigo vasquez jesus juan jose</v>
      </c>
      <c r="W1038" s="5" t="str">
        <f t="shared" si="173"/>
        <v>RODRIGO VASQUEZ JESUS JUAN JOSE</v>
      </c>
      <c r="X1038" s="5" t="str">
        <f t="shared" si="174"/>
        <v>Rodrigo Vasquez Jesus Juan Jose</v>
      </c>
      <c r="Y1038" s="5">
        <v>10471184506</v>
      </c>
      <c r="Z1038" s="5" t="s">
        <v>34</v>
      </c>
      <c r="AA1038" s="5" t="s">
        <v>35</v>
      </c>
      <c r="AD1038" s="5" t="s">
        <v>36</v>
      </c>
      <c r="AE1038" s="5">
        <v>118.64</v>
      </c>
      <c r="AF1038" s="5">
        <v>0</v>
      </c>
      <c r="AG1038" s="5">
        <v>21.36</v>
      </c>
      <c r="AH1038" s="5">
        <f t="shared" si="175"/>
        <v>140</v>
      </c>
    </row>
    <row r="1039" spans="1:34" x14ac:dyDescent="0.25">
      <c r="A1039" s="5">
        <v>984</v>
      </c>
      <c r="B1039" s="5" t="s">
        <v>29</v>
      </c>
      <c r="C1039" s="5" t="s">
        <v>38</v>
      </c>
      <c r="D1039" s="5" t="s">
        <v>1291</v>
      </c>
      <c r="E1039" s="15" t="str">
        <f t="shared" si="176"/>
        <v>F001</v>
      </c>
      <c r="F1039" s="15" t="str">
        <f t="shared" si="166"/>
        <v>8354</v>
      </c>
      <c r="G1039" s="15" t="str">
        <f t="shared" si="167"/>
        <v>1-8</v>
      </c>
      <c r="H1039" s="5" t="s">
        <v>1288</v>
      </c>
      <c r="I1039" s="5">
        <f t="shared" si="168"/>
        <v>2</v>
      </c>
      <c r="J1039" s="5">
        <f t="shared" si="169"/>
        <v>2022</v>
      </c>
      <c r="K1039" s="5">
        <f t="shared" si="170"/>
        <v>3</v>
      </c>
      <c r="L1039" s="7">
        <f t="shared" si="171"/>
        <v>44595</v>
      </c>
      <c r="M1039" s="5" t="s">
        <v>1288</v>
      </c>
      <c r="U1039" s="5" t="s">
        <v>1050</v>
      </c>
      <c r="V1039" s="5" t="str">
        <f t="shared" si="172"/>
        <v>suyon morales segundo porfirio</v>
      </c>
      <c r="W1039" s="5" t="str">
        <f t="shared" si="173"/>
        <v>SUYON MORALES SEGUNDO PORFIRIO</v>
      </c>
      <c r="X1039" s="5" t="str">
        <f t="shared" si="174"/>
        <v>Suyon Morales Segundo Porfirio</v>
      </c>
      <c r="Y1039" s="5">
        <v>10166890565</v>
      </c>
      <c r="Z1039" s="5" t="s">
        <v>34</v>
      </c>
      <c r="AA1039" s="5" t="s">
        <v>35</v>
      </c>
      <c r="AD1039" s="5" t="s">
        <v>36</v>
      </c>
      <c r="AE1039" s="5">
        <v>127.12</v>
      </c>
      <c r="AF1039" s="5">
        <v>0</v>
      </c>
      <c r="AG1039" s="5">
        <v>22.88</v>
      </c>
      <c r="AH1039" s="5">
        <f t="shared" si="175"/>
        <v>150</v>
      </c>
    </row>
    <row r="1040" spans="1:34" x14ac:dyDescent="0.25">
      <c r="A1040" s="5">
        <v>985</v>
      </c>
      <c r="B1040" s="5" t="s">
        <v>29</v>
      </c>
      <c r="C1040" s="5" t="s">
        <v>30</v>
      </c>
      <c r="D1040" s="5" t="s">
        <v>1292</v>
      </c>
      <c r="E1040" s="15" t="str">
        <f t="shared" si="176"/>
        <v>B001</v>
      </c>
      <c r="F1040" s="15" t="str">
        <f t="shared" si="166"/>
        <v>17034</v>
      </c>
      <c r="G1040" s="15" t="str">
        <f t="shared" si="167"/>
        <v>1-1</v>
      </c>
      <c r="H1040" s="5" t="s">
        <v>1288</v>
      </c>
      <c r="I1040" s="5">
        <f t="shared" si="168"/>
        <v>2</v>
      </c>
      <c r="J1040" s="5">
        <f t="shared" si="169"/>
        <v>2022</v>
      </c>
      <c r="K1040" s="5">
        <f t="shared" si="170"/>
        <v>3</v>
      </c>
      <c r="L1040" s="7">
        <f t="shared" si="171"/>
        <v>44595</v>
      </c>
      <c r="M1040" s="5" t="s">
        <v>1288</v>
      </c>
      <c r="U1040" s="5" t="s">
        <v>33</v>
      </c>
      <c r="V1040" s="5" t="str">
        <f t="shared" si="172"/>
        <v>clientes - varios</v>
      </c>
      <c r="W1040" s="5" t="str">
        <f t="shared" si="173"/>
        <v>CLIENTES - VARIOS</v>
      </c>
      <c r="X1040" s="5" t="str">
        <f t="shared" si="174"/>
        <v>Clientes - Varios</v>
      </c>
      <c r="Y1040" s="5">
        <v>99999999</v>
      </c>
      <c r="Z1040" s="5" t="s">
        <v>34</v>
      </c>
      <c r="AA1040" s="5" t="s">
        <v>35</v>
      </c>
      <c r="AD1040" s="5" t="s">
        <v>36</v>
      </c>
      <c r="AE1040" s="5">
        <v>118.64</v>
      </c>
      <c r="AF1040" s="5">
        <v>0</v>
      </c>
      <c r="AG1040" s="5">
        <v>21.36</v>
      </c>
      <c r="AH1040" s="5">
        <f t="shared" si="175"/>
        <v>140</v>
      </c>
    </row>
    <row r="1041" spans="1:34" x14ac:dyDescent="0.25">
      <c r="A1041" s="5">
        <v>986</v>
      </c>
      <c r="B1041" s="5" t="s">
        <v>29</v>
      </c>
      <c r="C1041" s="5" t="s">
        <v>38</v>
      </c>
      <c r="D1041" s="5" t="s">
        <v>1293</v>
      </c>
      <c r="E1041" s="15" t="str">
        <f t="shared" si="176"/>
        <v>F001</v>
      </c>
      <c r="F1041" s="15" t="str">
        <f t="shared" si="166"/>
        <v>8353</v>
      </c>
      <c r="G1041" s="15" t="str">
        <f t="shared" si="167"/>
        <v>1-8</v>
      </c>
      <c r="H1041" s="5" t="s">
        <v>1288</v>
      </c>
      <c r="I1041" s="5">
        <f t="shared" si="168"/>
        <v>2</v>
      </c>
      <c r="J1041" s="5">
        <f t="shared" si="169"/>
        <v>2022</v>
      </c>
      <c r="K1041" s="5">
        <f t="shared" si="170"/>
        <v>3</v>
      </c>
      <c r="L1041" s="7">
        <f t="shared" si="171"/>
        <v>44595</v>
      </c>
      <c r="M1041" s="5" t="s">
        <v>1288</v>
      </c>
      <c r="R1041" s="5" t="s">
        <v>41</v>
      </c>
      <c r="S1041" s="5" t="s">
        <v>40</v>
      </c>
      <c r="T1041" s="5" t="s">
        <v>41</v>
      </c>
      <c r="U1041" s="5" t="s">
        <v>106</v>
      </c>
      <c r="V1041" s="5" t="str">
        <f t="shared" si="172"/>
        <v>casiano maco segundo baltazar</v>
      </c>
      <c r="W1041" s="5" t="str">
        <f t="shared" si="173"/>
        <v>CASIANO MACO SEGUNDO BALTAZAR</v>
      </c>
      <c r="X1041" s="5" t="str">
        <f t="shared" si="174"/>
        <v>Casiano Maco Segundo Baltazar</v>
      </c>
      <c r="Y1041" s="5">
        <v>10432479388</v>
      </c>
      <c r="Z1041" s="5" t="s">
        <v>34</v>
      </c>
      <c r="AA1041" s="5" t="s">
        <v>35</v>
      </c>
      <c r="AD1041" s="5" t="s">
        <v>36</v>
      </c>
      <c r="AE1041" s="5">
        <v>67.8</v>
      </c>
      <c r="AF1041" s="5">
        <v>0</v>
      </c>
      <c r="AG1041" s="5">
        <v>12.2</v>
      </c>
      <c r="AH1041" s="5">
        <f t="shared" si="175"/>
        <v>80</v>
      </c>
    </row>
    <row r="1042" spans="1:34" x14ac:dyDescent="0.25">
      <c r="A1042" s="5">
        <v>987</v>
      </c>
      <c r="B1042" s="5" t="s">
        <v>29</v>
      </c>
      <c r="C1042" s="5" t="s">
        <v>38</v>
      </c>
      <c r="D1042" s="5" t="s">
        <v>1294</v>
      </c>
      <c r="E1042" s="15" t="str">
        <f t="shared" si="176"/>
        <v>F001</v>
      </c>
      <c r="F1042" s="15" t="str">
        <f t="shared" si="166"/>
        <v>8352</v>
      </c>
      <c r="G1042" s="15" t="str">
        <f t="shared" si="167"/>
        <v>1-8</v>
      </c>
      <c r="H1042" s="5" t="s">
        <v>1288</v>
      </c>
      <c r="I1042" s="5">
        <f t="shared" si="168"/>
        <v>2</v>
      </c>
      <c r="J1042" s="5">
        <f t="shared" si="169"/>
        <v>2022</v>
      </c>
      <c r="K1042" s="5">
        <f t="shared" si="170"/>
        <v>3</v>
      </c>
      <c r="L1042" s="7">
        <f t="shared" si="171"/>
        <v>44595</v>
      </c>
      <c r="M1042" s="5" t="s">
        <v>1288</v>
      </c>
      <c r="R1042" s="5" t="s">
        <v>378</v>
      </c>
      <c r="S1042" s="5" t="s">
        <v>379</v>
      </c>
      <c r="T1042" s="5" t="s">
        <v>380</v>
      </c>
      <c r="U1042" s="5" t="s">
        <v>381</v>
      </c>
      <c r="V1042" s="5" t="str">
        <f t="shared" si="172"/>
        <v>sociedad anonima fausto piaggio</v>
      </c>
      <c r="W1042" s="5" t="str">
        <f t="shared" si="173"/>
        <v>SOCIEDAD ANONIMA FAUSTO PIAGGIO</v>
      </c>
      <c r="X1042" s="5" t="str">
        <f t="shared" si="174"/>
        <v>Sociedad Anonima Fausto Piaggio</v>
      </c>
      <c r="Y1042" s="5">
        <v>20100244471</v>
      </c>
      <c r="Z1042" s="5" t="s">
        <v>34</v>
      </c>
      <c r="AA1042" s="5" t="s">
        <v>35</v>
      </c>
      <c r="AD1042" s="5" t="s">
        <v>36</v>
      </c>
      <c r="AE1042" s="5">
        <v>169.49</v>
      </c>
      <c r="AF1042" s="5">
        <v>0</v>
      </c>
      <c r="AG1042" s="5">
        <v>30.51</v>
      </c>
      <c r="AH1042" s="5">
        <f t="shared" si="175"/>
        <v>200</v>
      </c>
    </row>
    <row r="1043" spans="1:34" x14ac:dyDescent="0.25">
      <c r="A1043" s="5">
        <v>988</v>
      </c>
      <c r="B1043" s="5" t="s">
        <v>29</v>
      </c>
      <c r="C1043" s="5" t="s">
        <v>38</v>
      </c>
      <c r="D1043" s="5" t="s">
        <v>1295</v>
      </c>
      <c r="E1043" s="15" t="str">
        <f t="shared" si="176"/>
        <v>F001</v>
      </c>
      <c r="F1043" s="15" t="str">
        <f t="shared" si="166"/>
        <v>8351</v>
      </c>
      <c r="G1043" s="15" t="str">
        <f t="shared" si="167"/>
        <v>1-8</v>
      </c>
      <c r="H1043" s="5" t="s">
        <v>1288</v>
      </c>
      <c r="I1043" s="5">
        <f t="shared" si="168"/>
        <v>2</v>
      </c>
      <c r="J1043" s="5">
        <f t="shared" si="169"/>
        <v>2022</v>
      </c>
      <c r="K1043" s="5">
        <f t="shared" si="170"/>
        <v>3</v>
      </c>
      <c r="L1043" s="7">
        <f t="shared" si="171"/>
        <v>44595</v>
      </c>
      <c r="M1043" s="5" t="s">
        <v>1288</v>
      </c>
      <c r="U1043" s="5" t="s">
        <v>1296</v>
      </c>
      <c r="V1043" s="5" t="str">
        <f t="shared" si="172"/>
        <v>piedra perez salvador wallenstein</v>
      </c>
      <c r="W1043" s="5" t="str">
        <f t="shared" si="173"/>
        <v>PIEDRA PEREZ SALVADOR WALLENSTEIN</v>
      </c>
      <c r="X1043" s="5" t="str">
        <f t="shared" si="174"/>
        <v>Piedra Perez Salvador Wallenstein</v>
      </c>
      <c r="Y1043" s="5">
        <v>10747530462</v>
      </c>
      <c r="Z1043" s="5" t="s">
        <v>34</v>
      </c>
      <c r="AA1043" s="5" t="s">
        <v>35</v>
      </c>
      <c r="AD1043" s="5" t="s">
        <v>36</v>
      </c>
      <c r="AE1043" s="5">
        <v>135.59</v>
      </c>
      <c r="AF1043" s="5">
        <v>0</v>
      </c>
      <c r="AG1043" s="5">
        <v>24.41</v>
      </c>
      <c r="AH1043" s="5">
        <f t="shared" si="175"/>
        <v>160</v>
      </c>
    </row>
    <row r="1044" spans="1:34" x14ac:dyDescent="0.25">
      <c r="A1044" s="5">
        <v>989</v>
      </c>
      <c r="B1044" s="5" t="s">
        <v>29</v>
      </c>
      <c r="C1044" s="5" t="s">
        <v>30</v>
      </c>
      <c r="D1044" s="5" t="s">
        <v>1297</v>
      </c>
      <c r="E1044" s="15" t="str">
        <f t="shared" si="176"/>
        <v>B001</v>
      </c>
      <c r="F1044" s="15" t="str">
        <f t="shared" si="166"/>
        <v>17033</v>
      </c>
      <c r="G1044" s="15" t="str">
        <f t="shared" si="167"/>
        <v>1-1</v>
      </c>
      <c r="H1044" s="5" t="s">
        <v>1288</v>
      </c>
      <c r="I1044" s="5">
        <f t="shared" si="168"/>
        <v>2</v>
      </c>
      <c r="J1044" s="5">
        <f t="shared" si="169"/>
        <v>2022</v>
      </c>
      <c r="K1044" s="5">
        <f t="shared" si="170"/>
        <v>3</v>
      </c>
      <c r="L1044" s="7">
        <f t="shared" si="171"/>
        <v>44595</v>
      </c>
      <c r="M1044" s="5" t="s">
        <v>1288</v>
      </c>
      <c r="U1044" s="5" t="s">
        <v>1298</v>
      </c>
      <c r="V1044" s="5" t="str">
        <f t="shared" si="172"/>
        <v>calderon vega, jose willian</v>
      </c>
      <c r="W1044" s="5" t="str">
        <f t="shared" si="173"/>
        <v>CALDERON VEGA, JOSE WILLIAN</v>
      </c>
      <c r="X1044" s="5" t="str">
        <f t="shared" si="174"/>
        <v>Calderon Vega, Jose Willian</v>
      </c>
      <c r="Y1044" s="5">
        <v>16506559</v>
      </c>
      <c r="Z1044" s="5" t="s">
        <v>34</v>
      </c>
      <c r="AA1044" s="5" t="s">
        <v>35</v>
      </c>
      <c r="AD1044" s="5" t="s">
        <v>36</v>
      </c>
      <c r="AE1044" s="5">
        <v>180.17</v>
      </c>
      <c r="AF1044" s="5">
        <v>0</v>
      </c>
      <c r="AG1044" s="5">
        <v>32.43</v>
      </c>
      <c r="AH1044" s="5">
        <f t="shared" si="175"/>
        <v>212.6</v>
      </c>
    </row>
    <row r="1045" spans="1:34" x14ac:dyDescent="0.25">
      <c r="A1045" s="5">
        <v>990</v>
      </c>
      <c r="B1045" s="5" t="s">
        <v>29</v>
      </c>
      <c r="C1045" s="5" t="s">
        <v>38</v>
      </c>
      <c r="D1045" s="5" t="s">
        <v>1299</v>
      </c>
      <c r="E1045" s="15" t="str">
        <f t="shared" si="176"/>
        <v>F001</v>
      </c>
      <c r="F1045" s="15" t="str">
        <f t="shared" si="166"/>
        <v>8350</v>
      </c>
      <c r="G1045" s="15" t="str">
        <f t="shared" si="167"/>
        <v>1-8</v>
      </c>
      <c r="H1045" s="5" t="s">
        <v>1288</v>
      </c>
      <c r="I1045" s="5">
        <f t="shared" si="168"/>
        <v>2</v>
      </c>
      <c r="J1045" s="5">
        <f t="shared" si="169"/>
        <v>2022</v>
      </c>
      <c r="K1045" s="5">
        <f t="shared" si="170"/>
        <v>3</v>
      </c>
      <c r="L1045" s="7">
        <f t="shared" si="171"/>
        <v>44595</v>
      </c>
      <c r="M1045" s="5" t="s">
        <v>1288</v>
      </c>
      <c r="U1045" s="5" t="s">
        <v>1300</v>
      </c>
      <c r="V1045" s="5" t="str">
        <f t="shared" si="172"/>
        <v>codarsi peru s.a.c</v>
      </c>
      <c r="W1045" s="5" t="str">
        <f t="shared" si="173"/>
        <v>CODARSI PERU S.A.C</v>
      </c>
      <c r="X1045" s="5" t="str">
        <f t="shared" si="174"/>
        <v>Codarsi Peru S.A.C</v>
      </c>
      <c r="Y1045" s="5">
        <v>20601302536</v>
      </c>
      <c r="Z1045" s="5" t="s">
        <v>34</v>
      </c>
      <c r="AA1045" s="5" t="s">
        <v>35</v>
      </c>
      <c r="AD1045" s="5" t="s">
        <v>36</v>
      </c>
      <c r="AE1045" s="5">
        <v>84.75</v>
      </c>
      <c r="AF1045" s="5">
        <v>0</v>
      </c>
      <c r="AG1045" s="5">
        <v>15.25</v>
      </c>
      <c r="AH1045" s="5">
        <f t="shared" si="175"/>
        <v>100</v>
      </c>
    </row>
    <row r="1046" spans="1:34" x14ac:dyDescent="0.25">
      <c r="A1046" s="5">
        <v>991</v>
      </c>
      <c r="B1046" s="5" t="s">
        <v>49</v>
      </c>
      <c r="C1046" s="5" t="s">
        <v>38</v>
      </c>
      <c r="D1046" s="5" t="s">
        <v>1301</v>
      </c>
      <c r="E1046" s="15" t="str">
        <f t="shared" si="176"/>
        <v>F003</v>
      </c>
      <c r="F1046" s="15" t="str">
        <f t="shared" si="166"/>
        <v>2077</v>
      </c>
      <c r="G1046" s="15" t="str">
        <f t="shared" si="167"/>
        <v>3-2</v>
      </c>
      <c r="H1046" s="5" t="s">
        <v>1288</v>
      </c>
      <c r="I1046" s="5">
        <f t="shared" si="168"/>
        <v>2</v>
      </c>
      <c r="J1046" s="5">
        <f t="shared" si="169"/>
        <v>2022</v>
      </c>
      <c r="K1046" s="5">
        <f t="shared" si="170"/>
        <v>3</v>
      </c>
      <c r="L1046" s="7">
        <f t="shared" si="171"/>
        <v>44595</v>
      </c>
      <c r="M1046" s="5" t="s">
        <v>1288</v>
      </c>
      <c r="R1046" s="5" t="s">
        <v>736</v>
      </c>
      <c r="S1046" s="5" t="s">
        <v>737</v>
      </c>
      <c r="T1046" s="5" t="s">
        <v>736</v>
      </c>
      <c r="U1046" s="5" t="s">
        <v>1302</v>
      </c>
      <c r="V1046" s="5" t="str">
        <f t="shared" si="172"/>
        <v>constructora los castaños de ferreñafe s.a.c.</v>
      </c>
      <c r="W1046" s="5" t="str">
        <f t="shared" si="173"/>
        <v>CONSTRUCTORA LOS CASTAÑOS DE FERREÑAFE S.A.C.</v>
      </c>
      <c r="X1046" s="5" t="str">
        <f t="shared" si="174"/>
        <v>Constructora Los Castaños De Ferreñafe S.A.C.</v>
      </c>
      <c r="Y1046" s="5">
        <v>20606862653</v>
      </c>
      <c r="Z1046" s="5" t="s">
        <v>34</v>
      </c>
      <c r="AA1046" s="5" t="s">
        <v>35</v>
      </c>
      <c r="AD1046" s="5" t="s">
        <v>36</v>
      </c>
      <c r="AE1046" s="5">
        <v>42.37</v>
      </c>
      <c r="AF1046" s="5">
        <v>0</v>
      </c>
      <c r="AG1046" s="5">
        <v>7.63</v>
      </c>
      <c r="AH1046" s="5">
        <f t="shared" si="175"/>
        <v>50</v>
      </c>
    </row>
    <row r="1047" spans="1:34" x14ac:dyDescent="0.25">
      <c r="A1047" s="5">
        <v>992</v>
      </c>
      <c r="B1047" s="5" t="s">
        <v>29</v>
      </c>
      <c r="C1047" s="5" t="s">
        <v>38</v>
      </c>
      <c r="D1047" s="5" t="s">
        <v>1303</v>
      </c>
      <c r="E1047" s="15" t="str">
        <f t="shared" si="176"/>
        <v>F001</v>
      </c>
      <c r="F1047" s="15" t="str">
        <f t="shared" si="166"/>
        <v>8349</v>
      </c>
      <c r="G1047" s="15" t="str">
        <f t="shared" si="167"/>
        <v>1-8</v>
      </c>
      <c r="H1047" s="5" t="s">
        <v>1288</v>
      </c>
      <c r="I1047" s="5">
        <f t="shared" si="168"/>
        <v>2</v>
      </c>
      <c r="J1047" s="5">
        <f t="shared" si="169"/>
        <v>2022</v>
      </c>
      <c r="K1047" s="5">
        <f t="shared" si="170"/>
        <v>3</v>
      </c>
      <c r="L1047" s="7">
        <f t="shared" si="171"/>
        <v>44595</v>
      </c>
      <c r="M1047" s="5" t="s">
        <v>1288</v>
      </c>
      <c r="R1047" s="5" t="s">
        <v>41</v>
      </c>
      <c r="S1047" s="5" t="s">
        <v>40</v>
      </c>
      <c r="T1047" s="5" t="s">
        <v>41</v>
      </c>
      <c r="U1047" s="5" t="s">
        <v>177</v>
      </c>
      <c r="V1047" s="5" t="str">
        <f t="shared" si="172"/>
        <v>constructora san antonio de padua servicios generales e.i.r.l.</v>
      </c>
      <c r="W1047" s="5" t="str">
        <f t="shared" si="173"/>
        <v>CONSTRUCTORA SAN ANTONIO DE PADUA SERVICIOS GENERALES E.I.R.L.</v>
      </c>
      <c r="X1047" s="5" t="str">
        <f t="shared" si="174"/>
        <v>Constructora San Antonio De Padua Servicios Generales E.I.R.L.</v>
      </c>
      <c r="Y1047" s="5">
        <v>20487976521</v>
      </c>
      <c r="Z1047" s="5" t="s">
        <v>34</v>
      </c>
      <c r="AA1047" s="5" t="s">
        <v>35</v>
      </c>
      <c r="AD1047" s="5" t="s">
        <v>36</v>
      </c>
      <c r="AE1047" s="5">
        <v>177.97</v>
      </c>
      <c r="AF1047" s="5">
        <v>0</v>
      </c>
      <c r="AG1047" s="5">
        <v>32.03</v>
      </c>
      <c r="AH1047" s="5">
        <f t="shared" si="175"/>
        <v>210</v>
      </c>
    </row>
    <row r="1048" spans="1:34" x14ac:dyDescent="0.25">
      <c r="A1048" s="5">
        <v>993</v>
      </c>
      <c r="B1048" s="5" t="s">
        <v>29</v>
      </c>
      <c r="C1048" s="5" t="s">
        <v>38</v>
      </c>
      <c r="D1048" s="5" t="s">
        <v>1304</v>
      </c>
      <c r="E1048" s="15" t="str">
        <f t="shared" si="176"/>
        <v>F001</v>
      </c>
      <c r="F1048" s="15" t="str">
        <f t="shared" si="166"/>
        <v>8348</v>
      </c>
      <c r="G1048" s="15" t="str">
        <f t="shared" si="167"/>
        <v>1-8</v>
      </c>
      <c r="H1048" s="5" t="s">
        <v>1288</v>
      </c>
      <c r="I1048" s="5">
        <f t="shared" si="168"/>
        <v>2</v>
      </c>
      <c r="J1048" s="5">
        <f t="shared" si="169"/>
        <v>2022</v>
      </c>
      <c r="K1048" s="5">
        <f t="shared" si="170"/>
        <v>3</v>
      </c>
      <c r="L1048" s="7">
        <f t="shared" si="171"/>
        <v>44595</v>
      </c>
      <c r="M1048" s="5" t="s">
        <v>1288</v>
      </c>
      <c r="U1048" s="5" t="s">
        <v>446</v>
      </c>
      <c r="V1048" s="5" t="str">
        <f t="shared" si="172"/>
        <v>nuñez galvez johnny franz</v>
      </c>
      <c r="W1048" s="5" t="str">
        <f t="shared" si="173"/>
        <v>NUÑEZ GALVEZ JOHNNY FRANZ</v>
      </c>
      <c r="X1048" s="5" t="str">
        <f t="shared" si="174"/>
        <v>Nuñez Galvez Johnny Franz</v>
      </c>
      <c r="Y1048" s="5">
        <v>10406675233</v>
      </c>
      <c r="Z1048" s="5" t="s">
        <v>34</v>
      </c>
      <c r="AA1048" s="5" t="s">
        <v>35</v>
      </c>
      <c r="AD1048" s="5" t="s">
        <v>36</v>
      </c>
      <c r="AE1048" s="5">
        <v>42.37</v>
      </c>
      <c r="AF1048" s="5">
        <v>0</v>
      </c>
      <c r="AG1048" s="5">
        <v>7.63</v>
      </c>
      <c r="AH1048" s="5">
        <f t="shared" si="175"/>
        <v>50</v>
      </c>
    </row>
    <row r="1049" spans="1:34" x14ac:dyDescent="0.25">
      <c r="A1049" s="5">
        <v>994</v>
      </c>
      <c r="B1049" s="5" t="s">
        <v>49</v>
      </c>
      <c r="C1049" s="5" t="s">
        <v>38</v>
      </c>
      <c r="D1049" s="5" t="s">
        <v>1305</v>
      </c>
      <c r="E1049" s="15" t="str">
        <f t="shared" si="176"/>
        <v>F003</v>
      </c>
      <c r="F1049" s="15" t="str">
        <f t="shared" si="166"/>
        <v>2076</v>
      </c>
      <c r="G1049" s="15" t="str">
        <f t="shared" si="167"/>
        <v>3-2</v>
      </c>
      <c r="H1049" s="5" t="s">
        <v>1288</v>
      </c>
      <c r="I1049" s="5">
        <f t="shared" si="168"/>
        <v>2</v>
      </c>
      <c r="J1049" s="5">
        <f t="shared" si="169"/>
        <v>2022</v>
      </c>
      <c r="K1049" s="5">
        <f t="shared" si="170"/>
        <v>3</v>
      </c>
      <c r="L1049" s="7">
        <f t="shared" si="171"/>
        <v>44595</v>
      </c>
      <c r="M1049" s="5" t="s">
        <v>1288</v>
      </c>
      <c r="R1049" s="5" t="s">
        <v>41</v>
      </c>
      <c r="S1049" s="5" t="s">
        <v>40</v>
      </c>
      <c r="T1049" s="5" t="s">
        <v>41</v>
      </c>
      <c r="U1049" s="5" t="s">
        <v>1306</v>
      </c>
      <c r="V1049" s="5" t="str">
        <f t="shared" si="172"/>
        <v>blackpark e.i.r.l.</v>
      </c>
      <c r="W1049" s="5" t="str">
        <f t="shared" si="173"/>
        <v>BLACKPARK E.I.R.L.</v>
      </c>
      <c r="X1049" s="5" t="str">
        <f t="shared" si="174"/>
        <v>Blackpark E.I.R.L.</v>
      </c>
      <c r="Y1049" s="5">
        <v>20606507012</v>
      </c>
      <c r="Z1049" s="5" t="s">
        <v>34</v>
      </c>
      <c r="AA1049" s="5" t="s">
        <v>35</v>
      </c>
      <c r="AD1049" s="5" t="s">
        <v>36</v>
      </c>
      <c r="AE1049" s="5">
        <v>33.9</v>
      </c>
      <c r="AF1049" s="5">
        <v>0</v>
      </c>
      <c r="AG1049" s="5">
        <v>6.1</v>
      </c>
      <c r="AH1049" s="5">
        <f t="shared" si="175"/>
        <v>40</v>
      </c>
    </row>
    <row r="1050" spans="1:34" x14ac:dyDescent="0.25">
      <c r="A1050" s="5">
        <v>995</v>
      </c>
      <c r="B1050" s="5" t="s">
        <v>29</v>
      </c>
      <c r="C1050" s="5" t="s">
        <v>38</v>
      </c>
      <c r="D1050" s="5" t="s">
        <v>1307</v>
      </c>
      <c r="E1050" s="15" t="str">
        <f t="shared" si="176"/>
        <v>F001</v>
      </c>
      <c r="F1050" s="15" t="str">
        <f t="shared" si="166"/>
        <v>8347</v>
      </c>
      <c r="G1050" s="15" t="str">
        <f t="shared" si="167"/>
        <v>1-8</v>
      </c>
      <c r="H1050" s="5" t="s">
        <v>1288</v>
      </c>
      <c r="I1050" s="5">
        <f t="shared" si="168"/>
        <v>2</v>
      </c>
      <c r="J1050" s="5">
        <f t="shared" si="169"/>
        <v>2022</v>
      </c>
      <c r="K1050" s="5">
        <f t="shared" si="170"/>
        <v>3</v>
      </c>
      <c r="L1050" s="7">
        <f t="shared" si="171"/>
        <v>44595</v>
      </c>
      <c r="M1050" s="5" t="s">
        <v>1288</v>
      </c>
      <c r="U1050" s="5" t="s">
        <v>75</v>
      </c>
      <c r="V1050" s="5" t="str">
        <f t="shared" si="172"/>
        <v>rojas guevara clyder norbil</v>
      </c>
      <c r="W1050" s="5" t="str">
        <f t="shared" si="173"/>
        <v>ROJAS GUEVARA CLYDER NORBIL</v>
      </c>
      <c r="X1050" s="5" t="str">
        <f t="shared" si="174"/>
        <v>Rojas Guevara Clyder Norbil</v>
      </c>
      <c r="Y1050" s="5">
        <v>10272874293</v>
      </c>
      <c r="Z1050" s="5" t="s">
        <v>34</v>
      </c>
      <c r="AA1050" s="5" t="s">
        <v>35</v>
      </c>
      <c r="AD1050" s="5" t="s">
        <v>36</v>
      </c>
      <c r="AE1050" s="5">
        <v>127.12</v>
      </c>
      <c r="AF1050" s="5">
        <v>0</v>
      </c>
      <c r="AG1050" s="5">
        <v>22.88</v>
      </c>
      <c r="AH1050" s="5">
        <f t="shared" si="175"/>
        <v>150</v>
      </c>
    </row>
    <row r="1051" spans="1:34" x14ac:dyDescent="0.25">
      <c r="A1051" s="5">
        <v>996</v>
      </c>
      <c r="B1051" s="5" t="s">
        <v>29</v>
      </c>
      <c r="C1051" s="5" t="s">
        <v>30</v>
      </c>
      <c r="D1051" s="5" t="s">
        <v>1308</v>
      </c>
      <c r="E1051" s="15" t="str">
        <f t="shared" si="176"/>
        <v>B001</v>
      </c>
      <c r="F1051" s="15" t="str">
        <f t="shared" si="166"/>
        <v>17032</v>
      </c>
      <c r="G1051" s="15" t="str">
        <f t="shared" si="167"/>
        <v>1-1</v>
      </c>
      <c r="H1051" s="5" t="s">
        <v>1288</v>
      </c>
      <c r="I1051" s="5">
        <f t="shared" si="168"/>
        <v>2</v>
      </c>
      <c r="J1051" s="5">
        <f t="shared" si="169"/>
        <v>2022</v>
      </c>
      <c r="K1051" s="5">
        <f t="shared" si="170"/>
        <v>3</v>
      </c>
      <c r="L1051" s="7">
        <f t="shared" si="171"/>
        <v>44595</v>
      </c>
      <c r="M1051" s="5" t="s">
        <v>1288</v>
      </c>
      <c r="U1051" s="5" t="s">
        <v>33</v>
      </c>
      <c r="V1051" s="5" t="str">
        <f t="shared" si="172"/>
        <v>clientes - varios</v>
      </c>
      <c r="W1051" s="5" t="str">
        <f t="shared" si="173"/>
        <v>CLIENTES - VARIOS</v>
      </c>
      <c r="X1051" s="5" t="str">
        <f t="shared" si="174"/>
        <v>Clientes - Varios</v>
      </c>
      <c r="Y1051" s="5">
        <v>99999999</v>
      </c>
      <c r="Z1051" s="5" t="s">
        <v>34</v>
      </c>
      <c r="AA1051" s="5" t="s">
        <v>35</v>
      </c>
      <c r="AD1051" s="5" t="s">
        <v>36</v>
      </c>
      <c r="AE1051" s="5">
        <v>254.24</v>
      </c>
      <c r="AF1051" s="5">
        <v>0</v>
      </c>
      <c r="AG1051" s="5">
        <v>45.76</v>
      </c>
      <c r="AH1051" s="5">
        <f t="shared" si="175"/>
        <v>300</v>
      </c>
    </row>
    <row r="1052" spans="1:34" x14ac:dyDescent="0.25">
      <c r="A1052" s="5">
        <v>997</v>
      </c>
      <c r="B1052" s="5" t="s">
        <v>29</v>
      </c>
      <c r="C1052" s="5" t="s">
        <v>38</v>
      </c>
      <c r="D1052" s="5" t="s">
        <v>1309</v>
      </c>
      <c r="E1052" s="15" t="str">
        <f t="shared" si="176"/>
        <v>F001</v>
      </c>
      <c r="F1052" s="15" t="str">
        <f t="shared" si="166"/>
        <v>8346</v>
      </c>
      <c r="G1052" s="15" t="str">
        <f t="shared" si="167"/>
        <v>1-8</v>
      </c>
      <c r="H1052" s="5" t="s">
        <v>1288</v>
      </c>
      <c r="I1052" s="5">
        <f t="shared" si="168"/>
        <v>2</v>
      </c>
      <c r="J1052" s="5">
        <f t="shared" si="169"/>
        <v>2022</v>
      </c>
      <c r="K1052" s="5">
        <f t="shared" si="170"/>
        <v>3</v>
      </c>
      <c r="L1052" s="7">
        <f t="shared" si="171"/>
        <v>44595</v>
      </c>
      <c r="M1052" s="5" t="s">
        <v>1288</v>
      </c>
      <c r="R1052" s="5" t="s">
        <v>222</v>
      </c>
      <c r="S1052" s="5" t="s">
        <v>40</v>
      </c>
      <c r="T1052" s="5" t="s">
        <v>41</v>
      </c>
      <c r="U1052" s="5" t="s">
        <v>649</v>
      </c>
      <c r="V1052" s="5" t="str">
        <f t="shared" si="172"/>
        <v>sipan distribuciones sociedad anonima cerrada</v>
      </c>
      <c r="W1052" s="5" t="str">
        <f t="shared" si="173"/>
        <v>SIPAN DISTRIBUCIONES SOCIEDAD ANONIMA CERRADA</v>
      </c>
      <c r="X1052" s="5" t="str">
        <f t="shared" si="174"/>
        <v>Sipan Distribuciones Sociedad Anonima Cerrada</v>
      </c>
      <c r="Y1052" s="5">
        <v>20479504068</v>
      </c>
      <c r="Z1052" s="5" t="s">
        <v>34</v>
      </c>
      <c r="AA1052" s="5" t="s">
        <v>35</v>
      </c>
      <c r="AD1052" s="5" t="s">
        <v>36</v>
      </c>
      <c r="AE1052" s="5">
        <v>296.61</v>
      </c>
      <c r="AF1052" s="5">
        <v>0</v>
      </c>
      <c r="AG1052" s="5">
        <v>53.39</v>
      </c>
      <c r="AH1052" s="5">
        <f t="shared" si="175"/>
        <v>350</v>
      </c>
    </row>
    <row r="1053" spans="1:34" x14ac:dyDescent="0.25">
      <c r="A1053" s="5">
        <v>998</v>
      </c>
      <c r="B1053" s="5" t="s">
        <v>29</v>
      </c>
      <c r="C1053" s="5" t="s">
        <v>30</v>
      </c>
      <c r="D1053" s="5" t="s">
        <v>1310</v>
      </c>
      <c r="E1053" s="15" t="str">
        <f t="shared" si="176"/>
        <v>B001</v>
      </c>
      <c r="F1053" s="15" t="str">
        <f t="shared" si="166"/>
        <v>17031</v>
      </c>
      <c r="G1053" s="15" t="str">
        <f t="shared" si="167"/>
        <v>1-1</v>
      </c>
      <c r="H1053" s="5" t="s">
        <v>1288</v>
      </c>
      <c r="I1053" s="5">
        <f t="shared" si="168"/>
        <v>2</v>
      </c>
      <c r="J1053" s="5">
        <f t="shared" si="169"/>
        <v>2022</v>
      </c>
      <c r="K1053" s="5">
        <f t="shared" si="170"/>
        <v>3</v>
      </c>
      <c r="L1053" s="7">
        <f t="shared" si="171"/>
        <v>44595</v>
      </c>
      <c r="M1053" s="5" t="s">
        <v>1288</v>
      </c>
      <c r="U1053" s="5" t="s">
        <v>33</v>
      </c>
      <c r="V1053" s="5" t="str">
        <f t="shared" si="172"/>
        <v>clientes - varios</v>
      </c>
      <c r="W1053" s="5" t="str">
        <f t="shared" si="173"/>
        <v>CLIENTES - VARIOS</v>
      </c>
      <c r="X1053" s="5" t="str">
        <f t="shared" si="174"/>
        <v>Clientes - Varios</v>
      </c>
      <c r="Y1053" s="5">
        <v>99999999</v>
      </c>
      <c r="Z1053" s="5" t="s">
        <v>34</v>
      </c>
      <c r="AA1053" s="5" t="s">
        <v>35</v>
      </c>
      <c r="AD1053" s="5" t="s">
        <v>36</v>
      </c>
      <c r="AE1053" s="5">
        <v>25.42</v>
      </c>
      <c r="AF1053" s="5">
        <v>0</v>
      </c>
      <c r="AG1053" s="5">
        <v>4.58</v>
      </c>
      <c r="AH1053" s="5">
        <f t="shared" si="175"/>
        <v>30</v>
      </c>
    </row>
    <row r="1054" spans="1:34" x14ac:dyDescent="0.25">
      <c r="A1054" s="5">
        <v>999</v>
      </c>
      <c r="B1054" s="5" t="s">
        <v>29</v>
      </c>
      <c r="C1054" s="5" t="s">
        <v>30</v>
      </c>
      <c r="D1054" s="5" t="s">
        <v>1311</v>
      </c>
      <c r="E1054" s="15" t="str">
        <f t="shared" si="176"/>
        <v>B001</v>
      </c>
      <c r="F1054" s="15" t="str">
        <f t="shared" si="166"/>
        <v>17030</v>
      </c>
      <c r="G1054" s="15" t="str">
        <f t="shared" si="167"/>
        <v>1-1</v>
      </c>
      <c r="H1054" s="5" t="s">
        <v>1288</v>
      </c>
      <c r="I1054" s="5">
        <f t="shared" si="168"/>
        <v>2</v>
      </c>
      <c r="J1054" s="5">
        <f t="shared" si="169"/>
        <v>2022</v>
      </c>
      <c r="K1054" s="5">
        <f t="shared" si="170"/>
        <v>3</v>
      </c>
      <c r="L1054" s="7">
        <f t="shared" si="171"/>
        <v>44595</v>
      </c>
      <c r="M1054" s="5" t="s">
        <v>1288</v>
      </c>
      <c r="U1054" s="5" t="s">
        <v>33</v>
      </c>
      <c r="V1054" s="5" t="str">
        <f t="shared" si="172"/>
        <v>clientes - varios</v>
      </c>
      <c r="W1054" s="5" t="str">
        <f t="shared" si="173"/>
        <v>CLIENTES - VARIOS</v>
      </c>
      <c r="X1054" s="5" t="str">
        <f t="shared" si="174"/>
        <v>Clientes - Varios</v>
      </c>
      <c r="Y1054" s="5">
        <v>99999999</v>
      </c>
      <c r="Z1054" s="5" t="s">
        <v>34</v>
      </c>
      <c r="AA1054" s="5" t="s">
        <v>35</v>
      </c>
      <c r="AD1054" s="5" t="s">
        <v>36</v>
      </c>
      <c r="AE1054" s="5">
        <v>67.8</v>
      </c>
      <c r="AF1054" s="5">
        <v>0</v>
      </c>
      <c r="AG1054" s="5">
        <v>12.2</v>
      </c>
      <c r="AH1054" s="5">
        <f t="shared" si="175"/>
        <v>80</v>
      </c>
    </row>
    <row r="1055" spans="1:34" x14ac:dyDescent="0.25">
      <c r="A1055" s="5">
        <v>1000</v>
      </c>
      <c r="B1055" s="5" t="s">
        <v>55</v>
      </c>
      <c r="C1055" s="5" t="s">
        <v>30</v>
      </c>
      <c r="D1055" s="5" t="s">
        <v>1312</v>
      </c>
      <c r="E1055" s="15" t="str">
        <f t="shared" si="176"/>
        <v>B002</v>
      </c>
      <c r="F1055" s="15" t="str">
        <f t="shared" si="166"/>
        <v>15975</v>
      </c>
      <c r="G1055" s="15" t="str">
        <f t="shared" si="167"/>
        <v>2-1</v>
      </c>
      <c r="H1055" s="5" t="s">
        <v>1288</v>
      </c>
      <c r="I1055" s="5">
        <f t="shared" si="168"/>
        <v>2</v>
      </c>
      <c r="J1055" s="5">
        <f t="shared" si="169"/>
        <v>2022</v>
      </c>
      <c r="K1055" s="5">
        <f t="shared" si="170"/>
        <v>3</v>
      </c>
      <c r="L1055" s="7">
        <f t="shared" si="171"/>
        <v>44595</v>
      </c>
      <c r="M1055" s="5" t="s">
        <v>1288</v>
      </c>
      <c r="U1055" s="5" t="s">
        <v>33</v>
      </c>
      <c r="V1055" s="5" t="str">
        <f t="shared" si="172"/>
        <v>clientes - varios</v>
      </c>
      <c r="W1055" s="5" t="str">
        <f t="shared" si="173"/>
        <v>CLIENTES - VARIOS</v>
      </c>
      <c r="X1055" s="5" t="str">
        <f t="shared" si="174"/>
        <v>Clientes - Varios</v>
      </c>
      <c r="Y1055" s="5">
        <v>99999999</v>
      </c>
      <c r="Z1055" s="5" t="s">
        <v>34</v>
      </c>
      <c r="AA1055" s="5" t="s">
        <v>35</v>
      </c>
      <c r="AD1055" s="5" t="s">
        <v>36</v>
      </c>
      <c r="AE1055" s="5">
        <v>42.37</v>
      </c>
      <c r="AF1055" s="5">
        <v>0</v>
      </c>
      <c r="AG1055" s="5">
        <v>7.63</v>
      </c>
      <c r="AH1055" s="5">
        <f t="shared" si="175"/>
        <v>50</v>
      </c>
    </row>
    <row r="1056" spans="1:34" x14ac:dyDescent="0.25">
      <c r="A1056" s="5">
        <v>1001</v>
      </c>
      <c r="B1056" s="5" t="s">
        <v>29</v>
      </c>
      <c r="C1056" s="5" t="s">
        <v>38</v>
      </c>
      <c r="D1056" s="5" t="s">
        <v>1313</v>
      </c>
      <c r="E1056" s="15" t="str">
        <f t="shared" si="176"/>
        <v>F001</v>
      </c>
      <c r="F1056" s="15" t="str">
        <f t="shared" si="166"/>
        <v>8345</v>
      </c>
      <c r="G1056" s="15" t="str">
        <f t="shared" si="167"/>
        <v>1-8</v>
      </c>
      <c r="H1056" s="5" t="s">
        <v>1288</v>
      </c>
      <c r="I1056" s="5">
        <f t="shared" si="168"/>
        <v>2</v>
      </c>
      <c r="J1056" s="5">
        <f t="shared" si="169"/>
        <v>2022</v>
      </c>
      <c r="K1056" s="5">
        <f t="shared" si="170"/>
        <v>3</v>
      </c>
      <c r="L1056" s="7">
        <f t="shared" si="171"/>
        <v>44595</v>
      </c>
      <c r="M1056" s="5" t="s">
        <v>1288</v>
      </c>
      <c r="S1056" s="5" t="s">
        <v>40</v>
      </c>
      <c r="T1056" s="5" t="s">
        <v>41</v>
      </c>
      <c r="U1056" s="5" t="s">
        <v>83</v>
      </c>
      <c r="V1056" s="5" t="str">
        <f t="shared" si="172"/>
        <v>sosa pagaza elias fernando</v>
      </c>
      <c r="W1056" s="5" t="str">
        <f t="shared" si="173"/>
        <v>SOSA PAGAZA ELIAS FERNANDO</v>
      </c>
      <c r="X1056" s="5" t="str">
        <f t="shared" si="174"/>
        <v>Sosa Pagaza Elias Fernando</v>
      </c>
      <c r="Y1056" s="5">
        <v>10000974787</v>
      </c>
      <c r="Z1056" s="5" t="s">
        <v>34</v>
      </c>
      <c r="AA1056" s="5" t="s">
        <v>35</v>
      </c>
      <c r="AD1056" s="5" t="s">
        <v>36</v>
      </c>
      <c r="AE1056" s="5">
        <v>254.24</v>
      </c>
      <c r="AF1056" s="5">
        <v>0</v>
      </c>
      <c r="AG1056" s="5">
        <v>45.76</v>
      </c>
      <c r="AH1056" s="5">
        <f t="shared" si="175"/>
        <v>300</v>
      </c>
    </row>
    <row r="1057" spans="1:34" x14ac:dyDescent="0.25">
      <c r="A1057" s="5">
        <v>1002</v>
      </c>
      <c r="B1057" s="5" t="s">
        <v>55</v>
      </c>
      <c r="C1057" s="5" t="s">
        <v>30</v>
      </c>
      <c r="D1057" s="5" t="s">
        <v>1314</v>
      </c>
      <c r="E1057" s="15" t="str">
        <f t="shared" si="176"/>
        <v>B002</v>
      </c>
      <c r="F1057" s="15" t="str">
        <f t="shared" si="166"/>
        <v>15974</v>
      </c>
      <c r="G1057" s="15" t="str">
        <f t="shared" si="167"/>
        <v>2-1</v>
      </c>
      <c r="H1057" s="5" t="s">
        <v>1288</v>
      </c>
      <c r="I1057" s="5">
        <f t="shared" si="168"/>
        <v>2</v>
      </c>
      <c r="J1057" s="5">
        <f t="shared" si="169"/>
        <v>2022</v>
      </c>
      <c r="K1057" s="5">
        <f t="shared" si="170"/>
        <v>3</v>
      </c>
      <c r="L1057" s="7">
        <f t="shared" si="171"/>
        <v>44595</v>
      </c>
      <c r="M1057" s="5" t="s">
        <v>1288</v>
      </c>
      <c r="U1057" s="5" t="s">
        <v>33</v>
      </c>
      <c r="V1057" s="5" t="str">
        <f t="shared" si="172"/>
        <v>clientes - varios</v>
      </c>
      <c r="W1057" s="5" t="str">
        <f t="shared" si="173"/>
        <v>CLIENTES - VARIOS</v>
      </c>
      <c r="X1057" s="5" t="str">
        <f t="shared" si="174"/>
        <v>Clientes - Varios</v>
      </c>
      <c r="Y1057" s="5">
        <v>99999999</v>
      </c>
      <c r="Z1057" s="5" t="s">
        <v>34</v>
      </c>
      <c r="AA1057" s="5" t="s">
        <v>35</v>
      </c>
      <c r="AD1057" s="5" t="s">
        <v>36</v>
      </c>
      <c r="AE1057" s="5">
        <v>508.47</v>
      </c>
      <c r="AF1057" s="5">
        <v>0</v>
      </c>
      <c r="AG1057" s="5">
        <v>91.53</v>
      </c>
      <c r="AH1057" s="5">
        <f t="shared" si="175"/>
        <v>600</v>
      </c>
    </row>
    <row r="1058" spans="1:34" x14ac:dyDescent="0.25">
      <c r="A1058" s="5">
        <v>1003</v>
      </c>
      <c r="B1058" s="5" t="s">
        <v>55</v>
      </c>
      <c r="C1058" s="5" t="s">
        <v>30</v>
      </c>
      <c r="D1058" s="5" t="s">
        <v>1315</v>
      </c>
      <c r="E1058" s="15" t="str">
        <f t="shared" si="176"/>
        <v>B002</v>
      </c>
      <c r="F1058" s="15" t="str">
        <f t="shared" si="166"/>
        <v>15973</v>
      </c>
      <c r="G1058" s="15" t="str">
        <f t="shared" si="167"/>
        <v>2-1</v>
      </c>
      <c r="H1058" s="5" t="s">
        <v>1288</v>
      </c>
      <c r="I1058" s="5">
        <f t="shared" si="168"/>
        <v>2</v>
      </c>
      <c r="J1058" s="5">
        <f t="shared" si="169"/>
        <v>2022</v>
      </c>
      <c r="K1058" s="5">
        <f t="shared" si="170"/>
        <v>3</v>
      </c>
      <c r="L1058" s="7">
        <f t="shared" si="171"/>
        <v>44595</v>
      </c>
      <c r="M1058" s="5" t="s">
        <v>1288</v>
      </c>
      <c r="U1058" s="5" t="s">
        <v>33</v>
      </c>
      <c r="V1058" s="5" t="str">
        <f t="shared" si="172"/>
        <v>clientes - varios</v>
      </c>
      <c r="W1058" s="5" t="str">
        <f t="shared" si="173"/>
        <v>CLIENTES - VARIOS</v>
      </c>
      <c r="X1058" s="5" t="str">
        <f t="shared" si="174"/>
        <v>Clientes - Varios</v>
      </c>
      <c r="Y1058" s="5">
        <v>99999999</v>
      </c>
      <c r="Z1058" s="5" t="s">
        <v>34</v>
      </c>
      <c r="AA1058" s="5" t="s">
        <v>35</v>
      </c>
      <c r="AD1058" s="5" t="s">
        <v>36</v>
      </c>
      <c r="AE1058" s="5">
        <v>508.47</v>
      </c>
      <c r="AF1058" s="5">
        <v>0</v>
      </c>
      <c r="AG1058" s="5">
        <v>91.53</v>
      </c>
      <c r="AH1058" s="5">
        <f t="shared" si="175"/>
        <v>600</v>
      </c>
    </row>
    <row r="1059" spans="1:34" x14ac:dyDescent="0.25">
      <c r="A1059" s="5">
        <v>1004</v>
      </c>
      <c r="B1059" s="5" t="s">
        <v>55</v>
      </c>
      <c r="C1059" s="5" t="s">
        <v>30</v>
      </c>
      <c r="D1059" s="5" t="s">
        <v>1316</v>
      </c>
      <c r="E1059" s="15" t="str">
        <f t="shared" si="176"/>
        <v>B002</v>
      </c>
      <c r="F1059" s="15" t="str">
        <f t="shared" si="166"/>
        <v>15972</v>
      </c>
      <c r="G1059" s="15" t="str">
        <f t="shared" si="167"/>
        <v>2-1</v>
      </c>
      <c r="H1059" s="5" t="s">
        <v>1288</v>
      </c>
      <c r="I1059" s="5">
        <f t="shared" si="168"/>
        <v>2</v>
      </c>
      <c r="J1059" s="5">
        <f t="shared" si="169"/>
        <v>2022</v>
      </c>
      <c r="K1059" s="5">
        <f t="shared" si="170"/>
        <v>3</v>
      </c>
      <c r="L1059" s="7">
        <f t="shared" si="171"/>
        <v>44595</v>
      </c>
      <c r="M1059" s="5" t="s">
        <v>1288</v>
      </c>
      <c r="U1059" s="5" t="s">
        <v>33</v>
      </c>
      <c r="V1059" s="5" t="str">
        <f t="shared" si="172"/>
        <v>clientes - varios</v>
      </c>
      <c r="W1059" s="5" t="str">
        <f t="shared" si="173"/>
        <v>CLIENTES - VARIOS</v>
      </c>
      <c r="X1059" s="5" t="str">
        <f t="shared" si="174"/>
        <v>Clientes - Varios</v>
      </c>
      <c r="Y1059" s="5">
        <v>99999999</v>
      </c>
      <c r="Z1059" s="5" t="s">
        <v>34</v>
      </c>
      <c r="AA1059" s="5" t="s">
        <v>35</v>
      </c>
      <c r="AD1059" s="5" t="s">
        <v>36</v>
      </c>
      <c r="AE1059" s="5">
        <v>508.47</v>
      </c>
      <c r="AF1059" s="5">
        <v>0</v>
      </c>
      <c r="AG1059" s="5">
        <v>91.53</v>
      </c>
      <c r="AH1059" s="5">
        <f t="shared" si="175"/>
        <v>600</v>
      </c>
    </row>
    <row r="1060" spans="1:34" x14ac:dyDescent="0.25">
      <c r="A1060" s="5">
        <v>1005</v>
      </c>
      <c r="B1060" s="5" t="s">
        <v>55</v>
      </c>
      <c r="C1060" s="5" t="s">
        <v>30</v>
      </c>
      <c r="D1060" s="5" t="s">
        <v>1317</v>
      </c>
      <c r="E1060" s="15" t="str">
        <f t="shared" si="176"/>
        <v>B002</v>
      </c>
      <c r="F1060" s="15" t="str">
        <f t="shared" si="166"/>
        <v>15971</v>
      </c>
      <c r="G1060" s="15" t="str">
        <f t="shared" si="167"/>
        <v>2-1</v>
      </c>
      <c r="H1060" s="5" t="s">
        <v>1288</v>
      </c>
      <c r="I1060" s="5">
        <f t="shared" si="168"/>
        <v>2</v>
      </c>
      <c r="J1060" s="5">
        <f t="shared" si="169"/>
        <v>2022</v>
      </c>
      <c r="K1060" s="5">
        <f t="shared" si="170"/>
        <v>3</v>
      </c>
      <c r="L1060" s="7">
        <f t="shared" si="171"/>
        <v>44595</v>
      </c>
      <c r="M1060" s="5" t="s">
        <v>1288</v>
      </c>
      <c r="U1060" s="5" t="s">
        <v>33</v>
      </c>
      <c r="V1060" s="5" t="str">
        <f t="shared" si="172"/>
        <v>clientes - varios</v>
      </c>
      <c r="W1060" s="5" t="str">
        <f t="shared" si="173"/>
        <v>CLIENTES - VARIOS</v>
      </c>
      <c r="X1060" s="5" t="str">
        <f t="shared" si="174"/>
        <v>Clientes - Varios</v>
      </c>
      <c r="Y1060" s="5">
        <v>99999999</v>
      </c>
      <c r="Z1060" s="5" t="s">
        <v>34</v>
      </c>
      <c r="AA1060" s="5" t="s">
        <v>35</v>
      </c>
      <c r="AD1060" s="5" t="s">
        <v>36</v>
      </c>
      <c r="AE1060" s="5">
        <v>508.47</v>
      </c>
      <c r="AF1060" s="5">
        <v>0</v>
      </c>
      <c r="AG1060" s="5">
        <v>91.53</v>
      </c>
      <c r="AH1060" s="5">
        <f t="shared" si="175"/>
        <v>600</v>
      </c>
    </row>
    <row r="1061" spans="1:34" x14ac:dyDescent="0.25">
      <c r="A1061" s="5">
        <v>1006</v>
      </c>
      <c r="B1061" s="5" t="s">
        <v>55</v>
      </c>
      <c r="C1061" s="5" t="s">
        <v>30</v>
      </c>
      <c r="D1061" s="5" t="s">
        <v>1318</v>
      </c>
      <c r="E1061" s="15" t="str">
        <f t="shared" si="176"/>
        <v>B002</v>
      </c>
      <c r="F1061" s="15" t="str">
        <f t="shared" si="166"/>
        <v>15970</v>
      </c>
      <c r="G1061" s="15" t="str">
        <f t="shared" si="167"/>
        <v>2-1</v>
      </c>
      <c r="H1061" s="5" t="s">
        <v>1288</v>
      </c>
      <c r="I1061" s="5">
        <f t="shared" si="168"/>
        <v>2</v>
      </c>
      <c r="J1061" s="5">
        <f t="shared" si="169"/>
        <v>2022</v>
      </c>
      <c r="K1061" s="5">
        <f t="shared" si="170"/>
        <v>3</v>
      </c>
      <c r="L1061" s="7">
        <f t="shared" si="171"/>
        <v>44595</v>
      </c>
      <c r="M1061" s="5" t="s">
        <v>1288</v>
      </c>
      <c r="U1061" s="5" t="s">
        <v>33</v>
      </c>
      <c r="V1061" s="5" t="str">
        <f t="shared" si="172"/>
        <v>clientes - varios</v>
      </c>
      <c r="W1061" s="5" t="str">
        <f t="shared" si="173"/>
        <v>CLIENTES - VARIOS</v>
      </c>
      <c r="X1061" s="5" t="str">
        <f t="shared" si="174"/>
        <v>Clientes - Varios</v>
      </c>
      <c r="Y1061" s="5">
        <v>99999999</v>
      </c>
      <c r="Z1061" s="5" t="s">
        <v>34</v>
      </c>
      <c r="AA1061" s="5" t="s">
        <v>35</v>
      </c>
      <c r="AD1061" s="5" t="s">
        <v>36</v>
      </c>
      <c r="AE1061" s="5">
        <v>508.47</v>
      </c>
      <c r="AF1061" s="5">
        <v>0</v>
      </c>
      <c r="AG1061" s="5">
        <v>91.53</v>
      </c>
      <c r="AH1061" s="5">
        <f t="shared" si="175"/>
        <v>600</v>
      </c>
    </row>
    <row r="1062" spans="1:34" x14ac:dyDescent="0.25">
      <c r="A1062" s="5">
        <v>1007</v>
      </c>
      <c r="B1062" s="5" t="s">
        <v>55</v>
      </c>
      <c r="C1062" s="5" t="s">
        <v>30</v>
      </c>
      <c r="D1062" s="5" t="s">
        <v>1319</v>
      </c>
      <c r="E1062" s="15" t="str">
        <f t="shared" si="176"/>
        <v>B002</v>
      </c>
      <c r="F1062" s="15" t="str">
        <f t="shared" si="166"/>
        <v>15969</v>
      </c>
      <c r="G1062" s="15" t="str">
        <f t="shared" si="167"/>
        <v>2-1</v>
      </c>
      <c r="H1062" s="5" t="s">
        <v>1288</v>
      </c>
      <c r="I1062" s="5">
        <f t="shared" si="168"/>
        <v>2</v>
      </c>
      <c r="J1062" s="5">
        <f t="shared" si="169"/>
        <v>2022</v>
      </c>
      <c r="K1062" s="5">
        <f t="shared" si="170"/>
        <v>3</v>
      </c>
      <c r="L1062" s="7">
        <f t="shared" si="171"/>
        <v>44595</v>
      </c>
      <c r="M1062" s="5" t="s">
        <v>1288</v>
      </c>
      <c r="U1062" s="5" t="s">
        <v>33</v>
      </c>
      <c r="V1062" s="5" t="str">
        <f t="shared" si="172"/>
        <v>clientes - varios</v>
      </c>
      <c r="W1062" s="5" t="str">
        <f t="shared" si="173"/>
        <v>CLIENTES - VARIOS</v>
      </c>
      <c r="X1062" s="5" t="str">
        <f t="shared" si="174"/>
        <v>Clientes - Varios</v>
      </c>
      <c r="Y1062" s="5">
        <v>99999999</v>
      </c>
      <c r="Z1062" s="5" t="s">
        <v>34</v>
      </c>
      <c r="AA1062" s="5" t="s">
        <v>35</v>
      </c>
      <c r="AD1062" s="5" t="s">
        <v>36</v>
      </c>
      <c r="AE1062" s="5">
        <v>508.47</v>
      </c>
      <c r="AF1062" s="5">
        <v>0</v>
      </c>
      <c r="AG1062" s="5">
        <v>91.53</v>
      </c>
      <c r="AH1062" s="5">
        <f t="shared" si="175"/>
        <v>600</v>
      </c>
    </row>
    <row r="1063" spans="1:34" x14ac:dyDescent="0.25">
      <c r="A1063" s="5">
        <v>1008</v>
      </c>
      <c r="B1063" s="5" t="s">
        <v>55</v>
      </c>
      <c r="C1063" s="5" t="s">
        <v>30</v>
      </c>
      <c r="D1063" s="5" t="s">
        <v>1320</v>
      </c>
      <c r="E1063" s="15" t="str">
        <f t="shared" si="176"/>
        <v>B002</v>
      </c>
      <c r="F1063" s="15" t="str">
        <f t="shared" si="166"/>
        <v>15968</v>
      </c>
      <c r="G1063" s="15" t="str">
        <f t="shared" si="167"/>
        <v>2-1</v>
      </c>
      <c r="H1063" s="5" t="s">
        <v>1288</v>
      </c>
      <c r="I1063" s="5">
        <f t="shared" si="168"/>
        <v>2</v>
      </c>
      <c r="J1063" s="5">
        <f t="shared" si="169"/>
        <v>2022</v>
      </c>
      <c r="K1063" s="5">
        <f t="shared" si="170"/>
        <v>3</v>
      </c>
      <c r="L1063" s="7">
        <f t="shared" si="171"/>
        <v>44595</v>
      </c>
      <c r="M1063" s="5" t="s">
        <v>1288</v>
      </c>
      <c r="U1063" s="5" t="s">
        <v>33</v>
      </c>
      <c r="V1063" s="5" t="str">
        <f t="shared" si="172"/>
        <v>clientes - varios</v>
      </c>
      <c r="W1063" s="5" t="str">
        <f t="shared" si="173"/>
        <v>CLIENTES - VARIOS</v>
      </c>
      <c r="X1063" s="5" t="str">
        <f t="shared" si="174"/>
        <v>Clientes - Varios</v>
      </c>
      <c r="Y1063" s="5">
        <v>99999999</v>
      </c>
      <c r="Z1063" s="5" t="s">
        <v>34</v>
      </c>
      <c r="AA1063" s="5" t="s">
        <v>35</v>
      </c>
      <c r="AD1063" s="5" t="s">
        <v>36</v>
      </c>
      <c r="AE1063" s="5">
        <v>423.73</v>
      </c>
      <c r="AF1063" s="5">
        <v>0</v>
      </c>
      <c r="AG1063" s="5">
        <v>76.27</v>
      </c>
      <c r="AH1063" s="5">
        <f t="shared" si="175"/>
        <v>500</v>
      </c>
    </row>
    <row r="1064" spans="1:34" x14ac:dyDescent="0.25">
      <c r="A1064" s="5">
        <v>1009</v>
      </c>
      <c r="B1064" s="5" t="s">
        <v>55</v>
      </c>
      <c r="C1064" s="5" t="s">
        <v>30</v>
      </c>
      <c r="D1064" s="5" t="s">
        <v>1321</v>
      </c>
      <c r="E1064" s="15" t="str">
        <f t="shared" si="176"/>
        <v>B002</v>
      </c>
      <c r="F1064" s="15" t="str">
        <f t="shared" si="166"/>
        <v>15967</v>
      </c>
      <c r="G1064" s="15" t="str">
        <f t="shared" si="167"/>
        <v>2-1</v>
      </c>
      <c r="H1064" s="5" t="s">
        <v>1288</v>
      </c>
      <c r="I1064" s="5">
        <f t="shared" si="168"/>
        <v>2</v>
      </c>
      <c r="J1064" s="5">
        <f t="shared" si="169"/>
        <v>2022</v>
      </c>
      <c r="K1064" s="5">
        <f t="shared" si="170"/>
        <v>3</v>
      </c>
      <c r="L1064" s="7">
        <f t="shared" si="171"/>
        <v>44595</v>
      </c>
      <c r="M1064" s="5" t="s">
        <v>1288</v>
      </c>
      <c r="U1064" s="5" t="s">
        <v>33</v>
      </c>
      <c r="V1064" s="5" t="str">
        <f t="shared" si="172"/>
        <v>clientes - varios</v>
      </c>
      <c r="W1064" s="5" t="str">
        <f t="shared" si="173"/>
        <v>CLIENTES - VARIOS</v>
      </c>
      <c r="X1064" s="5" t="str">
        <f t="shared" si="174"/>
        <v>Clientes - Varios</v>
      </c>
      <c r="Y1064" s="5">
        <v>99999999</v>
      </c>
      <c r="Z1064" s="5" t="s">
        <v>34</v>
      </c>
      <c r="AA1064" s="5" t="s">
        <v>35</v>
      </c>
      <c r="AD1064" s="5" t="s">
        <v>36</v>
      </c>
      <c r="AE1064" s="5">
        <v>423.73</v>
      </c>
      <c r="AF1064" s="5">
        <v>0</v>
      </c>
      <c r="AG1064" s="5">
        <v>76.27</v>
      </c>
      <c r="AH1064" s="5">
        <f t="shared" si="175"/>
        <v>500</v>
      </c>
    </row>
    <row r="1065" spans="1:34" x14ac:dyDescent="0.25">
      <c r="A1065" s="5">
        <v>1010</v>
      </c>
      <c r="B1065" s="5" t="s">
        <v>55</v>
      </c>
      <c r="C1065" s="5" t="s">
        <v>30</v>
      </c>
      <c r="D1065" s="5" t="s">
        <v>1322</v>
      </c>
      <c r="E1065" s="15" t="str">
        <f t="shared" si="176"/>
        <v>B002</v>
      </c>
      <c r="F1065" s="15" t="str">
        <f t="shared" si="166"/>
        <v>15966</v>
      </c>
      <c r="G1065" s="15" t="str">
        <f t="shared" si="167"/>
        <v>2-1</v>
      </c>
      <c r="H1065" s="5" t="s">
        <v>1288</v>
      </c>
      <c r="I1065" s="5">
        <f t="shared" si="168"/>
        <v>2</v>
      </c>
      <c r="J1065" s="5">
        <f t="shared" si="169"/>
        <v>2022</v>
      </c>
      <c r="K1065" s="5">
        <f t="shared" si="170"/>
        <v>3</v>
      </c>
      <c r="L1065" s="7">
        <f t="shared" si="171"/>
        <v>44595</v>
      </c>
      <c r="M1065" s="5" t="s">
        <v>1288</v>
      </c>
      <c r="U1065" s="5" t="s">
        <v>33</v>
      </c>
      <c r="V1065" s="5" t="str">
        <f t="shared" si="172"/>
        <v>clientes - varios</v>
      </c>
      <c r="W1065" s="5" t="str">
        <f t="shared" si="173"/>
        <v>CLIENTES - VARIOS</v>
      </c>
      <c r="X1065" s="5" t="str">
        <f t="shared" si="174"/>
        <v>Clientes - Varios</v>
      </c>
      <c r="Y1065" s="5">
        <v>99999999</v>
      </c>
      <c r="Z1065" s="5" t="s">
        <v>34</v>
      </c>
      <c r="AA1065" s="5" t="s">
        <v>35</v>
      </c>
      <c r="AD1065" s="5" t="s">
        <v>36</v>
      </c>
      <c r="AE1065" s="5">
        <v>423.73</v>
      </c>
      <c r="AF1065" s="5">
        <v>0</v>
      </c>
      <c r="AG1065" s="5">
        <v>76.27</v>
      </c>
      <c r="AH1065" s="5">
        <f t="shared" si="175"/>
        <v>500</v>
      </c>
    </row>
    <row r="1066" spans="1:34" x14ac:dyDescent="0.25">
      <c r="A1066" s="5">
        <v>1011</v>
      </c>
      <c r="B1066" s="5" t="s">
        <v>55</v>
      </c>
      <c r="C1066" s="5" t="s">
        <v>38</v>
      </c>
      <c r="D1066" s="5" t="s">
        <v>1323</v>
      </c>
      <c r="E1066" s="15" t="str">
        <f t="shared" si="176"/>
        <v>F002</v>
      </c>
      <c r="F1066" s="15" t="str">
        <f t="shared" si="166"/>
        <v>3451</v>
      </c>
      <c r="G1066" s="15" t="str">
        <f t="shared" si="167"/>
        <v>2-3</v>
      </c>
      <c r="H1066" s="5" t="s">
        <v>1288</v>
      </c>
      <c r="I1066" s="5">
        <f t="shared" si="168"/>
        <v>2</v>
      </c>
      <c r="J1066" s="5">
        <f t="shared" si="169"/>
        <v>2022</v>
      </c>
      <c r="K1066" s="5">
        <f t="shared" si="170"/>
        <v>3</v>
      </c>
      <c r="L1066" s="7">
        <f t="shared" si="171"/>
        <v>44595</v>
      </c>
      <c r="M1066" s="5" t="s">
        <v>1288</v>
      </c>
      <c r="R1066" s="5" t="s">
        <v>271</v>
      </c>
      <c r="S1066" s="5" t="s">
        <v>168</v>
      </c>
      <c r="T1066" s="5" t="s">
        <v>169</v>
      </c>
      <c r="U1066" s="5" t="s">
        <v>676</v>
      </c>
      <c r="V1066" s="5" t="str">
        <f t="shared" si="172"/>
        <v>benicorp s.a.c.</v>
      </c>
      <c r="W1066" s="5" t="str">
        <f t="shared" si="173"/>
        <v>BENICORP S.A.C.</v>
      </c>
      <c r="X1066" s="5" t="str">
        <f t="shared" si="174"/>
        <v>Benicorp S.A.C.</v>
      </c>
      <c r="Y1066" s="5">
        <v>20601152291</v>
      </c>
      <c r="Z1066" s="5" t="s">
        <v>34</v>
      </c>
      <c r="AA1066" s="5" t="s">
        <v>35</v>
      </c>
      <c r="AD1066" s="5" t="s">
        <v>36</v>
      </c>
      <c r="AE1066" s="5">
        <v>144.91999999999999</v>
      </c>
      <c r="AF1066" s="5">
        <v>0</v>
      </c>
      <c r="AG1066" s="5">
        <v>26.08</v>
      </c>
      <c r="AH1066" s="5">
        <f t="shared" si="175"/>
        <v>171</v>
      </c>
    </row>
    <row r="1067" spans="1:34" x14ac:dyDescent="0.25">
      <c r="A1067" s="5">
        <v>1012</v>
      </c>
      <c r="B1067" s="5" t="s">
        <v>29</v>
      </c>
      <c r="C1067" s="5" t="s">
        <v>38</v>
      </c>
      <c r="D1067" s="5" t="s">
        <v>1324</v>
      </c>
      <c r="E1067" s="15" t="str">
        <f t="shared" si="176"/>
        <v>F001</v>
      </c>
      <c r="F1067" s="15" t="str">
        <f t="shared" si="166"/>
        <v>8344</v>
      </c>
      <c r="G1067" s="15" t="str">
        <f t="shared" si="167"/>
        <v>1-8</v>
      </c>
      <c r="H1067" s="5" t="s">
        <v>1288</v>
      </c>
      <c r="I1067" s="5">
        <f t="shared" si="168"/>
        <v>2</v>
      </c>
      <c r="J1067" s="5">
        <f t="shared" si="169"/>
        <v>2022</v>
      </c>
      <c r="K1067" s="5">
        <f t="shared" si="170"/>
        <v>3</v>
      </c>
      <c r="L1067" s="7">
        <f t="shared" si="171"/>
        <v>44595</v>
      </c>
      <c r="M1067" s="5" t="s">
        <v>1288</v>
      </c>
      <c r="R1067" s="5" t="s">
        <v>395</v>
      </c>
      <c r="S1067" s="5" t="s">
        <v>168</v>
      </c>
      <c r="T1067" s="5" t="s">
        <v>169</v>
      </c>
      <c r="U1067" s="5" t="s">
        <v>396</v>
      </c>
      <c r="V1067" s="5" t="str">
        <f t="shared" si="172"/>
        <v>transportes pasamayo s r ltda</v>
      </c>
      <c r="W1067" s="5" t="str">
        <f t="shared" si="173"/>
        <v>TRANSPORTES PASAMAYO S R LTDA</v>
      </c>
      <c r="X1067" s="5" t="str">
        <f t="shared" si="174"/>
        <v>Transportes Pasamayo S R Ltda</v>
      </c>
      <c r="Y1067" s="5">
        <v>20225171719</v>
      </c>
      <c r="Z1067" s="5" t="s">
        <v>34</v>
      </c>
      <c r="AA1067" s="5" t="s">
        <v>35</v>
      </c>
      <c r="AD1067" s="5" t="s">
        <v>36</v>
      </c>
      <c r="AE1067" s="5">
        <v>150.85</v>
      </c>
      <c r="AF1067" s="5">
        <v>0</v>
      </c>
      <c r="AG1067" s="5">
        <v>27.15</v>
      </c>
      <c r="AH1067" s="5">
        <f t="shared" si="175"/>
        <v>178</v>
      </c>
    </row>
    <row r="1068" spans="1:34" x14ac:dyDescent="0.25">
      <c r="A1068" s="5">
        <v>1013</v>
      </c>
      <c r="B1068" s="5" t="s">
        <v>29</v>
      </c>
      <c r="C1068" s="5" t="s">
        <v>38</v>
      </c>
      <c r="D1068" s="5" t="s">
        <v>1325</v>
      </c>
      <c r="E1068" s="15" t="str">
        <f t="shared" si="176"/>
        <v>F001</v>
      </c>
      <c r="F1068" s="15" t="str">
        <f t="shared" si="166"/>
        <v>8343</v>
      </c>
      <c r="G1068" s="15" t="str">
        <f t="shared" si="167"/>
        <v>1-8</v>
      </c>
      <c r="H1068" s="5" t="s">
        <v>1288</v>
      </c>
      <c r="I1068" s="5">
        <f t="shared" si="168"/>
        <v>2</v>
      </c>
      <c r="J1068" s="5">
        <f t="shared" si="169"/>
        <v>2022</v>
      </c>
      <c r="K1068" s="5">
        <f t="shared" si="170"/>
        <v>3</v>
      </c>
      <c r="L1068" s="7">
        <f t="shared" si="171"/>
        <v>44595</v>
      </c>
      <c r="M1068" s="5" t="s">
        <v>1288</v>
      </c>
      <c r="U1068" s="5" t="s">
        <v>1326</v>
      </c>
      <c r="V1068" s="5" t="str">
        <f t="shared" si="172"/>
        <v>tecniservicios ascate eirl</v>
      </c>
      <c r="W1068" s="5" t="str">
        <f t="shared" si="173"/>
        <v>TECNISERVICIOS ASCATE EIRL</v>
      </c>
      <c r="X1068" s="5" t="str">
        <f t="shared" si="174"/>
        <v>Tecniservicios Ascate Eirl</v>
      </c>
      <c r="Y1068" s="5">
        <v>20608391232</v>
      </c>
      <c r="Z1068" s="5" t="s">
        <v>34</v>
      </c>
      <c r="AA1068" s="5" t="s">
        <v>35</v>
      </c>
      <c r="AD1068" s="5" t="s">
        <v>36</v>
      </c>
      <c r="AE1068" s="5">
        <v>847.46</v>
      </c>
      <c r="AF1068" s="5">
        <v>0</v>
      </c>
      <c r="AG1068" s="5">
        <v>152.54</v>
      </c>
      <c r="AH1068" s="5">
        <f t="shared" si="175"/>
        <v>1000</v>
      </c>
    </row>
    <row r="1069" spans="1:34" x14ac:dyDescent="0.25">
      <c r="A1069" s="5">
        <v>1014</v>
      </c>
      <c r="B1069" s="5" t="s">
        <v>29</v>
      </c>
      <c r="C1069" s="5" t="s">
        <v>38</v>
      </c>
      <c r="D1069" s="5" t="s">
        <v>1327</v>
      </c>
      <c r="E1069" s="15" t="str">
        <f t="shared" si="176"/>
        <v>F001</v>
      </c>
      <c r="F1069" s="15" t="str">
        <f t="shared" si="166"/>
        <v>8342</v>
      </c>
      <c r="G1069" s="15" t="str">
        <f t="shared" si="167"/>
        <v>1-8</v>
      </c>
      <c r="H1069" s="5" t="s">
        <v>1288</v>
      </c>
      <c r="I1069" s="5">
        <f t="shared" si="168"/>
        <v>2</v>
      </c>
      <c r="J1069" s="5">
        <f t="shared" si="169"/>
        <v>2022</v>
      </c>
      <c r="K1069" s="5">
        <f t="shared" si="170"/>
        <v>3</v>
      </c>
      <c r="L1069" s="7">
        <f t="shared" si="171"/>
        <v>44595</v>
      </c>
      <c r="M1069" s="5" t="s">
        <v>1288</v>
      </c>
      <c r="U1069" s="5" t="s">
        <v>964</v>
      </c>
      <c r="V1069" s="5" t="str">
        <f t="shared" si="172"/>
        <v>icmv inversiones</v>
      </c>
      <c r="W1069" s="5" t="str">
        <f t="shared" si="173"/>
        <v>ICMV INVERSIONES</v>
      </c>
      <c r="X1069" s="5" t="str">
        <f t="shared" si="174"/>
        <v>Icmv Inversiones</v>
      </c>
      <c r="Y1069" s="5">
        <v>10457954226</v>
      </c>
      <c r="Z1069" s="5" t="s">
        <v>34</v>
      </c>
      <c r="AA1069" s="5" t="s">
        <v>35</v>
      </c>
      <c r="AD1069" s="5" t="s">
        <v>36</v>
      </c>
      <c r="AE1069" s="5">
        <v>203.39</v>
      </c>
      <c r="AF1069" s="5">
        <v>0</v>
      </c>
      <c r="AG1069" s="5">
        <v>36.61</v>
      </c>
      <c r="AH1069" s="5">
        <f t="shared" si="175"/>
        <v>240</v>
      </c>
    </row>
    <row r="1070" spans="1:34" x14ac:dyDescent="0.25">
      <c r="A1070" s="5">
        <v>1015</v>
      </c>
      <c r="B1070" s="5" t="s">
        <v>29</v>
      </c>
      <c r="C1070" s="5" t="s">
        <v>38</v>
      </c>
      <c r="D1070" s="5" t="s">
        <v>1328</v>
      </c>
      <c r="E1070" s="15" t="str">
        <f t="shared" si="176"/>
        <v>F001</v>
      </c>
      <c r="F1070" s="15" t="str">
        <f t="shared" si="166"/>
        <v>8341</v>
      </c>
      <c r="G1070" s="15" t="str">
        <f t="shared" si="167"/>
        <v>1-8</v>
      </c>
      <c r="H1070" s="5" t="s">
        <v>1329</v>
      </c>
      <c r="I1070" s="5">
        <f t="shared" si="168"/>
        <v>2</v>
      </c>
      <c r="J1070" s="5">
        <f t="shared" si="169"/>
        <v>2022</v>
      </c>
      <c r="K1070" s="5">
        <f t="shared" si="170"/>
        <v>2</v>
      </c>
      <c r="L1070" s="7">
        <f t="shared" si="171"/>
        <v>44594</v>
      </c>
      <c r="M1070" s="5" t="s">
        <v>1329</v>
      </c>
      <c r="R1070" s="5" t="s">
        <v>865</v>
      </c>
      <c r="S1070" s="5" t="s">
        <v>389</v>
      </c>
      <c r="T1070" s="5" t="s">
        <v>865</v>
      </c>
      <c r="U1070" s="5" t="s">
        <v>866</v>
      </c>
      <c r="V1070" s="5" t="str">
        <f t="shared" si="172"/>
        <v>mariaolinda sac</v>
      </c>
      <c r="W1070" s="5" t="str">
        <f t="shared" si="173"/>
        <v>MARIAOLINDA SAC</v>
      </c>
      <c r="X1070" s="5" t="str">
        <f t="shared" si="174"/>
        <v>Mariaolinda Sac</v>
      </c>
      <c r="Y1070" s="5">
        <v>20604302260</v>
      </c>
      <c r="Z1070" s="5" t="s">
        <v>34</v>
      </c>
      <c r="AA1070" s="5" t="s">
        <v>35</v>
      </c>
      <c r="AD1070" s="5" t="s">
        <v>36</v>
      </c>
      <c r="AE1070" s="5">
        <v>91.53</v>
      </c>
      <c r="AF1070" s="5">
        <v>0</v>
      </c>
      <c r="AG1070" s="5">
        <v>16.47</v>
      </c>
      <c r="AH1070" s="5">
        <f t="shared" si="175"/>
        <v>108</v>
      </c>
    </row>
    <row r="1071" spans="1:34" x14ac:dyDescent="0.25">
      <c r="A1071" s="5">
        <v>1016</v>
      </c>
      <c r="B1071" s="5" t="s">
        <v>29</v>
      </c>
      <c r="C1071" s="5" t="s">
        <v>30</v>
      </c>
      <c r="D1071" s="5" t="s">
        <v>1330</v>
      </c>
      <c r="E1071" s="15" t="str">
        <f t="shared" si="176"/>
        <v>B001</v>
      </c>
      <c r="F1071" s="15" t="str">
        <f t="shared" si="166"/>
        <v>17029</v>
      </c>
      <c r="G1071" s="15" t="str">
        <f t="shared" si="167"/>
        <v>1-1</v>
      </c>
      <c r="H1071" s="5" t="s">
        <v>1329</v>
      </c>
      <c r="I1071" s="5">
        <f t="shared" si="168"/>
        <v>2</v>
      </c>
      <c r="J1071" s="5">
        <f t="shared" si="169"/>
        <v>2022</v>
      </c>
      <c r="K1071" s="5">
        <f t="shared" si="170"/>
        <v>2</v>
      </c>
      <c r="L1071" s="7">
        <f t="shared" si="171"/>
        <v>44594</v>
      </c>
      <c r="M1071" s="5" t="s">
        <v>1329</v>
      </c>
      <c r="U1071" s="5" t="s">
        <v>33</v>
      </c>
      <c r="V1071" s="5" t="str">
        <f t="shared" si="172"/>
        <v>clientes - varios</v>
      </c>
      <c r="W1071" s="5" t="str">
        <f t="shared" si="173"/>
        <v>CLIENTES - VARIOS</v>
      </c>
      <c r="X1071" s="5" t="str">
        <f t="shared" si="174"/>
        <v>Clientes - Varios</v>
      </c>
      <c r="Y1071" s="5">
        <v>99999999</v>
      </c>
      <c r="Z1071" s="5" t="s">
        <v>34</v>
      </c>
      <c r="AA1071" s="5" t="s">
        <v>35</v>
      </c>
      <c r="AD1071" s="5" t="s">
        <v>36</v>
      </c>
      <c r="AE1071" s="5">
        <v>25.42</v>
      </c>
      <c r="AF1071" s="5">
        <v>0</v>
      </c>
      <c r="AG1071" s="5">
        <v>4.58</v>
      </c>
      <c r="AH1071" s="5">
        <f t="shared" si="175"/>
        <v>30</v>
      </c>
    </row>
    <row r="1072" spans="1:34" x14ac:dyDescent="0.25">
      <c r="A1072" s="5">
        <v>1017</v>
      </c>
      <c r="B1072" s="5" t="s">
        <v>29</v>
      </c>
      <c r="C1072" s="5" t="s">
        <v>30</v>
      </c>
      <c r="D1072" s="5" t="s">
        <v>1331</v>
      </c>
      <c r="E1072" s="15" t="str">
        <f t="shared" si="176"/>
        <v>B001</v>
      </c>
      <c r="F1072" s="15" t="str">
        <f t="shared" si="166"/>
        <v>17028</v>
      </c>
      <c r="G1072" s="15" t="str">
        <f t="shared" si="167"/>
        <v>1-1</v>
      </c>
      <c r="H1072" s="5" t="s">
        <v>1329</v>
      </c>
      <c r="I1072" s="5">
        <f t="shared" si="168"/>
        <v>2</v>
      </c>
      <c r="J1072" s="5">
        <f t="shared" si="169"/>
        <v>2022</v>
      </c>
      <c r="K1072" s="5">
        <f t="shared" si="170"/>
        <v>2</v>
      </c>
      <c r="L1072" s="7">
        <f t="shared" si="171"/>
        <v>44594</v>
      </c>
      <c r="M1072" s="5" t="s">
        <v>1329</v>
      </c>
      <c r="U1072" s="5" t="s">
        <v>33</v>
      </c>
      <c r="V1072" s="5" t="str">
        <f t="shared" si="172"/>
        <v>clientes - varios</v>
      </c>
      <c r="W1072" s="5" t="str">
        <f t="shared" si="173"/>
        <v>CLIENTES - VARIOS</v>
      </c>
      <c r="X1072" s="5" t="str">
        <f t="shared" si="174"/>
        <v>Clientes - Varios</v>
      </c>
      <c r="Y1072" s="5">
        <v>99999999</v>
      </c>
      <c r="Z1072" s="5" t="s">
        <v>34</v>
      </c>
      <c r="AA1072" s="5" t="s">
        <v>35</v>
      </c>
      <c r="AD1072" s="5" t="s">
        <v>36</v>
      </c>
      <c r="AE1072" s="5">
        <v>127.12</v>
      </c>
      <c r="AF1072" s="5">
        <v>0</v>
      </c>
      <c r="AG1072" s="5">
        <v>22.88</v>
      </c>
      <c r="AH1072" s="5">
        <f t="shared" si="175"/>
        <v>150</v>
      </c>
    </row>
    <row r="1073" spans="1:34" x14ac:dyDescent="0.25">
      <c r="A1073" s="5">
        <v>1018</v>
      </c>
      <c r="B1073" s="5" t="s">
        <v>29</v>
      </c>
      <c r="C1073" s="5" t="s">
        <v>38</v>
      </c>
      <c r="D1073" s="5" t="s">
        <v>1332</v>
      </c>
      <c r="E1073" s="15" t="str">
        <f t="shared" si="176"/>
        <v>F001</v>
      </c>
      <c r="F1073" s="15" t="str">
        <f t="shared" si="166"/>
        <v>8340</v>
      </c>
      <c r="G1073" s="15" t="str">
        <f t="shared" si="167"/>
        <v>1-8</v>
      </c>
      <c r="H1073" s="5" t="s">
        <v>1329</v>
      </c>
      <c r="I1073" s="5">
        <f t="shared" si="168"/>
        <v>2</v>
      </c>
      <c r="J1073" s="5">
        <f t="shared" si="169"/>
        <v>2022</v>
      </c>
      <c r="K1073" s="5">
        <f t="shared" si="170"/>
        <v>2</v>
      </c>
      <c r="L1073" s="7">
        <f t="shared" si="171"/>
        <v>44594</v>
      </c>
      <c r="M1073" s="5" t="s">
        <v>1329</v>
      </c>
      <c r="U1073" s="5" t="s">
        <v>1333</v>
      </c>
      <c r="V1073" s="5" t="str">
        <f t="shared" si="172"/>
        <v>yarango sosa oliver harris</v>
      </c>
      <c r="W1073" s="5" t="str">
        <f t="shared" si="173"/>
        <v>YARANGO SOSA OLIVER HARRIS</v>
      </c>
      <c r="X1073" s="5" t="str">
        <f t="shared" si="174"/>
        <v>Yarango Sosa Oliver Harris</v>
      </c>
      <c r="Y1073" s="5">
        <v>10768280024</v>
      </c>
      <c r="Z1073" s="5" t="s">
        <v>34</v>
      </c>
      <c r="AA1073" s="5" t="s">
        <v>35</v>
      </c>
      <c r="AD1073" s="5" t="s">
        <v>36</v>
      </c>
      <c r="AE1073" s="5">
        <v>169.49</v>
      </c>
      <c r="AF1073" s="5">
        <v>0</v>
      </c>
      <c r="AG1073" s="5">
        <v>30.51</v>
      </c>
      <c r="AH1073" s="5">
        <f t="shared" si="175"/>
        <v>200</v>
      </c>
    </row>
    <row r="1074" spans="1:34" x14ac:dyDescent="0.25">
      <c r="A1074" s="5">
        <v>1019</v>
      </c>
      <c r="B1074" s="5" t="s">
        <v>29</v>
      </c>
      <c r="C1074" s="5" t="s">
        <v>38</v>
      </c>
      <c r="D1074" s="5" t="s">
        <v>1334</v>
      </c>
      <c r="E1074" s="15" t="str">
        <f t="shared" si="176"/>
        <v>F001</v>
      </c>
      <c r="F1074" s="15" t="str">
        <f t="shared" si="166"/>
        <v>8339</v>
      </c>
      <c r="G1074" s="15" t="str">
        <f t="shared" si="167"/>
        <v>1-8</v>
      </c>
      <c r="H1074" s="5" t="s">
        <v>1329</v>
      </c>
      <c r="I1074" s="5">
        <f t="shared" si="168"/>
        <v>2</v>
      </c>
      <c r="J1074" s="5">
        <f t="shared" si="169"/>
        <v>2022</v>
      </c>
      <c r="K1074" s="5">
        <f t="shared" si="170"/>
        <v>2</v>
      </c>
      <c r="L1074" s="7">
        <f t="shared" si="171"/>
        <v>44594</v>
      </c>
      <c r="M1074" s="5" t="s">
        <v>1329</v>
      </c>
      <c r="R1074" s="5" t="s">
        <v>92</v>
      </c>
      <c r="S1074" s="5" t="s">
        <v>40</v>
      </c>
      <c r="T1074" s="5" t="s">
        <v>41</v>
      </c>
      <c r="U1074" s="5" t="s">
        <v>200</v>
      </c>
      <c r="V1074" s="5" t="str">
        <f t="shared" si="172"/>
        <v>rodrigo vasquez jesus juan jose</v>
      </c>
      <c r="W1074" s="5" t="str">
        <f t="shared" si="173"/>
        <v>RODRIGO VASQUEZ JESUS JUAN JOSE</v>
      </c>
      <c r="X1074" s="5" t="str">
        <f t="shared" si="174"/>
        <v>Rodrigo Vasquez Jesus Juan Jose</v>
      </c>
      <c r="Y1074" s="5">
        <v>10471184506</v>
      </c>
      <c r="Z1074" s="5" t="s">
        <v>34</v>
      </c>
      <c r="AA1074" s="5" t="s">
        <v>35</v>
      </c>
      <c r="AD1074" s="5" t="s">
        <v>36</v>
      </c>
      <c r="AE1074" s="5">
        <v>118.64</v>
      </c>
      <c r="AF1074" s="5">
        <v>0</v>
      </c>
      <c r="AG1074" s="5">
        <v>21.36</v>
      </c>
      <c r="AH1074" s="5">
        <f t="shared" si="175"/>
        <v>140</v>
      </c>
    </row>
    <row r="1075" spans="1:34" x14ac:dyDescent="0.25">
      <c r="A1075" s="5">
        <v>1020</v>
      </c>
      <c r="B1075" s="5" t="s">
        <v>29</v>
      </c>
      <c r="C1075" s="5" t="s">
        <v>30</v>
      </c>
      <c r="D1075" s="5" t="s">
        <v>1335</v>
      </c>
      <c r="E1075" s="15" t="str">
        <f t="shared" si="176"/>
        <v>B001</v>
      </c>
      <c r="F1075" s="15" t="str">
        <f t="shared" si="166"/>
        <v>17027</v>
      </c>
      <c r="G1075" s="15" t="str">
        <f t="shared" si="167"/>
        <v>1-1</v>
      </c>
      <c r="H1075" s="5" t="s">
        <v>1329</v>
      </c>
      <c r="I1075" s="5">
        <f t="shared" si="168"/>
        <v>2</v>
      </c>
      <c r="J1075" s="5">
        <f t="shared" si="169"/>
        <v>2022</v>
      </c>
      <c r="K1075" s="5">
        <f t="shared" si="170"/>
        <v>2</v>
      </c>
      <c r="L1075" s="7">
        <f t="shared" si="171"/>
        <v>44594</v>
      </c>
      <c r="M1075" s="5" t="s">
        <v>1329</v>
      </c>
      <c r="U1075" s="5" t="s">
        <v>33</v>
      </c>
      <c r="V1075" s="5" t="str">
        <f t="shared" si="172"/>
        <v>clientes - varios</v>
      </c>
      <c r="W1075" s="5" t="str">
        <f t="shared" si="173"/>
        <v>CLIENTES - VARIOS</v>
      </c>
      <c r="X1075" s="5" t="str">
        <f t="shared" si="174"/>
        <v>Clientes - Varios</v>
      </c>
      <c r="Y1075" s="5">
        <v>99999999</v>
      </c>
      <c r="Z1075" s="5" t="s">
        <v>34</v>
      </c>
      <c r="AA1075" s="5" t="s">
        <v>35</v>
      </c>
      <c r="AD1075" s="5" t="s">
        <v>36</v>
      </c>
      <c r="AE1075" s="5">
        <v>110.17</v>
      </c>
      <c r="AF1075" s="5">
        <v>0</v>
      </c>
      <c r="AG1075" s="5">
        <v>19.829999999999998</v>
      </c>
      <c r="AH1075" s="5">
        <f t="shared" si="175"/>
        <v>130</v>
      </c>
    </row>
    <row r="1076" spans="1:34" x14ac:dyDescent="0.25">
      <c r="A1076" s="5">
        <v>1021</v>
      </c>
      <c r="B1076" s="5" t="s">
        <v>29</v>
      </c>
      <c r="C1076" s="5" t="s">
        <v>38</v>
      </c>
      <c r="D1076" s="5" t="s">
        <v>1336</v>
      </c>
      <c r="E1076" s="15" t="str">
        <f t="shared" si="176"/>
        <v>F001</v>
      </c>
      <c r="F1076" s="15" t="str">
        <f t="shared" si="166"/>
        <v>8338</v>
      </c>
      <c r="G1076" s="15" t="str">
        <f t="shared" si="167"/>
        <v>1-8</v>
      </c>
      <c r="H1076" s="5" t="s">
        <v>1329</v>
      </c>
      <c r="I1076" s="5">
        <f t="shared" si="168"/>
        <v>2</v>
      </c>
      <c r="J1076" s="5">
        <f t="shared" si="169"/>
        <v>2022</v>
      </c>
      <c r="K1076" s="5">
        <f t="shared" si="170"/>
        <v>2</v>
      </c>
      <c r="L1076" s="7">
        <f t="shared" si="171"/>
        <v>44594</v>
      </c>
      <c r="M1076" s="5" t="s">
        <v>1329</v>
      </c>
      <c r="R1076" s="5" t="s">
        <v>41</v>
      </c>
      <c r="S1076" s="5" t="s">
        <v>40</v>
      </c>
      <c r="T1076" s="5" t="s">
        <v>41</v>
      </c>
      <c r="U1076" s="5" t="s">
        <v>95</v>
      </c>
      <c r="V1076" s="5" t="str">
        <f t="shared" si="172"/>
        <v>distribuciones e.m.i. s.a.c.</v>
      </c>
      <c r="W1076" s="5" t="str">
        <f t="shared" si="173"/>
        <v>DISTRIBUCIONES E.M.I. S.A.C.</v>
      </c>
      <c r="X1076" s="5" t="str">
        <f t="shared" si="174"/>
        <v>Distribuciones E.M.I. S.A.C.</v>
      </c>
      <c r="Y1076" s="5">
        <v>20352813711</v>
      </c>
      <c r="Z1076" s="5" t="s">
        <v>34</v>
      </c>
      <c r="AA1076" s="5" t="s">
        <v>35</v>
      </c>
      <c r="AD1076" s="5" t="s">
        <v>36</v>
      </c>
      <c r="AE1076" s="5">
        <v>50.85</v>
      </c>
      <c r="AF1076" s="5">
        <v>0</v>
      </c>
      <c r="AG1076" s="5">
        <v>9.15</v>
      </c>
      <c r="AH1076" s="5">
        <f t="shared" si="175"/>
        <v>60</v>
      </c>
    </row>
    <row r="1077" spans="1:34" x14ac:dyDescent="0.25">
      <c r="A1077" s="5">
        <v>1022</v>
      </c>
      <c r="B1077" s="5" t="s">
        <v>29</v>
      </c>
      <c r="C1077" s="5" t="s">
        <v>38</v>
      </c>
      <c r="D1077" s="5" t="s">
        <v>1337</v>
      </c>
      <c r="E1077" s="15" t="str">
        <f t="shared" si="176"/>
        <v>F001</v>
      </c>
      <c r="F1077" s="15" t="str">
        <f t="shared" si="166"/>
        <v>8337</v>
      </c>
      <c r="G1077" s="15" t="str">
        <f t="shared" si="167"/>
        <v>1-8</v>
      </c>
      <c r="H1077" s="5" t="s">
        <v>1329</v>
      </c>
      <c r="I1077" s="5">
        <f t="shared" si="168"/>
        <v>2</v>
      </c>
      <c r="J1077" s="5">
        <f t="shared" si="169"/>
        <v>2022</v>
      </c>
      <c r="K1077" s="5">
        <f t="shared" si="170"/>
        <v>2</v>
      </c>
      <c r="L1077" s="7">
        <f t="shared" si="171"/>
        <v>44594</v>
      </c>
      <c r="M1077" s="5" t="s">
        <v>1329</v>
      </c>
      <c r="U1077" s="5" t="s">
        <v>1050</v>
      </c>
      <c r="V1077" s="5" t="str">
        <f t="shared" si="172"/>
        <v>suyon morales segundo porfirio</v>
      </c>
      <c r="W1077" s="5" t="str">
        <f t="shared" si="173"/>
        <v>SUYON MORALES SEGUNDO PORFIRIO</v>
      </c>
      <c r="X1077" s="5" t="str">
        <f t="shared" si="174"/>
        <v>Suyon Morales Segundo Porfirio</v>
      </c>
      <c r="Y1077" s="5">
        <v>10166890565</v>
      </c>
      <c r="Z1077" s="5" t="s">
        <v>34</v>
      </c>
      <c r="AA1077" s="5" t="s">
        <v>35</v>
      </c>
      <c r="AD1077" s="5" t="s">
        <v>36</v>
      </c>
      <c r="AE1077" s="5">
        <v>254.24</v>
      </c>
      <c r="AF1077" s="5">
        <v>0</v>
      </c>
      <c r="AG1077" s="5">
        <v>45.76</v>
      </c>
      <c r="AH1077" s="5">
        <f t="shared" si="175"/>
        <v>300</v>
      </c>
    </row>
    <row r="1078" spans="1:34" x14ac:dyDescent="0.25">
      <c r="A1078" s="5">
        <v>1023</v>
      </c>
      <c r="B1078" s="5" t="s">
        <v>29</v>
      </c>
      <c r="C1078" s="5" t="s">
        <v>38</v>
      </c>
      <c r="D1078" s="5" t="s">
        <v>1338</v>
      </c>
      <c r="E1078" s="15" t="str">
        <f t="shared" si="176"/>
        <v>F001</v>
      </c>
      <c r="F1078" s="15" t="str">
        <f t="shared" si="166"/>
        <v>8336</v>
      </c>
      <c r="G1078" s="15" t="str">
        <f t="shared" si="167"/>
        <v>1-8</v>
      </c>
      <c r="H1078" s="5" t="s">
        <v>1329</v>
      </c>
      <c r="I1078" s="5">
        <f t="shared" si="168"/>
        <v>2</v>
      </c>
      <c r="J1078" s="5">
        <f t="shared" si="169"/>
        <v>2022</v>
      </c>
      <c r="K1078" s="5">
        <f t="shared" si="170"/>
        <v>2</v>
      </c>
      <c r="L1078" s="7">
        <f t="shared" si="171"/>
        <v>44594</v>
      </c>
      <c r="M1078" s="5" t="s">
        <v>1329</v>
      </c>
      <c r="S1078" s="5" t="s">
        <v>40</v>
      </c>
      <c r="T1078" s="5" t="s">
        <v>41</v>
      </c>
      <c r="U1078" s="5" t="s">
        <v>295</v>
      </c>
      <c r="V1078" s="5" t="str">
        <f t="shared" si="172"/>
        <v>guerra choroco milton luis</v>
      </c>
      <c r="W1078" s="5" t="str">
        <f t="shared" si="173"/>
        <v>GUERRA CHOROCO MILTON LUIS</v>
      </c>
      <c r="X1078" s="5" t="str">
        <f t="shared" si="174"/>
        <v>Guerra Choroco Milton Luis</v>
      </c>
      <c r="Y1078" s="5">
        <v>10479220285</v>
      </c>
      <c r="Z1078" s="5" t="s">
        <v>34</v>
      </c>
      <c r="AA1078" s="5" t="s">
        <v>35</v>
      </c>
      <c r="AD1078" s="5" t="s">
        <v>36</v>
      </c>
      <c r="AE1078" s="5">
        <v>1016.95</v>
      </c>
      <c r="AF1078" s="5">
        <v>0</v>
      </c>
      <c r="AG1078" s="5">
        <v>183.05</v>
      </c>
      <c r="AH1078" s="5">
        <f t="shared" si="175"/>
        <v>1200</v>
      </c>
    </row>
    <row r="1079" spans="1:34" x14ac:dyDescent="0.25">
      <c r="A1079" s="5">
        <v>1024</v>
      </c>
      <c r="B1079" s="5" t="s">
        <v>29</v>
      </c>
      <c r="C1079" s="5" t="s">
        <v>38</v>
      </c>
      <c r="D1079" s="5" t="s">
        <v>1339</v>
      </c>
      <c r="E1079" s="15" t="str">
        <f t="shared" si="176"/>
        <v>F001</v>
      </c>
      <c r="F1079" s="15" t="str">
        <f t="shared" si="166"/>
        <v>8335</v>
      </c>
      <c r="G1079" s="15" t="str">
        <f t="shared" si="167"/>
        <v>1-8</v>
      </c>
      <c r="H1079" s="5" t="s">
        <v>1329</v>
      </c>
      <c r="I1079" s="5">
        <f t="shared" si="168"/>
        <v>2</v>
      </c>
      <c r="J1079" s="5">
        <f t="shared" si="169"/>
        <v>2022</v>
      </c>
      <c r="K1079" s="5">
        <f t="shared" si="170"/>
        <v>2</v>
      </c>
      <c r="L1079" s="7">
        <f t="shared" si="171"/>
        <v>44594</v>
      </c>
      <c r="M1079" s="5" t="s">
        <v>1329</v>
      </c>
      <c r="U1079" s="5" t="s">
        <v>1340</v>
      </c>
      <c r="V1079" s="5" t="str">
        <f t="shared" si="172"/>
        <v>negocios iza srl.</v>
      </c>
      <c r="W1079" s="5" t="str">
        <f t="shared" si="173"/>
        <v>NEGOCIOS IZA SRL.</v>
      </c>
      <c r="X1079" s="5" t="str">
        <f t="shared" si="174"/>
        <v>Negocios Iza Srl.</v>
      </c>
      <c r="Y1079" s="5">
        <v>20479703427</v>
      </c>
      <c r="Z1079" s="5" t="s">
        <v>34</v>
      </c>
      <c r="AA1079" s="5" t="s">
        <v>35</v>
      </c>
      <c r="AD1079" s="5" t="s">
        <v>36</v>
      </c>
      <c r="AE1079" s="5">
        <v>84.75</v>
      </c>
      <c r="AF1079" s="5">
        <v>0</v>
      </c>
      <c r="AG1079" s="5">
        <v>15.25</v>
      </c>
      <c r="AH1079" s="5">
        <f t="shared" si="175"/>
        <v>100</v>
      </c>
    </row>
    <row r="1080" spans="1:34" x14ac:dyDescent="0.25">
      <c r="A1080" s="5">
        <v>1025</v>
      </c>
      <c r="B1080" s="5" t="s">
        <v>29</v>
      </c>
      <c r="C1080" s="5" t="s">
        <v>38</v>
      </c>
      <c r="D1080" s="5" t="s">
        <v>1341</v>
      </c>
      <c r="E1080" s="15" t="str">
        <f t="shared" si="176"/>
        <v>F001</v>
      </c>
      <c r="F1080" s="15" t="str">
        <f t="shared" si="166"/>
        <v>8334</v>
      </c>
      <c r="G1080" s="15" t="str">
        <f t="shared" si="167"/>
        <v>1-8</v>
      </c>
      <c r="H1080" s="5" t="s">
        <v>1329</v>
      </c>
      <c r="I1080" s="5">
        <f t="shared" si="168"/>
        <v>2</v>
      </c>
      <c r="J1080" s="5">
        <f t="shared" si="169"/>
        <v>2022</v>
      </c>
      <c r="K1080" s="5">
        <f t="shared" si="170"/>
        <v>2</v>
      </c>
      <c r="L1080" s="7">
        <f t="shared" si="171"/>
        <v>44594</v>
      </c>
      <c r="M1080" s="5" t="s">
        <v>1329</v>
      </c>
      <c r="S1080" s="5" t="s">
        <v>61</v>
      </c>
      <c r="T1080" s="5" t="s">
        <v>713</v>
      </c>
      <c r="U1080" s="5" t="s">
        <v>1342</v>
      </c>
      <c r="V1080" s="5" t="str">
        <f t="shared" si="172"/>
        <v>burga blanco joel</v>
      </c>
      <c r="W1080" s="5" t="str">
        <f t="shared" si="173"/>
        <v>BURGA BLANCO JOEL</v>
      </c>
      <c r="X1080" s="5" t="str">
        <f t="shared" si="174"/>
        <v>Burga Blanco Joel</v>
      </c>
      <c r="Y1080" s="5">
        <v>10275762488</v>
      </c>
      <c r="Z1080" s="5" t="s">
        <v>34</v>
      </c>
      <c r="AA1080" s="5" t="s">
        <v>35</v>
      </c>
      <c r="AD1080" s="5" t="s">
        <v>36</v>
      </c>
      <c r="AE1080" s="5">
        <v>305.08</v>
      </c>
      <c r="AF1080" s="5">
        <v>0</v>
      </c>
      <c r="AG1080" s="5">
        <v>54.92</v>
      </c>
      <c r="AH1080" s="5">
        <f t="shared" si="175"/>
        <v>360</v>
      </c>
    </row>
    <row r="1081" spans="1:34" x14ac:dyDescent="0.25">
      <c r="A1081" s="5">
        <v>1026</v>
      </c>
      <c r="B1081" s="5" t="s">
        <v>55</v>
      </c>
      <c r="C1081" s="5" t="s">
        <v>30</v>
      </c>
      <c r="D1081" s="5" t="s">
        <v>1343</v>
      </c>
      <c r="E1081" s="15" t="str">
        <f t="shared" si="176"/>
        <v>B002</v>
      </c>
      <c r="F1081" s="15" t="str">
        <f t="shared" ref="F1081:F1144" si="177">IF(LEFT(RIGHT(D1081,5),1)="-",RIGHT(D1081,4),RIGHT(D1081,5))</f>
        <v>15965</v>
      </c>
      <c r="G1081" s="15" t="str">
        <f t="shared" ref="G1081:G1144" si="178">MID(D1081,4,3)</f>
        <v>2-1</v>
      </c>
      <c r="H1081" s="5" t="s">
        <v>1329</v>
      </c>
      <c r="I1081" s="5">
        <f t="shared" ref="I1081:I1144" si="179">MONTH(H1081)</f>
        <v>2</v>
      </c>
      <c r="J1081" s="5">
        <f t="shared" ref="J1081:J1144" si="180">YEAR(H1081)</f>
        <v>2022</v>
      </c>
      <c r="K1081" s="5">
        <f t="shared" ref="K1081:K1144" si="181">DAY(H1081)</f>
        <v>2</v>
      </c>
      <c r="L1081" s="7">
        <f t="shared" ref="L1081:L1144" si="182">DATE(J1081,I1081,K1081)</f>
        <v>44594</v>
      </c>
      <c r="M1081" s="5" t="s">
        <v>1329</v>
      </c>
      <c r="U1081" s="5" t="s">
        <v>33</v>
      </c>
      <c r="V1081" s="5" t="str">
        <f t="shared" ref="V1081:V1144" si="183">LOWER(U1081)</f>
        <v>clientes - varios</v>
      </c>
      <c r="W1081" s="5" t="str">
        <f t="shared" ref="W1081:W1144" si="184">UPPER(U1081)</f>
        <v>CLIENTES - VARIOS</v>
      </c>
      <c r="X1081" s="5" t="str">
        <f t="shared" ref="X1081:X1144" si="185">PROPER(W1081)</f>
        <v>Clientes - Varios</v>
      </c>
      <c r="Y1081" s="5">
        <v>99999999</v>
      </c>
      <c r="Z1081" s="5" t="s">
        <v>34</v>
      </c>
      <c r="AA1081" s="5" t="s">
        <v>35</v>
      </c>
      <c r="AD1081" s="5" t="s">
        <v>36</v>
      </c>
      <c r="AE1081" s="5">
        <v>423.73</v>
      </c>
      <c r="AF1081" s="5">
        <v>0</v>
      </c>
      <c r="AG1081" s="5">
        <v>76.27</v>
      </c>
      <c r="AH1081" s="5">
        <f t="shared" ref="AH1081:AH1144" si="186">AE1081+AG1081</f>
        <v>500</v>
      </c>
    </row>
    <row r="1082" spans="1:34" x14ac:dyDescent="0.25">
      <c r="A1082" s="5">
        <v>1027</v>
      </c>
      <c r="B1082" s="5" t="s">
        <v>55</v>
      </c>
      <c r="C1082" s="5" t="s">
        <v>30</v>
      </c>
      <c r="D1082" s="5" t="s">
        <v>1344</v>
      </c>
      <c r="E1082" s="15" t="str">
        <f t="shared" ref="E1082:E1145" si="187">LEFT(D1082,4)</f>
        <v>B002</v>
      </c>
      <c r="F1082" s="15" t="str">
        <f t="shared" si="177"/>
        <v>15964</v>
      </c>
      <c r="G1082" s="15" t="str">
        <f t="shared" si="178"/>
        <v>2-1</v>
      </c>
      <c r="H1082" s="5" t="s">
        <v>1329</v>
      </c>
      <c r="I1082" s="5">
        <f t="shared" si="179"/>
        <v>2</v>
      </c>
      <c r="J1082" s="5">
        <f t="shared" si="180"/>
        <v>2022</v>
      </c>
      <c r="K1082" s="5">
        <f t="shared" si="181"/>
        <v>2</v>
      </c>
      <c r="L1082" s="7">
        <f t="shared" si="182"/>
        <v>44594</v>
      </c>
      <c r="M1082" s="5" t="s">
        <v>1329</v>
      </c>
      <c r="U1082" s="5" t="s">
        <v>33</v>
      </c>
      <c r="V1082" s="5" t="str">
        <f t="shared" si="183"/>
        <v>clientes - varios</v>
      </c>
      <c r="W1082" s="5" t="str">
        <f t="shared" si="184"/>
        <v>CLIENTES - VARIOS</v>
      </c>
      <c r="X1082" s="5" t="str">
        <f t="shared" si="185"/>
        <v>Clientes - Varios</v>
      </c>
      <c r="Y1082" s="5">
        <v>99999999</v>
      </c>
      <c r="Z1082" s="5" t="s">
        <v>34</v>
      </c>
      <c r="AA1082" s="5" t="s">
        <v>35</v>
      </c>
      <c r="AD1082" s="5" t="s">
        <v>36</v>
      </c>
      <c r="AE1082" s="5">
        <v>423.73</v>
      </c>
      <c r="AF1082" s="5">
        <v>0</v>
      </c>
      <c r="AG1082" s="5">
        <v>76.27</v>
      </c>
      <c r="AH1082" s="5">
        <f t="shared" si="186"/>
        <v>500</v>
      </c>
    </row>
    <row r="1083" spans="1:34" x14ac:dyDescent="0.25">
      <c r="A1083" s="5">
        <v>1028</v>
      </c>
      <c r="B1083" s="5" t="s">
        <v>49</v>
      </c>
      <c r="C1083" s="5" t="s">
        <v>30</v>
      </c>
      <c r="D1083" s="5" t="s">
        <v>1345</v>
      </c>
      <c r="E1083" s="15" t="str">
        <f t="shared" si="187"/>
        <v>B003</v>
      </c>
      <c r="F1083" s="15" t="str">
        <f t="shared" si="177"/>
        <v>12536</v>
      </c>
      <c r="G1083" s="15" t="str">
        <f t="shared" si="178"/>
        <v>3-1</v>
      </c>
      <c r="H1083" s="5" t="s">
        <v>1329</v>
      </c>
      <c r="I1083" s="5">
        <f t="shared" si="179"/>
        <v>2</v>
      </c>
      <c r="J1083" s="5">
        <f t="shared" si="180"/>
        <v>2022</v>
      </c>
      <c r="K1083" s="5">
        <f t="shared" si="181"/>
        <v>2</v>
      </c>
      <c r="L1083" s="7">
        <f t="shared" si="182"/>
        <v>44594</v>
      </c>
      <c r="M1083" s="5" t="s">
        <v>1329</v>
      </c>
      <c r="U1083" s="5" t="s">
        <v>33</v>
      </c>
      <c r="V1083" s="5" t="str">
        <f t="shared" si="183"/>
        <v>clientes - varios</v>
      </c>
      <c r="W1083" s="5" t="str">
        <f t="shared" si="184"/>
        <v>CLIENTES - VARIOS</v>
      </c>
      <c r="X1083" s="5" t="str">
        <f t="shared" si="185"/>
        <v>Clientes - Varios</v>
      </c>
      <c r="Y1083" s="5">
        <v>99999999</v>
      </c>
      <c r="Z1083" s="5" t="s">
        <v>34</v>
      </c>
      <c r="AA1083" s="5" t="s">
        <v>35</v>
      </c>
      <c r="AD1083" s="5" t="s">
        <v>36</v>
      </c>
      <c r="AE1083" s="5">
        <v>423.73</v>
      </c>
      <c r="AF1083" s="5">
        <v>0</v>
      </c>
      <c r="AG1083" s="5">
        <v>76.27</v>
      </c>
      <c r="AH1083" s="5">
        <f t="shared" si="186"/>
        <v>500</v>
      </c>
    </row>
    <row r="1084" spans="1:34" x14ac:dyDescent="0.25">
      <c r="A1084" s="5">
        <v>1029</v>
      </c>
      <c r="B1084" s="5" t="s">
        <v>49</v>
      </c>
      <c r="C1084" s="5" t="s">
        <v>30</v>
      </c>
      <c r="D1084" s="5" t="s">
        <v>1346</v>
      </c>
      <c r="E1084" s="15" t="str">
        <f t="shared" si="187"/>
        <v>B003</v>
      </c>
      <c r="F1084" s="15" t="str">
        <f t="shared" si="177"/>
        <v>12535</v>
      </c>
      <c r="G1084" s="15" t="str">
        <f t="shared" si="178"/>
        <v>3-1</v>
      </c>
      <c r="H1084" s="5" t="s">
        <v>1329</v>
      </c>
      <c r="I1084" s="5">
        <f t="shared" si="179"/>
        <v>2</v>
      </c>
      <c r="J1084" s="5">
        <f t="shared" si="180"/>
        <v>2022</v>
      </c>
      <c r="K1084" s="5">
        <f t="shared" si="181"/>
        <v>2</v>
      </c>
      <c r="L1084" s="7">
        <f t="shared" si="182"/>
        <v>44594</v>
      </c>
      <c r="M1084" s="5" t="s">
        <v>1329</v>
      </c>
      <c r="U1084" s="5" t="s">
        <v>33</v>
      </c>
      <c r="V1084" s="5" t="str">
        <f t="shared" si="183"/>
        <v>clientes - varios</v>
      </c>
      <c r="W1084" s="5" t="str">
        <f t="shared" si="184"/>
        <v>CLIENTES - VARIOS</v>
      </c>
      <c r="X1084" s="5" t="str">
        <f t="shared" si="185"/>
        <v>Clientes - Varios</v>
      </c>
      <c r="Y1084" s="5">
        <v>99999999</v>
      </c>
      <c r="Z1084" s="5" t="s">
        <v>34</v>
      </c>
      <c r="AA1084" s="5" t="s">
        <v>35</v>
      </c>
      <c r="AD1084" s="5" t="s">
        <v>36</v>
      </c>
      <c r="AE1084" s="5">
        <v>423.73</v>
      </c>
      <c r="AF1084" s="5">
        <v>0</v>
      </c>
      <c r="AG1084" s="5">
        <v>76.27</v>
      </c>
      <c r="AH1084" s="5">
        <f t="shared" si="186"/>
        <v>500</v>
      </c>
    </row>
    <row r="1085" spans="1:34" x14ac:dyDescent="0.25">
      <c r="A1085" s="5">
        <v>1030</v>
      </c>
      <c r="B1085" s="5" t="s">
        <v>49</v>
      </c>
      <c r="C1085" s="5" t="s">
        <v>30</v>
      </c>
      <c r="D1085" s="5" t="s">
        <v>1347</v>
      </c>
      <c r="E1085" s="15" t="str">
        <f t="shared" si="187"/>
        <v>B003</v>
      </c>
      <c r="F1085" s="15" t="str">
        <f t="shared" si="177"/>
        <v>12534</v>
      </c>
      <c r="G1085" s="15" t="str">
        <f t="shared" si="178"/>
        <v>3-1</v>
      </c>
      <c r="H1085" s="5" t="s">
        <v>1329</v>
      </c>
      <c r="I1085" s="5">
        <f t="shared" si="179"/>
        <v>2</v>
      </c>
      <c r="J1085" s="5">
        <f t="shared" si="180"/>
        <v>2022</v>
      </c>
      <c r="K1085" s="5">
        <f t="shared" si="181"/>
        <v>2</v>
      </c>
      <c r="L1085" s="7">
        <f t="shared" si="182"/>
        <v>44594</v>
      </c>
      <c r="M1085" s="5" t="s">
        <v>1329</v>
      </c>
      <c r="U1085" s="5" t="s">
        <v>33</v>
      </c>
      <c r="V1085" s="5" t="str">
        <f t="shared" si="183"/>
        <v>clientes - varios</v>
      </c>
      <c r="W1085" s="5" t="str">
        <f t="shared" si="184"/>
        <v>CLIENTES - VARIOS</v>
      </c>
      <c r="X1085" s="5" t="str">
        <f t="shared" si="185"/>
        <v>Clientes - Varios</v>
      </c>
      <c r="Y1085" s="5">
        <v>99999999</v>
      </c>
      <c r="Z1085" s="5" t="s">
        <v>34</v>
      </c>
      <c r="AA1085" s="5" t="s">
        <v>35</v>
      </c>
      <c r="AD1085" s="5" t="s">
        <v>36</v>
      </c>
      <c r="AE1085" s="5">
        <v>423.73</v>
      </c>
      <c r="AF1085" s="5">
        <v>0</v>
      </c>
      <c r="AG1085" s="5">
        <v>76.27</v>
      </c>
      <c r="AH1085" s="5">
        <f t="shared" si="186"/>
        <v>500</v>
      </c>
    </row>
    <row r="1086" spans="1:34" x14ac:dyDescent="0.25">
      <c r="A1086" s="5">
        <v>1031</v>
      </c>
      <c r="B1086" s="5" t="s">
        <v>49</v>
      </c>
      <c r="C1086" s="5" t="s">
        <v>30</v>
      </c>
      <c r="D1086" s="5" t="s">
        <v>1348</v>
      </c>
      <c r="E1086" s="15" t="str">
        <f t="shared" si="187"/>
        <v>B003</v>
      </c>
      <c r="F1086" s="15" t="str">
        <f t="shared" si="177"/>
        <v>12533</v>
      </c>
      <c r="G1086" s="15" t="str">
        <f t="shared" si="178"/>
        <v>3-1</v>
      </c>
      <c r="H1086" s="5" t="s">
        <v>1329</v>
      </c>
      <c r="I1086" s="5">
        <f t="shared" si="179"/>
        <v>2</v>
      </c>
      <c r="J1086" s="5">
        <f t="shared" si="180"/>
        <v>2022</v>
      </c>
      <c r="K1086" s="5">
        <f t="shared" si="181"/>
        <v>2</v>
      </c>
      <c r="L1086" s="7">
        <f t="shared" si="182"/>
        <v>44594</v>
      </c>
      <c r="M1086" s="5" t="s">
        <v>1329</v>
      </c>
      <c r="U1086" s="5" t="s">
        <v>33</v>
      </c>
      <c r="V1086" s="5" t="str">
        <f t="shared" si="183"/>
        <v>clientes - varios</v>
      </c>
      <c r="W1086" s="5" t="str">
        <f t="shared" si="184"/>
        <v>CLIENTES - VARIOS</v>
      </c>
      <c r="X1086" s="5" t="str">
        <f t="shared" si="185"/>
        <v>Clientes - Varios</v>
      </c>
      <c r="Y1086" s="5">
        <v>99999999</v>
      </c>
      <c r="Z1086" s="5" t="s">
        <v>34</v>
      </c>
      <c r="AA1086" s="5" t="s">
        <v>35</v>
      </c>
      <c r="AD1086" s="5" t="s">
        <v>36</v>
      </c>
      <c r="AE1086" s="5">
        <v>423.73</v>
      </c>
      <c r="AF1086" s="5">
        <v>0</v>
      </c>
      <c r="AG1086" s="5">
        <v>76.27</v>
      </c>
      <c r="AH1086" s="5">
        <f t="shared" si="186"/>
        <v>500</v>
      </c>
    </row>
    <row r="1087" spans="1:34" x14ac:dyDescent="0.25">
      <c r="A1087" s="5">
        <v>1032</v>
      </c>
      <c r="B1087" s="5" t="s">
        <v>29</v>
      </c>
      <c r="C1087" s="5" t="s">
        <v>30</v>
      </c>
      <c r="D1087" s="5" t="s">
        <v>1349</v>
      </c>
      <c r="E1087" s="15" t="str">
        <f t="shared" si="187"/>
        <v>B001</v>
      </c>
      <c r="F1087" s="15" t="str">
        <f t="shared" si="177"/>
        <v>17026</v>
      </c>
      <c r="G1087" s="15" t="str">
        <f t="shared" si="178"/>
        <v>1-1</v>
      </c>
      <c r="H1087" s="5" t="s">
        <v>1329</v>
      </c>
      <c r="I1087" s="5">
        <f t="shared" si="179"/>
        <v>2</v>
      </c>
      <c r="J1087" s="5">
        <f t="shared" si="180"/>
        <v>2022</v>
      </c>
      <c r="K1087" s="5">
        <f t="shared" si="181"/>
        <v>2</v>
      </c>
      <c r="L1087" s="7">
        <f t="shared" si="182"/>
        <v>44594</v>
      </c>
      <c r="M1087" s="5" t="s">
        <v>1329</v>
      </c>
      <c r="U1087" s="5" t="s">
        <v>33</v>
      </c>
      <c r="V1087" s="5" t="str">
        <f t="shared" si="183"/>
        <v>clientes - varios</v>
      </c>
      <c r="W1087" s="5" t="str">
        <f t="shared" si="184"/>
        <v>CLIENTES - VARIOS</v>
      </c>
      <c r="X1087" s="5" t="str">
        <f t="shared" si="185"/>
        <v>Clientes - Varios</v>
      </c>
      <c r="Y1087" s="5">
        <v>99999999</v>
      </c>
      <c r="Z1087" s="5" t="s">
        <v>34</v>
      </c>
      <c r="AA1087" s="5" t="s">
        <v>35</v>
      </c>
      <c r="AD1087" s="5" t="s">
        <v>36</v>
      </c>
      <c r="AE1087" s="5">
        <v>423.73</v>
      </c>
      <c r="AF1087" s="5">
        <v>0</v>
      </c>
      <c r="AG1087" s="5">
        <v>76.27</v>
      </c>
      <c r="AH1087" s="5">
        <f t="shared" si="186"/>
        <v>500</v>
      </c>
    </row>
    <row r="1088" spans="1:34" x14ac:dyDescent="0.25">
      <c r="A1088" s="5">
        <v>1033</v>
      </c>
      <c r="B1088" s="5" t="s">
        <v>29</v>
      </c>
      <c r="C1088" s="5" t="s">
        <v>30</v>
      </c>
      <c r="D1088" s="5" t="s">
        <v>1350</v>
      </c>
      <c r="E1088" s="15" t="str">
        <f t="shared" si="187"/>
        <v>B001</v>
      </c>
      <c r="F1088" s="15" t="str">
        <f t="shared" si="177"/>
        <v>17025</v>
      </c>
      <c r="G1088" s="15" t="str">
        <f t="shared" si="178"/>
        <v>1-1</v>
      </c>
      <c r="H1088" s="5" t="s">
        <v>1329</v>
      </c>
      <c r="I1088" s="5">
        <f t="shared" si="179"/>
        <v>2</v>
      </c>
      <c r="J1088" s="5">
        <f t="shared" si="180"/>
        <v>2022</v>
      </c>
      <c r="K1088" s="5">
        <f t="shared" si="181"/>
        <v>2</v>
      </c>
      <c r="L1088" s="7">
        <f t="shared" si="182"/>
        <v>44594</v>
      </c>
      <c r="M1088" s="5" t="s">
        <v>1329</v>
      </c>
      <c r="U1088" s="5" t="s">
        <v>33</v>
      </c>
      <c r="V1088" s="5" t="str">
        <f t="shared" si="183"/>
        <v>clientes - varios</v>
      </c>
      <c r="W1088" s="5" t="str">
        <f t="shared" si="184"/>
        <v>CLIENTES - VARIOS</v>
      </c>
      <c r="X1088" s="5" t="str">
        <f t="shared" si="185"/>
        <v>Clientes - Varios</v>
      </c>
      <c r="Y1088" s="5">
        <v>99999999</v>
      </c>
      <c r="Z1088" s="5" t="s">
        <v>34</v>
      </c>
      <c r="AA1088" s="5" t="s">
        <v>35</v>
      </c>
      <c r="AD1088" s="5" t="s">
        <v>36</v>
      </c>
      <c r="AE1088" s="5">
        <v>423.73</v>
      </c>
      <c r="AF1088" s="5">
        <v>0</v>
      </c>
      <c r="AG1088" s="5">
        <v>76.27</v>
      </c>
      <c r="AH1088" s="5">
        <f t="shared" si="186"/>
        <v>500</v>
      </c>
    </row>
    <row r="1089" spans="1:34" x14ac:dyDescent="0.25">
      <c r="A1089" s="5">
        <v>1034</v>
      </c>
      <c r="B1089" s="5" t="s">
        <v>29</v>
      </c>
      <c r="C1089" s="5" t="s">
        <v>30</v>
      </c>
      <c r="D1089" s="5" t="s">
        <v>1351</v>
      </c>
      <c r="E1089" s="15" t="str">
        <f t="shared" si="187"/>
        <v>B001</v>
      </c>
      <c r="F1089" s="15" t="str">
        <f t="shared" si="177"/>
        <v>17024</v>
      </c>
      <c r="G1089" s="15" t="str">
        <f t="shared" si="178"/>
        <v>1-1</v>
      </c>
      <c r="H1089" s="5" t="s">
        <v>1329</v>
      </c>
      <c r="I1089" s="5">
        <f t="shared" si="179"/>
        <v>2</v>
      </c>
      <c r="J1089" s="5">
        <f t="shared" si="180"/>
        <v>2022</v>
      </c>
      <c r="K1089" s="5">
        <f t="shared" si="181"/>
        <v>2</v>
      </c>
      <c r="L1089" s="7">
        <f t="shared" si="182"/>
        <v>44594</v>
      </c>
      <c r="M1089" s="5" t="s">
        <v>1329</v>
      </c>
      <c r="U1089" s="5" t="s">
        <v>33</v>
      </c>
      <c r="V1089" s="5" t="str">
        <f t="shared" si="183"/>
        <v>clientes - varios</v>
      </c>
      <c r="W1089" s="5" t="str">
        <f t="shared" si="184"/>
        <v>CLIENTES - VARIOS</v>
      </c>
      <c r="X1089" s="5" t="str">
        <f t="shared" si="185"/>
        <v>Clientes - Varios</v>
      </c>
      <c r="Y1089" s="5">
        <v>99999999</v>
      </c>
      <c r="Z1089" s="5" t="s">
        <v>34</v>
      </c>
      <c r="AA1089" s="5" t="s">
        <v>35</v>
      </c>
      <c r="AD1089" s="5" t="s">
        <v>36</v>
      </c>
      <c r="AE1089" s="5">
        <v>423.73</v>
      </c>
      <c r="AF1089" s="5">
        <v>0</v>
      </c>
      <c r="AG1089" s="5">
        <v>76.27</v>
      </c>
      <c r="AH1089" s="5">
        <f t="shared" si="186"/>
        <v>500</v>
      </c>
    </row>
    <row r="1090" spans="1:34" x14ac:dyDescent="0.25">
      <c r="A1090" s="5">
        <v>1035</v>
      </c>
      <c r="B1090" s="5" t="s">
        <v>29</v>
      </c>
      <c r="C1090" s="5" t="s">
        <v>30</v>
      </c>
      <c r="D1090" s="5" t="s">
        <v>1352</v>
      </c>
      <c r="E1090" s="15" t="str">
        <f t="shared" si="187"/>
        <v>B001</v>
      </c>
      <c r="F1090" s="15" t="str">
        <f t="shared" si="177"/>
        <v>17023</v>
      </c>
      <c r="G1090" s="15" t="str">
        <f t="shared" si="178"/>
        <v>1-1</v>
      </c>
      <c r="H1090" s="5" t="s">
        <v>1329</v>
      </c>
      <c r="I1090" s="5">
        <f t="shared" si="179"/>
        <v>2</v>
      </c>
      <c r="J1090" s="5">
        <f t="shared" si="180"/>
        <v>2022</v>
      </c>
      <c r="K1090" s="5">
        <f t="shared" si="181"/>
        <v>2</v>
      </c>
      <c r="L1090" s="7">
        <f t="shared" si="182"/>
        <v>44594</v>
      </c>
      <c r="M1090" s="5" t="s">
        <v>1329</v>
      </c>
      <c r="U1090" s="5" t="s">
        <v>33</v>
      </c>
      <c r="V1090" s="5" t="str">
        <f t="shared" si="183"/>
        <v>clientes - varios</v>
      </c>
      <c r="W1090" s="5" t="str">
        <f t="shared" si="184"/>
        <v>CLIENTES - VARIOS</v>
      </c>
      <c r="X1090" s="5" t="str">
        <f t="shared" si="185"/>
        <v>Clientes - Varios</v>
      </c>
      <c r="Y1090" s="5">
        <v>99999999</v>
      </c>
      <c r="Z1090" s="5" t="s">
        <v>34</v>
      </c>
      <c r="AA1090" s="5" t="s">
        <v>35</v>
      </c>
      <c r="AD1090" s="5" t="s">
        <v>36</v>
      </c>
      <c r="AE1090" s="5">
        <v>423.73</v>
      </c>
      <c r="AF1090" s="5">
        <v>0</v>
      </c>
      <c r="AG1090" s="5">
        <v>76.27</v>
      </c>
      <c r="AH1090" s="5">
        <f t="shared" si="186"/>
        <v>500</v>
      </c>
    </row>
    <row r="1091" spans="1:34" x14ac:dyDescent="0.25">
      <c r="A1091" s="5">
        <v>1036</v>
      </c>
      <c r="B1091" s="5" t="s">
        <v>29</v>
      </c>
      <c r="C1091" s="5" t="s">
        <v>30</v>
      </c>
      <c r="D1091" s="5" t="s">
        <v>1353</v>
      </c>
      <c r="E1091" s="15" t="str">
        <f t="shared" si="187"/>
        <v>B001</v>
      </c>
      <c r="F1091" s="15" t="str">
        <f t="shared" si="177"/>
        <v>17022</v>
      </c>
      <c r="G1091" s="15" t="str">
        <f t="shared" si="178"/>
        <v>1-1</v>
      </c>
      <c r="H1091" s="5" t="s">
        <v>1329</v>
      </c>
      <c r="I1091" s="5">
        <f t="shared" si="179"/>
        <v>2</v>
      </c>
      <c r="J1091" s="5">
        <f t="shared" si="180"/>
        <v>2022</v>
      </c>
      <c r="K1091" s="5">
        <f t="shared" si="181"/>
        <v>2</v>
      </c>
      <c r="L1091" s="7">
        <f t="shared" si="182"/>
        <v>44594</v>
      </c>
      <c r="M1091" s="5" t="s">
        <v>1329</v>
      </c>
      <c r="U1091" s="5" t="s">
        <v>33</v>
      </c>
      <c r="V1091" s="5" t="str">
        <f t="shared" si="183"/>
        <v>clientes - varios</v>
      </c>
      <c r="W1091" s="5" t="str">
        <f t="shared" si="184"/>
        <v>CLIENTES - VARIOS</v>
      </c>
      <c r="X1091" s="5" t="str">
        <f t="shared" si="185"/>
        <v>Clientes - Varios</v>
      </c>
      <c r="Y1091" s="5">
        <v>99999999</v>
      </c>
      <c r="Z1091" s="5" t="s">
        <v>34</v>
      </c>
      <c r="AA1091" s="5" t="s">
        <v>35</v>
      </c>
      <c r="AD1091" s="5" t="s">
        <v>36</v>
      </c>
      <c r="AE1091" s="5">
        <v>423.73</v>
      </c>
      <c r="AF1091" s="5">
        <v>0</v>
      </c>
      <c r="AG1091" s="5">
        <v>76.27</v>
      </c>
      <c r="AH1091" s="5">
        <f t="shared" si="186"/>
        <v>500</v>
      </c>
    </row>
    <row r="1092" spans="1:34" x14ac:dyDescent="0.25">
      <c r="A1092" s="5">
        <v>1037</v>
      </c>
      <c r="B1092" s="5" t="s">
        <v>29</v>
      </c>
      <c r="C1092" s="5" t="s">
        <v>30</v>
      </c>
      <c r="D1092" s="5" t="s">
        <v>1354</v>
      </c>
      <c r="E1092" s="15" t="str">
        <f t="shared" si="187"/>
        <v>B001</v>
      </c>
      <c r="F1092" s="15" t="str">
        <f t="shared" si="177"/>
        <v>17021</v>
      </c>
      <c r="G1092" s="15" t="str">
        <f t="shared" si="178"/>
        <v>1-1</v>
      </c>
      <c r="H1092" s="5" t="s">
        <v>1329</v>
      </c>
      <c r="I1092" s="5">
        <f t="shared" si="179"/>
        <v>2</v>
      </c>
      <c r="J1092" s="5">
        <f t="shared" si="180"/>
        <v>2022</v>
      </c>
      <c r="K1092" s="5">
        <f t="shared" si="181"/>
        <v>2</v>
      </c>
      <c r="L1092" s="7">
        <f t="shared" si="182"/>
        <v>44594</v>
      </c>
      <c r="M1092" s="5" t="s">
        <v>1329</v>
      </c>
      <c r="U1092" s="5" t="s">
        <v>33</v>
      </c>
      <c r="V1092" s="5" t="str">
        <f t="shared" si="183"/>
        <v>clientes - varios</v>
      </c>
      <c r="W1092" s="5" t="str">
        <f t="shared" si="184"/>
        <v>CLIENTES - VARIOS</v>
      </c>
      <c r="X1092" s="5" t="str">
        <f t="shared" si="185"/>
        <v>Clientes - Varios</v>
      </c>
      <c r="Y1092" s="5">
        <v>99999999</v>
      </c>
      <c r="Z1092" s="5" t="s">
        <v>34</v>
      </c>
      <c r="AA1092" s="5" t="s">
        <v>35</v>
      </c>
      <c r="AD1092" s="5" t="s">
        <v>36</v>
      </c>
      <c r="AE1092" s="5">
        <v>423.73</v>
      </c>
      <c r="AF1092" s="5">
        <v>0</v>
      </c>
      <c r="AG1092" s="5">
        <v>76.27</v>
      </c>
      <c r="AH1092" s="5">
        <f t="shared" si="186"/>
        <v>500</v>
      </c>
    </row>
    <row r="1093" spans="1:34" x14ac:dyDescent="0.25">
      <c r="A1093" s="5">
        <v>1038</v>
      </c>
      <c r="B1093" s="5" t="s">
        <v>29</v>
      </c>
      <c r="C1093" s="5" t="s">
        <v>30</v>
      </c>
      <c r="D1093" s="5" t="s">
        <v>1355</v>
      </c>
      <c r="E1093" s="15" t="str">
        <f t="shared" si="187"/>
        <v>B001</v>
      </c>
      <c r="F1093" s="15" t="str">
        <f t="shared" si="177"/>
        <v>17020</v>
      </c>
      <c r="G1093" s="15" t="str">
        <f t="shared" si="178"/>
        <v>1-1</v>
      </c>
      <c r="H1093" s="5" t="s">
        <v>1329</v>
      </c>
      <c r="I1093" s="5">
        <f t="shared" si="179"/>
        <v>2</v>
      </c>
      <c r="J1093" s="5">
        <f t="shared" si="180"/>
        <v>2022</v>
      </c>
      <c r="K1093" s="5">
        <f t="shared" si="181"/>
        <v>2</v>
      </c>
      <c r="L1093" s="7">
        <f t="shared" si="182"/>
        <v>44594</v>
      </c>
      <c r="M1093" s="5" t="s">
        <v>1329</v>
      </c>
      <c r="U1093" s="5" t="s">
        <v>33</v>
      </c>
      <c r="V1093" s="5" t="str">
        <f t="shared" si="183"/>
        <v>clientes - varios</v>
      </c>
      <c r="W1093" s="5" t="str">
        <f t="shared" si="184"/>
        <v>CLIENTES - VARIOS</v>
      </c>
      <c r="X1093" s="5" t="str">
        <f t="shared" si="185"/>
        <v>Clientes - Varios</v>
      </c>
      <c r="Y1093" s="5">
        <v>99999999</v>
      </c>
      <c r="Z1093" s="5" t="s">
        <v>34</v>
      </c>
      <c r="AA1093" s="5" t="s">
        <v>35</v>
      </c>
      <c r="AD1093" s="5" t="s">
        <v>36</v>
      </c>
      <c r="AE1093" s="5">
        <v>508.47</v>
      </c>
      <c r="AF1093" s="5">
        <v>0</v>
      </c>
      <c r="AG1093" s="5">
        <v>91.53</v>
      </c>
      <c r="AH1093" s="5">
        <f t="shared" si="186"/>
        <v>600</v>
      </c>
    </row>
    <row r="1094" spans="1:34" x14ac:dyDescent="0.25">
      <c r="A1094" s="5">
        <v>1039</v>
      </c>
      <c r="B1094" s="5" t="s">
        <v>29</v>
      </c>
      <c r="C1094" s="5" t="s">
        <v>30</v>
      </c>
      <c r="D1094" s="5" t="s">
        <v>1356</v>
      </c>
      <c r="E1094" s="15" t="str">
        <f t="shared" si="187"/>
        <v>B001</v>
      </c>
      <c r="F1094" s="15" t="str">
        <f t="shared" si="177"/>
        <v>17019</v>
      </c>
      <c r="G1094" s="15" t="str">
        <f t="shared" si="178"/>
        <v>1-1</v>
      </c>
      <c r="H1094" s="5" t="s">
        <v>1329</v>
      </c>
      <c r="I1094" s="5">
        <f t="shared" si="179"/>
        <v>2</v>
      </c>
      <c r="J1094" s="5">
        <f t="shared" si="180"/>
        <v>2022</v>
      </c>
      <c r="K1094" s="5">
        <f t="shared" si="181"/>
        <v>2</v>
      </c>
      <c r="L1094" s="7">
        <f t="shared" si="182"/>
        <v>44594</v>
      </c>
      <c r="M1094" s="5" t="s">
        <v>1329</v>
      </c>
      <c r="U1094" s="5" t="s">
        <v>33</v>
      </c>
      <c r="V1094" s="5" t="str">
        <f t="shared" si="183"/>
        <v>clientes - varios</v>
      </c>
      <c r="W1094" s="5" t="str">
        <f t="shared" si="184"/>
        <v>CLIENTES - VARIOS</v>
      </c>
      <c r="X1094" s="5" t="str">
        <f t="shared" si="185"/>
        <v>Clientes - Varios</v>
      </c>
      <c r="Y1094" s="5">
        <v>99999999</v>
      </c>
      <c r="Z1094" s="5" t="s">
        <v>34</v>
      </c>
      <c r="AA1094" s="5" t="s">
        <v>35</v>
      </c>
      <c r="AD1094" s="5" t="s">
        <v>36</v>
      </c>
      <c r="AE1094" s="5">
        <v>423.73</v>
      </c>
      <c r="AF1094" s="5">
        <v>0</v>
      </c>
      <c r="AG1094" s="5">
        <v>76.27</v>
      </c>
      <c r="AH1094" s="5">
        <f t="shared" si="186"/>
        <v>500</v>
      </c>
    </row>
    <row r="1095" spans="1:34" x14ac:dyDescent="0.25">
      <c r="A1095" s="5">
        <v>1040</v>
      </c>
      <c r="B1095" s="5" t="s">
        <v>29</v>
      </c>
      <c r="C1095" s="5" t="s">
        <v>38</v>
      </c>
      <c r="D1095" s="5" t="s">
        <v>1357</v>
      </c>
      <c r="E1095" s="15" t="str">
        <f t="shared" si="187"/>
        <v>F001</v>
      </c>
      <c r="F1095" s="15" t="str">
        <f t="shared" si="177"/>
        <v>8333</v>
      </c>
      <c r="G1095" s="15" t="str">
        <f t="shared" si="178"/>
        <v>1-8</v>
      </c>
      <c r="H1095" s="5" t="s">
        <v>1329</v>
      </c>
      <c r="I1095" s="5">
        <f t="shared" si="179"/>
        <v>2</v>
      </c>
      <c r="J1095" s="5">
        <f t="shared" si="180"/>
        <v>2022</v>
      </c>
      <c r="K1095" s="5">
        <f t="shared" si="181"/>
        <v>2</v>
      </c>
      <c r="L1095" s="7">
        <f t="shared" si="182"/>
        <v>44594</v>
      </c>
      <c r="M1095" s="5" t="s">
        <v>1329</v>
      </c>
      <c r="R1095" s="5" t="s">
        <v>41</v>
      </c>
      <c r="S1095" s="5" t="s">
        <v>40</v>
      </c>
      <c r="T1095" s="5" t="s">
        <v>41</v>
      </c>
      <c r="U1095" s="5" t="s">
        <v>177</v>
      </c>
      <c r="V1095" s="5" t="str">
        <f t="shared" si="183"/>
        <v>constructora san antonio de padua servicios generales e.i.r.l.</v>
      </c>
      <c r="W1095" s="5" t="str">
        <f t="shared" si="184"/>
        <v>CONSTRUCTORA SAN ANTONIO DE PADUA SERVICIOS GENERALES E.I.R.L.</v>
      </c>
      <c r="X1095" s="5" t="str">
        <f t="shared" si="185"/>
        <v>Constructora San Antonio De Padua Servicios Generales E.I.R.L.</v>
      </c>
      <c r="Y1095" s="5">
        <v>20487976521</v>
      </c>
      <c r="Z1095" s="5" t="s">
        <v>34</v>
      </c>
      <c r="AA1095" s="5" t="s">
        <v>35</v>
      </c>
      <c r="AD1095" s="5" t="s">
        <v>36</v>
      </c>
      <c r="AE1095" s="5">
        <v>177.97</v>
      </c>
      <c r="AF1095" s="5">
        <v>0</v>
      </c>
      <c r="AG1095" s="5">
        <v>32.03</v>
      </c>
      <c r="AH1095" s="5">
        <f t="shared" si="186"/>
        <v>210</v>
      </c>
    </row>
    <row r="1096" spans="1:34" x14ac:dyDescent="0.25">
      <c r="A1096" s="5">
        <v>1041</v>
      </c>
      <c r="B1096" s="5" t="s">
        <v>49</v>
      </c>
      <c r="C1096" s="5" t="s">
        <v>30</v>
      </c>
      <c r="D1096" s="5" t="s">
        <v>1358</v>
      </c>
      <c r="E1096" s="15" t="str">
        <f t="shared" si="187"/>
        <v>B003</v>
      </c>
      <c r="F1096" s="15" t="str">
        <f t="shared" si="177"/>
        <v>12532</v>
      </c>
      <c r="G1096" s="15" t="str">
        <f t="shared" si="178"/>
        <v>3-1</v>
      </c>
      <c r="H1096" s="5" t="s">
        <v>1329</v>
      </c>
      <c r="I1096" s="5">
        <f t="shared" si="179"/>
        <v>2</v>
      </c>
      <c r="J1096" s="5">
        <f t="shared" si="180"/>
        <v>2022</v>
      </c>
      <c r="K1096" s="5">
        <f t="shared" si="181"/>
        <v>2</v>
      </c>
      <c r="L1096" s="7">
        <f t="shared" si="182"/>
        <v>44594</v>
      </c>
      <c r="M1096" s="5" t="s">
        <v>1329</v>
      </c>
      <c r="U1096" s="5" t="s">
        <v>33</v>
      </c>
      <c r="V1096" s="5" t="str">
        <f t="shared" si="183"/>
        <v>clientes - varios</v>
      </c>
      <c r="W1096" s="5" t="str">
        <f t="shared" si="184"/>
        <v>CLIENTES - VARIOS</v>
      </c>
      <c r="X1096" s="5" t="str">
        <f t="shared" si="185"/>
        <v>Clientes - Varios</v>
      </c>
      <c r="Y1096" s="5">
        <v>99999999</v>
      </c>
      <c r="Z1096" s="5" t="s">
        <v>34</v>
      </c>
      <c r="AA1096" s="5" t="s">
        <v>35</v>
      </c>
      <c r="AD1096" s="5" t="s">
        <v>36</v>
      </c>
      <c r="AE1096" s="5">
        <v>33.9</v>
      </c>
      <c r="AF1096" s="5">
        <v>0</v>
      </c>
      <c r="AG1096" s="5">
        <v>6.1</v>
      </c>
      <c r="AH1096" s="5">
        <f t="shared" si="186"/>
        <v>40</v>
      </c>
    </row>
    <row r="1097" spans="1:34" x14ac:dyDescent="0.25">
      <c r="A1097" s="5">
        <v>1042</v>
      </c>
      <c r="B1097" s="5" t="s">
        <v>29</v>
      </c>
      <c r="C1097" s="5" t="s">
        <v>30</v>
      </c>
      <c r="D1097" s="5" t="s">
        <v>1359</v>
      </c>
      <c r="E1097" s="15" t="str">
        <f t="shared" si="187"/>
        <v>B001</v>
      </c>
      <c r="F1097" s="15" t="str">
        <f t="shared" si="177"/>
        <v>17018</v>
      </c>
      <c r="G1097" s="15" t="str">
        <f t="shared" si="178"/>
        <v>1-1</v>
      </c>
      <c r="H1097" s="5" t="s">
        <v>1329</v>
      </c>
      <c r="I1097" s="5">
        <f t="shared" si="179"/>
        <v>2</v>
      </c>
      <c r="J1097" s="5">
        <f t="shared" si="180"/>
        <v>2022</v>
      </c>
      <c r="K1097" s="5">
        <f t="shared" si="181"/>
        <v>2</v>
      </c>
      <c r="L1097" s="7">
        <f t="shared" si="182"/>
        <v>44594</v>
      </c>
      <c r="M1097" s="5" t="s">
        <v>1329</v>
      </c>
      <c r="U1097" s="5" t="s">
        <v>33</v>
      </c>
      <c r="V1097" s="5" t="str">
        <f t="shared" si="183"/>
        <v>clientes - varios</v>
      </c>
      <c r="W1097" s="5" t="str">
        <f t="shared" si="184"/>
        <v>CLIENTES - VARIOS</v>
      </c>
      <c r="X1097" s="5" t="str">
        <f t="shared" si="185"/>
        <v>Clientes - Varios</v>
      </c>
      <c r="Y1097" s="5">
        <v>99999999</v>
      </c>
      <c r="Z1097" s="5" t="s">
        <v>34</v>
      </c>
      <c r="AA1097" s="5" t="s">
        <v>35</v>
      </c>
      <c r="AD1097" s="5" t="s">
        <v>36</v>
      </c>
      <c r="AE1097" s="5">
        <v>8.4700000000000006</v>
      </c>
      <c r="AF1097" s="5">
        <v>0</v>
      </c>
      <c r="AG1097" s="5">
        <v>1.53</v>
      </c>
      <c r="AH1097" s="5">
        <f t="shared" si="186"/>
        <v>10</v>
      </c>
    </row>
    <row r="1098" spans="1:34" x14ac:dyDescent="0.25">
      <c r="A1098" s="5">
        <v>1043</v>
      </c>
      <c r="B1098" s="5" t="s">
        <v>49</v>
      </c>
      <c r="C1098" s="5" t="s">
        <v>38</v>
      </c>
      <c r="D1098" s="5" t="s">
        <v>1360</v>
      </c>
      <c r="E1098" s="15" t="str">
        <f t="shared" si="187"/>
        <v>F003</v>
      </c>
      <c r="F1098" s="15" t="str">
        <f t="shared" si="177"/>
        <v>2075</v>
      </c>
      <c r="G1098" s="15" t="str">
        <f t="shared" si="178"/>
        <v>3-2</v>
      </c>
      <c r="H1098" s="5" t="s">
        <v>1329</v>
      </c>
      <c r="I1098" s="5">
        <f t="shared" si="179"/>
        <v>2</v>
      </c>
      <c r="J1098" s="5">
        <f t="shared" si="180"/>
        <v>2022</v>
      </c>
      <c r="K1098" s="5">
        <f t="shared" si="181"/>
        <v>2</v>
      </c>
      <c r="L1098" s="7">
        <f t="shared" si="182"/>
        <v>44594</v>
      </c>
      <c r="M1098" s="5" t="s">
        <v>1329</v>
      </c>
      <c r="R1098" s="5" t="s">
        <v>219</v>
      </c>
      <c r="S1098" s="5" t="s">
        <v>61</v>
      </c>
      <c r="T1098" s="5" t="s">
        <v>219</v>
      </c>
      <c r="U1098" s="5" t="s">
        <v>444</v>
      </c>
      <c r="V1098" s="5" t="str">
        <f t="shared" si="183"/>
        <v>norcava peru e.i.r.l.</v>
      </c>
      <c r="W1098" s="5" t="str">
        <f t="shared" si="184"/>
        <v>NORCAVA PERU E.I.R.L.</v>
      </c>
      <c r="X1098" s="5" t="str">
        <f t="shared" si="185"/>
        <v>Norcava Peru E.I.R.L.</v>
      </c>
      <c r="Y1098" s="5">
        <v>20453667074</v>
      </c>
      <c r="Z1098" s="5" t="s">
        <v>34</v>
      </c>
      <c r="AA1098" s="5" t="s">
        <v>35</v>
      </c>
      <c r="AD1098" s="5" t="s">
        <v>36</v>
      </c>
      <c r="AE1098" s="5">
        <v>110.17</v>
      </c>
      <c r="AF1098" s="5">
        <v>0</v>
      </c>
      <c r="AG1098" s="5">
        <v>19.829999999999998</v>
      </c>
      <c r="AH1098" s="5">
        <f t="shared" si="186"/>
        <v>130</v>
      </c>
    </row>
    <row r="1099" spans="1:34" x14ac:dyDescent="0.25">
      <c r="A1099" s="5">
        <v>1044</v>
      </c>
      <c r="B1099" s="5" t="s">
        <v>29</v>
      </c>
      <c r="C1099" s="5" t="s">
        <v>38</v>
      </c>
      <c r="D1099" s="5" t="s">
        <v>1361</v>
      </c>
      <c r="E1099" s="15" t="str">
        <f t="shared" si="187"/>
        <v>F001</v>
      </c>
      <c r="F1099" s="15" t="str">
        <f t="shared" si="177"/>
        <v>8332</v>
      </c>
      <c r="G1099" s="15" t="str">
        <f t="shared" si="178"/>
        <v>1-8</v>
      </c>
      <c r="H1099" s="5" t="s">
        <v>1329</v>
      </c>
      <c r="I1099" s="5">
        <f t="shared" si="179"/>
        <v>2</v>
      </c>
      <c r="J1099" s="5">
        <f t="shared" si="180"/>
        <v>2022</v>
      </c>
      <c r="K1099" s="5">
        <f t="shared" si="181"/>
        <v>2</v>
      </c>
      <c r="L1099" s="7">
        <f t="shared" si="182"/>
        <v>44594</v>
      </c>
      <c r="M1099" s="5" t="s">
        <v>1329</v>
      </c>
      <c r="R1099" s="5" t="s">
        <v>271</v>
      </c>
      <c r="S1099" s="5" t="s">
        <v>168</v>
      </c>
      <c r="T1099" s="5" t="s">
        <v>169</v>
      </c>
      <c r="U1099" s="5" t="s">
        <v>850</v>
      </c>
      <c r="V1099" s="5" t="str">
        <f t="shared" si="183"/>
        <v>china railway n° 10 engineering group co., ltd sucursal del peru</v>
      </c>
      <c r="W1099" s="5" t="str">
        <f t="shared" si="184"/>
        <v>CHINA RAILWAY N° 10 ENGINEERING GROUP CO., LTD SUCURSAL DEL PERU</v>
      </c>
      <c r="X1099" s="5" t="str">
        <f t="shared" si="185"/>
        <v>China Railway N° 10 Engineering Group Co., Ltd Sucursal Del Peru</v>
      </c>
      <c r="Y1099" s="5">
        <v>20601116082</v>
      </c>
      <c r="Z1099" s="5" t="s">
        <v>34</v>
      </c>
      <c r="AA1099" s="5" t="s">
        <v>35</v>
      </c>
      <c r="AD1099" s="5" t="s">
        <v>36</v>
      </c>
      <c r="AE1099" s="5">
        <v>211.86</v>
      </c>
      <c r="AF1099" s="5">
        <v>0</v>
      </c>
      <c r="AG1099" s="5">
        <v>38.14</v>
      </c>
      <c r="AH1099" s="5">
        <f t="shared" si="186"/>
        <v>250</v>
      </c>
    </row>
    <row r="1100" spans="1:34" x14ac:dyDescent="0.25">
      <c r="A1100" s="5">
        <v>1045</v>
      </c>
      <c r="B1100" s="5" t="s">
        <v>29</v>
      </c>
      <c r="C1100" s="5" t="s">
        <v>38</v>
      </c>
      <c r="D1100" s="5" t="s">
        <v>1362</v>
      </c>
      <c r="E1100" s="15" t="str">
        <f t="shared" si="187"/>
        <v>F001</v>
      </c>
      <c r="F1100" s="15" t="str">
        <f t="shared" si="177"/>
        <v>8331</v>
      </c>
      <c r="G1100" s="15" t="str">
        <f t="shared" si="178"/>
        <v>1-8</v>
      </c>
      <c r="H1100" s="5" t="s">
        <v>1329</v>
      </c>
      <c r="I1100" s="5">
        <f t="shared" si="179"/>
        <v>2</v>
      </c>
      <c r="J1100" s="5">
        <f t="shared" si="180"/>
        <v>2022</v>
      </c>
      <c r="K1100" s="5">
        <f t="shared" si="181"/>
        <v>2</v>
      </c>
      <c r="L1100" s="7">
        <f t="shared" si="182"/>
        <v>44594</v>
      </c>
      <c r="M1100" s="5" t="s">
        <v>1329</v>
      </c>
      <c r="R1100" s="5" t="s">
        <v>60</v>
      </c>
      <c r="S1100" s="5" t="s">
        <v>61</v>
      </c>
      <c r="T1100" s="5" t="s">
        <v>60</v>
      </c>
      <c r="U1100" s="5" t="s">
        <v>1363</v>
      </c>
      <c r="V1100" s="5" t="str">
        <f t="shared" si="183"/>
        <v>company 3d ingenieria y construccion sac</v>
      </c>
      <c r="W1100" s="5" t="str">
        <f t="shared" si="184"/>
        <v>COMPANY 3D INGENIERIA Y CONSTRUCCION SAC</v>
      </c>
      <c r="X1100" s="5" t="str">
        <f t="shared" si="185"/>
        <v>Company 3D Ingenieria Y Construccion Sac</v>
      </c>
      <c r="Y1100" s="5">
        <v>20529513993</v>
      </c>
      <c r="Z1100" s="5" t="s">
        <v>34</v>
      </c>
      <c r="AA1100" s="5" t="s">
        <v>35</v>
      </c>
      <c r="AD1100" s="5" t="s">
        <v>36</v>
      </c>
      <c r="AE1100" s="5">
        <v>169.49</v>
      </c>
      <c r="AF1100" s="5">
        <v>0</v>
      </c>
      <c r="AG1100" s="5">
        <v>30.51</v>
      </c>
      <c r="AH1100" s="5">
        <f t="shared" si="186"/>
        <v>200</v>
      </c>
    </row>
    <row r="1101" spans="1:34" x14ac:dyDescent="0.25">
      <c r="A1101" s="5">
        <v>1046</v>
      </c>
      <c r="B1101" s="5" t="s">
        <v>29</v>
      </c>
      <c r="C1101" s="5" t="s">
        <v>30</v>
      </c>
      <c r="D1101" s="5" t="s">
        <v>1364</v>
      </c>
      <c r="E1101" s="15" t="str">
        <f t="shared" si="187"/>
        <v>B001</v>
      </c>
      <c r="F1101" s="15" t="str">
        <f t="shared" si="177"/>
        <v>17017</v>
      </c>
      <c r="G1101" s="15" t="str">
        <f t="shared" si="178"/>
        <v>1-1</v>
      </c>
      <c r="H1101" s="5" t="s">
        <v>1329</v>
      </c>
      <c r="I1101" s="5">
        <f t="shared" si="179"/>
        <v>2</v>
      </c>
      <c r="J1101" s="5">
        <f t="shared" si="180"/>
        <v>2022</v>
      </c>
      <c r="K1101" s="5">
        <f t="shared" si="181"/>
        <v>2</v>
      </c>
      <c r="L1101" s="7">
        <f t="shared" si="182"/>
        <v>44594</v>
      </c>
      <c r="M1101" s="5" t="s">
        <v>1329</v>
      </c>
      <c r="U1101" s="5" t="s">
        <v>33</v>
      </c>
      <c r="V1101" s="5" t="str">
        <f t="shared" si="183"/>
        <v>clientes - varios</v>
      </c>
      <c r="W1101" s="5" t="str">
        <f t="shared" si="184"/>
        <v>CLIENTES - VARIOS</v>
      </c>
      <c r="X1101" s="5" t="str">
        <f t="shared" si="185"/>
        <v>Clientes - Varios</v>
      </c>
      <c r="Y1101" s="5">
        <v>99999999</v>
      </c>
      <c r="Z1101" s="5" t="s">
        <v>34</v>
      </c>
      <c r="AA1101" s="5" t="s">
        <v>35</v>
      </c>
      <c r="AD1101" s="5" t="s">
        <v>36</v>
      </c>
      <c r="AE1101" s="5">
        <v>84.75</v>
      </c>
      <c r="AF1101" s="5">
        <v>0</v>
      </c>
      <c r="AG1101" s="5">
        <v>15.25</v>
      </c>
      <c r="AH1101" s="5">
        <f t="shared" si="186"/>
        <v>100</v>
      </c>
    </row>
    <row r="1102" spans="1:34" x14ac:dyDescent="0.25">
      <c r="A1102" s="5">
        <v>1047</v>
      </c>
      <c r="B1102" s="5" t="s">
        <v>29</v>
      </c>
      <c r="C1102" s="5" t="s">
        <v>30</v>
      </c>
      <c r="D1102" s="5" t="s">
        <v>1365</v>
      </c>
      <c r="E1102" s="15" t="str">
        <f t="shared" si="187"/>
        <v>B001</v>
      </c>
      <c r="F1102" s="15" t="str">
        <f t="shared" si="177"/>
        <v>17016</v>
      </c>
      <c r="G1102" s="15" t="str">
        <f t="shared" si="178"/>
        <v>1-1</v>
      </c>
      <c r="H1102" s="5" t="s">
        <v>1329</v>
      </c>
      <c r="I1102" s="5">
        <f t="shared" si="179"/>
        <v>2</v>
      </c>
      <c r="J1102" s="5">
        <f t="shared" si="180"/>
        <v>2022</v>
      </c>
      <c r="K1102" s="5">
        <f t="shared" si="181"/>
        <v>2</v>
      </c>
      <c r="L1102" s="7">
        <f t="shared" si="182"/>
        <v>44594</v>
      </c>
      <c r="M1102" s="5" t="s">
        <v>1329</v>
      </c>
      <c r="U1102" s="5" t="s">
        <v>33</v>
      </c>
      <c r="V1102" s="5" t="str">
        <f t="shared" si="183"/>
        <v>clientes - varios</v>
      </c>
      <c r="W1102" s="5" t="str">
        <f t="shared" si="184"/>
        <v>CLIENTES - VARIOS</v>
      </c>
      <c r="X1102" s="5" t="str">
        <f t="shared" si="185"/>
        <v>Clientes - Varios</v>
      </c>
      <c r="Y1102" s="5">
        <v>99999999</v>
      </c>
      <c r="Z1102" s="5" t="s">
        <v>34</v>
      </c>
      <c r="AA1102" s="5" t="s">
        <v>35</v>
      </c>
      <c r="AD1102" s="5" t="s">
        <v>36</v>
      </c>
      <c r="AE1102" s="5">
        <v>152.12</v>
      </c>
      <c r="AF1102" s="5">
        <v>0</v>
      </c>
      <c r="AG1102" s="5">
        <v>27.38</v>
      </c>
      <c r="AH1102" s="5">
        <f t="shared" si="186"/>
        <v>179.5</v>
      </c>
    </row>
    <row r="1103" spans="1:34" x14ac:dyDescent="0.25">
      <c r="A1103" s="5">
        <v>1048</v>
      </c>
      <c r="B1103" s="5" t="s">
        <v>29</v>
      </c>
      <c r="C1103" s="5" t="s">
        <v>38</v>
      </c>
      <c r="D1103" s="5" t="s">
        <v>1366</v>
      </c>
      <c r="E1103" s="15" t="str">
        <f t="shared" si="187"/>
        <v>F001</v>
      </c>
      <c r="F1103" s="15" t="str">
        <f t="shared" si="177"/>
        <v>8330</v>
      </c>
      <c r="G1103" s="15" t="str">
        <f t="shared" si="178"/>
        <v>1-8</v>
      </c>
      <c r="H1103" s="5" t="s">
        <v>1329</v>
      </c>
      <c r="I1103" s="5">
        <f t="shared" si="179"/>
        <v>2</v>
      </c>
      <c r="J1103" s="5">
        <f t="shared" si="180"/>
        <v>2022</v>
      </c>
      <c r="K1103" s="5">
        <f t="shared" si="181"/>
        <v>2</v>
      </c>
      <c r="L1103" s="7">
        <f t="shared" si="182"/>
        <v>44594</v>
      </c>
      <c r="M1103" s="5" t="s">
        <v>1329</v>
      </c>
      <c r="R1103" s="5" t="s">
        <v>395</v>
      </c>
      <c r="S1103" s="5" t="s">
        <v>168</v>
      </c>
      <c r="T1103" s="5" t="s">
        <v>169</v>
      </c>
      <c r="U1103" s="5" t="s">
        <v>396</v>
      </c>
      <c r="V1103" s="5" t="str">
        <f t="shared" si="183"/>
        <v>transportes pasamayo s r ltda</v>
      </c>
      <c r="W1103" s="5" t="str">
        <f t="shared" si="184"/>
        <v>TRANSPORTES PASAMAYO S R LTDA</v>
      </c>
      <c r="X1103" s="5" t="str">
        <f t="shared" si="185"/>
        <v>Transportes Pasamayo S R Ltda</v>
      </c>
      <c r="Y1103" s="5">
        <v>20225171719</v>
      </c>
      <c r="Z1103" s="5" t="s">
        <v>34</v>
      </c>
      <c r="AA1103" s="5" t="s">
        <v>35</v>
      </c>
      <c r="AD1103" s="5" t="s">
        <v>36</v>
      </c>
      <c r="AE1103" s="5">
        <v>156.78</v>
      </c>
      <c r="AF1103" s="5">
        <v>0</v>
      </c>
      <c r="AG1103" s="5">
        <v>28.22</v>
      </c>
      <c r="AH1103" s="5">
        <f t="shared" si="186"/>
        <v>185</v>
      </c>
    </row>
    <row r="1104" spans="1:34" x14ac:dyDescent="0.25">
      <c r="A1104" s="5">
        <v>1049</v>
      </c>
      <c r="B1104" s="5" t="s">
        <v>29</v>
      </c>
      <c r="C1104" s="5" t="s">
        <v>30</v>
      </c>
      <c r="D1104" s="5" t="s">
        <v>1367</v>
      </c>
      <c r="E1104" s="15" t="str">
        <f t="shared" si="187"/>
        <v>B001</v>
      </c>
      <c r="F1104" s="15" t="str">
        <f t="shared" si="177"/>
        <v>17015</v>
      </c>
      <c r="G1104" s="15" t="str">
        <f t="shared" si="178"/>
        <v>1-1</v>
      </c>
      <c r="H1104" s="5" t="s">
        <v>1329</v>
      </c>
      <c r="I1104" s="5">
        <f t="shared" si="179"/>
        <v>2</v>
      </c>
      <c r="J1104" s="5">
        <f t="shared" si="180"/>
        <v>2022</v>
      </c>
      <c r="K1104" s="5">
        <f t="shared" si="181"/>
        <v>2</v>
      </c>
      <c r="L1104" s="7">
        <f t="shared" si="182"/>
        <v>44594</v>
      </c>
      <c r="M1104" s="5" t="s">
        <v>1329</v>
      </c>
      <c r="U1104" s="5" t="s">
        <v>33</v>
      </c>
      <c r="V1104" s="5" t="str">
        <f t="shared" si="183"/>
        <v>clientes - varios</v>
      </c>
      <c r="W1104" s="5" t="str">
        <f t="shared" si="184"/>
        <v>CLIENTES - VARIOS</v>
      </c>
      <c r="X1104" s="5" t="str">
        <f t="shared" si="185"/>
        <v>Clientes - Varios</v>
      </c>
      <c r="Y1104" s="5">
        <v>99999999</v>
      </c>
      <c r="Z1104" s="5" t="s">
        <v>34</v>
      </c>
      <c r="AA1104" s="5" t="s">
        <v>35</v>
      </c>
      <c r="AD1104" s="5" t="s">
        <v>36</v>
      </c>
      <c r="AE1104" s="5">
        <v>169.49</v>
      </c>
      <c r="AF1104" s="5">
        <v>0</v>
      </c>
      <c r="AG1104" s="5">
        <v>30.51</v>
      </c>
      <c r="AH1104" s="5">
        <f t="shared" si="186"/>
        <v>200</v>
      </c>
    </row>
    <row r="1105" spans="1:34" x14ac:dyDescent="0.25">
      <c r="A1105" s="5">
        <v>1050</v>
      </c>
      <c r="B1105" s="5" t="s">
        <v>29</v>
      </c>
      <c r="C1105" s="5" t="s">
        <v>38</v>
      </c>
      <c r="D1105" s="5" t="s">
        <v>1368</v>
      </c>
      <c r="E1105" s="15" t="str">
        <f t="shared" si="187"/>
        <v>F001</v>
      </c>
      <c r="F1105" s="15" t="str">
        <f t="shared" si="177"/>
        <v>8329</v>
      </c>
      <c r="G1105" s="15" t="str">
        <f t="shared" si="178"/>
        <v>1-8</v>
      </c>
      <c r="H1105" s="5" t="s">
        <v>1329</v>
      </c>
      <c r="I1105" s="5">
        <f t="shared" si="179"/>
        <v>2</v>
      </c>
      <c r="J1105" s="5">
        <f t="shared" si="180"/>
        <v>2022</v>
      </c>
      <c r="K1105" s="5">
        <f t="shared" si="181"/>
        <v>2</v>
      </c>
      <c r="L1105" s="7">
        <f t="shared" si="182"/>
        <v>44594</v>
      </c>
      <c r="M1105" s="5" t="s">
        <v>1329</v>
      </c>
      <c r="R1105" s="5" t="s">
        <v>222</v>
      </c>
      <c r="S1105" s="5" t="s">
        <v>168</v>
      </c>
      <c r="T1105" s="5" t="s">
        <v>169</v>
      </c>
      <c r="U1105" s="5" t="s">
        <v>1369</v>
      </c>
      <c r="V1105" s="5" t="str">
        <f t="shared" si="183"/>
        <v>ginella jeans s.a.c.</v>
      </c>
      <c r="W1105" s="5" t="str">
        <f t="shared" si="184"/>
        <v>GINELLA JEANS S.A.C.</v>
      </c>
      <c r="X1105" s="5" t="str">
        <f t="shared" si="185"/>
        <v>Ginella Jeans S.A.C.</v>
      </c>
      <c r="Y1105" s="5">
        <v>20607023639</v>
      </c>
      <c r="Z1105" s="5" t="s">
        <v>34</v>
      </c>
      <c r="AA1105" s="5" t="s">
        <v>35</v>
      </c>
      <c r="AD1105" s="5" t="s">
        <v>36</v>
      </c>
      <c r="AE1105" s="5">
        <v>84.75</v>
      </c>
      <c r="AF1105" s="5">
        <v>0</v>
      </c>
      <c r="AG1105" s="5">
        <v>15.25</v>
      </c>
      <c r="AH1105" s="5">
        <f t="shared" si="186"/>
        <v>100</v>
      </c>
    </row>
    <row r="1106" spans="1:34" x14ac:dyDescent="0.25">
      <c r="A1106" s="5">
        <v>1051</v>
      </c>
      <c r="B1106" s="5" t="s">
        <v>29</v>
      </c>
      <c r="C1106" s="5" t="s">
        <v>30</v>
      </c>
      <c r="D1106" s="5" t="s">
        <v>1370</v>
      </c>
      <c r="E1106" s="15" t="str">
        <f t="shared" si="187"/>
        <v>B001</v>
      </c>
      <c r="F1106" s="15" t="str">
        <f t="shared" si="177"/>
        <v>17014</v>
      </c>
      <c r="G1106" s="15" t="str">
        <f t="shared" si="178"/>
        <v>1-1</v>
      </c>
      <c r="H1106" s="5" t="s">
        <v>1371</v>
      </c>
      <c r="I1106" s="5">
        <f t="shared" si="179"/>
        <v>2</v>
      </c>
      <c r="J1106" s="5">
        <f t="shared" si="180"/>
        <v>2022</v>
      </c>
      <c r="K1106" s="5">
        <f t="shared" si="181"/>
        <v>1</v>
      </c>
      <c r="L1106" s="7">
        <f t="shared" si="182"/>
        <v>44593</v>
      </c>
      <c r="M1106" s="5" t="s">
        <v>1371</v>
      </c>
      <c r="U1106" s="5" t="s">
        <v>33</v>
      </c>
      <c r="V1106" s="5" t="str">
        <f t="shared" si="183"/>
        <v>clientes - varios</v>
      </c>
      <c r="W1106" s="5" t="str">
        <f t="shared" si="184"/>
        <v>CLIENTES - VARIOS</v>
      </c>
      <c r="X1106" s="5" t="str">
        <f t="shared" si="185"/>
        <v>Clientes - Varios</v>
      </c>
      <c r="Y1106" s="5">
        <v>99999999</v>
      </c>
      <c r="Z1106" s="5" t="s">
        <v>34</v>
      </c>
      <c r="AA1106" s="5" t="s">
        <v>35</v>
      </c>
      <c r="AD1106" s="5" t="s">
        <v>36</v>
      </c>
      <c r="AE1106" s="5">
        <v>93.22</v>
      </c>
      <c r="AF1106" s="5">
        <v>0</v>
      </c>
      <c r="AG1106" s="5">
        <v>16.78</v>
      </c>
      <c r="AH1106" s="5">
        <f t="shared" si="186"/>
        <v>110</v>
      </c>
    </row>
    <row r="1107" spans="1:34" x14ac:dyDescent="0.25">
      <c r="A1107" s="5">
        <v>1052</v>
      </c>
      <c r="B1107" s="5" t="s">
        <v>29</v>
      </c>
      <c r="C1107" s="5" t="s">
        <v>38</v>
      </c>
      <c r="D1107" s="5" t="s">
        <v>1372</v>
      </c>
      <c r="E1107" s="15" t="str">
        <f t="shared" si="187"/>
        <v>F001</v>
      </c>
      <c r="F1107" s="15" t="str">
        <f t="shared" si="177"/>
        <v>8328</v>
      </c>
      <c r="G1107" s="15" t="str">
        <f t="shared" si="178"/>
        <v>1-8</v>
      </c>
      <c r="H1107" s="5" t="s">
        <v>1371</v>
      </c>
      <c r="I1107" s="5">
        <f t="shared" si="179"/>
        <v>2</v>
      </c>
      <c r="J1107" s="5">
        <f t="shared" si="180"/>
        <v>2022</v>
      </c>
      <c r="K1107" s="5">
        <f t="shared" si="181"/>
        <v>1</v>
      </c>
      <c r="L1107" s="7">
        <f t="shared" si="182"/>
        <v>44593</v>
      </c>
      <c r="M1107" s="5" t="s">
        <v>1371</v>
      </c>
      <c r="R1107" s="5" t="s">
        <v>781</v>
      </c>
      <c r="S1107" s="5" t="s">
        <v>40</v>
      </c>
      <c r="T1107" s="5" t="s">
        <v>41</v>
      </c>
      <c r="U1107" s="5" t="s">
        <v>782</v>
      </c>
      <c r="V1107" s="5" t="str">
        <f t="shared" si="183"/>
        <v>jambo tafur julver frank</v>
      </c>
      <c r="W1107" s="5" t="str">
        <f t="shared" si="184"/>
        <v>JAMBO TAFUR JULVER FRANK</v>
      </c>
      <c r="X1107" s="5" t="str">
        <f t="shared" si="185"/>
        <v>Jambo Tafur Julver Frank</v>
      </c>
      <c r="Y1107" s="5">
        <v>10469092882</v>
      </c>
      <c r="Z1107" s="5" t="s">
        <v>34</v>
      </c>
      <c r="AA1107" s="5" t="s">
        <v>35</v>
      </c>
      <c r="AD1107" s="5" t="s">
        <v>36</v>
      </c>
      <c r="AE1107" s="5">
        <v>444.41</v>
      </c>
      <c r="AF1107" s="5">
        <v>0</v>
      </c>
      <c r="AG1107" s="5">
        <v>79.989999999999995</v>
      </c>
      <c r="AH1107" s="5">
        <f t="shared" si="186"/>
        <v>524.4</v>
      </c>
    </row>
    <row r="1108" spans="1:34" x14ac:dyDescent="0.25">
      <c r="A1108" s="5">
        <v>1053</v>
      </c>
      <c r="B1108" s="5" t="s">
        <v>29</v>
      </c>
      <c r="C1108" s="5" t="s">
        <v>30</v>
      </c>
      <c r="D1108" s="5" t="s">
        <v>1373</v>
      </c>
      <c r="E1108" s="15" t="str">
        <f t="shared" si="187"/>
        <v>B001</v>
      </c>
      <c r="F1108" s="15" t="str">
        <f t="shared" si="177"/>
        <v>17013</v>
      </c>
      <c r="G1108" s="15" t="str">
        <f t="shared" si="178"/>
        <v>1-1</v>
      </c>
      <c r="H1108" s="5" t="s">
        <v>1371</v>
      </c>
      <c r="I1108" s="5">
        <f t="shared" si="179"/>
        <v>2</v>
      </c>
      <c r="J1108" s="5">
        <f t="shared" si="180"/>
        <v>2022</v>
      </c>
      <c r="K1108" s="5">
        <f t="shared" si="181"/>
        <v>1</v>
      </c>
      <c r="L1108" s="7">
        <f t="shared" si="182"/>
        <v>44593</v>
      </c>
      <c r="M1108" s="5" t="s">
        <v>1371</v>
      </c>
      <c r="U1108" s="5" t="s">
        <v>33</v>
      </c>
      <c r="V1108" s="5" t="str">
        <f t="shared" si="183"/>
        <v>clientes - varios</v>
      </c>
      <c r="W1108" s="5" t="str">
        <f t="shared" si="184"/>
        <v>CLIENTES - VARIOS</v>
      </c>
      <c r="X1108" s="5" t="str">
        <f t="shared" si="185"/>
        <v>Clientes - Varios</v>
      </c>
      <c r="Y1108" s="5">
        <v>99999999</v>
      </c>
      <c r="Z1108" s="5" t="s">
        <v>34</v>
      </c>
      <c r="AA1108" s="5" t="s">
        <v>35</v>
      </c>
      <c r="AD1108" s="5" t="s">
        <v>36</v>
      </c>
      <c r="AE1108" s="5">
        <v>101.69</v>
      </c>
      <c r="AF1108" s="5">
        <v>0</v>
      </c>
      <c r="AG1108" s="5">
        <v>18.3</v>
      </c>
      <c r="AH1108" s="5">
        <f t="shared" si="186"/>
        <v>119.99</v>
      </c>
    </row>
    <row r="1109" spans="1:34" x14ac:dyDescent="0.25">
      <c r="A1109" s="5">
        <v>1054</v>
      </c>
      <c r="B1109" s="5" t="s">
        <v>29</v>
      </c>
      <c r="C1109" s="5" t="s">
        <v>38</v>
      </c>
      <c r="D1109" s="5" t="s">
        <v>1374</v>
      </c>
      <c r="E1109" s="15" t="str">
        <f t="shared" si="187"/>
        <v>F001</v>
      </c>
      <c r="F1109" s="15" t="str">
        <f t="shared" si="177"/>
        <v>8327</v>
      </c>
      <c r="G1109" s="15" t="str">
        <f t="shared" si="178"/>
        <v>1-8</v>
      </c>
      <c r="H1109" s="5" t="s">
        <v>1371</v>
      </c>
      <c r="I1109" s="5">
        <f t="shared" si="179"/>
        <v>2</v>
      </c>
      <c r="J1109" s="5">
        <f t="shared" si="180"/>
        <v>2022</v>
      </c>
      <c r="K1109" s="5">
        <f t="shared" si="181"/>
        <v>1</v>
      </c>
      <c r="L1109" s="7">
        <f t="shared" si="182"/>
        <v>44593</v>
      </c>
      <c r="M1109" s="5" t="s">
        <v>1371</v>
      </c>
      <c r="R1109" s="5" t="s">
        <v>92</v>
      </c>
      <c r="S1109" s="5" t="s">
        <v>40</v>
      </c>
      <c r="T1109" s="5" t="s">
        <v>41</v>
      </c>
      <c r="U1109" s="5" t="s">
        <v>200</v>
      </c>
      <c r="V1109" s="5" t="str">
        <f t="shared" si="183"/>
        <v>rodrigo vasquez jesus juan jose</v>
      </c>
      <c r="W1109" s="5" t="str">
        <f t="shared" si="184"/>
        <v>RODRIGO VASQUEZ JESUS JUAN JOSE</v>
      </c>
      <c r="X1109" s="5" t="str">
        <f t="shared" si="185"/>
        <v>Rodrigo Vasquez Jesus Juan Jose</v>
      </c>
      <c r="Y1109" s="5">
        <v>10471184506</v>
      </c>
      <c r="Z1109" s="5" t="s">
        <v>34</v>
      </c>
      <c r="AA1109" s="5" t="s">
        <v>35</v>
      </c>
      <c r="AD1109" s="5" t="s">
        <v>36</v>
      </c>
      <c r="AE1109" s="5">
        <v>118.64</v>
      </c>
      <c r="AF1109" s="5">
        <v>0</v>
      </c>
      <c r="AG1109" s="5">
        <v>21.36</v>
      </c>
      <c r="AH1109" s="5">
        <f t="shared" si="186"/>
        <v>140</v>
      </c>
    </row>
    <row r="1110" spans="1:34" x14ac:dyDescent="0.25">
      <c r="A1110" s="5">
        <v>1055</v>
      </c>
      <c r="B1110" s="5" t="s">
        <v>29</v>
      </c>
      <c r="C1110" s="5" t="s">
        <v>38</v>
      </c>
      <c r="D1110" s="5" t="s">
        <v>1375</v>
      </c>
      <c r="E1110" s="15" t="str">
        <f t="shared" si="187"/>
        <v>F001</v>
      </c>
      <c r="F1110" s="15" t="str">
        <f t="shared" si="177"/>
        <v>8326</v>
      </c>
      <c r="G1110" s="15" t="str">
        <f t="shared" si="178"/>
        <v>1-8</v>
      </c>
      <c r="H1110" s="5" t="s">
        <v>1371</v>
      </c>
      <c r="I1110" s="5">
        <f t="shared" si="179"/>
        <v>2</v>
      </c>
      <c r="J1110" s="5">
        <f t="shared" si="180"/>
        <v>2022</v>
      </c>
      <c r="K1110" s="5">
        <f t="shared" si="181"/>
        <v>1</v>
      </c>
      <c r="L1110" s="7">
        <f t="shared" si="182"/>
        <v>44593</v>
      </c>
      <c r="M1110" s="5" t="s">
        <v>1371</v>
      </c>
      <c r="R1110" s="5" t="s">
        <v>87</v>
      </c>
      <c r="S1110" s="5" t="s">
        <v>40</v>
      </c>
      <c r="T1110" s="5" t="s">
        <v>41</v>
      </c>
      <c r="U1110" s="5" t="s">
        <v>582</v>
      </c>
      <c r="V1110" s="5" t="str">
        <f t="shared" si="183"/>
        <v>transportes daniel la granja srl</v>
      </c>
      <c r="W1110" s="5" t="str">
        <f t="shared" si="184"/>
        <v>TRANSPORTES DANIEL LA GRANJA SRL</v>
      </c>
      <c r="X1110" s="5" t="str">
        <f t="shared" si="185"/>
        <v>Transportes Daniel La Granja Srl</v>
      </c>
      <c r="Y1110" s="5">
        <v>20480442122</v>
      </c>
      <c r="Z1110" s="5" t="s">
        <v>34</v>
      </c>
      <c r="AA1110" s="5" t="s">
        <v>35</v>
      </c>
      <c r="AD1110" s="5" t="s">
        <v>36</v>
      </c>
      <c r="AE1110" s="5">
        <v>398.05</v>
      </c>
      <c r="AF1110" s="5">
        <v>0</v>
      </c>
      <c r="AG1110" s="5">
        <v>71.650000000000006</v>
      </c>
      <c r="AH1110" s="5">
        <f t="shared" si="186"/>
        <v>469.70000000000005</v>
      </c>
    </row>
    <row r="1111" spans="1:34" x14ac:dyDescent="0.25">
      <c r="A1111" s="5">
        <v>1056</v>
      </c>
      <c r="B1111" s="5" t="s">
        <v>55</v>
      </c>
      <c r="C1111" s="5" t="s">
        <v>30</v>
      </c>
      <c r="D1111" s="5" t="s">
        <v>1376</v>
      </c>
      <c r="E1111" s="15" t="str">
        <f t="shared" si="187"/>
        <v>B002</v>
      </c>
      <c r="F1111" s="15" t="str">
        <f t="shared" si="177"/>
        <v>15963</v>
      </c>
      <c r="G1111" s="15" t="str">
        <f t="shared" si="178"/>
        <v>2-1</v>
      </c>
      <c r="H1111" s="5" t="s">
        <v>1371</v>
      </c>
      <c r="I1111" s="5">
        <f t="shared" si="179"/>
        <v>2</v>
      </c>
      <c r="J1111" s="5">
        <f t="shared" si="180"/>
        <v>2022</v>
      </c>
      <c r="K1111" s="5">
        <f t="shared" si="181"/>
        <v>1</v>
      </c>
      <c r="L1111" s="7">
        <f t="shared" si="182"/>
        <v>44593</v>
      </c>
      <c r="M1111" s="5" t="s">
        <v>1371</v>
      </c>
      <c r="U1111" s="5" t="s">
        <v>33</v>
      </c>
      <c r="V1111" s="5" t="str">
        <f t="shared" si="183"/>
        <v>clientes - varios</v>
      </c>
      <c r="W1111" s="5" t="str">
        <f t="shared" si="184"/>
        <v>CLIENTES - VARIOS</v>
      </c>
      <c r="X1111" s="5" t="str">
        <f t="shared" si="185"/>
        <v>Clientes - Varios</v>
      </c>
      <c r="Y1111" s="5">
        <v>99999999</v>
      </c>
      <c r="Z1111" s="5" t="s">
        <v>34</v>
      </c>
      <c r="AA1111" s="5" t="s">
        <v>35</v>
      </c>
      <c r="AD1111" s="5" t="s">
        <v>36</v>
      </c>
      <c r="AE1111" s="5">
        <v>423.73</v>
      </c>
      <c r="AF1111" s="5">
        <v>0</v>
      </c>
      <c r="AG1111" s="5">
        <v>76.27</v>
      </c>
      <c r="AH1111" s="5">
        <f t="shared" si="186"/>
        <v>500</v>
      </c>
    </row>
    <row r="1112" spans="1:34" x14ac:dyDescent="0.25">
      <c r="A1112" s="5">
        <v>1057</v>
      </c>
      <c r="B1112" s="5" t="s">
        <v>55</v>
      </c>
      <c r="C1112" s="5" t="s">
        <v>30</v>
      </c>
      <c r="D1112" s="5" t="s">
        <v>1377</v>
      </c>
      <c r="E1112" s="15" t="str">
        <f t="shared" si="187"/>
        <v>B002</v>
      </c>
      <c r="F1112" s="15" t="str">
        <f t="shared" si="177"/>
        <v>15962</v>
      </c>
      <c r="G1112" s="15" t="str">
        <f t="shared" si="178"/>
        <v>2-1</v>
      </c>
      <c r="H1112" s="5" t="s">
        <v>1371</v>
      </c>
      <c r="I1112" s="5">
        <f t="shared" si="179"/>
        <v>2</v>
      </c>
      <c r="J1112" s="5">
        <f t="shared" si="180"/>
        <v>2022</v>
      </c>
      <c r="K1112" s="5">
        <f t="shared" si="181"/>
        <v>1</v>
      </c>
      <c r="L1112" s="7">
        <f t="shared" si="182"/>
        <v>44593</v>
      </c>
      <c r="M1112" s="5" t="s">
        <v>1371</v>
      </c>
      <c r="U1112" s="5" t="s">
        <v>33</v>
      </c>
      <c r="V1112" s="5" t="str">
        <f t="shared" si="183"/>
        <v>clientes - varios</v>
      </c>
      <c r="W1112" s="5" t="str">
        <f t="shared" si="184"/>
        <v>CLIENTES - VARIOS</v>
      </c>
      <c r="X1112" s="5" t="str">
        <f t="shared" si="185"/>
        <v>Clientes - Varios</v>
      </c>
      <c r="Y1112" s="5">
        <v>99999999</v>
      </c>
      <c r="Z1112" s="5" t="s">
        <v>34</v>
      </c>
      <c r="AA1112" s="5" t="s">
        <v>35</v>
      </c>
      <c r="AD1112" s="5" t="s">
        <v>36</v>
      </c>
      <c r="AE1112" s="5">
        <v>423.73</v>
      </c>
      <c r="AF1112" s="5">
        <v>0</v>
      </c>
      <c r="AG1112" s="5">
        <v>76.27</v>
      </c>
      <c r="AH1112" s="5">
        <f t="shared" si="186"/>
        <v>500</v>
      </c>
    </row>
    <row r="1113" spans="1:34" x14ac:dyDescent="0.25">
      <c r="A1113" s="5">
        <v>1058</v>
      </c>
      <c r="B1113" s="5" t="s">
        <v>55</v>
      </c>
      <c r="C1113" s="5" t="s">
        <v>30</v>
      </c>
      <c r="D1113" s="5" t="s">
        <v>1378</v>
      </c>
      <c r="E1113" s="15" t="str">
        <f t="shared" si="187"/>
        <v>B002</v>
      </c>
      <c r="F1113" s="15" t="str">
        <f t="shared" si="177"/>
        <v>15961</v>
      </c>
      <c r="G1113" s="15" t="str">
        <f t="shared" si="178"/>
        <v>2-1</v>
      </c>
      <c r="H1113" s="5" t="s">
        <v>1371</v>
      </c>
      <c r="I1113" s="5">
        <f t="shared" si="179"/>
        <v>2</v>
      </c>
      <c r="J1113" s="5">
        <f t="shared" si="180"/>
        <v>2022</v>
      </c>
      <c r="K1113" s="5">
        <f t="shared" si="181"/>
        <v>1</v>
      </c>
      <c r="L1113" s="7">
        <f t="shared" si="182"/>
        <v>44593</v>
      </c>
      <c r="M1113" s="5" t="s">
        <v>1371</v>
      </c>
      <c r="U1113" s="5" t="s">
        <v>33</v>
      </c>
      <c r="V1113" s="5" t="str">
        <f t="shared" si="183"/>
        <v>clientes - varios</v>
      </c>
      <c r="W1113" s="5" t="str">
        <f t="shared" si="184"/>
        <v>CLIENTES - VARIOS</v>
      </c>
      <c r="X1113" s="5" t="str">
        <f t="shared" si="185"/>
        <v>Clientes - Varios</v>
      </c>
      <c r="Y1113" s="5">
        <v>99999999</v>
      </c>
      <c r="Z1113" s="5" t="s">
        <v>34</v>
      </c>
      <c r="AA1113" s="5" t="s">
        <v>35</v>
      </c>
      <c r="AD1113" s="5" t="s">
        <v>36</v>
      </c>
      <c r="AE1113" s="5">
        <v>423.73</v>
      </c>
      <c r="AF1113" s="5">
        <v>0</v>
      </c>
      <c r="AG1113" s="5">
        <v>76.27</v>
      </c>
      <c r="AH1113" s="5">
        <f t="shared" si="186"/>
        <v>500</v>
      </c>
    </row>
    <row r="1114" spans="1:34" x14ac:dyDescent="0.25">
      <c r="A1114" s="5">
        <v>1059</v>
      </c>
      <c r="B1114" s="5" t="s">
        <v>55</v>
      </c>
      <c r="C1114" s="5" t="s">
        <v>30</v>
      </c>
      <c r="D1114" s="5" t="s">
        <v>1379</v>
      </c>
      <c r="E1114" s="15" t="str">
        <f t="shared" si="187"/>
        <v>B002</v>
      </c>
      <c r="F1114" s="15" t="str">
        <f t="shared" si="177"/>
        <v>15960</v>
      </c>
      <c r="G1114" s="15" t="str">
        <f t="shared" si="178"/>
        <v>2-1</v>
      </c>
      <c r="H1114" s="5" t="s">
        <v>1371</v>
      </c>
      <c r="I1114" s="5">
        <f t="shared" si="179"/>
        <v>2</v>
      </c>
      <c r="J1114" s="5">
        <f t="shared" si="180"/>
        <v>2022</v>
      </c>
      <c r="K1114" s="5">
        <f t="shared" si="181"/>
        <v>1</v>
      </c>
      <c r="L1114" s="7">
        <f t="shared" si="182"/>
        <v>44593</v>
      </c>
      <c r="M1114" s="5" t="s">
        <v>1371</v>
      </c>
      <c r="U1114" s="5" t="s">
        <v>33</v>
      </c>
      <c r="V1114" s="5" t="str">
        <f t="shared" si="183"/>
        <v>clientes - varios</v>
      </c>
      <c r="W1114" s="5" t="str">
        <f t="shared" si="184"/>
        <v>CLIENTES - VARIOS</v>
      </c>
      <c r="X1114" s="5" t="str">
        <f t="shared" si="185"/>
        <v>Clientes - Varios</v>
      </c>
      <c r="Y1114" s="5">
        <v>99999999</v>
      </c>
      <c r="Z1114" s="5" t="s">
        <v>34</v>
      </c>
      <c r="AA1114" s="5" t="s">
        <v>35</v>
      </c>
      <c r="AD1114" s="5" t="s">
        <v>36</v>
      </c>
      <c r="AE1114" s="5">
        <v>423.73</v>
      </c>
      <c r="AF1114" s="5">
        <v>0</v>
      </c>
      <c r="AG1114" s="5">
        <v>76.27</v>
      </c>
      <c r="AH1114" s="5">
        <f t="shared" si="186"/>
        <v>500</v>
      </c>
    </row>
    <row r="1115" spans="1:34" x14ac:dyDescent="0.25">
      <c r="A1115" s="5">
        <v>1060</v>
      </c>
      <c r="B1115" s="5" t="s">
        <v>55</v>
      </c>
      <c r="C1115" s="5" t="s">
        <v>38</v>
      </c>
      <c r="D1115" s="5" t="s">
        <v>1380</v>
      </c>
      <c r="E1115" s="15" t="str">
        <f t="shared" si="187"/>
        <v>F002</v>
      </c>
      <c r="F1115" s="15" t="str">
        <f t="shared" si="177"/>
        <v>3450</v>
      </c>
      <c r="G1115" s="15" t="str">
        <f t="shared" si="178"/>
        <v>2-3</v>
      </c>
      <c r="H1115" s="5" t="s">
        <v>1371</v>
      </c>
      <c r="I1115" s="5">
        <f t="shared" si="179"/>
        <v>2</v>
      </c>
      <c r="J1115" s="5">
        <f t="shared" si="180"/>
        <v>2022</v>
      </c>
      <c r="K1115" s="5">
        <f t="shared" si="181"/>
        <v>1</v>
      </c>
      <c r="L1115" s="7">
        <f t="shared" si="182"/>
        <v>44593</v>
      </c>
      <c r="M1115" s="5" t="s">
        <v>1371</v>
      </c>
      <c r="R1115" s="5" t="s">
        <v>1381</v>
      </c>
      <c r="S1115" s="5" t="s">
        <v>40</v>
      </c>
      <c r="T1115" s="5" t="s">
        <v>41</v>
      </c>
      <c r="U1115" s="5" t="s">
        <v>1382</v>
      </c>
      <c r="V1115" s="5" t="str">
        <f t="shared" si="183"/>
        <v>rizjun s.a.c.</v>
      </c>
      <c r="W1115" s="5" t="str">
        <f t="shared" si="184"/>
        <v>RIZJUN S.A.C.</v>
      </c>
      <c r="X1115" s="5" t="str">
        <f t="shared" si="185"/>
        <v>Rizjun S.A.C.</v>
      </c>
      <c r="Y1115" s="5">
        <v>20600252101</v>
      </c>
      <c r="Z1115" s="5" t="s">
        <v>34</v>
      </c>
      <c r="AA1115" s="5" t="s">
        <v>35</v>
      </c>
      <c r="AD1115" s="5" t="s">
        <v>36</v>
      </c>
      <c r="AE1115" s="5">
        <v>84.75</v>
      </c>
      <c r="AF1115" s="5">
        <v>0</v>
      </c>
      <c r="AG1115" s="5">
        <v>15.25</v>
      </c>
      <c r="AH1115" s="5">
        <f t="shared" si="186"/>
        <v>100</v>
      </c>
    </row>
    <row r="1116" spans="1:34" x14ac:dyDescent="0.25">
      <c r="A1116" s="5">
        <v>1061</v>
      </c>
      <c r="B1116" s="5" t="s">
        <v>55</v>
      </c>
      <c r="C1116" s="5" t="s">
        <v>30</v>
      </c>
      <c r="D1116" s="5" t="s">
        <v>1383</v>
      </c>
      <c r="E1116" s="15" t="str">
        <f t="shared" si="187"/>
        <v>B002</v>
      </c>
      <c r="F1116" s="15" t="str">
        <f t="shared" si="177"/>
        <v>15959</v>
      </c>
      <c r="G1116" s="15" t="str">
        <f t="shared" si="178"/>
        <v>2-1</v>
      </c>
      <c r="H1116" s="5" t="s">
        <v>1371</v>
      </c>
      <c r="I1116" s="5">
        <f t="shared" si="179"/>
        <v>2</v>
      </c>
      <c r="J1116" s="5">
        <f t="shared" si="180"/>
        <v>2022</v>
      </c>
      <c r="K1116" s="5">
        <f t="shared" si="181"/>
        <v>1</v>
      </c>
      <c r="L1116" s="7">
        <f t="shared" si="182"/>
        <v>44593</v>
      </c>
      <c r="M1116" s="5" t="s">
        <v>1371</v>
      </c>
      <c r="U1116" s="5" t="s">
        <v>33</v>
      </c>
      <c r="V1116" s="5" t="str">
        <f t="shared" si="183"/>
        <v>clientes - varios</v>
      </c>
      <c r="W1116" s="5" t="str">
        <f t="shared" si="184"/>
        <v>CLIENTES - VARIOS</v>
      </c>
      <c r="X1116" s="5" t="str">
        <f t="shared" si="185"/>
        <v>Clientes - Varios</v>
      </c>
      <c r="Y1116" s="5">
        <v>99999999</v>
      </c>
      <c r="Z1116" s="5" t="s">
        <v>34</v>
      </c>
      <c r="AA1116" s="5" t="s">
        <v>35</v>
      </c>
      <c r="AD1116" s="5" t="s">
        <v>36</v>
      </c>
      <c r="AE1116" s="5">
        <v>423.73</v>
      </c>
      <c r="AF1116" s="5">
        <v>0</v>
      </c>
      <c r="AG1116" s="5">
        <v>76.27</v>
      </c>
      <c r="AH1116" s="5">
        <f t="shared" si="186"/>
        <v>500</v>
      </c>
    </row>
    <row r="1117" spans="1:34" x14ac:dyDescent="0.25">
      <c r="A1117" s="5">
        <v>1062</v>
      </c>
      <c r="B1117" s="5" t="s">
        <v>55</v>
      </c>
      <c r="C1117" s="5" t="s">
        <v>30</v>
      </c>
      <c r="D1117" s="5" t="s">
        <v>1384</v>
      </c>
      <c r="E1117" s="15" t="str">
        <f t="shared" si="187"/>
        <v>B002</v>
      </c>
      <c r="F1117" s="15" t="str">
        <f t="shared" si="177"/>
        <v>15958</v>
      </c>
      <c r="G1117" s="15" t="str">
        <f t="shared" si="178"/>
        <v>2-1</v>
      </c>
      <c r="H1117" s="5" t="s">
        <v>1371</v>
      </c>
      <c r="I1117" s="5">
        <f t="shared" si="179"/>
        <v>2</v>
      </c>
      <c r="J1117" s="5">
        <f t="shared" si="180"/>
        <v>2022</v>
      </c>
      <c r="K1117" s="5">
        <f t="shared" si="181"/>
        <v>1</v>
      </c>
      <c r="L1117" s="7">
        <f t="shared" si="182"/>
        <v>44593</v>
      </c>
      <c r="M1117" s="5" t="s">
        <v>1371</v>
      </c>
      <c r="U1117" s="5" t="s">
        <v>33</v>
      </c>
      <c r="V1117" s="5" t="str">
        <f t="shared" si="183"/>
        <v>clientes - varios</v>
      </c>
      <c r="W1117" s="5" t="str">
        <f t="shared" si="184"/>
        <v>CLIENTES - VARIOS</v>
      </c>
      <c r="X1117" s="5" t="str">
        <f t="shared" si="185"/>
        <v>Clientes - Varios</v>
      </c>
      <c r="Y1117" s="5">
        <v>99999999</v>
      </c>
      <c r="Z1117" s="5" t="s">
        <v>34</v>
      </c>
      <c r="AA1117" s="5" t="s">
        <v>35</v>
      </c>
      <c r="AD1117" s="5" t="s">
        <v>36</v>
      </c>
      <c r="AE1117" s="5">
        <v>423.73</v>
      </c>
      <c r="AF1117" s="5">
        <v>0</v>
      </c>
      <c r="AG1117" s="5">
        <v>76.27</v>
      </c>
      <c r="AH1117" s="5">
        <f t="shared" si="186"/>
        <v>500</v>
      </c>
    </row>
    <row r="1118" spans="1:34" x14ac:dyDescent="0.25">
      <c r="A1118" s="5">
        <v>1063</v>
      </c>
      <c r="B1118" s="5" t="s">
        <v>29</v>
      </c>
      <c r="C1118" s="5" t="s">
        <v>30</v>
      </c>
      <c r="D1118" s="5" t="s">
        <v>1385</v>
      </c>
      <c r="E1118" s="15" t="str">
        <f t="shared" si="187"/>
        <v>B001</v>
      </c>
      <c r="F1118" s="15" t="str">
        <f t="shared" si="177"/>
        <v>17012</v>
      </c>
      <c r="G1118" s="15" t="str">
        <f t="shared" si="178"/>
        <v>1-1</v>
      </c>
      <c r="H1118" s="5" t="s">
        <v>1371</v>
      </c>
      <c r="I1118" s="5">
        <f t="shared" si="179"/>
        <v>2</v>
      </c>
      <c r="J1118" s="5">
        <f t="shared" si="180"/>
        <v>2022</v>
      </c>
      <c r="K1118" s="5">
        <f t="shared" si="181"/>
        <v>1</v>
      </c>
      <c r="L1118" s="7">
        <f t="shared" si="182"/>
        <v>44593</v>
      </c>
      <c r="M1118" s="5" t="s">
        <v>1371</v>
      </c>
      <c r="U1118" s="5" t="s">
        <v>33</v>
      </c>
      <c r="V1118" s="5" t="str">
        <f t="shared" si="183"/>
        <v>clientes - varios</v>
      </c>
      <c r="W1118" s="5" t="str">
        <f t="shared" si="184"/>
        <v>CLIENTES - VARIOS</v>
      </c>
      <c r="X1118" s="5" t="str">
        <f t="shared" si="185"/>
        <v>Clientes - Varios</v>
      </c>
      <c r="Y1118" s="5">
        <v>99999999</v>
      </c>
      <c r="Z1118" s="5" t="s">
        <v>34</v>
      </c>
      <c r="AA1118" s="5" t="s">
        <v>35</v>
      </c>
      <c r="AD1118" s="5" t="s">
        <v>36</v>
      </c>
      <c r="AE1118" s="5">
        <v>84.75</v>
      </c>
      <c r="AF1118" s="5">
        <v>0</v>
      </c>
      <c r="AG1118" s="5">
        <v>15.25</v>
      </c>
      <c r="AH1118" s="5">
        <f t="shared" si="186"/>
        <v>100</v>
      </c>
    </row>
    <row r="1119" spans="1:34" x14ac:dyDescent="0.25">
      <c r="A1119" s="5">
        <v>1064</v>
      </c>
      <c r="B1119" s="5" t="s">
        <v>55</v>
      </c>
      <c r="C1119" s="5" t="s">
        <v>38</v>
      </c>
      <c r="D1119" s="5" t="s">
        <v>1386</v>
      </c>
      <c r="E1119" s="15" t="str">
        <f t="shared" si="187"/>
        <v>F002</v>
      </c>
      <c r="F1119" s="15" t="str">
        <f t="shared" si="177"/>
        <v>3449</v>
      </c>
      <c r="G1119" s="15" t="str">
        <f t="shared" si="178"/>
        <v>2-3</v>
      </c>
      <c r="H1119" s="5" t="s">
        <v>1371</v>
      </c>
      <c r="I1119" s="5">
        <f t="shared" si="179"/>
        <v>2</v>
      </c>
      <c r="J1119" s="5">
        <f t="shared" si="180"/>
        <v>2022</v>
      </c>
      <c r="K1119" s="5">
        <f t="shared" si="181"/>
        <v>1</v>
      </c>
      <c r="L1119" s="7">
        <f t="shared" si="182"/>
        <v>44593</v>
      </c>
      <c r="M1119" s="5" t="s">
        <v>1371</v>
      </c>
      <c r="R1119" s="5" t="s">
        <v>1387</v>
      </c>
      <c r="S1119" s="5" t="s">
        <v>40</v>
      </c>
      <c r="T1119" s="5" t="s">
        <v>41</v>
      </c>
      <c r="U1119" s="5" t="s">
        <v>1388</v>
      </c>
      <c r="V1119" s="5" t="str">
        <f t="shared" si="183"/>
        <v>empresa agroindustrial tuman s.a.a.</v>
      </c>
      <c r="W1119" s="5" t="str">
        <f t="shared" si="184"/>
        <v>EMPRESA AGROINDUSTRIAL TUMAN S.A.A.</v>
      </c>
      <c r="X1119" s="5" t="str">
        <f t="shared" si="185"/>
        <v>Empresa Agroindustrial Tuman S.A.A.</v>
      </c>
      <c r="Y1119" s="5">
        <v>20136009614</v>
      </c>
      <c r="Z1119" s="5" t="s">
        <v>34</v>
      </c>
      <c r="AA1119" s="5" t="s">
        <v>35</v>
      </c>
      <c r="AD1119" s="5" t="s">
        <v>36</v>
      </c>
      <c r="AE1119" s="5">
        <v>50.85</v>
      </c>
      <c r="AF1119" s="5">
        <v>0</v>
      </c>
      <c r="AG1119" s="5">
        <v>9.15</v>
      </c>
      <c r="AH1119" s="5">
        <f t="shared" si="186"/>
        <v>60</v>
      </c>
    </row>
    <row r="1120" spans="1:34" x14ac:dyDescent="0.25">
      <c r="A1120" s="5">
        <v>1065</v>
      </c>
      <c r="B1120" s="5" t="s">
        <v>29</v>
      </c>
      <c r="C1120" s="5" t="s">
        <v>30</v>
      </c>
      <c r="D1120" s="5" t="s">
        <v>1389</v>
      </c>
      <c r="E1120" s="15" t="str">
        <f t="shared" si="187"/>
        <v>B001</v>
      </c>
      <c r="F1120" s="15" t="str">
        <f t="shared" si="177"/>
        <v>17011</v>
      </c>
      <c r="G1120" s="15" t="str">
        <f t="shared" si="178"/>
        <v>1-1</v>
      </c>
      <c r="H1120" s="5" t="s">
        <v>1371</v>
      </c>
      <c r="I1120" s="5">
        <f t="shared" si="179"/>
        <v>2</v>
      </c>
      <c r="J1120" s="5">
        <f t="shared" si="180"/>
        <v>2022</v>
      </c>
      <c r="K1120" s="5">
        <f t="shared" si="181"/>
        <v>1</v>
      </c>
      <c r="L1120" s="7">
        <f t="shared" si="182"/>
        <v>44593</v>
      </c>
      <c r="M1120" s="5" t="s">
        <v>1371</v>
      </c>
      <c r="U1120" s="5" t="s">
        <v>1390</v>
      </c>
      <c r="V1120" s="5" t="str">
        <f t="shared" si="183"/>
        <v>benavides santur, juan diego</v>
      </c>
      <c r="W1120" s="5" t="str">
        <f t="shared" si="184"/>
        <v>BENAVIDES SANTUR, JUAN DIEGO</v>
      </c>
      <c r="X1120" s="5" t="str">
        <f t="shared" si="185"/>
        <v>Benavides Santur, Juan Diego</v>
      </c>
      <c r="Y1120" s="5">
        <v>72814482</v>
      </c>
      <c r="Z1120" s="5" t="s">
        <v>34</v>
      </c>
      <c r="AA1120" s="5" t="s">
        <v>35</v>
      </c>
      <c r="AD1120" s="5" t="s">
        <v>36</v>
      </c>
      <c r="AE1120" s="5">
        <v>224.58</v>
      </c>
      <c r="AF1120" s="5">
        <v>0</v>
      </c>
      <c r="AG1120" s="5">
        <v>40.42</v>
      </c>
      <c r="AH1120" s="5">
        <f t="shared" si="186"/>
        <v>265</v>
      </c>
    </row>
    <row r="1121" spans="1:34" x14ac:dyDescent="0.25">
      <c r="A1121" s="5">
        <v>1066</v>
      </c>
      <c r="B1121" s="5" t="s">
        <v>49</v>
      </c>
      <c r="C1121" s="5" t="s">
        <v>30</v>
      </c>
      <c r="D1121" s="5" t="s">
        <v>1391</v>
      </c>
      <c r="E1121" s="15" t="str">
        <f t="shared" si="187"/>
        <v>B003</v>
      </c>
      <c r="F1121" s="15" t="str">
        <f t="shared" si="177"/>
        <v>12531</v>
      </c>
      <c r="G1121" s="15" t="str">
        <f t="shared" si="178"/>
        <v>3-1</v>
      </c>
      <c r="H1121" s="5" t="s">
        <v>1371</v>
      </c>
      <c r="I1121" s="5">
        <f t="shared" si="179"/>
        <v>2</v>
      </c>
      <c r="J1121" s="5">
        <f t="shared" si="180"/>
        <v>2022</v>
      </c>
      <c r="K1121" s="5">
        <f t="shared" si="181"/>
        <v>1</v>
      </c>
      <c r="L1121" s="7">
        <f t="shared" si="182"/>
        <v>44593</v>
      </c>
      <c r="M1121" s="5" t="s">
        <v>1371</v>
      </c>
      <c r="U1121" s="5" t="s">
        <v>33</v>
      </c>
      <c r="V1121" s="5" t="str">
        <f t="shared" si="183"/>
        <v>clientes - varios</v>
      </c>
      <c r="W1121" s="5" t="str">
        <f t="shared" si="184"/>
        <v>CLIENTES - VARIOS</v>
      </c>
      <c r="X1121" s="5" t="str">
        <f t="shared" si="185"/>
        <v>Clientes - Varios</v>
      </c>
      <c r="Y1121" s="5">
        <v>99999999</v>
      </c>
      <c r="Z1121" s="5" t="s">
        <v>34</v>
      </c>
      <c r="AA1121" s="5" t="s">
        <v>35</v>
      </c>
      <c r="AD1121" s="5" t="s">
        <v>36</v>
      </c>
      <c r="AE1121" s="5">
        <v>423.73</v>
      </c>
      <c r="AF1121" s="5">
        <v>0</v>
      </c>
      <c r="AG1121" s="5">
        <v>76.27</v>
      </c>
      <c r="AH1121" s="5">
        <f t="shared" si="186"/>
        <v>500</v>
      </c>
    </row>
    <row r="1122" spans="1:34" x14ac:dyDescent="0.25">
      <c r="A1122" s="5">
        <v>1067</v>
      </c>
      <c r="B1122" s="5" t="s">
        <v>49</v>
      </c>
      <c r="C1122" s="5" t="s">
        <v>30</v>
      </c>
      <c r="D1122" s="5" t="s">
        <v>1392</v>
      </c>
      <c r="E1122" s="15" t="str">
        <f t="shared" si="187"/>
        <v>B003</v>
      </c>
      <c r="F1122" s="15" t="str">
        <f t="shared" si="177"/>
        <v>12530</v>
      </c>
      <c r="G1122" s="15" t="str">
        <f t="shared" si="178"/>
        <v>3-1</v>
      </c>
      <c r="H1122" s="5" t="s">
        <v>1371</v>
      </c>
      <c r="I1122" s="5">
        <f t="shared" si="179"/>
        <v>2</v>
      </c>
      <c r="J1122" s="5">
        <f t="shared" si="180"/>
        <v>2022</v>
      </c>
      <c r="K1122" s="5">
        <f t="shared" si="181"/>
        <v>1</v>
      </c>
      <c r="L1122" s="7">
        <f t="shared" si="182"/>
        <v>44593</v>
      </c>
      <c r="M1122" s="5" t="s">
        <v>1371</v>
      </c>
      <c r="U1122" s="5" t="s">
        <v>33</v>
      </c>
      <c r="V1122" s="5" t="str">
        <f t="shared" si="183"/>
        <v>clientes - varios</v>
      </c>
      <c r="W1122" s="5" t="str">
        <f t="shared" si="184"/>
        <v>CLIENTES - VARIOS</v>
      </c>
      <c r="X1122" s="5" t="str">
        <f t="shared" si="185"/>
        <v>Clientes - Varios</v>
      </c>
      <c r="Y1122" s="5">
        <v>99999999</v>
      </c>
      <c r="Z1122" s="5" t="s">
        <v>34</v>
      </c>
      <c r="AA1122" s="5" t="s">
        <v>35</v>
      </c>
      <c r="AD1122" s="5" t="s">
        <v>36</v>
      </c>
      <c r="AE1122" s="5">
        <v>423.73</v>
      </c>
      <c r="AF1122" s="5">
        <v>0</v>
      </c>
      <c r="AG1122" s="5">
        <v>76.27</v>
      </c>
      <c r="AH1122" s="5">
        <f t="shared" si="186"/>
        <v>500</v>
      </c>
    </row>
    <row r="1123" spans="1:34" x14ac:dyDescent="0.25">
      <c r="A1123" s="5">
        <v>1068</v>
      </c>
      <c r="B1123" s="5" t="s">
        <v>29</v>
      </c>
      <c r="C1123" s="5" t="s">
        <v>38</v>
      </c>
      <c r="D1123" s="5" t="s">
        <v>1393</v>
      </c>
      <c r="E1123" s="15" t="str">
        <f t="shared" si="187"/>
        <v>F001</v>
      </c>
      <c r="F1123" s="15" t="str">
        <f t="shared" si="177"/>
        <v>8325</v>
      </c>
      <c r="G1123" s="15" t="str">
        <f t="shared" si="178"/>
        <v>1-8</v>
      </c>
      <c r="H1123" s="5" t="s">
        <v>1371</v>
      </c>
      <c r="I1123" s="5">
        <f t="shared" si="179"/>
        <v>2</v>
      </c>
      <c r="J1123" s="5">
        <f t="shared" si="180"/>
        <v>2022</v>
      </c>
      <c r="K1123" s="5">
        <f t="shared" si="181"/>
        <v>1</v>
      </c>
      <c r="L1123" s="7">
        <f t="shared" si="182"/>
        <v>44593</v>
      </c>
      <c r="M1123" s="5" t="s">
        <v>1371</v>
      </c>
      <c r="U1123" s="5" t="s">
        <v>1394</v>
      </c>
      <c r="V1123" s="5" t="str">
        <f t="shared" si="183"/>
        <v>north star grangino</v>
      </c>
      <c r="W1123" s="5" t="str">
        <f t="shared" si="184"/>
        <v>NORTH STAR GRANGINO</v>
      </c>
      <c r="X1123" s="5" t="str">
        <f t="shared" si="185"/>
        <v>North Star Grangino</v>
      </c>
      <c r="Y1123" s="5">
        <v>20480762461</v>
      </c>
      <c r="Z1123" s="5" t="s">
        <v>34</v>
      </c>
      <c r="AA1123" s="5" t="s">
        <v>35</v>
      </c>
      <c r="AD1123" s="5" t="s">
        <v>36</v>
      </c>
      <c r="AE1123" s="5">
        <v>346.02</v>
      </c>
      <c r="AF1123" s="5">
        <v>0</v>
      </c>
      <c r="AG1123" s="5">
        <v>62.28</v>
      </c>
      <c r="AH1123" s="5">
        <f t="shared" si="186"/>
        <v>408.29999999999995</v>
      </c>
    </row>
    <row r="1124" spans="1:34" x14ac:dyDescent="0.25">
      <c r="A1124" s="5">
        <v>1069</v>
      </c>
      <c r="B1124" s="5" t="s">
        <v>29</v>
      </c>
      <c r="C1124" s="5" t="s">
        <v>30</v>
      </c>
      <c r="D1124" s="5" t="s">
        <v>1395</v>
      </c>
      <c r="E1124" s="15" t="str">
        <f t="shared" si="187"/>
        <v>B001</v>
      </c>
      <c r="F1124" s="15" t="str">
        <f t="shared" si="177"/>
        <v>17010</v>
      </c>
      <c r="G1124" s="15" t="str">
        <f t="shared" si="178"/>
        <v>1-1</v>
      </c>
      <c r="H1124" s="5" t="s">
        <v>1371</v>
      </c>
      <c r="I1124" s="5">
        <f t="shared" si="179"/>
        <v>2</v>
      </c>
      <c r="J1124" s="5">
        <f t="shared" si="180"/>
        <v>2022</v>
      </c>
      <c r="K1124" s="5">
        <f t="shared" si="181"/>
        <v>1</v>
      </c>
      <c r="L1124" s="7">
        <f t="shared" si="182"/>
        <v>44593</v>
      </c>
      <c r="M1124" s="5" t="s">
        <v>1371</v>
      </c>
      <c r="U1124" s="5" t="s">
        <v>1396</v>
      </c>
      <c r="V1124" s="5" t="str">
        <f t="shared" si="183"/>
        <v>vasquez ruiz, jaime</v>
      </c>
      <c r="W1124" s="5" t="str">
        <f t="shared" si="184"/>
        <v>VASQUEZ RUIZ, JAIME</v>
      </c>
      <c r="X1124" s="5" t="str">
        <f t="shared" si="185"/>
        <v>Vasquez Ruiz, Jaime</v>
      </c>
      <c r="Y1124" s="5">
        <v>43673603</v>
      </c>
      <c r="Z1124" s="5" t="s">
        <v>34</v>
      </c>
      <c r="AA1124" s="5" t="s">
        <v>35</v>
      </c>
      <c r="AD1124" s="5" t="s">
        <v>36</v>
      </c>
      <c r="AE1124" s="5">
        <v>135.59</v>
      </c>
      <c r="AF1124" s="5">
        <v>0</v>
      </c>
      <c r="AG1124" s="5">
        <v>24.41</v>
      </c>
      <c r="AH1124" s="5">
        <f t="shared" si="186"/>
        <v>160</v>
      </c>
    </row>
    <row r="1125" spans="1:34" x14ac:dyDescent="0.25">
      <c r="A1125" s="5">
        <v>1070</v>
      </c>
      <c r="B1125" s="5" t="s">
        <v>29</v>
      </c>
      <c r="C1125" s="5" t="s">
        <v>38</v>
      </c>
      <c r="D1125" s="5" t="s">
        <v>1397</v>
      </c>
      <c r="E1125" s="15" t="str">
        <f t="shared" si="187"/>
        <v>F001</v>
      </c>
      <c r="F1125" s="15" t="str">
        <f t="shared" si="177"/>
        <v>8324</v>
      </c>
      <c r="G1125" s="15" t="str">
        <f t="shared" si="178"/>
        <v>1-8</v>
      </c>
      <c r="H1125" s="5" t="s">
        <v>1371</v>
      </c>
      <c r="I1125" s="5">
        <f t="shared" si="179"/>
        <v>2</v>
      </c>
      <c r="J1125" s="5">
        <f t="shared" si="180"/>
        <v>2022</v>
      </c>
      <c r="K1125" s="5">
        <f t="shared" si="181"/>
        <v>1</v>
      </c>
      <c r="L1125" s="7">
        <f t="shared" si="182"/>
        <v>44593</v>
      </c>
      <c r="M1125" s="5" t="s">
        <v>1371</v>
      </c>
      <c r="R1125" s="5" t="s">
        <v>60</v>
      </c>
      <c r="S1125" s="5" t="s">
        <v>61</v>
      </c>
      <c r="T1125" s="5" t="s">
        <v>60</v>
      </c>
      <c r="U1125" s="5" t="s">
        <v>1398</v>
      </c>
      <c r="V1125" s="5" t="str">
        <f t="shared" si="183"/>
        <v>tours san antonio de padua sac</v>
      </c>
      <c r="W1125" s="5" t="str">
        <f t="shared" si="184"/>
        <v>TOURS SAN ANTONIO DE PADUA SAC</v>
      </c>
      <c r="X1125" s="5" t="str">
        <f t="shared" si="185"/>
        <v>Tours San Antonio De Padua Sac</v>
      </c>
      <c r="Y1125" s="5">
        <v>20529522801</v>
      </c>
      <c r="Z1125" s="5" t="s">
        <v>34</v>
      </c>
      <c r="AA1125" s="5" t="s">
        <v>35</v>
      </c>
      <c r="AD1125" s="5" t="s">
        <v>36</v>
      </c>
      <c r="AE1125" s="5">
        <v>59.32</v>
      </c>
      <c r="AF1125" s="5">
        <v>0</v>
      </c>
      <c r="AG1125" s="5">
        <v>10.68</v>
      </c>
      <c r="AH1125" s="5">
        <f t="shared" si="186"/>
        <v>70</v>
      </c>
    </row>
    <row r="1126" spans="1:34" x14ac:dyDescent="0.25">
      <c r="A1126" s="5">
        <v>1071</v>
      </c>
      <c r="B1126" s="5" t="s">
        <v>29</v>
      </c>
      <c r="C1126" s="5" t="s">
        <v>38</v>
      </c>
      <c r="D1126" s="5" t="s">
        <v>1399</v>
      </c>
      <c r="E1126" s="15" t="str">
        <f t="shared" si="187"/>
        <v>F001</v>
      </c>
      <c r="F1126" s="15" t="str">
        <f t="shared" si="177"/>
        <v>8323</v>
      </c>
      <c r="G1126" s="15" t="str">
        <f t="shared" si="178"/>
        <v>1-8</v>
      </c>
      <c r="H1126" s="5" t="s">
        <v>1371</v>
      </c>
      <c r="I1126" s="5">
        <f t="shared" si="179"/>
        <v>2</v>
      </c>
      <c r="J1126" s="5">
        <f t="shared" si="180"/>
        <v>2022</v>
      </c>
      <c r="K1126" s="5">
        <f t="shared" si="181"/>
        <v>1</v>
      </c>
      <c r="L1126" s="7">
        <f t="shared" si="182"/>
        <v>44593</v>
      </c>
      <c r="M1126" s="5" t="s">
        <v>1371</v>
      </c>
      <c r="U1126" s="5" t="s">
        <v>108</v>
      </c>
      <c r="V1126" s="5" t="str">
        <f t="shared" si="183"/>
        <v>empresa constructora y servicios generales akunta s.r.l.</v>
      </c>
      <c r="W1126" s="5" t="str">
        <f t="shared" si="184"/>
        <v>EMPRESA CONSTRUCTORA Y SERVICIOS GENERALES AKUNTA S.R.L.</v>
      </c>
      <c r="X1126" s="5" t="str">
        <f t="shared" si="185"/>
        <v>Empresa Constructora Y Servicios Generales Akunta S.R.L.</v>
      </c>
      <c r="Y1126" s="5">
        <v>20496149425</v>
      </c>
      <c r="Z1126" s="5" t="s">
        <v>34</v>
      </c>
      <c r="AA1126" s="5" t="s">
        <v>35</v>
      </c>
      <c r="AD1126" s="5" t="s">
        <v>36</v>
      </c>
      <c r="AE1126" s="5">
        <v>169.49</v>
      </c>
      <c r="AF1126" s="5">
        <v>0</v>
      </c>
      <c r="AG1126" s="5">
        <v>30.51</v>
      </c>
      <c r="AH1126" s="5">
        <f t="shared" si="186"/>
        <v>200</v>
      </c>
    </row>
    <row r="1127" spans="1:34" x14ac:dyDescent="0.25">
      <c r="A1127" s="5">
        <v>1072</v>
      </c>
      <c r="B1127" s="5" t="s">
        <v>49</v>
      </c>
      <c r="C1127" s="5" t="s">
        <v>30</v>
      </c>
      <c r="D1127" s="5" t="s">
        <v>1400</v>
      </c>
      <c r="E1127" s="15" t="str">
        <f t="shared" si="187"/>
        <v>B003</v>
      </c>
      <c r="F1127" s="15" t="str">
        <f t="shared" si="177"/>
        <v>12529</v>
      </c>
      <c r="G1127" s="15" t="str">
        <f t="shared" si="178"/>
        <v>3-1</v>
      </c>
      <c r="H1127" s="5" t="s">
        <v>1371</v>
      </c>
      <c r="I1127" s="5">
        <f t="shared" si="179"/>
        <v>2</v>
      </c>
      <c r="J1127" s="5">
        <f t="shared" si="180"/>
        <v>2022</v>
      </c>
      <c r="K1127" s="5">
        <f t="shared" si="181"/>
        <v>1</v>
      </c>
      <c r="L1127" s="7">
        <f t="shared" si="182"/>
        <v>44593</v>
      </c>
      <c r="M1127" s="5" t="s">
        <v>1371</v>
      </c>
      <c r="U1127" s="5" t="s">
        <v>33</v>
      </c>
      <c r="V1127" s="5" t="str">
        <f t="shared" si="183"/>
        <v>clientes - varios</v>
      </c>
      <c r="W1127" s="5" t="str">
        <f t="shared" si="184"/>
        <v>CLIENTES - VARIOS</v>
      </c>
      <c r="X1127" s="5" t="str">
        <f t="shared" si="185"/>
        <v>Clientes - Varios</v>
      </c>
      <c r="Y1127" s="5">
        <v>99999999</v>
      </c>
      <c r="Z1127" s="5" t="s">
        <v>34</v>
      </c>
      <c r="AA1127" s="5" t="s">
        <v>35</v>
      </c>
      <c r="AD1127" s="5" t="s">
        <v>36</v>
      </c>
      <c r="AE1127" s="5">
        <v>423.73</v>
      </c>
      <c r="AF1127" s="5">
        <v>0</v>
      </c>
      <c r="AG1127" s="5">
        <v>76.27</v>
      </c>
      <c r="AH1127" s="5">
        <f t="shared" si="186"/>
        <v>500</v>
      </c>
    </row>
    <row r="1128" spans="1:34" x14ac:dyDescent="0.25">
      <c r="A1128" s="5">
        <v>1073</v>
      </c>
      <c r="B1128" s="5" t="s">
        <v>29</v>
      </c>
      <c r="C1128" s="5" t="s">
        <v>30</v>
      </c>
      <c r="D1128" s="5" t="s">
        <v>1401</v>
      </c>
      <c r="E1128" s="15" t="str">
        <f t="shared" si="187"/>
        <v>B001</v>
      </c>
      <c r="F1128" s="15" t="str">
        <f t="shared" si="177"/>
        <v>17009</v>
      </c>
      <c r="G1128" s="15" t="str">
        <f t="shared" si="178"/>
        <v>1-1</v>
      </c>
      <c r="H1128" s="5" t="s">
        <v>1371</v>
      </c>
      <c r="I1128" s="5">
        <f t="shared" si="179"/>
        <v>2</v>
      </c>
      <c r="J1128" s="5">
        <f t="shared" si="180"/>
        <v>2022</v>
      </c>
      <c r="K1128" s="5">
        <f t="shared" si="181"/>
        <v>1</v>
      </c>
      <c r="L1128" s="7">
        <f t="shared" si="182"/>
        <v>44593</v>
      </c>
      <c r="M1128" s="5" t="s">
        <v>1371</v>
      </c>
      <c r="U1128" s="5" t="s">
        <v>33</v>
      </c>
      <c r="V1128" s="5" t="str">
        <f t="shared" si="183"/>
        <v>clientes - varios</v>
      </c>
      <c r="W1128" s="5" t="str">
        <f t="shared" si="184"/>
        <v>CLIENTES - VARIOS</v>
      </c>
      <c r="X1128" s="5" t="str">
        <f t="shared" si="185"/>
        <v>Clientes - Varios</v>
      </c>
      <c r="Y1128" s="5">
        <v>99999999</v>
      </c>
      <c r="Z1128" s="5" t="s">
        <v>34</v>
      </c>
      <c r="AA1128" s="5" t="s">
        <v>35</v>
      </c>
      <c r="AD1128" s="5" t="s">
        <v>36</v>
      </c>
      <c r="AE1128" s="5">
        <v>25.42</v>
      </c>
      <c r="AF1128" s="5">
        <v>0</v>
      </c>
      <c r="AG1128" s="5">
        <v>4.58</v>
      </c>
      <c r="AH1128" s="5">
        <f t="shared" si="186"/>
        <v>30</v>
      </c>
    </row>
    <row r="1129" spans="1:34" x14ac:dyDescent="0.25">
      <c r="A1129" s="5">
        <v>1074</v>
      </c>
      <c r="B1129" s="5" t="s">
        <v>49</v>
      </c>
      <c r="C1129" s="5" t="s">
        <v>30</v>
      </c>
      <c r="D1129" s="5" t="s">
        <v>1402</v>
      </c>
      <c r="E1129" s="15" t="str">
        <f t="shared" si="187"/>
        <v>B003</v>
      </c>
      <c r="F1129" s="15" t="str">
        <f t="shared" si="177"/>
        <v>12528</v>
      </c>
      <c r="G1129" s="15" t="str">
        <f t="shared" si="178"/>
        <v>3-1</v>
      </c>
      <c r="H1129" s="5" t="s">
        <v>1371</v>
      </c>
      <c r="I1129" s="5">
        <f t="shared" si="179"/>
        <v>2</v>
      </c>
      <c r="J1129" s="5">
        <f t="shared" si="180"/>
        <v>2022</v>
      </c>
      <c r="K1129" s="5">
        <f t="shared" si="181"/>
        <v>1</v>
      </c>
      <c r="L1129" s="7">
        <f t="shared" si="182"/>
        <v>44593</v>
      </c>
      <c r="M1129" s="5" t="s">
        <v>1371</v>
      </c>
      <c r="U1129" s="5" t="s">
        <v>33</v>
      </c>
      <c r="V1129" s="5" t="str">
        <f t="shared" si="183"/>
        <v>clientes - varios</v>
      </c>
      <c r="W1129" s="5" t="str">
        <f t="shared" si="184"/>
        <v>CLIENTES - VARIOS</v>
      </c>
      <c r="X1129" s="5" t="str">
        <f t="shared" si="185"/>
        <v>Clientes - Varios</v>
      </c>
      <c r="Y1129" s="5">
        <v>99999999</v>
      </c>
      <c r="Z1129" s="5" t="s">
        <v>34</v>
      </c>
      <c r="AA1129" s="5" t="s">
        <v>35</v>
      </c>
      <c r="AD1129" s="5" t="s">
        <v>36</v>
      </c>
      <c r="AE1129" s="5">
        <v>423.73</v>
      </c>
      <c r="AF1129" s="5">
        <v>0</v>
      </c>
      <c r="AG1129" s="5">
        <v>76.27</v>
      </c>
      <c r="AH1129" s="5">
        <f t="shared" si="186"/>
        <v>500</v>
      </c>
    </row>
    <row r="1130" spans="1:34" x14ac:dyDescent="0.25">
      <c r="A1130" s="5">
        <v>1075</v>
      </c>
      <c r="B1130" s="5" t="s">
        <v>49</v>
      </c>
      <c r="C1130" s="5" t="s">
        <v>30</v>
      </c>
      <c r="D1130" s="5" t="s">
        <v>1403</v>
      </c>
      <c r="E1130" s="15" t="str">
        <f t="shared" si="187"/>
        <v>B003</v>
      </c>
      <c r="F1130" s="15" t="str">
        <f t="shared" si="177"/>
        <v>12527</v>
      </c>
      <c r="G1130" s="15" t="str">
        <f t="shared" si="178"/>
        <v>3-1</v>
      </c>
      <c r="H1130" s="5" t="s">
        <v>1371</v>
      </c>
      <c r="I1130" s="5">
        <f t="shared" si="179"/>
        <v>2</v>
      </c>
      <c r="J1130" s="5">
        <f t="shared" si="180"/>
        <v>2022</v>
      </c>
      <c r="K1130" s="5">
        <f t="shared" si="181"/>
        <v>1</v>
      </c>
      <c r="L1130" s="7">
        <f t="shared" si="182"/>
        <v>44593</v>
      </c>
      <c r="M1130" s="5" t="s">
        <v>1371</v>
      </c>
      <c r="U1130" s="5" t="s">
        <v>33</v>
      </c>
      <c r="V1130" s="5" t="str">
        <f t="shared" si="183"/>
        <v>clientes - varios</v>
      </c>
      <c r="W1130" s="5" t="str">
        <f t="shared" si="184"/>
        <v>CLIENTES - VARIOS</v>
      </c>
      <c r="X1130" s="5" t="str">
        <f t="shared" si="185"/>
        <v>Clientes - Varios</v>
      </c>
      <c r="Y1130" s="5">
        <v>99999999</v>
      </c>
      <c r="Z1130" s="5" t="s">
        <v>34</v>
      </c>
      <c r="AA1130" s="5" t="s">
        <v>35</v>
      </c>
      <c r="AD1130" s="5" t="s">
        <v>36</v>
      </c>
      <c r="AE1130" s="5">
        <v>423.73</v>
      </c>
      <c r="AF1130" s="5">
        <v>0</v>
      </c>
      <c r="AG1130" s="5">
        <v>76.27</v>
      </c>
      <c r="AH1130" s="5">
        <f t="shared" si="186"/>
        <v>500</v>
      </c>
    </row>
    <row r="1131" spans="1:34" x14ac:dyDescent="0.25">
      <c r="A1131" s="5">
        <v>1076</v>
      </c>
      <c r="B1131" s="5" t="s">
        <v>29</v>
      </c>
      <c r="C1131" s="5" t="s">
        <v>30</v>
      </c>
      <c r="D1131" s="5" t="s">
        <v>1404</v>
      </c>
      <c r="E1131" s="15" t="str">
        <f t="shared" si="187"/>
        <v>B001</v>
      </c>
      <c r="F1131" s="15" t="str">
        <f t="shared" si="177"/>
        <v>17008</v>
      </c>
      <c r="G1131" s="15" t="str">
        <f t="shared" si="178"/>
        <v>1-1</v>
      </c>
      <c r="H1131" s="5" t="s">
        <v>1371</v>
      </c>
      <c r="I1131" s="5">
        <f t="shared" si="179"/>
        <v>2</v>
      </c>
      <c r="J1131" s="5">
        <f t="shared" si="180"/>
        <v>2022</v>
      </c>
      <c r="K1131" s="5">
        <f t="shared" si="181"/>
        <v>1</v>
      </c>
      <c r="L1131" s="7">
        <f t="shared" si="182"/>
        <v>44593</v>
      </c>
      <c r="M1131" s="5" t="s">
        <v>1371</v>
      </c>
      <c r="U1131" s="5" t="s">
        <v>33</v>
      </c>
      <c r="V1131" s="5" t="str">
        <f t="shared" si="183"/>
        <v>clientes - varios</v>
      </c>
      <c r="W1131" s="5" t="str">
        <f t="shared" si="184"/>
        <v>CLIENTES - VARIOS</v>
      </c>
      <c r="X1131" s="5" t="str">
        <f t="shared" si="185"/>
        <v>Clientes - Varios</v>
      </c>
      <c r="Y1131" s="5">
        <v>99999999</v>
      </c>
      <c r="Z1131" s="5" t="s">
        <v>34</v>
      </c>
      <c r="AA1131" s="5" t="s">
        <v>35</v>
      </c>
      <c r="AD1131" s="5" t="s">
        <v>36</v>
      </c>
      <c r="AE1131" s="5">
        <v>508.47</v>
      </c>
      <c r="AF1131" s="5">
        <v>0</v>
      </c>
      <c r="AG1131" s="5">
        <v>91.53</v>
      </c>
      <c r="AH1131" s="5">
        <f t="shared" si="186"/>
        <v>600</v>
      </c>
    </row>
    <row r="1132" spans="1:34" x14ac:dyDescent="0.25">
      <c r="A1132" s="5">
        <v>1077</v>
      </c>
      <c r="B1132" s="5" t="s">
        <v>29</v>
      </c>
      <c r="C1132" s="5" t="s">
        <v>30</v>
      </c>
      <c r="D1132" s="5" t="s">
        <v>1405</v>
      </c>
      <c r="E1132" s="15" t="str">
        <f t="shared" si="187"/>
        <v>B001</v>
      </c>
      <c r="F1132" s="15" t="str">
        <f t="shared" si="177"/>
        <v>17007</v>
      </c>
      <c r="G1132" s="15" t="str">
        <f t="shared" si="178"/>
        <v>1-1</v>
      </c>
      <c r="H1132" s="5" t="s">
        <v>1371</v>
      </c>
      <c r="I1132" s="5">
        <f t="shared" si="179"/>
        <v>2</v>
      </c>
      <c r="J1132" s="5">
        <f t="shared" si="180"/>
        <v>2022</v>
      </c>
      <c r="K1132" s="5">
        <f t="shared" si="181"/>
        <v>1</v>
      </c>
      <c r="L1132" s="7">
        <f t="shared" si="182"/>
        <v>44593</v>
      </c>
      <c r="M1132" s="5" t="s">
        <v>1371</v>
      </c>
      <c r="U1132" s="5" t="s">
        <v>33</v>
      </c>
      <c r="V1132" s="5" t="str">
        <f t="shared" si="183"/>
        <v>clientes - varios</v>
      </c>
      <c r="W1132" s="5" t="str">
        <f t="shared" si="184"/>
        <v>CLIENTES - VARIOS</v>
      </c>
      <c r="X1132" s="5" t="str">
        <f t="shared" si="185"/>
        <v>Clientes - Varios</v>
      </c>
      <c r="Y1132" s="5">
        <v>99999999</v>
      </c>
      <c r="Z1132" s="5" t="s">
        <v>34</v>
      </c>
      <c r="AA1132" s="5" t="s">
        <v>35</v>
      </c>
      <c r="AD1132" s="5" t="s">
        <v>36</v>
      </c>
      <c r="AE1132" s="5">
        <v>423.73</v>
      </c>
      <c r="AF1132" s="5">
        <v>0</v>
      </c>
      <c r="AG1132" s="5">
        <v>76.27</v>
      </c>
      <c r="AH1132" s="5">
        <f t="shared" si="186"/>
        <v>500</v>
      </c>
    </row>
    <row r="1133" spans="1:34" x14ac:dyDescent="0.25">
      <c r="A1133" s="5">
        <v>1078</v>
      </c>
      <c r="B1133" s="5" t="s">
        <v>29</v>
      </c>
      <c r="C1133" s="5" t="s">
        <v>30</v>
      </c>
      <c r="D1133" s="5" t="s">
        <v>1406</v>
      </c>
      <c r="E1133" s="15" t="str">
        <f t="shared" si="187"/>
        <v>B001</v>
      </c>
      <c r="F1133" s="15" t="str">
        <f t="shared" si="177"/>
        <v>17006</v>
      </c>
      <c r="G1133" s="15" t="str">
        <f t="shared" si="178"/>
        <v>1-1</v>
      </c>
      <c r="H1133" s="5" t="s">
        <v>1371</v>
      </c>
      <c r="I1133" s="5">
        <f t="shared" si="179"/>
        <v>2</v>
      </c>
      <c r="J1133" s="5">
        <f t="shared" si="180"/>
        <v>2022</v>
      </c>
      <c r="K1133" s="5">
        <f t="shared" si="181"/>
        <v>1</v>
      </c>
      <c r="L1133" s="7">
        <f t="shared" si="182"/>
        <v>44593</v>
      </c>
      <c r="M1133" s="5" t="s">
        <v>1371</v>
      </c>
      <c r="U1133" s="5" t="s">
        <v>33</v>
      </c>
      <c r="V1133" s="5" t="str">
        <f t="shared" si="183"/>
        <v>clientes - varios</v>
      </c>
      <c r="W1133" s="5" t="str">
        <f t="shared" si="184"/>
        <v>CLIENTES - VARIOS</v>
      </c>
      <c r="X1133" s="5" t="str">
        <f t="shared" si="185"/>
        <v>Clientes - Varios</v>
      </c>
      <c r="Y1133" s="5">
        <v>99999999</v>
      </c>
      <c r="Z1133" s="5" t="s">
        <v>34</v>
      </c>
      <c r="AA1133" s="5" t="s">
        <v>35</v>
      </c>
      <c r="AD1133" s="5" t="s">
        <v>36</v>
      </c>
      <c r="AE1133" s="5">
        <v>211.86</v>
      </c>
      <c r="AF1133" s="5">
        <v>0</v>
      </c>
      <c r="AG1133" s="5">
        <v>38.14</v>
      </c>
      <c r="AH1133" s="5">
        <f t="shared" si="186"/>
        <v>250</v>
      </c>
    </row>
    <row r="1134" spans="1:34" x14ac:dyDescent="0.25">
      <c r="A1134" s="5">
        <v>1079</v>
      </c>
      <c r="B1134" s="5" t="s">
        <v>29</v>
      </c>
      <c r="C1134" s="5" t="s">
        <v>30</v>
      </c>
      <c r="D1134" s="5" t="s">
        <v>1407</v>
      </c>
      <c r="E1134" s="15" t="str">
        <f t="shared" si="187"/>
        <v>B001</v>
      </c>
      <c r="F1134" s="15" t="str">
        <f t="shared" si="177"/>
        <v>17005</v>
      </c>
      <c r="G1134" s="15" t="str">
        <f t="shared" si="178"/>
        <v>1-1</v>
      </c>
      <c r="H1134" s="5" t="s">
        <v>1371</v>
      </c>
      <c r="I1134" s="5">
        <f t="shared" si="179"/>
        <v>2</v>
      </c>
      <c r="J1134" s="5">
        <f t="shared" si="180"/>
        <v>2022</v>
      </c>
      <c r="K1134" s="5">
        <f t="shared" si="181"/>
        <v>1</v>
      </c>
      <c r="L1134" s="7">
        <f t="shared" si="182"/>
        <v>44593</v>
      </c>
      <c r="M1134" s="5" t="s">
        <v>1371</v>
      </c>
      <c r="U1134" s="5" t="s">
        <v>33</v>
      </c>
      <c r="V1134" s="5" t="str">
        <f t="shared" si="183"/>
        <v>clientes - varios</v>
      </c>
      <c r="W1134" s="5" t="str">
        <f t="shared" si="184"/>
        <v>CLIENTES - VARIOS</v>
      </c>
      <c r="X1134" s="5" t="str">
        <f t="shared" si="185"/>
        <v>Clientes - Varios</v>
      </c>
      <c r="Y1134" s="5">
        <v>99999999</v>
      </c>
      <c r="Z1134" s="5" t="s">
        <v>34</v>
      </c>
      <c r="AA1134" s="5" t="s">
        <v>35</v>
      </c>
      <c r="AD1134" s="5" t="s">
        <v>36</v>
      </c>
      <c r="AE1134" s="5">
        <v>211.87</v>
      </c>
      <c r="AF1134" s="5">
        <v>0</v>
      </c>
      <c r="AG1134" s="5">
        <v>38.14</v>
      </c>
      <c r="AH1134" s="5">
        <f t="shared" si="186"/>
        <v>250.01</v>
      </c>
    </row>
    <row r="1135" spans="1:34" x14ac:dyDescent="0.25">
      <c r="A1135" s="5">
        <v>1080</v>
      </c>
      <c r="B1135" s="5" t="s">
        <v>29</v>
      </c>
      <c r="C1135" s="5" t="s">
        <v>30</v>
      </c>
      <c r="D1135" s="5" t="s">
        <v>1408</v>
      </c>
      <c r="E1135" s="15" t="str">
        <f t="shared" si="187"/>
        <v>B001</v>
      </c>
      <c r="F1135" s="15" t="str">
        <f t="shared" si="177"/>
        <v>17004</v>
      </c>
      <c r="G1135" s="15" t="str">
        <f t="shared" si="178"/>
        <v>1-1</v>
      </c>
      <c r="H1135" s="5" t="s">
        <v>1371</v>
      </c>
      <c r="I1135" s="5">
        <f t="shared" si="179"/>
        <v>2</v>
      </c>
      <c r="J1135" s="5">
        <f t="shared" si="180"/>
        <v>2022</v>
      </c>
      <c r="K1135" s="5">
        <f t="shared" si="181"/>
        <v>1</v>
      </c>
      <c r="L1135" s="7">
        <f t="shared" si="182"/>
        <v>44593</v>
      </c>
      <c r="M1135" s="5" t="s">
        <v>1371</v>
      </c>
      <c r="U1135" s="5" t="s">
        <v>33</v>
      </c>
      <c r="V1135" s="5" t="str">
        <f t="shared" si="183"/>
        <v>clientes - varios</v>
      </c>
      <c r="W1135" s="5" t="str">
        <f t="shared" si="184"/>
        <v>CLIENTES - VARIOS</v>
      </c>
      <c r="X1135" s="5" t="str">
        <f t="shared" si="185"/>
        <v>Clientes - Varios</v>
      </c>
      <c r="Y1135" s="5">
        <v>99999999</v>
      </c>
      <c r="Z1135" s="5" t="s">
        <v>34</v>
      </c>
      <c r="AA1135" s="5" t="s">
        <v>35</v>
      </c>
      <c r="AD1135" s="5" t="s">
        <v>36</v>
      </c>
      <c r="AE1135" s="5">
        <v>423.73</v>
      </c>
      <c r="AF1135" s="5">
        <v>0</v>
      </c>
      <c r="AG1135" s="5">
        <v>76.27</v>
      </c>
      <c r="AH1135" s="5">
        <f t="shared" si="186"/>
        <v>500</v>
      </c>
    </row>
    <row r="1136" spans="1:34" x14ac:dyDescent="0.25">
      <c r="A1136" s="5">
        <v>1081</v>
      </c>
      <c r="B1136" s="5" t="s">
        <v>49</v>
      </c>
      <c r="C1136" s="5" t="s">
        <v>30</v>
      </c>
      <c r="D1136" s="5" t="s">
        <v>1409</v>
      </c>
      <c r="E1136" s="15" t="str">
        <f t="shared" si="187"/>
        <v>B003</v>
      </c>
      <c r="F1136" s="15" t="str">
        <f t="shared" si="177"/>
        <v>12526</v>
      </c>
      <c r="G1136" s="15" t="str">
        <f t="shared" si="178"/>
        <v>3-1</v>
      </c>
      <c r="H1136" s="5" t="s">
        <v>1371</v>
      </c>
      <c r="I1136" s="5">
        <f t="shared" si="179"/>
        <v>2</v>
      </c>
      <c r="J1136" s="5">
        <f t="shared" si="180"/>
        <v>2022</v>
      </c>
      <c r="K1136" s="5">
        <f t="shared" si="181"/>
        <v>1</v>
      </c>
      <c r="L1136" s="7">
        <f t="shared" si="182"/>
        <v>44593</v>
      </c>
      <c r="M1136" s="5" t="s">
        <v>1371</v>
      </c>
      <c r="U1136" s="5" t="s">
        <v>33</v>
      </c>
      <c r="V1136" s="5" t="str">
        <f t="shared" si="183"/>
        <v>clientes - varios</v>
      </c>
      <c r="W1136" s="5" t="str">
        <f t="shared" si="184"/>
        <v>CLIENTES - VARIOS</v>
      </c>
      <c r="X1136" s="5" t="str">
        <f t="shared" si="185"/>
        <v>Clientes - Varios</v>
      </c>
      <c r="Y1136" s="5">
        <v>99999999</v>
      </c>
      <c r="Z1136" s="5" t="s">
        <v>34</v>
      </c>
      <c r="AA1136" s="5" t="s">
        <v>35</v>
      </c>
      <c r="AD1136" s="5" t="s">
        <v>36</v>
      </c>
      <c r="AE1136" s="5">
        <v>423.73</v>
      </c>
      <c r="AF1136" s="5">
        <v>0</v>
      </c>
      <c r="AG1136" s="5">
        <v>76.27</v>
      </c>
      <c r="AH1136" s="5">
        <f t="shared" si="186"/>
        <v>500</v>
      </c>
    </row>
    <row r="1137" spans="1:34" x14ac:dyDescent="0.25">
      <c r="A1137" s="5">
        <v>1082</v>
      </c>
      <c r="B1137" s="5" t="s">
        <v>49</v>
      </c>
      <c r="C1137" s="5" t="s">
        <v>30</v>
      </c>
      <c r="D1137" s="5" t="s">
        <v>1410</v>
      </c>
      <c r="E1137" s="15" t="str">
        <f t="shared" si="187"/>
        <v>B003</v>
      </c>
      <c r="F1137" s="15" t="str">
        <f t="shared" si="177"/>
        <v>12525</v>
      </c>
      <c r="G1137" s="15" t="str">
        <f t="shared" si="178"/>
        <v>3-1</v>
      </c>
      <c r="H1137" s="5" t="s">
        <v>1371</v>
      </c>
      <c r="I1137" s="5">
        <f t="shared" si="179"/>
        <v>2</v>
      </c>
      <c r="J1137" s="5">
        <f t="shared" si="180"/>
        <v>2022</v>
      </c>
      <c r="K1137" s="5">
        <f t="shared" si="181"/>
        <v>1</v>
      </c>
      <c r="L1137" s="7">
        <f t="shared" si="182"/>
        <v>44593</v>
      </c>
      <c r="M1137" s="5" t="s">
        <v>1371</v>
      </c>
      <c r="U1137" s="5" t="s">
        <v>33</v>
      </c>
      <c r="V1137" s="5" t="str">
        <f t="shared" si="183"/>
        <v>clientes - varios</v>
      </c>
      <c r="W1137" s="5" t="str">
        <f t="shared" si="184"/>
        <v>CLIENTES - VARIOS</v>
      </c>
      <c r="X1137" s="5" t="str">
        <f t="shared" si="185"/>
        <v>Clientes - Varios</v>
      </c>
      <c r="Y1137" s="5">
        <v>99999999</v>
      </c>
      <c r="Z1137" s="5" t="s">
        <v>34</v>
      </c>
      <c r="AA1137" s="5" t="s">
        <v>35</v>
      </c>
      <c r="AD1137" s="5" t="s">
        <v>36</v>
      </c>
      <c r="AE1137" s="5">
        <v>423.73</v>
      </c>
      <c r="AF1137" s="5">
        <v>0</v>
      </c>
      <c r="AG1137" s="5">
        <v>76.27</v>
      </c>
      <c r="AH1137" s="5">
        <f t="shared" si="186"/>
        <v>500</v>
      </c>
    </row>
    <row r="1138" spans="1:34" x14ac:dyDescent="0.25">
      <c r="A1138" s="5">
        <v>1083</v>
      </c>
      <c r="B1138" s="5" t="s">
        <v>49</v>
      </c>
      <c r="C1138" s="5" t="s">
        <v>30</v>
      </c>
      <c r="D1138" s="5" t="s">
        <v>1411</v>
      </c>
      <c r="E1138" s="15" t="str">
        <f t="shared" si="187"/>
        <v>B003</v>
      </c>
      <c r="F1138" s="15" t="str">
        <f t="shared" si="177"/>
        <v>12524</v>
      </c>
      <c r="G1138" s="15" t="str">
        <f t="shared" si="178"/>
        <v>3-1</v>
      </c>
      <c r="H1138" s="5" t="s">
        <v>1371</v>
      </c>
      <c r="I1138" s="5">
        <f t="shared" si="179"/>
        <v>2</v>
      </c>
      <c r="J1138" s="5">
        <f t="shared" si="180"/>
        <v>2022</v>
      </c>
      <c r="K1138" s="5">
        <f t="shared" si="181"/>
        <v>1</v>
      </c>
      <c r="L1138" s="7">
        <f t="shared" si="182"/>
        <v>44593</v>
      </c>
      <c r="M1138" s="5" t="s">
        <v>1371</v>
      </c>
      <c r="U1138" s="5" t="s">
        <v>33</v>
      </c>
      <c r="V1138" s="5" t="str">
        <f t="shared" si="183"/>
        <v>clientes - varios</v>
      </c>
      <c r="W1138" s="5" t="str">
        <f t="shared" si="184"/>
        <v>CLIENTES - VARIOS</v>
      </c>
      <c r="X1138" s="5" t="str">
        <f t="shared" si="185"/>
        <v>Clientes - Varios</v>
      </c>
      <c r="Y1138" s="5">
        <v>99999999</v>
      </c>
      <c r="Z1138" s="5" t="s">
        <v>34</v>
      </c>
      <c r="AA1138" s="5" t="s">
        <v>35</v>
      </c>
      <c r="AD1138" s="5" t="s">
        <v>36</v>
      </c>
      <c r="AE1138" s="5">
        <v>77.97</v>
      </c>
      <c r="AF1138" s="5">
        <v>0</v>
      </c>
      <c r="AG1138" s="5">
        <v>14.03</v>
      </c>
      <c r="AH1138" s="5">
        <f t="shared" si="186"/>
        <v>92</v>
      </c>
    </row>
    <row r="1139" spans="1:34" x14ac:dyDescent="0.25">
      <c r="A1139" s="5">
        <v>1084</v>
      </c>
      <c r="B1139" s="5" t="s">
        <v>29</v>
      </c>
      <c r="C1139" s="5" t="s">
        <v>30</v>
      </c>
      <c r="D1139" s="5" t="s">
        <v>1412</v>
      </c>
      <c r="E1139" s="15" t="str">
        <f t="shared" si="187"/>
        <v>B001</v>
      </c>
      <c r="F1139" s="15" t="str">
        <f t="shared" si="177"/>
        <v>17003</v>
      </c>
      <c r="G1139" s="15" t="str">
        <f t="shared" si="178"/>
        <v>1-1</v>
      </c>
      <c r="H1139" s="5" t="s">
        <v>1371</v>
      </c>
      <c r="I1139" s="5">
        <f t="shared" si="179"/>
        <v>2</v>
      </c>
      <c r="J1139" s="5">
        <f t="shared" si="180"/>
        <v>2022</v>
      </c>
      <c r="K1139" s="5">
        <f t="shared" si="181"/>
        <v>1</v>
      </c>
      <c r="L1139" s="7">
        <f t="shared" si="182"/>
        <v>44593</v>
      </c>
      <c r="M1139" s="5" t="s">
        <v>1371</v>
      </c>
      <c r="U1139" s="5" t="s">
        <v>33</v>
      </c>
      <c r="V1139" s="5" t="str">
        <f t="shared" si="183"/>
        <v>clientes - varios</v>
      </c>
      <c r="W1139" s="5" t="str">
        <f t="shared" si="184"/>
        <v>CLIENTES - VARIOS</v>
      </c>
      <c r="X1139" s="5" t="str">
        <f t="shared" si="185"/>
        <v>Clientes - Varios</v>
      </c>
      <c r="Y1139" s="5">
        <v>99999999</v>
      </c>
      <c r="Z1139" s="5" t="s">
        <v>34</v>
      </c>
      <c r="AA1139" s="5" t="s">
        <v>35</v>
      </c>
      <c r="AD1139" s="5" t="s">
        <v>36</v>
      </c>
      <c r="AE1139" s="5">
        <v>211.87</v>
      </c>
      <c r="AF1139" s="5">
        <v>0</v>
      </c>
      <c r="AG1139" s="5">
        <v>38.14</v>
      </c>
      <c r="AH1139" s="5">
        <f t="shared" si="186"/>
        <v>250.01</v>
      </c>
    </row>
    <row r="1140" spans="1:34" x14ac:dyDescent="0.25">
      <c r="A1140" s="5">
        <v>1085</v>
      </c>
      <c r="B1140" s="5" t="s">
        <v>29</v>
      </c>
      <c r="C1140" s="5" t="s">
        <v>38</v>
      </c>
      <c r="D1140" s="5" t="s">
        <v>1413</v>
      </c>
      <c r="E1140" s="15" t="str">
        <f t="shared" si="187"/>
        <v>F001</v>
      </c>
      <c r="F1140" s="15" t="str">
        <f t="shared" si="177"/>
        <v>8322</v>
      </c>
      <c r="G1140" s="15" t="str">
        <f t="shared" si="178"/>
        <v>1-8</v>
      </c>
      <c r="H1140" s="5" t="s">
        <v>1371</v>
      </c>
      <c r="I1140" s="5">
        <f t="shared" si="179"/>
        <v>2</v>
      </c>
      <c r="J1140" s="5">
        <f t="shared" si="180"/>
        <v>2022</v>
      </c>
      <c r="K1140" s="5">
        <f t="shared" si="181"/>
        <v>1</v>
      </c>
      <c r="L1140" s="7">
        <f t="shared" si="182"/>
        <v>44593</v>
      </c>
      <c r="M1140" s="5" t="s">
        <v>1371</v>
      </c>
      <c r="R1140" s="5" t="s">
        <v>395</v>
      </c>
      <c r="S1140" s="5" t="s">
        <v>168</v>
      </c>
      <c r="T1140" s="5" t="s">
        <v>169</v>
      </c>
      <c r="U1140" s="5" t="s">
        <v>1414</v>
      </c>
      <c r="V1140" s="5" t="str">
        <f t="shared" si="183"/>
        <v>enerconst e.i.r.l.</v>
      </c>
      <c r="W1140" s="5" t="str">
        <f t="shared" si="184"/>
        <v>ENERCONST E.I.R.L.</v>
      </c>
      <c r="X1140" s="5" t="str">
        <f t="shared" si="185"/>
        <v>Enerconst E.I.R.L.</v>
      </c>
      <c r="Y1140" s="5">
        <v>20603400551</v>
      </c>
      <c r="Z1140" s="5" t="s">
        <v>34</v>
      </c>
      <c r="AA1140" s="5" t="s">
        <v>35</v>
      </c>
      <c r="AD1140" s="5" t="s">
        <v>36</v>
      </c>
      <c r="AE1140" s="5">
        <v>205.93</v>
      </c>
      <c r="AF1140" s="5">
        <v>0</v>
      </c>
      <c r="AG1140" s="5">
        <v>37.07</v>
      </c>
      <c r="AH1140" s="5">
        <f t="shared" si="186"/>
        <v>243</v>
      </c>
    </row>
    <row r="1141" spans="1:34" x14ac:dyDescent="0.25">
      <c r="A1141" s="5">
        <v>1086</v>
      </c>
      <c r="B1141" s="5" t="s">
        <v>29</v>
      </c>
      <c r="C1141" s="5" t="s">
        <v>30</v>
      </c>
      <c r="D1141" s="5" t="s">
        <v>1415</v>
      </c>
      <c r="E1141" s="15" t="str">
        <f t="shared" si="187"/>
        <v>B001</v>
      </c>
      <c r="F1141" s="15" t="str">
        <f t="shared" si="177"/>
        <v>17002</v>
      </c>
      <c r="G1141" s="15" t="str">
        <f t="shared" si="178"/>
        <v>1-1</v>
      </c>
      <c r="H1141" s="5" t="s">
        <v>1371</v>
      </c>
      <c r="I1141" s="5">
        <f t="shared" si="179"/>
        <v>2</v>
      </c>
      <c r="J1141" s="5">
        <f t="shared" si="180"/>
        <v>2022</v>
      </c>
      <c r="K1141" s="5">
        <f t="shared" si="181"/>
        <v>1</v>
      </c>
      <c r="L1141" s="7">
        <f t="shared" si="182"/>
        <v>44593</v>
      </c>
      <c r="M1141" s="5" t="s">
        <v>1371</v>
      </c>
      <c r="U1141" s="5" t="s">
        <v>33</v>
      </c>
      <c r="V1141" s="5" t="str">
        <f t="shared" si="183"/>
        <v>clientes - varios</v>
      </c>
      <c r="W1141" s="5" t="str">
        <f t="shared" si="184"/>
        <v>CLIENTES - VARIOS</v>
      </c>
      <c r="X1141" s="5" t="str">
        <f t="shared" si="185"/>
        <v>Clientes - Varios</v>
      </c>
      <c r="Y1141" s="5">
        <v>99999999</v>
      </c>
      <c r="Z1141" s="5" t="s">
        <v>34</v>
      </c>
      <c r="AA1141" s="5" t="s">
        <v>35</v>
      </c>
      <c r="AD1141" s="5" t="s">
        <v>36</v>
      </c>
      <c r="AE1141" s="5">
        <v>211.87</v>
      </c>
      <c r="AF1141" s="5">
        <v>0</v>
      </c>
      <c r="AG1141" s="5">
        <v>38.14</v>
      </c>
      <c r="AH1141" s="5">
        <f t="shared" si="186"/>
        <v>250.01</v>
      </c>
    </row>
    <row r="1142" spans="1:34" x14ac:dyDescent="0.25">
      <c r="A1142" s="5">
        <v>1087</v>
      </c>
      <c r="B1142" s="5" t="s">
        <v>29</v>
      </c>
      <c r="C1142" s="5" t="s">
        <v>30</v>
      </c>
      <c r="D1142" s="5" t="s">
        <v>1416</v>
      </c>
      <c r="E1142" s="15" t="str">
        <f t="shared" si="187"/>
        <v>B001</v>
      </c>
      <c r="F1142" s="15" t="str">
        <f t="shared" si="177"/>
        <v>17001</v>
      </c>
      <c r="G1142" s="15" t="str">
        <f t="shared" si="178"/>
        <v>1-1</v>
      </c>
      <c r="H1142" s="5" t="s">
        <v>1371</v>
      </c>
      <c r="I1142" s="5">
        <f t="shared" si="179"/>
        <v>2</v>
      </c>
      <c r="J1142" s="5">
        <f t="shared" si="180"/>
        <v>2022</v>
      </c>
      <c r="K1142" s="5">
        <f t="shared" si="181"/>
        <v>1</v>
      </c>
      <c r="L1142" s="7">
        <f t="shared" si="182"/>
        <v>44593</v>
      </c>
      <c r="M1142" s="5" t="s">
        <v>1371</v>
      </c>
      <c r="U1142" s="5" t="s">
        <v>33</v>
      </c>
      <c r="V1142" s="5" t="str">
        <f t="shared" si="183"/>
        <v>clientes - varios</v>
      </c>
      <c r="W1142" s="5" t="str">
        <f t="shared" si="184"/>
        <v>CLIENTES - VARIOS</v>
      </c>
      <c r="X1142" s="5" t="str">
        <f t="shared" si="185"/>
        <v>Clientes - Varios</v>
      </c>
      <c r="Y1142" s="5">
        <v>99999999</v>
      </c>
      <c r="Z1142" s="5" t="s">
        <v>34</v>
      </c>
      <c r="AA1142" s="5" t="s">
        <v>35</v>
      </c>
      <c r="AD1142" s="5" t="s">
        <v>36</v>
      </c>
      <c r="AE1142" s="5">
        <v>423.73</v>
      </c>
      <c r="AF1142" s="5">
        <v>0</v>
      </c>
      <c r="AG1142" s="5">
        <v>76.27</v>
      </c>
      <c r="AH1142" s="5">
        <f t="shared" si="186"/>
        <v>500</v>
      </c>
    </row>
    <row r="1143" spans="1:34" x14ac:dyDescent="0.25">
      <c r="A1143" s="5">
        <v>1088</v>
      </c>
      <c r="B1143" s="5" t="s">
        <v>29</v>
      </c>
      <c r="C1143" s="5" t="s">
        <v>30</v>
      </c>
      <c r="D1143" s="5" t="s">
        <v>1417</v>
      </c>
      <c r="E1143" s="15" t="str">
        <f t="shared" si="187"/>
        <v>B001</v>
      </c>
      <c r="F1143" s="15" t="str">
        <f t="shared" si="177"/>
        <v>17000</v>
      </c>
      <c r="G1143" s="15" t="str">
        <f t="shared" si="178"/>
        <v>1-1</v>
      </c>
      <c r="H1143" s="5" t="s">
        <v>1371</v>
      </c>
      <c r="I1143" s="5">
        <f t="shared" si="179"/>
        <v>2</v>
      </c>
      <c r="J1143" s="5">
        <f t="shared" si="180"/>
        <v>2022</v>
      </c>
      <c r="K1143" s="5">
        <f t="shared" si="181"/>
        <v>1</v>
      </c>
      <c r="L1143" s="7">
        <f t="shared" si="182"/>
        <v>44593</v>
      </c>
      <c r="M1143" s="5" t="s">
        <v>1371</v>
      </c>
      <c r="U1143" s="5" t="s">
        <v>33</v>
      </c>
      <c r="V1143" s="5" t="str">
        <f t="shared" si="183"/>
        <v>clientes - varios</v>
      </c>
      <c r="W1143" s="5" t="str">
        <f t="shared" si="184"/>
        <v>CLIENTES - VARIOS</v>
      </c>
      <c r="X1143" s="5" t="str">
        <f t="shared" si="185"/>
        <v>Clientes - Varios</v>
      </c>
      <c r="Y1143" s="5">
        <v>99999999</v>
      </c>
      <c r="Z1143" s="5" t="s">
        <v>34</v>
      </c>
      <c r="AA1143" s="5" t="s">
        <v>35</v>
      </c>
      <c r="AD1143" s="5" t="s">
        <v>36</v>
      </c>
      <c r="AE1143" s="5">
        <v>423.73</v>
      </c>
      <c r="AF1143" s="5">
        <v>0</v>
      </c>
      <c r="AG1143" s="5">
        <v>76.27</v>
      </c>
      <c r="AH1143" s="5">
        <f t="shared" si="186"/>
        <v>500</v>
      </c>
    </row>
    <row r="1144" spans="1:34" x14ac:dyDescent="0.25">
      <c r="A1144" s="5">
        <v>1089</v>
      </c>
      <c r="B1144" s="5" t="s">
        <v>29</v>
      </c>
      <c r="C1144" s="5" t="s">
        <v>30</v>
      </c>
      <c r="D1144" s="5" t="s">
        <v>1418</v>
      </c>
      <c r="E1144" s="15" t="str">
        <f t="shared" si="187"/>
        <v>B001</v>
      </c>
      <c r="F1144" s="15" t="str">
        <f t="shared" si="177"/>
        <v>16999</v>
      </c>
      <c r="G1144" s="15" t="str">
        <f t="shared" si="178"/>
        <v>1-1</v>
      </c>
      <c r="H1144" s="5" t="s">
        <v>1371</v>
      </c>
      <c r="I1144" s="5">
        <f t="shared" si="179"/>
        <v>2</v>
      </c>
      <c r="J1144" s="5">
        <f t="shared" si="180"/>
        <v>2022</v>
      </c>
      <c r="K1144" s="5">
        <f t="shared" si="181"/>
        <v>1</v>
      </c>
      <c r="L1144" s="7">
        <f t="shared" si="182"/>
        <v>44593</v>
      </c>
      <c r="M1144" s="5" t="s">
        <v>1371</v>
      </c>
      <c r="U1144" s="5" t="s">
        <v>33</v>
      </c>
      <c r="V1144" s="5" t="str">
        <f t="shared" si="183"/>
        <v>clientes - varios</v>
      </c>
      <c r="W1144" s="5" t="str">
        <f t="shared" si="184"/>
        <v>CLIENTES - VARIOS</v>
      </c>
      <c r="X1144" s="5" t="str">
        <f t="shared" si="185"/>
        <v>Clientes - Varios</v>
      </c>
      <c r="Y1144" s="5">
        <v>99999999</v>
      </c>
      <c r="Z1144" s="5" t="s">
        <v>34</v>
      </c>
      <c r="AA1144" s="5" t="s">
        <v>35</v>
      </c>
      <c r="AD1144" s="5" t="s">
        <v>36</v>
      </c>
      <c r="AE1144" s="5">
        <v>211.86</v>
      </c>
      <c r="AF1144" s="5">
        <v>0</v>
      </c>
      <c r="AG1144" s="5">
        <v>38.14</v>
      </c>
      <c r="AH1144" s="5">
        <f t="shared" si="186"/>
        <v>250</v>
      </c>
    </row>
    <row r="1145" spans="1:34" x14ac:dyDescent="0.25">
      <c r="A1145" s="5">
        <v>1090</v>
      </c>
      <c r="B1145" s="5" t="s">
        <v>29</v>
      </c>
      <c r="C1145" s="5" t="s">
        <v>30</v>
      </c>
      <c r="D1145" s="5" t="s">
        <v>1419</v>
      </c>
      <c r="E1145" s="15" t="str">
        <f t="shared" si="187"/>
        <v>B001</v>
      </c>
      <c r="F1145" s="15" t="str">
        <f t="shared" ref="F1145:F1208" si="188">IF(LEFT(RIGHT(D1145,5),1)="-",RIGHT(D1145,4),RIGHT(D1145,5))</f>
        <v>16998</v>
      </c>
      <c r="G1145" s="15" t="str">
        <f t="shared" ref="G1145:G1208" si="189">MID(D1145,4,3)</f>
        <v>1-1</v>
      </c>
      <c r="H1145" s="5" t="s">
        <v>1371</v>
      </c>
      <c r="I1145" s="5">
        <f t="shared" ref="I1145:I1208" si="190">MONTH(H1145)</f>
        <v>2</v>
      </c>
      <c r="J1145" s="5">
        <f t="shared" ref="J1145:J1208" si="191">YEAR(H1145)</f>
        <v>2022</v>
      </c>
      <c r="K1145" s="5">
        <f t="shared" ref="K1145:K1208" si="192">DAY(H1145)</f>
        <v>1</v>
      </c>
      <c r="L1145" s="7">
        <f t="shared" ref="L1145:L1208" si="193">DATE(J1145,I1145,K1145)</f>
        <v>44593</v>
      </c>
      <c r="M1145" s="5" t="s">
        <v>1371</v>
      </c>
      <c r="U1145" s="5" t="s">
        <v>33</v>
      </c>
      <c r="V1145" s="5" t="str">
        <f t="shared" ref="V1145:V1208" si="194">LOWER(U1145)</f>
        <v>clientes - varios</v>
      </c>
      <c r="W1145" s="5" t="str">
        <f t="shared" ref="W1145:W1208" si="195">UPPER(U1145)</f>
        <v>CLIENTES - VARIOS</v>
      </c>
      <c r="X1145" s="5" t="str">
        <f t="shared" ref="X1145:X1208" si="196">PROPER(W1145)</f>
        <v>Clientes - Varios</v>
      </c>
      <c r="Y1145" s="5">
        <v>99999999</v>
      </c>
      <c r="Z1145" s="5" t="s">
        <v>34</v>
      </c>
      <c r="AA1145" s="5" t="s">
        <v>35</v>
      </c>
      <c r="AD1145" s="5" t="s">
        <v>36</v>
      </c>
      <c r="AE1145" s="5">
        <v>211.86</v>
      </c>
      <c r="AF1145" s="5">
        <v>0</v>
      </c>
      <c r="AG1145" s="5">
        <v>38.14</v>
      </c>
      <c r="AH1145" s="5">
        <f t="shared" ref="AH1145:AH1208" si="197">AE1145+AG1145</f>
        <v>250</v>
      </c>
    </row>
    <row r="1146" spans="1:34" x14ac:dyDescent="0.25">
      <c r="A1146" s="5">
        <v>1091</v>
      </c>
      <c r="B1146" s="5" t="s">
        <v>29</v>
      </c>
      <c r="C1146" s="5" t="s">
        <v>30</v>
      </c>
      <c r="D1146" s="5" t="s">
        <v>1420</v>
      </c>
      <c r="E1146" s="15" t="str">
        <f t="shared" ref="E1146:E1209" si="198">LEFT(D1146,4)</f>
        <v>B001</v>
      </c>
      <c r="F1146" s="15" t="str">
        <f t="shared" si="188"/>
        <v>16997</v>
      </c>
      <c r="G1146" s="15" t="str">
        <f t="shared" si="189"/>
        <v>1-1</v>
      </c>
      <c r="H1146" s="5" t="s">
        <v>1371</v>
      </c>
      <c r="I1146" s="5">
        <f t="shared" si="190"/>
        <v>2</v>
      </c>
      <c r="J1146" s="5">
        <f t="shared" si="191"/>
        <v>2022</v>
      </c>
      <c r="K1146" s="5">
        <f t="shared" si="192"/>
        <v>1</v>
      </c>
      <c r="L1146" s="7">
        <f t="shared" si="193"/>
        <v>44593</v>
      </c>
      <c r="M1146" s="5" t="s">
        <v>1371</v>
      </c>
      <c r="U1146" s="5" t="s">
        <v>33</v>
      </c>
      <c r="V1146" s="5" t="str">
        <f t="shared" si="194"/>
        <v>clientes - varios</v>
      </c>
      <c r="W1146" s="5" t="str">
        <f t="shared" si="195"/>
        <v>CLIENTES - VARIOS</v>
      </c>
      <c r="X1146" s="5" t="str">
        <f t="shared" si="196"/>
        <v>Clientes - Varios</v>
      </c>
      <c r="Y1146" s="5">
        <v>99999999</v>
      </c>
      <c r="Z1146" s="5" t="s">
        <v>34</v>
      </c>
      <c r="AA1146" s="5" t="s">
        <v>35</v>
      </c>
      <c r="AD1146" s="5" t="s">
        <v>36</v>
      </c>
      <c r="AE1146" s="5">
        <v>211.86</v>
      </c>
      <c r="AF1146" s="5">
        <v>0</v>
      </c>
      <c r="AG1146" s="5">
        <v>38.14</v>
      </c>
      <c r="AH1146" s="5">
        <f t="shared" si="197"/>
        <v>250</v>
      </c>
    </row>
    <row r="1147" spans="1:34" x14ac:dyDescent="0.25">
      <c r="A1147" s="5">
        <v>1092</v>
      </c>
      <c r="B1147" s="5" t="s">
        <v>29</v>
      </c>
      <c r="C1147" s="5" t="s">
        <v>30</v>
      </c>
      <c r="D1147" s="5" t="s">
        <v>1421</v>
      </c>
      <c r="E1147" s="15" t="str">
        <f t="shared" si="198"/>
        <v>B001</v>
      </c>
      <c r="F1147" s="15" t="str">
        <f t="shared" si="188"/>
        <v>16996</v>
      </c>
      <c r="G1147" s="15" t="str">
        <f t="shared" si="189"/>
        <v>1-1</v>
      </c>
      <c r="H1147" s="5" t="s">
        <v>1371</v>
      </c>
      <c r="I1147" s="5">
        <f t="shared" si="190"/>
        <v>2</v>
      </c>
      <c r="J1147" s="5">
        <f t="shared" si="191"/>
        <v>2022</v>
      </c>
      <c r="K1147" s="5">
        <f t="shared" si="192"/>
        <v>1</v>
      </c>
      <c r="L1147" s="7">
        <f t="shared" si="193"/>
        <v>44593</v>
      </c>
      <c r="M1147" s="5" t="s">
        <v>1371</v>
      </c>
      <c r="U1147" s="5" t="s">
        <v>33</v>
      </c>
      <c r="V1147" s="5" t="str">
        <f t="shared" si="194"/>
        <v>clientes - varios</v>
      </c>
      <c r="W1147" s="5" t="str">
        <f t="shared" si="195"/>
        <v>CLIENTES - VARIOS</v>
      </c>
      <c r="X1147" s="5" t="str">
        <f t="shared" si="196"/>
        <v>Clientes - Varios</v>
      </c>
      <c r="Y1147" s="5">
        <v>99999999</v>
      </c>
      <c r="Z1147" s="5" t="s">
        <v>34</v>
      </c>
      <c r="AA1147" s="5" t="s">
        <v>35</v>
      </c>
      <c r="AD1147" s="5" t="s">
        <v>36</v>
      </c>
      <c r="AE1147" s="5">
        <v>211.86</v>
      </c>
      <c r="AF1147" s="5">
        <v>0</v>
      </c>
      <c r="AG1147" s="5">
        <v>38.14</v>
      </c>
      <c r="AH1147" s="5">
        <f t="shared" si="197"/>
        <v>250</v>
      </c>
    </row>
    <row r="1148" spans="1:34" x14ac:dyDescent="0.25">
      <c r="A1148" s="5">
        <v>1093</v>
      </c>
      <c r="B1148" s="5" t="s">
        <v>29</v>
      </c>
      <c r="C1148" s="5" t="s">
        <v>38</v>
      </c>
      <c r="D1148" s="5" t="s">
        <v>1422</v>
      </c>
      <c r="E1148" s="15" t="str">
        <f t="shared" si="198"/>
        <v>F001</v>
      </c>
      <c r="F1148" s="15" t="str">
        <f t="shared" si="188"/>
        <v>8321</v>
      </c>
      <c r="G1148" s="15" t="str">
        <f t="shared" si="189"/>
        <v>1-8</v>
      </c>
      <c r="H1148" s="5" t="s">
        <v>1371</v>
      </c>
      <c r="I1148" s="5">
        <f t="shared" si="190"/>
        <v>2</v>
      </c>
      <c r="J1148" s="5">
        <f t="shared" si="191"/>
        <v>2022</v>
      </c>
      <c r="K1148" s="5">
        <f t="shared" si="192"/>
        <v>1</v>
      </c>
      <c r="L1148" s="7">
        <f t="shared" si="193"/>
        <v>44593</v>
      </c>
      <c r="M1148" s="5" t="s">
        <v>1371</v>
      </c>
      <c r="R1148" s="5" t="s">
        <v>66</v>
      </c>
      <c r="S1148" s="5" t="s">
        <v>40</v>
      </c>
      <c r="T1148" s="5" t="s">
        <v>41</v>
      </c>
      <c r="U1148" s="5" t="s">
        <v>67</v>
      </c>
      <c r="V1148" s="5" t="str">
        <f t="shared" si="194"/>
        <v>regalado cieza segundo</v>
      </c>
      <c r="W1148" s="5" t="str">
        <f t="shared" si="195"/>
        <v>REGALADO CIEZA SEGUNDO</v>
      </c>
      <c r="X1148" s="5" t="str">
        <f t="shared" si="196"/>
        <v>Regalado Cieza Segundo</v>
      </c>
      <c r="Y1148" s="5">
        <v>10166087916</v>
      </c>
      <c r="Z1148" s="5" t="s">
        <v>34</v>
      </c>
      <c r="AA1148" s="5" t="s">
        <v>35</v>
      </c>
      <c r="AD1148" s="5" t="s">
        <v>36</v>
      </c>
      <c r="AE1148" s="5">
        <v>2457.63</v>
      </c>
      <c r="AF1148" s="5">
        <v>0</v>
      </c>
      <c r="AG1148" s="5">
        <v>442.37</v>
      </c>
      <c r="AH1148" s="5">
        <f t="shared" si="197"/>
        <v>2900</v>
      </c>
    </row>
    <row r="1149" spans="1:34" x14ac:dyDescent="0.25">
      <c r="A1149" s="5">
        <v>1094</v>
      </c>
      <c r="B1149" s="5" t="s">
        <v>29</v>
      </c>
      <c r="C1149" s="5" t="s">
        <v>38</v>
      </c>
      <c r="D1149" s="5" t="s">
        <v>1423</v>
      </c>
      <c r="E1149" s="15" t="str">
        <f t="shared" si="198"/>
        <v>F001</v>
      </c>
      <c r="F1149" s="15" t="str">
        <f t="shared" si="188"/>
        <v>8320</v>
      </c>
      <c r="G1149" s="15" t="str">
        <f t="shared" si="189"/>
        <v>1-8</v>
      </c>
      <c r="H1149" s="5" t="s">
        <v>1371</v>
      </c>
      <c r="I1149" s="5">
        <f t="shared" si="190"/>
        <v>2</v>
      </c>
      <c r="J1149" s="5">
        <f t="shared" si="191"/>
        <v>2022</v>
      </c>
      <c r="K1149" s="5">
        <f t="shared" si="192"/>
        <v>1</v>
      </c>
      <c r="L1149" s="7">
        <f t="shared" si="193"/>
        <v>44593</v>
      </c>
      <c r="M1149" s="5" t="s">
        <v>1371</v>
      </c>
      <c r="R1149" s="5" t="s">
        <v>66</v>
      </c>
      <c r="S1149" s="5" t="s">
        <v>40</v>
      </c>
      <c r="T1149" s="5" t="s">
        <v>41</v>
      </c>
      <c r="U1149" s="5" t="s">
        <v>67</v>
      </c>
      <c r="V1149" s="5" t="str">
        <f t="shared" si="194"/>
        <v>regalado cieza segundo</v>
      </c>
      <c r="W1149" s="5" t="str">
        <f t="shared" si="195"/>
        <v>REGALADO CIEZA SEGUNDO</v>
      </c>
      <c r="X1149" s="5" t="str">
        <f t="shared" si="196"/>
        <v>Regalado Cieza Segundo</v>
      </c>
      <c r="Y1149" s="5">
        <v>10166087916</v>
      </c>
      <c r="Z1149" s="5" t="s">
        <v>34</v>
      </c>
      <c r="AA1149" s="5" t="s">
        <v>35</v>
      </c>
      <c r="AD1149" s="5" t="s">
        <v>36</v>
      </c>
      <c r="AE1149" s="5">
        <v>2457.63</v>
      </c>
      <c r="AF1149" s="5">
        <v>0</v>
      </c>
      <c r="AG1149" s="5">
        <v>442.37</v>
      </c>
      <c r="AH1149" s="5">
        <f t="shared" si="197"/>
        <v>2900</v>
      </c>
    </row>
    <row r="1150" spans="1:34" x14ac:dyDescent="0.25">
      <c r="A1150" s="5">
        <v>1095</v>
      </c>
      <c r="B1150" s="5" t="s">
        <v>29</v>
      </c>
      <c r="C1150" s="5" t="s">
        <v>38</v>
      </c>
      <c r="D1150" s="5" t="s">
        <v>1424</v>
      </c>
      <c r="E1150" s="15" t="str">
        <f t="shared" si="198"/>
        <v>F001</v>
      </c>
      <c r="F1150" s="15" t="str">
        <f t="shared" si="188"/>
        <v>8319</v>
      </c>
      <c r="G1150" s="15" t="str">
        <f t="shared" si="189"/>
        <v>1-8</v>
      </c>
      <c r="H1150" s="5" t="s">
        <v>1371</v>
      </c>
      <c r="I1150" s="5">
        <f t="shared" si="190"/>
        <v>2</v>
      </c>
      <c r="J1150" s="5">
        <f t="shared" si="191"/>
        <v>2022</v>
      </c>
      <c r="K1150" s="5">
        <f t="shared" si="192"/>
        <v>1</v>
      </c>
      <c r="L1150" s="7">
        <f t="shared" si="193"/>
        <v>44593</v>
      </c>
      <c r="M1150" s="5" t="s">
        <v>1371</v>
      </c>
      <c r="R1150" s="5" t="s">
        <v>66</v>
      </c>
      <c r="S1150" s="5" t="s">
        <v>40</v>
      </c>
      <c r="T1150" s="5" t="s">
        <v>41</v>
      </c>
      <c r="U1150" s="5" t="s">
        <v>67</v>
      </c>
      <c r="V1150" s="5" t="str">
        <f t="shared" si="194"/>
        <v>regalado cieza segundo</v>
      </c>
      <c r="W1150" s="5" t="str">
        <f t="shared" si="195"/>
        <v>REGALADO CIEZA SEGUNDO</v>
      </c>
      <c r="X1150" s="5" t="str">
        <f t="shared" si="196"/>
        <v>Regalado Cieza Segundo</v>
      </c>
      <c r="Y1150" s="5">
        <v>10166087916</v>
      </c>
      <c r="Z1150" s="5" t="s">
        <v>34</v>
      </c>
      <c r="AA1150" s="5" t="s">
        <v>35</v>
      </c>
      <c r="AD1150" s="5" t="s">
        <v>36</v>
      </c>
      <c r="AE1150" s="5">
        <v>2457.63</v>
      </c>
      <c r="AF1150" s="5">
        <v>0</v>
      </c>
      <c r="AG1150" s="5">
        <v>442.37</v>
      </c>
      <c r="AH1150" s="5">
        <f t="shared" si="197"/>
        <v>2900</v>
      </c>
    </row>
    <row r="1151" spans="1:34" x14ac:dyDescent="0.25">
      <c r="A1151" s="5">
        <v>1096</v>
      </c>
      <c r="B1151" s="5" t="s">
        <v>29</v>
      </c>
      <c r="C1151" s="5" t="s">
        <v>38</v>
      </c>
      <c r="D1151" s="5" t="s">
        <v>1425</v>
      </c>
      <c r="E1151" s="15" t="str">
        <f t="shared" si="198"/>
        <v>F001</v>
      </c>
      <c r="F1151" s="15" t="str">
        <f t="shared" si="188"/>
        <v>8318</v>
      </c>
      <c r="G1151" s="15" t="str">
        <f t="shared" si="189"/>
        <v>1-8</v>
      </c>
      <c r="H1151" s="5" t="s">
        <v>1371</v>
      </c>
      <c r="I1151" s="5">
        <f t="shared" si="190"/>
        <v>2</v>
      </c>
      <c r="J1151" s="5">
        <f t="shared" si="191"/>
        <v>2022</v>
      </c>
      <c r="K1151" s="5">
        <f t="shared" si="192"/>
        <v>1</v>
      </c>
      <c r="L1151" s="7">
        <f t="shared" si="193"/>
        <v>44593</v>
      </c>
      <c r="M1151" s="5" t="s">
        <v>1371</v>
      </c>
      <c r="R1151" s="5" t="s">
        <v>395</v>
      </c>
      <c r="S1151" s="5" t="s">
        <v>168</v>
      </c>
      <c r="T1151" s="5" t="s">
        <v>169</v>
      </c>
      <c r="U1151" s="5" t="s">
        <v>396</v>
      </c>
      <c r="V1151" s="5" t="str">
        <f t="shared" si="194"/>
        <v>transportes pasamayo s r ltda</v>
      </c>
      <c r="W1151" s="5" t="str">
        <f t="shared" si="195"/>
        <v>TRANSPORTES PASAMAYO S R LTDA</v>
      </c>
      <c r="X1151" s="5" t="str">
        <f t="shared" si="196"/>
        <v>Transportes Pasamayo S R Ltda</v>
      </c>
      <c r="Y1151" s="5">
        <v>20225171719</v>
      </c>
      <c r="Z1151" s="5" t="s">
        <v>34</v>
      </c>
      <c r="AA1151" s="5" t="s">
        <v>35</v>
      </c>
      <c r="AD1151" s="5" t="s">
        <v>36</v>
      </c>
      <c r="AE1151" s="5">
        <v>152.54</v>
      </c>
      <c r="AF1151" s="5">
        <v>0</v>
      </c>
      <c r="AG1151" s="5">
        <v>27.46</v>
      </c>
      <c r="AH1151" s="5">
        <f t="shared" si="197"/>
        <v>180</v>
      </c>
    </row>
    <row r="1152" spans="1:34" x14ac:dyDescent="0.25">
      <c r="A1152" s="5">
        <v>1097</v>
      </c>
      <c r="B1152" s="5" t="s">
        <v>29</v>
      </c>
      <c r="C1152" s="5" t="s">
        <v>38</v>
      </c>
      <c r="D1152" s="5" t="s">
        <v>1426</v>
      </c>
      <c r="E1152" s="15" t="str">
        <f t="shared" si="198"/>
        <v>F001</v>
      </c>
      <c r="F1152" s="15" t="str">
        <f t="shared" si="188"/>
        <v>8317</v>
      </c>
      <c r="G1152" s="15" t="str">
        <f t="shared" si="189"/>
        <v>1-8</v>
      </c>
      <c r="H1152" s="5" t="s">
        <v>1371</v>
      </c>
      <c r="I1152" s="5">
        <f t="shared" si="190"/>
        <v>2</v>
      </c>
      <c r="J1152" s="5">
        <f t="shared" si="191"/>
        <v>2022</v>
      </c>
      <c r="K1152" s="5">
        <f t="shared" si="192"/>
        <v>1</v>
      </c>
      <c r="L1152" s="7">
        <f t="shared" si="193"/>
        <v>44593</v>
      </c>
      <c r="M1152" s="5" t="s">
        <v>1371</v>
      </c>
      <c r="R1152" s="5" t="s">
        <v>60</v>
      </c>
      <c r="S1152" s="5" t="s">
        <v>61</v>
      </c>
      <c r="T1152" s="5" t="s">
        <v>60</v>
      </c>
      <c r="U1152" s="5" t="s">
        <v>1398</v>
      </c>
      <c r="V1152" s="5" t="str">
        <f t="shared" si="194"/>
        <v>tours san antonio de padua sac</v>
      </c>
      <c r="W1152" s="5" t="str">
        <f t="shared" si="195"/>
        <v>TOURS SAN ANTONIO DE PADUA SAC</v>
      </c>
      <c r="X1152" s="5" t="str">
        <f t="shared" si="196"/>
        <v>Tours San Antonio De Padua Sac</v>
      </c>
      <c r="Y1152" s="5">
        <v>20529522801</v>
      </c>
      <c r="Z1152" s="5" t="s">
        <v>34</v>
      </c>
      <c r="AA1152" s="5" t="s">
        <v>35</v>
      </c>
      <c r="AD1152" s="5" t="s">
        <v>36</v>
      </c>
      <c r="AE1152" s="5">
        <v>84.75</v>
      </c>
      <c r="AF1152" s="5">
        <v>0</v>
      </c>
      <c r="AG1152" s="5">
        <v>15.25</v>
      </c>
      <c r="AH1152" s="5">
        <f t="shared" si="197"/>
        <v>100</v>
      </c>
    </row>
    <row r="1153" spans="1:34" x14ac:dyDescent="0.25">
      <c r="A1153" s="5">
        <v>1098</v>
      </c>
      <c r="B1153" s="5" t="s">
        <v>29</v>
      </c>
      <c r="C1153" s="5" t="s">
        <v>38</v>
      </c>
      <c r="D1153" s="5" t="s">
        <v>1427</v>
      </c>
      <c r="E1153" s="15" t="str">
        <f t="shared" si="198"/>
        <v>F001</v>
      </c>
      <c r="F1153" s="15" t="str">
        <f t="shared" si="188"/>
        <v>8316</v>
      </c>
      <c r="G1153" s="15" t="str">
        <f t="shared" si="189"/>
        <v>1-8</v>
      </c>
      <c r="H1153" s="5" t="s">
        <v>1371</v>
      </c>
      <c r="I1153" s="5">
        <f t="shared" si="190"/>
        <v>2</v>
      </c>
      <c r="J1153" s="5">
        <f t="shared" si="191"/>
        <v>2022</v>
      </c>
      <c r="K1153" s="5">
        <f t="shared" si="192"/>
        <v>1</v>
      </c>
      <c r="L1153" s="7">
        <f t="shared" si="193"/>
        <v>44593</v>
      </c>
      <c r="M1153" s="5" t="s">
        <v>1371</v>
      </c>
      <c r="R1153" s="5" t="s">
        <v>763</v>
      </c>
      <c r="S1153" s="5" t="s">
        <v>764</v>
      </c>
      <c r="T1153" s="5" t="s">
        <v>763</v>
      </c>
      <c r="U1153" s="5" t="s">
        <v>967</v>
      </c>
      <c r="V1153" s="5" t="str">
        <f t="shared" si="194"/>
        <v>vargas tarrillo arsenio</v>
      </c>
      <c r="W1153" s="5" t="str">
        <f t="shared" si="195"/>
        <v>VARGAS TARRILLO ARSENIO</v>
      </c>
      <c r="X1153" s="5" t="str">
        <f t="shared" si="196"/>
        <v>Vargas Tarrillo Arsenio</v>
      </c>
      <c r="Y1153" s="5">
        <v>10414778106</v>
      </c>
      <c r="Z1153" s="5" t="s">
        <v>34</v>
      </c>
      <c r="AA1153" s="5" t="s">
        <v>35</v>
      </c>
      <c r="AD1153" s="5" t="s">
        <v>36</v>
      </c>
      <c r="AE1153" s="5">
        <v>254.24</v>
      </c>
      <c r="AF1153" s="5">
        <v>0</v>
      </c>
      <c r="AG1153" s="5">
        <v>45.76</v>
      </c>
      <c r="AH1153" s="5">
        <f t="shared" si="197"/>
        <v>300</v>
      </c>
    </row>
    <row r="1154" spans="1:34" x14ac:dyDescent="0.25">
      <c r="A1154" s="5">
        <v>1099</v>
      </c>
      <c r="B1154" s="5" t="s">
        <v>29</v>
      </c>
      <c r="C1154" s="5" t="s">
        <v>38</v>
      </c>
      <c r="D1154" s="5" t="s">
        <v>1428</v>
      </c>
      <c r="E1154" s="15" t="str">
        <f t="shared" si="198"/>
        <v>F001</v>
      </c>
      <c r="F1154" s="15" t="str">
        <f t="shared" si="188"/>
        <v>8315</v>
      </c>
      <c r="G1154" s="15" t="str">
        <f t="shared" si="189"/>
        <v>1-8</v>
      </c>
      <c r="H1154" s="5" t="s">
        <v>1371</v>
      </c>
      <c r="I1154" s="5">
        <f t="shared" si="190"/>
        <v>2</v>
      </c>
      <c r="J1154" s="5">
        <f t="shared" si="191"/>
        <v>2022</v>
      </c>
      <c r="K1154" s="5">
        <f t="shared" si="192"/>
        <v>1</v>
      </c>
      <c r="L1154" s="7">
        <f t="shared" si="193"/>
        <v>44593</v>
      </c>
      <c r="M1154" s="5" t="s">
        <v>1371</v>
      </c>
      <c r="R1154" s="5" t="s">
        <v>219</v>
      </c>
      <c r="S1154" s="5" t="s">
        <v>61</v>
      </c>
      <c r="T1154" s="5" t="s">
        <v>219</v>
      </c>
      <c r="U1154" s="5" t="s">
        <v>1429</v>
      </c>
      <c r="V1154" s="5" t="str">
        <f t="shared" si="194"/>
        <v>maderera y representaciones san lorenzo s.a.c.</v>
      </c>
      <c r="W1154" s="5" t="str">
        <f t="shared" si="195"/>
        <v>MADERERA Y REPRESENTACIONES SAN LORENZO S.A.C.</v>
      </c>
      <c r="X1154" s="5" t="str">
        <f t="shared" si="196"/>
        <v>Maderera Y Representaciones San Lorenzo S.A.C.</v>
      </c>
      <c r="Y1154" s="5">
        <v>20605551832</v>
      </c>
      <c r="Z1154" s="5" t="s">
        <v>34</v>
      </c>
      <c r="AA1154" s="5" t="s">
        <v>35</v>
      </c>
      <c r="AD1154" s="5" t="s">
        <v>36</v>
      </c>
      <c r="AE1154" s="5">
        <v>593.22</v>
      </c>
      <c r="AF1154" s="5">
        <v>0</v>
      </c>
      <c r="AG1154" s="5">
        <v>106.78</v>
      </c>
      <c r="AH1154" s="5">
        <f t="shared" si="197"/>
        <v>700</v>
      </c>
    </row>
    <row r="1155" spans="1:34" x14ac:dyDescent="0.25">
      <c r="A1155" s="5">
        <v>1100</v>
      </c>
      <c r="B1155" s="5" t="s">
        <v>29</v>
      </c>
      <c r="C1155" s="5" t="s">
        <v>38</v>
      </c>
      <c r="D1155" s="5" t="s">
        <v>1430</v>
      </c>
      <c r="E1155" s="15" t="str">
        <f t="shared" si="198"/>
        <v>F001</v>
      </c>
      <c r="F1155" s="15" t="str">
        <f t="shared" si="188"/>
        <v>8314</v>
      </c>
      <c r="G1155" s="15" t="str">
        <f t="shared" si="189"/>
        <v>1-8</v>
      </c>
      <c r="H1155" s="5" t="s">
        <v>1371</v>
      </c>
      <c r="I1155" s="5">
        <f t="shared" si="190"/>
        <v>2</v>
      </c>
      <c r="J1155" s="5">
        <f t="shared" si="191"/>
        <v>2022</v>
      </c>
      <c r="K1155" s="5">
        <f t="shared" si="192"/>
        <v>1</v>
      </c>
      <c r="L1155" s="7">
        <f t="shared" si="193"/>
        <v>44593</v>
      </c>
      <c r="M1155" s="5" t="s">
        <v>1371</v>
      </c>
      <c r="U1155" s="5" t="s">
        <v>964</v>
      </c>
      <c r="V1155" s="5" t="str">
        <f t="shared" si="194"/>
        <v>icmv inversiones</v>
      </c>
      <c r="W1155" s="5" t="str">
        <f t="shared" si="195"/>
        <v>ICMV INVERSIONES</v>
      </c>
      <c r="X1155" s="5" t="str">
        <f t="shared" si="196"/>
        <v>Icmv Inversiones</v>
      </c>
      <c r="Y1155" s="5">
        <v>10457954226</v>
      </c>
      <c r="Z1155" s="5" t="s">
        <v>34</v>
      </c>
      <c r="AA1155" s="5" t="s">
        <v>35</v>
      </c>
      <c r="AD1155" s="5" t="s">
        <v>36</v>
      </c>
      <c r="AE1155" s="5">
        <v>84.75</v>
      </c>
      <c r="AF1155" s="5">
        <v>0</v>
      </c>
      <c r="AG1155" s="5">
        <v>15.25</v>
      </c>
      <c r="AH1155" s="5">
        <f t="shared" si="197"/>
        <v>100</v>
      </c>
    </row>
    <row r="1156" spans="1:34" x14ac:dyDescent="0.25">
      <c r="A1156" s="5">
        <v>1101</v>
      </c>
      <c r="B1156" s="5" t="s">
        <v>29</v>
      </c>
      <c r="C1156" s="5" t="s">
        <v>38</v>
      </c>
      <c r="D1156" s="5" t="s">
        <v>1431</v>
      </c>
      <c r="E1156" s="15" t="str">
        <f t="shared" si="198"/>
        <v>F001</v>
      </c>
      <c r="F1156" s="15" t="str">
        <f t="shared" si="188"/>
        <v>8313</v>
      </c>
      <c r="G1156" s="15" t="str">
        <f t="shared" si="189"/>
        <v>1-8</v>
      </c>
      <c r="H1156" s="5" t="s">
        <v>1432</v>
      </c>
      <c r="I1156" s="5">
        <f t="shared" si="190"/>
        <v>1</v>
      </c>
      <c r="J1156" s="5">
        <f t="shared" si="191"/>
        <v>2022</v>
      </c>
      <c r="K1156" s="5">
        <f t="shared" si="192"/>
        <v>31</v>
      </c>
      <c r="L1156" s="7">
        <f t="shared" si="193"/>
        <v>44592</v>
      </c>
      <c r="M1156" s="5" t="s">
        <v>1432</v>
      </c>
      <c r="S1156" s="5" t="s">
        <v>40</v>
      </c>
      <c r="T1156" s="5" t="s">
        <v>41</v>
      </c>
      <c r="U1156" s="5" t="s">
        <v>42</v>
      </c>
      <c r="V1156" s="5" t="str">
        <f t="shared" si="194"/>
        <v>cubas tapia yon elvis</v>
      </c>
      <c r="W1156" s="5" t="str">
        <f t="shared" si="195"/>
        <v>CUBAS TAPIA YON ELVIS</v>
      </c>
      <c r="X1156" s="5" t="str">
        <f t="shared" si="196"/>
        <v>Cubas Tapia Yon Elvis</v>
      </c>
      <c r="Y1156" s="5">
        <v>10707562914</v>
      </c>
      <c r="Z1156" s="5" t="s">
        <v>34</v>
      </c>
      <c r="AA1156" s="5" t="s">
        <v>35</v>
      </c>
      <c r="AD1156" s="5" t="s">
        <v>36</v>
      </c>
      <c r="AE1156" s="5">
        <v>667.8</v>
      </c>
      <c r="AF1156" s="5">
        <v>0</v>
      </c>
      <c r="AG1156" s="5">
        <v>120.2</v>
      </c>
      <c r="AH1156" s="5">
        <f t="shared" si="197"/>
        <v>788</v>
      </c>
    </row>
    <row r="1157" spans="1:34" x14ac:dyDescent="0.25">
      <c r="A1157" s="5">
        <v>1102</v>
      </c>
      <c r="B1157" s="5" t="s">
        <v>29</v>
      </c>
      <c r="C1157" s="5" t="s">
        <v>30</v>
      </c>
      <c r="D1157" s="5" t="s">
        <v>1433</v>
      </c>
      <c r="E1157" s="15" t="str">
        <f t="shared" si="198"/>
        <v>B001</v>
      </c>
      <c r="F1157" s="15" t="str">
        <f t="shared" si="188"/>
        <v>16995</v>
      </c>
      <c r="G1157" s="15" t="str">
        <f t="shared" si="189"/>
        <v>1-1</v>
      </c>
      <c r="H1157" s="5" t="s">
        <v>1432</v>
      </c>
      <c r="I1157" s="5">
        <f t="shared" si="190"/>
        <v>1</v>
      </c>
      <c r="J1157" s="5">
        <f t="shared" si="191"/>
        <v>2022</v>
      </c>
      <c r="K1157" s="5">
        <f t="shared" si="192"/>
        <v>31</v>
      </c>
      <c r="L1157" s="7">
        <f t="shared" si="193"/>
        <v>44592</v>
      </c>
      <c r="M1157" s="5" t="s">
        <v>1432</v>
      </c>
      <c r="U1157" s="5" t="s">
        <v>33</v>
      </c>
      <c r="V1157" s="5" t="str">
        <f t="shared" si="194"/>
        <v>clientes - varios</v>
      </c>
      <c r="W1157" s="5" t="str">
        <f t="shared" si="195"/>
        <v>CLIENTES - VARIOS</v>
      </c>
      <c r="X1157" s="5" t="str">
        <f t="shared" si="196"/>
        <v>Clientes - Varios</v>
      </c>
      <c r="Y1157" s="5">
        <v>99999999</v>
      </c>
      <c r="Z1157" s="5" t="s">
        <v>34</v>
      </c>
      <c r="AA1157" s="5" t="s">
        <v>35</v>
      </c>
      <c r="AD1157" s="5" t="s">
        <v>36</v>
      </c>
      <c r="AE1157" s="5">
        <v>118.64</v>
      </c>
      <c r="AF1157" s="5">
        <v>0</v>
      </c>
      <c r="AG1157" s="5">
        <v>21.36</v>
      </c>
      <c r="AH1157" s="5">
        <f t="shared" si="197"/>
        <v>140</v>
      </c>
    </row>
    <row r="1158" spans="1:34" x14ac:dyDescent="0.25">
      <c r="A1158" s="5">
        <v>1103</v>
      </c>
      <c r="B1158" s="5" t="s">
        <v>29</v>
      </c>
      <c r="C1158" s="5" t="s">
        <v>38</v>
      </c>
      <c r="D1158" s="5" t="s">
        <v>1434</v>
      </c>
      <c r="E1158" s="15" t="str">
        <f t="shared" si="198"/>
        <v>F001</v>
      </c>
      <c r="F1158" s="15" t="str">
        <f t="shared" si="188"/>
        <v>8312</v>
      </c>
      <c r="G1158" s="15" t="str">
        <f t="shared" si="189"/>
        <v>1-8</v>
      </c>
      <c r="H1158" s="5" t="s">
        <v>1432</v>
      </c>
      <c r="I1158" s="5">
        <f t="shared" si="190"/>
        <v>1</v>
      </c>
      <c r="J1158" s="5">
        <f t="shared" si="191"/>
        <v>2022</v>
      </c>
      <c r="K1158" s="5">
        <f t="shared" si="192"/>
        <v>31</v>
      </c>
      <c r="L1158" s="7">
        <f t="shared" si="193"/>
        <v>44592</v>
      </c>
      <c r="M1158" s="5" t="s">
        <v>1432</v>
      </c>
      <c r="R1158" s="5" t="s">
        <v>60</v>
      </c>
      <c r="S1158" s="5" t="s">
        <v>61</v>
      </c>
      <c r="T1158" s="5" t="s">
        <v>60</v>
      </c>
      <c r="U1158" s="5" t="s">
        <v>62</v>
      </c>
      <c r="V1158" s="5" t="str">
        <f t="shared" si="194"/>
        <v>ramfers ingenieros e.i.r.l.</v>
      </c>
      <c r="W1158" s="5" t="str">
        <f t="shared" si="195"/>
        <v>RAMFERS INGENIEROS E.I.R.L.</v>
      </c>
      <c r="X1158" s="5" t="str">
        <f t="shared" si="196"/>
        <v>Ramfers Ingenieros E.I.R.L.</v>
      </c>
      <c r="Y1158" s="5">
        <v>20608411306</v>
      </c>
      <c r="Z1158" s="5" t="s">
        <v>34</v>
      </c>
      <c r="AA1158" s="5" t="s">
        <v>35</v>
      </c>
      <c r="AD1158" s="5" t="s">
        <v>36</v>
      </c>
      <c r="AE1158" s="5">
        <v>847.46</v>
      </c>
      <c r="AF1158" s="5">
        <v>0</v>
      </c>
      <c r="AG1158" s="5">
        <v>152.54</v>
      </c>
      <c r="AH1158" s="5">
        <f t="shared" si="197"/>
        <v>1000</v>
      </c>
    </row>
    <row r="1159" spans="1:34" x14ac:dyDescent="0.25">
      <c r="A1159" s="5">
        <v>1104</v>
      </c>
      <c r="B1159" s="5" t="s">
        <v>29</v>
      </c>
      <c r="C1159" s="5" t="s">
        <v>38</v>
      </c>
      <c r="D1159" s="5" t="s">
        <v>1435</v>
      </c>
      <c r="E1159" s="15" t="str">
        <f t="shared" si="198"/>
        <v>F001</v>
      </c>
      <c r="F1159" s="15" t="str">
        <f t="shared" si="188"/>
        <v>8311</v>
      </c>
      <c r="G1159" s="15" t="str">
        <f t="shared" si="189"/>
        <v>1-8</v>
      </c>
      <c r="H1159" s="5" t="s">
        <v>1432</v>
      </c>
      <c r="I1159" s="5">
        <f t="shared" si="190"/>
        <v>1</v>
      </c>
      <c r="J1159" s="5">
        <f t="shared" si="191"/>
        <v>2022</v>
      </c>
      <c r="K1159" s="5">
        <f t="shared" si="192"/>
        <v>31</v>
      </c>
      <c r="L1159" s="7">
        <f t="shared" si="193"/>
        <v>44592</v>
      </c>
      <c r="M1159" s="5" t="s">
        <v>1432</v>
      </c>
      <c r="R1159" s="5" t="s">
        <v>60</v>
      </c>
      <c r="S1159" s="5" t="s">
        <v>61</v>
      </c>
      <c r="T1159" s="5" t="s">
        <v>60</v>
      </c>
      <c r="U1159" s="5" t="s">
        <v>62</v>
      </c>
      <c r="V1159" s="5" t="str">
        <f t="shared" si="194"/>
        <v>ramfers ingenieros e.i.r.l.</v>
      </c>
      <c r="W1159" s="5" t="str">
        <f t="shared" si="195"/>
        <v>RAMFERS INGENIEROS E.I.R.L.</v>
      </c>
      <c r="X1159" s="5" t="str">
        <f t="shared" si="196"/>
        <v>Ramfers Ingenieros E.I.R.L.</v>
      </c>
      <c r="Y1159" s="5">
        <v>20608411306</v>
      </c>
      <c r="Z1159" s="5" t="s">
        <v>34</v>
      </c>
      <c r="AA1159" s="5" t="s">
        <v>35</v>
      </c>
      <c r="AD1159" s="5" t="s">
        <v>36</v>
      </c>
      <c r="AE1159" s="5">
        <v>762.71</v>
      </c>
      <c r="AF1159" s="5">
        <v>0</v>
      </c>
      <c r="AG1159" s="5">
        <v>137.29</v>
      </c>
      <c r="AH1159" s="5">
        <f t="shared" si="197"/>
        <v>900</v>
      </c>
    </row>
    <row r="1160" spans="1:34" x14ac:dyDescent="0.25">
      <c r="A1160" s="5">
        <v>1105</v>
      </c>
      <c r="B1160" s="5" t="s">
        <v>29</v>
      </c>
      <c r="C1160" s="5" t="s">
        <v>38</v>
      </c>
      <c r="D1160" s="5" t="s">
        <v>1436</v>
      </c>
      <c r="E1160" s="15" t="str">
        <f t="shared" si="198"/>
        <v>F001</v>
      </c>
      <c r="F1160" s="15" t="str">
        <f t="shared" si="188"/>
        <v>8310</v>
      </c>
      <c r="G1160" s="15" t="str">
        <f t="shared" si="189"/>
        <v>1-8</v>
      </c>
      <c r="H1160" s="5" t="s">
        <v>1432</v>
      </c>
      <c r="I1160" s="5">
        <f t="shared" si="190"/>
        <v>1</v>
      </c>
      <c r="J1160" s="5">
        <f t="shared" si="191"/>
        <v>2022</v>
      </c>
      <c r="K1160" s="5">
        <f t="shared" si="192"/>
        <v>31</v>
      </c>
      <c r="L1160" s="7">
        <f t="shared" si="193"/>
        <v>44592</v>
      </c>
      <c r="M1160" s="5" t="s">
        <v>1432</v>
      </c>
      <c r="R1160" s="5" t="s">
        <v>41</v>
      </c>
      <c r="S1160" s="5" t="s">
        <v>40</v>
      </c>
      <c r="T1160" s="5" t="s">
        <v>41</v>
      </c>
      <c r="U1160" s="5" t="s">
        <v>1437</v>
      </c>
      <c r="V1160" s="5" t="str">
        <f t="shared" si="194"/>
        <v>alvarado silva walter cruz</v>
      </c>
      <c r="W1160" s="5" t="str">
        <f t="shared" si="195"/>
        <v>ALVARADO SILVA WALTER CRUZ</v>
      </c>
      <c r="X1160" s="5" t="str">
        <f t="shared" si="196"/>
        <v>Alvarado Silva Walter Cruz</v>
      </c>
      <c r="Y1160" s="5">
        <v>10176364764</v>
      </c>
      <c r="Z1160" s="5" t="s">
        <v>34</v>
      </c>
      <c r="AA1160" s="5" t="s">
        <v>35</v>
      </c>
      <c r="AD1160" s="5" t="s">
        <v>36</v>
      </c>
      <c r="AE1160" s="5">
        <v>33.9</v>
      </c>
      <c r="AF1160" s="5">
        <v>0</v>
      </c>
      <c r="AG1160" s="5">
        <v>6.1</v>
      </c>
      <c r="AH1160" s="5">
        <f t="shared" si="197"/>
        <v>40</v>
      </c>
    </row>
    <row r="1161" spans="1:34" x14ac:dyDescent="0.25">
      <c r="A1161" s="5">
        <v>1106</v>
      </c>
      <c r="B1161" s="5" t="s">
        <v>29</v>
      </c>
      <c r="C1161" s="5" t="s">
        <v>30</v>
      </c>
      <c r="D1161" s="5" t="s">
        <v>1438</v>
      </c>
      <c r="E1161" s="15" t="str">
        <f t="shared" si="198"/>
        <v>B001</v>
      </c>
      <c r="F1161" s="15" t="str">
        <f t="shared" si="188"/>
        <v>16994</v>
      </c>
      <c r="G1161" s="15" t="str">
        <f t="shared" si="189"/>
        <v>1-1</v>
      </c>
      <c r="H1161" s="5" t="s">
        <v>1432</v>
      </c>
      <c r="I1161" s="5">
        <f t="shared" si="190"/>
        <v>1</v>
      </c>
      <c r="J1161" s="5">
        <f t="shared" si="191"/>
        <v>2022</v>
      </c>
      <c r="K1161" s="5">
        <f t="shared" si="192"/>
        <v>31</v>
      </c>
      <c r="L1161" s="7">
        <f t="shared" si="193"/>
        <v>44592</v>
      </c>
      <c r="M1161" s="5" t="s">
        <v>1432</v>
      </c>
      <c r="U1161" s="5" t="s">
        <v>33</v>
      </c>
      <c r="V1161" s="5" t="str">
        <f t="shared" si="194"/>
        <v>clientes - varios</v>
      </c>
      <c r="W1161" s="5" t="str">
        <f t="shared" si="195"/>
        <v>CLIENTES - VARIOS</v>
      </c>
      <c r="X1161" s="5" t="str">
        <f t="shared" si="196"/>
        <v>Clientes - Varios</v>
      </c>
      <c r="Y1161" s="5">
        <v>99999999</v>
      </c>
      <c r="Z1161" s="5" t="s">
        <v>34</v>
      </c>
      <c r="AA1161" s="5" t="s">
        <v>35</v>
      </c>
      <c r="AD1161" s="5" t="s">
        <v>36</v>
      </c>
      <c r="AE1161" s="5">
        <v>127.12</v>
      </c>
      <c r="AF1161" s="5">
        <v>0</v>
      </c>
      <c r="AG1161" s="5">
        <v>22.88</v>
      </c>
      <c r="AH1161" s="5">
        <f t="shared" si="197"/>
        <v>150</v>
      </c>
    </row>
    <row r="1162" spans="1:34" x14ac:dyDescent="0.25">
      <c r="A1162" s="5">
        <v>1107</v>
      </c>
      <c r="B1162" s="5" t="s">
        <v>29</v>
      </c>
      <c r="C1162" s="5" t="s">
        <v>38</v>
      </c>
      <c r="D1162" s="5" t="s">
        <v>1439</v>
      </c>
      <c r="E1162" s="15" t="str">
        <f t="shared" si="198"/>
        <v>F001</v>
      </c>
      <c r="F1162" s="15" t="str">
        <f t="shared" si="188"/>
        <v>8309</v>
      </c>
      <c r="G1162" s="15" t="str">
        <f t="shared" si="189"/>
        <v>1-8</v>
      </c>
      <c r="H1162" s="5" t="s">
        <v>1432</v>
      </c>
      <c r="I1162" s="5">
        <f t="shared" si="190"/>
        <v>1</v>
      </c>
      <c r="J1162" s="5">
        <f t="shared" si="191"/>
        <v>2022</v>
      </c>
      <c r="K1162" s="5">
        <f t="shared" si="192"/>
        <v>31</v>
      </c>
      <c r="L1162" s="7">
        <f t="shared" si="193"/>
        <v>44592</v>
      </c>
      <c r="M1162" s="5" t="s">
        <v>1432</v>
      </c>
      <c r="U1162" s="5" t="s">
        <v>1440</v>
      </c>
      <c r="V1162" s="5" t="str">
        <f t="shared" si="194"/>
        <v>juan ramirez heredia</v>
      </c>
      <c r="W1162" s="5" t="str">
        <f t="shared" si="195"/>
        <v>JUAN RAMIREZ HEREDIA</v>
      </c>
      <c r="X1162" s="5" t="str">
        <f t="shared" si="196"/>
        <v>Juan Ramirez Heredia</v>
      </c>
      <c r="Y1162" s="5">
        <v>10440066380</v>
      </c>
      <c r="Z1162" s="5" t="s">
        <v>1441</v>
      </c>
      <c r="AA1162" s="5" t="s">
        <v>35</v>
      </c>
      <c r="AD1162" s="5" t="s">
        <v>36</v>
      </c>
      <c r="AE1162" s="5">
        <v>0</v>
      </c>
      <c r="AF1162" s="5">
        <v>0</v>
      </c>
      <c r="AG1162" s="5">
        <v>0</v>
      </c>
      <c r="AH1162" s="5">
        <f t="shared" si="197"/>
        <v>0</v>
      </c>
    </row>
    <row r="1163" spans="1:34" x14ac:dyDescent="0.25">
      <c r="A1163" s="5">
        <v>1108</v>
      </c>
      <c r="B1163" s="5" t="s">
        <v>55</v>
      </c>
      <c r="C1163" s="5" t="s">
        <v>30</v>
      </c>
      <c r="D1163" s="5" t="s">
        <v>1442</v>
      </c>
      <c r="E1163" s="15" t="str">
        <f t="shared" si="198"/>
        <v>B002</v>
      </c>
      <c r="F1163" s="15" t="str">
        <f t="shared" si="188"/>
        <v>15957</v>
      </c>
      <c r="G1163" s="15" t="str">
        <f t="shared" si="189"/>
        <v>2-1</v>
      </c>
      <c r="H1163" s="5" t="s">
        <v>1432</v>
      </c>
      <c r="I1163" s="5">
        <f t="shared" si="190"/>
        <v>1</v>
      </c>
      <c r="J1163" s="5">
        <f t="shared" si="191"/>
        <v>2022</v>
      </c>
      <c r="K1163" s="5">
        <f t="shared" si="192"/>
        <v>31</v>
      </c>
      <c r="L1163" s="7">
        <f t="shared" si="193"/>
        <v>44592</v>
      </c>
      <c r="M1163" s="5" t="s">
        <v>1432</v>
      </c>
      <c r="U1163" s="5" t="s">
        <v>33</v>
      </c>
      <c r="V1163" s="5" t="str">
        <f t="shared" si="194"/>
        <v>clientes - varios</v>
      </c>
      <c r="W1163" s="5" t="str">
        <f t="shared" si="195"/>
        <v>CLIENTES - VARIOS</v>
      </c>
      <c r="X1163" s="5" t="str">
        <f t="shared" si="196"/>
        <v>Clientes - Varios</v>
      </c>
      <c r="Y1163" s="5">
        <v>99999999</v>
      </c>
      <c r="Z1163" s="5" t="s">
        <v>34</v>
      </c>
      <c r="AA1163" s="5" t="s">
        <v>35</v>
      </c>
      <c r="AD1163" s="5" t="s">
        <v>36</v>
      </c>
      <c r="AE1163" s="5">
        <v>508.47</v>
      </c>
      <c r="AF1163" s="5">
        <v>0</v>
      </c>
      <c r="AG1163" s="5">
        <v>91.53</v>
      </c>
      <c r="AH1163" s="5">
        <f t="shared" si="197"/>
        <v>600</v>
      </c>
    </row>
    <row r="1164" spans="1:34" x14ac:dyDescent="0.25">
      <c r="A1164" s="5">
        <v>1109</v>
      </c>
      <c r="B1164" s="5" t="s">
        <v>55</v>
      </c>
      <c r="C1164" s="5" t="s">
        <v>30</v>
      </c>
      <c r="D1164" s="5" t="s">
        <v>1443</v>
      </c>
      <c r="E1164" s="15" t="str">
        <f t="shared" si="198"/>
        <v>B002</v>
      </c>
      <c r="F1164" s="15" t="str">
        <f t="shared" si="188"/>
        <v>15956</v>
      </c>
      <c r="G1164" s="15" t="str">
        <f t="shared" si="189"/>
        <v>2-1</v>
      </c>
      <c r="H1164" s="5" t="s">
        <v>1432</v>
      </c>
      <c r="I1164" s="5">
        <f t="shared" si="190"/>
        <v>1</v>
      </c>
      <c r="J1164" s="5">
        <f t="shared" si="191"/>
        <v>2022</v>
      </c>
      <c r="K1164" s="5">
        <f t="shared" si="192"/>
        <v>31</v>
      </c>
      <c r="L1164" s="7">
        <f t="shared" si="193"/>
        <v>44592</v>
      </c>
      <c r="M1164" s="5" t="s">
        <v>1432</v>
      </c>
      <c r="U1164" s="5" t="s">
        <v>33</v>
      </c>
      <c r="V1164" s="5" t="str">
        <f t="shared" si="194"/>
        <v>clientes - varios</v>
      </c>
      <c r="W1164" s="5" t="str">
        <f t="shared" si="195"/>
        <v>CLIENTES - VARIOS</v>
      </c>
      <c r="X1164" s="5" t="str">
        <f t="shared" si="196"/>
        <v>Clientes - Varios</v>
      </c>
      <c r="Y1164" s="5">
        <v>99999999</v>
      </c>
      <c r="Z1164" s="5" t="s">
        <v>34</v>
      </c>
      <c r="AA1164" s="5" t="s">
        <v>35</v>
      </c>
      <c r="AD1164" s="5" t="s">
        <v>36</v>
      </c>
      <c r="AE1164" s="5">
        <v>508.47</v>
      </c>
      <c r="AF1164" s="5">
        <v>0</v>
      </c>
      <c r="AG1164" s="5">
        <v>91.53</v>
      </c>
      <c r="AH1164" s="5">
        <f t="shared" si="197"/>
        <v>600</v>
      </c>
    </row>
    <row r="1165" spans="1:34" x14ac:dyDescent="0.25">
      <c r="A1165" s="5">
        <v>1110</v>
      </c>
      <c r="B1165" s="5" t="s">
        <v>55</v>
      </c>
      <c r="C1165" s="5" t="s">
        <v>30</v>
      </c>
      <c r="D1165" s="5" t="s">
        <v>1444</v>
      </c>
      <c r="E1165" s="15" t="str">
        <f t="shared" si="198"/>
        <v>B002</v>
      </c>
      <c r="F1165" s="15" t="str">
        <f t="shared" si="188"/>
        <v>15955</v>
      </c>
      <c r="G1165" s="15" t="str">
        <f t="shared" si="189"/>
        <v>2-1</v>
      </c>
      <c r="H1165" s="5" t="s">
        <v>1432</v>
      </c>
      <c r="I1165" s="5">
        <f t="shared" si="190"/>
        <v>1</v>
      </c>
      <c r="J1165" s="5">
        <f t="shared" si="191"/>
        <v>2022</v>
      </c>
      <c r="K1165" s="5">
        <f t="shared" si="192"/>
        <v>31</v>
      </c>
      <c r="L1165" s="7">
        <f t="shared" si="193"/>
        <v>44592</v>
      </c>
      <c r="M1165" s="5" t="s">
        <v>1432</v>
      </c>
      <c r="U1165" s="5" t="s">
        <v>33</v>
      </c>
      <c r="V1165" s="5" t="str">
        <f t="shared" si="194"/>
        <v>clientes - varios</v>
      </c>
      <c r="W1165" s="5" t="str">
        <f t="shared" si="195"/>
        <v>CLIENTES - VARIOS</v>
      </c>
      <c r="X1165" s="5" t="str">
        <f t="shared" si="196"/>
        <v>Clientes - Varios</v>
      </c>
      <c r="Y1165" s="5">
        <v>99999999</v>
      </c>
      <c r="Z1165" s="5" t="s">
        <v>34</v>
      </c>
      <c r="AA1165" s="5" t="s">
        <v>35</v>
      </c>
      <c r="AD1165" s="5" t="s">
        <v>36</v>
      </c>
      <c r="AE1165" s="5">
        <v>508.47</v>
      </c>
      <c r="AF1165" s="5">
        <v>0</v>
      </c>
      <c r="AG1165" s="5">
        <v>91.53</v>
      </c>
      <c r="AH1165" s="5">
        <f t="shared" si="197"/>
        <v>600</v>
      </c>
    </row>
    <row r="1166" spans="1:34" x14ac:dyDescent="0.25">
      <c r="A1166" s="5">
        <v>1111</v>
      </c>
      <c r="B1166" s="5" t="s">
        <v>49</v>
      </c>
      <c r="C1166" s="5" t="s">
        <v>30</v>
      </c>
      <c r="D1166" s="5" t="s">
        <v>1445</v>
      </c>
      <c r="E1166" s="15" t="str">
        <f t="shared" si="198"/>
        <v>B003</v>
      </c>
      <c r="F1166" s="15" t="str">
        <f t="shared" si="188"/>
        <v>12523</v>
      </c>
      <c r="G1166" s="15" t="str">
        <f t="shared" si="189"/>
        <v>3-1</v>
      </c>
      <c r="H1166" s="5" t="s">
        <v>1432</v>
      </c>
      <c r="I1166" s="5">
        <f t="shared" si="190"/>
        <v>1</v>
      </c>
      <c r="J1166" s="5">
        <f t="shared" si="191"/>
        <v>2022</v>
      </c>
      <c r="K1166" s="5">
        <f t="shared" si="192"/>
        <v>31</v>
      </c>
      <c r="L1166" s="7">
        <f t="shared" si="193"/>
        <v>44592</v>
      </c>
      <c r="M1166" s="5" t="s">
        <v>1432</v>
      </c>
      <c r="U1166" s="5" t="s">
        <v>33</v>
      </c>
      <c r="V1166" s="5" t="str">
        <f t="shared" si="194"/>
        <v>clientes - varios</v>
      </c>
      <c r="W1166" s="5" t="str">
        <f t="shared" si="195"/>
        <v>CLIENTES - VARIOS</v>
      </c>
      <c r="X1166" s="5" t="str">
        <f t="shared" si="196"/>
        <v>Clientes - Varios</v>
      </c>
      <c r="Y1166" s="5">
        <v>99999999</v>
      </c>
      <c r="Z1166" s="5" t="s">
        <v>34</v>
      </c>
      <c r="AA1166" s="5" t="s">
        <v>35</v>
      </c>
      <c r="AD1166" s="5" t="s">
        <v>36</v>
      </c>
      <c r="AE1166" s="5">
        <v>508.47</v>
      </c>
      <c r="AF1166" s="5">
        <v>0</v>
      </c>
      <c r="AG1166" s="5">
        <v>91.53</v>
      </c>
      <c r="AH1166" s="5">
        <f t="shared" si="197"/>
        <v>600</v>
      </c>
    </row>
    <row r="1167" spans="1:34" x14ac:dyDescent="0.25">
      <c r="A1167" s="5">
        <v>1112</v>
      </c>
      <c r="B1167" s="5" t="s">
        <v>49</v>
      </c>
      <c r="C1167" s="5" t="s">
        <v>30</v>
      </c>
      <c r="D1167" s="5" t="s">
        <v>1446</v>
      </c>
      <c r="E1167" s="15" t="str">
        <f t="shared" si="198"/>
        <v>B003</v>
      </c>
      <c r="F1167" s="15" t="str">
        <f t="shared" si="188"/>
        <v>12522</v>
      </c>
      <c r="G1167" s="15" t="str">
        <f t="shared" si="189"/>
        <v>3-1</v>
      </c>
      <c r="H1167" s="5" t="s">
        <v>1432</v>
      </c>
      <c r="I1167" s="5">
        <f t="shared" si="190"/>
        <v>1</v>
      </c>
      <c r="J1167" s="5">
        <f t="shared" si="191"/>
        <v>2022</v>
      </c>
      <c r="K1167" s="5">
        <f t="shared" si="192"/>
        <v>31</v>
      </c>
      <c r="L1167" s="7">
        <f t="shared" si="193"/>
        <v>44592</v>
      </c>
      <c r="M1167" s="5" t="s">
        <v>1432</v>
      </c>
      <c r="U1167" s="5" t="s">
        <v>33</v>
      </c>
      <c r="V1167" s="5" t="str">
        <f t="shared" si="194"/>
        <v>clientes - varios</v>
      </c>
      <c r="W1167" s="5" t="str">
        <f t="shared" si="195"/>
        <v>CLIENTES - VARIOS</v>
      </c>
      <c r="X1167" s="5" t="str">
        <f t="shared" si="196"/>
        <v>Clientes - Varios</v>
      </c>
      <c r="Y1167" s="5">
        <v>99999999</v>
      </c>
      <c r="Z1167" s="5" t="s">
        <v>34</v>
      </c>
      <c r="AA1167" s="5" t="s">
        <v>35</v>
      </c>
      <c r="AD1167" s="5" t="s">
        <v>36</v>
      </c>
      <c r="AE1167" s="5">
        <v>508.47</v>
      </c>
      <c r="AF1167" s="5">
        <v>0</v>
      </c>
      <c r="AG1167" s="5">
        <v>91.53</v>
      </c>
      <c r="AH1167" s="5">
        <f t="shared" si="197"/>
        <v>600</v>
      </c>
    </row>
    <row r="1168" spans="1:34" x14ac:dyDescent="0.25">
      <c r="A1168" s="5">
        <v>1113</v>
      </c>
      <c r="B1168" s="5" t="s">
        <v>29</v>
      </c>
      <c r="C1168" s="5" t="s">
        <v>30</v>
      </c>
      <c r="D1168" s="5" t="s">
        <v>1447</v>
      </c>
      <c r="E1168" s="15" t="str">
        <f t="shared" si="198"/>
        <v>B001</v>
      </c>
      <c r="F1168" s="15" t="str">
        <f t="shared" si="188"/>
        <v>16993</v>
      </c>
      <c r="G1168" s="15" t="str">
        <f t="shared" si="189"/>
        <v>1-1</v>
      </c>
      <c r="H1168" s="5" t="s">
        <v>1432</v>
      </c>
      <c r="I1168" s="5">
        <f t="shared" si="190"/>
        <v>1</v>
      </c>
      <c r="J1168" s="5">
        <f t="shared" si="191"/>
        <v>2022</v>
      </c>
      <c r="K1168" s="5">
        <f t="shared" si="192"/>
        <v>31</v>
      </c>
      <c r="L1168" s="7">
        <f t="shared" si="193"/>
        <v>44592</v>
      </c>
      <c r="M1168" s="5" t="s">
        <v>1432</v>
      </c>
      <c r="U1168" s="5" t="s">
        <v>33</v>
      </c>
      <c r="V1168" s="5" t="str">
        <f t="shared" si="194"/>
        <v>clientes - varios</v>
      </c>
      <c r="W1168" s="5" t="str">
        <f t="shared" si="195"/>
        <v>CLIENTES - VARIOS</v>
      </c>
      <c r="X1168" s="5" t="str">
        <f t="shared" si="196"/>
        <v>Clientes - Varios</v>
      </c>
      <c r="Y1168" s="5">
        <v>99999999</v>
      </c>
      <c r="Z1168" s="5" t="s">
        <v>34</v>
      </c>
      <c r="AA1168" s="5" t="s">
        <v>35</v>
      </c>
      <c r="AD1168" s="5" t="s">
        <v>36</v>
      </c>
      <c r="AE1168" s="5">
        <v>213.22</v>
      </c>
      <c r="AF1168" s="5">
        <v>0</v>
      </c>
      <c r="AG1168" s="5">
        <v>38.380000000000003</v>
      </c>
      <c r="AH1168" s="5">
        <f t="shared" si="197"/>
        <v>251.6</v>
      </c>
    </row>
    <row r="1169" spans="1:34" x14ac:dyDescent="0.25">
      <c r="A1169" s="5">
        <v>1114</v>
      </c>
      <c r="B1169" s="5" t="s">
        <v>29</v>
      </c>
      <c r="C1169" s="5" t="s">
        <v>38</v>
      </c>
      <c r="D1169" s="5" t="s">
        <v>1448</v>
      </c>
      <c r="E1169" s="15" t="str">
        <f t="shared" si="198"/>
        <v>F001</v>
      </c>
      <c r="F1169" s="15" t="str">
        <f t="shared" si="188"/>
        <v>8308</v>
      </c>
      <c r="G1169" s="15" t="str">
        <f t="shared" si="189"/>
        <v>1-8</v>
      </c>
      <c r="H1169" s="5" t="s">
        <v>1432</v>
      </c>
      <c r="I1169" s="5">
        <f t="shared" si="190"/>
        <v>1</v>
      </c>
      <c r="J1169" s="5">
        <f t="shared" si="191"/>
        <v>2022</v>
      </c>
      <c r="K1169" s="5">
        <f t="shared" si="192"/>
        <v>31</v>
      </c>
      <c r="L1169" s="7">
        <f t="shared" si="193"/>
        <v>44592</v>
      </c>
      <c r="M1169" s="5" t="s">
        <v>1432</v>
      </c>
      <c r="R1169" s="5" t="s">
        <v>66</v>
      </c>
      <c r="S1169" s="5" t="s">
        <v>40</v>
      </c>
      <c r="T1169" s="5" t="s">
        <v>41</v>
      </c>
      <c r="U1169" s="5" t="s">
        <v>67</v>
      </c>
      <c r="V1169" s="5" t="str">
        <f t="shared" si="194"/>
        <v>regalado cieza segundo</v>
      </c>
      <c r="W1169" s="5" t="str">
        <f t="shared" si="195"/>
        <v>REGALADO CIEZA SEGUNDO</v>
      </c>
      <c r="X1169" s="5" t="str">
        <f t="shared" si="196"/>
        <v>Regalado Cieza Segundo</v>
      </c>
      <c r="Y1169" s="5">
        <v>10166087916</v>
      </c>
      <c r="Z1169" s="5" t="s">
        <v>34</v>
      </c>
      <c r="AA1169" s="5" t="s">
        <v>35</v>
      </c>
      <c r="AD1169" s="5" t="s">
        <v>36</v>
      </c>
      <c r="AE1169" s="5">
        <v>2457.63</v>
      </c>
      <c r="AF1169" s="5">
        <v>0</v>
      </c>
      <c r="AG1169" s="5">
        <v>442.37</v>
      </c>
      <c r="AH1169" s="5">
        <f t="shared" si="197"/>
        <v>2900</v>
      </c>
    </row>
    <row r="1170" spans="1:34" x14ac:dyDescent="0.25">
      <c r="A1170" s="5">
        <v>1115</v>
      </c>
      <c r="B1170" s="5" t="s">
        <v>29</v>
      </c>
      <c r="C1170" s="5" t="s">
        <v>30</v>
      </c>
      <c r="D1170" s="5" t="s">
        <v>1449</v>
      </c>
      <c r="E1170" s="15" t="str">
        <f t="shared" si="198"/>
        <v>B001</v>
      </c>
      <c r="F1170" s="15" t="str">
        <f t="shared" si="188"/>
        <v>16992</v>
      </c>
      <c r="G1170" s="15" t="str">
        <f t="shared" si="189"/>
        <v>1-1</v>
      </c>
      <c r="H1170" s="5" t="s">
        <v>1432</v>
      </c>
      <c r="I1170" s="5">
        <f t="shared" si="190"/>
        <v>1</v>
      </c>
      <c r="J1170" s="5">
        <f t="shared" si="191"/>
        <v>2022</v>
      </c>
      <c r="K1170" s="5">
        <f t="shared" si="192"/>
        <v>31</v>
      </c>
      <c r="L1170" s="7">
        <f t="shared" si="193"/>
        <v>44592</v>
      </c>
      <c r="M1170" s="5" t="s">
        <v>1432</v>
      </c>
      <c r="U1170" s="5" t="s">
        <v>33</v>
      </c>
      <c r="V1170" s="5" t="str">
        <f t="shared" si="194"/>
        <v>clientes - varios</v>
      </c>
      <c r="W1170" s="5" t="str">
        <f t="shared" si="195"/>
        <v>CLIENTES - VARIOS</v>
      </c>
      <c r="X1170" s="5" t="str">
        <f t="shared" si="196"/>
        <v>Clientes - Varios</v>
      </c>
      <c r="Y1170" s="5">
        <v>99999999</v>
      </c>
      <c r="Z1170" s="5" t="s">
        <v>34</v>
      </c>
      <c r="AA1170" s="5" t="s">
        <v>35</v>
      </c>
      <c r="AD1170" s="5" t="s">
        <v>36</v>
      </c>
      <c r="AE1170" s="5">
        <v>166.1</v>
      </c>
      <c r="AF1170" s="5">
        <v>0</v>
      </c>
      <c r="AG1170" s="5">
        <v>29.9</v>
      </c>
      <c r="AH1170" s="5">
        <f t="shared" si="197"/>
        <v>196</v>
      </c>
    </row>
    <row r="1171" spans="1:34" x14ac:dyDescent="0.25">
      <c r="A1171" s="5">
        <v>1116</v>
      </c>
      <c r="B1171" s="5" t="s">
        <v>29</v>
      </c>
      <c r="C1171" s="5" t="s">
        <v>38</v>
      </c>
      <c r="D1171" s="5" t="s">
        <v>1450</v>
      </c>
      <c r="E1171" s="15" t="str">
        <f t="shared" si="198"/>
        <v>F001</v>
      </c>
      <c r="F1171" s="15" t="str">
        <f t="shared" si="188"/>
        <v>8307</v>
      </c>
      <c r="G1171" s="15" t="str">
        <f t="shared" si="189"/>
        <v>1-8</v>
      </c>
      <c r="H1171" s="5" t="s">
        <v>1432</v>
      </c>
      <c r="I1171" s="5">
        <f t="shared" si="190"/>
        <v>1</v>
      </c>
      <c r="J1171" s="5">
        <f t="shared" si="191"/>
        <v>2022</v>
      </c>
      <c r="K1171" s="5">
        <f t="shared" si="192"/>
        <v>31</v>
      </c>
      <c r="L1171" s="7">
        <f t="shared" si="193"/>
        <v>44592</v>
      </c>
      <c r="M1171" s="5" t="s">
        <v>1432</v>
      </c>
      <c r="R1171" s="5" t="s">
        <v>66</v>
      </c>
      <c r="S1171" s="5" t="s">
        <v>40</v>
      </c>
      <c r="T1171" s="5" t="s">
        <v>41</v>
      </c>
      <c r="U1171" s="5" t="s">
        <v>67</v>
      </c>
      <c r="V1171" s="5" t="str">
        <f t="shared" si="194"/>
        <v>regalado cieza segundo</v>
      </c>
      <c r="W1171" s="5" t="str">
        <f t="shared" si="195"/>
        <v>REGALADO CIEZA SEGUNDO</v>
      </c>
      <c r="X1171" s="5" t="str">
        <f t="shared" si="196"/>
        <v>Regalado Cieza Segundo</v>
      </c>
      <c r="Y1171" s="5">
        <v>10166087916</v>
      </c>
      <c r="Z1171" s="5" t="s">
        <v>34</v>
      </c>
      <c r="AA1171" s="5" t="s">
        <v>35</v>
      </c>
      <c r="AD1171" s="5" t="s">
        <v>36</v>
      </c>
      <c r="AE1171" s="5">
        <v>2457.63</v>
      </c>
      <c r="AF1171" s="5">
        <v>0</v>
      </c>
      <c r="AG1171" s="5">
        <v>442.37</v>
      </c>
      <c r="AH1171" s="5">
        <f t="shared" si="197"/>
        <v>2900</v>
      </c>
    </row>
    <row r="1172" spans="1:34" x14ac:dyDescent="0.25">
      <c r="A1172" s="5">
        <v>1117</v>
      </c>
      <c r="B1172" s="5" t="s">
        <v>29</v>
      </c>
      <c r="C1172" s="5" t="s">
        <v>38</v>
      </c>
      <c r="D1172" s="5" t="s">
        <v>1451</v>
      </c>
      <c r="E1172" s="15" t="str">
        <f t="shared" si="198"/>
        <v>F001</v>
      </c>
      <c r="F1172" s="15" t="str">
        <f t="shared" si="188"/>
        <v>8306</v>
      </c>
      <c r="G1172" s="15" t="str">
        <f t="shared" si="189"/>
        <v>1-8</v>
      </c>
      <c r="H1172" s="5" t="s">
        <v>1432</v>
      </c>
      <c r="I1172" s="5">
        <f t="shared" si="190"/>
        <v>1</v>
      </c>
      <c r="J1172" s="5">
        <f t="shared" si="191"/>
        <v>2022</v>
      </c>
      <c r="K1172" s="5">
        <f t="shared" si="192"/>
        <v>31</v>
      </c>
      <c r="L1172" s="7">
        <f t="shared" si="193"/>
        <v>44592</v>
      </c>
      <c r="M1172" s="5" t="s">
        <v>1432</v>
      </c>
      <c r="R1172" s="5" t="s">
        <v>66</v>
      </c>
      <c r="S1172" s="5" t="s">
        <v>40</v>
      </c>
      <c r="T1172" s="5" t="s">
        <v>41</v>
      </c>
      <c r="U1172" s="5" t="s">
        <v>67</v>
      </c>
      <c r="V1172" s="5" t="str">
        <f t="shared" si="194"/>
        <v>regalado cieza segundo</v>
      </c>
      <c r="W1172" s="5" t="str">
        <f t="shared" si="195"/>
        <v>REGALADO CIEZA SEGUNDO</v>
      </c>
      <c r="X1172" s="5" t="str">
        <f t="shared" si="196"/>
        <v>Regalado Cieza Segundo</v>
      </c>
      <c r="Y1172" s="5">
        <v>10166087916</v>
      </c>
      <c r="Z1172" s="5" t="s">
        <v>34</v>
      </c>
      <c r="AA1172" s="5" t="s">
        <v>35</v>
      </c>
      <c r="AD1172" s="5" t="s">
        <v>36</v>
      </c>
      <c r="AE1172" s="5">
        <v>2457.63</v>
      </c>
      <c r="AF1172" s="5">
        <v>0</v>
      </c>
      <c r="AG1172" s="5">
        <v>442.37</v>
      </c>
      <c r="AH1172" s="5">
        <f t="shared" si="197"/>
        <v>2900</v>
      </c>
    </row>
    <row r="1173" spans="1:34" x14ac:dyDescent="0.25">
      <c r="A1173" s="5">
        <v>1118</v>
      </c>
      <c r="B1173" s="5" t="s">
        <v>29</v>
      </c>
      <c r="C1173" s="5" t="s">
        <v>38</v>
      </c>
      <c r="D1173" s="5" t="s">
        <v>1452</v>
      </c>
      <c r="E1173" s="15" t="str">
        <f t="shared" si="198"/>
        <v>F001</v>
      </c>
      <c r="F1173" s="15" t="str">
        <f t="shared" si="188"/>
        <v>8305</v>
      </c>
      <c r="G1173" s="15" t="str">
        <f t="shared" si="189"/>
        <v>1-8</v>
      </c>
      <c r="H1173" s="5" t="s">
        <v>1432</v>
      </c>
      <c r="I1173" s="5">
        <f t="shared" si="190"/>
        <v>1</v>
      </c>
      <c r="J1173" s="5">
        <f t="shared" si="191"/>
        <v>2022</v>
      </c>
      <c r="K1173" s="5">
        <f t="shared" si="192"/>
        <v>31</v>
      </c>
      <c r="L1173" s="7">
        <f t="shared" si="193"/>
        <v>44592</v>
      </c>
      <c r="M1173" s="5" t="s">
        <v>1432</v>
      </c>
      <c r="R1173" s="5" t="s">
        <v>66</v>
      </c>
      <c r="S1173" s="5" t="s">
        <v>40</v>
      </c>
      <c r="T1173" s="5" t="s">
        <v>41</v>
      </c>
      <c r="U1173" s="5" t="s">
        <v>67</v>
      </c>
      <c r="V1173" s="5" t="str">
        <f t="shared" si="194"/>
        <v>regalado cieza segundo</v>
      </c>
      <c r="W1173" s="5" t="str">
        <f t="shared" si="195"/>
        <v>REGALADO CIEZA SEGUNDO</v>
      </c>
      <c r="X1173" s="5" t="str">
        <f t="shared" si="196"/>
        <v>Regalado Cieza Segundo</v>
      </c>
      <c r="Y1173" s="5">
        <v>10166087916</v>
      </c>
      <c r="Z1173" s="5" t="s">
        <v>34</v>
      </c>
      <c r="AA1173" s="5" t="s">
        <v>35</v>
      </c>
      <c r="AD1173" s="5" t="s">
        <v>36</v>
      </c>
      <c r="AE1173" s="5">
        <v>2457.63</v>
      </c>
      <c r="AF1173" s="5">
        <v>0</v>
      </c>
      <c r="AG1173" s="5">
        <v>442.37</v>
      </c>
      <c r="AH1173" s="5">
        <f t="shared" si="197"/>
        <v>2900</v>
      </c>
    </row>
    <row r="1174" spans="1:34" x14ac:dyDescent="0.25">
      <c r="A1174" s="5">
        <v>1119</v>
      </c>
      <c r="B1174" s="5" t="s">
        <v>29</v>
      </c>
      <c r="C1174" s="5" t="s">
        <v>30</v>
      </c>
      <c r="D1174" s="5" t="s">
        <v>1453</v>
      </c>
      <c r="E1174" s="15" t="str">
        <f t="shared" si="198"/>
        <v>B001</v>
      </c>
      <c r="F1174" s="15" t="str">
        <f t="shared" si="188"/>
        <v>16991</v>
      </c>
      <c r="G1174" s="15" t="str">
        <f t="shared" si="189"/>
        <v>1-1</v>
      </c>
      <c r="H1174" s="5" t="s">
        <v>1432</v>
      </c>
      <c r="I1174" s="5">
        <f t="shared" si="190"/>
        <v>1</v>
      </c>
      <c r="J1174" s="5">
        <f t="shared" si="191"/>
        <v>2022</v>
      </c>
      <c r="K1174" s="5">
        <f t="shared" si="192"/>
        <v>31</v>
      </c>
      <c r="L1174" s="7">
        <f t="shared" si="193"/>
        <v>44592</v>
      </c>
      <c r="M1174" s="5" t="s">
        <v>1432</v>
      </c>
      <c r="U1174" s="5" t="s">
        <v>33</v>
      </c>
      <c r="V1174" s="5" t="str">
        <f t="shared" si="194"/>
        <v>clientes - varios</v>
      </c>
      <c r="W1174" s="5" t="str">
        <f t="shared" si="195"/>
        <v>CLIENTES - VARIOS</v>
      </c>
      <c r="X1174" s="5" t="str">
        <f t="shared" si="196"/>
        <v>Clientes - Varios</v>
      </c>
      <c r="Y1174" s="5">
        <v>99999999</v>
      </c>
      <c r="Z1174" s="5" t="s">
        <v>34</v>
      </c>
      <c r="AA1174" s="5" t="s">
        <v>35</v>
      </c>
      <c r="AD1174" s="5" t="s">
        <v>36</v>
      </c>
      <c r="AE1174" s="5">
        <v>423.73</v>
      </c>
      <c r="AF1174" s="5">
        <v>0</v>
      </c>
      <c r="AG1174" s="5">
        <v>76.27</v>
      </c>
      <c r="AH1174" s="5">
        <f t="shared" si="197"/>
        <v>500</v>
      </c>
    </row>
    <row r="1175" spans="1:34" x14ac:dyDescent="0.25">
      <c r="A1175" s="5">
        <v>1120</v>
      </c>
      <c r="B1175" s="5" t="s">
        <v>29</v>
      </c>
      <c r="C1175" s="5" t="s">
        <v>30</v>
      </c>
      <c r="D1175" s="5" t="s">
        <v>1454</v>
      </c>
      <c r="E1175" s="15" t="str">
        <f t="shared" si="198"/>
        <v>B001</v>
      </c>
      <c r="F1175" s="15" t="str">
        <f t="shared" si="188"/>
        <v>16990</v>
      </c>
      <c r="G1175" s="15" t="str">
        <f t="shared" si="189"/>
        <v>1-1</v>
      </c>
      <c r="H1175" s="5" t="s">
        <v>1432</v>
      </c>
      <c r="I1175" s="5">
        <f t="shared" si="190"/>
        <v>1</v>
      </c>
      <c r="J1175" s="5">
        <f t="shared" si="191"/>
        <v>2022</v>
      </c>
      <c r="K1175" s="5">
        <f t="shared" si="192"/>
        <v>31</v>
      </c>
      <c r="L1175" s="7">
        <f t="shared" si="193"/>
        <v>44592</v>
      </c>
      <c r="M1175" s="5" t="s">
        <v>1432</v>
      </c>
      <c r="U1175" s="5" t="s">
        <v>33</v>
      </c>
      <c r="V1175" s="5" t="str">
        <f t="shared" si="194"/>
        <v>clientes - varios</v>
      </c>
      <c r="W1175" s="5" t="str">
        <f t="shared" si="195"/>
        <v>CLIENTES - VARIOS</v>
      </c>
      <c r="X1175" s="5" t="str">
        <f t="shared" si="196"/>
        <v>Clientes - Varios</v>
      </c>
      <c r="Y1175" s="5">
        <v>99999999</v>
      </c>
      <c r="Z1175" s="5" t="s">
        <v>34</v>
      </c>
      <c r="AA1175" s="5" t="s">
        <v>35</v>
      </c>
      <c r="AD1175" s="5" t="s">
        <v>36</v>
      </c>
      <c r="AE1175" s="5">
        <v>423.73</v>
      </c>
      <c r="AF1175" s="5">
        <v>0</v>
      </c>
      <c r="AG1175" s="5">
        <v>76.27</v>
      </c>
      <c r="AH1175" s="5">
        <f t="shared" si="197"/>
        <v>500</v>
      </c>
    </row>
    <row r="1176" spans="1:34" x14ac:dyDescent="0.25">
      <c r="A1176" s="5">
        <v>1121</v>
      </c>
      <c r="B1176" s="5" t="s">
        <v>29</v>
      </c>
      <c r="C1176" s="5" t="s">
        <v>30</v>
      </c>
      <c r="D1176" s="5" t="s">
        <v>1455</v>
      </c>
      <c r="E1176" s="15" t="str">
        <f t="shared" si="198"/>
        <v>B001</v>
      </c>
      <c r="F1176" s="15" t="str">
        <f t="shared" si="188"/>
        <v>16989</v>
      </c>
      <c r="G1176" s="15" t="str">
        <f t="shared" si="189"/>
        <v>1-1</v>
      </c>
      <c r="H1176" s="5" t="s">
        <v>1432</v>
      </c>
      <c r="I1176" s="5">
        <f t="shared" si="190"/>
        <v>1</v>
      </c>
      <c r="J1176" s="5">
        <f t="shared" si="191"/>
        <v>2022</v>
      </c>
      <c r="K1176" s="5">
        <f t="shared" si="192"/>
        <v>31</v>
      </c>
      <c r="L1176" s="7">
        <f t="shared" si="193"/>
        <v>44592</v>
      </c>
      <c r="M1176" s="5" t="s">
        <v>1432</v>
      </c>
      <c r="U1176" s="5" t="s">
        <v>33</v>
      </c>
      <c r="V1176" s="5" t="str">
        <f t="shared" si="194"/>
        <v>clientes - varios</v>
      </c>
      <c r="W1176" s="5" t="str">
        <f t="shared" si="195"/>
        <v>CLIENTES - VARIOS</v>
      </c>
      <c r="X1176" s="5" t="str">
        <f t="shared" si="196"/>
        <v>Clientes - Varios</v>
      </c>
      <c r="Y1176" s="5">
        <v>99999999</v>
      </c>
      <c r="Z1176" s="5" t="s">
        <v>34</v>
      </c>
      <c r="AA1176" s="5" t="s">
        <v>35</v>
      </c>
      <c r="AD1176" s="5" t="s">
        <v>36</v>
      </c>
      <c r="AE1176" s="5">
        <v>423.73</v>
      </c>
      <c r="AF1176" s="5">
        <v>0</v>
      </c>
      <c r="AG1176" s="5">
        <v>76.27</v>
      </c>
      <c r="AH1176" s="5">
        <f t="shared" si="197"/>
        <v>500</v>
      </c>
    </row>
    <row r="1177" spans="1:34" x14ac:dyDescent="0.25">
      <c r="A1177" s="5">
        <v>1122</v>
      </c>
      <c r="B1177" s="5" t="s">
        <v>29</v>
      </c>
      <c r="C1177" s="5" t="s">
        <v>38</v>
      </c>
      <c r="D1177" s="5" t="s">
        <v>1456</v>
      </c>
      <c r="E1177" s="15" t="str">
        <f t="shared" si="198"/>
        <v>F001</v>
      </c>
      <c r="F1177" s="15" t="str">
        <f t="shared" si="188"/>
        <v>8304</v>
      </c>
      <c r="G1177" s="15" t="str">
        <f t="shared" si="189"/>
        <v>1-8</v>
      </c>
      <c r="H1177" s="5" t="s">
        <v>1432</v>
      </c>
      <c r="I1177" s="5">
        <f t="shared" si="190"/>
        <v>1</v>
      </c>
      <c r="J1177" s="5">
        <f t="shared" si="191"/>
        <v>2022</v>
      </c>
      <c r="K1177" s="5">
        <f t="shared" si="192"/>
        <v>31</v>
      </c>
      <c r="L1177" s="7">
        <f t="shared" si="193"/>
        <v>44592</v>
      </c>
      <c r="M1177" s="5" t="s">
        <v>1432</v>
      </c>
      <c r="U1177" s="5" t="s">
        <v>1050</v>
      </c>
      <c r="V1177" s="5" t="str">
        <f t="shared" si="194"/>
        <v>suyon morales segundo porfirio</v>
      </c>
      <c r="W1177" s="5" t="str">
        <f t="shared" si="195"/>
        <v>SUYON MORALES SEGUNDO PORFIRIO</v>
      </c>
      <c r="X1177" s="5" t="str">
        <f t="shared" si="196"/>
        <v>Suyon Morales Segundo Porfirio</v>
      </c>
      <c r="Y1177" s="5">
        <v>10166890565</v>
      </c>
      <c r="Z1177" s="5" t="s">
        <v>34</v>
      </c>
      <c r="AA1177" s="5" t="s">
        <v>35</v>
      </c>
      <c r="AD1177" s="5" t="s">
        <v>36</v>
      </c>
      <c r="AE1177" s="5">
        <v>127.12</v>
      </c>
      <c r="AF1177" s="5">
        <v>0</v>
      </c>
      <c r="AG1177" s="5">
        <v>22.88</v>
      </c>
      <c r="AH1177" s="5">
        <f t="shared" si="197"/>
        <v>150</v>
      </c>
    </row>
    <row r="1178" spans="1:34" x14ac:dyDescent="0.25">
      <c r="A1178" s="5">
        <v>1123</v>
      </c>
      <c r="B1178" s="5" t="s">
        <v>29</v>
      </c>
      <c r="C1178" s="5" t="s">
        <v>30</v>
      </c>
      <c r="D1178" s="5" t="s">
        <v>1457</v>
      </c>
      <c r="E1178" s="15" t="str">
        <f t="shared" si="198"/>
        <v>B001</v>
      </c>
      <c r="F1178" s="15" t="str">
        <f t="shared" si="188"/>
        <v>16988</v>
      </c>
      <c r="G1178" s="15" t="str">
        <f t="shared" si="189"/>
        <v>1-1</v>
      </c>
      <c r="H1178" s="5" t="s">
        <v>1432</v>
      </c>
      <c r="I1178" s="5">
        <f t="shared" si="190"/>
        <v>1</v>
      </c>
      <c r="J1178" s="5">
        <f t="shared" si="191"/>
        <v>2022</v>
      </c>
      <c r="K1178" s="5">
        <f t="shared" si="192"/>
        <v>31</v>
      </c>
      <c r="L1178" s="7">
        <f t="shared" si="193"/>
        <v>44592</v>
      </c>
      <c r="M1178" s="5" t="s">
        <v>1432</v>
      </c>
      <c r="U1178" s="5" t="s">
        <v>33</v>
      </c>
      <c r="V1178" s="5" t="str">
        <f t="shared" si="194"/>
        <v>clientes - varios</v>
      </c>
      <c r="W1178" s="5" t="str">
        <f t="shared" si="195"/>
        <v>CLIENTES - VARIOS</v>
      </c>
      <c r="X1178" s="5" t="str">
        <f t="shared" si="196"/>
        <v>Clientes - Varios</v>
      </c>
      <c r="Y1178" s="5">
        <v>99999999</v>
      </c>
      <c r="Z1178" s="5" t="s">
        <v>34</v>
      </c>
      <c r="AA1178" s="5" t="s">
        <v>35</v>
      </c>
      <c r="AD1178" s="5" t="s">
        <v>36</v>
      </c>
      <c r="AE1178" s="5">
        <v>84.75</v>
      </c>
      <c r="AF1178" s="5">
        <v>0</v>
      </c>
      <c r="AG1178" s="5">
        <v>15.25</v>
      </c>
      <c r="AH1178" s="5">
        <f t="shared" si="197"/>
        <v>100</v>
      </c>
    </row>
    <row r="1179" spans="1:34" x14ac:dyDescent="0.25">
      <c r="A1179" s="5">
        <v>1124</v>
      </c>
      <c r="B1179" s="5" t="s">
        <v>29</v>
      </c>
      <c r="C1179" s="5" t="s">
        <v>38</v>
      </c>
      <c r="D1179" s="5" t="s">
        <v>1458</v>
      </c>
      <c r="E1179" s="15" t="str">
        <f t="shared" si="198"/>
        <v>F001</v>
      </c>
      <c r="F1179" s="15" t="str">
        <f t="shared" si="188"/>
        <v>8303</v>
      </c>
      <c r="G1179" s="15" t="str">
        <f t="shared" si="189"/>
        <v>1-8</v>
      </c>
      <c r="H1179" s="5" t="s">
        <v>1432</v>
      </c>
      <c r="I1179" s="5">
        <f t="shared" si="190"/>
        <v>1</v>
      </c>
      <c r="J1179" s="5">
        <f t="shared" si="191"/>
        <v>2022</v>
      </c>
      <c r="K1179" s="5">
        <f t="shared" si="192"/>
        <v>31</v>
      </c>
      <c r="L1179" s="7">
        <f t="shared" si="193"/>
        <v>44592</v>
      </c>
      <c r="M1179" s="5" t="s">
        <v>1432</v>
      </c>
      <c r="S1179" s="5" t="s">
        <v>40</v>
      </c>
      <c r="T1179" s="5" t="s">
        <v>41</v>
      </c>
      <c r="U1179" s="5" t="s">
        <v>162</v>
      </c>
      <c r="V1179" s="5" t="str">
        <f t="shared" si="194"/>
        <v>cubas mundaca jose sergio</v>
      </c>
      <c r="W1179" s="5" t="str">
        <f t="shared" si="195"/>
        <v>CUBAS MUNDACA JOSE SERGIO</v>
      </c>
      <c r="X1179" s="5" t="str">
        <f t="shared" si="196"/>
        <v>Cubas Mundaca Jose Sergio</v>
      </c>
      <c r="Y1179" s="5">
        <v>10442227557</v>
      </c>
      <c r="Z1179" s="5" t="s">
        <v>34</v>
      </c>
      <c r="AA1179" s="5" t="s">
        <v>35</v>
      </c>
      <c r="AD1179" s="5" t="s">
        <v>36</v>
      </c>
      <c r="AE1179" s="5">
        <v>127.12</v>
      </c>
      <c r="AF1179" s="5">
        <v>0</v>
      </c>
      <c r="AG1179" s="5">
        <v>22.88</v>
      </c>
      <c r="AH1179" s="5">
        <f t="shared" si="197"/>
        <v>150</v>
      </c>
    </row>
    <row r="1180" spans="1:34" x14ac:dyDescent="0.25">
      <c r="A1180" s="5">
        <v>1125</v>
      </c>
      <c r="B1180" s="5" t="s">
        <v>29</v>
      </c>
      <c r="C1180" s="5" t="s">
        <v>38</v>
      </c>
      <c r="D1180" s="5" t="s">
        <v>1459</v>
      </c>
      <c r="E1180" s="15" t="str">
        <f t="shared" si="198"/>
        <v>F001</v>
      </c>
      <c r="F1180" s="15" t="str">
        <f t="shared" si="188"/>
        <v>8302</v>
      </c>
      <c r="G1180" s="15" t="str">
        <f t="shared" si="189"/>
        <v>1-8</v>
      </c>
      <c r="H1180" s="5" t="s">
        <v>1432</v>
      </c>
      <c r="I1180" s="5">
        <f t="shared" si="190"/>
        <v>1</v>
      </c>
      <c r="J1180" s="5">
        <f t="shared" si="191"/>
        <v>2022</v>
      </c>
      <c r="K1180" s="5">
        <f t="shared" si="192"/>
        <v>31</v>
      </c>
      <c r="L1180" s="7">
        <f t="shared" si="193"/>
        <v>44592</v>
      </c>
      <c r="M1180" s="5" t="s">
        <v>1432</v>
      </c>
      <c r="R1180" s="5" t="s">
        <v>41</v>
      </c>
      <c r="S1180" s="5" t="s">
        <v>40</v>
      </c>
      <c r="T1180" s="5" t="s">
        <v>41</v>
      </c>
      <c r="U1180" s="5" t="s">
        <v>267</v>
      </c>
      <c r="V1180" s="5" t="str">
        <f t="shared" si="194"/>
        <v>constructora magdalena s.r.l.</v>
      </c>
      <c r="W1180" s="5" t="str">
        <f t="shared" si="195"/>
        <v>CONSTRUCTORA MAGDALENA S.R.L.</v>
      </c>
      <c r="X1180" s="5" t="str">
        <f t="shared" si="196"/>
        <v>Constructora Magdalena S.R.L.</v>
      </c>
      <c r="Y1180" s="5">
        <v>20602002749</v>
      </c>
      <c r="Z1180" s="5" t="s">
        <v>34</v>
      </c>
      <c r="AA1180" s="5" t="s">
        <v>35</v>
      </c>
      <c r="AD1180" s="5" t="s">
        <v>36</v>
      </c>
      <c r="AE1180" s="5">
        <v>254.24</v>
      </c>
      <c r="AF1180" s="5">
        <v>0</v>
      </c>
      <c r="AG1180" s="5">
        <v>45.76</v>
      </c>
      <c r="AH1180" s="5">
        <f t="shared" si="197"/>
        <v>300</v>
      </c>
    </row>
    <row r="1181" spans="1:34" x14ac:dyDescent="0.25">
      <c r="A1181" s="5">
        <v>1126</v>
      </c>
      <c r="B1181" s="5" t="s">
        <v>29</v>
      </c>
      <c r="C1181" s="5" t="s">
        <v>30</v>
      </c>
      <c r="D1181" s="5" t="s">
        <v>1460</v>
      </c>
      <c r="E1181" s="15" t="str">
        <f t="shared" si="198"/>
        <v>B001</v>
      </c>
      <c r="F1181" s="15" t="str">
        <f t="shared" si="188"/>
        <v>16987</v>
      </c>
      <c r="G1181" s="15" t="str">
        <f t="shared" si="189"/>
        <v>1-1</v>
      </c>
      <c r="H1181" s="5" t="s">
        <v>1432</v>
      </c>
      <c r="I1181" s="5">
        <f t="shared" si="190"/>
        <v>1</v>
      </c>
      <c r="J1181" s="5">
        <f t="shared" si="191"/>
        <v>2022</v>
      </c>
      <c r="K1181" s="5">
        <f t="shared" si="192"/>
        <v>31</v>
      </c>
      <c r="L1181" s="7">
        <f t="shared" si="193"/>
        <v>44592</v>
      </c>
      <c r="M1181" s="5" t="s">
        <v>1432</v>
      </c>
      <c r="U1181" s="5" t="s">
        <v>33</v>
      </c>
      <c r="V1181" s="5" t="str">
        <f t="shared" si="194"/>
        <v>clientes - varios</v>
      </c>
      <c r="W1181" s="5" t="str">
        <f t="shared" si="195"/>
        <v>CLIENTES - VARIOS</v>
      </c>
      <c r="X1181" s="5" t="str">
        <f t="shared" si="196"/>
        <v>Clientes - Varios</v>
      </c>
      <c r="Y1181" s="5">
        <v>99999999</v>
      </c>
      <c r="Z1181" s="5" t="s">
        <v>34</v>
      </c>
      <c r="AA1181" s="5" t="s">
        <v>35</v>
      </c>
      <c r="AD1181" s="5" t="s">
        <v>36</v>
      </c>
      <c r="AE1181" s="5">
        <v>42.37</v>
      </c>
      <c r="AF1181" s="5">
        <v>0</v>
      </c>
      <c r="AG1181" s="5">
        <v>7.63</v>
      </c>
      <c r="AH1181" s="5">
        <f t="shared" si="197"/>
        <v>50</v>
      </c>
    </row>
    <row r="1182" spans="1:34" x14ac:dyDescent="0.25">
      <c r="A1182" s="5">
        <v>1127</v>
      </c>
      <c r="B1182" s="5" t="s">
        <v>29</v>
      </c>
      <c r="C1182" s="5" t="s">
        <v>38</v>
      </c>
      <c r="D1182" s="5" t="s">
        <v>1461</v>
      </c>
      <c r="E1182" s="15" t="str">
        <f t="shared" si="198"/>
        <v>F001</v>
      </c>
      <c r="F1182" s="15" t="str">
        <f t="shared" si="188"/>
        <v>8301</v>
      </c>
      <c r="G1182" s="15" t="str">
        <f t="shared" si="189"/>
        <v>1-8</v>
      </c>
      <c r="H1182" s="5" t="s">
        <v>1432</v>
      </c>
      <c r="I1182" s="5">
        <f t="shared" si="190"/>
        <v>1</v>
      </c>
      <c r="J1182" s="5">
        <f t="shared" si="191"/>
        <v>2022</v>
      </c>
      <c r="K1182" s="5">
        <f t="shared" si="192"/>
        <v>31</v>
      </c>
      <c r="L1182" s="7">
        <f t="shared" si="193"/>
        <v>44592</v>
      </c>
      <c r="M1182" s="5" t="s">
        <v>1432</v>
      </c>
      <c r="R1182" s="5" t="s">
        <v>87</v>
      </c>
      <c r="S1182" s="5" t="s">
        <v>40</v>
      </c>
      <c r="T1182" s="5" t="s">
        <v>41</v>
      </c>
      <c r="U1182" s="5" t="s">
        <v>159</v>
      </c>
      <c r="V1182" s="5" t="str">
        <f t="shared" si="194"/>
        <v>corporacion shekinah s.a.c.</v>
      </c>
      <c r="W1182" s="5" t="str">
        <f t="shared" si="195"/>
        <v>CORPORACION SHEKINAH S.A.C.</v>
      </c>
      <c r="X1182" s="5" t="str">
        <f t="shared" si="196"/>
        <v>Corporacion Shekinah S.A.C.</v>
      </c>
      <c r="Y1182" s="5">
        <v>20606378727</v>
      </c>
      <c r="Z1182" s="5" t="s">
        <v>34</v>
      </c>
      <c r="AA1182" s="5" t="s">
        <v>35</v>
      </c>
      <c r="AD1182" s="5" t="s">
        <v>36</v>
      </c>
      <c r="AE1182" s="5">
        <v>165.25</v>
      </c>
      <c r="AF1182" s="5">
        <v>0</v>
      </c>
      <c r="AG1182" s="5">
        <v>29.75</v>
      </c>
      <c r="AH1182" s="5">
        <f t="shared" si="197"/>
        <v>195</v>
      </c>
    </row>
    <row r="1183" spans="1:34" x14ac:dyDescent="0.25">
      <c r="A1183" s="5">
        <v>1128</v>
      </c>
      <c r="B1183" s="5" t="s">
        <v>29</v>
      </c>
      <c r="C1183" s="5" t="s">
        <v>38</v>
      </c>
      <c r="D1183" s="5" t="s">
        <v>1462</v>
      </c>
      <c r="E1183" s="15" t="str">
        <f t="shared" si="198"/>
        <v>F001</v>
      </c>
      <c r="F1183" s="15" t="str">
        <f t="shared" si="188"/>
        <v>8300</v>
      </c>
      <c r="G1183" s="15" t="str">
        <f t="shared" si="189"/>
        <v>1-8</v>
      </c>
      <c r="H1183" s="5" t="s">
        <v>1432</v>
      </c>
      <c r="I1183" s="5">
        <f t="shared" si="190"/>
        <v>1</v>
      </c>
      <c r="J1183" s="5">
        <f t="shared" si="191"/>
        <v>2022</v>
      </c>
      <c r="K1183" s="5">
        <f t="shared" si="192"/>
        <v>31</v>
      </c>
      <c r="L1183" s="7">
        <f t="shared" si="193"/>
        <v>44592</v>
      </c>
      <c r="M1183" s="5" t="s">
        <v>1432</v>
      </c>
      <c r="R1183" s="5" t="s">
        <v>222</v>
      </c>
      <c r="S1183" s="5" t="s">
        <v>40</v>
      </c>
      <c r="T1183" s="5" t="s">
        <v>41</v>
      </c>
      <c r="U1183" s="5" t="s">
        <v>649</v>
      </c>
      <c r="V1183" s="5" t="str">
        <f t="shared" si="194"/>
        <v>sipan distribuciones sociedad anonima cerrada</v>
      </c>
      <c r="W1183" s="5" t="str">
        <f t="shared" si="195"/>
        <v>SIPAN DISTRIBUCIONES SOCIEDAD ANONIMA CERRADA</v>
      </c>
      <c r="X1183" s="5" t="str">
        <f t="shared" si="196"/>
        <v>Sipan Distribuciones Sociedad Anonima Cerrada</v>
      </c>
      <c r="Y1183" s="5">
        <v>20479504068</v>
      </c>
      <c r="Z1183" s="5" t="s">
        <v>34</v>
      </c>
      <c r="AA1183" s="5" t="s">
        <v>35</v>
      </c>
      <c r="AD1183" s="5" t="s">
        <v>36</v>
      </c>
      <c r="AE1183" s="5">
        <v>296.61</v>
      </c>
      <c r="AF1183" s="5">
        <v>0</v>
      </c>
      <c r="AG1183" s="5">
        <v>53.39</v>
      </c>
      <c r="AH1183" s="5">
        <f t="shared" si="197"/>
        <v>350</v>
      </c>
    </row>
    <row r="1184" spans="1:34" x14ac:dyDescent="0.25">
      <c r="A1184" s="5">
        <v>1129</v>
      </c>
      <c r="B1184" s="5" t="s">
        <v>55</v>
      </c>
      <c r="C1184" s="5" t="s">
        <v>30</v>
      </c>
      <c r="D1184" s="5" t="s">
        <v>1463</v>
      </c>
      <c r="E1184" s="15" t="str">
        <f t="shared" si="198"/>
        <v>B002</v>
      </c>
      <c r="F1184" s="15" t="str">
        <f t="shared" si="188"/>
        <v>15954</v>
      </c>
      <c r="G1184" s="15" t="str">
        <f t="shared" si="189"/>
        <v>2-1</v>
      </c>
      <c r="H1184" s="5" t="s">
        <v>1432</v>
      </c>
      <c r="I1184" s="5">
        <f t="shared" si="190"/>
        <v>1</v>
      </c>
      <c r="J1184" s="5">
        <f t="shared" si="191"/>
        <v>2022</v>
      </c>
      <c r="K1184" s="5">
        <f t="shared" si="192"/>
        <v>31</v>
      </c>
      <c r="L1184" s="7">
        <f t="shared" si="193"/>
        <v>44592</v>
      </c>
      <c r="M1184" s="5" t="s">
        <v>1432</v>
      </c>
      <c r="U1184" s="5" t="s">
        <v>33</v>
      </c>
      <c r="V1184" s="5" t="str">
        <f t="shared" si="194"/>
        <v>clientes - varios</v>
      </c>
      <c r="W1184" s="5" t="str">
        <f t="shared" si="195"/>
        <v>CLIENTES - VARIOS</v>
      </c>
      <c r="X1184" s="5" t="str">
        <f t="shared" si="196"/>
        <v>Clientes - Varios</v>
      </c>
      <c r="Y1184" s="5">
        <v>99999999</v>
      </c>
      <c r="Z1184" s="5" t="s">
        <v>34</v>
      </c>
      <c r="AA1184" s="5" t="s">
        <v>35</v>
      </c>
      <c r="AD1184" s="5" t="s">
        <v>36</v>
      </c>
      <c r="AE1184" s="5">
        <v>8.4700000000000006</v>
      </c>
      <c r="AF1184" s="5">
        <v>0</v>
      </c>
      <c r="AG1184" s="5">
        <v>1.53</v>
      </c>
      <c r="AH1184" s="5">
        <f t="shared" si="197"/>
        <v>10</v>
      </c>
    </row>
    <row r="1185" spans="1:34" x14ac:dyDescent="0.25">
      <c r="A1185" s="5">
        <v>1130</v>
      </c>
      <c r="B1185" s="5" t="s">
        <v>49</v>
      </c>
      <c r="C1185" s="5" t="s">
        <v>38</v>
      </c>
      <c r="D1185" s="5" t="s">
        <v>1464</v>
      </c>
      <c r="E1185" s="15" t="str">
        <f t="shared" si="198"/>
        <v>F003</v>
      </c>
      <c r="F1185" s="15" t="str">
        <f t="shared" si="188"/>
        <v>2074</v>
      </c>
      <c r="G1185" s="15" t="str">
        <f t="shared" si="189"/>
        <v>3-2</v>
      </c>
      <c r="H1185" s="5" t="s">
        <v>1432</v>
      </c>
      <c r="I1185" s="5">
        <f t="shared" si="190"/>
        <v>1</v>
      </c>
      <c r="J1185" s="5">
        <f t="shared" si="191"/>
        <v>2022</v>
      </c>
      <c r="K1185" s="5">
        <f t="shared" si="192"/>
        <v>31</v>
      </c>
      <c r="L1185" s="7">
        <f t="shared" si="193"/>
        <v>44592</v>
      </c>
      <c r="M1185" s="5" t="s">
        <v>1432</v>
      </c>
      <c r="R1185" s="5" t="s">
        <v>41</v>
      </c>
      <c r="S1185" s="5" t="s">
        <v>40</v>
      </c>
      <c r="T1185" s="5" t="s">
        <v>41</v>
      </c>
      <c r="U1185" s="5" t="s">
        <v>1465</v>
      </c>
      <c r="V1185" s="5" t="str">
        <f t="shared" si="194"/>
        <v>empresa de transportes de servicio especial señor de sipan s.a.</v>
      </c>
      <c r="W1185" s="5" t="str">
        <f t="shared" si="195"/>
        <v>EMPRESA DE TRANSPORTES DE SERVICIO ESPECIAL SEÑOR DE SIPAN S.A.</v>
      </c>
      <c r="X1185" s="5" t="str">
        <f t="shared" si="196"/>
        <v>Empresa De Transportes De Servicio Especial Señor De Sipan S.A.</v>
      </c>
      <c r="Y1185" s="5">
        <v>20480829639</v>
      </c>
      <c r="Z1185" s="5" t="s">
        <v>34</v>
      </c>
      <c r="AA1185" s="5" t="s">
        <v>35</v>
      </c>
      <c r="AD1185" s="5" t="s">
        <v>36</v>
      </c>
      <c r="AE1185" s="5">
        <v>84.75</v>
      </c>
      <c r="AF1185" s="5">
        <v>0</v>
      </c>
      <c r="AG1185" s="5">
        <v>15.25</v>
      </c>
      <c r="AH1185" s="5">
        <f t="shared" si="197"/>
        <v>100</v>
      </c>
    </row>
    <row r="1186" spans="1:34" x14ac:dyDescent="0.25">
      <c r="A1186" s="5">
        <v>1131</v>
      </c>
      <c r="B1186" s="5" t="s">
        <v>29</v>
      </c>
      <c r="C1186" s="5" t="s">
        <v>38</v>
      </c>
      <c r="D1186" s="5" t="s">
        <v>1466</v>
      </c>
      <c r="E1186" s="15" t="str">
        <f t="shared" si="198"/>
        <v>F001</v>
      </c>
      <c r="F1186" s="15" t="str">
        <f t="shared" si="188"/>
        <v>8299</v>
      </c>
      <c r="G1186" s="15" t="str">
        <f t="shared" si="189"/>
        <v>1-8</v>
      </c>
      <c r="H1186" s="5" t="s">
        <v>1467</v>
      </c>
      <c r="I1186" s="5">
        <f t="shared" si="190"/>
        <v>1</v>
      </c>
      <c r="J1186" s="5">
        <f t="shared" si="191"/>
        <v>2022</v>
      </c>
      <c r="K1186" s="5">
        <f t="shared" si="192"/>
        <v>30</v>
      </c>
      <c r="L1186" s="7">
        <f t="shared" si="193"/>
        <v>44591</v>
      </c>
      <c r="M1186" s="5" t="s">
        <v>1467</v>
      </c>
      <c r="R1186" s="5" t="s">
        <v>781</v>
      </c>
      <c r="S1186" s="5" t="s">
        <v>40</v>
      </c>
      <c r="T1186" s="5" t="s">
        <v>41</v>
      </c>
      <c r="U1186" s="5" t="s">
        <v>782</v>
      </c>
      <c r="V1186" s="5" t="str">
        <f t="shared" si="194"/>
        <v>jambo tafur julver frank</v>
      </c>
      <c r="W1186" s="5" t="str">
        <f t="shared" si="195"/>
        <v>JAMBO TAFUR JULVER FRANK</v>
      </c>
      <c r="X1186" s="5" t="str">
        <f t="shared" si="196"/>
        <v>Jambo Tafur Julver Frank</v>
      </c>
      <c r="Y1186" s="5">
        <v>10469092882</v>
      </c>
      <c r="Z1186" s="5" t="s">
        <v>34</v>
      </c>
      <c r="AA1186" s="5" t="s">
        <v>35</v>
      </c>
      <c r="AD1186" s="5" t="s">
        <v>36</v>
      </c>
      <c r="AE1186" s="5">
        <v>1391.78</v>
      </c>
      <c r="AF1186" s="5">
        <v>0</v>
      </c>
      <c r="AG1186" s="5">
        <v>250.52</v>
      </c>
      <c r="AH1186" s="5">
        <f t="shared" si="197"/>
        <v>1642.3</v>
      </c>
    </row>
    <row r="1187" spans="1:34" x14ac:dyDescent="0.25">
      <c r="A1187" s="5">
        <v>1132</v>
      </c>
      <c r="B1187" s="5" t="s">
        <v>29</v>
      </c>
      <c r="C1187" s="5" t="s">
        <v>38</v>
      </c>
      <c r="D1187" s="5" t="s">
        <v>1468</v>
      </c>
      <c r="E1187" s="15" t="str">
        <f t="shared" si="198"/>
        <v>F001</v>
      </c>
      <c r="F1187" s="15" t="str">
        <f t="shared" si="188"/>
        <v>8298</v>
      </c>
      <c r="G1187" s="15" t="str">
        <f t="shared" si="189"/>
        <v>1-8</v>
      </c>
      <c r="H1187" s="5" t="s">
        <v>1467</v>
      </c>
      <c r="I1187" s="5">
        <f t="shared" si="190"/>
        <v>1</v>
      </c>
      <c r="J1187" s="5">
        <f t="shared" si="191"/>
        <v>2022</v>
      </c>
      <c r="K1187" s="5">
        <f t="shared" si="192"/>
        <v>30</v>
      </c>
      <c r="L1187" s="7">
        <f t="shared" si="193"/>
        <v>44591</v>
      </c>
      <c r="M1187" s="5" t="s">
        <v>1467</v>
      </c>
      <c r="U1187" s="5" t="s">
        <v>964</v>
      </c>
      <c r="V1187" s="5" t="str">
        <f t="shared" si="194"/>
        <v>icmv inversiones</v>
      </c>
      <c r="W1187" s="5" t="str">
        <f t="shared" si="195"/>
        <v>ICMV INVERSIONES</v>
      </c>
      <c r="X1187" s="5" t="str">
        <f t="shared" si="196"/>
        <v>Icmv Inversiones</v>
      </c>
      <c r="Y1187" s="5">
        <v>10457954226</v>
      </c>
      <c r="Z1187" s="5" t="s">
        <v>34</v>
      </c>
      <c r="AA1187" s="5" t="s">
        <v>35</v>
      </c>
      <c r="AD1187" s="5" t="s">
        <v>36</v>
      </c>
      <c r="AE1187" s="5">
        <v>199.15</v>
      </c>
      <c r="AF1187" s="5">
        <v>0</v>
      </c>
      <c r="AG1187" s="5">
        <v>35.85</v>
      </c>
      <c r="AH1187" s="5">
        <f t="shared" si="197"/>
        <v>235</v>
      </c>
    </row>
    <row r="1188" spans="1:34" x14ac:dyDescent="0.25">
      <c r="A1188" s="5">
        <v>1133</v>
      </c>
      <c r="B1188" s="5" t="s">
        <v>55</v>
      </c>
      <c r="C1188" s="5" t="s">
        <v>38</v>
      </c>
      <c r="D1188" s="5" t="s">
        <v>1469</v>
      </c>
      <c r="E1188" s="15" t="str">
        <f t="shared" si="198"/>
        <v>F002</v>
      </c>
      <c r="F1188" s="15" t="str">
        <f t="shared" si="188"/>
        <v>3448</v>
      </c>
      <c r="G1188" s="15" t="str">
        <f t="shared" si="189"/>
        <v>2-3</v>
      </c>
      <c r="H1188" s="5" t="s">
        <v>1467</v>
      </c>
      <c r="I1188" s="5">
        <f t="shared" si="190"/>
        <v>1</v>
      </c>
      <c r="J1188" s="5">
        <f t="shared" si="191"/>
        <v>2022</v>
      </c>
      <c r="K1188" s="5">
        <f t="shared" si="192"/>
        <v>30</v>
      </c>
      <c r="L1188" s="7">
        <f t="shared" si="193"/>
        <v>44591</v>
      </c>
      <c r="M1188" s="5" t="s">
        <v>1467</v>
      </c>
      <c r="R1188" s="5" t="s">
        <v>41</v>
      </c>
      <c r="S1188" s="5" t="s">
        <v>40</v>
      </c>
      <c r="T1188" s="5" t="s">
        <v>41</v>
      </c>
      <c r="U1188" s="5" t="s">
        <v>106</v>
      </c>
      <c r="V1188" s="5" t="str">
        <f t="shared" si="194"/>
        <v>casiano maco segundo baltazar</v>
      </c>
      <c r="W1188" s="5" t="str">
        <f t="shared" si="195"/>
        <v>CASIANO MACO SEGUNDO BALTAZAR</v>
      </c>
      <c r="X1188" s="5" t="str">
        <f t="shared" si="196"/>
        <v>Casiano Maco Segundo Baltazar</v>
      </c>
      <c r="Y1188" s="5">
        <v>10432479388</v>
      </c>
      <c r="Z1188" s="5" t="s">
        <v>34</v>
      </c>
      <c r="AA1188" s="5" t="s">
        <v>35</v>
      </c>
      <c r="AD1188" s="5" t="s">
        <v>36</v>
      </c>
      <c r="AE1188" s="5">
        <v>16.95</v>
      </c>
      <c r="AF1188" s="5">
        <v>0</v>
      </c>
      <c r="AG1188" s="5">
        <v>3.05</v>
      </c>
      <c r="AH1188" s="5">
        <f t="shared" si="197"/>
        <v>20</v>
      </c>
    </row>
    <row r="1189" spans="1:34" x14ac:dyDescent="0.25">
      <c r="A1189" s="5">
        <v>1134</v>
      </c>
      <c r="B1189" s="5" t="s">
        <v>29</v>
      </c>
      <c r="C1189" s="5" t="s">
        <v>38</v>
      </c>
      <c r="D1189" s="5" t="s">
        <v>1470</v>
      </c>
      <c r="E1189" s="15" t="str">
        <f t="shared" si="198"/>
        <v>F001</v>
      </c>
      <c r="F1189" s="15" t="str">
        <f t="shared" si="188"/>
        <v>8297</v>
      </c>
      <c r="G1189" s="15" t="str">
        <f t="shared" si="189"/>
        <v>1-8</v>
      </c>
      <c r="H1189" s="5" t="s">
        <v>1467</v>
      </c>
      <c r="I1189" s="5">
        <f t="shared" si="190"/>
        <v>1</v>
      </c>
      <c r="J1189" s="5">
        <f t="shared" si="191"/>
        <v>2022</v>
      </c>
      <c r="K1189" s="5">
        <f t="shared" si="192"/>
        <v>30</v>
      </c>
      <c r="L1189" s="7">
        <f t="shared" si="193"/>
        <v>44591</v>
      </c>
      <c r="M1189" s="5" t="s">
        <v>1467</v>
      </c>
      <c r="R1189" s="5" t="s">
        <v>41</v>
      </c>
      <c r="S1189" s="5" t="s">
        <v>40</v>
      </c>
      <c r="T1189" s="5" t="s">
        <v>41</v>
      </c>
      <c r="U1189" s="5" t="s">
        <v>1127</v>
      </c>
      <c r="V1189" s="5" t="str">
        <f t="shared" si="194"/>
        <v>kairos kids palacio del bebe s.a.c.</v>
      </c>
      <c r="W1189" s="5" t="str">
        <f t="shared" si="195"/>
        <v>KAIROS KIDS PALACIO DEL BEBE S.A.C.</v>
      </c>
      <c r="X1189" s="5" t="str">
        <f t="shared" si="196"/>
        <v>Kairos Kids Palacio Del Bebe S.A.C.</v>
      </c>
      <c r="Y1189" s="5">
        <v>20606153555</v>
      </c>
      <c r="Z1189" s="5" t="s">
        <v>34</v>
      </c>
      <c r="AA1189" s="5" t="s">
        <v>35</v>
      </c>
      <c r="AD1189" s="5" t="s">
        <v>36</v>
      </c>
      <c r="AE1189" s="5">
        <v>127.12</v>
      </c>
      <c r="AF1189" s="5">
        <v>0</v>
      </c>
      <c r="AG1189" s="5">
        <v>22.88</v>
      </c>
      <c r="AH1189" s="5">
        <f t="shared" si="197"/>
        <v>150</v>
      </c>
    </row>
    <row r="1190" spans="1:34" x14ac:dyDescent="0.25">
      <c r="A1190" s="5">
        <v>1135</v>
      </c>
      <c r="B1190" s="5" t="s">
        <v>49</v>
      </c>
      <c r="C1190" s="5" t="s">
        <v>30</v>
      </c>
      <c r="D1190" s="5" t="s">
        <v>1471</v>
      </c>
      <c r="E1190" s="15" t="str">
        <f t="shared" si="198"/>
        <v>B003</v>
      </c>
      <c r="F1190" s="15" t="str">
        <f t="shared" si="188"/>
        <v>12521</v>
      </c>
      <c r="G1190" s="15" t="str">
        <f t="shared" si="189"/>
        <v>3-1</v>
      </c>
      <c r="H1190" s="5" t="s">
        <v>1467</v>
      </c>
      <c r="I1190" s="5">
        <f t="shared" si="190"/>
        <v>1</v>
      </c>
      <c r="J1190" s="5">
        <f t="shared" si="191"/>
        <v>2022</v>
      </c>
      <c r="K1190" s="5">
        <f t="shared" si="192"/>
        <v>30</v>
      </c>
      <c r="L1190" s="7">
        <f t="shared" si="193"/>
        <v>44591</v>
      </c>
      <c r="M1190" s="5" t="s">
        <v>1467</v>
      </c>
      <c r="U1190" s="5" t="s">
        <v>33</v>
      </c>
      <c r="V1190" s="5" t="str">
        <f t="shared" si="194"/>
        <v>clientes - varios</v>
      </c>
      <c r="W1190" s="5" t="str">
        <f t="shared" si="195"/>
        <v>CLIENTES - VARIOS</v>
      </c>
      <c r="X1190" s="5" t="str">
        <f t="shared" si="196"/>
        <v>Clientes - Varios</v>
      </c>
      <c r="Y1190" s="5">
        <v>99999999</v>
      </c>
      <c r="Z1190" s="5" t="s">
        <v>34</v>
      </c>
      <c r="AA1190" s="5" t="s">
        <v>35</v>
      </c>
      <c r="AD1190" s="5" t="s">
        <v>36</v>
      </c>
      <c r="AE1190" s="5">
        <v>508.47</v>
      </c>
      <c r="AF1190" s="5">
        <v>0</v>
      </c>
      <c r="AG1190" s="5">
        <v>91.53</v>
      </c>
      <c r="AH1190" s="5">
        <f t="shared" si="197"/>
        <v>600</v>
      </c>
    </row>
    <row r="1191" spans="1:34" x14ac:dyDescent="0.25">
      <c r="A1191" s="5">
        <v>1136</v>
      </c>
      <c r="B1191" s="5" t="s">
        <v>49</v>
      </c>
      <c r="C1191" s="5" t="s">
        <v>30</v>
      </c>
      <c r="D1191" s="5" t="s">
        <v>1472</v>
      </c>
      <c r="E1191" s="15" t="str">
        <f t="shared" si="198"/>
        <v>B003</v>
      </c>
      <c r="F1191" s="15" t="str">
        <f t="shared" si="188"/>
        <v>12520</v>
      </c>
      <c r="G1191" s="15" t="str">
        <f t="shared" si="189"/>
        <v>3-1</v>
      </c>
      <c r="H1191" s="5" t="s">
        <v>1467</v>
      </c>
      <c r="I1191" s="5">
        <f t="shared" si="190"/>
        <v>1</v>
      </c>
      <c r="J1191" s="5">
        <f t="shared" si="191"/>
        <v>2022</v>
      </c>
      <c r="K1191" s="5">
        <f t="shared" si="192"/>
        <v>30</v>
      </c>
      <c r="L1191" s="7">
        <f t="shared" si="193"/>
        <v>44591</v>
      </c>
      <c r="M1191" s="5" t="s">
        <v>1467</v>
      </c>
      <c r="U1191" s="5" t="s">
        <v>33</v>
      </c>
      <c r="V1191" s="5" t="str">
        <f t="shared" si="194"/>
        <v>clientes - varios</v>
      </c>
      <c r="W1191" s="5" t="str">
        <f t="shared" si="195"/>
        <v>CLIENTES - VARIOS</v>
      </c>
      <c r="X1191" s="5" t="str">
        <f t="shared" si="196"/>
        <v>Clientes - Varios</v>
      </c>
      <c r="Y1191" s="5">
        <v>99999999</v>
      </c>
      <c r="Z1191" s="5" t="s">
        <v>34</v>
      </c>
      <c r="AA1191" s="5" t="s">
        <v>35</v>
      </c>
      <c r="AD1191" s="5" t="s">
        <v>36</v>
      </c>
      <c r="AE1191" s="5">
        <v>508.47</v>
      </c>
      <c r="AF1191" s="5">
        <v>0</v>
      </c>
      <c r="AG1191" s="5">
        <v>91.53</v>
      </c>
      <c r="AH1191" s="5">
        <f t="shared" si="197"/>
        <v>600</v>
      </c>
    </row>
    <row r="1192" spans="1:34" x14ac:dyDescent="0.25">
      <c r="A1192" s="5">
        <v>1137</v>
      </c>
      <c r="B1192" s="5" t="s">
        <v>55</v>
      </c>
      <c r="C1192" s="5" t="s">
        <v>30</v>
      </c>
      <c r="D1192" s="5" t="s">
        <v>1473</v>
      </c>
      <c r="E1192" s="15" t="str">
        <f t="shared" si="198"/>
        <v>B002</v>
      </c>
      <c r="F1192" s="15" t="str">
        <f t="shared" si="188"/>
        <v>15953</v>
      </c>
      <c r="G1192" s="15" t="str">
        <f t="shared" si="189"/>
        <v>2-1</v>
      </c>
      <c r="H1192" s="5" t="s">
        <v>1467</v>
      </c>
      <c r="I1192" s="5">
        <f t="shared" si="190"/>
        <v>1</v>
      </c>
      <c r="J1192" s="5">
        <f t="shared" si="191"/>
        <v>2022</v>
      </c>
      <c r="K1192" s="5">
        <f t="shared" si="192"/>
        <v>30</v>
      </c>
      <c r="L1192" s="7">
        <f t="shared" si="193"/>
        <v>44591</v>
      </c>
      <c r="M1192" s="5" t="s">
        <v>1467</v>
      </c>
      <c r="U1192" s="5" t="s">
        <v>33</v>
      </c>
      <c r="V1192" s="5" t="str">
        <f t="shared" si="194"/>
        <v>clientes - varios</v>
      </c>
      <c r="W1192" s="5" t="str">
        <f t="shared" si="195"/>
        <v>CLIENTES - VARIOS</v>
      </c>
      <c r="X1192" s="5" t="str">
        <f t="shared" si="196"/>
        <v>Clientes - Varios</v>
      </c>
      <c r="Y1192" s="5">
        <v>99999999</v>
      </c>
      <c r="Z1192" s="5" t="s">
        <v>34</v>
      </c>
      <c r="AA1192" s="5" t="s">
        <v>35</v>
      </c>
      <c r="AD1192" s="5" t="s">
        <v>36</v>
      </c>
      <c r="AE1192" s="5">
        <v>508.47</v>
      </c>
      <c r="AF1192" s="5">
        <v>0</v>
      </c>
      <c r="AG1192" s="5">
        <v>91.53</v>
      </c>
      <c r="AH1192" s="5">
        <f t="shared" si="197"/>
        <v>600</v>
      </c>
    </row>
    <row r="1193" spans="1:34" x14ac:dyDescent="0.25">
      <c r="A1193" s="5">
        <v>1138</v>
      </c>
      <c r="B1193" s="5" t="s">
        <v>55</v>
      </c>
      <c r="C1193" s="5" t="s">
        <v>30</v>
      </c>
      <c r="D1193" s="5" t="s">
        <v>1474</v>
      </c>
      <c r="E1193" s="15" t="str">
        <f t="shared" si="198"/>
        <v>B002</v>
      </c>
      <c r="F1193" s="15" t="str">
        <f t="shared" si="188"/>
        <v>15952</v>
      </c>
      <c r="G1193" s="15" t="str">
        <f t="shared" si="189"/>
        <v>2-1</v>
      </c>
      <c r="H1193" s="5" t="s">
        <v>1467</v>
      </c>
      <c r="I1193" s="5">
        <f t="shared" si="190"/>
        <v>1</v>
      </c>
      <c r="J1193" s="5">
        <f t="shared" si="191"/>
        <v>2022</v>
      </c>
      <c r="K1193" s="5">
        <f t="shared" si="192"/>
        <v>30</v>
      </c>
      <c r="L1193" s="7">
        <f t="shared" si="193"/>
        <v>44591</v>
      </c>
      <c r="M1193" s="5" t="s">
        <v>1467</v>
      </c>
      <c r="U1193" s="5" t="s">
        <v>33</v>
      </c>
      <c r="V1193" s="5" t="str">
        <f t="shared" si="194"/>
        <v>clientes - varios</v>
      </c>
      <c r="W1193" s="5" t="str">
        <f t="shared" si="195"/>
        <v>CLIENTES - VARIOS</v>
      </c>
      <c r="X1193" s="5" t="str">
        <f t="shared" si="196"/>
        <v>Clientes - Varios</v>
      </c>
      <c r="Y1193" s="5">
        <v>99999999</v>
      </c>
      <c r="Z1193" s="5" t="s">
        <v>34</v>
      </c>
      <c r="AA1193" s="5" t="s">
        <v>35</v>
      </c>
      <c r="AD1193" s="5" t="s">
        <v>36</v>
      </c>
      <c r="AE1193" s="5">
        <v>508.47</v>
      </c>
      <c r="AF1193" s="5">
        <v>0</v>
      </c>
      <c r="AG1193" s="5">
        <v>91.53</v>
      </c>
      <c r="AH1193" s="5">
        <f t="shared" si="197"/>
        <v>600</v>
      </c>
    </row>
    <row r="1194" spans="1:34" x14ac:dyDescent="0.25">
      <c r="A1194" s="5">
        <v>1139</v>
      </c>
      <c r="B1194" s="5" t="s">
        <v>55</v>
      </c>
      <c r="C1194" s="5" t="s">
        <v>30</v>
      </c>
      <c r="D1194" s="5" t="s">
        <v>1475</v>
      </c>
      <c r="E1194" s="15" t="str">
        <f t="shared" si="198"/>
        <v>B002</v>
      </c>
      <c r="F1194" s="15" t="str">
        <f t="shared" si="188"/>
        <v>15951</v>
      </c>
      <c r="G1194" s="15" t="str">
        <f t="shared" si="189"/>
        <v>2-1</v>
      </c>
      <c r="H1194" s="5" t="s">
        <v>1467</v>
      </c>
      <c r="I1194" s="5">
        <f t="shared" si="190"/>
        <v>1</v>
      </c>
      <c r="J1194" s="5">
        <f t="shared" si="191"/>
        <v>2022</v>
      </c>
      <c r="K1194" s="5">
        <f t="shared" si="192"/>
        <v>30</v>
      </c>
      <c r="L1194" s="7">
        <f t="shared" si="193"/>
        <v>44591</v>
      </c>
      <c r="M1194" s="5" t="s">
        <v>1467</v>
      </c>
      <c r="U1194" s="5" t="s">
        <v>33</v>
      </c>
      <c r="V1194" s="5" t="str">
        <f t="shared" si="194"/>
        <v>clientes - varios</v>
      </c>
      <c r="W1194" s="5" t="str">
        <f t="shared" si="195"/>
        <v>CLIENTES - VARIOS</v>
      </c>
      <c r="X1194" s="5" t="str">
        <f t="shared" si="196"/>
        <v>Clientes - Varios</v>
      </c>
      <c r="Y1194" s="5">
        <v>99999999</v>
      </c>
      <c r="Z1194" s="5" t="s">
        <v>34</v>
      </c>
      <c r="AA1194" s="5" t="s">
        <v>35</v>
      </c>
      <c r="AD1194" s="5" t="s">
        <v>36</v>
      </c>
      <c r="AE1194" s="5">
        <v>508.47</v>
      </c>
      <c r="AF1194" s="5">
        <v>0</v>
      </c>
      <c r="AG1194" s="5">
        <v>91.53</v>
      </c>
      <c r="AH1194" s="5">
        <f t="shared" si="197"/>
        <v>600</v>
      </c>
    </row>
    <row r="1195" spans="1:34" x14ac:dyDescent="0.25">
      <c r="A1195" s="5">
        <v>1140</v>
      </c>
      <c r="B1195" s="5" t="s">
        <v>55</v>
      </c>
      <c r="C1195" s="5" t="s">
        <v>30</v>
      </c>
      <c r="D1195" s="5" t="s">
        <v>1476</v>
      </c>
      <c r="E1195" s="15" t="str">
        <f t="shared" si="198"/>
        <v>B002</v>
      </c>
      <c r="F1195" s="15" t="str">
        <f t="shared" si="188"/>
        <v>15950</v>
      </c>
      <c r="G1195" s="15" t="str">
        <f t="shared" si="189"/>
        <v>2-1</v>
      </c>
      <c r="H1195" s="5" t="s">
        <v>1467</v>
      </c>
      <c r="I1195" s="5">
        <f t="shared" si="190"/>
        <v>1</v>
      </c>
      <c r="J1195" s="5">
        <f t="shared" si="191"/>
        <v>2022</v>
      </c>
      <c r="K1195" s="5">
        <f t="shared" si="192"/>
        <v>30</v>
      </c>
      <c r="L1195" s="7">
        <f t="shared" si="193"/>
        <v>44591</v>
      </c>
      <c r="M1195" s="5" t="s">
        <v>1467</v>
      </c>
      <c r="U1195" s="5" t="s">
        <v>33</v>
      </c>
      <c r="V1195" s="5" t="str">
        <f t="shared" si="194"/>
        <v>clientes - varios</v>
      </c>
      <c r="W1195" s="5" t="str">
        <f t="shared" si="195"/>
        <v>CLIENTES - VARIOS</v>
      </c>
      <c r="X1195" s="5" t="str">
        <f t="shared" si="196"/>
        <v>Clientes - Varios</v>
      </c>
      <c r="Y1195" s="5">
        <v>99999999</v>
      </c>
      <c r="Z1195" s="5" t="s">
        <v>34</v>
      </c>
      <c r="AA1195" s="5" t="s">
        <v>35</v>
      </c>
      <c r="AD1195" s="5" t="s">
        <v>36</v>
      </c>
      <c r="AE1195" s="5">
        <v>508.47</v>
      </c>
      <c r="AF1195" s="5">
        <v>0</v>
      </c>
      <c r="AG1195" s="5">
        <v>91.53</v>
      </c>
      <c r="AH1195" s="5">
        <f t="shared" si="197"/>
        <v>600</v>
      </c>
    </row>
    <row r="1196" spans="1:34" x14ac:dyDescent="0.25">
      <c r="A1196" s="5">
        <v>1141</v>
      </c>
      <c r="B1196" s="5" t="s">
        <v>29</v>
      </c>
      <c r="C1196" s="5" t="s">
        <v>30</v>
      </c>
      <c r="D1196" s="5" t="s">
        <v>1477</v>
      </c>
      <c r="E1196" s="15" t="str">
        <f t="shared" si="198"/>
        <v>B001</v>
      </c>
      <c r="F1196" s="15" t="str">
        <f t="shared" si="188"/>
        <v>16986</v>
      </c>
      <c r="G1196" s="15" t="str">
        <f t="shared" si="189"/>
        <v>1-1</v>
      </c>
      <c r="H1196" s="5" t="s">
        <v>1467</v>
      </c>
      <c r="I1196" s="5">
        <f t="shared" si="190"/>
        <v>1</v>
      </c>
      <c r="J1196" s="5">
        <f t="shared" si="191"/>
        <v>2022</v>
      </c>
      <c r="K1196" s="5">
        <f t="shared" si="192"/>
        <v>30</v>
      </c>
      <c r="L1196" s="7">
        <f t="shared" si="193"/>
        <v>44591</v>
      </c>
      <c r="M1196" s="5" t="s">
        <v>1467</v>
      </c>
      <c r="U1196" s="5" t="s">
        <v>33</v>
      </c>
      <c r="V1196" s="5" t="str">
        <f t="shared" si="194"/>
        <v>clientes - varios</v>
      </c>
      <c r="W1196" s="5" t="str">
        <f t="shared" si="195"/>
        <v>CLIENTES - VARIOS</v>
      </c>
      <c r="X1196" s="5" t="str">
        <f t="shared" si="196"/>
        <v>Clientes - Varios</v>
      </c>
      <c r="Y1196" s="5">
        <v>99999999</v>
      </c>
      <c r="Z1196" s="5" t="s">
        <v>34</v>
      </c>
      <c r="AA1196" s="5" t="s">
        <v>35</v>
      </c>
      <c r="AD1196" s="5" t="s">
        <v>36</v>
      </c>
      <c r="AE1196" s="5">
        <v>169.49</v>
      </c>
      <c r="AF1196" s="5">
        <v>0</v>
      </c>
      <c r="AG1196" s="5">
        <v>30.51</v>
      </c>
      <c r="AH1196" s="5">
        <f t="shared" si="197"/>
        <v>200</v>
      </c>
    </row>
    <row r="1197" spans="1:34" x14ac:dyDescent="0.25">
      <c r="A1197" s="5">
        <v>1142</v>
      </c>
      <c r="B1197" s="5" t="s">
        <v>29</v>
      </c>
      <c r="C1197" s="5" t="s">
        <v>30</v>
      </c>
      <c r="D1197" s="5" t="s">
        <v>1478</v>
      </c>
      <c r="E1197" s="15" t="str">
        <f t="shared" si="198"/>
        <v>B001</v>
      </c>
      <c r="F1197" s="15" t="str">
        <f t="shared" si="188"/>
        <v>16985</v>
      </c>
      <c r="G1197" s="15" t="str">
        <f t="shared" si="189"/>
        <v>1-1</v>
      </c>
      <c r="H1197" s="5" t="s">
        <v>1467</v>
      </c>
      <c r="I1197" s="5">
        <f t="shared" si="190"/>
        <v>1</v>
      </c>
      <c r="J1197" s="5">
        <f t="shared" si="191"/>
        <v>2022</v>
      </c>
      <c r="K1197" s="5">
        <f t="shared" si="192"/>
        <v>30</v>
      </c>
      <c r="L1197" s="7">
        <f t="shared" si="193"/>
        <v>44591</v>
      </c>
      <c r="M1197" s="5" t="s">
        <v>1467</v>
      </c>
      <c r="U1197" s="5" t="s">
        <v>33</v>
      </c>
      <c r="V1197" s="5" t="str">
        <f t="shared" si="194"/>
        <v>clientes - varios</v>
      </c>
      <c r="W1197" s="5" t="str">
        <f t="shared" si="195"/>
        <v>CLIENTES - VARIOS</v>
      </c>
      <c r="X1197" s="5" t="str">
        <f t="shared" si="196"/>
        <v>Clientes - Varios</v>
      </c>
      <c r="Y1197" s="5">
        <v>99999999</v>
      </c>
      <c r="Z1197" s="5" t="s">
        <v>34</v>
      </c>
      <c r="AA1197" s="5" t="s">
        <v>35</v>
      </c>
      <c r="AD1197" s="5" t="s">
        <v>36</v>
      </c>
      <c r="AE1197" s="5">
        <v>423.73</v>
      </c>
      <c r="AF1197" s="5">
        <v>0</v>
      </c>
      <c r="AG1197" s="5">
        <v>76.27</v>
      </c>
      <c r="AH1197" s="5">
        <f t="shared" si="197"/>
        <v>500</v>
      </c>
    </row>
    <row r="1198" spans="1:34" x14ac:dyDescent="0.25">
      <c r="A1198" s="5">
        <v>1143</v>
      </c>
      <c r="B1198" s="5" t="s">
        <v>29</v>
      </c>
      <c r="C1198" s="5" t="s">
        <v>38</v>
      </c>
      <c r="D1198" s="5" t="s">
        <v>1479</v>
      </c>
      <c r="E1198" s="15" t="str">
        <f t="shared" si="198"/>
        <v>F001</v>
      </c>
      <c r="F1198" s="15" t="str">
        <f t="shared" si="188"/>
        <v>8296</v>
      </c>
      <c r="G1198" s="15" t="str">
        <f t="shared" si="189"/>
        <v>1-8</v>
      </c>
      <c r="H1198" s="5" t="s">
        <v>1467</v>
      </c>
      <c r="I1198" s="5">
        <f t="shared" si="190"/>
        <v>1</v>
      </c>
      <c r="J1198" s="5">
        <f t="shared" si="191"/>
        <v>2022</v>
      </c>
      <c r="K1198" s="5">
        <f t="shared" si="192"/>
        <v>30</v>
      </c>
      <c r="L1198" s="7">
        <f t="shared" si="193"/>
        <v>44591</v>
      </c>
      <c r="M1198" s="5" t="s">
        <v>1467</v>
      </c>
      <c r="R1198" s="5" t="s">
        <v>87</v>
      </c>
      <c r="S1198" s="5" t="s">
        <v>40</v>
      </c>
      <c r="T1198" s="5" t="s">
        <v>41</v>
      </c>
      <c r="U1198" s="5" t="s">
        <v>149</v>
      </c>
      <c r="V1198" s="5" t="str">
        <f t="shared" si="194"/>
        <v>inversiones mykalyn sac</v>
      </c>
      <c r="W1198" s="5" t="str">
        <f t="shared" si="195"/>
        <v>INVERSIONES MYKALYN SAC</v>
      </c>
      <c r="X1198" s="5" t="str">
        <f t="shared" si="196"/>
        <v>Inversiones Mykalyn Sac</v>
      </c>
      <c r="Y1198" s="5">
        <v>20561207772</v>
      </c>
      <c r="Z1198" s="5" t="s">
        <v>34</v>
      </c>
      <c r="AA1198" s="5" t="s">
        <v>35</v>
      </c>
      <c r="AD1198" s="5" t="s">
        <v>36</v>
      </c>
      <c r="AE1198" s="5">
        <v>1016.95</v>
      </c>
      <c r="AF1198" s="5">
        <v>0</v>
      </c>
      <c r="AG1198" s="5">
        <v>183.05</v>
      </c>
      <c r="AH1198" s="5">
        <f t="shared" si="197"/>
        <v>1200</v>
      </c>
    </row>
    <row r="1199" spans="1:34" x14ac:dyDescent="0.25">
      <c r="A1199" s="5">
        <v>1144</v>
      </c>
      <c r="B1199" s="5" t="s">
        <v>29</v>
      </c>
      <c r="C1199" s="5" t="s">
        <v>38</v>
      </c>
      <c r="D1199" s="5" t="s">
        <v>1480</v>
      </c>
      <c r="E1199" s="15" t="str">
        <f t="shared" si="198"/>
        <v>F001</v>
      </c>
      <c r="F1199" s="15" t="str">
        <f t="shared" si="188"/>
        <v>8295</v>
      </c>
      <c r="G1199" s="15" t="str">
        <f t="shared" si="189"/>
        <v>1-8</v>
      </c>
      <c r="H1199" s="5" t="s">
        <v>1467</v>
      </c>
      <c r="I1199" s="5">
        <f t="shared" si="190"/>
        <v>1</v>
      </c>
      <c r="J1199" s="5">
        <f t="shared" si="191"/>
        <v>2022</v>
      </c>
      <c r="K1199" s="5">
        <f t="shared" si="192"/>
        <v>30</v>
      </c>
      <c r="L1199" s="7">
        <f t="shared" si="193"/>
        <v>44591</v>
      </c>
      <c r="M1199" s="5" t="s">
        <v>1467</v>
      </c>
      <c r="R1199" s="5" t="s">
        <v>87</v>
      </c>
      <c r="S1199" s="5" t="s">
        <v>40</v>
      </c>
      <c r="T1199" s="5" t="s">
        <v>41</v>
      </c>
      <c r="U1199" s="5" t="s">
        <v>149</v>
      </c>
      <c r="V1199" s="5" t="str">
        <f t="shared" si="194"/>
        <v>inversiones mykalyn sac</v>
      </c>
      <c r="W1199" s="5" t="str">
        <f t="shared" si="195"/>
        <v>INVERSIONES MYKALYN SAC</v>
      </c>
      <c r="X1199" s="5" t="str">
        <f t="shared" si="196"/>
        <v>Inversiones Mykalyn Sac</v>
      </c>
      <c r="Y1199" s="5">
        <v>20561207772</v>
      </c>
      <c r="Z1199" s="5" t="s">
        <v>34</v>
      </c>
      <c r="AA1199" s="5" t="s">
        <v>35</v>
      </c>
      <c r="AD1199" s="5" t="s">
        <v>36</v>
      </c>
      <c r="AE1199" s="5">
        <v>2457.63</v>
      </c>
      <c r="AF1199" s="5">
        <v>0</v>
      </c>
      <c r="AG1199" s="5">
        <v>442.37</v>
      </c>
      <c r="AH1199" s="5">
        <f t="shared" si="197"/>
        <v>2900</v>
      </c>
    </row>
    <row r="1200" spans="1:34" x14ac:dyDescent="0.25">
      <c r="A1200" s="5">
        <v>1145</v>
      </c>
      <c r="B1200" s="5" t="s">
        <v>29</v>
      </c>
      <c r="C1200" s="5" t="s">
        <v>38</v>
      </c>
      <c r="D1200" s="5" t="s">
        <v>1481</v>
      </c>
      <c r="E1200" s="15" t="str">
        <f t="shared" si="198"/>
        <v>F001</v>
      </c>
      <c r="F1200" s="15" t="str">
        <f t="shared" si="188"/>
        <v>8294</v>
      </c>
      <c r="G1200" s="15" t="str">
        <f t="shared" si="189"/>
        <v>1-8</v>
      </c>
      <c r="H1200" s="5" t="s">
        <v>1467</v>
      </c>
      <c r="I1200" s="5">
        <f t="shared" si="190"/>
        <v>1</v>
      </c>
      <c r="J1200" s="5">
        <f t="shared" si="191"/>
        <v>2022</v>
      </c>
      <c r="K1200" s="5">
        <f t="shared" si="192"/>
        <v>30</v>
      </c>
      <c r="L1200" s="7">
        <f t="shared" si="193"/>
        <v>44591</v>
      </c>
      <c r="M1200" s="5" t="s">
        <v>1467</v>
      </c>
      <c r="R1200" s="5" t="s">
        <v>87</v>
      </c>
      <c r="S1200" s="5" t="s">
        <v>40</v>
      </c>
      <c r="T1200" s="5" t="s">
        <v>41</v>
      </c>
      <c r="U1200" s="5" t="s">
        <v>149</v>
      </c>
      <c r="V1200" s="5" t="str">
        <f t="shared" si="194"/>
        <v>inversiones mykalyn sac</v>
      </c>
      <c r="W1200" s="5" t="str">
        <f t="shared" si="195"/>
        <v>INVERSIONES MYKALYN SAC</v>
      </c>
      <c r="X1200" s="5" t="str">
        <f t="shared" si="196"/>
        <v>Inversiones Mykalyn Sac</v>
      </c>
      <c r="Y1200" s="5">
        <v>20561207772</v>
      </c>
      <c r="Z1200" s="5" t="s">
        <v>34</v>
      </c>
      <c r="AA1200" s="5" t="s">
        <v>35</v>
      </c>
      <c r="AD1200" s="5" t="s">
        <v>36</v>
      </c>
      <c r="AE1200" s="5">
        <v>2457.63</v>
      </c>
      <c r="AF1200" s="5">
        <v>0</v>
      </c>
      <c r="AG1200" s="5">
        <v>442.37</v>
      </c>
      <c r="AH1200" s="5">
        <f t="shared" si="197"/>
        <v>2900</v>
      </c>
    </row>
    <row r="1201" spans="1:34" x14ac:dyDescent="0.25">
      <c r="A1201" s="5">
        <v>1146</v>
      </c>
      <c r="B1201" s="5" t="s">
        <v>49</v>
      </c>
      <c r="C1201" s="5" t="s">
        <v>30</v>
      </c>
      <c r="D1201" s="5" t="s">
        <v>1482</v>
      </c>
      <c r="E1201" s="15" t="str">
        <f t="shared" si="198"/>
        <v>B003</v>
      </c>
      <c r="F1201" s="15" t="str">
        <f t="shared" si="188"/>
        <v>12519</v>
      </c>
      <c r="G1201" s="15" t="str">
        <f t="shared" si="189"/>
        <v>3-1</v>
      </c>
      <c r="H1201" s="5" t="s">
        <v>1467</v>
      </c>
      <c r="I1201" s="5">
        <f t="shared" si="190"/>
        <v>1</v>
      </c>
      <c r="J1201" s="5">
        <f t="shared" si="191"/>
        <v>2022</v>
      </c>
      <c r="K1201" s="5">
        <f t="shared" si="192"/>
        <v>30</v>
      </c>
      <c r="L1201" s="7">
        <f t="shared" si="193"/>
        <v>44591</v>
      </c>
      <c r="M1201" s="5" t="s">
        <v>1467</v>
      </c>
      <c r="U1201" s="5" t="s">
        <v>33</v>
      </c>
      <c r="V1201" s="5" t="str">
        <f t="shared" si="194"/>
        <v>clientes - varios</v>
      </c>
      <c r="W1201" s="5" t="str">
        <f t="shared" si="195"/>
        <v>CLIENTES - VARIOS</v>
      </c>
      <c r="X1201" s="5" t="str">
        <f t="shared" si="196"/>
        <v>Clientes - Varios</v>
      </c>
      <c r="Y1201" s="5">
        <v>99999999</v>
      </c>
      <c r="Z1201" s="5" t="s">
        <v>34</v>
      </c>
      <c r="AA1201" s="5" t="s">
        <v>35</v>
      </c>
      <c r="AD1201" s="5" t="s">
        <v>36</v>
      </c>
      <c r="AE1201" s="5">
        <v>42.37</v>
      </c>
      <c r="AF1201" s="5">
        <v>0</v>
      </c>
      <c r="AG1201" s="5">
        <v>7.63</v>
      </c>
      <c r="AH1201" s="5">
        <f t="shared" si="197"/>
        <v>50</v>
      </c>
    </row>
    <row r="1202" spans="1:34" x14ac:dyDescent="0.25">
      <c r="A1202" s="5">
        <v>1147</v>
      </c>
      <c r="B1202" s="5" t="s">
        <v>97</v>
      </c>
      <c r="C1202" s="5" t="s">
        <v>38</v>
      </c>
      <c r="D1202" s="5" t="s">
        <v>1483</v>
      </c>
      <c r="E1202" s="15" t="str">
        <f t="shared" si="198"/>
        <v>F004</v>
      </c>
      <c r="F1202" s="15" t="str">
        <f t="shared" si="188"/>
        <v>4-438</v>
      </c>
      <c r="G1202" s="15" t="str">
        <f t="shared" si="189"/>
        <v>4-4</v>
      </c>
      <c r="H1202" s="5" t="s">
        <v>1467</v>
      </c>
      <c r="I1202" s="5">
        <f t="shared" si="190"/>
        <v>1</v>
      </c>
      <c r="J1202" s="5">
        <f t="shared" si="191"/>
        <v>2022</v>
      </c>
      <c r="K1202" s="5">
        <f t="shared" si="192"/>
        <v>30</v>
      </c>
      <c r="L1202" s="7">
        <f t="shared" si="193"/>
        <v>44591</v>
      </c>
      <c r="M1202" s="5" t="s">
        <v>1467</v>
      </c>
      <c r="R1202" s="5" t="s">
        <v>482</v>
      </c>
      <c r="S1202" s="5" t="s">
        <v>483</v>
      </c>
      <c r="T1202" s="5" t="s">
        <v>484</v>
      </c>
      <c r="U1202" s="5" t="s">
        <v>485</v>
      </c>
      <c r="V1202" s="5" t="str">
        <f t="shared" si="194"/>
        <v>estacion de servicios loreto s.a.c.</v>
      </c>
      <c r="W1202" s="5" t="str">
        <f t="shared" si="195"/>
        <v>ESTACION DE SERVICIOS LORETO S.A.C.</v>
      </c>
      <c r="X1202" s="5" t="str">
        <f t="shared" si="196"/>
        <v>Estacion De Servicios Loreto S.A.C.</v>
      </c>
      <c r="Y1202" s="5">
        <v>20605162429</v>
      </c>
      <c r="Z1202" s="5" t="s">
        <v>34</v>
      </c>
      <c r="AA1202" s="5" t="s">
        <v>35</v>
      </c>
      <c r="AD1202" s="5" t="s">
        <v>36</v>
      </c>
      <c r="AE1202" s="5">
        <v>852.54</v>
      </c>
      <c r="AF1202" s="5">
        <v>0</v>
      </c>
      <c r="AG1202" s="5">
        <v>153.46</v>
      </c>
      <c r="AH1202" s="5">
        <f t="shared" si="197"/>
        <v>1006</v>
      </c>
    </row>
    <row r="1203" spans="1:34" x14ac:dyDescent="0.25">
      <c r="A1203" s="5">
        <v>1148</v>
      </c>
      <c r="B1203" s="5" t="s">
        <v>97</v>
      </c>
      <c r="C1203" s="5" t="s">
        <v>38</v>
      </c>
      <c r="D1203" s="5" t="s">
        <v>1484</v>
      </c>
      <c r="E1203" s="15" t="str">
        <f t="shared" si="198"/>
        <v>F004</v>
      </c>
      <c r="F1203" s="15" t="str">
        <f t="shared" si="188"/>
        <v>4-437</v>
      </c>
      <c r="G1203" s="15" t="str">
        <f t="shared" si="189"/>
        <v>4-4</v>
      </c>
      <c r="H1203" s="5" t="s">
        <v>1467</v>
      </c>
      <c r="I1203" s="5">
        <f t="shared" si="190"/>
        <v>1</v>
      </c>
      <c r="J1203" s="5">
        <f t="shared" si="191"/>
        <v>2022</v>
      </c>
      <c r="K1203" s="5">
        <f t="shared" si="192"/>
        <v>30</v>
      </c>
      <c r="L1203" s="7">
        <f t="shared" si="193"/>
        <v>44591</v>
      </c>
      <c r="M1203" s="5" t="s">
        <v>1467</v>
      </c>
      <c r="U1203" s="5" t="s">
        <v>99</v>
      </c>
      <c r="V1203" s="5" t="str">
        <f t="shared" si="194"/>
        <v>estacion de servicios soritor e.i.r.l.</v>
      </c>
      <c r="W1203" s="5" t="str">
        <f t="shared" si="195"/>
        <v>ESTACION DE SERVICIOS SORITOR E.I.R.L.</v>
      </c>
      <c r="X1203" s="5" t="str">
        <f t="shared" si="196"/>
        <v>Estacion De Servicios Soritor E.I.R.L.</v>
      </c>
      <c r="Y1203" s="5">
        <v>20493942094</v>
      </c>
      <c r="Z1203" s="5" t="s">
        <v>34</v>
      </c>
      <c r="AA1203" s="5" t="s">
        <v>35</v>
      </c>
      <c r="AD1203" s="5" t="s">
        <v>36</v>
      </c>
      <c r="AE1203" s="5">
        <v>699.15</v>
      </c>
      <c r="AF1203" s="5">
        <v>0</v>
      </c>
      <c r="AG1203" s="5">
        <v>125.85</v>
      </c>
      <c r="AH1203" s="5">
        <f t="shared" si="197"/>
        <v>825</v>
      </c>
    </row>
    <row r="1204" spans="1:34" x14ac:dyDescent="0.25">
      <c r="A1204" s="5">
        <v>1149</v>
      </c>
      <c r="B1204" s="5" t="s">
        <v>97</v>
      </c>
      <c r="C1204" s="5" t="s">
        <v>38</v>
      </c>
      <c r="D1204" s="5" t="s">
        <v>1485</v>
      </c>
      <c r="E1204" s="15" t="str">
        <f t="shared" si="198"/>
        <v>F004</v>
      </c>
      <c r="F1204" s="15" t="str">
        <f t="shared" si="188"/>
        <v>4-436</v>
      </c>
      <c r="G1204" s="15" t="str">
        <f t="shared" si="189"/>
        <v>4-4</v>
      </c>
      <c r="H1204" s="5" t="s">
        <v>1467</v>
      </c>
      <c r="I1204" s="5">
        <f t="shared" si="190"/>
        <v>1</v>
      </c>
      <c r="J1204" s="5">
        <f t="shared" si="191"/>
        <v>2022</v>
      </c>
      <c r="K1204" s="5">
        <f t="shared" si="192"/>
        <v>30</v>
      </c>
      <c r="L1204" s="7">
        <f t="shared" si="193"/>
        <v>44591</v>
      </c>
      <c r="M1204" s="5" t="s">
        <v>1467</v>
      </c>
      <c r="U1204" s="5" t="s">
        <v>99</v>
      </c>
      <c r="V1204" s="5" t="str">
        <f t="shared" si="194"/>
        <v>estacion de servicios soritor e.i.r.l.</v>
      </c>
      <c r="W1204" s="5" t="str">
        <f t="shared" si="195"/>
        <v>ESTACION DE SERVICIOS SORITOR E.I.R.L.</v>
      </c>
      <c r="X1204" s="5" t="str">
        <f t="shared" si="196"/>
        <v>Estacion De Servicios Soritor E.I.R.L.</v>
      </c>
      <c r="Y1204" s="5">
        <v>20493942094</v>
      </c>
      <c r="Z1204" s="5" t="s">
        <v>34</v>
      </c>
      <c r="AA1204" s="5" t="s">
        <v>35</v>
      </c>
      <c r="AD1204" s="5" t="s">
        <v>36</v>
      </c>
      <c r="AE1204" s="5">
        <v>2819.92</v>
      </c>
      <c r="AF1204" s="5">
        <v>0</v>
      </c>
      <c r="AG1204" s="5">
        <v>507.58</v>
      </c>
      <c r="AH1204" s="5">
        <f t="shared" si="197"/>
        <v>3327.5</v>
      </c>
    </row>
    <row r="1205" spans="1:34" x14ac:dyDescent="0.25">
      <c r="A1205" s="5">
        <v>1150</v>
      </c>
      <c r="B1205" s="5" t="s">
        <v>97</v>
      </c>
      <c r="C1205" s="5" t="s">
        <v>38</v>
      </c>
      <c r="D1205" s="5" t="s">
        <v>1486</v>
      </c>
      <c r="E1205" s="15" t="str">
        <f t="shared" si="198"/>
        <v>F004</v>
      </c>
      <c r="F1205" s="15" t="str">
        <f t="shared" si="188"/>
        <v>4-435</v>
      </c>
      <c r="G1205" s="15" t="str">
        <f t="shared" si="189"/>
        <v>4-4</v>
      </c>
      <c r="H1205" s="5" t="s">
        <v>1467</v>
      </c>
      <c r="I1205" s="5">
        <f t="shared" si="190"/>
        <v>1</v>
      </c>
      <c r="J1205" s="5">
        <f t="shared" si="191"/>
        <v>2022</v>
      </c>
      <c r="K1205" s="5">
        <f t="shared" si="192"/>
        <v>30</v>
      </c>
      <c r="L1205" s="7">
        <f t="shared" si="193"/>
        <v>44591</v>
      </c>
      <c r="M1205" s="5" t="s">
        <v>1467</v>
      </c>
      <c r="R1205" s="5" t="s">
        <v>102</v>
      </c>
      <c r="S1205" s="5" t="s">
        <v>103</v>
      </c>
      <c r="T1205" s="5" t="s">
        <v>104</v>
      </c>
      <c r="U1205" s="5" t="s">
        <v>99</v>
      </c>
      <c r="V1205" s="5" t="str">
        <f t="shared" si="194"/>
        <v>estacion de servicios soritor e.i.r.l.</v>
      </c>
      <c r="W1205" s="5" t="str">
        <f t="shared" si="195"/>
        <v>ESTACION DE SERVICIOS SORITOR E.I.R.L.</v>
      </c>
      <c r="X1205" s="5" t="str">
        <f t="shared" si="196"/>
        <v>Estacion De Servicios Soritor E.I.R.L.</v>
      </c>
      <c r="Y1205" s="5">
        <v>20493942094</v>
      </c>
      <c r="Z1205" s="5" t="s">
        <v>34</v>
      </c>
      <c r="AA1205" s="5" t="s">
        <v>35</v>
      </c>
      <c r="AD1205" s="5" t="s">
        <v>36</v>
      </c>
      <c r="AE1205" s="5">
        <v>1169.92</v>
      </c>
      <c r="AF1205" s="5">
        <v>0</v>
      </c>
      <c r="AG1205" s="5">
        <v>210.58</v>
      </c>
      <c r="AH1205" s="5">
        <f t="shared" si="197"/>
        <v>1380.5</v>
      </c>
    </row>
    <row r="1206" spans="1:34" x14ac:dyDescent="0.25">
      <c r="A1206" s="5">
        <v>1151</v>
      </c>
      <c r="B1206" s="5" t="s">
        <v>97</v>
      </c>
      <c r="C1206" s="5" t="s">
        <v>38</v>
      </c>
      <c r="D1206" s="5" t="s">
        <v>1487</v>
      </c>
      <c r="E1206" s="15" t="str">
        <f t="shared" si="198"/>
        <v>F004</v>
      </c>
      <c r="F1206" s="15" t="str">
        <f t="shared" si="188"/>
        <v>4-434</v>
      </c>
      <c r="G1206" s="15" t="str">
        <f t="shared" si="189"/>
        <v>4-4</v>
      </c>
      <c r="H1206" s="5" t="s">
        <v>1467</v>
      </c>
      <c r="I1206" s="5">
        <f t="shared" si="190"/>
        <v>1</v>
      </c>
      <c r="J1206" s="5">
        <f t="shared" si="191"/>
        <v>2022</v>
      </c>
      <c r="K1206" s="5">
        <f t="shared" si="192"/>
        <v>30</v>
      </c>
      <c r="L1206" s="7">
        <f t="shared" si="193"/>
        <v>44591</v>
      </c>
      <c r="M1206" s="5" t="s">
        <v>1467</v>
      </c>
      <c r="U1206" s="5" t="s">
        <v>99</v>
      </c>
      <c r="V1206" s="5" t="str">
        <f t="shared" si="194"/>
        <v>estacion de servicios soritor e.i.r.l.</v>
      </c>
      <c r="W1206" s="5" t="str">
        <f t="shared" si="195"/>
        <v>ESTACION DE SERVICIOS SORITOR E.I.R.L.</v>
      </c>
      <c r="X1206" s="5" t="str">
        <f t="shared" si="196"/>
        <v>Estacion De Servicios Soritor E.I.R.L.</v>
      </c>
      <c r="Y1206" s="5">
        <v>20493942094</v>
      </c>
      <c r="Z1206" s="5" t="s">
        <v>34</v>
      </c>
      <c r="AA1206" s="5" t="s">
        <v>35</v>
      </c>
      <c r="AD1206" s="5" t="s">
        <v>36</v>
      </c>
      <c r="AE1206" s="5">
        <v>1165.25</v>
      </c>
      <c r="AF1206" s="5">
        <v>0</v>
      </c>
      <c r="AG1206" s="5">
        <v>209.75</v>
      </c>
      <c r="AH1206" s="5">
        <f t="shared" si="197"/>
        <v>1375</v>
      </c>
    </row>
    <row r="1207" spans="1:34" x14ac:dyDescent="0.25">
      <c r="A1207" s="5">
        <v>1152</v>
      </c>
      <c r="B1207" s="5" t="s">
        <v>97</v>
      </c>
      <c r="C1207" s="5" t="s">
        <v>38</v>
      </c>
      <c r="D1207" s="5" t="s">
        <v>1488</v>
      </c>
      <c r="E1207" s="15" t="str">
        <f t="shared" si="198"/>
        <v>F004</v>
      </c>
      <c r="F1207" s="15" t="str">
        <f t="shared" si="188"/>
        <v>4-433</v>
      </c>
      <c r="G1207" s="15" t="str">
        <f t="shared" si="189"/>
        <v>4-4</v>
      </c>
      <c r="H1207" s="5" t="s">
        <v>1467</v>
      </c>
      <c r="I1207" s="5">
        <f t="shared" si="190"/>
        <v>1</v>
      </c>
      <c r="J1207" s="5">
        <f t="shared" si="191"/>
        <v>2022</v>
      </c>
      <c r="K1207" s="5">
        <f t="shared" si="192"/>
        <v>30</v>
      </c>
      <c r="L1207" s="7">
        <f t="shared" si="193"/>
        <v>44591</v>
      </c>
      <c r="M1207" s="5" t="s">
        <v>1467</v>
      </c>
      <c r="U1207" s="5" t="s">
        <v>99</v>
      </c>
      <c r="V1207" s="5" t="str">
        <f t="shared" si="194"/>
        <v>estacion de servicios soritor e.i.r.l.</v>
      </c>
      <c r="W1207" s="5" t="str">
        <f t="shared" si="195"/>
        <v>ESTACION DE SERVICIOS SORITOR E.I.R.L.</v>
      </c>
      <c r="X1207" s="5" t="str">
        <f t="shared" si="196"/>
        <v>Estacion De Servicios Soritor E.I.R.L.</v>
      </c>
      <c r="Y1207" s="5">
        <v>20493942094</v>
      </c>
      <c r="Z1207" s="5" t="s">
        <v>34</v>
      </c>
      <c r="AA1207" s="5" t="s">
        <v>35</v>
      </c>
      <c r="AD1207" s="5" t="s">
        <v>36</v>
      </c>
      <c r="AE1207" s="5">
        <v>1883.05</v>
      </c>
      <c r="AF1207" s="5">
        <v>0</v>
      </c>
      <c r="AG1207" s="5">
        <v>338.95</v>
      </c>
      <c r="AH1207" s="5">
        <f t="shared" si="197"/>
        <v>2222</v>
      </c>
    </row>
    <row r="1208" spans="1:34" x14ac:dyDescent="0.25">
      <c r="A1208" s="5">
        <v>1153</v>
      </c>
      <c r="B1208" s="5" t="s">
        <v>49</v>
      </c>
      <c r="C1208" s="5" t="s">
        <v>30</v>
      </c>
      <c r="D1208" s="5" t="s">
        <v>1489</v>
      </c>
      <c r="E1208" s="15" t="str">
        <f t="shared" si="198"/>
        <v>B003</v>
      </c>
      <c r="F1208" s="15" t="str">
        <f t="shared" si="188"/>
        <v>12518</v>
      </c>
      <c r="G1208" s="15" t="str">
        <f t="shared" si="189"/>
        <v>3-1</v>
      </c>
      <c r="H1208" s="5" t="s">
        <v>1467</v>
      </c>
      <c r="I1208" s="5">
        <f t="shared" si="190"/>
        <v>1</v>
      </c>
      <c r="J1208" s="5">
        <f t="shared" si="191"/>
        <v>2022</v>
      </c>
      <c r="K1208" s="5">
        <f t="shared" si="192"/>
        <v>30</v>
      </c>
      <c r="L1208" s="7">
        <f t="shared" si="193"/>
        <v>44591</v>
      </c>
      <c r="M1208" s="5" t="s">
        <v>1467</v>
      </c>
      <c r="U1208" s="5" t="s">
        <v>33</v>
      </c>
      <c r="V1208" s="5" t="str">
        <f t="shared" si="194"/>
        <v>clientes - varios</v>
      </c>
      <c r="W1208" s="5" t="str">
        <f t="shared" si="195"/>
        <v>CLIENTES - VARIOS</v>
      </c>
      <c r="X1208" s="5" t="str">
        <f t="shared" si="196"/>
        <v>Clientes - Varios</v>
      </c>
      <c r="Y1208" s="5">
        <v>99999999</v>
      </c>
      <c r="Z1208" s="5" t="s">
        <v>34</v>
      </c>
      <c r="AA1208" s="5" t="s">
        <v>35</v>
      </c>
      <c r="AD1208" s="5" t="s">
        <v>36</v>
      </c>
      <c r="AE1208" s="5">
        <v>16.95</v>
      </c>
      <c r="AF1208" s="5">
        <v>0</v>
      </c>
      <c r="AG1208" s="5">
        <v>3.05</v>
      </c>
      <c r="AH1208" s="5">
        <f t="shared" si="197"/>
        <v>20</v>
      </c>
    </row>
    <row r="1209" spans="1:34" x14ac:dyDescent="0.25">
      <c r="A1209" s="5">
        <v>1154</v>
      </c>
      <c r="B1209" s="5" t="s">
        <v>97</v>
      </c>
      <c r="C1209" s="5" t="s">
        <v>38</v>
      </c>
      <c r="D1209" s="5" t="s">
        <v>1490</v>
      </c>
      <c r="E1209" s="15" t="str">
        <f t="shared" si="198"/>
        <v>F004</v>
      </c>
      <c r="F1209" s="15" t="str">
        <f t="shared" ref="F1209:F1272" si="199">IF(LEFT(RIGHT(D1209,5),1)="-",RIGHT(D1209,4),RIGHT(D1209,5))</f>
        <v>4-432</v>
      </c>
      <c r="G1209" s="15" t="str">
        <f t="shared" ref="G1209:G1272" si="200">MID(D1209,4,3)</f>
        <v>4-4</v>
      </c>
      <c r="H1209" s="5" t="s">
        <v>1467</v>
      </c>
      <c r="I1209" s="5">
        <f t="shared" ref="I1209:I1272" si="201">MONTH(H1209)</f>
        <v>1</v>
      </c>
      <c r="J1209" s="5">
        <f t="shared" ref="J1209:J1272" si="202">YEAR(H1209)</f>
        <v>2022</v>
      </c>
      <c r="K1209" s="5">
        <f t="shared" ref="K1209:K1272" si="203">DAY(H1209)</f>
        <v>30</v>
      </c>
      <c r="L1209" s="7">
        <f t="shared" ref="L1209:L1272" si="204">DATE(J1209,I1209,K1209)</f>
        <v>44591</v>
      </c>
      <c r="M1209" s="5" t="s">
        <v>1467</v>
      </c>
      <c r="R1209" s="5" t="s">
        <v>102</v>
      </c>
      <c r="S1209" s="5" t="s">
        <v>103</v>
      </c>
      <c r="T1209" s="5" t="s">
        <v>104</v>
      </c>
      <c r="U1209" s="5" t="s">
        <v>99</v>
      </c>
      <c r="V1209" s="5" t="str">
        <f t="shared" ref="V1209:V1272" si="205">LOWER(U1209)</f>
        <v>estacion de servicios soritor e.i.r.l.</v>
      </c>
      <c r="W1209" s="5" t="str">
        <f t="shared" ref="W1209:W1272" si="206">UPPER(U1209)</f>
        <v>ESTACION DE SERVICIOS SORITOR E.I.R.L.</v>
      </c>
      <c r="X1209" s="5" t="str">
        <f t="shared" ref="X1209:X1272" si="207">PROPER(W1209)</f>
        <v>Estacion De Servicios Soritor E.I.R.L.</v>
      </c>
      <c r="Y1209" s="5">
        <v>20493942094</v>
      </c>
      <c r="Z1209" s="5" t="s">
        <v>34</v>
      </c>
      <c r="AA1209" s="5" t="s">
        <v>35</v>
      </c>
      <c r="AD1209" s="5" t="s">
        <v>36</v>
      </c>
      <c r="AE1209" s="5">
        <v>1640.68</v>
      </c>
      <c r="AF1209" s="5">
        <v>0</v>
      </c>
      <c r="AG1209" s="5">
        <v>295.32</v>
      </c>
      <c r="AH1209" s="5">
        <f t="shared" ref="AH1209:AH1272" si="208">AE1209+AG1209</f>
        <v>1936</v>
      </c>
    </row>
    <row r="1210" spans="1:34" x14ac:dyDescent="0.25">
      <c r="A1210" s="5">
        <v>1155</v>
      </c>
      <c r="B1210" s="5" t="s">
        <v>29</v>
      </c>
      <c r="C1210" s="5" t="s">
        <v>38</v>
      </c>
      <c r="D1210" s="5" t="s">
        <v>1491</v>
      </c>
      <c r="E1210" s="15" t="str">
        <f t="shared" ref="E1210:E1273" si="209">LEFT(D1210,4)</f>
        <v>F001</v>
      </c>
      <c r="F1210" s="15" t="str">
        <f t="shared" si="199"/>
        <v>8293</v>
      </c>
      <c r="G1210" s="15" t="str">
        <f t="shared" si="200"/>
        <v>1-8</v>
      </c>
      <c r="H1210" s="5" t="s">
        <v>1467</v>
      </c>
      <c r="I1210" s="5">
        <f t="shared" si="201"/>
        <v>1</v>
      </c>
      <c r="J1210" s="5">
        <f t="shared" si="202"/>
        <v>2022</v>
      </c>
      <c r="K1210" s="5">
        <f t="shared" si="203"/>
        <v>30</v>
      </c>
      <c r="L1210" s="7">
        <f t="shared" si="204"/>
        <v>44591</v>
      </c>
      <c r="M1210" s="5" t="s">
        <v>1467</v>
      </c>
      <c r="R1210" s="5" t="s">
        <v>60</v>
      </c>
      <c r="S1210" s="5" t="s">
        <v>61</v>
      </c>
      <c r="T1210" s="5" t="s">
        <v>60</v>
      </c>
      <c r="U1210" s="5" t="s">
        <v>1492</v>
      </c>
      <c r="V1210" s="5" t="str">
        <f t="shared" si="205"/>
        <v>sierra contratistas sac</v>
      </c>
      <c r="W1210" s="5" t="str">
        <f t="shared" si="206"/>
        <v>SIERRA CONTRATISTAS SAC</v>
      </c>
      <c r="X1210" s="5" t="str">
        <f t="shared" si="207"/>
        <v>Sierra Contratistas Sac</v>
      </c>
      <c r="Y1210" s="5">
        <v>20529651873</v>
      </c>
      <c r="Z1210" s="5" t="s">
        <v>34</v>
      </c>
      <c r="AA1210" s="5" t="s">
        <v>35</v>
      </c>
      <c r="AD1210" s="5" t="s">
        <v>36</v>
      </c>
      <c r="AE1210" s="5">
        <v>145.76</v>
      </c>
      <c r="AF1210" s="5">
        <v>0</v>
      </c>
      <c r="AG1210" s="5">
        <v>26.24</v>
      </c>
      <c r="AH1210" s="5">
        <f t="shared" si="208"/>
        <v>172</v>
      </c>
    </row>
    <row r="1211" spans="1:34" x14ac:dyDescent="0.25">
      <c r="A1211" s="5">
        <v>1156</v>
      </c>
      <c r="B1211" s="5" t="s">
        <v>55</v>
      </c>
      <c r="C1211" s="5" t="s">
        <v>30</v>
      </c>
      <c r="D1211" s="5" t="s">
        <v>1493</v>
      </c>
      <c r="E1211" s="15" t="str">
        <f t="shared" si="209"/>
        <v>B002</v>
      </c>
      <c r="F1211" s="15" t="str">
        <f t="shared" si="199"/>
        <v>15949</v>
      </c>
      <c r="G1211" s="15" t="str">
        <f t="shared" si="200"/>
        <v>2-1</v>
      </c>
      <c r="H1211" s="5" t="s">
        <v>1467</v>
      </c>
      <c r="I1211" s="5">
        <f t="shared" si="201"/>
        <v>1</v>
      </c>
      <c r="J1211" s="5">
        <f t="shared" si="202"/>
        <v>2022</v>
      </c>
      <c r="K1211" s="5">
        <f t="shared" si="203"/>
        <v>30</v>
      </c>
      <c r="L1211" s="7">
        <f t="shared" si="204"/>
        <v>44591</v>
      </c>
      <c r="M1211" s="5" t="s">
        <v>1467</v>
      </c>
      <c r="U1211" s="5" t="s">
        <v>33</v>
      </c>
      <c r="V1211" s="5" t="str">
        <f t="shared" si="205"/>
        <v>clientes - varios</v>
      </c>
      <c r="W1211" s="5" t="str">
        <f t="shared" si="206"/>
        <v>CLIENTES - VARIOS</v>
      </c>
      <c r="X1211" s="5" t="str">
        <f t="shared" si="207"/>
        <v>Clientes - Varios</v>
      </c>
      <c r="Y1211" s="5">
        <v>99999999</v>
      </c>
      <c r="Z1211" s="5" t="s">
        <v>34</v>
      </c>
      <c r="AA1211" s="5" t="s">
        <v>35</v>
      </c>
      <c r="AD1211" s="5" t="s">
        <v>36</v>
      </c>
      <c r="AE1211" s="5">
        <v>42.37</v>
      </c>
      <c r="AF1211" s="5">
        <v>0</v>
      </c>
      <c r="AG1211" s="5">
        <v>7.63</v>
      </c>
      <c r="AH1211" s="5">
        <f t="shared" si="208"/>
        <v>50</v>
      </c>
    </row>
    <row r="1212" spans="1:34" x14ac:dyDescent="0.25">
      <c r="A1212" s="5">
        <v>1157</v>
      </c>
      <c r="B1212" s="5" t="s">
        <v>55</v>
      </c>
      <c r="C1212" s="5" t="s">
        <v>30</v>
      </c>
      <c r="D1212" s="5" t="s">
        <v>1494</v>
      </c>
      <c r="E1212" s="15" t="str">
        <f t="shared" si="209"/>
        <v>B002</v>
      </c>
      <c r="F1212" s="15" t="str">
        <f t="shared" si="199"/>
        <v>15948</v>
      </c>
      <c r="G1212" s="15" t="str">
        <f t="shared" si="200"/>
        <v>2-1</v>
      </c>
      <c r="H1212" s="5" t="s">
        <v>1467</v>
      </c>
      <c r="I1212" s="5">
        <f t="shared" si="201"/>
        <v>1</v>
      </c>
      <c r="J1212" s="5">
        <f t="shared" si="202"/>
        <v>2022</v>
      </c>
      <c r="K1212" s="5">
        <f t="shared" si="203"/>
        <v>30</v>
      </c>
      <c r="L1212" s="7">
        <f t="shared" si="204"/>
        <v>44591</v>
      </c>
      <c r="M1212" s="5" t="s">
        <v>1467</v>
      </c>
      <c r="U1212" s="5" t="s">
        <v>1495</v>
      </c>
      <c r="V1212" s="5" t="str">
        <f t="shared" si="205"/>
        <v>oscar rodriguez madera</v>
      </c>
      <c r="W1212" s="5" t="str">
        <f t="shared" si="206"/>
        <v>OSCAR RODRIGUEZ MADERA</v>
      </c>
      <c r="X1212" s="5" t="str">
        <f t="shared" si="207"/>
        <v>Oscar Rodriguez Madera</v>
      </c>
      <c r="Y1212" s="5">
        <v>11427080</v>
      </c>
      <c r="Z1212" s="5" t="s">
        <v>34</v>
      </c>
      <c r="AA1212" s="5" t="s">
        <v>35</v>
      </c>
      <c r="AD1212" s="5" t="s">
        <v>36</v>
      </c>
      <c r="AE1212" s="5">
        <v>4.24</v>
      </c>
      <c r="AF1212" s="5">
        <v>0</v>
      </c>
      <c r="AG1212" s="5">
        <v>0.76</v>
      </c>
      <c r="AH1212" s="5">
        <f t="shared" si="208"/>
        <v>5</v>
      </c>
    </row>
    <row r="1213" spans="1:34" x14ac:dyDescent="0.25">
      <c r="A1213" s="5">
        <v>1158</v>
      </c>
      <c r="B1213" s="5" t="s">
        <v>29</v>
      </c>
      <c r="C1213" s="5" t="s">
        <v>30</v>
      </c>
      <c r="D1213" s="5" t="s">
        <v>1496</v>
      </c>
      <c r="E1213" s="15" t="str">
        <f t="shared" si="209"/>
        <v>B001</v>
      </c>
      <c r="F1213" s="15" t="str">
        <f t="shared" si="199"/>
        <v>16984</v>
      </c>
      <c r="G1213" s="15" t="str">
        <f t="shared" si="200"/>
        <v>1-1</v>
      </c>
      <c r="H1213" s="5" t="s">
        <v>1467</v>
      </c>
      <c r="I1213" s="5">
        <f t="shared" si="201"/>
        <v>1</v>
      </c>
      <c r="J1213" s="5">
        <f t="shared" si="202"/>
        <v>2022</v>
      </c>
      <c r="K1213" s="5">
        <f t="shared" si="203"/>
        <v>30</v>
      </c>
      <c r="L1213" s="7">
        <f t="shared" si="204"/>
        <v>44591</v>
      </c>
      <c r="M1213" s="5" t="s">
        <v>1467</v>
      </c>
      <c r="U1213" s="5" t="s">
        <v>33</v>
      </c>
      <c r="V1213" s="5" t="str">
        <f t="shared" si="205"/>
        <v>clientes - varios</v>
      </c>
      <c r="W1213" s="5" t="str">
        <f t="shared" si="206"/>
        <v>CLIENTES - VARIOS</v>
      </c>
      <c r="X1213" s="5" t="str">
        <f t="shared" si="207"/>
        <v>Clientes - Varios</v>
      </c>
      <c r="Y1213" s="5">
        <v>99999999</v>
      </c>
      <c r="Z1213" s="5" t="s">
        <v>34</v>
      </c>
      <c r="AA1213" s="5" t="s">
        <v>35</v>
      </c>
      <c r="AD1213" s="5" t="s">
        <v>36</v>
      </c>
      <c r="AE1213" s="5">
        <v>94.91</v>
      </c>
      <c r="AF1213" s="5">
        <v>0</v>
      </c>
      <c r="AG1213" s="5">
        <v>17.079999999999998</v>
      </c>
      <c r="AH1213" s="5">
        <f t="shared" si="208"/>
        <v>111.99</v>
      </c>
    </row>
    <row r="1214" spans="1:34" x14ac:dyDescent="0.25">
      <c r="A1214" s="5">
        <v>1159</v>
      </c>
      <c r="B1214" s="5" t="s">
        <v>29</v>
      </c>
      <c r="C1214" s="5" t="s">
        <v>38</v>
      </c>
      <c r="D1214" s="5" t="s">
        <v>1497</v>
      </c>
      <c r="E1214" s="15" t="str">
        <f t="shared" si="209"/>
        <v>F001</v>
      </c>
      <c r="F1214" s="15" t="str">
        <f t="shared" si="199"/>
        <v>8292</v>
      </c>
      <c r="G1214" s="15" t="str">
        <f t="shared" si="200"/>
        <v>1-8</v>
      </c>
      <c r="H1214" s="5" t="s">
        <v>1467</v>
      </c>
      <c r="I1214" s="5">
        <f t="shared" si="201"/>
        <v>1</v>
      </c>
      <c r="J1214" s="5">
        <f t="shared" si="202"/>
        <v>2022</v>
      </c>
      <c r="K1214" s="5">
        <f t="shared" si="203"/>
        <v>30</v>
      </c>
      <c r="L1214" s="7">
        <f t="shared" si="204"/>
        <v>44591</v>
      </c>
      <c r="M1214" s="5" t="s">
        <v>1467</v>
      </c>
      <c r="R1214" s="5" t="s">
        <v>87</v>
      </c>
      <c r="S1214" s="5" t="s">
        <v>40</v>
      </c>
      <c r="T1214" s="5" t="s">
        <v>41</v>
      </c>
      <c r="U1214" s="5" t="s">
        <v>440</v>
      </c>
      <c r="V1214" s="5" t="str">
        <f t="shared" si="205"/>
        <v>transportes jholer e.i.r.l.</v>
      </c>
      <c r="W1214" s="5" t="str">
        <f t="shared" si="206"/>
        <v>TRANSPORTES JHOLER E.I.R.L.</v>
      </c>
      <c r="X1214" s="5" t="str">
        <f t="shared" si="207"/>
        <v>Transportes Jholer E.I.R.L.</v>
      </c>
      <c r="Y1214" s="5">
        <v>20602720684</v>
      </c>
      <c r="Z1214" s="5" t="s">
        <v>34</v>
      </c>
      <c r="AA1214" s="5" t="s">
        <v>35</v>
      </c>
      <c r="AD1214" s="5" t="s">
        <v>36</v>
      </c>
      <c r="AE1214" s="5">
        <v>421.86</v>
      </c>
      <c r="AF1214" s="5">
        <v>0</v>
      </c>
      <c r="AG1214" s="5">
        <v>75.94</v>
      </c>
      <c r="AH1214" s="5">
        <f t="shared" si="208"/>
        <v>497.8</v>
      </c>
    </row>
    <row r="1215" spans="1:34" x14ac:dyDescent="0.25">
      <c r="A1215" s="5">
        <v>1160</v>
      </c>
      <c r="B1215" s="5" t="s">
        <v>29</v>
      </c>
      <c r="C1215" s="5" t="s">
        <v>38</v>
      </c>
      <c r="D1215" s="5" t="s">
        <v>1498</v>
      </c>
      <c r="E1215" s="15" t="str">
        <f t="shared" si="209"/>
        <v>F001</v>
      </c>
      <c r="F1215" s="15" t="str">
        <f t="shared" si="199"/>
        <v>8291</v>
      </c>
      <c r="G1215" s="15" t="str">
        <f t="shared" si="200"/>
        <v>1-8</v>
      </c>
      <c r="H1215" s="5" t="s">
        <v>1467</v>
      </c>
      <c r="I1215" s="5">
        <f t="shared" si="201"/>
        <v>1</v>
      </c>
      <c r="J1215" s="5">
        <f t="shared" si="202"/>
        <v>2022</v>
      </c>
      <c r="K1215" s="5">
        <f t="shared" si="203"/>
        <v>30</v>
      </c>
      <c r="L1215" s="7">
        <f t="shared" si="204"/>
        <v>44591</v>
      </c>
      <c r="M1215" s="5" t="s">
        <v>1467</v>
      </c>
      <c r="R1215" s="5" t="s">
        <v>41</v>
      </c>
      <c r="S1215" s="5" t="s">
        <v>40</v>
      </c>
      <c r="T1215" s="5" t="s">
        <v>41</v>
      </c>
      <c r="U1215" s="5" t="s">
        <v>1499</v>
      </c>
      <c r="V1215" s="5" t="str">
        <f t="shared" si="205"/>
        <v>coronel ramos cleber</v>
      </c>
      <c r="W1215" s="5" t="str">
        <f t="shared" si="206"/>
        <v>CORONEL RAMOS CLEBER</v>
      </c>
      <c r="X1215" s="5" t="str">
        <f t="shared" si="207"/>
        <v>Coronel Ramos Cleber</v>
      </c>
      <c r="Y1215" s="5">
        <v>10400491530</v>
      </c>
      <c r="Z1215" s="5" t="s">
        <v>34</v>
      </c>
      <c r="AA1215" s="5" t="s">
        <v>35</v>
      </c>
      <c r="AD1215" s="5" t="s">
        <v>36</v>
      </c>
      <c r="AE1215" s="5">
        <v>169.49</v>
      </c>
      <c r="AF1215" s="5">
        <v>0</v>
      </c>
      <c r="AG1215" s="5">
        <v>30.51</v>
      </c>
      <c r="AH1215" s="5">
        <f t="shared" si="208"/>
        <v>200</v>
      </c>
    </row>
    <row r="1216" spans="1:34" x14ac:dyDescent="0.25">
      <c r="A1216" s="5">
        <v>1161</v>
      </c>
      <c r="B1216" s="5" t="s">
        <v>29</v>
      </c>
      <c r="C1216" s="5" t="s">
        <v>38</v>
      </c>
      <c r="D1216" s="5" t="s">
        <v>1500</v>
      </c>
      <c r="E1216" s="15" t="str">
        <f t="shared" si="209"/>
        <v>F001</v>
      </c>
      <c r="F1216" s="15" t="str">
        <f t="shared" si="199"/>
        <v>8290</v>
      </c>
      <c r="G1216" s="15" t="str">
        <f t="shared" si="200"/>
        <v>1-8</v>
      </c>
      <c r="H1216" s="5" t="s">
        <v>1467</v>
      </c>
      <c r="I1216" s="5">
        <f t="shared" si="201"/>
        <v>1</v>
      </c>
      <c r="J1216" s="5">
        <f t="shared" si="202"/>
        <v>2022</v>
      </c>
      <c r="K1216" s="5">
        <f t="shared" si="203"/>
        <v>30</v>
      </c>
      <c r="L1216" s="7">
        <f t="shared" si="204"/>
        <v>44591</v>
      </c>
      <c r="M1216" s="5" t="s">
        <v>1467</v>
      </c>
      <c r="U1216" s="5" t="s">
        <v>75</v>
      </c>
      <c r="V1216" s="5" t="str">
        <f t="shared" si="205"/>
        <v>rojas guevara clyder norbil</v>
      </c>
      <c r="W1216" s="5" t="str">
        <f t="shared" si="206"/>
        <v>ROJAS GUEVARA CLYDER NORBIL</v>
      </c>
      <c r="X1216" s="5" t="str">
        <f t="shared" si="207"/>
        <v>Rojas Guevara Clyder Norbil</v>
      </c>
      <c r="Y1216" s="5">
        <v>10272874293</v>
      </c>
      <c r="Z1216" s="5" t="s">
        <v>34</v>
      </c>
      <c r="AA1216" s="5" t="s">
        <v>35</v>
      </c>
      <c r="AD1216" s="5" t="s">
        <v>36</v>
      </c>
      <c r="AE1216" s="5">
        <v>169.49</v>
      </c>
      <c r="AF1216" s="5">
        <v>0</v>
      </c>
      <c r="AG1216" s="5">
        <v>30.51</v>
      </c>
      <c r="AH1216" s="5">
        <f t="shared" si="208"/>
        <v>200</v>
      </c>
    </row>
    <row r="1217" spans="1:34" x14ac:dyDescent="0.25">
      <c r="A1217" s="5">
        <v>1162</v>
      </c>
      <c r="B1217" s="5" t="s">
        <v>29</v>
      </c>
      <c r="C1217" s="5" t="s">
        <v>38</v>
      </c>
      <c r="D1217" s="5" t="s">
        <v>1501</v>
      </c>
      <c r="E1217" s="15" t="str">
        <f t="shared" si="209"/>
        <v>F001</v>
      </c>
      <c r="F1217" s="15" t="str">
        <f t="shared" si="199"/>
        <v>8289</v>
      </c>
      <c r="G1217" s="15" t="str">
        <f t="shared" si="200"/>
        <v>1-8</v>
      </c>
      <c r="H1217" s="5" t="s">
        <v>1467</v>
      </c>
      <c r="I1217" s="5">
        <f t="shared" si="201"/>
        <v>1</v>
      </c>
      <c r="J1217" s="5">
        <f t="shared" si="202"/>
        <v>2022</v>
      </c>
      <c r="K1217" s="5">
        <f t="shared" si="203"/>
        <v>30</v>
      </c>
      <c r="L1217" s="7">
        <f t="shared" si="204"/>
        <v>44591</v>
      </c>
      <c r="M1217" s="5" t="s">
        <v>1467</v>
      </c>
      <c r="S1217" s="5" t="s">
        <v>40</v>
      </c>
      <c r="T1217" s="5" t="s">
        <v>41</v>
      </c>
      <c r="U1217" s="5" t="s">
        <v>1502</v>
      </c>
      <c r="V1217" s="5" t="str">
        <f t="shared" si="205"/>
        <v>leiva fernandez luis ivan</v>
      </c>
      <c r="W1217" s="5" t="str">
        <f t="shared" si="206"/>
        <v>LEIVA FERNANDEZ LUIS IVAN</v>
      </c>
      <c r="X1217" s="5" t="str">
        <f t="shared" si="207"/>
        <v>Leiva Fernandez Luis Ivan</v>
      </c>
      <c r="Y1217" s="5">
        <v>10456006570</v>
      </c>
      <c r="Z1217" s="5" t="s">
        <v>34</v>
      </c>
      <c r="AA1217" s="5" t="s">
        <v>35</v>
      </c>
      <c r="AD1217" s="5" t="s">
        <v>36</v>
      </c>
      <c r="AE1217" s="5">
        <v>2457.63</v>
      </c>
      <c r="AF1217" s="5">
        <v>0</v>
      </c>
      <c r="AG1217" s="5">
        <v>442.37</v>
      </c>
      <c r="AH1217" s="5">
        <f t="shared" si="208"/>
        <v>2900</v>
      </c>
    </row>
    <row r="1218" spans="1:34" x14ac:dyDescent="0.25">
      <c r="A1218" s="5">
        <v>1163</v>
      </c>
      <c r="B1218" s="5" t="s">
        <v>29</v>
      </c>
      <c r="C1218" s="5" t="s">
        <v>38</v>
      </c>
      <c r="D1218" s="5" t="s">
        <v>1503</v>
      </c>
      <c r="E1218" s="15" t="str">
        <f t="shared" si="209"/>
        <v>F001</v>
      </c>
      <c r="F1218" s="15" t="str">
        <f t="shared" si="199"/>
        <v>8288</v>
      </c>
      <c r="G1218" s="15" t="str">
        <f t="shared" si="200"/>
        <v>1-8</v>
      </c>
      <c r="H1218" s="5" t="s">
        <v>1467</v>
      </c>
      <c r="I1218" s="5">
        <f t="shared" si="201"/>
        <v>1</v>
      </c>
      <c r="J1218" s="5">
        <f t="shared" si="202"/>
        <v>2022</v>
      </c>
      <c r="K1218" s="5">
        <f t="shared" si="203"/>
        <v>30</v>
      </c>
      <c r="L1218" s="7">
        <f t="shared" si="204"/>
        <v>44591</v>
      </c>
      <c r="M1218" s="5" t="s">
        <v>1467</v>
      </c>
      <c r="S1218" s="5" t="s">
        <v>40</v>
      </c>
      <c r="T1218" s="5" t="s">
        <v>41</v>
      </c>
      <c r="U1218" s="5" t="s">
        <v>1502</v>
      </c>
      <c r="V1218" s="5" t="str">
        <f t="shared" si="205"/>
        <v>leiva fernandez luis ivan</v>
      </c>
      <c r="W1218" s="5" t="str">
        <f t="shared" si="206"/>
        <v>LEIVA FERNANDEZ LUIS IVAN</v>
      </c>
      <c r="X1218" s="5" t="str">
        <f t="shared" si="207"/>
        <v>Leiva Fernandez Luis Ivan</v>
      </c>
      <c r="Y1218" s="5">
        <v>10456006570</v>
      </c>
      <c r="Z1218" s="5" t="s">
        <v>34</v>
      </c>
      <c r="AA1218" s="5" t="s">
        <v>35</v>
      </c>
      <c r="AD1218" s="5" t="s">
        <v>36</v>
      </c>
      <c r="AE1218" s="5">
        <v>2457.63</v>
      </c>
      <c r="AF1218" s="5">
        <v>0</v>
      </c>
      <c r="AG1218" s="5">
        <v>442.37</v>
      </c>
      <c r="AH1218" s="5">
        <f t="shared" si="208"/>
        <v>2900</v>
      </c>
    </row>
    <row r="1219" spans="1:34" x14ac:dyDescent="0.25">
      <c r="A1219" s="5">
        <v>1164</v>
      </c>
      <c r="B1219" s="5" t="s">
        <v>55</v>
      </c>
      <c r="C1219" s="5" t="s">
        <v>30</v>
      </c>
      <c r="D1219" s="5" t="s">
        <v>1504</v>
      </c>
      <c r="E1219" s="15" t="str">
        <f t="shared" si="209"/>
        <v>B002</v>
      </c>
      <c r="F1219" s="15" t="str">
        <f t="shared" si="199"/>
        <v>15947</v>
      </c>
      <c r="G1219" s="15" t="str">
        <f t="shared" si="200"/>
        <v>2-1</v>
      </c>
      <c r="H1219" s="5" t="s">
        <v>1467</v>
      </c>
      <c r="I1219" s="5">
        <f t="shared" si="201"/>
        <v>1</v>
      </c>
      <c r="J1219" s="5">
        <f t="shared" si="202"/>
        <v>2022</v>
      </c>
      <c r="K1219" s="5">
        <f t="shared" si="203"/>
        <v>30</v>
      </c>
      <c r="L1219" s="7">
        <f t="shared" si="204"/>
        <v>44591</v>
      </c>
      <c r="M1219" s="5" t="s">
        <v>1467</v>
      </c>
      <c r="U1219" s="5" t="s">
        <v>33</v>
      </c>
      <c r="V1219" s="5" t="str">
        <f t="shared" si="205"/>
        <v>clientes - varios</v>
      </c>
      <c r="W1219" s="5" t="str">
        <f t="shared" si="206"/>
        <v>CLIENTES - VARIOS</v>
      </c>
      <c r="X1219" s="5" t="str">
        <f t="shared" si="207"/>
        <v>Clientes - Varios</v>
      </c>
      <c r="Y1219" s="5">
        <v>99999999</v>
      </c>
      <c r="Z1219" s="5" t="s">
        <v>34</v>
      </c>
      <c r="AA1219" s="5" t="s">
        <v>35</v>
      </c>
      <c r="AD1219" s="5" t="s">
        <v>36</v>
      </c>
      <c r="AE1219" s="5">
        <v>508.47</v>
      </c>
      <c r="AF1219" s="5">
        <v>0</v>
      </c>
      <c r="AG1219" s="5">
        <v>91.53</v>
      </c>
      <c r="AH1219" s="5">
        <f t="shared" si="208"/>
        <v>600</v>
      </c>
    </row>
    <row r="1220" spans="1:34" x14ac:dyDescent="0.25">
      <c r="A1220" s="5">
        <v>1165</v>
      </c>
      <c r="B1220" s="5" t="s">
        <v>55</v>
      </c>
      <c r="C1220" s="5" t="s">
        <v>30</v>
      </c>
      <c r="D1220" s="5" t="s">
        <v>1505</v>
      </c>
      <c r="E1220" s="15" t="str">
        <f t="shared" si="209"/>
        <v>B002</v>
      </c>
      <c r="F1220" s="15" t="str">
        <f t="shared" si="199"/>
        <v>15946</v>
      </c>
      <c r="G1220" s="15" t="str">
        <f t="shared" si="200"/>
        <v>2-1</v>
      </c>
      <c r="H1220" s="5" t="s">
        <v>1467</v>
      </c>
      <c r="I1220" s="5">
        <f t="shared" si="201"/>
        <v>1</v>
      </c>
      <c r="J1220" s="5">
        <f t="shared" si="202"/>
        <v>2022</v>
      </c>
      <c r="K1220" s="5">
        <f t="shared" si="203"/>
        <v>30</v>
      </c>
      <c r="L1220" s="7">
        <f t="shared" si="204"/>
        <v>44591</v>
      </c>
      <c r="M1220" s="5" t="s">
        <v>1467</v>
      </c>
      <c r="U1220" s="5" t="s">
        <v>33</v>
      </c>
      <c r="V1220" s="5" t="str">
        <f t="shared" si="205"/>
        <v>clientes - varios</v>
      </c>
      <c r="W1220" s="5" t="str">
        <f t="shared" si="206"/>
        <v>CLIENTES - VARIOS</v>
      </c>
      <c r="X1220" s="5" t="str">
        <f t="shared" si="207"/>
        <v>Clientes - Varios</v>
      </c>
      <c r="Y1220" s="5">
        <v>99999999</v>
      </c>
      <c r="Z1220" s="5" t="s">
        <v>34</v>
      </c>
      <c r="AA1220" s="5" t="s">
        <v>35</v>
      </c>
      <c r="AD1220" s="5" t="s">
        <v>36</v>
      </c>
      <c r="AE1220" s="5">
        <v>508.47</v>
      </c>
      <c r="AF1220" s="5">
        <v>0</v>
      </c>
      <c r="AG1220" s="5">
        <v>91.53</v>
      </c>
      <c r="AH1220" s="5">
        <f t="shared" si="208"/>
        <v>600</v>
      </c>
    </row>
    <row r="1221" spans="1:34" x14ac:dyDescent="0.25">
      <c r="A1221" s="5">
        <v>1166</v>
      </c>
      <c r="B1221" s="5" t="s">
        <v>49</v>
      </c>
      <c r="C1221" s="5" t="s">
        <v>30</v>
      </c>
      <c r="D1221" s="5" t="s">
        <v>1506</v>
      </c>
      <c r="E1221" s="15" t="str">
        <f t="shared" si="209"/>
        <v>B003</v>
      </c>
      <c r="F1221" s="15" t="str">
        <f t="shared" si="199"/>
        <v>12517</v>
      </c>
      <c r="G1221" s="15" t="str">
        <f t="shared" si="200"/>
        <v>3-1</v>
      </c>
      <c r="H1221" s="5" t="s">
        <v>1467</v>
      </c>
      <c r="I1221" s="5">
        <f t="shared" si="201"/>
        <v>1</v>
      </c>
      <c r="J1221" s="5">
        <f t="shared" si="202"/>
        <v>2022</v>
      </c>
      <c r="K1221" s="5">
        <f t="shared" si="203"/>
        <v>30</v>
      </c>
      <c r="L1221" s="7">
        <f t="shared" si="204"/>
        <v>44591</v>
      </c>
      <c r="M1221" s="5" t="s">
        <v>1467</v>
      </c>
      <c r="U1221" s="5" t="s">
        <v>33</v>
      </c>
      <c r="V1221" s="5" t="str">
        <f t="shared" si="205"/>
        <v>clientes - varios</v>
      </c>
      <c r="W1221" s="5" t="str">
        <f t="shared" si="206"/>
        <v>CLIENTES - VARIOS</v>
      </c>
      <c r="X1221" s="5" t="str">
        <f t="shared" si="207"/>
        <v>Clientes - Varios</v>
      </c>
      <c r="Y1221" s="5">
        <v>99999999</v>
      </c>
      <c r="Z1221" s="5" t="s">
        <v>34</v>
      </c>
      <c r="AA1221" s="5" t="s">
        <v>35</v>
      </c>
      <c r="AD1221" s="5" t="s">
        <v>36</v>
      </c>
      <c r="AE1221" s="5">
        <v>508.47</v>
      </c>
      <c r="AF1221" s="5">
        <v>0</v>
      </c>
      <c r="AG1221" s="5">
        <v>91.53</v>
      </c>
      <c r="AH1221" s="5">
        <f t="shared" si="208"/>
        <v>600</v>
      </c>
    </row>
    <row r="1222" spans="1:34" x14ac:dyDescent="0.25">
      <c r="A1222" s="5">
        <v>1167</v>
      </c>
      <c r="B1222" s="5" t="s">
        <v>49</v>
      </c>
      <c r="C1222" s="5" t="s">
        <v>30</v>
      </c>
      <c r="D1222" s="5" t="s">
        <v>1507</v>
      </c>
      <c r="E1222" s="15" t="str">
        <f t="shared" si="209"/>
        <v>B003</v>
      </c>
      <c r="F1222" s="15" t="str">
        <f t="shared" si="199"/>
        <v>12516</v>
      </c>
      <c r="G1222" s="15" t="str">
        <f t="shared" si="200"/>
        <v>3-1</v>
      </c>
      <c r="H1222" s="5" t="s">
        <v>1467</v>
      </c>
      <c r="I1222" s="5">
        <f t="shared" si="201"/>
        <v>1</v>
      </c>
      <c r="J1222" s="5">
        <f t="shared" si="202"/>
        <v>2022</v>
      </c>
      <c r="K1222" s="5">
        <f t="shared" si="203"/>
        <v>30</v>
      </c>
      <c r="L1222" s="7">
        <f t="shared" si="204"/>
        <v>44591</v>
      </c>
      <c r="M1222" s="5" t="s">
        <v>1467</v>
      </c>
      <c r="U1222" s="5" t="s">
        <v>33</v>
      </c>
      <c r="V1222" s="5" t="str">
        <f t="shared" si="205"/>
        <v>clientes - varios</v>
      </c>
      <c r="W1222" s="5" t="str">
        <f t="shared" si="206"/>
        <v>CLIENTES - VARIOS</v>
      </c>
      <c r="X1222" s="5" t="str">
        <f t="shared" si="207"/>
        <v>Clientes - Varios</v>
      </c>
      <c r="Y1222" s="5">
        <v>99999999</v>
      </c>
      <c r="Z1222" s="5" t="s">
        <v>34</v>
      </c>
      <c r="AA1222" s="5" t="s">
        <v>35</v>
      </c>
      <c r="AD1222" s="5" t="s">
        <v>36</v>
      </c>
      <c r="AE1222" s="5">
        <v>508.47</v>
      </c>
      <c r="AF1222" s="5">
        <v>0</v>
      </c>
      <c r="AG1222" s="5">
        <v>91.53</v>
      </c>
      <c r="AH1222" s="5">
        <f t="shared" si="208"/>
        <v>600</v>
      </c>
    </row>
    <row r="1223" spans="1:34" x14ac:dyDescent="0.25">
      <c r="A1223" s="5">
        <v>1168</v>
      </c>
      <c r="B1223" s="5" t="s">
        <v>49</v>
      </c>
      <c r="C1223" s="5" t="s">
        <v>30</v>
      </c>
      <c r="D1223" s="5" t="s">
        <v>1508</v>
      </c>
      <c r="E1223" s="15" t="str">
        <f t="shared" si="209"/>
        <v>B003</v>
      </c>
      <c r="F1223" s="15" t="str">
        <f t="shared" si="199"/>
        <v>12515</v>
      </c>
      <c r="G1223" s="15" t="str">
        <f t="shared" si="200"/>
        <v>3-1</v>
      </c>
      <c r="H1223" s="5" t="s">
        <v>1467</v>
      </c>
      <c r="I1223" s="5">
        <f t="shared" si="201"/>
        <v>1</v>
      </c>
      <c r="J1223" s="5">
        <f t="shared" si="202"/>
        <v>2022</v>
      </c>
      <c r="K1223" s="5">
        <f t="shared" si="203"/>
        <v>30</v>
      </c>
      <c r="L1223" s="7">
        <f t="shared" si="204"/>
        <v>44591</v>
      </c>
      <c r="M1223" s="5" t="s">
        <v>1467</v>
      </c>
      <c r="U1223" s="5" t="s">
        <v>33</v>
      </c>
      <c r="V1223" s="5" t="str">
        <f t="shared" si="205"/>
        <v>clientes - varios</v>
      </c>
      <c r="W1223" s="5" t="str">
        <f t="shared" si="206"/>
        <v>CLIENTES - VARIOS</v>
      </c>
      <c r="X1223" s="5" t="str">
        <f t="shared" si="207"/>
        <v>Clientes - Varios</v>
      </c>
      <c r="Y1223" s="5">
        <v>99999999</v>
      </c>
      <c r="Z1223" s="5" t="s">
        <v>34</v>
      </c>
      <c r="AA1223" s="5" t="s">
        <v>35</v>
      </c>
      <c r="AD1223" s="5" t="s">
        <v>36</v>
      </c>
      <c r="AE1223" s="5">
        <v>508.47</v>
      </c>
      <c r="AF1223" s="5">
        <v>0</v>
      </c>
      <c r="AG1223" s="5">
        <v>91.53</v>
      </c>
      <c r="AH1223" s="5">
        <f t="shared" si="208"/>
        <v>600</v>
      </c>
    </row>
    <row r="1224" spans="1:34" x14ac:dyDescent="0.25">
      <c r="A1224" s="5">
        <v>1169</v>
      </c>
      <c r="B1224" s="5" t="s">
        <v>49</v>
      </c>
      <c r="C1224" s="5" t="s">
        <v>30</v>
      </c>
      <c r="D1224" s="5" t="s">
        <v>1509</v>
      </c>
      <c r="E1224" s="15" t="str">
        <f t="shared" si="209"/>
        <v>B003</v>
      </c>
      <c r="F1224" s="15" t="str">
        <f t="shared" si="199"/>
        <v>12514</v>
      </c>
      <c r="G1224" s="15" t="str">
        <f t="shared" si="200"/>
        <v>3-1</v>
      </c>
      <c r="H1224" s="5" t="s">
        <v>1467</v>
      </c>
      <c r="I1224" s="5">
        <f t="shared" si="201"/>
        <v>1</v>
      </c>
      <c r="J1224" s="5">
        <f t="shared" si="202"/>
        <v>2022</v>
      </c>
      <c r="K1224" s="5">
        <f t="shared" si="203"/>
        <v>30</v>
      </c>
      <c r="L1224" s="7">
        <f t="shared" si="204"/>
        <v>44591</v>
      </c>
      <c r="M1224" s="5" t="s">
        <v>1467</v>
      </c>
      <c r="U1224" s="5" t="s">
        <v>33</v>
      </c>
      <c r="V1224" s="5" t="str">
        <f t="shared" si="205"/>
        <v>clientes - varios</v>
      </c>
      <c r="W1224" s="5" t="str">
        <f t="shared" si="206"/>
        <v>CLIENTES - VARIOS</v>
      </c>
      <c r="X1224" s="5" t="str">
        <f t="shared" si="207"/>
        <v>Clientes - Varios</v>
      </c>
      <c r="Y1224" s="5">
        <v>99999999</v>
      </c>
      <c r="Z1224" s="5" t="s">
        <v>34</v>
      </c>
      <c r="AA1224" s="5" t="s">
        <v>35</v>
      </c>
      <c r="AD1224" s="5" t="s">
        <v>36</v>
      </c>
      <c r="AE1224" s="5">
        <v>508.47</v>
      </c>
      <c r="AF1224" s="5">
        <v>0</v>
      </c>
      <c r="AG1224" s="5">
        <v>91.53</v>
      </c>
      <c r="AH1224" s="5">
        <f t="shared" si="208"/>
        <v>600</v>
      </c>
    </row>
    <row r="1225" spans="1:34" x14ac:dyDescent="0.25">
      <c r="A1225" s="5">
        <v>1170</v>
      </c>
      <c r="B1225" s="5" t="s">
        <v>29</v>
      </c>
      <c r="C1225" s="5" t="s">
        <v>30</v>
      </c>
      <c r="D1225" s="5" t="s">
        <v>1510</v>
      </c>
      <c r="E1225" s="15" t="str">
        <f t="shared" si="209"/>
        <v>B001</v>
      </c>
      <c r="F1225" s="15" t="str">
        <f t="shared" si="199"/>
        <v>16983</v>
      </c>
      <c r="G1225" s="15" t="str">
        <f t="shared" si="200"/>
        <v>1-1</v>
      </c>
      <c r="H1225" s="5" t="s">
        <v>1467</v>
      </c>
      <c r="I1225" s="5">
        <f t="shared" si="201"/>
        <v>1</v>
      </c>
      <c r="J1225" s="5">
        <f t="shared" si="202"/>
        <v>2022</v>
      </c>
      <c r="K1225" s="5">
        <f t="shared" si="203"/>
        <v>30</v>
      </c>
      <c r="L1225" s="7">
        <f t="shared" si="204"/>
        <v>44591</v>
      </c>
      <c r="M1225" s="5" t="s">
        <v>1467</v>
      </c>
      <c r="U1225" s="5" t="s">
        <v>33</v>
      </c>
      <c r="V1225" s="5" t="str">
        <f t="shared" si="205"/>
        <v>clientes - varios</v>
      </c>
      <c r="W1225" s="5" t="str">
        <f t="shared" si="206"/>
        <v>CLIENTES - VARIOS</v>
      </c>
      <c r="X1225" s="5" t="str">
        <f t="shared" si="207"/>
        <v>Clientes - Varios</v>
      </c>
      <c r="Y1225" s="5">
        <v>99999999</v>
      </c>
      <c r="Z1225" s="5" t="s">
        <v>34</v>
      </c>
      <c r="AA1225" s="5" t="s">
        <v>35</v>
      </c>
      <c r="AD1225" s="5" t="s">
        <v>36</v>
      </c>
      <c r="AE1225" s="5">
        <v>169.49</v>
      </c>
      <c r="AF1225" s="5">
        <v>0</v>
      </c>
      <c r="AG1225" s="5">
        <v>30.51</v>
      </c>
      <c r="AH1225" s="5">
        <f t="shared" si="208"/>
        <v>200</v>
      </c>
    </row>
    <row r="1226" spans="1:34" x14ac:dyDescent="0.25">
      <c r="A1226" s="5">
        <v>1171</v>
      </c>
      <c r="B1226" s="5" t="s">
        <v>29</v>
      </c>
      <c r="C1226" s="5" t="s">
        <v>38</v>
      </c>
      <c r="D1226" s="5" t="s">
        <v>1511</v>
      </c>
      <c r="E1226" s="15" t="str">
        <f t="shared" si="209"/>
        <v>F001</v>
      </c>
      <c r="F1226" s="15" t="str">
        <f t="shared" si="199"/>
        <v>8287</v>
      </c>
      <c r="G1226" s="15" t="str">
        <f t="shared" si="200"/>
        <v>1-8</v>
      </c>
      <c r="H1226" s="5" t="s">
        <v>1467</v>
      </c>
      <c r="I1226" s="5">
        <f t="shared" si="201"/>
        <v>1</v>
      </c>
      <c r="J1226" s="5">
        <f t="shared" si="202"/>
        <v>2022</v>
      </c>
      <c r="K1226" s="5">
        <f t="shared" si="203"/>
        <v>30</v>
      </c>
      <c r="L1226" s="7">
        <f t="shared" si="204"/>
        <v>44591</v>
      </c>
      <c r="M1226" s="5" t="s">
        <v>1467</v>
      </c>
      <c r="R1226" s="5" t="s">
        <v>92</v>
      </c>
      <c r="S1226" s="5" t="s">
        <v>40</v>
      </c>
      <c r="T1226" s="5" t="s">
        <v>41</v>
      </c>
      <c r="U1226" s="5" t="s">
        <v>1512</v>
      </c>
      <c r="V1226" s="5" t="str">
        <f t="shared" si="205"/>
        <v>ramos rimarachin elver hernan</v>
      </c>
      <c r="W1226" s="5" t="str">
        <f t="shared" si="206"/>
        <v>RAMOS RIMARACHIN ELVER HERNAN</v>
      </c>
      <c r="X1226" s="5" t="str">
        <f t="shared" si="207"/>
        <v>Ramos Rimarachin Elver Hernan</v>
      </c>
      <c r="Y1226" s="5">
        <v>10436706559</v>
      </c>
      <c r="Z1226" s="5" t="s">
        <v>34</v>
      </c>
      <c r="AA1226" s="5" t="s">
        <v>35</v>
      </c>
      <c r="AD1226" s="5" t="s">
        <v>36</v>
      </c>
      <c r="AE1226" s="5">
        <v>245.76</v>
      </c>
      <c r="AF1226" s="5">
        <v>0</v>
      </c>
      <c r="AG1226" s="5">
        <v>44.24</v>
      </c>
      <c r="AH1226" s="5">
        <f t="shared" si="208"/>
        <v>290</v>
      </c>
    </row>
    <row r="1227" spans="1:34" x14ac:dyDescent="0.25">
      <c r="A1227" s="5">
        <v>1172</v>
      </c>
      <c r="B1227" s="5" t="s">
        <v>49</v>
      </c>
      <c r="C1227" s="5" t="s">
        <v>30</v>
      </c>
      <c r="D1227" s="5" t="s">
        <v>1513</v>
      </c>
      <c r="E1227" s="15" t="str">
        <f t="shared" si="209"/>
        <v>B003</v>
      </c>
      <c r="F1227" s="15" t="str">
        <f t="shared" si="199"/>
        <v>12513</v>
      </c>
      <c r="G1227" s="15" t="str">
        <f t="shared" si="200"/>
        <v>3-1</v>
      </c>
      <c r="H1227" s="5" t="s">
        <v>1467</v>
      </c>
      <c r="I1227" s="5">
        <f t="shared" si="201"/>
        <v>1</v>
      </c>
      <c r="J1227" s="5">
        <f t="shared" si="202"/>
        <v>2022</v>
      </c>
      <c r="K1227" s="5">
        <f t="shared" si="203"/>
        <v>30</v>
      </c>
      <c r="L1227" s="7">
        <f t="shared" si="204"/>
        <v>44591</v>
      </c>
      <c r="M1227" s="5" t="s">
        <v>1467</v>
      </c>
      <c r="U1227" s="5" t="s">
        <v>33</v>
      </c>
      <c r="V1227" s="5" t="str">
        <f t="shared" si="205"/>
        <v>clientes - varios</v>
      </c>
      <c r="W1227" s="5" t="str">
        <f t="shared" si="206"/>
        <v>CLIENTES - VARIOS</v>
      </c>
      <c r="X1227" s="5" t="str">
        <f t="shared" si="207"/>
        <v>Clientes - Varios</v>
      </c>
      <c r="Y1227" s="5">
        <v>99999999</v>
      </c>
      <c r="Z1227" s="5" t="s">
        <v>34</v>
      </c>
      <c r="AA1227" s="5" t="s">
        <v>35</v>
      </c>
      <c r="AD1227" s="5" t="s">
        <v>36</v>
      </c>
      <c r="AE1227" s="5">
        <v>42.37</v>
      </c>
      <c r="AF1227" s="5">
        <v>0</v>
      </c>
      <c r="AG1227" s="5">
        <v>7.63</v>
      </c>
      <c r="AH1227" s="5">
        <f t="shared" si="208"/>
        <v>50</v>
      </c>
    </row>
    <row r="1228" spans="1:34" x14ac:dyDescent="0.25">
      <c r="A1228" s="5">
        <v>1173</v>
      </c>
      <c r="B1228" s="5" t="s">
        <v>29</v>
      </c>
      <c r="C1228" s="5" t="s">
        <v>30</v>
      </c>
      <c r="D1228" s="5" t="s">
        <v>1514</v>
      </c>
      <c r="E1228" s="15" t="str">
        <f t="shared" si="209"/>
        <v>B001</v>
      </c>
      <c r="F1228" s="15" t="str">
        <f t="shared" si="199"/>
        <v>16982</v>
      </c>
      <c r="G1228" s="15" t="str">
        <f t="shared" si="200"/>
        <v>1-1</v>
      </c>
      <c r="H1228" s="5" t="s">
        <v>1515</v>
      </c>
      <c r="I1228" s="5">
        <f t="shared" si="201"/>
        <v>1</v>
      </c>
      <c r="J1228" s="5">
        <f t="shared" si="202"/>
        <v>2022</v>
      </c>
      <c r="K1228" s="5">
        <f t="shared" si="203"/>
        <v>29</v>
      </c>
      <c r="L1228" s="7">
        <f t="shared" si="204"/>
        <v>44590</v>
      </c>
      <c r="M1228" s="5" t="s">
        <v>1515</v>
      </c>
      <c r="U1228" s="5" t="s">
        <v>33</v>
      </c>
      <c r="V1228" s="5" t="str">
        <f t="shared" si="205"/>
        <v>clientes - varios</v>
      </c>
      <c r="W1228" s="5" t="str">
        <f t="shared" si="206"/>
        <v>CLIENTES - VARIOS</v>
      </c>
      <c r="X1228" s="5" t="str">
        <f t="shared" si="207"/>
        <v>Clientes - Varios</v>
      </c>
      <c r="Y1228" s="5">
        <v>99999999</v>
      </c>
      <c r="Z1228" s="5" t="s">
        <v>34</v>
      </c>
      <c r="AA1228" s="5" t="s">
        <v>35</v>
      </c>
      <c r="AD1228" s="5" t="s">
        <v>36</v>
      </c>
      <c r="AE1228" s="5">
        <v>97.46</v>
      </c>
      <c r="AF1228" s="5">
        <v>0</v>
      </c>
      <c r="AG1228" s="5">
        <v>17.54</v>
      </c>
      <c r="AH1228" s="5">
        <f t="shared" si="208"/>
        <v>115</v>
      </c>
    </row>
    <row r="1229" spans="1:34" x14ac:dyDescent="0.25">
      <c r="A1229" s="5">
        <v>1174</v>
      </c>
      <c r="B1229" s="5" t="s">
        <v>49</v>
      </c>
      <c r="C1229" s="5" t="s">
        <v>38</v>
      </c>
      <c r="D1229" s="5" t="s">
        <v>1516</v>
      </c>
      <c r="E1229" s="15" t="str">
        <f t="shared" si="209"/>
        <v>F003</v>
      </c>
      <c r="F1229" s="15" t="str">
        <f t="shared" si="199"/>
        <v>2073</v>
      </c>
      <c r="G1229" s="15" t="str">
        <f t="shared" si="200"/>
        <v>3-2</v>
      </c>
      <c r="H1229" s="5" t="s">
        <v>1515</v>
      </c>
      <c r="I1229" s="5">
        <f t="shared" si="201"/>
        <v>1</v>
      </c>
      <c r="J1229" s="5">
        <f t="shared" si="202"/>
        <v>2022</v>
      </c>
      <c r="K1229" s="5">
        <f t="shared" si="203"/>
        <v>29</v>
      </c>
      <c r="L1229" s="7">
        <f t="shared" si="204"/>
        <v>44590</v>
      </c>
      <c r="M1229" s="5" t="s">
        <v>1515</v>
      </c>
      <c r="R1229" s="5" t="s">
        <v>41</v>
      </c>
      <c r="S1229" s="5" t="s">
        <v>40</v>
      </c>
      <c r="T1229" s="5" t="s">
        <v>41</v>
      </c>
      <c r="U1229" s="5" t="s">
        <v>106</v>
      </c>
      <c r="V1229" s="5" t="str">
        <f t="shared" si="205"/>
        <v>casiano maco segundo baltazar</v>
      </c>
      <c r="W1229" s="5" t="str">
        <f t="shared" si="206"/>
        <v>CASIANO MACO SEGUNDO BALTAZAR</v>
      </c>
      <c r="X1229" s="5" t="str">
        <f t="shared" si="207"/>
        <v>Casiano Maco Segundo Baltazar</v>
      </c>
      <c r="Y1229" s="5">
        <v>10432479388</v>
      </c>
      <c r="Z1229" s="5" t="s">
        <v>34</v>
      </c>
      <c r="AA1229" s="5" t="s">
        <v>35</v>
      </c>
      <c r="AD1229" s="5" t="s">
        <v>36</v>
      </c>
      <c r="AE1229" s="5">
        <v>16.95</v>
      </c>
      <c r="AF1229" s="5">
        <v>0</v>
      </c>
      <c r="AG1229" s="5">
        <v>3.05</v>
      </c>
      <c r="AH1229" s="5">
        <f t="shared" si="208"/>
        <v>20</v>
      </c>
    </row>
    <row r="1230" spans="1:34" x14ac:dyDescent="0.25">
      <c r="A1230" s="5">
        <v>1175</v>
      </c>
      <c r="B1230" s="5" t="s">
        <v>49</v>
      </c>
      <c r="C1230" s="5" t="s">
        <v>38</v>
      </c>
      <c r="D1230" s="5" t="s">
        <v>1517</v>
      </c>
      <c r="E1230" s="15" t="str">
        <f t="shared" si="209"/>
        <v>F003</v>
      </c>
      <c r="F1230" s="15" t="str">
        <f t="shared" si="199"/>
        <v>2072</v>
      </c>
      <c r="G1230" s="15" t="str">
        <f t="shared" si="200"/>
        <v>3-2</v>
      </c>
      <c r="H1230" s="5" t="s">
        <v>1515</v>
      </c>
      <c r="I1230" s="5">
        <f t="shared" si="201"/>
        <v>1</v>
      </c>
      <c r="J1230" s="5">
        <f t="shared" si="202"/>
        <v>2022</v>
      </c>
      <c r="K1230" s="5">
        <f t="shared" si="203"/>
        <v>29</v>
      </c>
      <c r="L1230" s="7">
        <f t="shared" si="204"/>
        <v>44590</v>
      </c>
      <c r="M1230" s="5" t="s">
        <v>1515</v>
      </c>
      <c r="R1230" s="5" t="s">
        <v>395</v>
      </c>
      <c r="S1230" s="5" t="s">
        <v>168</v>
      </c>
      <c r="T1230" s="5" t="s">
        <v>169</v>
      </c>
      <c r="U1230" s="5" t="s">
        <v>1022</v>
      </c>
      <c r="V1230" s="5" t="str">
        <f t="shared" si="205"/>
        <v>distribuidora ricardo c &amp; a s.r.l.</v>
      </c>
      <c r="W1230" s="5" t="str">
        <f t="shared" si="206"/>
        <v>DISTRIBUIDORA RICARDO C &amp; A S.R.L.</v>
      </c>
      <c r="X1230" s="5" t="str">
        <f t="shared" si="207"/>
        <v>Distribuidora Ricardo C &amp; A S.R.L.</v>
      </c>
      <c r="Y1230" s="5">
        <v>20600318030</v>
      </c>
      <c r="Z1230" s="5" t="s">
        <v>34</v>
      </c>
      <c r="AA1230" s="5" t="s">
        <v>35</v>
      </c>
      <c r="AD1230" s="5" t="s">
        <v>36</v>
      </c>
      <c r="AE1230" s="5">
        <v>55.25</v>
      </c>
      <c r="AF1230" s="5">
        <v>0</v>
      </c>
      <c r="AG1230" s="5">
        <v>9.9499999999999993</v>
      </c>
      <c r="AH1230" s="5">
        <f t="shared" si="208"/>
        <v>65.2</v>
      </c>
    </row>
    <row r="1231" spans="1:34" x14ac:dyDescent="0.25">
      <c r="A1231" s="5">
        <v>1176</v>
      </c>
      <c r="B1231" s="5" t="s">
        <v>49</v>
      </c>
      <c r="C1231" s="5" t="s">
        <v>38</v>
      </c>
      <c r="D1231" s="5" t="s">
        <v>1518</v>
      </c>
      <c r="E1231" s="15" t="str">
        <f t="shared" si="209"/>
        <v>F003</v>
      </c>
      <c r="F1231" s="15" t="str">
        <f t="shared" si="199"/>
        <v>2071</v>
      </c>
      <c r="G1231" s="15" t="str">
        <f t="shared" si="200"/>
        <v>3-2</v>
      </c>
      <c r="H1231" s="5" t="s">
        <v>1515</v>
      </c>
      <c r="I1231" s="5">
        <f t="shared" si="201"/>
        <v>1</v>
      </c>
      <c r="J1231" s="5">
        <f t="shared" si="202"/>
        <v>2022</v>
      </c>
      <c r="K1231" s="5">
        <f t="shared" si="203"/>
        <v>29</v>
      </c>
      <c r="L1231" s="7">
        <f t="shared" si="204"/>
        <v>44590</v>
      </c>
      <c r="M1231" s="5" t="s">
        <v>1515</v>
      </c>
      <c r="R1231" s="5" t="s">
        <v>395</v>
      </c>
      <c r="S1231" s="5" t="s">
        <v>168</v>
      </c>
      <c r="T1231" s="5" t="s">
        <v>169</v>
      </c>
      <c r="U1231" s="5" t="s">
        <v>1022</v>
      </c>
      <c r="V1231" s="5" t="str">
        <f t="shared" si="205"/>
        <v>distribuidora ricardo c &amp; a s.r.l.</v>
      </c>
      <c r="W1231" s="5" t="str">
        <f t="shared" si="206"/>
        <v>DISTRIBUIDORA RICARDO C &amp; A S.R.L.</v>
      </c>
      <c r="X1231" s="5" t="str">
        <f t="shared" si="207"/>
        <v>Distribuidora Ricardo C &amp; A S.R.L.</v>
      </c>
      <c r="Y1231" s="5">
        <v>20600318030</v>
      </c>
      <c r="Z1231" s="5" t="s">
        <v>34</v>
      </c>
      <c r="AA1231" s="5" t="s">
        <v>35</v>
      </c>
      <c r="AD1231" s="5" t="s">
        <v>36</v>
      </c>
      <c r="AE1231" s="5">
        <v>55.25</v>
      </c>
      <c r="AF1231" s="5">
        <v>0</v>
      </c>
      <c r="AG1231" s="5">
        <v>9.9499999999999993</v>
      </c>
      <c r="AH1231" s="5">
        <f t="shared" si="208"/>
        <v>65.2</v>
      </c>
    </row>
    <row r="1232" spans="1:34" x14ac:dyDescent="0.25">
      <c r="A1232" s="5">
        <v>1177</v>
      </c>
      <c r="B1232" s="5" t="s">
        <v>49</v>
      </c>
      <c r="C1232" s="5" t="s">
        <v>30</v>
      </c>
      <c r="D1232" s="5" t="s">
        <v>1519</v>
      </c>
      <c r="E1232" s="15" t="str">
        <f t="shared" si="209"/>
        <v>B003</v>
      </c>
      <c r="F1232" s="15" t="str">
        <f t="shared" si="199"/>
        <v>12512</v>
      </c>
      <c r="G1232" s="15" t="str">
        <f t="shared" si="200"/>
        <v>3-1</v>
      </c>
      <c r="H1232" s="5" t="s">
        <v>1515</v>
      </c>
      <c r="I1232" s="5">
        <f t="shared" si="201"/>
        <v>1</v>
      </c>
      <c r="J1232" s="5">
        <f t="shared" si="202"/>
        <v>2022</v>
      </c>
      <c r="K1232" s="5">
        <f t="shared" si="203"/>
        <v>29</v>
      </c>
      <c r="L1232" s="7">
        <f t="shared" si="204"/>
        <v>44590</v>
      </c>
      <c r="M1232" s="5" t="s">
        <v>1515</v>
      </c>
      <c r="U1232" s="5" t="s">
        <v>33</v>
      </c>
      <c r="V1232" s="5" t="str">
        <f t="shared" si="205"/>
        <v>clientes - varios</v>
      </c>
      <c r="W1232" s="5" t="str">
        <f t="shared" si="206"/>
        <v>CLIENTES - VARIOS</v>
      </c>
      <c r="X1232" s="5" t="str">
        <f t="shared" si="207"/>
        <v>Clientes - Varios</v>
      </c>
      <c r="Y1232" s="5">
        <v>99999999</v>
      </c>
      <c r="Z1232" s="5" t="s">
        <v>34</v>
      </c>
      <c r="AA1232" s="5" t="s">
        <v>35</v>
      </c>
      <c r="AD1232" s="5" t="s">
        <v>36</v>
      </c>
      <c r="AE1232" s="5">
        <v>25.42</v>
      </c>
      <c r="AF1232" s="5">
        <v>0</v>
      </c>
      <c r="AG1232" s="5">
        <v>4.58</v>
      </c>
      <c r="AH1232" s="5">
        <f t="shared" si="208"/>
        <v>30</v>
      </c>
    </row>
    <row r="1233" spans="1:34" x14ac:dyDescent="0.25">
      <c r="A1233" s="5">
        <v>1178</v>
      </c>
      <c r="B1233" s="5" t="s">
        <v>49</v>
      </c>
      <c r="C1233" s="5" t="s">
        <v>38</v>
      </c>
      <c r="D1233" s="5" t="s">
        <v>1520</v>
      </c>
      <c r="E1233" s="15" t="str">
        <f t="shared" si="209"/>
        <v>F003</v>
      </c>
      <c r="F1233" s="15" t="str">
        <f t="shared" si="199"/>
        <v>2070</v>
      </c>
      <c r="G1233" s="15" t="str">
        <f t="shared" si="200"/>
        <v>3-2</v>
      </c>
      <c r="H1233" s="5" t="s">
        <v>1515</v>
      </c>
      <c r="I1233" s="5">
        <f t="shared" si="201"/>
        <v>1</v>
      </c>
      <c r="J1233" s="5">
        <f t="shared" si="202"/>
        <v>2022</v>
      </c>
      <c r="K1233" s="5">
        <f t="shared" si="203"/>
        <v>29</v>
      </c>
      <c r="L1233" s="7">
        <f t="shared" si="204"/>
        <v>44590</v>
      </c>
      <c r="M1233" s="5" t="s">
        <v>1515</v>
      </c>
      <c r="R1233" s="5" t="s">
        <v>41</v>
      </c>
      <c r="S1233" s="5" t="s">
        <v>40</v>
      </c>
      <c r="T1233" s="5" t="s">
        <v>41</v>
      </c>
      <c r="U1233" s="5" t="s">
        <v>106</v>
      </c>
      <c r="V1233" s="5" t="str">
        <f t="shared" si="205"/>
        <v>casiano maco segundo baltazar</v>
      </c>
      <c r="W1233" s="5" t="str">
        <f t="shared" si="206"/>
        <v>CASIANO MACO SEGUNDO BALTAZAR</v>
      </c>
      <c r="X1233" s="5" t="str">
        <f t="shared" si="207"/>
        <v>Casiano Maco Segundo Baltazar</v>
      </c>
      <c r="Y1233" s="5">
        <v>10432479388</v>
      </c>
      <c r="Z1233" s="5" t="s">
        <v>34</v>
      </c>
      <c r="AA1233" s="5" t="s">
        <v>35</v>
      </c>
      <c r="AD1233" s="5" t="s">
        <v>36</v>
      </c>
      <c r="AE1233" s="5">
        <v>25.42</v>
      </c>
      <c r="AF1233" s="5">
        <v>0</v>
      </c>
      <c r="AG1233" s="5">
        <v>4.58</v>
      </c>
      <c r="AH1233" s="5">
        <f t="shared" si="208"/>
        <v>30</v>
      </c>
    </row>
    <row r="1234" spans="1:34" x14ac:dyDescent="0.25">
      <c r="A1234" s="5">
        <v>1179</v>
      </c>
      <c r="B1234" s="5" t="s">
        <v>29</v>
      </c>
      <c r="C1234" s="5" t="s">
        <v>38</v>
      </c>
      <c r="D1234" s="5" t="s">
        <v>1521</v>
      </c>
      <c r="E1234" s="15" t="str">
        <f t="shared" si="209"/>
        <v>F001</v>
      </c>
      <c r="F1234" s="15" t="str">
        <f t="shared" si="199"/>
        <v>8286</v>
      </c>
      <c r="G1234" s="15" t="str">
        <f t="shared" si="200"/>
        <v>1-8</v>
      </c>
      <c r="H1234" s="5" t="s">
        <v>1515</v>
      </c>
      <c r="I1234" s="5">
        <f t="shared" si="201"/>
        <v>1</v>
      </c>
      <c r="J1234" s="5">
        <f t="shared" si="202"/>
        <v>2022</v>
      </c>
      <c r="K1234" s="5">
        <f t="shared" si="203"/>
        <v>29</v>
      </c>
      <c r="L1234" s="7">
        <f t="shared" si="204"/>
        <v>44590</v>
      </c>
      <c r="M1234" s="5" t="s">
        <v>1515</v>
      </c>
      <c r="R1234" s="5" t="s">
        <v>395</v>
      </c>
      <c r="S1234" s="5" t="s">
        <v>168</v>
      </c>
      <c r="T1234" s="5" t="s">
        <v>169</v>
      </c>
      <c r="U1234" s="5" t="s">
        <v>396</v>
      </c>
      <c r="V1234" s="5" t="str">
        <f t="shared" si="205"/>
        <v>transportes pasamayo s r ltda</v>
      </c>
      <c r="W1234" s="5" t="str">
        <f t="shared" si="206"/>
        <v>TRANSPORTES PASAMAYO S R LTDA</v>
      </c>
      <c r="X1234" s="5" t="str">
        <f t="shared" si="207"/>
        <v>Transportes Pasamayo S R Ltda</v>
      </c>
      <c r="Y1234" s="5">
        <v>20225171719</v>
      </c>
      <c r="Z1234" s="5" t="s">
        <v>34</v>
      </c>
      <c r="AA1234" s="5" t="s">
        <v>35</v>
      </c>
      <c r="AD1234" s="5" t="s">
        <v>36</v>
      </c>
      <c r="AE1234" s="5">
        <v>152.54</v>
      </c>
      <c r="AF1234" s="5">
        <v>0</v>
      </c>
      <c r="AG1234" s="5">
        <v>27.46</v>
      </c>
      <c r="AH1234" s="5">
        <f t="shared" si="208"/>
        <v>180</v>
      </c>
    </row>
    <row r="1235" spans="1:34" x14ac:dyDescent="0.25">
      <c r="A1235" s="5">
        <v>1180</v>
      </c>
      <c r="B1235" s="5" t="s">
        <v>29</v>
      </c>
      <c r="C1235" s="5" t="s">
        <v>38</v>
      </c>
      <c r="D1235" s="5" t="s">
        <v>1522</v>
      </c>
      <c r="E1235" s="15" t="str">
        <f t="shared" si="209"/>
        <v>F001</v>
      </c>
      <c r="F1235" s="15" t="str">
        <f t="shared" si="199"/>
        <v>8285</v>
      </c>
      <c r="G1235" s="15" t="str">
        <f t="shared" si="200"/>
        <v>1-8</v>
      </c>
      <c r="H1235" s="5" t="s">
        <v>1515</v>
      </c>
      <c r="I1235" s="5">
        <f t="shared" si="201"/>
        <v>1</v>
      </c>
      <c r="J1235" s="5">
        <f t="shared" si="202"/>
        <v>2022</v>
      </c>
      <c r="K1235" s="5">
        <f t="shared" si="203"/>
        <v>29</v>
      </c>
      <c r="L1235" s="7">
        <f t="shared" si="204"/>
        <v>44590</v>
      </c>
      <c r="M1235" s="5" t="s">
        <v>1515</v>
      </c>
      <c r="U1235" s="5" t="s">
        <v>1394</v>
      </c>
      <c r="V1235" s="5" t="str">
        <f t="shared" si="205"/>
        <v>north star grangino</v>
      </c>
      <c r="W1235" s="5" t="str">
        <f t="shared" si="206"/>
        <v>NORTH STAR GRANGINO</v>
      </c>
      <c r="X1235" s="5" t="str">
        <f t="shared" si="207"/>
        <v>North Star Grangino</v>
      </c>
      <c r="Y1235" s="5">
        <v>20480762461</v>
      </c>
      <c r="Z1235" s="5" t="s">
        <v>34</v>
      </c>
      <c r="AA1235" s="5" t="s">
        <v>35</v>
      </c>
      <c r="AD1235" s="5" t="s">
        <v>36</v>
      </c>
      <c r="AE1235" s="5">
        <v>450.34</v>
      </c>
      <c r="AF1235" s="5">
        <v>0</v>
      </c>
      <c r="AG1235" s="5">
        <v>81.06</v>
      </c>
      <c r="AH1235" s="5">
        <f t="shared" si="208"/>
        <v>531.4</v>
      </c>
    </row>
    <row r="1236" spans="1:34" x14ac:dyDescent="0.25">
      <c r="A1236" s="5">
        <v>1181</v>
      </c>
      <c r="B1236" s="5" t="s">
        <v>29</v>
      </c>
      <c r="C1236" s="5" t="s">
        <v>38</v>
      </c>
      <c r="D1236" s="5" t="s">
        <v>1523</v>
      </c>
      <c r="E1236" s="15" t="str">
        <f t="shared" si="209"/>
        <v>F001</v>
      </c>
      <c r="F1236" s="15" t="str">
        <f t="shared" si="199"/>
        <v>8284</v>
      </c>
      <c r="G1236" s="15" t="str">
        <f t="shared" si="200"/>
        <v>1-8</v>
      </c>
      <c r="H1236" s="5" t="s">
        <v>1515</v>
      </c>
      <c r="I1236" s="5">
        <f t="shared" si="201"/>
        <v>1</v>
      </c>
      <c r="J1236" s="5">
        <f t="shared" si="202"/>
        <v>2022</v>
      </c>
      <c r="K1236" s="5">
        <f t="shared" si="203"/>
        <v>29</v>
      </c>
      <c r="L1236" s="7">
        <f t="shared" si="204"/>
        <v>44590</v>
      </c>
      <c r="M1236" s="5" t="s">
        <v>1515</v>
      </c>
      <c r="R1236" s="5" t="s">
        <v>41</v>
      </c>
      <c r="S1236" s="5" t="s">
        <v>40</v>
      </c>
      <c r="T1236" s="5" t="s">
        <v>41</v>
      </c>
      <c r="U1236" s="5" t="s">
        <v>1524</v>
      </c>
      <c r="V1236" s="5" t="str">
        <f t="shared" si="205"/>
        <v>rimarachin salazar segundo santos</v>
      </c>
      <c r="W1236" s="5" t="str">
        <f t="shared" si="206"/>
        <v>RIMARACHIN SALAZAR SEGUNDO SANTOS</v>
      </c>
      <c r="X1236" s="5" t="str">
        <f t="shared" si="207"/>
        <v>Rimarachin Salazar Segundo Santos</v>
      </c>
      <c r="Y1236" s="5">
        <v>10806402236</v>
      </c>
      <c r="Z1236" s="5" t="s">
        <v>34</v>
      </c>
      <c r="AA1236" s="5" t="s">
        <v>35</v>
      </c>
      <c r="AD1236" s="5" t="s">
        <v>36</v>
      </c>
      <c r="AE1236" s="5">
        <v>128.81</v>
      </c>
      <c r="AF1236" s="5">
        <v>0</v>
      </c>
      <c r="AG1236" s="5">
        <v>23.19</v>
      </c>
      <c r="AH1236" s="5">
        <f t="shared" si="208"/>
        <v>152</v>
      </c>
    </row>
    <row r="1237" spans="1:34" x14ac:dyDescent="0.25">
      <c r="A1237" s="5">
        <v>1182</v>
      </c>
      <c r="B1237" s="5" t="s">
        <v>55</v>
      </c>
      <c r="C1237" s="5" t="s">
        <v>38</v>
      </c>
      <c r="D1237" s="5" t="s">
        <v>1525</v>
      </c>
      <c r="E1237" s="15" t="str">
        <f t="shared" si="209"/>
        <v>F002</v>
      </c>
      <c r="F1237" s="15" t="str">
        <f t="shared" si="199"/>
        <v>3447</v>
      </c>
      <c r="G1237" s="15" t="str">
        <f t="shared" si="200"/>
        <v>2-3</v>
      </c>
      <c r="H1237" s="5" t="s">
        <v>1515</v>
      </c>
      <c r="I1237" s="5">
        <f t="shared" si="201"/>
        <v>1</v>
      </c>
      <c r="J1237" s="5">
        <f t="shared" si="202"/>
        <v>2022</v>
      </c>
      <c r="K1237" s="5">
        <f t="shared" si="203"/>
        <v>29</v>
      </c>
      <c r="L1237" s="7">
        <f t="shared" si="204"/>
        <v>44590</v>
      </c>
      <c r="M1237" s="5" t="s">
        <v>1515</v>
      </c>
      <c r="R1237" s="5" t="s">
        <v>1526</v>
      </c>
      <c r="S1237" s="5" t="s">
        <v>168</v>
      </c>
      <c r="T1237" s="5" t="s">
        <v>169</v>
      </c>
      <c r="U1237" s="5" t="s">
        <v>1527</v>
      </c>
      <c r="V1237" s="5" t="str">
        <f t="shared" si="205"/>
        <v>cia lloclla s.a.c</v>
      </c>
      <c r="W1237" s="5" t="str">
        <f t="shared" si="206"/>
        <v>CIA LLOCLLA S.A.C</v>
      </c>
      <c r="X1237" s="5" t="str">
        <f t="shared" si="207"/>
        <v>Cia Lloclla S.A.C</v>
      </c>
      <c r="Y1237" s="5">
        <v>20606495081</v>
      </c>
      <c r="Z1237" s="5" t="s">
        <v>34</v>
      </c>
      <c r="AA1237" s="5" t="s">
        <v>35</v>
      </c>
      <c r="AD1237" s="5" t="s">
        <v>36</v>
      </c>
      <c r="AE1237" s="5">
        <v>101.69</v>
      </c>
      <c r="AF1237" s="5">
        <v>0</v>
      </c>
      <c r="AG1237" s="5">
        <v>18.3</v>
      </c>
      <c r="AH1237" s="5">
        <f t="shared" si="208"/>
        <v>119.99</v>
      </c>
    </row>
    <row r="1238" spans="1:34" x14ac:dyDescent="0.25">
      <c r="A1238" s="5">
        <v>1183</v>
      </c>
      <c r="B1238" s="5" t="s">
        <v>29</v>
      </c>
      <c r="C1238" s="5" t="s">
        <v>38</v>
      </c>
      <c r="D1238" s="5" t="s">
        <v>1528</v>
      </c>
      <c r="E1238" s="15" t="str">
        <f t="shared" si="209"/>
        <v>F001</v>
      </c>
      <c r="F1238" s="15" t="str">
        <f t="shared" si="199"/>
        <v>8283</v>
      </c>
      <c r="G1238" s="15" t="str">
        <f t="shared" si="200"/>
        <v>1-8</v>
      </c>
      <c r="H1238" s="5" t="s">
        <v>1515</v>
      </c>
      <c r="I1238" s="5">
        <f t="shared" si="201"/>
        <v>1</v>
      </c>
      <c r="J1238" s="5">
        <f t="shared" si="202"/>
        <v>2022</v>
      </c>
      <c r="K1238" s="5">
        <f t="shared" si="203"/>
        <v>29</v>
      </c>
      <c r="L1238" s="7">
        <f t="shared" si="204"/>
        <v>44590</v>
      </c>
      <c r="M1238" s="5" t="s">
        <v>1515</v>
      </c>
      <c r="U1238" s="5" t="s">
        <v>1300</v>
      </c>
      <c r="V1238" s="5" t="str">
        <f t="shared" si="205"/>
        <v>codarsi peru s.a.c</v>
      </c>
      <c r="W1238" s="5" t="str">
        <f t="shared" si="206"/>
        <v>CODARSI PERU S.A.C</v>
      </c>
      <c r="X1238" s="5" t="str">
        <f t="shared" si="207"/>
        <v>Codarsi Peru S.A.C</v>
      </c>
      <c r="Y1238" s="5">
        <v>20601302536</v>
      </c>
      <c r="Z1238" s="5" t="s">
        <v>34</v>
      </c>
      <c r="AA1238" s="5" t="s">
        <v>35</v>
      </c>
      <c r="AD1238" s="5" t="s">
        <v>36</v>
      </c>
      <c r="AE1238" s="5">
        <v>84.75</v>
      </c>
      <c r="AF1238" s="5">
        <v>0</v>
      </c>
      <c r="AG1238" s="5">
        <v>15.25</v>
      </c>
      <c r="AH1238" s="5">
        <f t="shared" si="208"/>
        <v>100</v>
      </c>
    </row>
    <row r="1239" spans="1:34" x14ac:dyDescent="0.25">
      <c r="A1239" s="5">
        <v>1184</v>
      </c>
      <c r="B1239" s="5" t="s">
        <v>29</v>
      </c>
      <c r="C1239" s="5" t="s">
        <v>38</v>
      </c>
      <c r="D1239" s="5" t="s">
        <v>1529</v>
      </c>
      <c r="E1239" s="15" t="str">
        <f t="shared" si="209"/>
        <v>F001</v>
      </c>
      <c r="F1239" s="15" t="str">
        <f t="shared" si="199"/>
        <v>8282</v>
      </c>
      <c r="G1239" s="15" t="str">
        <f t="shared" si="200"/>
        <v>1-8</v>
      </c>
      <c r="H1239" s="5" t="s">
        <v>1515</v>
      </c>
      <c r="I1239" s="5">
        <f t="shared" si="201"/>
        <v>1</v>
      </c>
      <c r="J1239" s="5">
        <f t="shared" si="202"/>
        <v>2022</v>
      </c>
      <c r="K1239" s="5">
        <f t="shared" si="203"/>
        <v>29</v>
      </c>
      <c r="L1239" s="7">
        <f t="shared" si="204"/>
        <v>44590</v>
      </c>
      <c r="M1239" s="5" t="s">
        <v>1515</v>
      </c>
      <c r="U1239" s="5" t="s">
        <v>1530</v>
      </c>
      <c r="V1239" s="5" t="str">
        <f t="shared" si="205"/>
        <v>cadenet peru</v>
      </c>
      <c r="W1239" s="5" t="str">
        <f t="shared" si="206"/>
        <v>CADENET PERU</v>
      </c>
      <c r="X1239" s="5" t="str">
        <f t="shared" si="207"/>
        <v>Cadenet Peru</v>
      </c>
      <c r="Y1239" s="5">
        <v>20606828269</v>
      </c>
      <c r="Z1239" s="5" t="s">
        <v>34</v>
      </c>
      <c r="AA1239" s="5" t="s">
        <v>35</v>
      </c>
      <c r="AD1239" s="5" t="s">
        <v>36</v>
      </c>
      <c r="AE1239" s="5">
        <v>12.88</v>
      </c>
      <c r="AF1239" s="5">
        <v>0</v>
      </c>
      <c r="AG1239" s="5">
        <v>2.3199999999999998</v>
      </c>
      <c r="AH1239" s="5">
        <f t="shared" si="208"/>
        <v>15.200000000000001</v>
      </c>
    </row>
    <row r="1240" spans="1:34" x14ac:dyDescent="0.25">
      <c r="A1240" s="5">
        <v>1185</v>
      </c>
      <c r="B1240" s="5" t="s">
        <v>55</v>
      </c>
      <c r="C1240" s="5" t="s">
        <v>30</v>
      </c>
      <c r="D1240" s="5" t="s">
        <v>1531</v>
      </c>
      <c r="E1240" s="15" t="str">
        <f t="shared" si="209"/>
        <v>B002</v>
      </c>
      <c r="F1240" s="15" t="str">
        <f t="shared" si="199"/>
        <v>15945</v>
      </c>
      <c r="G1240" s="15" t="str">
        <f t="shared" si="200"/>
        <v>2-1</v>
      </c>
      <c r="H1240" s="5" t="s">
        <v>1515</v>
      </c>
      <c r="I1240" s="5">
        <f t="shared" si="201"/>
        <v>1</v>
      </c>
      <c r="J1240" s="5">
        <f t="shared" si="202"/>
        <v>2022</v>
      </c>
      <c r="K1240" s="5">
        <f t="shared" si="203"/>
        <v>29</v>
      </c>
      <c r="L1240" s="7">
        <f t="shared" si="204"/>
        <v>44590</v>
      </c>
      <c r="M1240" s="5" t="s">
        <v>1515</v>
      </c>
      <c r="U1240" s="5" t="s">
        <v>33</v>
      </c>
      <c r="V1240" s="5" t="str">
        <f t="shared" si="205"/>
        <v>clientes - varios</v>
      </c>
      <c r="W1240" s="5" t="str">
        <f t="shared" si="206"/>
        <v>CLIENTES - VARIOS</v>
      </c>
      <c r="X1240" s="5" t="str">
        <f t="shared" si="207"/>
        <v>Clientes - Varios</v>
      </c>
      <c r="Y1240" s="5">
        <v>99999999</v>
      </c>
      <c r="Z1240" s="5" t="s">
        <v>34</v>
      </c>
      <c r="AA1240" s="5" t="s">
        <v>35</v>
      </c>
      <c r="AD1240" s="5" t="s">
        <v>36</v>
      </c>
      <c r="AE1240" s="5">
        <v>29.66</v>
      </c>
      <c r="AF1240" s="5">
        <v>0</v>
      </c>
      <c r="AG1240" s="5">
        <v>5.34</v>
      </c>
      <c r="AH1240" s="5">
        <f t="shared" si="208"/>
        <v>35</v>
      </c>
    </row>
    <row r="1241" spans="1:34" x14ac:dyDescent="0.25">
      <c r="A1241" s="5">
        <v>1186</v>
      </c>
      <c r="B1241" s="5" t="s">
        <v>55</v>
      </c>
      <c r="C1241" s="5" t="s">
        <v>38</v>
      </c>
      <c r="D1241" s="5" t="s">
        <v>1532</v>
      </c>
      <c r="E1241" s="15" t="str">
        <f t="shared" si="209"/>
        <v>F002</v>
      </c>
      <c r="F1241" s="15" t="str">
        <f t="shared" si="199"/>
        <v>3446</v>
      </c>
      <c r="G1241" s="15" t="str">
        <f t="shared" si="200"/>
        <v>2-3</v>
      </c>
      <c r="H1241" s="5" t="s">
        <v>1515</v>
      </c>
      <c r="I1241" s="5">
        <f t="shared" si="201"/>
        <v>1</v>
      </c>
      <c r="J1241" s="5">
        <f t="shared" si="202"/>
        <v>2022</v>
      </c>
      <c r="K1241" s="5">
        <f t="shared" si="203"/>
        <v>29</v>
      </c>
      <c r="L1241" s="7">
        <f t="shared" si="204"/>
        <v>44590</v>
      </c>
      <c r="M1241" s="5" t="s">
        <v>1515</v>
      </c>
      <c r="R1241" s="5" t="s">
        <v>219</v>
      </c>
      <c r="S1241" s="5" t="s">
        <v>61</v>
      </c>
      <c r="T1241" s="5" t="s">
        <v>219</v>
      </c>
      <c r="U1241" s="5" t="s">
        <v>1533</v>
      </c>
      <c r="V1241" s="5" t="str">
        <f t="shared" si="205"/>
        <v>transportes acuario s.a.c.</v>
      </c>
      <c r="W1241" s="5" t="str">
        <f t="shared" si="206"/>
        <v>TRANSPORTES ACUARIO S.A.C.</v>
      </c>
      <c r="X1241" s="5" t="str">
        <f t="shared" si="207"/>
        <v>Transportes Acuario S.A.C.</v>
      </c>
      <c r="Y1241" s="5">
        <v>20453556086</v>
      </c>
      <c r="Z1241" s="5" t="s">
        <v>34</v>
      </c>
      <c r="AA1241" s="5" t="s">
        <v>35</v>
      </c>
      <c r="AD1241" s="5" t="s">
        <v>36</v>
      </c>
      <c r="AE1241" s="5">
        <v>14.49</v>
      </c>
      <c r="AF1241" s="5">
        <v>0</v>
      </c>
      <c r="AG1241" s="5">
        <v>2.61</v>
      </c>
      <c r="AH1241" s="5">
        <f t="shared" si="208"/>
        <v>17.100000000000001</v>
      </c>
    </row>
    <row r="1242" spans="1:34" x14ac:dyDescent="0.25">
      <c r="A1242" s="5">
        <v>1187</v>
      </c>
      <c r="B1242" s="5" t="s">
        <v>49</v>
      </c>
      <c r="C1242" s="5" t="s">
        <v>30</v>
      </c>
      <c r="D1242" s="5" t="s">
        <v>1534</v>
      </c>
      <c r="E1242" s="15" t="str">
        <f t="shared" si="209"/>
        <v>B003</v>
      </c>
      <c r="F1242" s="15" t="str">
        <f t="shared" si="199"/>
        <v>12511</v>
      </c>
      <c r="G1242" s="15" t="str">
        <f t="shared" si="200"/>
        <v>3-1</v>
      </c>
      <c r="H1242" s="5" t="s">
        <v>1515</v>
      </c>
      <c r="I1242" s="5">
        <f t="shared" si="201"/>
        <v>1</v>
      </c>
      <c r="J1242" s="5">
        <f t="shared" si="202"/>
        <v>2022</v>
      </c>
      <c r="K1242" s="5">
        <f t="shared" si="203"/>
        <v>29</v>
      </c>
      <c r="L1242" s="7">
        <f t="shared" si="204"/>
        <v>44590</v>
      </c>
      <c r="M1242" s="5" t="s">
        <v>1515</v>
      </c>
      <c r="U1242" s="5" t="s">
        <v>33</v>
      </c>
      <c r="V1242" s="5" t="str">
        <f t="shared" si="205"/>
        <v>clientes - varios</v>
      </c>
      <c r="W1242" s="5" t="str">
        <f t="shared" si="206"/>
        <v>CLIENTES - VARIOS</v>
      </c>
      <c r="X1242" s="5" t="str">
        <f t="shared" si="207"/>
        <v>Clientes - Varios</v>
      </c>
      <c r="Y1242" s="5">
        <v>99999999</v>
      </c>
      <c r="Z1242" s="5" t="s">
        <v>34</v>
      </c>
      <c r="AA1242" s="5" t="s">
        <v>35</v>
      </c>
      <c r="AD1242" s="5" t="s">
        <v>36</v>
      </c>
      <c r="AE1242" s="5">
        <v>508.47</v>
      </c>
      <c r="AF1242" s="5">
        <v>0</v>
      </c>
      <c r="AG1242" s="5">
        <v>91.53</v>
      </c>
      <c r="AH1242" s="5">
        <f t="shared" si="208"/>
        <v>600</v>
      </c>
    </row>
    <row r="1243" spans="1:34" x14ac:dyDescent="0.25">
      <c r="A1243" s="5">
        <v>1188</v>
      </c>
      <c r="B1243" s="5" t="s">
        <v>49</v>
      </c>
      <c r="C1243" s="5" t="s">
        <v>30</v>
      </c>
      <c r="D1243" s="5" t="s">
        <v>1535</v>
      </c>
      <c r="E1243" s="15" t="str">
        <f t="shared" si="209"/>
        <v>B003</v>
      </c>
      <c r="F1243" s="15" t="str">
        <f t="shared" si="199"/>
        <v>12510</v>
      </c>
      <c r="G1243" s="15" t="str">
        <f t="shared" si="200"/>
        <v>3-1</v>
      </c>
      <c r="H1243" s="5" t="s">
        <v>1515</v>
      </c>
      <c r="I1243" s="5">
        <f t="shared" si="201"/>
        <v>1</v>
      </c>
      <c r="J1243" s="5">
        <f t="shared" si="202"/>
        <v>2022</v>
      </c>
      <c r="K1243" s="5">
        <f t="shared" si="203"/>
        <v>29</v>
      </c>
      <c r="L1243" s="7">
        <f t="shared" si="204"/>
        <v>44590</v>
      </c>
      <c r="M1243" s="5" t="s">
        <v>1515</v>
      </c>
      <c r="U1243" s="5" t="s">
        <v>33</v>
      </c>
      <c r="V1243" s="5" t="str">
        <f t="shared" si="205"/>
        <v>clientes - varios</v>
      </c>
      <c r="W1243" s="5" t="str">
        <f t="shared" si="206"/>
        <v>CLIENTES - VARIOS</v>
      </c>
      <c r="X1243" s="5" t="str">
        <f t="shared" si="207"/>
        <v>Clientes - Varios</v>
      </c>
      <c r="Y1243" s="5">
        <v>99999999</v>
      </c>
      <c r="Z1243" s="5" t="s">
        <v>34</v>
      </c>
      <c r="AA1243" s="5" t="s">
        <v>35</v>
      </c>
      <c r="AD1243" s="5" t="s">
        <v>36</v>
      </c>
      <c r="AE1243" s="5">
        <v>508.47</v>
      </c>
      <c r="AF1243" s="5">
        <v>0</v>
      </c>
      <c r="AG1243" s="5">
        <v>91.53</v>
      </c>
      <c r="AH1243" s="5">
        <f t="shared" si="208"/>
        <v>600</v>
      </c>
    </row>
    <row r="1244" spans="1:34" x14ac:dyDescent="0.25">
      <c r="A1244" s="5">
        <v>1189</v>
      </c>
      <c r="B1244" s="5" t="s">
        <v>55</v>
      </c>
      <c r="C1244" s="5" t="s">
        <v>30</v>
      </c>
      <c r="D1244" s="5" t="s">
        <v>1536</v>
      </c>
      <c r="E1244" s="15" t="str">
        <f t="shared" si="209"/>
        <v>B002</v>
      </c>
      <c r="F1244" s="15" t="str">
        <f t="shared" si="199"/>
        <v>15944</v>
      </c>
      <c r="G1244" s="15" t="str">
        <f t="shared" si="200"/>
        <v>2-1</v>
      </c>
      <c r="H1244" s="5" t="s">
        <v>1515</v>
      </c>
      <c r="I1244" s="5">
        <f t="shared" si="201"/>
        <v>1</v>
      </c>
      <c r="J1244" s="5">
        <f t="shared" si="202"/>
        <v>2022</v>
      </c>
      <c r="K1244" s="5">
        <f t="shared" si="203"/>
        <v>29</v>
      </c>
      <c r="L1244" s="7">
        <f t="shared" si="204"/>
        <v>44590</v>
      </c>
      <c r="M1244" s="5" t="s">
        <v>1515</v>
      </c>
      <c r="U1244" s="5" t="s">
        <v>33</v>
      </c>
      <c r="V1244" s="5" t="str">
        <f t="shared" si="205"/>
        <v>clientes - varios</v>
      </c>
      <c r="W1244" s="5" t="str">
        <f t="shared" si="206"/>
        <v>CLIENTES - VARIOS</v>
      </c>
      <c r="X1244" s="5" t="str">
        <f t="shared" si="207"/>
        <v>Clientes - Varios</v>
      </c>
      <c r="Y1244" s="5">
        <v>99999999</v>
      </c>
      <c r="Z1244" s="5" t="s">
        <v>34</v>
      </c>
      <c r="AA1244" s="5" t="s">
        <v>35</v>
      </c>
      <c r="AD1244" s="5" t="s">
        <v>36</v>
      </c>
      <c r="AE1244" s="5">
        <v>508.47</v>
      </c>
      <c r="AF1244" s="5">
        <v>0</v>
      </c>
      <c r="AG1244" s="5">
        <v>91.53</v>
      </c>
      <c r="AH1244" s="5">
        <f t="shared" si="208"/>
        <v>600</v>
      </c>
    </row>
    <row r="1245" spans="1:34" x14ac:dyDescent="0.25">
      <c r="A1245" s="5">
        <v>1190</v>
      </c>
      <c r="B1245" s="5" t="s">
        <v>55</v>
      </c>
      <c r="C1245" s="5" t="s">
        <v>30</v>
      </c>
      <c r="D1245" s="5" t="s">
        <v>1537</v>
      </c>
      <c r="E1245" s="15" t="str">
        <f t="shared" si="209"/>
        <v>B002</v>
      </c>
      <c r="F1245" s="15" t="str">
        <f t="shared" si="199"/>
        <v>15943</v>
      </c>
      <c r="G1245" s="15" t="str">
        <f t="shared" si="200"/>
        <v>2-1</v>
      </c>
      <c r="H1245" s="5" t="s">
        <v>1515</v>
      </c>
      <c r="I1245" s="5">
        <f t="shared" si="201"/>
        <v>1</v>
      </c>
      <c r="J1245" s="5">
        <f t="shared" si="202"/>
        <v>2022</v>
      </c>
      <c r="K1245" s="5">
        <f t="shared" si="203"/>
        <v>29</v>
      </c>
      <c r="L1245" s="7">
        <f t="shared" si="204"/>
        <v>44590</v>
      </c>
      <c r="M1245" s="5" t="s">
        <v>1515</v>
      </c>
      <c r="U1245" s="5" t="s">
        <v>33</v>
      </c>
      <c r="V1245" s="5" t="str">
        <f t="shared" si="205"/>
        <v>clientes - varios</v>
      </c>
      <c r="W1245" s="5" t="str">
        <f t="shared" si="206"/>
        <v>CLIENTES - VARIOS</v>
      </c>
      <c r="X1245" s="5" t="str">
        <f t="shared" si="207"/>
        <v>Clientes - Varios</v>
      </c>
      <c r="Y1245" s="5">
        <v>99999999</v>
      </c>
      <c r="Z1245" s="5" t="s">
        <v>34</v>
      </c>
      <c r="AA1245" s="5" t="s">
        <v>35</v>
      </c>
      <c r="AD1245" s="5" t="s">
        <v>36</v>
      </c>
      <c r="AE1245" s="5">
        <v>508.47</v>
      </c>
      <c r="AF1245" s="5">
        <v>0</v>
      </c>
      <c r="AG1245" s="5">
        <v>91.53</v>
      </c>
      <c r="AH1245" s="5">
        <f t="shared" si="208"/>
        <v>600</v>
      </c>
    </row>
    <row r="1246" spans="1:34" x14ac:dyDescent="0.25">
      <c r="A1246" s="5">
        <v>1191</v>
      </c>
      <c r="B1246" s="5" t="s">
        <v>29</v>
      </c>
      <c r="C1246" s="5" t="s">
        <v>30</v>
      </c>
      <c r="D1246" s="5" t="s">
        <v>1538</v>
      </c>
      <c r="E1246" s="15" t="str">
        <f t="shared" si="209"/>
        <v>B001</v>
      </c>
      <c r="F1246" s="15" t="str">
        <f t="shared" si="199"/>
        <v>16981</v>
      </c>
      <c r="G1246" s="15" t="str">
        <f t="shared" si="200"/>
        <v>1-1</v>
      </c>
      <c r="H1246" s="5" t="s">
        <v>1515</v>
      </c>
      <c r="I1246" s="5">
        <f t="shared" si="201"/>
        <v>1</v>
      </c>
      <c r="J1246" s="5">
        <f t="shared" si="202"/>
        <v>2022</v>
      </c>
      <c r="K1246" s="5">
        <f t="shared" si="203"/>
        <v>29</v>
      </c>
      <c r="L1246" s="7">
        <f t="shared" si="204"/>
        <v>44590</v>
      </c>
      <c r="M1246" s="5" t="s">
        <v>1515</v>
      </c>
      <c r="U1246" s="5" t="s">
        <v>33</v>
      </c>
      <c r="V1246" s="5" t="str">
        <f t="shared" si="205"/>
        <v>clientes - varios</v>
      </c>
      <c r="W1246" s="5" t="str">
        <f t="shared" si="206"/>
        <v>CLIENTES - VARIOS</v>
      </c>
      <c r="X1246" s="5" t="str">
        <f t="shared" si="207"/>
        <v>Clientes - Varios</v>
      </c>
      <c r="Y1246" s="5">
        <v>99999999</v>
      </c>
      <c r="Z1246" s="5" t="s">
        <v>34</v>
      </c>
      <c r="AA1246" s="5" t="s">
        <v>35</v>
      </c>
      <c r="AD1246" s="5" t="s">
        <v>36</v>
      </c>
      <c r="AE1246" s="5">
        <v>508.47</v>
      </c>
      <c r="AF1246" s="5">
        <v>0</v>
      </c>
      <c r="AG1246" s="5">
        <v>91.53</v>
      </c>
      <c r="AH1246" s="5">
        <f t="shared" si="208"/>
        <v>600</v>
      </c>
    </row>
    <row r="1247" spans="1:34" x14ac:dyDescent="0.25">
      <c r="A1247" s="5">
        <v>1192</v>
      </c>
      <c r="B1247" s="5" t="s">
        <v>29</v>
      </c>
      <c r="C1247" s="5" t="s">
        <v>30</v>
      </c>
      <c r="D1247" s="5" t="s">
        <v>1539</v>
      </c>
      <c r="E1247" s="15" t="str">
        <f t="shared" si="209"/>
        <v>B001</v>
      </c>
      <c r="F1247" s="15" t="str">
        <f t="shared" si="199"/>
        <v>16980</v>
      </c>
      <c r="G1247" s="15" t="str">
        <f t="shared" si="200"/>
        <v>1-1</v>
      </c>
      <c r="H1247" s="5" t="s">
        <v>1515</v>
      </c>
      <c r="I1247" s="5">
        <f t="shared" si="201"/>
        <v>1</v>
      </c>
      <c r="J1247" s="5">
        <f t="shared" si="202"/>
        <v>2022</v>
      </c>
      <c r="K1247" s="5">
        <f t="shared" si="203"/>
        <v>29</v>
      </c>
      <c r="L1247" s="7">
        <f t="shared" si="204"/>
        <v>44590</v>
      </c>
      <c r="M1247" s="5" t="s">
        <v>1515</v>
      </c>
      <c r="U1247" s="5" t="s">
        <v>33</v>
      </c>
      <c r="V1247" s="5" t="str">
        <f t="shared" si="205"/>
        <v>clientes - varios</v>
      </c>
      <c r="W1247" s="5" t="str">
        <f t="shared" si="206"/>
        <v>CLIENTES - VARIOS</v>
      </c>
      <c r="X1247" s="5" t="str">
        <f t="shared" si="207"/>
        <v>Clientes - Varios</v>
      </c>
      <c r="Y1247" s="5">
        <v>99999999</v>
      </c>
      <c r="Z1247" s="5" t="s">
        <v>34</v>
      </c>
      <c r="AA1247" s="5" t="s">
        <v>35</v>
      </c>
      <c r="AD1247" s="5" t="s">
        <v>36</v>
      </c>
      <c r="AE1247" s="5">
        <v>508.47</v>
      </c>
      <c r="AF1247" s="5">
        <v>0</v>
      </c>
      <c r="AG1247" s="5">
        <v>91.53</v>
      </c>
      <c r="AH1247" s="5">
        <f t="shared" si="208"/>
        <v>600</v>
      </c>
    </row>
    <row r="1248" spans="1:34" x14ac:dyDescent="0.25">
      <c r="A1248" s="5">
        <v>1193</v>
      </c>
      <c r="B1248" s="5" t="s">
        <v>29</v>
      </c>
      <c r="C1248" s="5" t="s">
        <v>38</v>
      </c>
      <c r="D1248" s="5" t="s">
        <v>1540</v>
      </c>
      <c r="E1248" s="15" t="str">
        <f t="shared" si="209"/>
        <v>F001</v>
      </c>
      <c r="F1248" s="15" t="str">
        <f t="shared" si="199"/>
        <v>8281</v>
      </c>
      <c r="G1248" s="15" t="str">
        <f t="shared" si="200"/>
        <v>1-8</v>
      </c>
      <c r="H1248" s="5" t="s">
        <v>1515</v>
      </c>
      <c r="I1248" s="5">
        <f t="shared" si="201"/>
        <v>1</v>
      </c>
      <c r="J1248" s="5">
        <f t="shared" si="202"/>
        <v>2022</v>
      </c>
      <c r="K1248" s="5">
        <f t="shared" si="203"/>
        <v>29</v>
      </c>
      <c r="L1248" s="7">
        <f t="shared" si="204"/>
        <v>44590</v>
      </c>
      <c r="M1248" s="5" t="s">
        <v>1515</v>
      </c>
      <c r="R1248" s="5" t="s">
        <v>695</v>
      </c>
      <c r="S1248" s="5" t="s">
        <v>61</v>
      </c>
      <c r="T1248" s="5" t="s">
        <v>695</v>
      </c>
      <c r="U1248" s="5" t="s">
        <v>1541</v>
      </c>
      <c r="V1248" s="5" t="str">
        <f t="shared" si="205"/>
        <v>constructora y consultora j &amp; j chavez e.i.r.l.</v>
      </c>
      <c r="W1248" s="5" t="str">
        <f t="shared" si="206"/>
        <v>CONSTRUCTORA Y CONSULTORA J &amp; J CHAVEZ E.I.R.L.</v>
      </c>
      <c r="X1248" s="5" t="str">
        <f t="shared" si="207"/>
        <v>Constructora Y Consultora J &amp; J Chavez E.I.R.L.</v>
      </c>
      <c r="Y1248" s="5">
        <v>20570575130</v>
      </c>
      <c r="Z1248" s="5" t="s">
        <v>34</v>
      </c>
      <c r="AA1248" s="5" t="s">
        <v>35</v>
      </c>
      <c r="AD1248" s="5" t="s">
        <v>36</v>
      </c>
      <c r="AE1248" s="5">
        <v>847.46</v>
      </c>
      <c r="AF1248" s="5">
        <v>0</v>
      </c>
      <c r="AG1248" s="5">
        <v>152.54</v>
      </c>
      <c r="AH1248" s="5">
        <f t="shared" si="208"/>
        <v>1000</v>
      </c>
    </row>
    <row r="1249" spans="1:34" x14ac:dyDescent="0.25">
      <c r="A1249" s="5">
        <v>1194</v>
      </c>
      <c r="B1249" s="5" t="s">
        <v>55</v>
      </c>
      <c r="C1249" s="5" t="s">
        <v>30</v>
      </c>
      <c r="D1249" s="5" t="s">
        <v>1542</v>
      </c>
      <c r="E1249" s="15" t="str">
        <f t="shared" si="209"/>
        <v>B002</v>
      </c>
      <c r="F1249" s="15" t="str">
        <f t="shared" si="199"/>
        <v>15942</v>
      </c>
      <c r="G1249" s="15" t="str">
        <f t="shared" si="200"/>
        <v>2-1</v>
      </c>
      <c r="H1249" s="5" t="s">
        <v>1515</v>
      </c>
      <c r="I1249" s="5">
        <f t="shared" si="201"/>
        <v>1</v>
      </c>
      <c r="J1249" s="5">
        <f t="shared" si="202"/>
        <v>2022</v>
      </c>
      <c r="K1249" s="5">
        <f t="shared" si="203"/>
        <v>29</v>
      </c>
      <c r="L1249" s="7">
        <f t="shared" si="204"/>
        <v>44590</v>
      </c>
      <c r="M1249" s="5" t="s">
        <v>1515</v>
      </c>
      <c r="U1249" s="5" t="s">
        <v>33</v>
      </c>
      <c r="V1249" s="5" t="str">
        <f t="shared" si="205"/>
        <v>clientes - varios</v>
      </c>
      <c r="W1249" s="5" t="str">
        <f t="shared" si="206"/>
        <v>CLIENTES - VARIOS</v>
      </c>
      <c r="X1249" s="5" t="str">
        <f t="shared" si="207"/>
        <v>Clientes - Varios</v>
      </c>
      <c r="Y1249" s="5">
        <v>99999999</v>
      </c>
      <c r="Z1249" s="5" t="s">
        <v>34</v>
      </c>
      <c r="AA1249" s="5" t="s">
        <v>35</v>
      </c>
      <c r="AD1249" s="5" t="s">
        <v>36</v>
      </c>
      <c r="AE1249" s="5">
        <v>8.4700000000000006</v>
      </c>
      <c r="AF1249" s="5">
        <v>0</v>
      </c>
      <c r="AG1249" s="5">
        <v>1.53</v>
      </c>
      <c r="AH1249" s="5">
        <f t="shared" si="208"/>
        <v>10</v>
      </c>
    </row>
    <row r="1250" spans="1:34" x14ac:dyDescent="0.25">
      <c r="A1250" s="5">
        <v>1195</v>
      </c>
      <c r="B1250" s="5" t="s">
        <v>29</v>
      </c>
      <c r="C1250" s="5" t="s">
        <v>30</v>
      </c>
      <c r="D1250" s="5" t="s">
        <v>1543</v>
      </c>
      <c r="E1250" s="15" t="str">
        <f t="shared" si="209"/>
        <v>B001</v>
      </c>
      <c r="F1250" s="15" t="str">
        <f t="shared" si="199"/>
        <v>16979</v>
      </c>
      <c r="G1250" s="15" t="str">
        <f t="shared" si="200"/>
        <v>1-1</v>
      </c>
      <c r="H1250" s="5" t="s">
        <v>1515</v>
      </c>
      <c r="I1250" s="5">
        <f t="shared" si="201"/>
        <v>1</v>
      </c>
      <c r="J1250" s="5">
        <f t="shared" si="202"/>
        <v>2022</v>
      </c>
      <c r="K1250" s="5">
        <f t="shared" si="203"/>
        <v>29</v>
      </c>
      <c r="L1250" s="7">
        <f t="shared" si="204"/>
        <v>44590</v>
      </c>
      <c r="M1250" s="5" t="s">
        <v>1515</v>
      </c>
      <c r="U1250" s="5" t="s">
        <v>33</v>
      </c>
      <c r="V1250" s="5" t="str">
        <f t="shared" si="205"/>
        <v>clientes - varios</v>
      </c>
      <c r="W1250" s="5" t="str">
        <f t="shared" si="206"/>
        <v>CLIENTES - VARIOS</v>
      </c>
      <c r="X1250" s="5" t="str">
        <f t="shared" si="207"/>
        <v>Clientes - Varios</v>
      </c>
      <c r="Y1250" s="5">
        <v>99999999</v>
      </c>
      <c r="Z1250" s="5" t="s">
        <v>34</v>
      </c>
      <c r="AA1250" s="5" t="s">
        <v>35</v>
      </c>
      <c r="AD1250" s="5" t="s">
        <v>36</v>
      </c>
      <c r="AE1250" s="5">
        <v>11.02</v>
      </c>
      <c r="AF1250" s="5">
        <v>0</v>
      </c>
      <c r="AG1250" s="5">
        <v>1.98</v>
      </c>
      <c r="AH1250" s="5">
        <f t="shared" si="208"/>
        <v>13</v>
      </c>
    </row>
    <row r="1251" spans="1:34" x14ac:dyDescent="0.25">
      <c r="A1251" s="5">
        <v>1196</v>
      </c>
      <c r="B1251" s="5" t="s">
        <v>29</v>
      </c>
      <c r="C1251" s="5" t="s">
        <v>30</v>
      </c>
      <c r="D1251" s="5" t="s">
        <v>1544</v>
      </c>
      <c r="E1251" s="15" t="str">
        <f t="shared" si="209"/>
        <v>B001</v>
      </c>
      <c r="F1251" s="15" t="str">
        <f t="shared" si="199"/>
        <v>16978</v>
      </c>
      <c r="G1251" s="15" t="str">
        <f t="shared" si="200"/>
        <v>1-1</v>
      </c>
      <c r="H1251" s="5" t="s">
        <v>1515</v>
      </c>
      <c r="I1251" s="5">
        <f t="shared" si="201"/>
        <v>1</v>
      </c>
      <c r="J1251" s="5">
        <f t="shared" si="202"/>
        <v>2022</v>
      </c>
      <c r="K1251" s="5">
        <f t="shared" si="203"/>
        <v>29</v>
      </c>
      <c r="L1251" s="7">
        <f t="shared" si="204"/>
        <v>44590</v>
      </c>
      <c r="M1251" s="5" t="s">
        <v>1515</v>
      </c>
      <c r="U1251" s="5" t="s">
        <v>33</v>
      </c>
      <c r="V1251" s="5" t="str">
        <f t="shared" si="205"/>
        <v>clientes - varios</v>
      </c>
      <c r="W1251" s="5" t="str">
        <f t="shared" si="206"/>
        <v>CLIENTES - VARIOS</v>
      </c>
      <c r="X1251" s="5" t="str">
        <f t="shared" si="207"/>
        <v>Clientes - Varios</v>
      </c>
      <c r="Y1251" s="5">
        <v>99999999</v>
      </c>
      <c r="Z1251" s="5" t="s">
        <v>34</v>
      </c>
      <c r="AA1251" s="5" t="s">
        <v>35</v>
      </c>
      <c r="AD1251" s="5" t="s">
        <v>36</v>
      </c>
      <c r="AE1251" s="5">
        <v>67.8</v>
      </c>
      <c r="AF1251" s="5">
        <v>0</v>
      </c>
      <c r="AG1251" s="5">
        <v>12.2</v>
      </c>
      <c r="AH1251" s="5">
        <f t="shared" si="208"/>
        <v>80</v>
      </c>
    </row>
    <row r="1252" spans="1:34" x14ac:dyDescent="0.25">
      <c r="A1252" s="5">
        <v>1197</v>
      </c>
      <c r="B1252" s="5" t="s">
        <v>29</v>
      </c>
      <c r="C1252" s="5" t="s">
        <v>38</v>
      </c>
      <c r="D1252" s="5" t="s">
        <v>1545</v>
      </c>
      <c r="E1252" s="15" t="str">
        <f t="shared" si="209"/>
        <v>F001</v>
      </c>
      <c r="F1252" s="15" t="str">
        <f t="shared" si="199"/>
        <v>8280</v>
      </c>
      <c r="G1252" s="15" t="str">
        <f t="shared" si="200"/>
        <v>1-8</v>
      </c>
      <c r="H1252" s="5" t="s">
        <v>1546</v>
      </c>
      <c r="I1252" s="5">
        <f t="shared" si="201"/>
        <v>1</v>
      </c>
      <c r="J1252" s="5">
        <f t="shared" si="202"/>
        <v>2022</v>
      </c>
      <c r="K1252" s="5">
        <f t="shared" si="203"/>
        <v>28</v>
      </c>
      <c r="L1252" s="7">
        <f t="shared" si="204"/>
        <v>44589</v>
      </c>
      <c r="M1252" s="5" t="s">
        <v>1546</v>
      </c>
      <c r="R1252" s="5" t="s">
        <v>87</v>
      </c>
      <c r="S1252" s="5" t="s">
        <v>40</v>
      </c>
      <c r="T1252" s="5" t="s">
        <v>41</v>
      </c>
      <c r="U1252" s="5" t="s">
        <v>582</v>
      </c>
      <c r="V1252" s="5" t="str">
        <f t="shared" si="205"/>
        <v>transportes daniel la granja srl</v>
      </c>
      <c r="W1252" s="5" t="str">
        <f t="shared" si="206"/>
        <v>TRANSPORTES DANIEL LA GRANJA SRL</v>
      </c>
      <c r="X1252" s="5" t="str">
        <f t="shared" si="207"/>
        <v>Transportes Daniel La Granja Srl</v>
      </c>
      <c r="Y1252" s="5">
        <v>20480442122</v>
      </c>
      <c r="Z1252" s="5" t="s">
        <v>34</v>
      </c>
      <c r="AA1252" s="5" t="s">
        <v>35</v>
      </c>
      <c r="AD1252" s="5" t="s">
        <v>36</v>
      </c>
      <c r="AE1252" s="5">
        <v>815.25</v>
      </c>
      <c r="AF1252" s="5">
        <v>0</v>
      </c>
      <c r="AG1252" s="5">
        <v>146.75</v>
      </c>
      <c r="AH1252" s="5">
        <f t="shared" si="208"/>
        <v>962</v>
      </c>
    </row>
    <row r="1253" spans="1:34" x14ac:dyDescent="0.25">
      <c r="A1253" s="5">
        <v>1198</v>
      </c>
      <c r="B1253" s="5" t="s">
        <v>29</v>
      </c>
      <c r="C1253" s="5" t="s">
        <v>30</v>
      </c>
      <c r="D1253" s="5" t="s">
        <v>1547</v>
      </c>
      <c r="E1253" s="15" t="str">
        <f t="shared" si="209"/>
        <v>B001</v>
      </c>
      <c r="F1253" s="15" t="str">
        <f t="shared" si="199"/>
        <v>16977</v>
      </c>
      <c r="G1253" s="15" t="str">
        <f t="shared" si="200"/>
        <v>1-1</v>
      </c>
      <c r="H1253" s="5" t="s">
        <v>1546</v>
      </c>
      <c r="I1253" s="5">
        <f t="shared" si="201"/>
        <v>1</v>
      </c>
      <c r="J1253" s="5">
        <f t="shared" si="202"/>
        <v>2022</v>
      </c>
      <c r="K1253" s="5">
        <f t="shared" si="203"/>
        <v>28</v>
      </c>
      <c r="L1253" s="7">
        <f t="shared" si="204"/>
        <v>44589</v>
      </c>
      <c r="M1253" s="5" t="s">
        <v>1546</v>
      </c>
      <c r="U1253" s="5" t="s">
        <v>33</v>
      </c>
      <c r="V1253" s="5" t="str">
        <f t="shared" si="205"/>
        <v>clientes - varios</v>
      </c>
      <c r="W1253" s="5" t="str">
        <f t="shared" si="206"/>
        <v>CLIENTES - VARIOS</v>
      </c>
      <c r="X1253" s="5" t="str">
        <f t="shared" si="207"/>
        <v>Clientes - Varios</v>
      </c>
      <c r="Y1253" s="5">
        <v>99999999</v>
      </c>
      <c r="Z1253" s="5" t="s">
        <v>34</v>
      </c>
      <c r="AA1253" s="5" t="s">
        <v>35</v>
      </c>
      <c r="AD1253" s="5" t="s">
        <v>36</v>
      </c>
      <c r="AE1253" s="5">
        <v>118.64</v>
      </c>
      <c r="AF1253" s="5">
        <v>0</v>
      </c>
      <c r="AG1253" s="5">
        <v>21.36</v>
      </c>
      <c r="AH1253" s="5">
        <f t="shared" si="208"/>
        <v>140</v>
      </c>
    </row>
    <row r="1254" spans="1:34" x14ac:dyDescent="0.25">
      <c r="A1254" s="5">
        <v>1199</v>
      </c>
      <c r="B1254" s="5" t="s">
        <v>29</v>
      </c>
      <c r="C1254" s="5" t="s">
        <v>30</v>
      </c>
      <c r="D1254" s="5" t="s">
        <v>1548</v>
      </c>
      <c r="E1254" s="15" t="str">
        <f t="shared" si="209"/>
        <v>B001</v>
      </c>
      <c r="F1254" s="15" t="str">
        <f t="shared" si="199"/>
        <v>16976</v>
      </c>
      <c r="G1254" s="15" t="str">
        <f t="shared" si="200"/>
        <v>1-1</v>
      </c>
      <c r="H1254" s="5" t="s">
        <v>1546</v>
      </c>
      <c r="I1254" s="5">
        <f t="shared" si="201"/>
        <v>1</v>
      </c>
      <c r="J1254" s="5">
        <f t="shared" si="202"/>
        <v>2022</v>
      </c>
      <c r="K1254" s="5">
        <f t="shared" si="203"/>
        <v>28</v>
      </c>
      <c r="L1254" s="7">
        <f t="shared" si="204"/>
        <v>44589</v>
      </c>
      <c r="M1254" s="5" t="s">
        <v>1546</v>
      </c>
      <c r="U1254" s="5" t="s">
        <v>33</v>
      </c>
      <c r="V1254" s="5" t="str">
        <f t="shared" si="205"/>
        <v>clientes - varios</v>
      </c>
      <c r="W1254" s="5" t="str">
        <f t="shared" si="206"/>
        <v>CLIENTES - VARIOS</v>
      </c>
      <c r="X1254" s="5" t="str">
        <f t="shared" si="207"/>
        <v>Clientes - Varios</v>
      </c>
      <c r="Y1254" s="5">
        <v>99999999</v>
      </c>
      <c r="Z1254" s="5" t="s">
        <v>34</v>
      </c>
      <c r="AA1254" s="5" t="s">
        <v>35</v>
      </c>
      <c r="AD1254" s="5" t="s">
        <v>36</v>
      </c>
      <c r="AE1254" s="5">
        <v>118.64</v>
      </c>
      <c r="AF1254" s="5">
        <v>0</v>
      </c>
      <c r="AG1254" s="5">
        <v>21.36</v>
      </c>
      <c r="AH1254" s="5">
        <f t="shared" si="208"/>
        <v>140</v>
      </c>
    </row>
    <row r="1255" spans="1:34" x14ac:dyDescent="0.25">
      <c r="A1255" s="5">
        <v>1200</v>
      </c>
      <c r="B1255" s="5" t="s">
        <v>49</v>
      </c>
      <c r="C1255" s="5" t="s">
        <v>38</v>
      </c>
      <c r="D1255" s="5" t="s">
        <v>1549</v>
      </c>
      <c r="E1255" s="15" t="str">
        <f t="shared" si="209"/>
        <v>F003</v>
      </c>
      <c r="F1255" s="15" t="str">
        <f t="shared" si="199"/>
        <v>2069</v>
      </c>
      <c r="G1255" s="15" t="str">
        <f t="shared" si="200"/>
        <v>3-2</v>
      </c>
      <c r="H1255" s="5" t="s">
        <v>1546</v>
      </c>
      <c r="I1255" s="5">
        <f t="shared" si="201"/>
        <v>1</v>
      </c>
      <c r="J1255" s="5">
        <f t="shared" si="202"/>
        <v>2022</v>
      </c>
      <c r="K1255" s="5">
        <f t="shared" si="203"/>
        <v>28</v>
      </c>
      <c r="L1255" s="7">
        <f t="shared" si="204"/>
        <v>44589</v>
      </c>
      <c r="M1255" s="5" t="s">
        <v>1546</v>
      </c>
      <c r="U1255" s="5" t="s">
        <v>1550</v>
      </c>
      <c r="V1255" s="5" t="str">
        <f t="shared" si="205"/>
        <v>jj &amp; ayra importaciones e.i.r.l.</v>
      </c>
      <c r="W1255" s="5" t="str">
        <f t="shared" si="206"/>
        <v>JJ &amp; AYRA IMPORTACIONES E.I.R.L.</v>
      </c>
      <c r="X1255" s="5" t="str">
        <f t="shared" si="207"/>
        <v>Jj &amp; Ayra Importaciones E.I.R.L.</v>
      </c>
      <c r="Y1255" s="5">
        <v>20602198341</v>
      </c>
      <c r="Z1255" s="5" t="s">
        <v>34</v>
      </c>
      <c r="AA1255" s="5" t="s">
        <v>35</v>
      </c>
      <c r="AD1255" s="5" t="s">
        <v>36</v>
      </c>
      <c r="AE1255" s="5">
        <v>84.07</v>
      </c>
      <c r="AF1255" s="5">
        <v>0</v>
      </c>
      <c r="AG1255" s="5">
        <v>15.13</v>
      </c>
      <c r="AH1255" s="5">
        <f t="shared" si="208"/>
        <v>99.199999999999989</v>
      </c>
    </row>
    <row r="1256" spans="1:34" x14ac:dyDescent="0.25">
      <c r="A1256" s="5">
        <v>1201</v>
      </c>
      <c r="B1256" s="5" t="s">
        <v>49</v>
      </c>
      <c r="C1256" s="5" t="s">
        <v>38</v>
      </c>
      <c r="D1256" s="5" t="s">
        <v>1551</v>
      </c>
      <c r="E1256" s="15" t="str">
        <f t="shared" si="209"/>
        <v>F003</v>
      </c>
      <c r="F1256" s="15" t="str">
        <f t="shared" si="199"/>
        <v>2068</v>
      </c>
      <c r="G1256" s="15" t="str">
        <f t="shared" si="200"/>
        <v>3-2</v>
      </c>
      <c r="H1256" s="5" t="s">
        <v>1546</v>
      </c>
      <c r="I1256" s="5">
        <f t="shared" si="201"/>
        <v>1</v>
      </c>
      <c r="J1256" s="5">
        <f t="shared" si="202"/>
        <v>2022</v>
      </c>
      <c r="K1256" s="5">
        <f t="shared" si="203"/>
        <v>28</v>
      </c>
      <c r="L1256" s="7">
        <f t="shared" si="204"/>
        <v>44589</v>
      </c>
      <c r="M1256" s="5" t="s">
        <v>1546</v>
      </c>
      <c r="S1256" s="5" t="s">
        <v>40</v>
      </c>
      <c r="T1256" s="5" t="s">
        <v>41</v>
      </c>
      <c r="U1256" s="5" t="s">
        <v>1552</v>
      </c>
      <c r="V1256" s="5" t="str">
        <f t="shared" si="205"/>
        <v>gamero guerrero neylen jorge manuel</v>
      </c>
      <c r="W1256" s="5" t="str">
        <f t="shared" si="206"/>
        <v>GAMERO GUERRERO NEYLEN JORGE MANUEL</v>
      </c>
      <c r="X1256" s="5" t="str">
        <f t="shared" si="207"/>
        <v>Gamero Guerrero Neylen Jorge Manuel</v>
      </c>
      <c r="Y1256" s="5">
        <v>10435272415</v>
      </c>
      <c r="Z1256" s="5" t="s">
        <v>34</v>
      </c>
      <c r="AA1256" s="5" t="s">
        <v>35</v>
      </c>
      <c r="AD1256" s="5" t="s">
        <v>36</v>
      </c>
      <c r="AE1256" s="5">
        <v>25.85</v>
      </c>
      <c r="AF1256" s="5">
        <v>0</v>
      </c>
      <c r="AG1256" s="5">
        <v>4.6500000000000004</v>
      </c>
      <c r="AH1256" s="5">
        <f t="shared" si="208"/>
        <v>30.5</v>
      </c>
    </row>
    <row r="1257" spans="1:34" x14ac:dyDescent="0.25">
      <c r="A1257" s="5">
        <v>1202</v>
      </c>
      <c r="B1257" s="5" t="s">
        <v>29</v>
      </c>
      <c r="C1257" s="5" t="s">
        <v>38</v>
      </c>
      <c r="D1257" s="5" t="s">
        <v>1553</v>
      </c>
      <c r="E1257" s="15" t="str">
        <f t="shared" si="209"/>
        <v>F001</v>
      </c>
      <c r="F1257" s="15" t="str">
        <f t="shared" si="199"/>
        <v>8279</v>
      </c>
      <c r="G1257" s="15" t="str">
        <f t="shared" si="200"/>
        <v>1-8</v>
      </c>
      <c r="H1257" s="5" t="s">
        <v>1546</v>
      </c>
      <c r="I1257" s="5">
        <f t="shared" si="201"/>
        <v>1</v>
      </c>
      <c r="J1257" s="5">
        <f t="shared" si="202"/>
        <v>2022</v>
      </c>
      <c r="K1257" s="5">
        <f t="shared" si="203"/>
        <v>28</v>
      </c>
      <c r="L1257" s="7">
        <f t="shared" si="204"/>
        <v>44589</v>
      </c>
      <c r="M1257" s="5" t="s">
        <v>1546</v>
      </c>
      <c r="R1257" s="5" t="s">
        <v>813</v>
      </c>
      <c r="S1257" s="5" t="s">
        <v>168</v>
      </c>
      <c r="T1257" s="5" t="s">
        <v>169</v>
      </c>
      <c r="U1257" s="5" t="s">
        <v>814</v>
      </c>
      <c r="V1257" s="5" t="str">
        <f t="shared" si="205"/>
        <v>consorcio izavar &amp; ads</v>
      </c>
      <c r="W1257" s="5" t="str">
        <f t="shared" si="206"/>
        <v>CONSORCIO IZAVAR &amp; ADS</v>
      </c>
      <c r="X1257" s="5" t="str">
        <f t="shared" si="207"/>
        <v>Consorcio Izavar &amp; Ads</v>
      </c>
      <c r="Y1257" s="5">
        <v>20608395696</v>
      </c>
      <c r="Z1257" s="5" t="s">
        <v>34</v>
      </c>
      <c r="AA1257" s="5" t="s">
        <v>35</v>
      </c>
      <c r="AD1257" s="5" t="s">
        <v>36</v>
      </c>
      <c r="AE1257" s="5">
        <v>84.75</v>
      </c>
      <c r="AF1257" s="5">
        <v>0</v>
      </c>
      <c r="AG1257" s="5">
        <v>15.25</v>
      </c>
      <c r="AH1257" s="5">
        <f t="shared" si="208"/>
        <v>100</v>
      </c>
    </row>
    <row r="1258" spans="1:34" x14ac:dyDescent="0.25">
      <c r="A1258" s="5">
        <v>1203</v>
      </c>
      <c r="B1258" s="5" t="s">
        <v>29</v>
      </c>
      <c r="C1258" s="5" t="s">
        <v>38</v>
      </c>
      <c r="D1258" s="5" t="s">
        <v>1554</v>
      </c>
      <c r="E1258" s="15" t="str">
        <f t="shared" si="209"/>
        <v>F001</v>
      </c>
      <c r="F1258" s="15" t="str">
        <f t="shared" si="199"/>
        <v>8278</v>
      </c>
      <c r="G1258" s="15" t="str">
        <f t="shared" si="200"/>
        <v>1-8</v>
      </c>
      <c r="H1258" s="5" t="s">
        <v>1546</v>
      </c>
      <c r="I1258" s="5">
        <f t="shared" si="201"/>
        <v>1</v>
      </c>
      <c r="J1258" s="5">
        <f t="shared" si="202"/>
        <v>2022</v>
      </c>
      <c r="K1258" s="5">
        <f t="shared" si="203"/>
        <v>28</v>
      </c>
      <c r="L1258" s="7">
        <f t="shared" si="204"/>
        <v>44589</v>
      </c>
      <c r="M1258" s="5" t="s">
        <v>1546</v>
      </c>
      <c r="R1258" s="5" t="s">
        <v>41</v>
      </c>
      <c r="S1258" s="5" t="s">
        <v>40</v>
      </c>
      <c r="T1258" s="5" t="s">
        <v>41</v>
      </c>
      <c r="U1258" s="5" t="s">
        <v>1555</v>
      </c>
      <c r="V1258" s="5" t="str">
        <f t="shared" si="205"/>
        <v>constructora y consultora j &amp; j hermanos s.a.c.</v>
      </c>
      <c r="W1258" s="5" t="str">
        <f t="shared" si="206"/>
        <v>CONSTRUCTORA Y CONSULTORA J &amp; J HERMANOS S.A.C.</v>
      </c>
      <c r="X1258" s="5" t="str">
        <f t="shared" si="207"/>
        <v>Constructora Y Consultora J &amp; J Hermanos S.A.C.</v>
      </c>
      <c r="Y1258" s="5">
        <v>20603508654</v>
      </c>
      <c r="Z1258" s="5" t="s">
        <v>34</v>
      </c>
      <c r="AA1258" s="5" t="s">
        <v>35</v>
      </c>
      <c r="AD1258" s="5" t="s">
        <v>36</v>
      </c>
      <c r="AE1258" s="5">
        <v>174.24</v>
      </c>
      <c r="AF1258" s="5">
        <v>0</v>
      </c>
      <c r="AG1258" s="5">
        <v>31.36</v>
      </c>
      <c r="AH1258" s="5">
        <f t="shared" si="208"/>
        <v>205.60000000000002</v>
      </c>
    </row>
    <row r="1259" spans="1:34" x14ac:dyDescent="0.25">
      <c r="A1259" s="5">
        <v>1204</v>
      </c>
      <c r="B1259" s="5" t="s">
        <v>29</v>
      </c>
      <c r="C1259" s="5" t="s">
        <v>38</v>
      </c>
      <c r="D1259" s="5" t="s">
        <v>1556</v>
      </c>
      <c r="E1259" s="15" t="str">
        <f t="shared" si="209"/>
        <v>F001</v>
      </c>
      <c r="F1259" s="15" t="str">
        <f t="shared" si="199"/>
        <v>8277</v>
      </c>
      <c r="G1259" s="15" t="str">
        <f t="shared" si="200"/>
        <v>1-8</v>
      </c>
      <c r="H1259" s="5" t="s">
        <v>1546</v>
      </c>
      <c r="I1259" s="5">
        <f t="shared" si="201"/>
        <v>1</v>
      </c>
      <c r="J1259" s="5">
        <f t="shared" si="202"/>
        <v>2022</v>
      </c>
      <c r="K1259" s="5">
        <f t="shared" si="203"/>
        <v>28</v>
      </c>
      <c r="L1259" s="7">
        <f t="shared" si="204"/>
        <v>44589</v>
      </c>
      <c r="M1259" s="5" t="s">
        <v>1546</v>
      </c>
      <c r="U1259" s="5" t="s">
        <v>1557</v>
      </c>
      <c r="V1259" s="5" t="str">
        <f t="shared" si="205"/>
        <v>juan carlos valdivia</v>
      </c>
      <c r="W1259" s="5" t="str">
        <f t="shared" si="206"/>
        <v>JUAN CARLOS VALDIVIA</v>
      </c>
      <c r="X1259" s="5" t="str">
        <f t="shared" si="207"/>
        <v>Juan Carlos Valdivia</v>
      </c>
      <c r="Y1259" s="5">
        <v>10167863090</v>
      </c>
      <c r="Z1259" s="5" t="s">
        <v>34</v>
      </c>
      <c r="AA1259" s="5" t="s">
        <v>35</v>
      </c>
      <c r="AD1259" s="5" t="s">
        <v>36</v>
      </c>
      <c r="AE1259" s="5">
        <v>11.86</v>
      </c>
      <c r="AF1259" s="5">
        <v>0</v>
      </c>
      <c r="AG1259" s="5">
        <v>2.14</v>
      </c>
      <c r="AH1259" s="5">
        <f t="shared" si="208"/>
        <v>14</v>
      </c>
    </row>
    <row r="1260" spans="1:34" x14ac:dyDescent="0.25">
      <c r="A1260" s="5">
        <v>1205</v>
      </c>
      <c r="B1260" s="5" t="s">
        <v>29</v>
      </c>
      <c r="C1260" s="5" t="s">
        <v>30</v>
      </c>
      <c r="D1260" s="5" t="s">
        <v>1558</v>
      </c>
      <c r="E1260" s="15" t="str">
        <f t="shared" si="209"/>
        <v>B001</v>
      </c>
      <c r="F1260" s="15" t="str">
        <f t="shared" si="199"/>
        <v>16975</v>
      </c>
      <c r="G1260" s="15" t="str">
        <f t="shared" si="200"/>
        <v>1-1</v>
      </c>
      <c r="H1260" s="5" t="s">
        <v>1546</v>
      </c>
      <c r="I1260" s="5">
        <f t="shared" si="201"/>
        <v>1</v>
      </c>
      <c r="J1260" s="5">
        <f t="shared" si="202"/>
        <v>2022</v>
      </c>
      <c r="K1260" s="5">
        <f t="shared" si="203"/>
        <v>28</v>
      </c>
      <c r="L1260" s="7">
        <f t="shared" si="204"/>
        <v>44589</v>
      </c>
      <c r="M1260" s="5" t="s">
        <v>1546</v>
      </c>
      <c r="U1260" s="5" t="s">
        <v>33</v>
      </c>
      <c r="V1260" s="5" t="str">
        <f t="shared" si="205"/>
        <v>clientes - varios</v>
      </c>
      <c r="W1260" s="5" t="str">
        <f t="shared" si="206"/>
        <v>CLIENTES - VARIOS</v>
      </c>
      <c r="X1260" s="5" t="str">
        <f t="shared" si="207"/>
        <v>Clientes - Varios</v>
      </c>
      <c r="Y1260" s="5">
        <v>99999999</v>
      </c>
      <c r="Z1260" s="5" t="s">
        <v>34</v>
      </c>
      <c r="AA1260" s="5" t="s">
        <v>35</v>
      </c>
      <c r="AD1260" s="5" t="s">
        <v>36</v>
      </c>
      <c r="AE1260" s="5">
        <v>84.75</v>
      </c>
      <c r="AF1260" s="5">
        <v>0</v>
      </c>
      <c r="AG1260" s="5">
        <v>15.25</v>
      </c>
      <c r="AH1260" s="5">
        <f t="shared" si="208"/>
        <v>100</v>
      </c>
    </row>
    <row r="1261" spans="1:34" x14ac:dyDescent="0.25">
      <c r="A1261" s="5">
        <v>1206</v>
      </c>
      <c r="B1261" s="5" t="s">
        <v>29</v>
      </c>
      <c r="C1261" s="5" t="s">
        <v>30</v>
      </c>
      <c r="D1261" s="5" t="s">
        <v>1559</v>
      </c>
      <c r="E1261" s="15" t="str">
        <f t="shared" si="209"/>
        <v>B001</v>
      </c>
      <c r="F1261" s="15" t="str">
        <f t="shared" si="199"/>
        <v>16974</v>
      </c>
      <c r="G1261" s="15" t="str">
        <f t="shared" si="200"/>
        <v>1-1</v>
      </c>
      <c r="H1261" s="5" t="s">
        <v>1546</v>
      </c>
      <c r="I1261" s="5">
        <f t="shared" si="201"/>
        <v>1</v>
      </c>
      <c r="J1261" s="5">
        <f t="shared" si="202"/>
        <v>2022</v>
      </c>
      <c r="K1261" s="5">
        <f t="shared" si="203"/>
        <v>28</v>
      </c>
      <c r="L1261" s="7">
        <f t="shared" si="204"/>
        <v>44589</v>
      </c>
      <c r="M1261" s="5" t="s">
        <v>1546</v>
      </c>
      <c r="U1261" s="5" t="s">
        <v>33</v>
      </c>
      <c r="V1261" s="5" t="str">
        <f t="shared" si="205"/>
        <v>clientes - varios</v>
      </c>
      <c r="W1261" s="5" t="str">
        <f t="shared" si="206"/>
        <v>CLIENTES - VARIOS</v>
      </c>
      <c r="X1261" s="5" t="str">
        <f t="shared" si="207"/>
        <v>Clientes - Varios</v>
      </c>
      <c r="Y1261" s="5">
        <v>99999999</v>
      </c>
      <c r="Z1261" s="5" t="s">
        <v>34</v>
      </c>
      <c r="AA1261" s="5" t="s">
        <v>35</v>
      </c>
      <c r="AD1261" s="5" t="s">
        <v>36</v>
      </c>
      <c r="AE1261" s="5">
        <v>423.73</v>
      </c>
      <c r="AF1261" s="5">
        <v>0</v>
      </c>
      <c r="AG1261" s="5">
        <v>76.27</v>
      </c>
      <c r="AH1261" s="5">
        <f t="shared" si="208"/>
        <v>500</v>
      </c>
    </row>
    <row r="1262" spans="1:34" x14ac:dyDescent="0.25">
      <c r="A1262" s="5">
        <v>1207</v>
      </c>
      <c r="B1262" s="5" t="s">
        <v>55</v>
      </c>
      <c r="C1262" s="5" t="s">
        <v>30</v>
      </c>
      <c r="D1262" s="5" t="s">
        <v>1560</v>
      </c>
      <c r="E1262" s="15" t="str">
        <f t="shared" si="209"/>
        <v>B002</v>
      </c>
      <c r="F1262" s="15" t="str">
        <f t="shared" si="199"/>
        <v>15941</v>
      </c>
      <c r="G1262" s="15" t="str">
        <f t="shared" si="200"/>
        <v>2-1</v>
      </c>
      <c r="H1262" s="5" t="s">
        <v>1546</v>
      </c>
      <c r="I1262" s="5">
        <f t="shared" si="201"/>
        <v>1</v>
      </c>
      <c r="J1262" s="5">
        <f t="shared" si="202"/>
        <v>2022</v>
      </c>
      <c r="K1262" s="5">
        <f t="shared" si="203"/>
        <v>28</v>
      </c>
      <c r="L1262" s="7">
        <f t="shared" si="204"/>
        <v>44589</v>
      </c>
      <c r="M1262" s="5" t="s">
        <v>1546</v>
      </c>
      <c r="U1262" s="5" t="s">
        <v>33</v>
      </c>
      <c r="V1262" s="5" t="str">
        <f t="shared" si="205"/>
        <v>clientes - varios</v>
      </c>
      <c r="W1262" s="5" t="str">
        <f t="shared" si="206"/>
        <v>CLIENTES - VARIOS</v>
      </c>
      <c r="X1262" s="5" t="str">
        <f t="shared" si="207"/>
        <v>Clientes - Varios</v>
      </c>
      <c r="Y1262" s="5">
        <v>99999999</v>
      </c>
      <c r="Z1262" s="5" t="s">
        <v>34</v>
      </c>
      <c r="AA1262" s="5" t="s">
        <v>35</v>
      </c>
      <c r="AD1262" s="5" t="s">
        <v>36</v>
      </c>
      <c r="AE1262" s="5">
        <v>508.47</v>
      </c>
      <c r="AF1262" s="5">
        <v>0</v>
      </c>
      <c r="AG1262" s="5">
        <v>91.53</v>
      </c>
      <c r="AH1262" s="5">
        <f t="shared" si="208"/>
        <v>600</v>
      </c>
    </row>
    <row r="1263" spans="1:34" x14ac:dyDescent="0.25">
      <c r="A1263" s="5">
        <v>1208</v>
      </c>
      <c r="B1263" s="5" t="s">
        <v>55</v>
      </c>
      <c r="C1263" s="5" t="s">
        <v>30</v>
      </c>
      <c r="D1263" s="5" t="s">
        <v>1561</v>
      </c>
      <c r="E1263" s="15" t="str">
        <f t="shared" si="209"/>
        <v>B002</v>
      </c>
      <c r="F1263" s="15" t="str">
        <f t="shared" si="199"/>
        <v>15940</v>
      </c>
      <c r="G1263" s="15" t="str">
        <f t="shared" si="200"/>
        <v>2-1</v>
      </c>
      <c r="H1263" s="5" t="s">
        <v>1546</v>
      </c>
      <c r="I1263" s="5">
        <f t="shared" si="201"/>
        <v>1</v>
      </c>
      <c r="J1263" s="5">
        <f t="shared" si="202"/>
        <v>2022</v>
      </c>
      <c r="K1263" s="5">
        <f t="shared" si="203"/>
        <v>28</v>
      </c>
      <c r="L1263" s="7">
        <f t="shared" si="204"/>
        <v>44589</v>
      </c>
      <c r="M1263" s="5" t="s">
        <v>1546</v>
      </c>
      <c r="U1263" s="5" t="s">
        <v>33</v>
      </c>
      <c r="V1263" s="5" t="str">
        <f t="shared" si="205"/>
        <v>clientes - varios</v>
      </c>
      <c r="W1263" s="5" t="str">
        <f t="shared" si="206"/>
        <v>CLIENTES - VARIOS</v>
      </c>
      <c r="X1263" s="5" t="str">
        <f t="shared" si="207"/>
        <v>Clientes - Varios</v>
      </c>
      <c r="Y1263" s="5">
        <v>99999999</v>
      </c>
      <c r="Z1263" s="5" t="s">
        <v>34</v>
      </c>
      <c r="AA1263" s="5" t="s">
        <v>35</v>
      </c>
      <c r="AD1263" s="5" t="s">
        <v>36</v>
      </c>
      <c r="AE1263" s="5">
        <v>508.47</v>
      </c>
      <c r="AF1263" s="5">
        <v>0</v>
      </c>
      <c r="AG1263" s="5">
        <v>91.53</v>
      </c>
      <c r="AH1263" s="5">
        <f t="shared" si="208"/>
        <v>600</v>
      </c>
    </row>
    <row r="1264" spans="1:34" x14ac:dyDescent="0.25">
      <c r="A1264" s="5">
        <v>1209</v>
      </c>
      <c r="B1264" s="5" t="s">
        <v>55</v>
      </c>
      <c r="C1264" s="5" t="s">
        <v>30</v>
      </c>
      <c r="D1264" s="5" t="s">
        <v>1562</v>
      </c>
      <c r="E1264" s="15" t="str">
        <f t="shared" si="209"/>
        <v>B002</v>
      </c>
      <c r="F1264" s="15" t="str">
        <f t="shared" si="199"/>
        <v>15939</v>
      </c>
      <c r="G1264" s="15" t="str">
        <f t="shared" si="200"/>
        <v>2-1</v>
      </c>
      <c r="H1264" s="5" t="s">
        <v>1546</v>
      </c>
      <c r="I1264" s="5">
        <f t="shared" si="201"/>
        <v>1</v>
      </c>
      <c r="J1264" s="5">
        <f t="shared" si="202"/>
        <v>2022</v>
      </c>
      <c r="K1264" s="5">
        <f t="shared" si="203"/>
        <v>28</v>
      </c>
      <c r="L1264" s="7">
        <f t="shared" si="204"/>
        <v>44589</v>
      </c>
      <c r="M1264" s="5" t="s">
        <v>1546</v>
      </c>
      <c r="U1264" s="5" t="s">
        <v>33</v>
      </c>
      <c r="V1264" s="5" t="str">
        <f t="shared" si="205"/>
        <v>clientes - varios</v>
      </c>
      <c r="W1264" s="5" t="str">
        <f t="shared" si="206"/>
        <v>CLIENTES - VARIOS</v>
      </c>
      <c r="X1264" s="5" t="str">
        <f t="shared" si="207"/>
        <v>Clientes - Varios</v>
      </c>
      <c r="Y1264" s="5">
        <v>99999999</v>
      </c>
      <c r="Z1264" s="5" t="s">
        <v>34</v>
      </c>
      <c r="AA1264" s="5" t="s">
        <v>35</v>
      </c>
      <c r="AD1264" s="5" t="s">
        <v>36</v>
      </c>
      <c r="AE1264" s="5">
        <v>508.47</v>
      </c>
      <c r="AF1264" s="5">
        <v>0</v>
      </c>
      <c r="AG1264" s="5">
        <v>91.53</v>
      </c>
      <c r="AH1264" s="5">
        <f t="shared" si="208"/>
        <v>600</v>
      </c>
    </row>
    <row r="1265" spans="1:34" x14ac:dyDescent="0.25">
      <c r="A1265" s="5">
        <v>1210</v>
      </c>
      <c r="B1265" s="5" t="s">
        <v>29</v>
      </c>
      <c r="C1265" s="5" t="s">
        <v>30</v>
      </c>
      <c r="D1265" s="5" t="s">
        <v>1563</v>
      </c>
      <c r="E1265" s="15" t="str">
        <f t="shared" si="209"/>
        <v>B001</v>
      </c>
      <c r="F1265" s="15" t="str">
        <f t="shared" si="199"/>
        <v>16973</v>
      </c>
      <c r="G1265" s="15" t="str">
        <f t="shared" si="200"/>
        <v>1-1</v>
      </c>
      <c r="H1265" s="5" t="s">
        <v>1546</v>
      </c>
      <c r="I1265" s="5">
        <f t="shared" si="201"/>
        <v>1</v>
      </c>
      <c r="J1265" s="5">
        <f t="shared" si="202"/>
        <v>2022</v>
      </c>
      <c r="K1265" s="5">
        <f t="shared" si="203"/>
        <v>28</v>
      </c>
      <c r="L1265" s="7">
        <f t="shared" si="204"/>
        <v>44589</v>
      </c>
      <c r="M1265" s="5" t="s">
        <v>1546</v>
      </c>
      <c r="U1265" s="5" t="s">
        <v>33</v>
      </c>
      <c r="V1265" s="5" t="str">
        <f t="shared" si="205"/>
        <v>clientes - varios</v>
      </c>
      <c r="W1265" s="5" t="str">
        <f t="shared" si="206"/>
        <v>CLIENTES - VARIOS</v>
      </c>
      <c r="X1265" s="5" t="str">
        <f t="shared" si="207"/>
        <v>Clientes - Varios</v>
      </c>
      <c r="Y1265" s="5">
        <v>99999999</v>
      </c>
      <c r="Z1265" s="5" t="s">
        <v>34</v>
      </c>
      <c r="AA1265" s="5" t="s">
        <v>35</v>
      </c>
      <c r="AD1265" s="5" t="s">
        <v>36</v>
      </c>
      <c r="AE1265" s="5">
        <v>84.83</v>
      </c>
      <c r="AF1265" s="5">
        <v>0</v>
      </c>
      <c r="AG1265" s="5">
        <v>15.27</v>
      </c>
      <c r="AH1265" s="5">
        <f t="shared" si="208"/>
        <v>100.1</v>
      </c>
    </row>
    <row r="1266" spans="1:34" x14ac:dyDescent="0.25">
      <c r="A1266" s="5">
        <v>1211</v>
      </c>
      <c r="B1266" s="5" t="s">
        <v>49</v>
      </c>
      <c r="C1266" s="5" t="s">
        <v>30</v>
      </c>
      <c r="D1266" s="5" t="s">
        <v>1564</v>
      </c>
      <c r="E1266" s="15" t="str">
        <f t="shared" si="209"/>
        <v>B003</v>
      </c>
      <c r="F1266" s="15" t="str">
        <f t="shared" si="199"/>
        <v>12509</v>
      </c>
      <c r="G1266" s="15" t="str">
        <f t="shared" si="200"/>
        <v>3-1</v>
      </c>
      <c r="H1266" s="5" t="s">
        <v>1546</v>
      </c>
      <c r="I1266" s="5">
        <f t="shared" si="201"/>
        <v>1</v>
      </c>
      <c r="J1266" s="5">
        <f t="shared" si="202"/>
        <v>2022</v>
      </c>
      <c r="K1266" s="5">
        <f t="shared" si="203"/>
        <v>28</v>
      </c>
      <c r="L1266" s="7">
        <f t="shared" si="204"/>
        <v>44589</v>
      </c>
      <c r="M1266" s="5" t="s">
        <v>1546</v>
      </c>
      <c r="U1266" s="5" t="s">
        <v>33</v>
      </c>
      <c r="V1266" s="5" t="str">
        <f t="shared" si="205"/>
        <v>clientes - varios</v>
      </c>
      <c r="W1266" s="5" t="str">
        <f t="shared" si="206"/>
        <v>CLIENTES - VARIOS</v>
      </c>
      <c r="X1266" s="5" t="str">
        <f t="shared" si="207"/>
        <v>Clientes - Varios</v>
      </c>
      <c r="Y1266" s="5">
        <v>99999999</v>
      </c>
      <c r="Z1266" s="5" t="s">
        <v>34</v>
      </c>
      <c r="AA1266" s="5" t="s">
        <v>35</v>
      </c>
      <c r="AD1266" s="5" t="s">
        <v>36</v>
      </c>
      <c r="AE1266" s="5">
        <v>508.47</v>
      </c>
      <c r="AF1266" s="5">
        <v>0</v>
      </c>
      <c r="AG1266" s="5">
        <v>91.53</v>
      </c>
      <c r="AH1266" s="5">
        <f t="shared" si="208"/>
        <v>600</v>
      </c>
    </row>
    <row r="1267" spans="1:34" x14ac:dyDescent="0.25">
      <c r="A1267" s="5">
        <v>1212</v>
      </c>
      <c r="B1267" s="5" t="s">
        <v>49</v>
      </c>
      <c r="C1267" s="5" t="s">
        <v>30</v>
      </c>
      <c r="D1267" s="5" t="s">
        <v>1565</v>
      </c>
      <c r="E1267" s="15" t="str">
        <f t="shared" si="209"/>
        <v>B003</v>
      </c>
      <c r="F1267" s="15" t="str">
        <f t="shared" si="199"/>
        <v>12508</v>
      </c>
      <c r="G1267" s="15" t="str">
        <f t="shared" si="200"/>
        <v>3-1</v>
      </c>
      <c r="H1267" s="5" t="s">
        <v>1546</v>
      </c>
      <c r="I1267" s="5">
        <f t="shared" si="201"/>
        <v>1</v>
      </c>
      <c r="J1267" s="5">
        <f t="shared" si="202"/>
        <v>2022</v>
      </c>
      <c r="K1267" s="5">
        <f t="shared" si="203"/>
        <v>28</v>
      </c>
      <c r="L1267" s="7">
        <f t="shared" si="204"/>
        <v>44589</v>
      </c>
      <c r="M1267" s="5" t="s">
        <v>1546</v>
      </c>
      <c r="U1267" s="5" t="s">
        <v>33</v>
      </c>
      <c r="V1267" s="5" t="str">
        <f t="shared" si="205"/>
        <v>clientes - varios</v>
      </c>
      <c r="W1267" s="5" t="str">
        <f t="shared" si="206"/>
        <v>CLIENTES - VARIOS</v>
      </c>
      <c r="X1267" s="5" t="str">
        <f t="shared" si="207"/>
        <v>Clientes - Varios</v>
      </c>
      <c r="Y1267" s="5">
        <v>99999999</v>
      </c>
      <c r="Z1267" s="5" t="s">
        <v>34</v>
      </c>
      <c r="AA1267" s="5" t="s">
        <v>35</v>
      </c>
      <c r="AD1267" s="5" t="s">
        <v>36</v>
      </c>
      <c r="AE1267" s="5">
        <v>508.47</v>
      </c>
      <c r="AF1267" s="5">
        <v>0</v>
      </c>
      <c r="AG1267" s="5">
        <v>91.53</v>
      </c>
      <c r="AH1267" s="5">
        <f t="shared" si="208"/>
        <v>600</v>
      </c>
    </row>
    <row r="1268" spans="1:34" x14ac:dyDescent="0.25">
      <c r="A1268" s="5">
        <v>1213</v>
      </c>
      <c r="B1268" s="5" t="s">
        <v>55</v>
      </c>
      <c r="C1268" s="5" t="s">
        <v>30</v>
      </c>
      <c r="D1268" s="5" t="s">
        <v>1566</v>
      </c>
      <c r="E1268" s="15" t="str">
        <f t="shared" si="209"/>
        <v>B002</v>
      </c>
      <c r="F1268" s="15" t="str">
        <f t="shared" si="199"/>
        <v>15938</v>
      </c>
      <c r="G1268" s="15" t="str">
        <f t="shared" si="200"/>
        <v>2-1</v>
      </c>
      <c r="H1268" s="5" t="s">
        <v>1546</v>
      </c>
      <c r="I1268" s="5">
        <f t="shared" si="201"/>
        <v>1</v>
      </c>
      <c r="J1268" s="5">
        <f t="shared" si="202"/>
        <v>2022</v>
      </c>
      <c r="K1268" s="5">
        <f t="shared" si="203"/>
        <v>28</v>
      </c>
      <c r="L1268" s="7">
        <f t="shared" si="204"/>
        <v>44589</v>
      </c>
      <c r="M1268" s="5" t="s">
        <v>1546</v>
      </c>
      <c r="U1268" s="5" t="s">
        <v>33</v>
      </c>
      <c r="V1268" s="5" t="str">
        <f t="shared" si="205"/>
        <v>clientes - varios</v>
      </c>
      <c r="W1268" s="5" t="str">
        <f t="shared" si="206"/>
        <v>CLIENTES - VARIOS</v>
      </c>
      <c r="X1268" s="5" t="str">
        <f t="shared" si="207"/>
        <v>Clientes - Varios</v>
      </c>
      <c r="Y1268" s="5">
        <v>99999999</v>
      </c>
      <c r="Z1268" s="5" t="s">
        <v>34</v>
      </c>
      <c r="AA1268" s="5" t="s">
        <v>35</v>
      </c>
      <c r="AD1268" s="5" t="s">
        <v>36</v>
      </c>
      <c r="AE1268" s="5">
        <v>508.47</v>
      </c>
      <c r="AF1268" s="5">
        <v>0</v>
      </c>
      <c r="AG1268" s="5">
        <v>91.53</v>
      </c>
      <c r="AH1268" s="5">
        <f t="shared" si="208"/>
        <v>600</v>
      </c>
    </row>
    <row r="1269" spans="1:34" x14ac:dyDescent="0.25">
      <c r="A1269" s="5">
        <v>1214</v>
      </c>
      <c r="B1269" s="5" t="s">
        <v>55</v>
      </c>
      <c r="C1269" s="5" t="s">
        <v>30</v>
      </c>
      <c r="D1269" s="5" t="s">
        <v>1567</v>
      </c>
      <c r="E1269" s="15" t="str">
        <f t="shared" si="209"/>
        <v>B002</v>
      </c>
      <c r="F1269" s="15" t="str">
        <f t="shared" si="199"/>
        <v>15937</v>
      </c>
      <c r="G1269" s="15" t="str">
        <f t="shared" si="200"/>
        <v>2-1</v>
      </c>
      <c r="H1269" s="5" t="s">
        <v>1546</v>
      </c>
      <c r="I1269" s="5">
        <f t="shared" si="201"/>
        <v>1</v>
      </c>
      <c r="J1269" s="5">
        <f t="shared" si="202"/>
        <v>2022</v>
      </c>
      <c r="K1269" s="5">
        <f t="shared" si="203"/>
        <v>28</v>
      </c>
      <c r="L1269" s="7">
        <f t="shared" si="204"/>
        <v>44589</v>
      </c>
      <c r="M1269" s="5" t="s">
        <v>1546</v>
      </c>
      <c r="U1269" s="5" t="s">
        <v>33</v>
      </c>
      <c r="V1269" s="5" t="str">
        <f t="shared" si="205"/>
        <v>clientes - varios</v>
      </c>
      <c r="W1269" s="5" t="str">
        <f t="shared" si="206"/>
        <v>CLIENTES - VARIOS</v>
      </c>
      <c r="X1269" s="5" t="str">
        <f t="shared" si="207"/>
        <v>Clientes - Varios</v>
      </c>
      <c r="Y1269" s="5">
        <v>99999999</v>
      </c>
      <c r="Z1269" s="5" t="s">
        <v>34</v>
      </c>
      <c r="AA1269" s="5" t="s">
        <v>35</v>
      </c>
      <c r="AD1269" s="5" t="s">
        <v>36</v>
      </c>
      <c r="AE1269" s="5">
        <v>508.47</v>
      </c>
      <c r="AF1269" s="5">
        <v>0</v>
      </c>
      <c r="AG1269" s="5">
        <v>91.53</v>
      </c>
      <c r="AH1269" s="5">
        <f t="shared" si="208"/>
        <v>600</v>
      </c>
    </row>
    <row r="1270" spans="1:34" x14ac:dyDescent="0.25">
      <c r="A1270" s="5">
        <v>1215</v>
      </c>
      <c r="B1270" s="5" t="s">
        <v>55</v>
      </c>
      <c r="C1270" s="5" t="s">
        <v>30</v>
      </c>
      <c r="D1270" s="5" t="s">
        <v>1568</v>
      </c>
      <c r="E1270" s="15" t="str">
        <f t="shared" si="209"/>
        <v>B002</v>
      </c>
      <c r="F1270" s="15" t="str">
        <f t="shared" si="199"/>
        <v>15936</v>
      </c>
      <c r="G1270" s="15" t="str">
        <f t="shared" si="200"/>
        <v>2-1</v>
      </c>
      <c r="H1270" s="5" t="s">
        <v>1546</v>
      </c>
      <c r="I1270" s="5">
        <f t="shared" si="201"/>
        <v>1</v>
      </c>
      <c r="J1270" s="5">
        <f t="shared" si="202"/>
        <v>2022</v>
      </c>
      <c r="K1270" s="5">
        <f t="shared" si="203"/>
        <v>28</v>
      </c>
      <c r="L1270" s="7">
        <f t="shared" si="204"/>
        <v>44589</v>
      </c>
      <c r="M1270" s="5" t="s">
        <v>1546</v>
      </c>
      <c r="U1270" s="5" t="s">
        <v>33</v>
      </c>
      <c r="V1270" s="5" t="str">
        <f t="shared" si="205"/>
        <v>clientes - varios</v>
      </c>
      <c r="W1270" s="5" t="str">
        <f t="shared" si="206"/>
        <v>CLIENTES - VARIOS</v>
      </c>
      <c r="X1270" s="5" t="str">
        <f t="shared" si="207"/>
        <v>Clientes - Varios</v>
      </c>
      <c r="Y1270" s="5">
        <v>99999999</v>
      </c>
      <c r="Z1270" s="5" t="s">
        <v>34</v>
      </c>
      <c r="AA1270" s="5" t="s">
        <v>35</v>
      </c>
      <c r="AD1270" s="5" t="s">
        <v>36</v>
      </c>
      <c r="AE1270" s="5">
        <v>508.47</v>
      </c>
      <c r="AF1270" s="5">
        <v>0</v>
      </c>
      <c r="AG1270" s="5">
        <v>91.53</v>
      </c>
      <c r="AH1270" s="5">
        <f t="shared" si="208"/>
        <v>600</v>
      </c>
    </row>
    <row r="1271" spans="1:34" x14ac:dyDescent="0.25">
      <c r="A1271" s="5">
        <v>1216</v>
      </c>
      <c r="B1271" s="5" t="s">
        <v>55</v>
      </c>
      <c r="C1271" s="5" t="s">
        <v>30</v>
      </c>
      <c r="D1271" s="5" t="s">
        <v>1569</v>
      </c>
      <c r="E1271" s="15" t="str">
        <f t="shared" si="209"/>
        <v>B002</v>
      </c>
      <c r="F1271" s="15" t="str">
        <f t="shared" si="199"/>
        <v>15935</v>
      </c>
      <c r="G1271" s="15" t="str">
        <f t="shared" si="200"/>
        <v>2-1</v>
      </c>
      <c r="H1271" s="5" t="s">
        <v>1546</v>
      </c>
      <c r="I1271" s="5">
        <f t="shared" si="201"/>
        <v>1</v>
      </c>
      <c r="J1271" s="5">
        <f t="shared" si="202"/>
        <v>2022</v>
      </c>
      <c r="K1271" s="5">
        <f t="shared" si="203"/>
        <v>28</v>
      </c>
      <c r="L1271" s="7">
        <f t="shared" si="204"/>
        <v>44589</v>
      </c>
      <c r="M1271" s="5" t="s">
        <v>1546</v>
      </c>
      <c r="U1271" s="5" t="s">
        <v>33</v>
      </c>
      <c r="V1271" s="5" t="str">
        <f t="shared" si="205"/>
        <v>clientes - varios</v>
      </c>
      <c r="W1271" s="5" t="str">
        <f t="shared" si="206"/>
        <v>CLIENTES - VARIOS</v>
      </c>
      <c r="X1271" s="5" t="str">
        <f t="shared" si="207"/>
        <v>Clientes - Varios</v>
      </c>
      <c r="Y1271" s="5">
        <v>99999999</v>
      </c>
      <c r="Z1271" s="5" t="s">
        <v>34</v>
      </c>
      <c r="AA1271" s="5" t="s">
        <v>35</v>
      </c>
      <c r="AD1271" s="5" t="s">
        <v>36</v>
      </c>
      <c r="AE1271" s="5">
        <v>508.47</v>
      </c>
      <c r="AF1271" s="5">
        <v>0</v>
      </c>
      <c r="AG1271" s="5">
        <v>91.53</v>
      </c>
      <c r="AH1271" s="5">
        <f t="shared" si="208"/>
        <v>600</v>
      </c>
    </row>
    <row r="1272" spans="1:34" x14ac:dyDescent="0.25">
      <c r="A1272" s="5">
        <v>1217</v>
      </c>
      <c r="B1272" s="5" t="s">
        <v>55</v>
      </c>
      <c r="C1272" s="5" t="s">
        <v>30</v>
      </c>
      <c r="D1272" s="5" t="s">
        <v>1570</v>
      </c>
      <c r="E1272" s="15" t="str">
        <f t="shared" si="209"/>
        <v>B002</v>
      </c>
      <c r="F1272" s="15" t="str">
        <f t="shared" si="199"/>
        <v>15934</v>
      </c>
      <c r="G1272" s="15" t="str">
        <f t="shared" si="200"/>
        <v>2-1</v>
      </c>
      <c r="H1272" s="5" t="s">
        <v>1546</v>
      </c>
      <c r="I1272" s="5">
        <f t="shared" si="201"/>
        <v>1</v>
      </c>
      <c r="J1272" s="5">
        <f t="shared" si="202"/>
        <v>2022</v>
      </c>
      <c r="K1272" s="5">
        <f t="shared" si="203"/>
        <v>28</v>
      </c>
      <c r="L1272" s="7">
        <f t="shared" si="204"/>
        <v>44589</v>
      </c>
      <c r="M1272" s="5" t="s">
        <v>1546</v>
      </c>
      <c r="U1272" s="5" t="s">
        <v>33</v>
      </c>
      <c r="V1272" s="5" t="str">
        <f t="shared" si="205"/>
        <v>clientes - varios</v>
      </c>
      <c r="W1272" s="5" t="str">
        <f t="shared" si="206"/>
        <v>CLIENTES - VARIOS</v>
      </c>
      <c r="X1272" s="5" t="str">
        <f t="shared" si="207"/>
        <v>Clientes - Varios</v>
      </c>
      <c r="Y1272" s="5">
        <v>99999999</v>
      </c>
      <c r="Z1272" s="5" t="s">
        <v>34</v>
      </c>
      <c r="AA1272" s="5" t="s">
        <v>35</v>
      </c>
      <c r="AD1272" s="5" t="s">
        <v>36</v>
      </c>
      <c r="AE1272" s="5">
        <v>508.47</v>
      </c>
      <c r="AF1272" s="5">
        <v>0</v>
      </c>
      <c r="AG1272" s="5">
        <v>91.53</v>
      </c>
      <c r="AH1272" s="5">
        <f t="shared" si="208"/>
        <v>600</v>
      </c>
    </row>
    <row r="1273" spans="1:34" x14ac:dyDescent="0.25">
      <c r="A1273" s="5">
        <v>1218</v>
      </c>
      <c r="B1273" s="5" t="s">
        <v>55</v>
      </c>
      <c r="C1273" s="5" t="s">
        <v>30</v>
      </c>
      <c r="D1273" s="5" t="s">
        <v>1571</v>
      </c>
      <c r="E1273" s="15" t="str">
        <f t="shared" si="209"/>
        <v>B002</v>
      </c>
      <c r="F1273" s="15" t="str">
        <f t="shared" ref="F1273:F1336" si="210">IF(LEFT(RIGHT(D1273,5),1)="-",RIGHT(D1273,4),RIGHT(D1273,5))</f>
        <v>15933</v>
      </c>
      <c r="G1273" s="15" t="str">
        <f t="shared" ref="G1273:G1336" si="211">MID(D1273,4,3)</f>
        <v>2-1</v>
      </c>
      <c r="H1273" s="5" t="s">
        <v>1546</v>
      </c>
      <c r="I1273" s="5">
        <f t="shared" ref="I1273:I1336" si="212">MONTH(H1273)</f>
        <v>1</v>
      </c>
      <c r="J1273" s="5">
        <f t="shared" ref="J1273:J1336" si="213">YEAR(H1273)</f>
        <v>2022</v>
      </c>
      <c r="K1273" s="5">
        <f t="shared" ref="K1273:K1336" si="214">DAY(H1273)</f>
        <v>28</v>
      </c>
      <c r="L1273" s="7">
        <f t="shared" ref="L1273:L1336" si="215">DATE(J1273,I1273,K1273)</f>
        <v>44589</v>
      </c>
      <c r="M1273" s="5" t="s">
        <v>1546</v>
      </c>
      <c r="U1273" s="5" t="s">
        <v>33</v>
      </c>
      <c r="V1273" s="5" t="str">
        <f t="shared" ref="V1273:V1336" si="216">LOWER(U1273)</f>
        <v>clientes - varios</v>
      </c>
      <c r="W1273" s="5" t="str">
        <f t="shared" ref="W1273:W1336" si="217">UPPER(U1273)</f>
        <v>CLIENTES - VARIOS</v>
      </c>
      <c r="X1273" s="5" t="str">
        <f t="shared" ref="X1273:X1336" si="218">PROPER(W1273)</f>
        <v>Clientes - Varios</v>
      </c>
      <c r="Y1273" s="5">
        <v>99999999</v>
      </c>
      <c r="Z1273" s="5" t="s">
        <v>34</v>
      </c>
      <c r="AA1273" s="5" t="s">
        <v>35</v>
      </c>
      <c r="AD1273" s="5" t="s">
        <v>36</v>
      </c>
      <c r="AE1273" s="5">
        <v>508.47</v>
      </c>
      <c r="AF1273" s="5">
        <v>0</v>
      </c>
      <c r="AG1273" s="5">
        <v>91.53</v>
      </c>
      <c r="AH1273" s="5">
        <f t="shared" ref="AH1273:AH1336" si="219">AE1273+AG1273</f>
        <v>600</v>
      </c>
    </row>
    <row r="1274" spans="1:34" x14ac:dyDescent="0.25">
      <c r="A1274" s="5">
        <v>1219</v>
      </c>
      <c r="B1274" s="5" t="s">
        <v>55</v>
      </c>
      <c r="C1274" s="5" t="s">
        <v>30</v>
      </c>
      <c r="D1274" s="5" t="s">
        <v>1572</v>
      </c>
      <c r="E1274" s="15" t="str">
        <f t="shared" ref="E1274:E1337" si="220">LEFT(D1274,4)</f>
        <v>B002</v>
      </c>
      <c r="F1274" s="15" t="str">
        <f t="shared" si="210"/>
        <v>15932</v>
      </c>
      <c r="G1274" s="15" t="str">
        <f t="shared" si="211"/>
        <v>2-1</v>
      </c>
      <c r="H1274" s="5" t="s">
        <v>1546</v>
      </c>
      <c r="I1274" s="5">
        <f t="shared" si="212"/>
        <v>1</v>
      </c>
      <c r="J1274" s="5">
        <f t="shared" si="213"/>
        <v>2022</v>
      </c>
      <c r="K1274" s="5">
        <f t="shared" si="214"/>
        <v>28</v>
      </c>
      <c r="L1274" s="7">
        <f t="shared" si="215"/>
        <v>44589</v>
      </c>
      <c r="M1274" s="5" t="s">
        <v>1546</v>
      </c>
      <c r="U1274" s="5" t="s">
        <v>33</v>
      </c>
      <c r="V1274" s="5" t="str">
        <f t="shared" si="216"/>
        <v>clientes - varios</v>
      </c>
      <c r="W1274" s="5" t="str">
        <f t="shared" si="217"/>
        <v>CLIENTES - VARIOS</v>
      </c>
      <c r="X1274" s="5" t="str">
        <f t="shared" si="218"/>
        <v>Clientes - Varios</v>
      </c>
      <c r="Y1274" s="5">
        <v>99999999</v>
      </c>
      <c r="Z1274" s="5" t="s">
        <v>34</v>
      </c>
      <c r="AA1274" s="5" t="s">
        <v>35</v>
      </c>
      <c r="AD1274" s="5" t="s">
        <v>36</v>
      </c>
      <c r="AE1274" s="5">
        <v>508.47</v>
      </c>
      <c r="AF1274" s="5">
        <v>0</v>
      </c>
      <c r="AG1274" s="5">
        <v>91.53</v>
      </c>
      <c r="AH1274" s="5">
        <f t="shared" si="219"/>
        <v>600</v>
      </c>
    </row>
    <row r="1275" spans="1:34" x14ac:dyDescent="0.25">
      <c r="A1275" s="5">
        <v>1220</v>
      </c>
      <c r="B1275" s="5" t="s">
        <v>55</v>
      </c>
      <c r="C1275" s="5" t="s">
        <v>30</v>
      </c>
      <c r="D1275" s="5" t="s">
        <v>1573</v>
      </c>
      <c r="E1275" s="15" t="str">
        <f t="shared" si="220"/>
        <v>B002</v>
      </c>
      <c r="F1275" s="15" t="str">
        <f t="shared" si="210"/>
        <v>15931</v>
      </c>
      <c r="G1275" s="15" t="str">
        <f t="shared" si="211"/>
        <v>2-1</v>
      </c>
      <c r="H1275" s="5" t="s">
        <v>1546</v>
      </c>
      <c r="I1275" s="5">
        <f t="shared" si="212"/>
        <v>1</v>
      </c>
      <c r="J1275" s="5">
        <f t="shared" si="213"/>
        <v>2022</v>
      </c>
      <c r="K1275" s="5">
        <f t="shared" si="214"/>
        <v>28</v>
      </c>
      <c r="L1275" s="7">
        <f t="shared" si="215"/>
        <v>44589</v>
      </c>
      <c r="M1275" s="5" t="s">
        <v>1546</v>
      </c>
      <c r="U1275" s="5" t="s">
        <v>33</v>
      </c>
      <c r="V1275" s="5" t="str">
        <f t="shared" si="216"/>
        <v>clientes - varios</v>
      </c>
      <c r="W1275" s="5" t="str">
        <f t="shared" si="217"/>
        <v>CLIENTES - VARIOS</v>
      </c>
      <c r="X1275" s="5" t="str">
        <f t="shared" si="218"/>
        <v>Clientes - Varios</v>
      </c>
      <c r="Y1275" s="5">
        <v>99999999</v>
      </c>
      <c r="Z1275" s="5" t="s">
        <v>34</v>
      </c>
      <c r="AA1275" s="5" t="s">
        <v>35</v>
      </c>
      <c r="AD1275" s="5" t="s">
        <v>36</v>
      </c>
      <c r="AE1275" s="5">
        <v>508.47</v>
      </c>
      <c r="AF1275" s="5">
        <v>0</v>
      </c>
      <c r="AG1275" s="5">
        <v>91.53</v>
      </c>
      <c r="AH1275" s="5">
        <f t="shared" si="219"/>
        <v>600</v>
      </c>
    </row>
    <row r="1276" spans="1:34" x14ac:dyDescent="0.25">
      <c r="A1276" s="5">
        <v>1221</v>
      </c>
      <c r="B1276" s="5" t="s">
        <v>55</v>
      </c>
      <c r="C1276" s="5" t="s">
        <v>30</v>
      </c>
      <c r="D1276" s="5" t="s">
        <v>1574</v>
      </c>
      <c r="E1276" s="15" t="str">
        <f t="shared" si="220"/>
        <v>B002</v>
      </c>
      <c r="F1276" s="15" t="str">
        <f t="shared" si="210"/>
        <v>15930</v>
      </c>
      <c r="G1276" s="15" t="str">
        <f t="shared" si="211"/>
        <v>2-1</v>
      </c>
      <c r="H1276" s="5" t="s">
        <v>1546</v>
      </c>
      <c r="I1276" s="5">
        <f t="shared" si="212"/>
        <v>1</v>
      </c>
      <c r="J1276" s="5">
        <f t="shared" si="213"/>
        <v>2022</v>
      </c>
      <c r="K1276" s="5">
        <f t="shared" si="214"/>
        <v>28</v>
      </c>
      <c r="L1276" s="7">
        <f t="shared" si="215"/>
        <v>44589</v>
      </c>
      <c r="M1276" s="5" t="s">
        <v>1546</v>
      </c>
      <c r="U1276" s="5" t="s">
        <v>33</v>
      </c>
      <c r="V1276" s="5" t="str">
        <f t="shared" si="216"/>
        <v>clientes - varios</v>
      </c>
      <c r="W1276" s="5" t="str">
        <f t="shared" si="217"/>
        <v>CLIENTES - VARIOS</v>
      </c>
      <c r="X1276" s="5" t="str">
        <f t="shared" si="218"/>
        <v>Clientes - Varios</v>
      </c>
      <c r="Y1276" s="5">
        <v>99999999</v>
      </c>
      <c r="Z1276" s="5" t="s">
        <v>34</v>
      </c>
      <c r="AA1276" s="5" t="s">
        <v>35</v>
      </c>
      <c r="AD1276" s="5" t="s">
        <v>36</v>
      </c>
      <c r="AE1276" s="5">
        <v>508.47</v>
      </c>
      <c r="AF1276" s="5">
        <v>0</v>
      </c>
      <c r="AG1276" s="5">
        <v>91.53</v>
      </c>
      <c r="AH1276" s="5">
        <f t="shared" si="219"/>
        <v>600</v>
      </c>
    </row>
    <row r="1277" spans="1:34" x14ac:dyDescent="0.25">
      <c r="A1277" s="5">
        <v>1222</v>
      </c>
      <c r="B1277" s="5" t="s">
        <v>29</v>
      </c>
      <c r="C1277" s="5" t="s">
        <v>38</v>
      </c>
      <c r="D1277" s="5" t="s">
        <v>1575</v>
      </c>
      <c r="E1277" s="15" t="str">
        <f t="shared" si="220"/>
        <v>F001</v>
      </c>
      <c r="F1277" s="15" t="str">
        <f t="shared" si="210"/>
        <v>8276</v>
      </c>
      <c r="G1277" s="15" t="str">
        <f t="shared" si="211"/>
        <v>1-8</v>
      </c>
      <c r="H1277" s="5" t="s">
        <v>1546</v>
      </c>
      <c r="I1277" s="5">
        <f t="shared" si="212"/>
        <v>1</v>
      </c>
      <c r="J1277" s="5">
        <f t="shared" si="213"/>
        <v>2022</v>
      </c>
      <c r="K1277" s="5">
        <f t="shared" si="214"/>
        <v>28</v>
      </c>
      <c r="L1277" s="7">
        <f t="shared" si="215"/>
        <v>44589</v>
      </c>
      <c r="M1277" s="5" t="s">
        <v>1546</v>
      </c>
      <c r="U1277" s="5" t="s">
        <v>1300</v>
      </c>
      <c r="V1277" s="5" t="str">
        <f t="shared" si="216"/>
        <v>codarsi peru s.a.c</v>
      </c>
      <c r="W1277" s="5" t="str">
        <f t="shared" si="217"/>
        <v>CODARSI PERU S.A.C</v>
      </c>
      <c r="X1277" s="5" t="str">
        <f t="shared" si="218"/>
        <v>Codarsi Peru S.A.C</v>
      </c>
      <c r="Y1277" s="5">
        <v>20601302536</v>
      </c>
      <c r="Z1277" s="5" t="s">
        <v>34</v>
      </c>
      <c r="AA1277" s="5" t="s">
        <v>35</v>
      </c>
      <c r="AD1277" s="5" t="s">
        <v>36</v>
      </c>
      <c r="AE1277" s="5">
        <v>84.75</v>
      </c>
      <c r="AF1277" s="5">
        <v>0</v>
      </c>
      <c r="AG1277" s="5">
        <v>15.25</v>
      </c>
      <c r="AH1277" s="5">
        <f t="shared" si="219"/>
        <v>100</v>
      </c>
    </row>
    <row r="1278" spans="1:34" x14ac:dyDescent="0.25">
      <c r="A1278" s="5">
        <v>1223</v>
      </c>
      <c r="B1278" s="5" t="s">
        <v>29</v>
      </c>
      <c r="C1278" s="5" t="s">
        <v>38</v>
      </c>
      <c r="D1278" s="5" t="s">
        <v>1576</v>
      </c>
      <c r="E1278" s="15" t="str">
        <f t="shared" si="220"/>
        <v>F001</v>
      </c>
      <c r="F1278" s="15" t="str">
        <f t="shared" si="210"/>
        <v>8275</v>
      </c>
      <c r="G1278" s="15" t="str">
        <f t="shared" si="211"/>
        <v>1-8</v>
      </c>
      <c r="H1278" s="5" t="s">
        <v>1546</v>
      </c>
      <c r="I1278" s="5">
        <f t="shared" si="212"/>
        <v>1</v>
      </c>
      <c r="J1278" s="5">
        <f t="shared" si="213"/>
        <v>2022</v>
      </c>
      <c r="K1278" s="5">
        <f t="shared" si="214"/>
        <v>28</v>
      </c>
      <c r="L1278" s="7">
        <f t="shared" si="215"/>
        <v>44589</v>
      </c>
      <c r="M1278" s="5" t="s">
        <v>1546</v>
      </c>
      <c r="R1278" s="5" t="s">
        <v>219</v>
      </c>
      <c r="S1278" s="5" t="s">
        <v>61</v>
      </c>
      <c r="T1278" s="5" t="s">
        <v>219</v>
      </c>
      <c r="U1278" s="5" t="s">
        <v>1429</v>
      </c>
      <c r="V1278" s="5" t="str">
        <f t="shared" si="216"/>
        <v>maderera y representaciones san lorenzo s.a.c.</v>
      </c>
      <c r="W1278" s="5" t="str">
        <f t="shared" si="217"/>
        <v>MADERERA Y REPRESENTACIONES SAN LORENZO S.A.C.</v>
      </c>
      <c r="X1278" s="5" t="str">
        <f t="shared" si="218"/>
        <v>Maderera Y Representaciones San Lorenzo S.A.C.</v>
      </c>
      <c r="Y1278" s="5">
        <v>20605551832</v>
      </c>
      <c r="Z1278" s="5" t="s">
        <v>34</v>
      </c>
      <c r="AA1278" s="5" t="s">
        <v>35</v>
      </c>
      <c r="AD1278" s="5" t="s">
        <v>36</v>
      </c>
      <c r="AE1278" s="5">
        <v>932.2</v>
      </c>
      <c r="AF1278" s="5">
        <v>0</v>
      </c>
      <c r="AG1278" s="5">
        <v>167.8</v>
      </c>
      <c r="AH1278" s="5">
        <f t="shared" si="219"/>
        <v>1100</v>
      </c>
    </row>
    <row r="1279" spans="1:34" x14ac:dyDescent="0.25">
      <c r="A1279" s="5">
        <v>1224</v>
      </c>
      <c r="B1279" s="5" t="s">
        <v>29</v>
      </c>
      <c r="C1279" s="5" t="s">
        <v>30</v>
      </c>
      <c r="D1279" s="5" t="s">
        <v>1577</v>
      </c>
      <c r="E1279" s="15" t="str">
        <f t="shared" si="220"/>
        <v>B001</v>
      </c>
      <c r="F1279" s="15" t="str">
        <f t="shared" si="210"/>
        <v>16972</v>
      </c>
      <c r="G1279" s="15" t="str">
        <f t="shared" si="211"/>
        <v>1-1</v>
      </c>
      <c r="H1279" s="5" t="s">
        <v>1578</v>
      </c>
      <c r="I1279" s="5">
        <f t="shared" si="212"/>
        <v>1</v>
      </c>
      <c r="J1279" s="5">
        <f t="shared" si="213"/>
        <v>2022</v>
      </c>
      <c r="K1279" s="5">
        <f t="shared" si="214"/>
        <v>27</v>
      </c>
      <c r="L1279" s="7">
        <f t="shared" si="215"/>
        <v>44588</v>
      </c>
      <c r="M1279" s="5" t="s">
        <v>1578</v>
      </c>
      <c r="U1279" s="5" t="s">
        <v>33</v>
      </c>
      <c r="V1279" s="5" t="str">
        <f t="shared" si="216"/>
        <v>clientes - varios</v>
      </c>
      <c r="W1279" s="5" t="str">
        <f t="shared" si="217"/>
        <v>CLIENTES - VARIOS</v>
      </c>
      <c r="X1279" s="5" t="str">
        <f t="shared" si="218"/>
        <v>Clientes - Varios</v>
      </c>
      <c r="Y1279" s="5">
        <v>99999999</v>
      </c>
      <c r="Z1279" s="5" t="s">
        <v>34</v>
      </c>
      <c r="AA1279" s="5" t="s">
        <v>35</v>
      </c>
      <c r="AD1279" s="5" t="s">
        <v>36</v>
      </c>
      <c r="AE1279" s="5">
        <v>144.07</v>
      </c>
      <c r="AF1279" s="5">
        <v>0</v>
      </c>
      <c r="AG1279" s="5">
        <v>25.93</v>
      </c>
      <c r="AH1279" s="5">
        <f t="shared" si="219"/>
        <v>170</v>
      </c>
    </row>
    <row r="1280" spans="1:34" x14ac:dyDescent="0.25">
      <c r="A1280" s="5">
        <v>1225</v>
      </c>
      <c r="B1280" s="5" t="s">
        <v>29</v>
      </c>
      <c r="C1280" s="5" t="s">
        <v>38</v>
      </c>
      <c r="D1280" s="5" t="s">
        <v>1579</v>
      </c>
      <c r="E1280" s="15" t="str">
        <f t="shared" si="220"/>
        <v>F001</v>
      </c>
      <c r="F1280" s="15" t="str">
        <f t="shared" si="210"/>
        <v>8274</v>
      </c>
      <c r="G1280" s="15" t="str">
        <f t="shared" si="211"/>
        <v>1-8</v>
      </c>
      <c r="H1280" s="5" t="s">
        <v>1578</v>
      </c>
      <c r="I1280" s="5">
        <f t="shared" si="212"/>
        <v>1</v>
      </c>
      <c r="J1280" s="5">
        <f t="shared" si="213"/>
        <v>2022</v>
      </c>
      <c r="K1280" s="5">
        <f t="shared" si="214"/>
        <v>27</v>
      </c>
      <c r="L1280" s="7">
        <f t="shared" si="215"/>
        <v>44588</v>
      </c>
      <c r="M1280" s="5" t="s">
        <v>1578</v>
      </c>
      <c r="R1280" s="5" t="s">
        <v>41</v>
      </c>
      <c r="S1280" s="5" t="s">
        <v>40</v>
      </c>
      <c r="T1280" s="5" t="s">
        <v>41</v>
      </c>
      <c r="U1280" s="5" t="s">
        <v>1524</v>
      </c>
      <c r="V1280" s="5" t="str">
        <f t="shared" si="216"/>
        <v>rimarachin salazar segundo santos</v>
      </c>
      <c r="W1280" s="5" t="str">
        <f t="shared" si="217"/>
        <v>RIMARACHIN SALAZAR SEGUNDO SANTOS</v>
      </c>
      <c r="X1280" s="5" t="str">
        <f t="shared" si="218"/>
        <v>Rimarachin Salazar Segundo Santos</v>
      </c>
      <c r="Y1280" s="5">
        <v>10806402236</v>
      </c>
      <c r="Z1280" s="5" t="s">
        <v>34</v>
      </c>
      <c r="AA1280" s="5" t="s">
        <v>35</v>
      </c>
      <c r="AD1280" s="5" t="s">
        <v>36</v>
      </c>
      <c r="AE1280" s="5">
        <v>268.81</v>
      </c>
      <c r="AF1280" s="5">
        <v>0</v>
      </c>
      <c r="AG1280" s="5">
        <v>48.39</v>
      </c>
      <c r="AH1280" s="5">
        <f t="shared" si="219"/>
        <v>317.2</v>
      </c>
    </row>
    <row r="1281" spans="1:34" x14ac:dyDescent="0.25">
      <c r="A1281" s="5">
        <v>1226</v>
      </c>
      <c r="B1281" s="5" t="s">
        <v>49</v>
      </c>
      <c r="C1281" s="5" t="s">
        <v>30</v>
      </c>
      <c r="D1281" s="5" t="s">
        <v>1580</v>
      </c>
      <c r="E1281" s="15" t="str">
        <f t="shared" si="220"/>
        <v>B003</v>
      </c>
      <c r="F1281" s="15" t="str">
        <f t="shared" si="210"/>
        <v>12507</v>
      </c>
      <c r="G1281" s="15" t="str">
        <f t="shared" si="211"/>
        <v>3-1</v>
      </c>
      <c r="H1281" s="5" t="s">
        <v>1578</v>
      </c>
      <c r="I1281" s="5">
        <f t="shared" si="212"/>
        <v>1</v>
      </c>
      <c r="J1281" s="5">
        <f t="shared" si="213"/>
        <v>2022</v>
      </c>
      <c r="K1281" s="5">
        <f t="shared" si="214"/>
        <v>27</v>
      </c>
      <c r="L1281" s="7">
        <f t="shared" si="215"/>
        <v>44588</v>
      </c>
      <c r="M1281" s="5" t="s">
        <v>1578</v>
      </c>
      <c r="U1281" s="5" t="s">
        <v>33</v>
      </c>
      <c r="V1281" s="5" t="str">
        <f t="shared" si="216"/>
        <v>clientes - varios</v>
      </c>
      <c r="W1281" s="5" t="str">
        <f t="shared" si="217"/>
        <v>CLIENTES - VARIOS</v>
      </c>
      <c r="X1281" s="5" t="str">
        <f t="shared" si="218"/>
        <v>Clientes - Varios</v>
      </c>
      <c r="Y1281" s="5">
        <v>99999999</v>
      </c>
      <c r="Z1281" s="5" t="s">
        <v>34</v>
      </c>
      <c r="AA1281" s="5" t="s">
        <v>35</v>
      </c>
      <c r="AD1281" s="5" t="s">
        <v>36</v>
      </c>
      <c r="AE1281" s="5">
        <v>16.95</v>
      </c>
      <c r="AF1281" s="5">
        <v>0</v>
      </c>
      <c r="AG1281" s="5">
        <v>3.05</v>
      </c>
      <c r="AH1281" s="5">
        <f t="shared" si="219"/>
        <v>20</v>
      </c>
    </row>
    <row r="1282" spans="1:34" x14ac:dyDescent="0.25">
      <c r="A1282" s="5">
        <v>1227</v>
      </c>
      <c r="B1282" s="5" t="s">
        <v>29</v>
      </c>
      <c r="C1282" s="5" t="s">
        <v>38</v>
      </c>
      <c r="D1282" s="5" t="s">
        <v>1581</v>
      </c>
      <c r="E1282" s="15" t="str">
        <f t="shared" si="220"/>
        <v>F001</v>
      </c>
      <c r="F1282" s="15" t="str">
        <f t="shared" si="210"/>
        <v>8273</v>
      </c>
      <c r="G1282" s="15" t="str">
        <f t="shared" si="211"/>
        <v>1-8</v>
      </c>
      <c r="H1282" s="5" t="s">
        <v>1578</v>
      </c>
      <c r="I1282" s="5">
        <f t="shared" si="212"/>
        <v>1</v>
      </c>
      <c r="J1282" s="5">
        <f t="shared" si="213"/>
        <v>2022</v>
      </c>
      <c r="K1282" s="5">
        <f t="shared" si="214"/>
        <v>27</v>
      </c>
      <c r="L1282" s="7">
        <f t="shared" si="215"/>
        <v>44588</v>
      </c>
      <c r="M1282" s="5" t="s">
        <v>1578</v>
      </c>
      <c r="U1282" s="5" t="s">
        <v>964</v>
      </c>
      <c r="V1282" s="5" t="str">
        <f t="shared" si="216"/>
        <v>icmv inversiones</v>
      </c>
      <c r="W1282" s="5" t="str">
        <f t="shared" si="217"/>
        <v>ICMV INVERSIONES</v>
      </c>
      <c r="X1282" s="5" t="str">
        <f t="shared" si="218"/>
        <v>Icmv Inversiones</v>
      </c>
      <c r="Y1282" s="5">
        <v>10457954226</v>
      </c>
      <c r="Z1282" s="5" t="s">
        <v>34</v>
      </c>
      <c r="AA1282" s="5" t="s">
        <v>35</v>
      </c>
      <c r="AD1282" s="5" t="s">
        <v>36</v>
      </c>
      <c r="AE1282" s="5">
        <v>85.59</v>
      </c>
      <c r="AF1282" s="5">
        <v>0</v>
      </c>
      <c r="AG1282" s="5">
        <v>15.41</v>
      </c>
      <c r="AH1282" s="5">
        <f t="shared" si="219"/>
        <v>101</v>
      </c>
    </row>
    <row r="1283" spans="1:34" x14ac:dyDescent="0.25">
      <c r="A1283" s="5">
        <v>1228</v>
      </c>
      <c r="B1283" s="5" t="s">
        <v>55</v>
      </c>
      <c r="C1283" s="5" t="s">
        <v>30</v>
      </c>
      <c r="D1283" s="5" t="s">
        <v>1582</v>
      </c>
      <c r="E1283" s="15" t="str">
        <f t="shared" si="220"/>
        <v>B002</v>
      </c>
      <c r="F1283" s="15" t="str">
        <f t="shared" si="210"/>
        <v>15929</v>
      </c>
      <c r="G1283" s="15" t="str">
        <f t="shared" si="211"/>
        <v>2-1</v>
      </c>
      <c r="H1283" s="5" t="s">
        <v>1578</v>
      </c>
      <c r="I1283" s="5">
        <f t="shared" si="212"/>
        <v>1</v>
      </c>
      <c r="J1283" s="5">
        <f t="shared" si="213"/>
        <v>2022</v>
      </c>
      <c r="K1283" s="5">
        <f t="shared" si="214"/>
        <v>27</v>
      </c>
      <c r="L1283" s="7">
        <f t="shared" si="215"/>
        <v>44588</v>
      </c>
      <c r="M1283" s="5" t="s">
        <v>1578</v>
      </c>
      <c r="U1283" s="5" t="s">
        <v>33</v>
      </c>
      <c r="V1283" s="5" t="str">
        <f t="shared" si="216"/>
        <v>clientes - varios</v>
      </c>
      <c r="W1283" s="5" t="str">
        <f t="shared" si="217"/>
        <v>CLIENTES - VARIOS</v>
      </c>
      <c r="X1283" s="5" t="str">
        <f t="shared" si="218"/>
        <v>Clientes - Varios</v>
      </c>
      <c r="Y1283" s="5">
        <v>99999999</v>
      </c>
      <c r="Z1283" s="5" t="s">
        <v>34</v>
      </c>
      <c r="AA1283" s="5" t="s">
        <v>35</v>
      </c>
      <c r="AD1283" s="5" t="s">
        <v>36</v>
      </c>
      <c r="AE1283" s="5">
        <v>8.4700000000000006</v>
      </c>
      <c r="AF1283" s="5">
        <v>0</v>
      </c>
      <c r="AG1283" s="5">
        <v>1.53</v>
      </c>
      <c r="AH1283" s="5">
        <f t="shared" si="219"/>
        <v>10</v>
      </c>
    </row>
    <row r="1284" spans="1:34" x14ac:dyDescent="0.25">
      <c r="A1284" s="5">
        <v>1229</v>
      </c>
      <c r="B1284" s="5" t="s">
        <v>29</v>
      </c>
      <c r="C1284" s="5" t="s">
        <v>38</v>
      </c>
      <c r="D1284" s="5" t="s">
        <v>1583</v>
      </c>
      <c r="E1284" s="15" t="str">
        <f t="shared" si="220"/>
        <v>F001</v>
      </c>
      <c r="F1284" s="15" t="str">
        <f t="shared" si="210"/>
        <v>8272</v>
      </c>
      <c r="G1284" s="15" t="str">
        <f t="shared" si="211"/>
        <v>1-8</v>
      </c>
      <c r="H1284" s="5" t="s">
        <v>1578</v>
      </c>
      <c r="I1284" s="5">
        <f t="shared" si="212"/>
        <v>1</v>
      </c>
      <c r="J1284" s="5">
        <f t="shared" si="213"/>
        <v>2022</v>
      </c>
      <c r="K1284" s="5">
        <f t="shared" si="214"/>
        <v>27</v>
      </c>
      <c r="L1284" s="7">
        <f t="shared" si="215"/>
        <v>44588</v>
      </c>
      <c r="M1284" s="5" t="s">
        <v>1578</v>
      </c>
      <c r="U1284" s="5" t="s">
        <v>1296</v>
      </c>
      <c r="V1284" s="5" t="str">
        <f t="shared" si="216"/>
        <v>piedra perez salvador wallenstein</v>
      </c>
      <c r="W1284" s="5" t="str">
        <f t="shared" si="217"/>
        <v>PIEDRA PEREZ SALVADOR WALLENSTEIN</v>
      </c>
      <c r="X1284" s="5" t="str">
        <f t="shared" si="218"/>
        <v>Piedra Perez Salvador Wallenstein</v>
      </c>
      <c r="Y1284" s="5">
        <v>10747530462</v>
      </c>
      <c r="Z1284" s="5" t="s">
        <v>34</v>
      </c>
      <c r="AA1284" s="5" t="s">
        <v>35</v>
      </c>
      <c r="AD1284" s="5" t="s">
        <v>36</v>
      </c>
      <c r="AE1284" s="5">
        <v>296.61</v>
      </c>
      <c r="AF1284" s="5">
        <v>0</v>
      </c>
      <c r="AG1284" s="5">
        <v>53.39</v>
      </c>
      <c r="AH1284" s="5">
        <f t="shared" si="219"/>
        <v>350</v>
      </c>
    </row>
    <row r="1285" spans="1:34" x14ac:dyDescent="0.25">
      <c r="A1285" s="5">
        <v>1230</v>
      </c>
      <c r="B1285" s="5" t="s">
        <v>29</v>
      </c>
      <c r="C1285" s="5" t="s">
        <v>38</v>
      </c>
      <c r="D1285" s="5" t="s">
        <v>1584</v>
      </c>
      <c r="E1285" s="15" t="str">
        <f t="shared" si="220"/>
        <v>F001</v>
      </c>
      <c r="F1285" s="15" t="str">
        <f t="shared" si="210"/>
        <v>8271</v>
      </c>
      <c r="G1285" s="15" t="str">
        <f t="shared" si="211"/>
        <v>1-8</v>
      </c>
      <c r="H1285" s="5" t="s">
        <v>1578</v>
      </c>
      <c r="I1285" s="5">
        <f t="shared" si="212"/>
        <v>1</v>
      </c>
      <c r="J1285" s="5">
        <f t="shared" si="213"/>
        <v>2022</v>
      </c>
      <c r="K1285" s="5">
        <f t="shared" si="214"/>
        <v>27</v>
      </c>
      <c r="L1285" s="7">
        <f t="shared" si="215"/>
        <v>44588</v>
      </c>
      <c r="M1285" s="5" t="s">
        <v>1578</v>
      </c>
      <c r="R1285" s="5" t="s">
        <v>46</v>
      </c>
      <c r="S1285" s="5" t="s">
        <v>40</v>
      </c>
      <c r="T1285" s="5" t="s">
        <v>41</v>
      </c>
      <c r="U1285" s="5" t="s">
        <v>1585</v>
      </c>
      <c r="V1285" s="5" t="str">
        <f t="shared" si="216"/>
        <v>multiservicios san luis srl</v>
      </c>
      <c r="W1285" s="5" t="str">
        <f t="shared" si="217"/>
        <v>MULTISERVICIOS SAN LUIS SRL</v>
      </c>
      <c r="X1285" s="5" t="str">
        <f t="shared" si="218"/>
        <v>Multiservicios San Luis Srl</v>
      </c>
      <c r="Y1285" s="5">
        <v>20487845184</v>
      </c>
      <c r="Z1285" s="5" t="s">
        <v>34</v>
      </c>
      <c r="AA1285" s="5" t="s">
        <v>35</v>
      </c>
      <c r="AD1285" s="5" t="s">
        <v>36</v>
      </c>
      <c r="AE1285" s="5">
        <v>1271.19</v>
      </c>
      <c r="AF1285" s="5">
        <v>0</v>
      </c>
      <c r="AG1285" s="5">
        <v>228.81</v>
      </c>
      <c r="AH1285" s="5">
        <f t="shared" si="219"/>
        <v>1500</v>
      </c>
    </row>
    <row r="1286" spans="1:34" x14ac:dyDescent="0.25">
      <c r="A1286" s="5">
        <v>1231</v>
      </c>
      <c r="B1286" s="5" t="s">
        <v>49</v>
      </c>
      <c r="C1286" s="5" t="s">
        <v>30</v>
      </c>
      <c r="D1286" s="5" t="s">
        <v>1586</v>
      </c>
      <c r="E1286" s="15" t="str">
        <f t="shared" si="220"/>
        <v>B003</v>
      </c>
      <c r="F1286" s="15" t="str">
        <f t="shared" si="210"/>
        <v>12506</v>
      </c>
      <c r="G1286" s="15" t="str">
        <f t="shared" si="211"/>
        <v>3-1</v>
      </c>
      <c r="H1286" s="5" t="s">
        <v>1578</v>
      </c>
      <c r="I1286" s="5">
        <f t="shared" si="212"/>
        <v>1</v>
      </c>
      <c r="J1286" s="5">
        <f t="shared" si="213"/>
        <v>2022</v>
      </c>
      <c r="K1286" s="5">
        <f t="shared" si="214"/>
        <v>27</v>
      </c>
      <c r="L1286" s="7">
        <f t="shared" si="215"/>
        <v>44588</v>
      </c>
      <c r="M1286" s="5" t="s">
        <v>1578</v>
      </c>
      <c r="U1286" s="5" t="s">
        <v>33</v>
      </c>
      <c r="V1286" s="5" t="str">
        <f t="shared" si="216"/>
        <v>clientes - varios</v>
      </c>
      <c r="W1286" s="5" t="str">
        <f t="shared" si="217"/>
        <v>CLIENTES - VARIOS</v>
      </c>
      <c r="X1286" s="5" t="str">
        <f t="shared" si="218"/>
        <v>Clientes - Varios</v>
      </c>
      <c r="Y1286" s="5">
        <v>99999999</v>
      </c>
      <c r="Z1286" s="5" t="s">
        <v>34</v>
      </c>
      <c r="AA1286" s="5" t="s">
        <v>35</v>
      </c>
      <c r="AD1286" s="5" t="s">
        <v>36</v>
      </c>
      <c r="AE1286" s="5">
        <v>16.95</v>
      </c>
      <c r="AF1286" s="5">
        <v>0</v>
      </c>
      <c r="AG1286" s="5">
        <v>3.05</v>
      </c>
      <c r="AH1286" s="5">
        <f t="shared" si="219"/>
        <v>20</v>
      </c>
    </row>
    <row r="1287" spans="1:34" x14ac:dyDescent="0.25">
      <c r="A1287" s="5">
        <v>1232</v>
      </c>
      <c r="B1287" s="5" t="s">
        <v>29</v>
      </c>
      <c r="C1287" s="5" t="s">
        <v>30</v>
      </c>
      <c r="D1287" s="5" t="s">
        <v>1587</v>
      </c>
      <c r="E1287" s="15" t="str">
        <f t="shared" si="220"/>
        <v>B001</v>
      </c>
      <c r="F1287" s="15" t="str">
        <f t="shared" si="210"/>
        <v>16971</v>
      </c>
      <c r="G1287" s="15" t="str">
        <f t="shared" si="211"/>
        <v>1-1</v>
      </c>
      <c r="H1287" s="5" t="s">
        <v>1578</v>
      </c>
      <c r="I1287" s="5">
        <f t="shared" si="212"/>
        <v>1</v>
      </c>
      <c r="J1287" s="5">
        <f t="shared" si="213"/>
        <v>2022</v>
      </c>
      <c r="K1287" s="5">
        <f t="shared" si="214"/>
        <v>27</v>
      </c>
      <c r="L1287" s="7">
        <f t="shared" si="215"/>
        <v>44588</v>
      </c>
      <c r="M1287" s="5" t="s">
        <v>1578</v>
      </c>
      <c r="U1287" s="5" t="s">
        <v>33</v>
      </c>
      <c r="V1287" s="5" t="str">
        <f t="shared" si="216"/>
        <v>clientes - varios</v>
      </c>
      <c r="W1287" s="5" t="str">
        <f t="shared" si="217"/>
        <v>CLIENTES - VARIOS</v>
      </c>
      <c r="X1287" s="5" t="str">
        <f t="shared" si="218"/>
        <v>Clientes - Varios</v>
      </c>
      <c r="Y1287" s="5">
        <v>99999999</v>
      </c>
      <c r="Z1287" s="5" t="s">
        <v>34</v>
      </c>
      <c r="AA1287" s="5" t="s">
        <v>35</v>
      </c>
      <c r="AD1287" s="5" t="s">
        <v>36</v>
      </c>
      <c r="AE1287" s="5">
        <v>254.24</v>
      </c>
      <c r="AF1287" s="5">
        <v>0</v>
      </c>
      <c r="AG1287" s="5">
        <v>45.76</v>
      </c>
      <c r="AH1287" s="5">
        <f t="shared" si="219"/>
        <v>300</v>
      </c>
    </row>
    <row r="1288" spans="1:34" x14ac:dyDescent="0.25">
      <c r="A1288" s="5">
        <v>1233</v>
      </c>
      <c r="B1288" s="5" t="s">
        <v>29</v>
      </c>
      <c r="C1288" s="5" t="s">
        <v>38</v>
      </c>
      <c r="D1288" s="5" t="s">
        <v>1588</v>
      </c>
      <c r="E1288" s="15" t="str">
        <f t="shared" si="220"/>
        <v>F001</v>
      </c>
      <c r="F1288" s="15" t="str">
        <f t="shared" si="210"/>
        <v>8270</v>
      </c>
      <c r="G1288" s="15" t="str">
        <f t="shared" si="211"/>
        <v>1-8</v>
      </c>
      <c r="H1288" s="5" t="s">
        <v>1578</v>
      </c>
      <c r="I1288" s="5">
        <f t="shared" si="212"/>
        <v>1</v>
      </c>
      <c r="J1288" s="5">
        <f t="shared" si="213"/>
        <v>2022</v>
      </c>
      <c r="K1288" s="5">
        <f t="shared" si="214"/>
        <v>27</v>
      </c>
      <c r="L1288" s="7">
        <f t="shared" si="215"/>
        <v>44588</v>
      </c>
      <c r="M1288" s="5" t="s">
        <v>1578</v>
      </c>
      <c r="R1288" s="5" t="s">
        <v>395</v>
      </c>
      <c r="S1288" s="5" t="s">
        <v>168</v>
      </c>
      <c r="T1288" s="5" t="s">
        <v>169</v>
      </c>
      <c r="U1288" s="5" t="s">
        <v>396</v>
      </c>
      <c r="V1288" s="5" t="str">
        <f t="shared" si="216"/>
        <v>transportes pasamayo s r ltda</v>
      </c>
      <c r="W1288" s="5" t="str">
        <f t="shared" si="217"/>
        <v>TRANSPORTES PASAMAYO S R LTDA</v>
      </c>
      <c r="X1288" s="5" t="str">
        <f t="shared" si="218"/>
        <v>Transportes Pasamayo S R Ltda</v>
      </c>
      <c r="Y1288" s="5">
        <v>20225171719</v>
      </c>
      <c r="Z1288" s="5" t="s">
        <v>34</v>
      </c>
      <c r="AA1288" s="5" t="s">
        <v>35</v>
      </c>
      <c r="AD1288" s="5" t="s">
        <v>36</v>
      </c>
      <c r="AE1288" s="5">
        <v>145.76</v>
      </c>
      <c r="AF1288" s="5">
        <v>0</v>
      </c>
      <c r="AG1288" s="5">
        <v>26.24</v>
      </c>
      <c r="AH1288" s="5">
        <f t="shared" si="219"/>
        <v>172</v>
      </c>
    </row>
    <row r="1289" spans="1:34" x14ac:dyDescent="0.25">
      <c r="A1289" s="5">
        <v>1234</v>
      </c>
      <c r="B1289" s="5" t="s">
        <v>29</v>
      </c>
      <c r="C1289" s="5" t="s">
        <v>30</v>
      </c>
      <c r="D1289" s="5" t="s">
        <v>1589</v>
      </c>
      <c r="E1289" s="15" t="str">
        <f t="shared" si="220"/>
        <v>B001</v>
      </c>
      <c r="F1289" s="15" t="str">
        <f t="shared" si="210"/>
        <v>16970</v>
      </c>
      <c r="G1289" s="15" t="str">
        <f t="shared" si="211"/>
        <v>1-1</v>
      </c>
      <c r="H1289" s="5" t="s">
        <v>1578</v>
      </c>
      <c r="I1289" s="5">
        <f t="shared" si="212"/>
        <v>1</v>
      </c>
      <c r="J1289" s="5">
        <f t="shared" si="213"/>
        <v>2022</v>
      </c>
      <c r="K1289" s="5">
        <f t="shared" si="214"/>
        <v>27</v>
      </c>
      <c r="L1289" s="7">
        <f t="shared" si="215"/>
        <v>44588</v>
      </c>
      <c r="M1289" s="5" t="s">
        <v>1578</v>
      </c>
      <c r="U1289" s="5" t="s">
        <v>33</v>
      </c>
      <c r="V1289" s="5" t="str">
        <f t="shared" si="216"/>
        <v>clientes - varios</v>
      </c>
      <c r="W1289" s="5" t="str">
        <f t="shared" si="217"/>
        <v>CLIENTES - VARIOS</v>
      </c>
      <c r="X1289" s="5" t="str">
        <f t="shared" si="218"/>
        <v>Clientes - Varios</v>
      </c>
      <c r="Y1289" s="5">
        <v>99999999</v>
      </c>
      <c r="Z1289" s="5" t="s">
        <v>34</v>
      </c>
      <c r="AA1289" s="5" t="s">
        <v>35</v>
      </c>
      <c r="AD1289" s="5" t="s">
        <v>36</v>
      </c>
      <c r="AE1289" s="5">
        <v>50.85</v>
      </c>
      <c r="AF1289" s="5">
        <v>0</v>
      </c>
      <c r="AG1289" s="5">
        <v>9.15</v>
      </c>
      <c r="AH1289" s="5">
        <f t="shared" si="219"/>
        <v>60</v>
      </c>
    </row>
    <row r="1290" spans="1:34" x14ac:dyDescent="0.25">
      <c r="A1290" s="5">
        <v>1235</v>
      </c>
      <c r="B1290" s="5" t="s">
        <v>29</v>
      </c>
      <c r="C1290" s="5" t="s">
        <v>30</v>
      </c>
      <c r="D1290" s="5" t="s">
        <v>1590</v>
      </c>
      <c r="E1290" s="15" t="str">
        <f t="shared" si="220"/>
        <v>B001</v>
      </c>
      <c r="F1290" s="15" t="str">
        <f t="shared" si="210"/>
        <v>16969</v>
      </c>
      <c r="G1290" s="15" t="str">
        <f t="shared" si="211"/>
        <v>1-1</v>
      </c>
      <c r="H1290" s="5" t="s">
        <v>1578</v>
      </c>
      <c r="I1290" s="5">
        <f t="shared" si="212"/>
        <v>1</v>
      </c>
      <c r="J1290" s="5">
        <f t="shared" si="213"/>
        <v>2022</v>
      </c>
      <c r="K1290" s="5">
        <f t="shared" si="214"/>
        <v>27</v>
      </c>
      <c r="L1290" s="7">
        <f t="shared" si="215"/>
        <v>44588</v>
      </c>
      <c r="M1290" s="5" t="s">
        <v>1578</v>
      </c>
      <c r="U1290" s="5" t="s">
        <v>33</v>
      </c>
      <c r="V1290" s="5" t="str">
        <f t="shared" si="216"/>
        <v>clientes - varios</v>
      </c>
      <c r="W1290" s="5" t="str">
        <f t="shared" si="217"/>
        <v>CLIENTES - VARIOS</v>
      </c>
      <c r="X1290" s="5" t="str">
        <f t="shared" si="218"/>
        <v>Clientes - Varios</v>
      </c>
      <c r="Y1290" s="5">
        <v>99999999</v>
      </c>
      <c r="Z1290" s="5" t="s">
        <v>34</v>
      </c>
      <c r="AA1290" s="5" t="s">
        <v>35</v>
      </c>
      <c r="AD1290" s="5" t="s">
        <v>36</v>
      </c>
      <c r="AE1290" s="5">
        <v>84.75</v>
      </c>
      <c r="AF1290" s="5">
        <v>0</v>
      </c>
      <c r="AG1290" s="5">
        <v>15.25</v>
      </c>
      <c r="AH1290" s="5">
        <f t="shared" si="219"/>
        <v>100</v>
      </c>
    </row>
    <row r="1291" spans="1:34" x14ac:dyDescent="0.25">
      <c r="A1291" s="5">
        <v>1236</v>
      </c>
      <c r="B1291" s="5" t="s">
        <v>29</v>
      </c>
      <c r="C1291" s="5" t="s">
        <v>38</v>
      </c>
      <c r="D1291" s="5" t="s">
        <v>1591</v>
      </c>
      <c r="E1291" s="15" t="str">
        <f t="shared" si="220"/>
        <v>F001</v>
      </c>
      <c r="F1291" s="15" t="str">
        <f t="shared" si="210"/>
        <v>8269</v>
      </c>
      <c r="G1291" s="15" t="str">
        <f t="shared" si="211"/>
        <v>1-8</v>
      </c>
      <c r="H1291" s="5" t="s">
        <v>1578</v>
      </c>
      <c r="I1291" s="5">
        <f t="shared" si="212"/>
        <v>1</v>
      </c>
      <c r="J1291" s="5">
        <f t="shared" si="213"/>
        <v>2022</v>
      </c>
      <c r="K1291" s="5">
        <f t="shared" si="214"/>
        <v>27</v>
      </c>
      <c r="L1291" s="7">
        <f t="shared" si="215"/>
        <v>44588</v>
      </c>
      <c r="M1291" s="5" t="s">
        <v>1578</v>
      </c>
      <c r="R1291" s="5" t="s">
        <v>41</v>
      </c>
      <c r="S1291" s="5" t="s">
        <v>40</v>
      </c>
      <c r="T1291" s="5" t="s">
        <v>41</v>
      </c>
      <c r="U1291" s="5" t="s">
        <v>949</v>
      </c>
      <c r="V1291" s="5" t="str">
        <f t="shared" si="216"/>
        <v>protege peru multiservicios s.r.l.</v>
      </c>
      <c r="W1291" s="5" t="str">
        <f t="shared" si="217"/>
        <v>PROTEGE PERU MULTISERVICIOS S.R.L.</v>
      </c>
      <c r="X1291" s="5" t="str">
        <f t="shared" si="218"/>
        <v>Protege Peru Multiservicios S.R.L.</v>
      </c>
      <c r="Y1291" s="5">
        <v>20539144201</v>
      </c>
      <c r="Z1291" s="5" t="s">
        <v>34</v>
      </c>
      <c r="AA1291" s="5" t="s">
        <v>35</v>
      </c>
      <c r="AD1291" s="5" t="s">
        <v>36</v>
      </c>
      <c r="AE1291" s="5">
        <v>508.47</v>
      </c>
      <c r="AF1291" s="5">
        <v>0</v>
      </c>
      <c r="AG1291" s="5">
        <v>91.53</v>
      </c>
      <c r="AH1291" s="5">
        <f t="shared" si="219"/>
        <v>600</v>
      </c>
    </row>
    <row r="1292" spans="1:34" x14ac:dyDescent="0.25">
      <c r="A1292" s="5">
        <v>1237</v>
      </c>
      <c r="B1292" s="5" t="s">
        <v>29</v>
      </c>
      <c r="C1292" s="5" t="s">
        <v>38</v>
      </c>
      <c r="D1292" s="5" t="s">
        <v>1592</v>
      </c>
      <c r="E1292" s="15" t="str">
        <f t="shared" si="220"/>
        <v>F001</v>
      </c>
      <c r="F1292" s="15" t="str">
        <f t="shared" si="210"/>
        <v>8268</v>
      </c>
      <c r="G1292" s="15" t="str">
        <f t="shared" si="211"/>
        <v>1-8</v>
      </c>
      <c r="H1292" s="5" t="s">
        <v>1578</v>
      </c>
      <c r="I1292" s="5">
        <f t="shared" si="212"/>
        <v>1</v>
      </c>
      <c r="J1292" s="5">
        <f t="shared" si="213"/>
        <v>2022</v>
      </c>
      <c r="K1292" s="5">
        <f t="shared" si="214"/>
        <v>27</v>
      </c>
      <c r="L1292" s="7">
        <f t="shared" si="215"/>
        <v>44588</v>
      </c>
      <c r="M1292" s="5" t="s">
        <v>1578</v>
      </c>
      <c r="U1292" s="5" t="s">
        <v>1593</v>
      </c>
      <c r="V1292" s="5" t="str">
        <f t="shared" si="216"/>
        <v>perforaciones y servicios generales jb y g sac</v>
      </c>
      <c r="W1292" s="5" t="str">
        <f t="shared" si="217"/>
        <v>PERFORACIONES Y SERVICIOS GENERALES JB Y G SAC</v>
      </c>
      <c r="X1292" s="5" t="str">
        <f t="shared" si="218"/>
        <v>Perforaciones Y Servicios Generales Jb Y G Sac</v>
      </c>
      <c r="Y1292" s="5">
        <v>50539010931</v>
      </c>
      <c r="Z1292" s="5" t="s">
        <v>1441</v>
      </c>
      <c r="AA1292" s="5" t="s">
        <v>35</v>
      </c>
      <c r="AD1292" s="5" t="s">
        <v>36</v>
      </c>
      <c r="AE1292" s="5">
        <v>0</v>
      </c>
      <c r="AF1292" s="5">
        <v>0</v>
      </c>
      <c r="AG1292" s="5">
        <v>0</v>
      </c>
      <c r="AH1292" s="5">
        <f t="shared" si="219"/>
        <v>0</v>
      </c>
    </row>
    <row r="1293" spans="1:34" x14ac:dyDescent="0.25">
      <c r="A1293" s="5">
        <v>1238</v>
      </c>
      <c r="B1293" s="5" t="s">
        <v>29</v>
      </c>
      <c r="C1293" s="5" t="s">
        <v>38</v>
      </c>
      <c r="D1293" s="5" t="s">
        <v>1594</v>
      </c>
      <c r="E1293" s="15" t="str">
        <f t="shared" si="220"/>
        <v>F001</v>
      </c>
      <c r="F1293" s="15" t="str">
        <f t="shared" si="210"/>
        <v>8267</v>
      </c>
      <c r="G1293" s="15" t="str">
        <f t="shared" si="211"/>
        <v>1-8</v>
      </c>
      <c r="H1293" s="5" t="s">
        <v>1578</v>
      </c>
      <c r="I1293" s="5">
        <f t="shared" si="212"/>
        <v>1</v>
      </c>
      <c r="J1293" s="5">
        <f t="shared" si="213"/>
        <v>2022</v>
      </c>
      <c r="K1293" s="5">
        <f t="shared" si="214"/>
        <v>27</v>
      </c>
      <c r="L1293" s="7">
        <f t="shared" si="215"/>
        <v>44588</v>
      </c>
      <c r="M1293" s="5" t="s">
        <v>1578</v>
      </c>
      <c r="R1293" s="5" t="s">
        <v>222</v>
      </c>
      <c r="S1293" s="5" t="s">
        <v>40</v>
      </c>
      <c r="T1293" s="5" t="s">
        <v>41</v>
      </c>
      <c r="U1293" s="5" t="s">
        <v>649</v>
      </c>
      <c r="V1293" s="5" t="str">
        <f t="shared" si="216"/>
        <v>sipan distribuciones sociedad anonima cerrada</v>
      </c>
      <c r="W1293" s="5" t="str">
        <f t="shared" si="217"/>
        <v>SIPAN DISTRIBUCIONES SOCIEDAD ANONIMA CERRADA</v>
      </c>
      <c r="X1293" s="5" t="str">
        <f t="shared" si="218"/>
        <v>Sipan Distribuciones Sociedad Anonima Cerrada</v>
      </c>
      <c r="Y1293" s="5">
        <v>20479504068</v>
      </c>
      <c r="Z1293" s="5" t="s">
        <v>34</v>
      </c>
      <c r="AA1293" s="5" t="s">
        <v>35</v>
      </c>
      <c r="AD1293" s="5" t="s">
        <v>36</v>
      </c>
      <c r="AE1293" s="5">
        <v>288.14</v>
      </c>
      <c r="AF1293" s="5">
        <v>0</v>
      </c>
      <c r="AG1293" s="5">
        <v>51.86</v>
      </c>
      <c r="AH1293" s="5">
        <f t="shared" si="219"/>
        <v>340</v>
      </c>
    </row>
    <row r="1294" spans="1:34" x14ac:dyDescent="0.25">
      <c r="A1294" s="5">
        <v>1239</v>
      </c>
      <c r="B1294" s="5" t="s">
        <v>49</v>
      </c>
      <c r="C1294" s="5" t="s">
        <v>30</v>
      </c>
      <c r="D1294" s="5" t="s">
        <v>1595</v>
      </c>
      <c r="E1294" s="15" t="str">
        <f t="shared" si="220"/>
        <v>B003</v>
      </c>
      <c r="F1294" s="15" t="str">
        <f t="shared" si="210"/>
        <v>12505</v>
      </c>
      <c r="G1294" s="15" t="str">
        <f t="shared" si="211"/>
        <v>3-1</v>
      </c>
      <c r="H1294" s="5" t="s">
        <v>1578</v>
      </c>
      <c r="I1294" s="5">
        <f t="shared" si="212"/>
        <v>1</v>
      </c>
      <c r="J1294" s="5">
        <f t="shared" si="213"/>
        <v>2022</v>
      </c>
      <c r="K1294" s="5">
        <f t="shared" si="214"/>
        <v>27</v>
      </c>
      <c r="L1294" s="7">
        <f t="shared" si="215"/>
        <v>44588</v>
      </c>
      <c r="M1294" s="5" t="s">
        <v>1578</v>
      </c>
      <c r="U1294" s="5" t="s">
        <v>1596</v>
      </c>
      <c r="V1294" s="5" t="str">
        <f t="shared" si="216"/>
        <v>mario yeckle zarate</v>
      </c>
      <c r="W1294" s="5" t="str">
        <f t="shared" si="217"/>
        <v>MARIO YECKLE ZARATE</v>
      </c>
      <c r="X1294" s="5" t="str">
        <f t="shared" si="218"/>
        <v>Mario Yeckle Zarate</v>
      </c>
      <c r="Y1294" s="5">
        <v>42454215</v>
      </c>
      <c r="Z1294" s="5" t="s">
        <v>34</v>
      </c>
      <c r="AA1294" s="5" t="s">
        <v>35</v>
      </c>
      <c r="AD1294" s="5" t="s">
        <v>36</v>
      </c>
      <c r="AE1294" s="5">
        <v>43.64</v>
      </c>
      <c r="AF1294" s="5">
        <v>0</v>
      </c>
      <c r="AG1294" s="5">
        <v>7.86</v>
      </c>
      <c r="AH1294" s="5">
        <f t="shared" si="219"/>
        <v>51.5</v>
      </c>
    </row>
    <row r="1295" spans="1:34" x14ac:dyDescent="0.25">
      <c r="A1295" s="5">
        <v>1240</v>
      </c>
      <c r="B1295" s="5" t="s">
        <v>29</v>
      </c>
      <c r="C1295" s="5" t="s">
        <v>30</v>
      </c>
      <c r="D1295" s="5" t="s">
        <v>1597</v>
      </c>
      <c r="E1295" s="15" t="str">
        <f t="shared" si="220"/>
        <v>B001</v>
      </c>
      <c r="F1295" s="15" t="str">
        <f t="shared" si="210"/>
        <v>16968</v>
      </c>
      <c r="G1295" s="15" t="str">
        <f t="shared" si="211"/>
        <v>1-1</v>
      </c>
      <c r="H1295" s="5" t="s">
        <v>1578</v>
      </c>
      <c r="I1295" s="5">
        <f t="shared" si="212"/>
        <v>1</v>
      </c>
      <c r="J1295" s="5">
        <f t="shared" si="213"/>
        <v>2022</v>
      </c>
      <c r="K1295" s="5">
        <f t="shared" si="214"/>
        <v>27</v>
      </c>
      <c r="L1295" s="7">
        <f t="shared" si="215"/>
        <v>44588</v>
      </c>
      <c r="M1295" s="5" t="s">
        <v>1578</v>
      </c>
      <c r="S1295" s="5" t="s">
        <v>40</v>
      </c>
      <c r="T1295" s="5" t="s">
        <v>41</v>
      </c>
      <c r="U1295" s="5" t="s">
        <v>1598</v>
      </c>
      <c r="V1295" s="5" t="str">
        <f t="shared" si="216"/>
        <v>tapia carranza, abel</v>
      </c>
      <c r="W1295" s="5" t="str">
        <f t="shared" si="217"/>
        <v>TAPIA CARRANZA, ABEL</v>
      </c>
      <c r="X1295" s="5" t="str">
        <f t="shared" si="218"/>
        <v>Tapia Carranza, Abel</v>
      </c>
      <c r="Y1295" s="5">
        <v>47483335</v>
      </c>
      <c r="Z1295" s="5" t="s">
        <v>34</v>
      </c>
      <c r="AA1295" s="5" t="s">
        <v>35</v>
      </c>
      <c r="AD1295" s="5" t="s">
        <v>36</v>
      </c>
      <c r="AE1295" s="5">
        <v>720.34</v>
      </c>
      <c r="AF1295" s="5">
        <v>0</v>
      </c>
      <c r="AG1295" s="5">
        <v>129.66</v>
      </c>
      <c r="AH1295" s="5">
        <f t="shared" si="219"/>
        <v>850</v>
      </c>
    </row>
    <row r="1296" spans="1:34" x14ac:dyDescent="0.25">
      <c r="A1296" s="5">
        <v>1241</v>
      </c>
      <c r="B1296" s="5" t="s">
        <v>29</v>
      </c>
      <c r="C1296" s="5" t="s">
        <v>30</v>
      </c>
      <c r="D1296" s="5" t="s">
        <v>1599</v>
      </c>
      <c r="E1296" s="15" t="str">
        <f t="shared" si="220"/>
        <v>B001</v>
      </c>
      <c r="F1296" s="15" t="str">
        <f t="shared" si="210"/>
        <v>16967</v>
      </c>
      <c r="G1296" s="15" t="str">
        <f t="shared" si="211"/>
        <v>1-1</v>
      </c>
      <c r="H1296" s="5" t="s">
        <v>1578</v>
      </c>
      <c r="I1296" s="5">
        <f t="shared" si="212"/>
        <v>1</v>
      </c>
      <c r="J1296" s="5">
        <f t="shared" si="213"/>
        <v>2022</v>
      </c>
      <c r="K1296" s="5">
        <f t="shared" si="214"/>
        <v>27</v>
      </c>
      <c r="L1296" s="7">
        <f t="shared" si="215"/>
        <v>44588</v>
      </c>
      <c r="M1296" s="5" t="s">
        <v>1578</v>
      </c>
      <c r="U1296" s="5" t="s">
        <v>33</v>
      </c>
      <c r="V1296" s="5" t="str">
        <f t="shared" si="216"/>
        <v>clientes - varios</v>
      </c>
      <c r="W1296" s="5" t="str">
        <f t="shared" si="217"/>
        <v>CLIENTES - VARIOS</v>
      </c>
      <c r="X1296" s="5" t="str">
        <f t="shared" si="218"/>
        <v>Clientes - Varios</v>
      </c>
      <c r="Y1296" s="5">
        <v>99999999</v>
      </c>
      <c r="Z1296" s="5" t="s">
        <v>34</v>
      </c>
      <c r="AA1296" s="5" t="s">
        <v>35</v>
      </c>
      <c r="AD1296" s="5" t="s">
        <v>36</v>
      </c>
      <c r="AE1296" s="5">
        <v>84.75</v>
      </c>
      <c r="AF1296" s="5">
        <v>0</v>
      </c>
      <c r="AG1296" s="5">
        <v>15.25</v>
      </c>
      <c r="AH1296" s="5">
        <f t="shared" si="219"/>
        <v>100</v>
      </c>
    </row>
    <row r="1297" spans="1:34" x14ac:dyDescent="0.25">
      <c r="A1297" s="5">
        <v>1242</v>
      </c>
      <c r="B1297" s="5" t="s">
        <v>29</v>
      </c>
      <c r="C1297" s="5" t="s">
        <v>38</v>
      </c>
      <c r="D1297" s="5" t="s">
        <v>1600</v>
      </c>
      <c r="E1297" s="15" t="str">
        <f t="shared" si="220"/>
        <v>F001</v>
      </c>
      <c r="F1297" s="15" t="str">
        <f t="shared" si="210"/>
        <v>8266</v>
      </c>
      <c r="G1297" s="15" t="str">
        <f t="shared" si="211"/>
        <v>1-8</v>
      </c>
      <c r="H1297" s="5" t="s">
        <v>1578</v>
      </c>
      <c r="I1297" s="5">
        <f t="shared" si="212"/>
        <v>1</v>
      </c>
      <c r="J1297" s="5">
        <f t="shared" si="213"/>
        <v>2022</v>
      </c>
      <c r="K1297" s="5">
        <f t="shared" si="214"/>
        <v>27</v>
      </c>
      <c r="L1297" s="7">
        <f t="shared" si="215"/>
        <v>44588</v>
      </c>
      <c r="M1297" s="5" t="s">
        <v>1578</v>
      </c>
      <c r="U1297" s="5" t="s">
        <v>1601</v>
      </c>
      <c r="V1297" s="5" t="str">
        <f t="shared" si="216"/>
        <v>montenegro saavedra aurea mari</v>
      </c>
      <c r="W1297" s="5" t="str">
        <f t="shared" si="217"/>
        <v>MONTENEGRO SAAVEDRA AUREA MARI</v>
      </c>
      <c r="X1297" s="5" t="str">
        <f t="shared" si="218"/>
        <v>Montenegro Saavedra Aurea Mari</v>
      </c>
      <c r="Y1297" s="5">
        <v>10084481381</v>
      </c>
      <c r="Z1297" s="5" t="s">
        <v>34</v>
      </c>
      <c r="AA1297" s="5" t="s">
        <v>35</v>
      </c>
      <c r="AD1297" s="5" t="s">
        <v>36</v>
      </c>
      <c r="AE1297" s="5">
        <v>101.69</v>
      </c>
      <c r="AF1297" s="5">
        <v>0</v>
      </c>
      <c r="AG1297" s="5">
        <v>18.3</v>
      </c>
      <c r="AH1297" s="5">
        <f t="shared" si="219"/>
        <v>119.99</v>
      </c>
    </row>
    <row r="1298" spans="1:34" x14ac:dyDescent="0.25">
      <c r="A1298" s="5">
        <v>1243</v>
      </c>
      <c r="B1298" s="5" t="s">
        <v>29</v>
      </c>
      <c r="C1298" s="5" t="s">
        <v>30</v>
      </c>
      <c r="D1298" s="5" t="s">
        <v>1602</v>
      </c>
      <c r="E1298" s="15" t="str">
        <f t="shared" si="220"/>
        <v>B001</v>
      </c>
      <c r="F1298" s="15" t="str">
        <f t="shared" si="210"/>
        <v>16966</v>
      </c>
      <c r="G1298" s="15" t="str">
        <f t="shared" si="211"/>
        <v>1-1</v>
      </c>
      <c r="H1298" s="5" t="s">
        <v>1578</v>
      </c>
      <c r="I1298" s="5">
        <f t="shared" si="212"/>
        <v>1</v>
      </c>
      <c r="J1298" s="5">
        <f t="shared" si="213"/>
        <v>2022</v>
      </c>
      <c r="K1298" s="5">
        <f t="shared" si="214"/>
        <v>27</v>
      </c>
      <c r="L1298" s="7">
        <f t="shared" si="215"/>
        <v>44588</v>
      </c>
      <c r="M1298" s="5" t="s">
        <v>1578</v>
      </c>
      <c r="U1298" s="5" t="s">
        <v>33</v>
      </c>
      <c r="V1298" s="5" t="str">
        <f t="shared" si="216"/>
        <v>clientes - varios</v>
      </c>
      <c r="W1298" s="5" t="str">
        <f t="shared" si="217"/>
        <v>CLIENTES - VARIOS</v>
      </c>
      <c r="X1298" s="5" t="str">
        <f t="shared" si="218"/>
        <v>Clientes - Varios</v>
      </c>
      <c r="Y1298" s="5">
        <v>99999999</v>
      </c>
      <c r="Z1298" s="5" t="s">
        <v>34</v>
      </c>
      <c r="AA1298" s="5" t="s">
        <v>35</v>
      </c>
      <c r="AD1298" s="5" t="s">
        <v>36</v>
      </c>
      <c r="AE1298" s="5">
        <v>508.47</v>
      </c>
      <c r="AF1298" s="5">
        <v>0</v>
      </c>
      <c r="AG1298" s="5">
        <v>91.53</v>
      </c>
      <c r="AH1298" s="5">
        <f t="shared" si="219"/>
        <v>600</v>
      </c>
    </row>
    <row r="1299" spans="1:34" x14ac:dyDescent="0.25">
      <c r="A1299" s="5">
        <v>1244</v>
      </c>
      <c r="B1299" s="5" t="s">
        <v>29</v>
      </c>
      <c r="C1299" s="5" t="s">
        <v>30</v>
      </c>
      <c r="D1299" s="5" t="s">
        <v>1603</v>
      </c>
      <c r="E1299" s="15" t="str">
        <f t="shared" si="220"/>
        <v>B001</v>
      </c>
      <c r="F1299" s="15" t="str">
        <f t="shared" si="210"/>
        <v>16965</v>
      </c>
      <c r="G1299" s="15" t="str">
        <f t="shared" si="211"/>
        <v>1-1</v>
      </c>
      <c r="H1299" s="5" t="s">
        <v>1578</v>
      </c>
      <c r="I1299" s="5">
        <f t="shared" si="212"/>
        <v>1</v>
      </c>
      <c r="J1299" s="5">
        <f t="shared" si="213"/>
        <v>2022</v>
      </c>
      <c r="K1299" s="5">
        <f t="shared" si="214"/>
        <v>27</v>
      </c>
      <c r="L1299" s="7">
        <f t="shared" si="215"/>
        <v>44588</v>
      </c>
      <c r="M1299" s="5" t="s">
        <v>1578</v>
      </c>
      <c r="U1299" s="5" t="s">
        <v>33</v>
      </c>
      <c r="V1299" s="5" t="str">
        <f t="shared" si="216"/>
        <v>clientes - varios</v>
      </c>
      <c r="W1299" s="5" t="str">
        <f t="shared" si="217"/>
        <v>CLIENTES - VARIOS</v>
      </c>
      <c r="X1299" s="5" t="str">
        <f t="shared" si="218"/>
        <v>Clientes - Varios</v>
      </c>
      <c r="Y1299" s="5">
        <v>99999999</v>
      </c>
      <c r="Z1299" s="5" t="s">
        <v>34</v>
      </c>
      <c r="AA1299" s="5" t="s">
        <v>35</v>
      </c>
      <c r="AD1299" s="5" t="s">
        <v>36</v>
      </c>
      <c r="AE1299" s="5">
        <v>508.47</v>
      </c>
      <c r="AF1299" s="5">
        <v>0</v>
      </c>
      <c r="AG1299" s="5">
        <v>91.53</v>
      </c>
      <c r="AH1299" s="5">
        <f t="shared" si="219"/>
        <v>600</v>
      </c>
    </row>
    <row r="1300" spans="1:34" x14ac:dyDescent="0.25">
      <c r="A1300" s="5">
        <v>1245</v>
      </c>
      <c r="B1300" s="5" t="s">
        <v>49</v>
      </c>
      <c r="C1300" s="5" t="s">
        <v>30</v>
      </c>
      <c r="D1300" s="5" t="s">
        <v>1604</v>
      </c>
      <c r="E1300" s="15" t="str">
        <f t="shared" si="220"/>
        <v>B003</v>
      </c>
      <c r="F1300" s="15" t="str">
        <f t="shared" si="210"/>
        <v>12504</v>
      </c>
      <c r="G1300" s="15" t="str">
        <f t="shared" si="211"/>
        <v>3-1</v>
      </c>
      <c r="H1300" s="5" t="s">
        <v>1578</v>
      </c>
      <c r="I1300" s="5">
        <f t="shared" si="212"/>
        <v>1</v>
      </c>
      <c r="J1300" s="5">
        <f t="shared" si="213"/>
        <v>2022</v>
      </c>
      <c r="K1300" s="5">
        <f t="shared" si="214"/>
        <v>27</v>
      </c>
      <c r="L1300" s="7">
        <f t="shared" si="215"/>
        <v>44588</v>
      </c>
      <c r="M1300" s="5" t="s">
        <v>1578</v>
      </c>
      <c r="U1300" s="5" t="s">
        <v>33</v>
      </c>
      <c r="V1300" s="5" t="str">
        <f t="shared" si="216"/>
        <v>clientes - varios</v>
      </c>
      <c r="W1300" s="5" t="str">
        <f t="shared" si="217"/>
        <v>CLIENTES - VARIOS</v>
      </c>
      <c r="X1300" s="5" t="str">
        <f t="shared" si="218"/>
        <v>Clientes - Varios</v>
      </c>
      <c r="Y1300" s="5">
        <v>99999999</v>
      </c>
      <c r="Z1300" s="5" t="s">
        <v>34</v>
      </c>
      <c r="AA1300" s="5" t="s">
        <v>35</v>
      </c>
      <c r="AD1300" s="5" t="s">
        <v>36</v>
      </c>
      <c r="AE1300" s="5">
        <v>508.47</v>
      </c>
      <c r="AF1300" s="5">
        <v>0</v>
      </c>
      <c r="AG1300" s="5">
        <v>91.53</v>
      </c>
      <c r="AH1300" s="5">
        <f t="shared" si="219"/>
        <v>600</v>
      </c>
    </row>
    <row r="1301" spans="1:34" x14ac:dyDescent="0.25">
      <c r="A1301" s="5">
        <v>1246</v>
      </c>
      <c r="B1301" s="5" t="s">
        <v>49</v>
      </c>
      <c r="C1301" s="5" t="s">
        <v>30</v>
      </c>
      <c r="D1301" s="5" t="s">
        <v>1605</v>
      </c>
      <c r="E1301" s="15" t="str">
        <f t="shared" si="220"/>
        <v>B003</v>
      </c>
      <c r="F1301" s="15" t="str">
        <f t="shared" si="210"/>
        <v>12503</v>
      </c>
      <c r="G1301" s="15" t="str">
        <f t="shared" si="211"/>
        <v>3-1</v>
      </c>
      <c r="H1301" s="5" t="s">
        <v>1578</v>
      </c>
      <c r="I1301" s="5">
        <f t="shared" si="212"/>
        <v>1</v>
      </c>
      <c r="J1301" s="5">
        <f t="shared" si="213"/>
        <v>2022</v>
      </c>
      <c r="K1301" s="5">
        <f t="shared" si="214"/>
        <v>27</v>
      </c>
      <c r="L1301" s="7">
        <f t="shared" si="215"/>
        <v>44588</v>
      </c>
      <c r="M1301" s="5" t="s">
        <v>1578</v>
      </c>
      <c r="U1301" s="5" t="s">
        <v>33</v>
      </c>
      <c r="V1301" s="5" t="str">
        <f t="shared" si="216"/>
        <v>clientes - varios</v>
      </c>
      <c r="W1301" s="5" t="str">
        <f t="shared" si="217"/>
        <v>CLIENTES - VARIOS</v>
      </c>
      <c r="X1301" s="5" t="str">
        <f t="shared" si="218"/>
        <v>Clientes - Varios</v>
      </c>
      <c r="Y1301" s="5">
        <v>99999999</v>
      </c>
      <c r="Z1301" s="5" t="s">
        <v>34</v>
      </c>
      <c r="AA1301" s="5" t="s">
        <v>35</v>
      </c>
      <c r="AD1301" s="5" t="s">
        <v>36</v>
      </c>
      <c r="AE1301" s="5">
        <v>508.47</v>
      </c>
      <c r="AF1301" s="5">
        <v>0</v>
      </c>
      <c r="AG1301" s="5">
        <v>91.53</v>
      </c>
      <c r="AH1301" s="5">
        <f t="shared" si="219"/>
        <v>600</v>
      </c>
    </row>
    <row r="1302" spans="1:34" x14ac:dyDescent="0.25">
      <c r="A1302" s="5">
        <v>1247</v>
      </c>
      <c r="B1302" s="5" t="s">
        <v>49</v>
      </c>
      <c r="C1302" s="5" t="s">
        <v>30</v>
      </c>
      <c r="D1302" s="5" t="s">
        <v>1606</v>
      </c>
      <c r="E1302" s="15" t="str">
        <f t="shared" si="220"/>
        <v>B003</v>
      </c>
      <c r="F1302" s="15" t="str">
        <f t="shared" si="210"/>
        <v>12502</v>
      </c>
      <c r="G1302" s="15" t="str">
        <f t="shared" si="211"/>
        <v>3-1</v>
      </c>
      <c r="H1302" s="5" t="s">
        <v>1578</v>
      </c>
      <c r="I1302" s="5">
        <f t="shared" si="212"/>
        <v>1</v>
      </c>
      <c r="J1302" s="5">
        <f t="shared" si="213"/>
        <v>2022</v>
      </c>
      <c r="K1302" s="5">
        <f t="shared" si="214"/>
        <v>27</v>
      </c>
      <c r="L1302" s="7">
        <f t="shared" si="215"/>
        <v>44588</v>
      </c>
      <c r="M1302" s="5" t="s">
        <v>1578</v>
      </c>
      <c r="U1302" s="5" t="s">
        <v>33</v>
      </c>
      <c r="V1302" s="5" t="str">
        <f t="shared" si="216"/>
        <v>clientes - varios</v>
      </c>
      <c r="W1302" s="5" t="str">
        <f t="shared" si="217"/>
        <v>CLIENTES - VARIOS</v>
      </c>
      <c r="X1302" s="5" t="str">
        <f t="shared" si="218"/>
        <v>Clientes - Varios</v>
      </c>
      <c r="Y1302" s="5">
        <v>99999999</v>
      </c>
      <c r="Z1302" s="5" t="s">
        <v>34</v>
      </c>
      <c r="AA1302" s="5" t="s">
        <v>35</v>
      </c>
      <c r="AD1302" s="5" t="s">
        <v>36</v>
      </c>
      <c r="AE1302" s="5">
        <v>508.47</v>
      </c>
      <c r="AF1302" s="5">
        <v>0</v>
      </c>
      <c r="AG1302" s="5">
        <v>91.53</v>
      </c>
      <c r="AH1302" s="5">
        <f t="shared" si="219"/>
        <v>600</v>
      </c>
    </row>
    <row r="1303" spans="1:34" x14ac:dyDescent="0.25">
      <c r="A1303" s="5">
        <v>1248</v>
      </c>
      <c r="B1303" s="5" t="s">
        <v>55</v>
      </c>
      <c r="C1303" s="5" t="s">
        <v>30</v>
      </c>
      <c r="D1303" s="5" t="s">
        <v>1607</v>
      </c>
      <c r="E1303" s="15" t="str">
        <f t="shared" si="220"/>
        <v>B002</v>
      </c>
      <c r="F1303" s="15" t="str">
        <f t="shared" si="210"/>
        <v>15928</v>
      </c>
      <c r="G1303" s="15" t="str">
        <f t="shared" si="211"/>
        <v>2-1</v>
      </c>
      <c r="H1303" s="5" t="s">
        <v>1578</v>
      </c>
      <c r="I1303" s="5">
        <f t="shared" si="212"/>
        <v>1</v>
      </c>
      <c r="J1303" s="5">
        <f t="shared" si="213"/>
        <v>2022</v>
      </c>
      <c r="K1303" s="5">
        <f t="shared" si="214"/>
        <v>27</v>
      </c>
      <c r="L1303" s="7">
        <f t="shared" si="215"/>
        <v>44588</v>
      </c>
      <c r="M1303" s="5" t="s">
        <v>1578</v>
      </c>
      <c r="U1303" s="5" t="s">
        <v>33</v>
      </c>
      <c r="V1303" s="5" t="str">
        <f t="shared" si="216"/>
        <v>clientes - varios</v>
      </c>
      <c r="W1303" s="5" t="str">
        <f t="shared" si="217"/>
        <v>CLIENTES - VARIOS</v>
      </c>
      <c r="X1303" s="5" t="str">
        <f t="shared" si="218"/>
        <v>Clientes - Varios</v>
      </c>
      <c r="Y1303" s="5">
        <v>99999999</v>
      </c>
      <c r="Z1303" s="5" t="s">
        <v>34</v>
      </c>
      <c r="AA1303" s="5" t="s">
        <v>35</v>
      </c>
      <c r="AD1303" s="5" t="s">
        <v>36</v>
      </c>
      <c r="AE1303" s="5">
        <v>508.47</v>
      </c>
      <c r="AF1303" s="5">
        <v>0</v>
      </c>
      <c r="AG1303" s="5">
        <v>91.53</v>
      </c>
      <c r="AH1303" s="5">
        <f t="shared" si="219"/>
        <v>600</v>
      </c>
    </row>
    <row r="1304" spans="1:34" x14ac:dyDescent="0.25">
      <c r="A1304" s="5">
        <v>1249</v>
      </c>
      <c r="B1304" s="5" t="s">
        <v>55</v>
      </c>
      <c r="C1304" s="5" t="s">
        <v>30</v>
      </c>
      <c r="D1304" s="5" t="s">
        <v>1608</v>
      </c>
      <c r="E1304" s="15" t="str">
        <f t="shared" si="220"/>
        <v>B002</v>
      </c>
      <c r="F1304" s="15" t="str">
        <f t="shared" si="210"/>
        <v>15927</v>
      </c>
      <c r="G1304" s="15" t="str">
        <f t="shared" si="211"/>
        <v>2-1</v>
      </c>
      <c r="H1304" s="5" t="s">
        <v>1578</v>
      </c>
      <c r="I1304" s="5">
        <f t="shared" si="212"/>
        <v>1</v>
      </c>
      <c r="J1304" s="5">
        <f t="shared" si="213"/>
        <v>2022</v>
      </c>
      <c r="K1304" s="5">
        <f t="shared" si="214"/>
        <v>27</v>
      </c>
      <c r="L1304" s="7">
        <f t="shared" si="215"/>
        <v>44588</v>
      </c>
      <c r="M1304" s="5" t="s">
        <v>1578</v>
      </c>
      <c r="U1304" s="5" t="s">
        <v>33</v>
      </c>
      <c r="V1304" s="5" t="str">
        <f t="shared" si="216"/>
        <v>clientes - varios</v>
      </c>
      <c r="W1304" s="5" t="str">
        <f t="shared" si="217"/>
        <v>CLIENTES - VARIOS</v>
      </c>
      <c r="X1304" s="5" t="str">
        <f t="shared" si="218"/>
        <v>Clientes - Varios</v>
      </c>
      <c r="Y1304" s="5">
        <v>99999999</v>
      </c>
      <c r="Z1304" s="5" t="s">
        <v>34</v>
      </c>
      <c r="AA1304" s="5" t="s">
        <v>35</v>
      </c>
      <c r="AD1304" s="5" t="s">
        <v>36</v>
      </c>
      <c r="AE1304" s="5">
        <v>508.47</v>
      </c>
      <c r="AF1304" s="5">
        <v>0</v>
      </c>
      <c r="AG1304" s="5">
        <v>91.53</v>
      </c>
      <c r="AH1304" s="5">
        <f t="shared" si="219"/>
        <v>600</v>
      </c>
    </row>
    <row r="1305" spans="1:34" x14ac:dyDescent="0.25">
      <c r="A1305" s="5">
        <v>1250</v>
      </c>
      <c r="B1305" s="5" t="s">
        <v>55</v>
      </c>
      <c r="C1305" s="5" t="s">
        <v>30</v>
      </c>
      <c r="D1305" s="5" t="s">
        <v>1609</v>
      </c>
      <c r="E1305" s="15" t="str">
        <f t="shared" si="220"/>
        <v>B002</v>
      </c>
      <c r="F1305" s="15" t="str">
        <f t="shared" si="210"/>
        <v>15926</v>
      </c>
      <c r="G1305" s="15" t="str">
        <f t="shared" si="211"/>
        <v>2-1</v>
      </c>
      <c r="H1305" s="5" t="s">
        <v>1578</v>
      </c>
      <c r="I1305" s="5">
        <f t="shared" si="212"/>
        <v>1</v>
      </c>
      <c r="J1305" s="5">
        <f t="shared" si="213"/>
        <v>2022</v>
      </c>
      <c r="K1305" s="5">
        <f t="shared" si="214"/>
        <v>27</v>
      </c>
      <c r="L1305" s="7">
        <f t="shared" si="215"/>
        <v>44588</v>
      </c>
      <c r="M1305" s="5" t="s">
        <v>1578</v>
      </c>
      <c r="U1305" s="5" t="s">
        <v>33</v>
      </c>
      <c r="V1305" s="5" t="str">
        <f t="shared" si="216"/>
        <v>clientes - varios</v>
      </c>
      <c r="W1305" s="5" t="str">
        <f t="shared" si="217"/>
        <v>CLIENTES - VARIOS</v>
      </c>
      <c r="X1305" s="5" t="str">
        <f t="shared" si="218"/>
        <v>Clientes - Varios</v>
      </c>
      <c r="Y1305" s="5">
        <v>99999999</v>
      </c>
      <c r="Z1305" s="5" t="s">
        <v>34</v>
      </c>
      <c r="AA1305" s="5" t="s">
        <v>35</v>
      </c>
      <c r="AD1305" s="5" t="s">
        <v>36</v>
      </c>
      <c r="AE1305" s="5">
        <v>508.47</v>
      </c>
      <c r="AF1305" s="5">
        <v>0</v>
      </c>
      <c r="AG1305" s="5">
        <v>91.53</v>
      </c>
      <c r="AH1305" s="5">
        <f t="shared" si="219"/>
        <v>600</v>
      </c>
    </row>
    <row r="1306" spans="1:34" x14ac:dyDescent="0.25">
      <c r="A1306" s="5">
        <v>1251</v>
      </c>
      <c r="B1306" s="5" t="s">
        <v>55</v>
      </c>
      <c r="C1306" s="5" t="s">
        <v>30</v>
      </c>
      <c r="D1306" s="5" t="s">
        <v>1610</v>
      </c>
      <c r="E1306" s="15" t="str">
        <f t="shared" si="220"/>
        <v>B002</v>
      </c>
      <c r="F1306" s="15" t="str">
        <f t="shared" si="210"/>
        <v>15925</v>
      </c>
      <c r="G1306" s="15" t="str">
        <f t="shared" si="211"/>
        <v>2-1</v>
      </c>
      <c r="H1306" s="5" t="s">
        <v>1578</v>
      </c>
      <c r="I1306" s="5">
        <f t="shared" si="212"/>
        <v>1</v>
      </c>
      <c r="J1306" s="5">
        <f t="shared" si="213"/>
        <v>2022</v>
      </c>
      <c r="K1306" s="5">
        <f t="shared" si="214"/>
        <v>27</v>
      </c>
      <c r="L1306" s="7">
        <f t="shared" si="215"/>
        <v>44588</v>
      </c>
      <c r="M1306" s="5" t="s">
        <v>1578</v>
      </c>
      <c r="U1306" s="5" t="s">
        <v>33</v>
      </c>
      <c r="V1306" s="5" t="str">
        <f t="shared" si="216"/>
        <v>clientes - varios</v>
      </c>
      <c r="W1306" s="5" t="str">
        <f t="shared" si="217"/>
        <v>CLIENTES - VARIOS</v>
      </c>
      <c r="X1306" s="5" t="str">
        <f t="shared" si="218"/>
        <v>Clientes - Varios</v>
      </c>
      <c r="Y1306" s="5">
        <v>99999999</v>
      </c>
      <c r="Z1306" s="5" t="s">
        <v>34</v>
      </c>
      <c r="AA1306" s="5" t="s">
        <v>35</v>
      </c>
      <c r="AD1306" s="5" t="s">
        <v>36</v>
      </c>
      <c r="AE1306" s="5">
        <v>508.47</v>
      </c>
      <c r="AF1306" s="5">
        <v>0</v>
      </c>
      <c r="AG1306" s="5">
        <v>91.53</v>
      </c>
      <c r="AH1306" s="5">
        <f t="shared" si="219"/>
        <v>600</v>
      </c>
    </row>
    <row r="1307" spans="1:34" x14ac:dyDescent="0.25">
      <c r="A1307" s="5">
        <v>1252</v>
      </c>
      <c r="B1307" s="5" t="s">
        <v>55</v>
      </c>
      <c r="C1307" s="5" t="s">
        <v>30</v>
      </c>
      <c r="D1307" s="5" t="s">
        <v>1611</v>
      </c>
      <c r="E1307" s="15" t="str">
        <f t="shared" si="220"/>
        <v>B002</v>
      </c>
      <c r="F1307" s="15" t="str">
        <f t="shared" si="210"/>
        <v>15924</v>
      </c>
      <c r="G1307" s="15" t="str">
        <f t="shared" si="211"/>
        <v>2-1</v>
      </c>
      <c r="H1307" s="5" t="s">
        <v>1578</v>
      </c>
      <c r="I1307" s="5">
        <f t="shared" si="212"/>
        <v>1</v>
      </c>
      <c r="J1307" s="5">
        <f t="shared" si="213"/>
        <v>2022</v>
      </c>
      <c r="K1307" s="5">
        <f t="shared" si="214"/>
        <v>27</v>
      </c>
      <c r="L1307" s="7">
        <f t="shared" si="215"/>
        <v>44588</v>
      </c>
      <c r="M1307" s="5" t="s">
        <v>1578</v>
      </c>
      <c r="U1307" s="5" t="s">
        <v>33</v>
      </c>
      <c r="V1307" s="5" t="str">
        <f t="shared" si="216"/>
        <v>clientes - varios</v>
      </c>
      <c r="W1307" s="5" t="str">
        <f t="shared" si="217"/>
        <v>CLIENTES - VARIOS</v>
      </c>
      <c r="X1307" s="5" t="str">
        <f t="shared" si="218"/>
        <v>Clientes - Varios</v>
      </c>
      <c r="Y1307" s="5">
        <v>99999999</v>
      </c>
      <c r="Z1307" s="5" t="s">
        <v>34</v>
      </c>
      <c r="AA1307" s="5" t="s">
        <v>35</v>
      </c>
      <c r="AD1307" s="5" t="s">
        <v>36</v>
      </c>
      <c r="AE1307" s="5">
        <v>508.47</v>
      </c>
      <c r="AF1307" s="5">
        <v>0</v>
      </c>
      <c r="AG1307" s="5">
        <v>91.53</v>
      </c>
      <c r="AH1307" s="5">
        <f t="shared" si="219"/>
        <v>600</v>
      </c>
    </row>
    <row r="1308" spans="1:34" x14ac:dyDescent="0.25">
      <c r="A1308" s="5">
        <v>1253</v>
      </c>
      <c r="B1308" s="5" t="s">
        <v>55</v>
      </c>
      <c r="C1308" s="5" t="s">
        <v>30</v>
      </c>
      <c r="D1308" s="5" t="s">
        <v>1612</v>
      </c>
      <c r="E1308" s="15" t="str">
        <f t="shared" si="220"/>
        <v>B002</v>
      </c>
      <c r="F1308" s="15" t="str">
        <f t="shared" si="210"/>
        <v>15923</v>
      </c>
      <c r="G1308" s="15" t="str">
        <f t="shared" si="211"/>
        <v>2-1</v>
      </c>
      <c r="H1308" s="5" t="s">
        <v>1578</v>
      </c>
      <c r="I1308" s="5">
        <f t="shared" si="212"/>
        <v>1</v>
      </c>
      <c r="J1308" s="5">
        <f t="shared" si="213"/>
        <v>2022</v>
      </c>
      <c r="K1308" s="5">
        <f t="shared" si="214"/>
        <v>27</v>
      </c>
      <c r="L1308" s="7">
        <f t="shared" si="215"/>
        <v>44588</v>
      </c>
      <c r="M1308" s="5" t="s">
        <v>1578</v>
      </c>
      <c r="U1308" s="5" t="s">
        <v>852</v>
      </c>
      <c r="V1308" s="5" t="str">
        <f t="shared" si="216"/>
        <v>wilton quintana segura</v>
      </c>
      <c r="W1308" s="5" t="str">
        <f t="shared" si="217"/>
        <v>WILTON QUINTANA SEGURA</v>
      </c>
      <c r="X1308" s="5" t="str">
        <f t="shared" si="218"/>
        <v>Wilton Quintana Segura</v>
      </c>
      <c r="Y1308" s="5">
        <v>45603991</v>
      </c>
      <c r="Z1308" s="5" t="s">
        <v>34</v>
      </c>
      <c r="AA1308" s="5" t="s">
        <v>35</v>
      </c>
      <c r="AD1308" s="5" t="s">
        <v>36</v>
      </c>
      <c r="AE1308" s="5">
        <v>16.95</v>
      </c>
      <c r="AF1308" s="5">
        <v>0</v>
      </c>
      <c r="AG1308" s="5">
        <v>3.05</v>
      </c>
      <c r="AH1308" s="5">
        <f t="shared" si="219"/>
        <v>20</v>
      </c>
    </row>
    <row r="1309" spans="1:34" x14ac:dyDescent="0.25">
      <c r="A1309" s="5">
        <v>1254</v>
      </c>
      <c r="B1309" s="5" t="s">
        <v>29</v>
      </c>
      <c r="C1309" s="5" t="s">
        <v>38</v>
      </c>
      <c r="D1309" s="5" t="s">
        <v>1613</v>
      </c>
      <c r="E1309" s="15" t="str">
        <f t="shared" si="220"/>
        <v>F001</v>
      </c>
      <c r="F1309" s="15" t="str">
        <f t="shared" si="210"/>
        <v>8265</v>
      </c>
      <c r="G1309" s="15" t="str">
        <f t="shared" si="211"/>
        <v>1-8</v>
      </c>
      <c r="H1309" s="5" t="s">
        <v>1578</v>
      </c>
      <c r="I1309" s="5">
        <f t="shared" si="212"/>
        <v>1</v>
      </c>
      <c r="J1309" s="5">
        <f t="shared" si="213"/>
        <v>2022</v>
      </c>
      <c r="K1309" s="5">
        <f t="shared" si="214"/>
        <v>27</v>
      </c>
      <c r="L1309" s="7">
        <f t="shared" si="215"/>
        <v>44588</v>
      </c>
      <c r="M1309" s="5" t="s">
        <v>1578</v>
      </c>
      <c r="R1309" s="5" t="s">
        <v>378</v>
      </c>
      <c r="S1309" s="5" t="s">
        <v>379</v>
      </c>
      <c r="T1309" s="5" t="s">
        <v>380</v>
      </c>
      <c r="U1309" s="5" t="s">
        <v>381</v>
      </c>
      <c r="V1309" s="5" t="str">
        <f t="shared" si="216"/>
        <v>sociedad anonima fausto piaggio</v>
      </c>
      <c r="W1309" s="5" t="str">
        <f t="shared" si="217"/>
        <v>SOCIEDAD ANONIMA FAUSTO PIAGGIO</v>
      </c>
      <c r="X1309" s="5" t="str">
        <f t="shared" si="218"/>
        <v>Sociedad Anonima Fausto Piaggio</v>
      </c>
      <c r="Y1309" s="5">
        <v>20100244471</v>
      </c>
      <c r="Z1309" s="5" t="s">
        <v>34</v>
      </c>
      <c r="AA1309" s="5" t="s">
        <v>35</v>
      </c>
      <c r="AD1309" s="5" t="s">
        <v>36</v>
      </c>
      <c r="AE1309" s="5">
        <v>169.49</v>
      </c>
      <c r="AF1309" s="5">
        <v>0</v>
      </c>
      <c r="AG1309" s="5">
        <v>30.51</v>
      </c>
      <c r="AH1309" s="5">
        <f t="shared" si="219"/>
        <v>200</v>
      </c>
    </row>
    <row r="1310" spans="1:34" x14ac:dyDescent="0.25">
      <c r="A1310" s="5">
        <v>1255</v>
      </c>
      <c r="B1310" s="5" t="s">
        <v>29</v>
      </c>
      <c r="C1310" s="5" t="s">
        <v>38</v>
      </c>
      <c r="D1310" s="5" t="s">
        <v>1614</v>
      </c>
      <c r="E1310" s="15" t="str">
        <f t="shared" si="220"/>
        <v>F001</v>
      </c>
      <c r="F1310" s="15" t="str">
        <f t="shared" si="210"/>
        <v>8264</v>
      </c>
      <c r="G1310" s="15" t="str">
        <f t="shared" si="211"/>
        <v>1-8</v>
      </c>
      <c r="H1310" s="5" t="s">
        <v>1578</v>
      </c>
      <c r="I1310" s="5">
        <f t="shared" si="212"/>
        <v>1</v>
      </c>
      <c r="J1310" s="5">
        <f t="shared" si="213"/>
        <v>2022</v>
      </c>
      <c r="K1310" s="5">
        <f t="shared" si="214"/>
        <v>27</v>
      </c>
      <c r="L1310" s="7">
        <f t="shared" si="215"/>
        <v>44588</v>
      </c>
      <c r="M1310" s="5" t="s">
        <v>1578</v>
      </c>
      <c r="R1310" s="5" t="s">
        <v>41</v>
      </c>
      <c r="S1310" s="5" t="s">
        <v>40</v>
      </c>
      <c r="T1310" s="5" t="s">
        <v>41</v>
      </c>
      <c r="U1310" s="5" t="s">
        <v>1615</v>
      </c>
      <c r="V1310" s="5" t="str">
        <f t="shared" si="216"/>
        <v>ronal jhoel e.i.r.l.</v>
      </c>
      <c r="W1310" s="5" t="str">
        <f t="shared" si="217"/>
        <v>RONAL JHOEL E.I.R.L.</v>
      </c>
      <c r="X1310" s="5" t="str">
        <f t="shared" si="218"/>
        <v>Ronal Jhoel E.I.R.L.</v>
      </c>
      <c r="Y1310" s="5">
        <v>20605972064</v>
      </c>
      <c r="Z1310" s="5" t="s">
        <v>34</v>
      </c>
      <c r="AA1310" s="5" t="s">
        <v>35</v>
      </c>
      <c r="AD1310" s="5" t="s">
        <v>36</v>
      </c>
      <c r="AE1310" s="5">
        <v>338.98</v>
      </c>
      <c r="AF1310" s="5">
        <v>0</v>
      </c>
      <c r="AG1310" s="5">
        <v>61.02</v>
      </c>
      <c r="AH1310" s="5">
        <f t="shared" si="219"/>
        <v>400</v>
      </c>
    </row>
    <row r="1311" spans="1:34" x14ac:dyDescent="0.25">
      <c r="A1311" s="5">
        <v>1256</v>
      </c>
      <c r="B1311" s="5" t="s">
        <v>29</v>
      </c>
      <c r="C1311" s="5" t="s">
        <v>38</v>
      </c>
      <c r="D1311" s="5" t="s">
        <v>1616</v>
      </c>
      <c r="E1311" s="15" t="str">
        <f t="shared" si="220"/>
        <v>F001</v>
      </c>
      <c r="F1311" s="15" t="str">
        <f t="shared" si="210"/>
        <v>8263</v>
      </c>
      <c r="G1311" s="15" t="str">
        <f t="shared" si="211"/>
        <v>1-8</v>
      </c>
      <c r="H1311" s="5" t="s">
        <v>1578</v>
      </c>
      <c r="I1311" s="5">
        <f t="shared" si="212"/>
        <v>1</v>
      </c>
      <c r="J1311" s="5">
        <f t="shared" si="213"/>
        <v>2022</v>
      </c>
      <c r="K1311" s="5">
        <f t="shared" si="214"/>
        <v>27</v>
      </c>
      <c r="L1311" s="7">
        <f t="shared" si="215"/>
        <v>44588</v>
      </c>
      <c r="M1311" s="5" t="s">
        <v>1578</v>
      </c>
      <c r="R1311" s="5" t="s">
        <v>87</v>
      </c>
      <c r="S1311" s="5" t="s">
        <v>40</v>
      </c>
      <c r="T1311" s="5" t="s">
        <v>41</v>
      </c>
      <c r="U1311" s="5" t="s">
        <v>1617</v>
      </c>
      <c r="V1311" s="5" t="str">
        <f t="shared" si="216"/>
        <v>ciro mori ingenieros s.a.c</v>
      </c>
      <c r="W1311" s="5" t="str">
        <f t="shared" si="217"/>
        <v>CIRO MORI INGENIEROS S.A.C</v>
      </c>
      <c r="X1311" s="5" t="str">
        <f t="shared" si="218"/>
        <v>Ciro Mori Ingenieros S.A.C</v>
      </c>
      <c r="Y1311" s="5">
        <v>20561397881</v>
      </c>
      <c r="Z1311" s="5" t="s">
        <v>34</v>
      </c>
      <c r="AA1311" s="5" t="s">
        <v>35</v>
      </c>
      <c r="AD1311" s="5" t="s">
        <v>36</v>
      </c>
      <c r="AE1311" s="5">
        <v>84.75</v>
      </c>
      <c r="AF1311" s="5">
        <v>0</v>
      </c>
      <c r="AG1311" s="5">
        <v>15.25</v>
      </c>
      <c r="AH1311" s="5">
        <f t="shared" si="219"/>
        <v>100</v>
      </c>
    </row>
    <row r="1312" spans="1:34" x14ac:dyDescent="0.25">
      <c r="A1312" s="5">
        <v>1257</v>
      </c>
      <c r="B1312" s="5" t="s">
        <v>29</v>
      </c>
      <c r="C1312" s="5" t="s">
        <v>38</v>
      </c>
      <c r="D1312" s="5" t="s">
        <v>1618</v>
      </c>
      <c r="E1312" s="15" t="str">
        <f t="shared" si="220"/>
        <v>F001</v>
      </c>
      <c r="F1312" s="15" t="str">
        <f t="shared" si="210"/>
        <v>8262</v>
      </c>
      <c r="G1312" s="15" t="str">
        <f t="shared" si="211"/>
        <v>1-8</v>
      </c>
      <c r="H1312" s="5" t="s">
        <v>1619</v>
      </c>
      <c r="I1312" s="5">
        <f t="shared" si="212"/>
        <v>1</v>
      </c>
      <c r="J1312" s="5">
        <f t="shared" si="213"/>
        <v>2022</v>
      </c>
      <c r="K1312" s="5">
        <f t="shared" si="214"/>
        <v>26</v>
      </c>
      <c r="L1312" s="7">
        <f t="shared" si="215"/>
        <v>44587</v>
      </c>
      <c r="M1312" s="5" t="s">
        <v>1619</v>
      </c>
      <c r="U1312" s="5" t="s">
        <v>964</v>
      </c>
      <c r="V1312" s="5" t="str">
        <f t="shared" si="216"/>
        <v>icmv inversiones</v>
      </c>
      <c r="W1312" s="5" t="str">
        <f t="shared" si="217"/>
        <v>ICMV INVERSIONES</v>
      </c>
      <c r="X1312" s="5" t="str">
        <f t="shared" si="218"/>
        <v>Icmv Inversiones</v>
      </c>
      <c r="Y1312" s="5">
        <v>10457954226</v>
      </c>
      <c r="Z1312" s="5" t="s">
        <v>34</v>
      </c>
      <c r="AA1312" s="5" t="s">
        <v>35</v>
      </c>
      <c r="AD1312" s="5" t="s">
        <v>36</v>
      </c>
      <c r="AE1312" s="5">
        <v>139.83000000000001</v>
      </c>
      <c r="AF1312" s="5">
        <v>0</v>
      </c>
      <c r="AG1312" s="5">
        <v>25.17</v>
      </c>
      <c r="AH1312" s="5">
        <f t="shared" si="219"/>
        <v>165</v>
      </c>
    </row>
    <row r="1313" spans="1:34" x14ac:dyDescent="0.25">
      <c r="A1313" s="5">
        <v>1258</v>
      </c>
      <c r="B1313" s="5" t="s">
        <v>29</v>
      </c>
      <c r="C1313" s="5" t="s">
        <v>38</v>
      </c>
      <c r="D1313" s="5" t="s">
        <v>1620</v>
      </c>
      <c r="E1313" s="15" t="str">
        <f t="shared" si="220"/>
        <v>F001</v>
      </c>
      <c r="F1313" s="15" t="str">
        <f t="shared" si="210"/>
        <v>8261</v>
      </c>
      <c r="G1313" s="15" t="str">
        <f t="shared" si="211"/>
        <v>1-8</v>
      </c>
      <c r="H1313" s="5" t="s">
        <v>1619</v>
      </c>
      <c r="I1313" s="5">
        <f t="shared" si="212"/>
        <v>1</v>
      </c>
      <c r="J1313" s="5">
        <f t="shared" si="213"/>
        <v>2022</v>
      </c>
      <c r="K1313" s="5">
        <f t="shared" si="214"/>
        <v>26</v>
      </c>
      <c r="L1313" s="7">
        <f t="shared" si="215"/>
        <v>44587</v>
      </c>
      <c r="M1313" s="5" t="s">
        <v>1619</v>
      </c>
      <c r="R1313" s="5" t="s">
        <v>169</v>
      </c>
      <c r="S1313" s="5" t="s">
        <v>168</v>
      </c>
      <c r="T1313" s="5" t="s">
        <v>169</v>
      </c>
      <c r="U1313" s="5" t="s">
        <v>328</v>
      </c>
      <c r="V1313" s="5" t="str">
        <f t="shared" si="216"/>
        <v>empresa de transporte delgado rodriguez sociedad anonima cerrada</v>
      </c>
      <c r="W1313" s="5" t="str">
        <f t="shared" si="217"/>
        <v>EMPRESA DE TRANSPORTE DELGADO RODRIGUEZ SOCIEDAD ANONIMA CERRADA</v>
      </c>
      <c r="X1313" s="5" t="str">
        <f t="shared" si="218"/>
        <v>Empresa De Transporte Delgado Rodriguez Sociedad Anonima Cerrada</v>
      </c>
      <c r="Y1313" s="5">
        <v>20524458501</v>
      </c>
      <c r="Z1313" s="5" t="s">
        <v>34</v>
      </c>
      <c r="AA1313" s="5" t="s">
        <v>35</v>
      </c>
      <c r="AD1313" s="5" t="s">
        <v>36</v>
      </c>
      <c r="AE1313" s="5">
        <v>1044.9100000000001</v>
      </c>
      <c r="AF1313" s="5">
        <v>0</v>
      </c>
      <c r="AG1313" s="5">
        <v>188.08</v>
      </c>
      <c r="AH1313" s="5">
        <f t="shared" si="219"/>
        <v>1232.99</v>
      </c>
    </row>
    <row r="1314" spans="1:34" x14ac:dyDescent="0.25">
      <c r="A1314" s="5">
        <v>1259</v>
      </c>
      <c r="B1314" s="5" t="s">
        <v>29</v>
      </c>
      <c r="C1314" s="5" t="s">
        <v>38</v>
      </c>
      <c r="D1314" s="5" t="s">
        <v>1621</v>
      </c>
      <c r="E1314" s="15" t="str">
        <f t="shared" si="220"/>
        <v>F001</v>
      </c>
      <c r="F1314" s="15" t="str">
        <f t="shared" si="210"/>
        <v>8260</v>
      </c>
      <c r="G1314" s="15" t="str">
        <f t="shared" si="211"/>
        <v>1-8</v>
      </c>
      <c r="H1314" s="5" t="s">
        <v>1619</v>
      </c>
      <c r="I1314" s="5">
        <f t="shared" si="212"/>
        <v>1</v>
      </c>
      <c r="J1314" s="5">
        <f t="shared" si="213"/>
        <v>2022</v>
      </c>
      <c r="K1314" s="5">
        <f t="shared" si="214"/>
        <v>26</v>
      </c>
      <c r="L1314" s="7">
        <f t="shared" si="215"/>
        <v>44587</v>
      </c>
      <c r="M1314" s="5" t="s">
        <v>1619</v>
      </c>
      <c r="R1314" s="5" t="s">
        <v>41</v>
      </c>
      <c r="S1314" s="5" t="s">
        <v>40</v>
      </c>
      <c r="T1314" s="5" t="s">
        <v>41</v>
      </c>
      <c r="U1314" s="5" t="s">
        <v>265</v>
      </c>
      <c r="V1314" s="5" t="str">
        <f t="shared" si="216"/>
        <v>empresa de transportes cj emperador e.i.r.l.</v>
      </c>
      <c r="W1314" s="5" t="str">
        <f t="shared" si="217"/>
        <v>EMPRESA DE TRANSPORTES CJ EMPERADOR E.I.R.L.</v>
      </c>
      <c r="X1314" s="5" t="str">
        <f t="shared" si="218"/>
        <v>Empresa De Transportes Cj Emperador E.I.R.L.</v>
      </c>
      <c r="Y1314" s="5">
        <v>20603639210</v>
      </c>
      <c r="Z1314" s="5" t="s">
        <v>34</v>
      </c>
      <c r="AA1314" s="5" t="s">
        <v>35</v>
      </c>
      <c r="AD1314" s="5" t="s">
        <v>36</v>
      </c>
      <c r="AE1314" s="5">
        <v>338.98</v>
      </c>
      <c r="AF1314" s="5">
        <v>0</v>
      </c>
      <c r="AG1314" s="5">
        <v>61.02</v>
      </c>
      <c r="AH1314" s="5">
        <f t="shared" si="219"/>
        <v>400</v>
      </c>
    </row>
    <row r="1315" spans="1:34" x14ac:dyDescent="0.25">
      <c r="A1315" s="5">
        <v>1260</v>
      </c>
      <c r="B1315" s="5" t="s">
        <v>29</v>
      </c>
      <c r="C1315" s="5" t="s">
        <v>30</v>
      </c>
      <c r="D1315" s="5" t="s">
        <v>1622</v>
      </c>
      <c r="E1315" s="15" t="str">
        <f t="shared" si="220"/>
        <v>B001</v>
      </c>
      <c r="F1315" s="15" t="str">
        <f t="shared" si="210"/>
        <v>16964</v>
      </c>
      <c r="G1315" s="15" t="str">
        <f t="shared" si="211"/>
        <v>1-1</v>
      </c>
      <c r="H1315" s="5" t="s">
        <v>1619</v>
      </c>
      <c r="I1315" s="5">
        <f t="shared" si="212"/>
        <v>1</v>
      </c>
      <c r="J1315" s="5">
        <f t="shared" si="213"/>
        <v>2022</v>
      </c>
      <c r="K1315" s="5">
        <f t="shared" si="214"/>
        <v>26</v>
      </c>
      <c r="L1315" s="7">
        <f t="shared" si="215"/>
        <v>44587</v>
      </c>
      <c r="M1315" s="5" t="s">
        <v>1619</v>
      </c>
      <c r="U1315" s="5" t="s">
        <v>33</v>
      </c>
      <c r="V1315" s="5" t="str">
        <f t="shared" si="216"/>
        <v>clientes - varios</v>
      </c>
      <c r="W1315" s="5" t="str">
        <f t="shared" si="217"/>
        <v>CLIENTES - VARIOS</v>
      </c>
      <c r="X1315" s="5" t="str">
        <f t="shared" si="218"/>
        <v>Clientes - Varios</v>
      </c>
      <c r="Y1315" s="5">
        <v>99999999</v>
      </c>
      <c r="Z1315" s="5" t="s">
        <v>34</v>
      </c>
      <c r="AA1315" s="5" t="s">
        <v>35</v>
      </c>
      <c r="AD1315" s="5" t="s">
        <v>36</v>
      </c>
      <c r="AE1315" s="5">
        <v>16.95</v>
      </c>
      <c r="AF1315" s="5">
        <v>0</v>
      </c>
      <c r="AG1315" s="5">
        <v>3.05</v>
      </c>
      <c r="AH1315" s="5">
        <f t="shared" si="219"/>
        <v>20</v>
      </c>
    </row>
    <row r="1316" spans="1:34" x14ac:dyDescent="0.25">
      <c r="A1316" s="5">
        <v>1261</v>
      </c>
      <c r="B1316" s="5" t="s">
        <v>29</v>
      </c>
      <c r="C1316" s="5" t="s">
        <v>38</v>
      </c>
      <c r="D1316" s="5" t="s">
        <v>1623</v>
      </c>
      <c r="E1316" s="15" t="str">
        <f t="shared" si="220"/>
        <v>F001</v>
      </c>
      <c r="F1316" s="15" t="str">
        <f t="shared" si="210"/>
        <v>8259</v>
      </c>
      <c r="G1316" s="15" t="str">
        <f t="shared" si="211"/>
        <v>1-8</v>
      </c>
      <c r="H1316" s="5" t="s">
        <v>1619</v>
      </c>
      <c r="I1316" s="5">
        <f t="shared" si="212"/>
        <v>1</v>
      </c>
      <c r="J1316" s="5">
        <f t="shared" si="213"/>
        <v>2022</v>
      </c>
      <c r="K1316" s="5">
        <f t="shared" si="214"/>
        <v>26</v>
      </c>
      <c r="L1316" s="7">
        <f t="shared" si="215"/>
        <v>44587</v>
      </c>
      <c r="M1316" s="5" t="s">
        <v>1619</v>
      </c>
      <c r="S1316" s="5" t="s">
        <v>40</v>
      </c>
      <c r="T1316" s="5" t="s">
        <v>41</v>
      </c>
      <c r="U1316" s="5" t="s">
        <v>295</v>
      </c>
      <c r="V1316" s="5" t="str">
        <f t="shared" si="216"/>
        <v>guerra choroco milton luis</v>
      </c>
      <c r="W1316" s="5" t="str">
        <f t="shared" si="217"/>
        <v>GUERRA CHOROCO MILTON LUIS</v>
      </c>
      <c r="X1316" s="5" t="str">
        <f t="shared" si="218"/>
        <v>Guerra Choroco Milton Luis</v>
      </c>
      <c r="Y1316" s="5">
        <v>10479220285</v>
      </c>
      <c r="Z1316" s="5" t="s">
        <v>34</v>
      </c>
      <c r="AA1316" s="5" t="s">
        <v>35</v>
      </c>
      <c r="AD1316" s="5" t="s">
        <v>36</v>
      </c>
      <c r="AE1316" s="5">
        <v>1016.95</v>
      </c>
      <c r="AF1316" s="5">
        <v>0</v>
      </c>
      <c r="AG1316" s="5">
        <v>183.05</v>
      </c>
      <c r="AH1316" s="5">
        <f t="shared" si="219"/>
        <v>1200</v>
      </c>
    </row>
    <row r="1317" spans="1:34" x14ac:dyDescent="0.25">
      <c r="A1317" s="5">
        <v>1262</v>
      </c>
      <c r="B1317" s="5" t="s">
        <v>49</v>
      </c>
      <c r="C1317" s="5" t="s">
        <v>38</v>
      </c>
      <c r="D1317" s="5" t="s">
        <v>1624</v>
      </c>
      <c r="E1317" s="15" t="str">
        <f t="shared" si="220"/>
        <v>F003</v>
      </c>
      <c r="F1317" s="15" t="str">
        <f t="shared" si="210"/>
        <v>2067</v>
      </c>
      <c r="G1317" s="15" t="str">
        <f t="shared" si="211"/>
        <v>3-2</v>
      </c>
      <c r="H1317" s="5" t="s">
        <v>1619</v>
      </c>
      <c r="I1317" s="5">
        <f t="shared" si="212"/>
        <v>1</v>
      </c>
      <c r="J1317" s="5">
        <f t="shared" si="213"/>
        <v>2022</v>
      </c>
      <c r="K1317" s="5">
        <f t="shared" si="214"/>
        <v>26</v>
      </c>
      <c r="L1317" s="7">
        <f t="shared" si="215"/>
        <v>44587</v>
      </c>
      <c r="M1317" s="5" t="s">
        <v>1619</v>
      </c>
      <c r="R1317" s="5" t="s">
        <v>1625</v>
      </c>
      <c r="S1317" s="5" t="s">
        <v>168</v>
      </c>
      <c r="T1317" s="5" t="s">
        <v>169</v>
      </c>
      <c r="U1317" s="5" t="s">
        <v>1626</v>
      </c>
      <c r="V1317" s="5" t="str">
        <f t="shared" si="216"/>
        <v>estacion de servicios samoa s.a.c</v>
      </c>
      <c r="W1317" s="5" t="str">
        <f t="shared" si="217"/>
        <v>ESTACION DE SERVICIOS SAMOA S.A.C</v>
      </c>
      <c r="X1317" s="5" t="str">
        <f t="shared" si="218"/>
        <v>Estacion De Servicios Samoa S.A.C</v>
      </c>
      <c r="Y1317" s="5">
        <v>20554257951</v>
      </c>
      <c r="Z1317" s="5" t="s">
        <v>34</v>
      </c>
      <c r="AA1317" s="5" t="s">
        <v>35</v>
      </c>
      <c r="AD1317" s="5" t="s">
        <v>36</v>
      </c>
      <c r="AE1317" s="5">
        <v>139.83000000000001</v>
      </c>
      <c r="AF1317" s="5">
        <v>0</v>
      </c>
      <c r="AG1317" s="5">
        <v>25.17</v>
      </c>
      <c r="AH1317" s="5">
        <f t="shared" si="219"/>
        <v>165</v>
      </c>
    </row>
    <row r="1318" spans="1:34" x14ac:dyDescent="0.25">
      <c r="A1318" s="5">
        <v>1263</v>
      </c>
      <c r="B1318" s="5" t="s">
        <v>55</v>
      </c>
      <c r="C1318" s="5" t="s">
        <v>38</v>
      </c>
      <c r="D1318" s="5" t="s">
        <v>1627</v>
      </c>
      <c r="E1318" s="15" t="str">
        <f t="shared" si="220"/>
        <v>F002</v>
      </c>
      <c r="F1318" s="15" t="str">
        <f t="shared" si="210"/>
        <v>3445</v>
      </c>
      <c r="G1318" s="15" t="str">
        <f t="shared" si="211"/>
        <v>2-3</v>
      </c>
      <c r="H1318" s="5" t="s">
        <v>1619</v>
      </c>
      <c r="I1318" s="5">
        <f t="shared" si="212"/>
        <v>1</v>
      </c>
      <c r="J1318" s="5">
        <f t="shared" si="213"/>
        <v>2022</v>
      </c>
      <c r="K1318" s="5">
        <f t="shared" si="214"/>
        <v>26</v>
      </c>
      <c r="L1318" s="7">
        <f t="shared" si="215"/>
        <v>44587</v>
      </c>
      <c r="M1318" s="5" t="s">
        <v>1619</v>
      </c>
      <c r="U1318" s="5" t="s">
        <v>312</v>
      </c>
      <c r="V1318" s="5" t="str">
        <f t="shared" si="216"/>
        <v>inversiones tantalean cayotopa</v>
      </c>
      <c r="W1318" s="5" t="str">
        <f t="shared" si="217"/>
        <v>INVERSIONES TANTALEAN CAYOTOPA</v>
      </c>
      <c r="X1318" s="5" t="str">
        <f t="shared" si="218"/>
        <v>Inversiones Tantalean Cayotopa</v>
      </c>
      <c r="Y1318" s="5">
        <v>20608161296</v>
      </c>
      <c r="Z1318" s="5" t="s">
        <v>34</v>
      </c>
      <c r="AA1318" s="5" t="s">
        <v>35</v>
      </c>
      <c r="AD1318" s="5" t="s">
        <v>36</v>
      </c>
      <c r="AE1318" s="5">
        <v>16.95</v>
      </c>
      <c r="AF1318" s="5">
        <v>0</v>
      </c>
      <c r="AG1318" s="5">
        <v>3.05</v>
      </c>
      <c r="AH1318" s="5">
        <f t="shared" si="219"/>
        <v>20</v>
      </c>
    </row>
    <row r="1319" spans="1:34" x14ac:dyDescent="0.25">
      <c r="A1319" s="5">
        <v>1264</v>
      </c>
      <c r="B1319" s="5" t="s">
        <v>55</v>
      </c>
      <c r="C1319" s="5" t="s">
        <v>30</v>
      </c>
      <c r="D1319" s="5" t="s">
        <v>1628</v>
      </c>
      <c r="E1319" s="15" t="str">
        <f t="shared" si="220"/>
        <v>B002</v>
      </c>
      <c r="F1319" s="15" t="str">
        <f t="shared" si="210"/>
        <v>15922</v>
      </c>
      <c r="G1319" s="15" t="str">
        <f t="shared" si="211"/>
        <v>2-1</v>
      </c>
      <c r="H1319" s="5" t="s">
        <v>1619</v>
      </c>
      <c r="I1319" s="5">
        <f t="shared" si="212"/>
        <v>1</v>
      </c>
      <c r="J1319" s="5">
        <f t="shared" si="213"/>
        <v>2022</v>
      </c>
      <c r="K1319" s="5">
        <f t="shared" si="214"/>
        <v>26</v>
      </c>
      <c r="L1319" s="7">
        <f t="shared" si="215"/>
        <v>44587</v>
      </c>
      <c r="M1319" s="5" t="s">
        <v>1619</v>
      </c>
      <c r="U1319" s="5" t="s">
        <v>33</v>
      </c>
      <c r="V1319" s="5" t="str">
        <f t="shared" si="216"/>
        <v>clientes - varios</v>
      </c>
      <c r="W1319" s="5" t="str">
        <f t="shared" si="217"/>
        <v>CLIENTES - VARIOS</v>
      </c>
      <c r="X1319" s="5" t="str">
        <f t="shared" si="218"/>
        <v>Clientes - Varios</v>
      </c>
      <c r="Y1319" s="5">
        <v>99999999</v>
      </c>
      <c r="Z1319" s="5" t="s">
        <v>34</v>
      </c>
      <c r="AA1319" s="5" t="s">
        <v>35</v>
      </c>
      <c r="AD1319" s="5" t="s">
        <v>36</v>
      </c>
      <c r="AE1319" s="5">
        <v>33.9</v>
      </c>
      <c r="AF1319" s="5">
        <v>0</v>
      </c>
      <c r="AG1319" s="5">
        <v>6.1</v>
      </c>
      <c r="AH1319" s="5">
        <f t="shared" si="219"/>
        <v>40</v>
      </c>
    </row>
    <row r="1320" spans="1:34" x14ac:dyDescent="0.25">
      <c r="A1320" s="5">
        <v>1265</v>
      </c>
      <c r="B1320" s="5" t="s">
        <v>55</v>
      </c>
      <c r="C1320" s="5" t="s">
        <v>30</v>
      </c>
      <c r="D1320" s="5" t="s">
        <v>1629</v>
      </c>
      <c r="E1320" s="15" t="str">
        <f t="shared" si="220"/>
        <v>B002</v>
      </c>
      <c r="F1320" s="15" t="str">
        <f t="shared" si="210"/>
        <v>15921</v>
      </c>
      <c r="G1320" s="15" t="str">
        <f t="shared" si="211"/>
        <v>2-1</v>
      </c>
      <c r="H1320" s="5" t="s">
        <v>1619</v>
      </c>
      <c r="I1320" s="5">
        <f t="shared" si="212"/>
        <v>1</v>
      </c>
      <c r="J1320" s="5">
        <f t="shared" si="213"/>
        <v>2022</v>
      </c>
      <c r="K1320" s="5">
        <f t="shared" si="214"/>
        <v>26</v>
      </c>
      <c r="L1320" s="7">
        <f t="shared" si="215"/>
        <v>44587</v>
      </c>
      <c r="M1320" s="5" t="s">
        <v>1619</v>
      </c>
      <c r="U1320" s="5" t="s">
        <v>33</v>
      </c>
      <c r="V1320" s="5" t="str">
        <f t="shared" si="216"/>
        <v>clientes - varios</v>
      </c>
      <c r="W1320" s="5" t="str">
        <f t="shared" si="217"/>
        <v>CLIENTES - VARIOS</v>
      </c>
      <c r="X1320" s="5" t="str">
        <f t="shared" si="218"/>
        <v>Clientes - Varios</v>
      </c>
      <c r="Y1320" s="5">
        <v>99999999</v>
      </c>
      <c r="Z1320" s="5" t="s">
        <v>34</v>
      </c>
      <c r="AA1320" s="5" t="s">
        <v>35</v>
      </c>
      <c r="AD1320" s="5" t="s">
        <v>36</v>
      </c>
      <c r="AE1320" s="5">
        <v>25.42</v>
      </c>
      <c r="AF1320" s="5">
        <v>0</v>
      </c>
      <c r="AG1320" s="5">
        <v>4.58</v>
      </c>
      <c r="AH1320" s="5">
        <f t="shared" si="219"/>
        <v>30</v>
      </c>
    </row>
    <row r="1321" spans="1:34" x14ac:dyDescent="0.25">
      <c r="A1321" s="5">
        <v>1266</v>
      </c>
      <c r="B1321" s="5" t="s">
        <v>29</v>
      </c>
      <c r="C1321" s="5" t="s">
        <v>38</v>
      </c>
      <c r="D1321" s="5" t="s">
        <v>1630</v>
      </c>
      <c r="E1321" s="15" t="str">
        <f t="shared" si="220"/>
        <v>F001</v>
      </c>
      <c r="F1321" s="15" t="str">
        <f t="shared" si="210"/>
        <v>8258</v>
      </c>
      <c r="G1321" s="15" t="str">
        <f t="shared" si="211"/>
        <v>1-8</v>
      </c>
      <c r="H1321" s="5" t="s">
        <v>1619</v>
      </c>
      <c r="I1321" s="5">
        <f t="shared" si="212"/>
        <v>1</v>
      </c>
      <c r="J1321" s="5">
        <f t="shared" si="213"/>
        <v>2022</v>
      </c>
      <c r="K1321" s="5">
        <f t="shared" si="214"/>
        <v>26</v>
      </c>
      <c r="L1321" s="7">
        <f t="shared" si="215"/>
        <v>44587</v>
      </c>
      <c r="M1321" s="5" t="s">
        <v>1619</v>
      </c>
      <c r="R1321" s="5" t="s">
        <v>865</v>
      </c>
      <c r="S1321" s="5" t="s">
        <v>389</v>
      </c>
      <c r="T1321" s="5" t="s">
        <v>865</v>
      </c>
      <c r="U1321" s="5" t="s">
        <v>866</v>
      </c>
      <c r="V1321" s="5" t="str">
        <f t="shared" si="216"/>
        <v>mariaolinda sac</v>
      </c>
      <c r="W1321" s="5" t="str">
        <f t="shared" si="217"/>
        <v>MARIAOLINDA SAC</v>
      </c>
      <c r="X1321" s="5" t="str">
        <f t="shared" si="218"/>
        <v>Mariaolinda Sac</v>
      </c>
      <c r="Y1321" s="5">
        <v>20604302260</v>
      </c>
      <c r="Z1321" s="5" t="s">
        <v>34</v>
      </c>
      <c r="AA1321" s="5" t="s">
        <v>35</v>
      </c>
      <c r="AD1321" s="5" t="s">
        <v>36</v>
      </c>
      <c r="AE1321" s="5">
        <v>127.12</v>
      </c>
      <c r="AF1321" s="5">
        <v>0</v>
      </c>
      <c r="AG1321" s="5">
        <v>22.88</v>
      </c>
      <c r="AH1321" s="5">
        <f t="shared" si="219"/>
        <v>150</v>
      </c>
    </row>
    <row r="1322" spans="1:34" x14ac:dyDescent="0.25">
      <c r="A1322" s="5">
        <v>1267</v>
      </c>
      <c r="B1322" s="5" t="s">
        <v>55</v>
      </c>
      <c r="C1322" s="5" t="s">
        <v>30</v>
      </c>
      <c r="D1322" s="5" t="s">
        <v>1631</v>
      </c>
      <c r="E1322" s="15" t="str">
        <f t="shared" si="220"/>
        <v>B002</v>
      </c>
      <c r="F1322" s="15" t="str">
        <f t="shared" si="210"/>
        <v>15920</v>
      </c>
      <c r="G1322" s="15" t="str">
        <f t="shared" si="211"/>
        <v>2-1</v>
      </c>
      <c r="H1322" s="5" t="s">
        <v>1619</v>
      </c>
      <c r="I1322" s="5">
        <f t="shared" si="212"/>
        <v>1</v>
      </c>
      <c r="J1322" s="5">
        <f t="shared" si="213"/>
        <v>2022</v>
      </c>
      <c r="K1322" s="5">
        <f t="shared" si="214"/>
        <v>26</v>
      </c>
      <c r="L1322" s="7">
        <f t="shared" si="215"/>
        <v>44587</v>
      </c>
      <c r="M1322" s="5" t="s">
        <v>1619</v>
      </c>
      <c r="U1322" s="5" t="s">
        <v>33</v>
      </c>
      <c r="V1322" s="5" t="str">
        <f t="shared" si="216"/>
        <v>clientes - varios</v>
      </c>
      <c r="W1322" s="5" t="str">
        <f t="shared" si="217"/>
        <v>CLIENTES - VARIOS</v>
      </c>
      <c r="X1322" s="5" t="str">
        <f t="shared" si="218"/>
        <v>Clientes - Varios</v>
      </c>
      <c r="Y1322" s="5">
        <v>99999999</v>
      </c>
      <c r="Z1322" s="5" t="s">
        <v>34</v>
      </c>
      <c r="AA1322" s="5" t="s">
        <v>35</v>
      </c>
      <c r="AD1322" s="5" t="s">
        <v>36</v>
      </c>
      <c r="AE1322" s="5">
        <v>8.4700000000000006</v>
      </c>
      <c r="AF1322" s="5">
        <v>0</v>
      </c>
      <c r="AG1322" s="5">
        <v>1.53</v>
      </c>
      <c r="AH1322" s="5">
        <f t="shared" si="219"/>
        <v>10</v>
      </c>
    </row>
    <row r="1323" spans="1:34" x14ac:dyDescent="0.25">
      <c r="A1323" s="5">
        <v>1268</v>
      </c>
      <c r="B1323" s="5" t="s">
        <v>29</v>
      </c>
      <c r="C1323" s="5" t="s">
        <v>38</v>
      </c>
      <c r="D1323" s="5" t="s">
        <v>1632</v>
      </c>
      <c r="E1323" s="15" t="str">
        <f t="shared" si="220"/>
        <v>F001</v>
      </c>
      <c r="F1323" s="15" t="str">
        <f t="shared" si="210"/>
        <v>8257</v>
      </c>
      <c r="G1323" s="15" t="str">
        <f t="shared" si="211"/>
        <v>1-8</v>
      </c>
      <c r="H1323" s="5" t="s">
        <v>1619</v>
      </c>
      <c r="I1323" s="5">
        <f t="shared" si="212"/>
        <v>1</v>
      </c>
      <c r="J1323" s="5">
        <f t="shared" si="213"/>
        <v>2022</v>
      </c>
      <c r="K1323" s="5">
        <f t="shared" si="214"/>
        <v>26</v>
      </c>
      <c r="L1323" s="7">
        <f t="shared" si="215"/>
        <v>44587</v>
      </c>
      <c r="M1323" s="5" t="s">
        <v>1619</v>
      </c>
      <c r="R1323" s="5" t="s">
        <v>395</v>
      </c>
      <c r="S1323" s="5" t="s">
        <v>168</v>
      </c>
      <c r="T1323" s="5" t="s">
        <v>169</v>
      </c>
      <c r="U1323" s="5" t="s">
        <v>396</v>
      </c>
      <c r="V1323" s="5" t="str">
        <f t="shared" si="216"/>
        <v>transportes pasamayo s r ltda</v>
      </c>
      <c r="W1323" s="5" t="str">
        <f t="shared" si="217"/>
        <v>TRANSPORTES PASAMAYO S R LTDA</v>
      </c>
      <c r="X1323" s="5" t="str">
        <f t="shared" si="218"/>
        <v>Transportes Pasamayo S R Ltda</v>
      </c>
      <c r="Y1323" s="5">
        <v>20225171719</v>
      </c>
      <c r="Z1323" s="5" t="s">
        <v>34</v>
      </c>
      <c r="AA1323" s="5" t="s">
        <v>35</v>
      </c>
      <c r="AD1323" s="5" t="s">
        <v>36</v>
      </c>
      <c r="AE1323" s="5">
        <v>152.54</v>
      </c>
      <c r="AF1323" s="5">
        <v>0</v>
      </c>
      <c r="AG1323" s="5">
        <v>27.46</v>
      </c>
      <c r="AH1323" s="5">
        <f t="shared" si="219"/>
        <v>180</v>
      </c>
    </row>
    <row r="1324" spans="1:34" x14ac:dyDescent="0.25">
      <c r="A1324" s="5">
        <v>1269</v>
      </c>
      <c r="B1324" s="5" t="s">
        <v>55</v>
      </c>
      <c r="C1324" s="5" t="s">
        <v>30</v>
      </c>
      <c r="D1324" s="5" t="s">
        <v>1633</v>
      </c>
      <c r="E1324" s="15" t="str">
        <f t="shared" si="220"/>
        <v>B002</v>
      </c>
      <c r="F1324" s="15" t="str">
        <f t="shared" si="210"/>
        <v>15919</v>
      </c>
      <c r="G1324" s="15" t="str">
        <f t="shared" si="211"/>
        <v>2-1</v>
      </c>
      <c r="H1324" s="5" t="s">
        <v>1619</v>
      </c>
      <c r="I1324" s="5">
        <f t="shared" si="212"/>
        <v>1</v>
      </c>
      <c r="J1324" s="5">
        <f t="shared" si="213"/>
        <v>2022</v>
      </c>
      <c r="K1324" s="5">
        <f t="shared" si="214"/>
        <v>26</v>
      </c>
      <c r="L1324" s="7">
        <f t="shared" si="215"/>
        <v>44587</v>
      </c>
      <c r="M1324" s="5" t="s">
        <v>1619</v>
      </c>
      <c r="U1324" s="5" t="s">
        <v>33</v>
      </c>
      <c r="V1324" s="5" t="str">
        <f t="shared" si="216"/>
        <v>clientes - varios</v>
      </c>
      <c r="W1324" s="5" t="str">
        <f t="shared" si="217"/>
        <v>CLIENTES - VARIOS</v>
      </c>
      <c r="X1324" s="5" t="str">
        <f t="shared" si="218"/>
        <v>Clientes - Varios</v>
      </c>
      <c r="Y1324" s="5">
        <v>99999999</v>
      </c>
      <c r="Z1324" s="5" t="s">
        <v>34</v>
      </c>
      <c r="AA1324" s="5" t="s">
        <v>35</v>
      </c>
      <c r="AD1324" s="5" t="s">
        <v>36</v>
      </c>
      <c r="AE1324" s="5">
        <v>29.66</v>
      </c>
      <c r="AF1324" s="5">
        <v>0</v>
      </c>
      <c r="AG1324" s="5">
        <v>5.34</v>
      </c>
      <c r="AH1324" s="5">
        <f t="shared" si="219"/>
        <v>35</v>
      </c>
    </row>
    <row r="1325" spans="1:34" x14ac:dyDescent="0.25">
      <c r="A1325" s="5">
        <v>1270</v>
      </c>
      <c r="B1325" s="5" t="s">
        <v>29</v>
      </c>
      <c r="C1325" s="5" t="s">
        <v>38</v>
      </c>
      <c r="D1325" s="5" t="s">
        <v>1634</v>
      </c>
      <c r="E1325" s="15" t="str">
        <f t="shared" si="220"/>
        <v>F001</v>
      </c>
      <c r="F1325" s="15" t="str">
        <f t="shared" si="210"/>
        <v>8256</v>
      </c>
      <c r="G1325" s="15" t="str">
        <f t="shared" si="211"/>
        <v>1-8</v>
      </c>
      <c r="H1325" s="5" t="s">
        <v>1619</v>
      </c>
      <c r="I1325" s="5">
        <f t="shared" si="212"/>
        <v>1</v>
      </c>
      <c r="J1325" s="5">
        <f t="shared" si="213"/>
        <v>2022</v>
      </c>
      <c r="K1325" s="5">
        <f t="shared" si="214"/>
        <v>26</v>
      </c>
      <c r="L1325" s="7">
        <f t="shared" si="215"/>
        <v>44587</v>
      </c>
      <c r="M1325" s="5" t="s">
        <v>1619</v>
      </c>
      <c r="R1325" s="5" t="s">
        <v>1635</v>
      </c>
      <c r="S1325" s="5" t="s">
        <v>40</v>
      </c>
      <c r="T1325" s="5" t="s">
        <v>41</v>
      </c>
      <c r="U1325" s="5" t="s">
        <v>1636</v>
      </c>
      <c r="V1325" s="5" t="str">
        <f t="shared" si="216"/>
        <v>pedraza cubas doralisa</v>
      </c>
      <c r="W1325" s="5" t="str">
        <f t="shared" si="217"/>
        <v>PEDRAZA CUBAS DORALISA</v>
      </c>
      <c r="X1325" s="5" t="str">
        <f t="shared" si="218"/>
        <v>Pedraza Cubas Doralisa</v>
      </c>
      <c r="Y1325" s="5">
        <v>10453320036</v>
      </c>
      <c r="Z1325" s="5" t="s">
        <v>34</v>
      </c>
      <c r="AA1325" s="5" t="s">
        <v>35</v>
      </c>
      <c r="AD1325" s="5" t="s">
        <v>36</v>
      </c>
      <c r="AE1325" s="5">
        <v>84.75</v>
      </c>
      <c r="AF1325" s="5">
        <v>0</v>
      </c>
      <c r="AG1325" s="5">
        <v>15.25</v>
      </c>
      <c r="AH1325" s="5">
        <f t="shared" si="219"/>
        <v>100</v>
      </c>
    </row>
    <row r="1326" spans="1:34" x14ac:dyDescent="0.25">
      <c r="A1326" s="5">
        <v>1271</v>
      </c>
      <c r="B1326" s="5" t="s">
        <v>49</v>
      </c>
      <c r="C1326" s="5" t="s">
        <v>30</v>
      </c>
      <c r="D1326" s="5" t="s">
        <v>1637</v>
      </c>
      <c r="E1326" s="15" t="str">
        <f t="shared" si="220"/>
        <v>B003</v>
      </c>
      <c r="F1326" s="15" t="str">
        <f t="shared" si="210"/>
        <v>12501</v>
      </c>
      <c r="G1326" s="15" t="str">
        <f t="shared" si="211"/>
        <v>3-1</v>
      </c>
      <c r="H1326" s="5" t="s">
        <v>1619</v>
      </c>
      <c r="I1326" s="5">
        <f t="shared" si="212"/>
        <v>1</v>
      </c>
      <c r="J1326" s="5">
        <f t="shared" si="213"/>
        <v>2022</v>
      </c>
      <c r="K1326" s="5">
        <f t="shared" si="214"/>
        <v>26</v>
      </c>
      <c r="L1326" s="7">
        <f t="shared" si="215"/>
        <v>44587</v>
      </c>
      <c r="M1326" s="5" t="s">
        <v>1619</v>
      </c>
      <c r="U1326" s="5" t="s">
        <v>33</v>
      </c>
      <c r="V1326" s="5" t="str">
        <f t="shared" si="216"/>
        <v>clientes - varios</v>
      </c>
      <c r="W1326" s="5" t="str">
        <f t="shared" si="217"/>
        <v>CLIENTES - VARIOS</v>
      </c>
      <c r="X1326" s="5" t="str">
        <f t="shared" si="218"/>
        <v>Clientes - Varios</v>
      </c>
      <c r="Y1326" s="5">
        <v>99999999</v>
      </c>
      <c r="Z1326" s="5" t="s">
        <v>34</v>
      </c>
      <c r="AA1326" s="5" t="s">
        <v>35</v>
      </c>
      <c r="AD1326" s="5" t="s">
        <v>36</v>
      </c>
      <c r="AE1326" s="5">
        <v>508.47</v>
      </c>
      <c r="AF1326" s="5">
        <v>0</v>
      </c>
      <c r="AG1326" s="5">
        <v>91.53</v>
      </c>
      <c r="AH1326" s="5">
        <f t="shared" si="219"/>
        <v>600</v>
      </c>
    </row>
    <row r="1327" spans="1:34" x14ac:dyDescent="0.25">
      <c r="A1327" s="5">
        <v>1272</v>
      </c>
      <c r="B1327" s="5" t="s">
        <v>49</v>
      </c>
      <c r="C1327" s="5" t="s">
        <v>30</v>
      </c>
      <c r="D1327" s="5" t="s">
        <v>1638</v>
      </c>
      <c r="E1327" s="15" t="str">
        <f t="shared" si="220"/>
        <v>B003</v>
      </c>
      <c r="F1327" s="15" t="str">
        <f t="shared" si="210"/>
        <v>12500</v>
      </c>
      <c r="G1327" s="15" t="str">
        <f t="shared" si="211"/>
        <v>3-1</v>
      </c>
      <c r="H1327" s="5" t="s">
        <v>1619</v>
      </c>
      <c r="I1327" s="5">
        <f t="shared" si="212"/>
        <v>1</v>
      </c>
      <c r="J1327" s="5">
        <f t="shared" si="213"/>
        <v>2022</v>
      </c>
      <c r="K1327" s="5">
        <f t="shared" si="214"/>
        <v>26</v>
      </c>
      <c r="L1327" s="7">
        <f t="shared" si="215"/>
        <v>44587</v>
      </c>
      <c r="M1327" s="5" t="s">
        <v>1619</v>
      </c>
      <c r="U1327" s="5" t="s">
        <v>33</v>
      </c>
      <c r="V1327" s="5" t="str">
        <f t="shared" si="216"/>
        <v>clientes - varios</v>
      </c>
      <c r="W1327" s="5" t="str">
        <f t="shared" si="217"/>
        <v>CLIENTES - VARIOS</v>
      </c>
      <c r="X1327" s="5" t="str">
        <f t="shared" si="218"/>
        <v>Clientes - Varios</v>
      </c>
      <c r="Y1327" s="5">
        <v>99999999</v>
      </c>
      <c r="Z1327" s="5" t="s">
        <v>34</v>
      </c>
      <c r="AA1327" s="5" t="s">
        <v>35</v>
      </c>
      <c r="AD1327" s="5" t="s">
        <v>36</v>
      </c>
      <c r="AE1327" s="5">
        <v>508.47</v>
      </c>
      <c r="AF1327" s="5">
        <v>0</v>
      </c>
      <c r="AG1327" s="5">
        <v>91.53</v>
      </c>
      <c r="AH1327" s="5">
        <f t="shared" si="219"/>
        <v>600</v>
      </c>
    </row>
    <row r="1328" spans="1:34" x14ac:dyDescent="0.25">
      <c r="A1328" s="5">
        <v>1273</v>
      </c>
      <c r="B1328" s="5" t="s">
        <v>49</v>
      </c>
      <c r="C1328" s="5" t="s">
        <v>30</v>
      </c>
      <c r="D1328" s="5" t="s">
        <v>1639</v>
      </c>
      <c r="E1328" s="15" t="str">
        <f t="shared" si="220"/>
        <v>B003</v>
      </c>
      <c r="F1328" s="15" t="str">
        <f t="shared" si="210"/>
        <v>12499</v>
      </c>
      <c r="G1328" s="15" t="str">
        <f t="shared" si="211"/>
        <v>3-1</v>
      </c>
      <c r="H1328" s="5" t="s">
        <v>1619</v>
      </c>
      <c r="I1328" s="5">
        <f t="shared" si="212"/>
        <v>1</v>
      </c>
      <c r="J1328" s="5">
        <f t="shared" si="213"/>
        <v>2022</v>
      </c>
      <c r="K1328" s="5">
        <f t="shared" si="214"/>
        <v>26</v>
      </c>
      <c r="L1328" s="7">
        <f t="shared" si="215"/>
        <v>44587</v>
      </c>
      <c r="M1328" s="5" t="s">
        <v>1619</v>
      </c>
      <c r="U1328" s="5" t="s">
        <v>33</v>
      </c>
      <c r="V1328" s="5" t="str">
        <f t="shared" si="216"/>
        <v>clientes - varios</v>
      </c>
      <c r="W1328" s="5" t="str">
        <f t="shared" si="217"/>
        <v>CLIENTES - VARIOS</v>
      </c>
      <c r="X1328" s="5" t="str">
        <f t="shared" si="218"/>
        <v>Clientes - Varios</v>
      </c>
      <c r="Y1328" s="5">
        <v>99999999</v>
      </c>
      <c r="Z1328" s="5" t="s">
        <v>34</v>
      </c>
      <c r="AA1328" s="5" t="s">
        <v>35</v>
      </c>
      <c r="AD1328" s="5" t="s">
        <v>36</v>
      </c>
      <c r="AE1328" s="5">
        <v>508.47</v>
      </c>
      <c r="AF1328" s="5">
        <v>0</v>
      </c>
      <c r="AG1328" s="5">
        <v>91.53</v>
      </c>
      <c r="AH1328" s="5">
        <f t="shared" si="219"/>
        <v>600</v>
      </c>
    </row>
    <row r="1329" spans="1:34" x14ac:dyDescent="0.25">
      <c r="A1329" s="5">
        <v>1274</v>
      </c>
      <c r="B1329" s="5" t="s">
        <v>29</v>
      </c>
      <c r="C1329" s="5" t="s">
        <v>38</v>
      </c>
      <c r="D1329" s="5" t="s">
        <v>1640</v>
      </c>
      <c r="E1329" s="15" t="str">
        <f t="shared" si="220"/>
        <v>F001</v>
      </c>
      <c r="F1329" s="15" t="str">
        <f t="shared" si="210"/>
        <v>8255</v>
      </c>
      <c r="G1329" s="15" t="str">
        <f t="shared" si="211"/>
        <v>1-8</v>
      </c>
      <c r="H1329" s="5" t="s">
        <v>1619</v>
      </c>
      <c r="I1329" s="5">
        <f t="shared" si="212"/>
        <v>1</v>
      </c>
      <c r="J1329" s="5">
        <f t="shared" si="213"/>
        <v>2022</v>
      </c>
      <c r="K1329" s="5">
        <f t="shared" si="214"/>
        <v>26</v>
      </c>
      <c r="L1329" s="7">
        <f t="shared" si="215"/>
        <v>44587</v>
      </c>
      <c r="M1329" s="5" t="s">
        <v>1619</v>
      </c>
      <c r="R1329" s="5" t="s">
        <v>66</v>
      </c>
      <c r="S1329" s="5" t="s">
        <v>40</v>
      </c>
      <c r="T1329" s="5" t="s">
        <v>41</v>
      </c>
      <c r="U1329" s="5" t="s">
        <v>680</v>
      </c>
      <c r="V1329" s="5" t="str">
        <f t="shared" si="216"/>
        <v>industrial pucala s.a.c.</v>
      </c>
      <c r="W1329" s="5" t="str">
        <f t="shared" si="217"/>
        <v>INDUSTRIAL PUCALA S.A.C.</v>
      </c>
      <c r="X1329" s="5" t="str">
        <f t="shared" si="218"/>
        <v>Industrial Pucala S.A.C.</v>
      </c>
      <c r="Y1329" s="5">
        <v>20437281646</v>
      </c>
      <c r="Z1329" s="5" t="s">
        <v>34</v>
      </c>
      <c r="AA1329" s="5" t="s">
        <v>35</v>
      </c>
      <c r="AD1329" s="5" t="s">
        <v>36</v>
      </c>
      <c r="AE1329" s="5">
        <v>42.37</v>
      </c>
      <c r="AF1329" s="5">
        <v>0</v>
      </c>
      <c r="AG1329" s="5">
        <v>7.63</v>
      </c>
      <c r="AH1329" s="5">
        <f t="shared" si="219"/>
        <v>50</v>
      </c>
    </row>
    <row r="1330" spans="1:34" x14ac:dyDescent="0.25">
      <c r="A1330" s="5">
        <v>1275</v>
      </c>
      <c r="B1330" s="5" t="s">
        <v>49</v>
      </c>
      <c r="C1330" s="5" t="s">
        <v>38</v>
      </c>
      <c r="D1330" s="5" t="s">
        <v>1641</v>
      </c>
      <c r="E1330" s="15" t="str">
        <f t="shared" si="220"/>
        <v>F003</v>
      </c>
      <c r="F1330" s="15" t="str">
        <f t="shared" si="210"/>
        <v>2066</v>
      </c>
      <c r="G1330" s="15" t="str">
        <f t="shared" si="211"/>
        <v>3-2</v>
      </c>
      <c r="H1330" s="5" t="s">
        <v>1619</v>
      </c>
      <c r="I1330" s="5">
        <f t="shared" si="212"/>
        <v>1</v>
      </c>
      <c r="J1330" s="5">
        <f t="shared" si="213"/>
        <v>2022</v>
      </c>
      <c r="K1330" s="5">
        <f t="shared" si="214"/>
        <v>26</v>
      </c>
      <c r="L1330" s="7">
        <f t="shared" si="215"/>
        <v>44587</v>
      </c>
      <c r="M1330" s="5" t="s">
        <v>1619</v>
      </c>
      <c r="R1330" s="5" t="s">
        <v>41</v>
      </c>
      <c r="S1330" s="5" t="s">
        <v>40</v>
      </c>
      <c r="T1330" s="5" t="s">
        <v>41</v>
      </c>
      <c r="U1330" s="5" t="s">
        <v>106</v>
      </c>
      <c r="V1330" s="5" t="str">
        <f t="shared" si="216"/>
        <v>casiano maco segundo baltazar</v>
      </c>
      <c r="W1330" s="5" t="str">
        <f t="shared" si="217"/>
        <v>CASIANO MACO SEGUNDO BALTAZAR</v>
      </c>
      <c r="X1330" s="5" t="str">
        <f t="shared" si="218"/>
        <v>Casiano Maco Segundo Baltazar</v>
      </c>
      <c r="Y1330" s="5">
        <v>10432479388</v>
      </c>
      <c r="Z1330" s="5" t="s">
        <v>34</v>
      </c>
      <c r="AA1330" s="5" t="s">
        <v>35</v>
      </c>
      <c r="AD1330" s="5" t="s">
        <v>36</v>
      </c>
      <c r="AE1330" s="5">
        <v>42.37</v>
      </c>
      <c r="AF1330" s="5">
        <v>0</v>
      </c>
      <c r="AG1330" s="5">
        <v>7.63</v>
      </c>
      <c r="AH1330" s="5">
        <f t="shared" si="219"/>
        <v>50</v>
      </c>
    </row>
    <row r="1331" spans="1:34" x14ac:dyDescent="0.25">
      <c r="A1331" s="5">
        <v>1276</v>
      </c>
      <c r="B1331" s="5" t="s">
        <v>29</v>
      </c>
      <c r="C1331" s="5" t="s">
        <v>38</v>
      </c>
      <c r="D1331" s="5" t="s">
        <v>1642</v>
      </c>
      <c r="E1331" s="15" t="str">
        <f t="shared" si="220"/>
        <v>F001</v>
      </c>
      <c r="F1331" s="15" t="str">
        <f t="shared" si="210"/>
        <v>8254</v>
      </c>
      <c r="G1331" s="15" t="str">
        <f t="shared" si="211"/>
        <v>1-8</v>
      </c>
      <c r="H1331" s="5" t="s">
        <v>1619</v>
      </c>
      <c r="I1331" s="5">
        <f t="shared" si="212"/>
        <v>1</v>
      </c>
      <c r="J1331" s="5">
        <f t="shared" si="213"/>
        <v>2022</v>
      </c>
      <c r="K1331" s="5">
        <f t="shared" si="214"/>
        <v>26</v>
      </c>
      <c r="L1331" s="7">
        <f t="shared" si="215"/>
        <v>44587</v>
      </c>
      <c r="M1331" s="5" t="s">
        <v>1619</v>
      </c>
      <c r="R1331" s="5" t="s">
        <v>219</v>
      </c>
      <c r="S1331" s="5" t="s">
        <v>61</v>
      </c>
      <c r="T1331" s="5" t="s">
        <v>219</v>
      </c>
      <c r="U1331" s="5" t="s">
        <v>1429</v>
      </c>
      <c r="V1331" s="5" t="str">
        <f t="shared" si="216"/>
        <v>maderera y representaciones san lorenzo s.a.c.</v>
      </c>
      <c r="W1331" s="5" t="str">
        <f t="shared" si="217"/>
        <v>MADERERA Y REPRESENTACIONES SAN LORENZO S.A.C.</v>
      </c>
      <c r="X1331" s="5" t="str">
        <f t="shared" si="218"/>
        <v>Maderera Y Representaciones San Lorenzo S.A.C.</v>
      </c>
      <c r="Y1331" s="5">
        <v>20605551832</v>
      </c>
      <c r="Z1331" s="5" t="s">
        <v>34</v>
      </c>
      <c r="AA1331" s="5" t="s">
        <v>35</v>
      </c>
      <c r="AD1331" s="5" t="s">
        <v>36</v>
      </c>
      <c r="AE1331" s="5">
        <v>1355.93</v>
      </c>
      <c r="AF1331" s="5">
        <v>0</v>
      </c>
      <c r="AG1331" s="5">
        <v>244.07</v>
      </c>
      <c r="AH1331" s="5">
        <f t="shared" si="219"/>
        <v>1600</v>
      </c>
    </row>
    <row r="1332" spans="1:34" x14ac:dyDescent="0.25">
      <c r="A1332" s="5">
        <v>1277</v>
      </c>
      <c r="B1332" s="5" t="s">
        <v>29</v>
      </c>
      <c r="C1332" s="5" t="s">
        <v>38</v>
      </c>
      <c r="D1332" s="5" t="s">
        <v>1643</v>
      </c>
      <c r="E1332" s="15" t="str">
        <f t="shared" si="220"/>
        <v>F001</v>
      </c>
      <c r="F1332" s="15" t="str">
        <f t="shared" si="210"/>
        <v>8253</v>
      </c>
      <c r="G1332" s="15" t="str">
        <f t="shared" si="211"/>
        <v>1-8</v>
      </c>
      <c r="H1332" s="5" t="s">
        <v>1644</v>
      </c>
      <c r="I1332" s="5">
        <f t="shared" si="212"/>
        <v>1</v>
      </c>
      <c r="J1332" s="5">
        <f t="shared" si="213"/>
        <v>2022</v>
      </c>
      <c r="K1332" s="5">
        <f t="shared" si="214"/>
        <v>25</v>
      </c>
      <c r="L1332" s="7">
        <f t="shared" si="215"/>
        <v>44586</v>
      </c>
      <c r="M1332" s="5" t="s">
        <v>1644</v>
      </c>
      <c r="R1332" s="5" t="s">
        <v>169</v>
      </c>
      <c r="S1332" s="5" t="s">
        <v>168</v>
      </c>
      <c r="T1332" s="5" t="s">
        <v>169</v>
      </c>
      <c r="U1332" s="5" t="s">
        <v>328</v>
      </c>
      <c r="V1332" s="5" t="str">
        <f t="shared" si="216"/>
        <v>empresa de transporte delgado rodriguez sociedad anonima cerrada</v>
      </c>
      <c r="W1332" s="5" t="str">
        <f t="shared" si="217"/>
        <v>EMPRESA DE TRANSPORTE DELGADO RODRIGUEZ SOCIEDAD ANONIMA CERRADA</v>
      </c>
      <c r="X1332" s="5" t="str">
        <f t="shared" si="218"/>
        <v>Empresa De Transporte Delgado Rodriguez Sociedad Anonima Cerrada</v>
      </c>
      <c r="Y1332" s="5">
        <v>20524458501</v>
      </c>
      <c r="Z1332" s="5" t="s">
        <v>34</v>
      </c>
      <c r="AA1332" s="5" t="s">
        <v>35</v>
      </c>
      <c r="AD1332" s="5" t="s">
        <v>36</v>
      </c>
      <c r="AE1332" s="5">
        <v>593.22</v>
      </c>
      <c r="AF1332" s="5">
        <v>0</v>
      </c>
      <c r="AG1332" s="5">
        <v>106.78</v>
      </c>
      <c r="AH1332" s="5">
        <f t="shared" si="219"/>
        <v>700</v>
      </c>
    </row>
    <row r="1333" spans="1:34" x14ac:dyDescent="0.25">
      <c r="A1333" s="5">
        <v>1278</v>
      </c>
      <c r="B1333" s="5" t="s">
        <v>29</v>
      </c>
      <c r="C1333" s="5" t="s">
        <v>38</v>
      </c>
      <c r="D1333" s="5" t="s">
        <v>1645</v>
      </c>
      <c r="E1333" s="15" t="str">
        <f t="shared" si="220"/>
        <v>F001</v>
      </c>
      <c r="F1333" s="15" t="str">
        <f t="shared" si="210"/>
        <v>8252</v>
      </c>
      <c r="G1333" s="15" t="str">
        <f t="shared" si="211"/>
        <v>1-8</v>
      </c>
      <c r="H1333" s="5" t="s">
        <v>1644</v>
      </c>
      <c r="I1333" s="5">
        <f t="shared" si="212"/>
        <v>1</v>
      </c>
      <c r="J1333" s="5">
        <f t="shared" si="213"/>
        <v>2022</v>
      </c>
      <c r="K1333" s="5">
        <f t="shared" si="214"/>
        <v>25</v>
      </c>
      <c r="L1333" s="7">
        <f t="shared" si="215"/>
        <v>44586</v>
      </c>
      <c r="M1333" s="5" t="s">
        <v>1644</v>
      </c>
      <c r="R1333" s="5" t="s">
        <v>169</v>
      </c>
      <c r="S1333" s="5" t="s">
        <v>168</v>
      </c>
      <c r="T1333" s="5" t="s">
        <v>169</v>
      </c>
      <c r="U1333" s="5" t="s">
        <v>328</v>
      </c>
      <c r="V1333" s="5" t="str">
        <f t="shared" si="216"/>
        <v>empresa de transporte delgado rodriguez sociedad anonima cerrada</v>
      </c>
      <c r="W1333" s="5" t="str">
        <f t="shared" si="217"/>
        <v>EMPRESA DE TRANSPORTE DELGADO RODRIGUEZ SOCIEDAD ANONIMA CERRADA</v>
      </c>
      <c r="X1333" s="5" t="str">
        <f t="shared" si="218"/>
        <v>Empresa De Transporte Delgado Rodriguez Sociedad Anonima Cerrada</v>
      </c>
      <c r="Y1333" s="5">
        <v>20524458501</v>
      </c>
      <c r="Z1333" s="5" t="s">
        <v>34</v>
      </c>
      <c r="AA1333" s="5" t="s">
        <v>35</v>
      </c>
      <c r="AD1333" s="5" t="s">
        <v>36</v>
      </c>
      <c r="AE1333" s="5">
        <v>1016.95</v>
      </c>
      <c r="AF1333" s="5">
        <v>0</v>
      </c>
      <c r="AG1333" s="5">
        <v>183.05</v>
      </c>
      <c r="AH1333" s="5">
        <f t="shared" si="219"/>
        <v>1200</v>
      </c>
    </row>
    <row r="1334" spans="1:34" x14ac:dyDescent="0.25">
      <c r="A1334" s="5">
        <v>1279</v>
      </c>
      <c r="B1334" s="5" t="s">
        <v>29</v>
      </c>
      <c r="C1334" s="5" t="s">
        <v>38</v>
      </c>
      <c r="D1334" s="5" t="s">
        <v>1646</v>
      </c>
      <c r="E1334" s="15" t="str">
        <f t="shared" si="220"/>
        <v>F001</v>
      </c>
      <c r="F1334" s="15" t="str">
        <f t="shared" si="210"/>
        <v>8251</v>
      </c>
      <c r="G1334" s="15" t="str">
        <f t="shared" si="211"/>
        <v>1-8</v>
      </c>
      <c r="H1334" s="5" t="s">
        <v>1644</v>
      </c>
      <c r="I1334" s="5">
        <f t="shared" si="212"/>
        <v>1</v>
      </c>
      <c r="J1334" s="5">
        <f t="shared" si="213"/>
        <v>2022</v>
      </c>
      <c r="K1334" s="5">
        <f t="shared" si="214"/>
        <v>25</v>
      </c>
      <c r="L1334" s="7">
        <f t="shared" si="215"/>
        <v>44586</v>
      </c>
      <c r="M1334" s="5" t="s">
        <v>1644</v>
      </c>
      <c r="R1334" s="5" t="s">
        <v>169</v>
      </c>
      <c r="S1334" s="5" t="s">
        <v>168</v>
      </c>
      <c r="T1334" s="5" t="s">
        <v>169</v>
      </c>
      <c r="U1334" s="5" t="s">
        <v>328</v>
      </c>
      <c r="V1334" s="5" t="str">
        <f t="shared" si="216"/>
        <v>empresa de transporte delgado rodriguez sociedad anonima cerrada</v>
      </c>
      <c r="W1334" s="5" t="str">
        <f t="shared" si="217"/>
        <v>EMPRESA DE TRANSPORTE DELGADO RODRIGUEZ SOCIEDAD ANONIMA CERRADA</v>
      </c>
      <c r="X1334" s="5" t="str">
        <f t="shared" si="218"/>
        <v>Empresa De Transporte Delgado Rodriguez Sociedad Anonima Cerrada</v>
      </c>
      <c r="Y1334" s="5">
        <v>20524458501</v>
      </c>
      <c r="Z1334" s="5" t="s">
        <v>34</v>
      </c>
      <c r="AA1334" s="5" t="s">
        <v>35</v>
      </c>
      <c r="AD1334" s="5" t="s">
        <v>36</v>
      </c>
      <c r="AE1334" s="5">
        <v>686.44</v>
      </c>
      <c r="AF1334" s="5">
        <v>0</v>
      </c>
      <c r="AG1334" s="5">
        <v>123.56</v>
      </c>
      <c r="AH1334" s="5">
        <f t="shared" si="219"/>
        <v>810</v>
      </c>
    </row>
    <row r="1335" spans="1:34" x14ac:dyDescent="0.25">
      <c r="A1335" s="5">
        <v>1280</v>
      </c>
      <c r="B1335" s="5" t="s">
        <v>29</v>
      </c>
      <c r="C1335" s="5" t="s">
        <v>30</v>
      </c>
      <c r="D1335" s="5" t="s">
        <v>1647</v>
      </c>
      <c r="E1335" s="15" t="str">
        <f t="shared" si="220"/>
        <v>B001</v>
      </c>
      <c r="F1335" s="15" t="str">
        <f t="shared" si="210"/>
        <v>16963</v>
      </c>
      <c r="G1335" s="15" t="str">
        <f t="shared" si="211"/>
        <v>1-1</v>
      </c>
      <c r="H1335" s="5" t="s">
        <v>1644</v>
      </c>
      <c r="I1335" s="5">
        <f t="shared" si="212"/>
        <v>1</v>
      </c>
      <c r="J1335" s="5">
        <f t="shared" si="213"/>
        <v>2022</v>
      </c>
      <c r="K1335" s="5">
        <f t="shared" si="214"/>
        <v>25</v>
      </c>
      <c r="L1335" s="7">
        <f t="shared" si="215"/>
        <v>44586</v>
      </c>
      <c r="M1335" s="5" t="s">
        <v>1644</v>
      </c>
      <c r="U1335" s="5" t="s">
        <v>33</v>
      </c>
      <c r="V1335" s="5" t="str">
        <f t="shared" si="216"/>
        <v>clientes - varios</v>
      </c>
      <c r="W1335" s="5" t="str">
        <f t="shared" si="217"/>
        <v>CLIENTES - VARIOS</v>
      </c>
      <c r="X1335" s="5" t="str">
        <f t="shared" si="218"/>
        <v>Clientes - Varios</v>
      </c>
      <c r="Y1335" s="5">
        <v>99999999</v>
      </c>
      <c r="Z1335" s="5" t="s">
        <v>34</v>
      </c>
      <c r="AA1335" s="5" t="s">
        <v>35</v>
      </c>
      <c r="AD1335" s="5" t="s">
        <v>36</v>
      </c>
      <c r="AE1335" s="5">
        <v>101.69</v>
      </c>
      <c r="AF1335" s="5">
        <v>0</v>
      </c>
      <c r="AG1335" s="5">
        <v>18.3</v>
      </c>
      <c r="AH1335" s="5">
        <f t="shared" si="219"/>
        <v>119.99</v>
      </c>
    </row>
    <row r="1336" spans="1:34" x14ac:dyDescent="0.25">
      <c r="A1336" s="5">
        <v>1281</v>
      </c>
      <c r="B1336" s="5" t="s">
        <v>49</v>
      </c>
      <c r="C1336" s="5" t="s">
        <v>30</v>
      </c>
      <c r="D1336" s="5" t="s">
        <v>1648</v>
      </c>
      <c r="E1336" s="15" t="str">
        <f t="shared" si="220"/>
        <v>B003</v>
      </c>
      <c r="F1336" s="15" t="str">
        <f t="shared" si="210"/>
        <v>12498</v>
      </c>
      <c r="G1336" s="15" t="str">
        <f t="shared" si="211"/>
        <v>3-1</v>
      </c>
      <c r="H1336" s="5" t="s">
        <v>1644</v>
      </c>
      <c r="I1336" s="5">
        <f t="shared" si="212"/>
        <v>1</v>
      </c>
      <c r="J1336" s="5">
        <f t="shared" si="213"/>
        <v>2022</v>
      </c>
      <c r="K1336" s="5">
        <f t="shared" si="214"/>
        <v>25</v>
      </c>
      <c r="L1336" s="7">
        <f t="shared" si="215"/>
        <v>44586</v>
      </c>
      <c r="M1336" s="5" t="s">
        <v>1644</v>
      </c>
      <c r="U1336" s="5" t="s">
        <v>33</v>
      </c>
      <c r="V1336" s="5" t="str">
        <f t="shared" si="216"/>
        <v>clientes - varios</v>
      </c>
      <c r="W1336" s="5" t="str">
        <f t="shared" si="217"/>
        <v>CLIENTES - VARIOS</v>
      </c>
      <c r="X1336" s="5" t="str">
        <f t="shared" si="218"/>
        <v>Clientes - Varios</v>
      </c>
      <c r="Y1336" s="5">
        <v>99999999</v>
      </c>
      <c r="Z1336" s="5" t="s">
        <v>34</v>
      </c>
      <c r="AA1336" s="5" t="s">
        <v>35</v>
      </c>
      <c r="AD1336" s="5" t="s">
        <v>36</v>
      </c>
      <c r="AE1336" s="5">
        <v>27.12</v>
      </c>
      <c r="AF1336" s="5">
        <v>0</v>
      </c>
      <c r="AG1336" s="5">
        <v>4.88</v>
      </c>
      <c r="AH1336" s="5">
        <f t="shared" si="219"/>
        <v>32</v>
      </c>
    </row>
    <row r="1337" spans="1:34" x14ac:dyDescent="0.25">
      <c r="A1337" s="5">
        <v>1282</v>
      </c>
      <c r="B1337" s="5" t="s">
        <v>29</v>
      </c>
      <c r="C1337" s="5" t="s">
        <v>38</v>
      </c>
      <c r="D1337" s="5" t="s">
        <v>1649</v>
      </c>
      <c r="E1337" s="15" t="str">
        <f t="shared" si="220"/>
        <v>F001</v>
      </c>
      <c r="F1337" s="15" t="str">
        <f t="shared" ref="F1337:F1400" si="221">IF(LEFT(RIGHT(D1337,5),1)="-",RIGHT(D1337,4),RIGHT(D1337,5))</f>
        <v>8250</v>
      </c>
      <c r="G1337" s="15" t="str">
        <f t="shared" ref="G1337:G1400" si="222">MID(D1337,4,3)</f>
        <v>1-8</v>
      </c>
      <c r="H1337" s="5" t="s">
        <v>1644</v>
      </c>
      <c r="I1337" s="5">
        <f t="shared" ref="I1337:I1400" si="223">MONTH(H1337)</f>
        <v>1</v>
      </c>
      <c r="J1337" s="5">
        <f t="shared" ref="J1337:J1400" si="224">YEAR(H1337)</f>
        <v>2022</v>
      </c>
      <c r="K1337" s="5">
        <f t="shared" ref="K1337:K1400" si="225">DAY(H1337)</f>
        <v>25</v>
      </c>
      <c r="L1337" s="7">
        <f t="shared" ref="L1337:L1400" si="226">DATE(J1337,I1337,K1337)</f>
        <v>44586</v>
      </c>
      <c r="M1337" s="5" t="s">
        <v>1644</v>
      </c>
      <c r="R1337" s="5" t="s">
        <v>92</v>
      </c>
      <c r="S1337" s="5" t="s">
        <v>40</v>
      </c>
      <c r="T1337" s="5" t="s">
        <v>41</v>
      </c>
      <c r="U1337" s="5" t="s">
        <v>200</v>
      </c>
      <c r="V1337" s="5" t="str">
        <f t="shared" ref="V1337:V1400" si="227">LOWER(U1337)</f>
        <v>rodrigo vasquez jesus juan jose</v>
      </c>
      <c r="W1337" s="5" t="str">
        <f t="shared" ref="W1337:W1400" si="228">UPPER(U1337)</f>
        <v>RODRIGO VASQUEZ JESUS JUAN JOSE</v>
      </c>
      <c r="X1337" s="5" t="str">
        <f t="shared" ref="X1337:X1400" si="229">PROPER(W1337)</f>
        <v>Rodrigo Vasquez Jesus Juan Jose</v>
      </c>
      <c r="Y1337" s="5">
        <v>10471184506</v>
      </c>
      <c r="Z1337" s="5" t="s">
        <v>34</v>
      </c>
      <c r="AA1337" s="5" t="s">
        <v>35</v>
      </c>
      <c r="AD1337" s="5" t="s">
        <v>36</v>
      </c>
      <c r="AE1337" s="5">
        <v>110.17</v>
      </c>
      <c r="AF1337" s="5">
        <v>0</v>
      </c>
      <c r="AG1337" s="5">
        <v>19.829999999999998</v>
      </c>
      <c r="AH1337" s="5">
        <f t="shared" ref="AH1337:AH1400" si="230">AE1337+AG1337</f>
        <v>130</v>
      </c>
    </row>
    <row r="1338" spans="1:34" x14ac:dyDescent="0.25">
      <c r="A1338" s="5">
        <v>1283</v>
      </c>
      <c r="B1338" s="5" t="s">
        <v>49</v>
      </c>
      <c r="C1338" s="5" t="s">
        <v>30</v>
      </c>
      <c r="D1338" s="5" t="s">
        <v>1650</v>
      </c>
      <c r="E1338" s="15" t="str">
        <f t="shared" ref="E1338:E1401" si="231">LEFT(D1338,4)</f>
        <v>B003</v>
      </c>
      <c r="F1338" s="15" t="str">
        <f t="shared" si="221"/>
        <v>12497</v>
      </c>
      <c r="G1338" s="15" t="str">
        <f t="shared" si="222"/>
        <v>3-1</v>
      </c>
      <c r="H1338" s="5" t="s">
        <v>1644</v>
      </c>
      <c r="I1338" s="5">
        <f t="shared" si="223"/>
        <v>1</v>
      </c>
      <c r="J1338" s="5">
        <f t="shared" si="224"/>
        <v>2022</v>
      </c>
      <c r="K1338" s="5">
        <f t="shared" si="225"/>
        <v>25</v>
      </c>
      <c r="L1338" s="7">
        <f t="shared" si="226"/>
        <v>44586</v>
      </c>
      <c r="M1338" s="5" t="s">
        <v>1644</v>
      </c>
      <c r="U1338" s="5" t="s">
        <v>33</v>
      </c>
      <c r="V1338" s="5" t="str">
        <f t="shared" si="227"/>
        <v>clientes - varios</v>
      </c>
      <c r="W1338" s="5" t="str">
        <f t="shared" si="228"/>
        <v>CLIENTES - VARIOS</v>
      </c>
      <c r="X1338" s="5" t="str">
        <f t="shared" si="229"/>
        <v>Clientes - Varios</v>
      </c>
      <c r="Y1338" s="5">
        <v>99999999</v>
      </c>
      <c r="Z1338" s="5" t="s">
        <v>34</v>
      </c>
      <c r="AA1338" s="5" t="s">
        <v>35</v>
      </c>
      <c r="AD1338" s="5" t="s">
        <v>36</v>
      </c>
      <c r="AE1338" s="5">
        <v>50.85</v>
      </c>
      <c r="AF1338" s="5">
        <v>0</v>
      </c>
      <c r="AG1338" s="5">
        <v>9.15</v>
      </c>
      <c r="AH1338" s="5">
        <f t="shared" si="230"/>
        <v>60</v>
      </c>
    </row>
    <row r="1339" spans="1:34" x14ac:dyDescent="0.25">
      <c r="A1339" s="5">
        <v>1284</v>
      </c>
      <c r="B1339" s="5" t="s">
        <v>29</v>
      </c>
      <c r="C1339" s="5" t="s">
        <v>30</v>
      </c>
      <c r="D1339" s="5" t="s">
        <v>1651</v>
      </c>
      <c r="E1339" s="15" t="str">
        <f t="shared" si="231"/>
        <v>B001</v>
      </c>
      <c r="F1339" s="15" t="str">
        <f t="shared" si="221"/>
        <v>16962</v>
      </c>
      <c r="G1339" s="15" t="str">
        <f t="shared" si="222"/>
        <v>1-1</v>
      </c>
      <c r="H1339" s="5" t="s">
        <v>1644</v>
      </c>
      <c r="I1339" s="5">
        <f t="shared" si="223"/>
        <v>1</v>
      </c>
      <c r="J1339" s="5">
        <f t="shared" si="224"/>
        <v>2022</v>
      </c>
      <c r="K1339" s="5">
        <f t="shared" si="225"/>
        <v>25</v>
      </c>
      <c r="L1339" s="7">
        <f t="shared" si="226"/>
        <v>44586</v>
      </c>
      <c r="M1339" s="5" t="s">
        <v>1644</v>
      </c>
      <c r="U1339" s="5" t="s">
        <v>33</v>
      </c>
      <c r="V1339" s="5" t="str">
        <f t="shared" si="227"/>
        <v>clientes - varios</v>
      </c>
      <c r="W1339" s="5" t="str">
        <f t="shared" si="228"/>
        <v>CLIENTES - VARIOS</v>
      </c>
      <c r="X1339" s="5" t="str">
        <f t="shared" si="229"/>
        <v>Clientes - Varios</v>
      </c>
      <c r="Y1339" s="5">
        <v>99999999</v>
      </c>
      <c r="Z1339" s="5" t="s">
        <v>34</v>
      </c>
      <c r="AA1339" s="5" t="s">
        <v>35</v>
      </c>
      <c r="AD1339" s="5" t="s">
        <v>36</v>
      </c>
      <c r="AE1339" s="5">
        <v>42.37</v>
      </c>
      <c r="AF1339" s="5">
        <v>0</v>
      </c>
      <c r="AG1339" s="5">
        <v>7.63</v>
      </c>
      <c r="AH1339" s="5">
        <f t="shared" si="230"/>
        <v>50</v>
      </c>
    </row>
    <row r="1340" spans="1:34" x14ac:dyDescent="0.25">
      <c r="A1340" s="5">
        <v>1285</v>
      </c>
      <c r="B1340" s="5" t="s">
        <v>29</v>
      </c>
      <c r="C1340" s="5" t="s">
        <v>38</v>
      </c>
      <c r="D1340" s="5" t="s">
        <v>1652</v>
      </c>
      <c r="E1340" s="15" t="str">
        <f t="shared" si="231"/>
        <v>F001</v>
      </c>
      <c r="F1340" s="15" t="str">
        <f t="shared" si="221"/>
        <v>8249</v>
      </c>
      <c r="G1340" s="15" t="str">
        <f t="shared" si="222"/>
        <v>1-8</v>
      </c>
      <c r="H1340" s="5" t="s">
        <v>1644</v>
      </c>
      <c r="I1340" s="5">
        <f t="shared" si="223"/>
        <v>1</v>
      </c>
      <c r="J1340" s="5">
        <f t="shared" si="224"/>
        <v>2022</v>
      </c>
      <c r="K1340" s="5">
        <f t="shared" si="225"/>
        <v>25</v>
      </c>
      <c r="L1340" s="7">
        <f t="shared" si="226"/>
        <v>44586</v>
      </c>
      <c r="M1340" s="5" t="s">
        <v>1644</v>
      </c>
      <c r="U1340" s="5" t="s">
        <v>1653</v>
      </c>
      <c r="V1340" s="5" t="str">
        <f t="shared" si="227"/>
        <v>he &amp; romero contratistas generales e.i.r.l</v>
      </c>
      <c r="W1340" s="5" t="str">
        <f t="shared" si="228"/>
        <v>HE &amp; ROMERO CONTRATISTAS GENERALES E.I.R.L</v>
      </c>
      <c r="X1340" s="5" t="str">
        <f t="shared" si="229"/>
        <v>He &amp; Romero Contratistas Generales E.I.R.L</v>
      </c>
      <c r="Y1340" s="5">
        <v>20539136101</v>
      </c>
      <c r="Z1340" s="5" t="s">
        <v>34</v>
      </c>
      <c r="AA1340" s="5" t="s">
        <v>35</v>
      </c>
      <c r="AD1340" s="5" t="s">
        <v>36</v>
      </c>
      <c r="AE1340" s="5">
        <v>254.24</v>
      </c>
      <c r="AF1340" s="5">
        <v>0</v>
      </c>
      <c r="AG1340" s="5">
        <v>45.76</v>
      </c>
      <c r="AH1340" s="5">
        <f t="shared" si="230"/>
        <v>300</v>
      </c>
    </row>
    <row r="1341" spans="1:34" x14ac:dyDescent="0.25">
      <c r="A1341" s="5">
        <v>1286</v>
      </c>
      <c r="B1341" s="5" t="s">
        <v>29</v>
      </c>
      <c r="C1341" s="5" t="s">
        <v>38</v>
      </c>
      <c r="D1341" s="5" t="s">
        <v>1654</v>
      </c>
      <c r="E1341" s="15" t="str">
        <f t="shared" si="231"/>
        <v>F001</v>
      </c>
      <c r="F1341" s="15" t="str">
        <f t="shared" si="221"/>
        <v>8248</v>
      </c>
      <c r="G1341" s="15" t="str">
        <f t="shared" si="222"/>
        <v>1-8</v>
      </c>
      <c r="H1341" s="5" t="s">
        <v>1644</v>
      </c>
      <c r="I1341" s="5">
        <f t="shared" si="223"/>
        <v>1</v>
      </c>
      <c r="J1341" s="5">
        <f t="shared" si="224"/>
        <v>2022</v>
      </c>
      <c r="K1341" s="5">
        <f t="shared" si="225"/>
        <v>25</v>
      </c>
      <c r="L1341" s="7">
        <f t="shared" si="226"/>
        <v>44586</v>
      </c>
      <c r="M1341" s="5" t="s">
        <v>1644</v>
      </c>
      <c r="U1341" s="5" t="s">
        <v>1394</v>
      </c>
      <c r="V1341" s="5" t="str">
        <f t="shared" si="227"/>
        <v>north star grangino</v>
      </c>
      <c r="W1341" s="5" t="str">
        <f t="shared" si="228"/>
        <v>NORTH STAR GRANGINO</v>
      </c>
      <c r="X1341" s="5" t="str">
        <f t="shared" si="229"/>
        <v>North Star Grangino</v>
      </c>
      <c r="Y1341" s="5">
        <v>20480762461</v>
      </c>
      <c r="Z1341" s="5" t="s">
        <v>34</v>
      </c>
      <c r="AA1341" s="5" t="s">
        <v>35</v>
      </c>
      <c r="AD1341" s="5" t="s">
        <v>36</v>
      </c>
      <c r="AE1341" s="5">
        <v>558.48</v>
      </c>
      <c r="AF1341" s="5">
        <v>0</v>
      </c>
      <c r="AG1341" s="5">
        <v>100.53</v>
      </c>
      <c r="AH1341" s="5">
        <f t="shared" si="230"/>
        <v>659.01</v>
      </c>
    </row>
    <row r="1342" spans="1:34" x14ac:dyDescent="0.25">
      <c r="A1342" s="5">
        <v>1287</v>
      </c>
      <c r="B1342" s="5" t="s">
        <v>29</v>
      </c>
      <c r="C1342" s="5" t="s">
        <v>38</v>
      </c>
      <c r="D1342" s="5" t="s">
        <v>1655</v>
      </c>
      <c r="E1342" s="15" t="str">
        <f t="shared" si="231"/>
        <v>F001</v>
      </c>
      <c r="F1342" s="15" t="str">
        <f t="shared" si="221"/>
        <v>8247</v>
      </c>
      <c r="G1342" s="15" t="str">
        <f t="shared" si="222"/>
        <v>1-8</v>
      </c>
      <c r="H1342" s="5" t="s">
        <v>1644</v>
      </c>
      <c r="I1342" s="5">
        <f t="shared" si="223"/>
        <v>1</v>
      </c>
      <c r="J1342" s="5">
        <f t="shared" si="224"/>
        <v>2022</v>
      </c>
      <c r="K1342" s="5">
        <f t="shared" si="225"/>
        <v>25</v>
      </c>
      <c r="L1342" s="7">
        <f t="shared" si="226"/>
        <v>44586</v>
      </c>
      <c r="M1342" s="5" t="s">
        <v>1644</v>
      </c>
      <c r="U1342" s="5" t="s">
        <v>1394</v>
      </c>
      <c r="V1342" s="5" t="str">
        <f t="shared" si="227"/>
        <v>north star grangino</v>
      </c>
      <c r="W1342" s="5" t="str">
        <f t="shared" si="228"/>
        <v>NORTH STAR GRANGINO</v>
      </c>
      <c r="X1342" s="5" t="str">
        <f t="shared" si="229"/>
        <v>North Star Grangino</v>
      </c>
      <c r="Y1342" s="5">
        <v>20480762461</v>
      </c>
      <c r="Z1342" s="5" t="s">
        <v>34</v>
      </c>
      <c r="AA1342" s="5" t="s">
        <v>35</v>
      </c>
      <c r="AD1342" s="5" t="s">
        <v>36</v>
      </c>
      <c r="AE1342" s="5">
        <v>188.14</v>
      </c>
      <c r="AF1342" s="5">
        <v>0</v>
      </c>
      <c r="AG1342" s="5">
        <v>33.86</v>
      </c>
      <c r="AH1342" s="5">
        <f t="shared" si="230"/>
        <v>222</v>
      </c>
    </row>
    <row r="1343" spans="1:34" x14ac:dyDescent="0.25">
      <c r="A1343" s="5">
        <v>1288</v>
      </c>
      <c r="B1343" s="5" t="s">
        <v>29</v>
      </c>
      <c r="C1343" s="5" t="s">
        <v>38</v>
      </c>
      <c r="D1343" s="5" t="s">
        <v>1656</v>
      </c>
      <c r="E1343" s="15" t="str">
        <f t="shared" si="231"/>
        <v>F001</v>
      </c>
      <c r="F1343" s="15" t="str">
        <f t="shared" si="221"/>
        <v>8246</v>
      </c>
      <c r="G1343" s="15" t="str">
        <f t="shared" si="222"/>
        <v>1-8</v>
      </c>
      <c r="H1343" s="5" t="s">
        <v>1644</v>
      </c>
      <c r="I1343" s="5">
        <f t="shared" si="223"/>
        <v>1</v>
      </c>
      <c r="J1343" s="5">
        <f t="shared" si="224"/>
        <v>2022</v>
      </c>
      <c r="K1343" s="5">
        <f t="shared" si="225"/>
        <v>25</v>
      </c>
      <c r="L1343" s="7">
        <f t="shared" si="226"/>
        <v>44586</v>
      </c>
      <c r="M1343" s="5" t="s">
        <v>1644</v>
      </c>
      <c r="U1343" s="5" t="s">
        <v>322</v>
      </c>
      <c r="V1343" s="5" t="str">
        <f t="shared" si="227"/>
        <v>banco de la nacion</v>
      </c>
      <c r="W1343" s="5" t="str">
        <f t="shared" si="228"/>
        <v>BANCO DE LA NACION</v>
      </c>
      <c r="X1343" s="5" t="str">
        <f t="shared" si="229"/>
        <v>Banco De La Nacion</v>
      </c>
      <c r="Y1343" s="5">
        <v>20100030595</v>
      </c>
      <c r="Z1343" s="5" t="s">
        <v>34</v>
      </c>
      <c r="AA1343" s="5" t="s">
        <v>35</v>
      </c>
      <c r="AD1343" s="5" t="s">
        <v>36</v>
      </c>
      <c r="AE1343" s="5">
        <v>42.37</v>
      </c>
      <c r="AF1343" s="5">
        <v>0</v>
      </c>
      <c r="AG1343" s="5">
        <v>7.63</v>
      </c>
      <c r="AH1343" s="5">
        <f t="shared" si="230"/>
        <v>50</v>
      </c>
    </row>
    <row r="1344" spans="1:34" x14ac:dyDescent="0.25">
      <c r="A1344" s="5">
        <v>1289</v>
      </c>
      <c r="B1344" s="5" t="s">
        <v>55</v>
      </c>
      <c r="C1344" s="5" t="s">
        <v>38</v>
      </c>
      <c r="D1344" s="5" t="s">
        <v>1657</v>
      </c>
      <c r="E1344" s="15" t="str">
        <f t="shared" si="231"/>
        <v>F002</v>
      </c>
      <c r="F1344" s="15" t="str">
        <f t="shared" si="221"/>
        <v>3444</v>
      </c>
      <c r="G1344" s="15" t="str">
        <f t="shared" si="222"/>
        <v>2-3</v>
      </c>
      <c r="H1344" s="5" t="s">
        <v>1644</v>
      </c>
      <c r="I1344" s="5">
        <f t="shared" si="223"/>
        <v>1</v>
      </c>
      <c r="J1344" s="5">
        <f t="shared" si="224"/>
        <v>2022</v>
      </c>
      <c r="K1344" s="5">
        <f t="shared" si="225"/>
        <v>25</v>
      </c>
      <c r="L1344" s="7">
        <f t="shared" si="226"/>
        <v>44586</v>
      </c>
      <c r="M1344" s="5" t="s">
        <v>1644</v>
      </c>
      <c r="U1344" s="5" t="s">
        <v>1658</v>
      </c>
      <c r="V1344" s="5" t="str">
        <f t="shared" si="227"/>
        <v>segundo campos chavez</v>
      </c>
      <c r="W1344" s="5" t="str">
        <f t="shared" si="228"/>
        <v>SEGUNDO CAMPOS CHAVEZ</v>
      </c>
      <c r="X1344" s="5" t="str">
        <f t="shared" si="229"/>
        <v>Segundo Campos Chavez</v>
      </c>
      <c r="Y1344" s="5">
        <v>10167499088</v>
      </c>
      <c r="Z1344" s="5" t="s">
        <v>34</v>
      </c>
      <c r="AA1344" s="5" t="s">
        <v>35</v>
      </c>
      <c r="AD1344" s="5" t="s">
        <v>36</v>
      </c>
      <c r="AE1344" s="5">
        <v>11.86</v>
      </c>
      <c r="AF1344" s="5">
        <v>0</v>
      </c>
      <c r="AG1344" s="5">
        <v>2.14</v>
      </c>
      <c r="AH1344" s="5">
        <f t="shared" si="230"/>
        <v>14</v>
      </c>
    </row>
    <row r="1345" spans="1:34" x14ac:dyDescent="0.25">
      <c r="A1345" s="5">
        <v>1290</v>
      </c>
      <c r="B1345" s="5" t="s">
        <v>29</v>
      </c>
      <c r="C1345" s="5" t="s">
        <v>38</v>
      </c>
      <c r="D1345" s="5" t="s">
        <v>1659</v>
      </c>
      <c r="E1345" s="15" t="str">
        <f t="shared" si="231"/>
        <v>F001</v>
      </c>
      <c r="F1345" s="15" t="str">
        <f t="shared" si="221"/>
        <v>8245</v>
      </c>
      <c r="G1345" s="15" t="str">
        <f t="shared" si="222"/>
        <v>1-8</v>
      </c>
      <c r="H1345" s="5" t="s">
        <v>1644</v>
      </c>
      <c r="I1345" s="5">
        <f t="shared" si="223"/>
        <v>1</v>
      </c>
      <c r="J1345" s="5">
        <f t="shared" si="224"/>
        <v>2022</v>
      </c>
      <c r="K1345" s="5">
        <f t="shared" si="225"/>
        <v>25</v>
      </c>
      <c r="L1345" s="7">
        <f t="shared" si="226"/>
        <v>44586</v>
      </c>
      <c r="M1345" s="5" t="s">
        <v>1644</v>
      </c>
      <c r="R1345" s="5" t="s">
        <v>271</v>
      </c>
      <c r="S1345" s="5" t="s">
        <v>168</v>
      </c>
      <c r="T1345" s="5" t="s">
        <v>169</v>
      </c>
      <c r="U1345" s="5" t="s">
        <v>1660</v>
      </c>
      <c r="V1345" s="5" t="str">
        <f t="shared" si="227"/>
        <v>sga telecomunicaciones s.a.c</v>
      </c>
      <c r="W1345" s="5" t="str">
        <f t="shared" si="228"/>
        <v>SGA TELECOMUNICACIONES S.A.C</v>
      </c>
      <c r="X1345" s="5" t="str">
        <f t="shared" si="229"/>
        <v>Sga Telecomunicaciones S.A.C</v>
      </c>
      <c r="Y1345" s="5">
        <v>20601262291</v>
      </c>
      <c r="Z1345" s="5" t="s">
        <v>34</v>
      </c>
      <c r="AA1345" s="5" t="s">
        <v>35</v>
      </c>
      <c r="AD1345" s="5" t="s">
        <v>36</v>
      </c>
      <c r="AE1345" s="5">
        <v>186.44</v>
      </c>
      <c r="AF1345" s="5">
        <v>0</v>
      </c>
      <c r="AG1345" s="5">
        <v>33.56</v>
      </c>
      <c r="AH1345" s="5">
        <f t="shared" si="230"/>
        <v>220</v>
      </c>
    </row>
    <row r="1346" spans="1:34" x14ac:dyDescent="0.25">
      <c r="A1346" s="5">
        <v>1291</v>
      </c>
      <c r="B1346" s="5" t="s">
        <v>29</v>
      </c>
      <c r="C1346" s="5" t="s">
        <v>38</v>
      </c>
      <c r="D1346" s="5" t="s">
        <v>1661</v>
      </c>
      <c r="E1346" s="15" t="str">
        <f t="shared" si="231"/>
        <v>F001</v>
      </c>
      <c r="F1346" s="15" t="str">
        <f t="shared" si="221"/>
        <v>8244</v>
      </c>
      <c r="G1346" s="15" t="str">
        <f t="shared" si="222"/>
        <v>1-8</v>
      </c>
      <c r="H1346" s="5" t="s">
        <v>1644</v>
      </c>
      <c r="I1346" s="5">
        <f t="shared" si="223"/>
        <v>1</v>
      </c>
      <c r="J1346" s="5">
        <f t="shared" si="224"/>
        <v>2022</v>
      </c>
      <c r="K1346" s="5">
        <f t="shared" si="225"/>
        <v>25</v>
      </c>
      <c r="L1346" s="7">
        <f t="shared" si="226"/>
        <v>44586</v>
      </c>
      <c r="M1346" s="5" t="s">
        <v>1644</v>
      </c>
      <c r="R1346" s="5" t="s">
        <v>46</v>
      </c>
      <c r="S1346" s="5" t="s">
        <v>40</v>
      </c>
      <c r="T1346" s="5" t="s">
        <v>41</v>
      </c>
      <c r="U1346" s="5" t="s">
        <v>47</v>
      </c>
      <c r="V1346" s="5" t="str">
        <f t="shared" si="227"/>
        <v>"geotecnia t&amp;g laboratorio de suelos, concretos y asfalto e.i.r.l." - "geotecnia t &amp; g e.i.r.l."</v>
      </c>
      <c r="W1346" s="5" t="str">
        <f t="shared" si="228"/>
        <v>"GEOTECNIA T&amp;G LABORATORIO DE SUELOS, CONCRETOS Y ASFALTO E.I.R.L." - "GEOTECNIA T &amp; G E.I.R.L."</v>
      </c>
      <c r="X1346" s="5" t="str">
        <f t="shared" si="229"/>
        <v>"Geotecnia T&amp;G Laboratorio De Suelos, Concretos Y Asfalto E.I.R.L." - "Geotecnia T &amp; G E.I.R.L."</v>
      </c>
      <c r="Y1346" s="5">
        <v>20603409168</v>
      </c>
      <c r="Z1346" s="5" t="s">
        <v>34</v>
      </c>
      <c r="AA1346" s="5" t="s">
        <v>35</v>
      </c>
      <c r="AD1346" s="5" t="s">
        <v>36</v>
      </c>
      <c r="AE1346" s="5">
        <v>139.83000000000001</v>
      </c>
      <c r="AF1346" s="5">
        <v>0</v>
      </c>
      <c r="AG1346" s="5">
        <v>25.17</v>
      </c>
      <c r="AH1346" s="5">
        <f t="shared" si="230"/>
        <v>165</v>
      </c>
    </row>
    <row r="1347" spans="1:34" x14ac:dyDescent="0.25">
      <c r="A1347" s="5">
        <v>1292</v>
      </c>
      <c r="B1347" s="5" t="s">
        <v>29</v>
      </c>
      <c r="C1347" s="5" t="s">
        <v>38</v>
      </c>
      <c r="D1347" s="5" t="s">
        <v>1662</v>
      </c>
      <c r="E1347" s="15" t="str">
        <f t="shared" si="231"/>
        <v>F001</v>
      </c>
      <c r="F1347" s="15" t="str">
        <f t="shared" si="221"/>
        <v>8243</v>
      </c>
      <c r="G1347" s="15" t="str">
        <f t="shared" si="222"/>
        <v>1-8</v>
      </c>
      <c r="H1347" s="5" t="s">
        <v>1644</v>
      </c>
      <c r="I1347" s="5">
        <f t="shared" si="223"/>
        <v>1</v>
      </c>
      <c r="J1347" s="5">
        <f t="shared" si="224"/>
        <v>2022</v>
      </c>
      <c r="K1347" s="5">
        <f t="shared" si="225"/>
        <v>25</v>
      </c>
      <c r="L1347" s="7">
        <f t="shared" si="226"/>
        <v>44586</v>
      </c>
      <c r="M1347" s="5" t="s">
        <v>1644</v>
      </c>
      <c r="R1347" s="5" t="s">
        <v>46</v>
      </c>
      <c r="S1347" s="5" t="s">
        <v>40</v>
      </c>
      <c r="T1347" s="5" t="s">
        <v>41</v>
      </c>
      <c r="U1347" s="5" t="s">
        <v>47</v>
      </c>
      <c r="V1347" s="5" t="str">
        <f t="shared" si="227"/>
        <v>"geotecnia t&amp;g laboratorio de suelos, concretos y asfalto e.i.r.l." - "geotecnia t &amp; g e.i.r.l."</v>
      </c>
      <c r="W1347" s="5" t="str">
        <f t="shared" si="228"/>
        <v>"GEOTECNIA T&amp;G LABORATORIO DE SUELOS, CONCRETOS Y ASFALTO E.I.R.L." - "GEOTECNIA T &amp; G E.I.R.L."</v>
      </c>
      <c r="X1347" s="5" t="str">
        <f t="shared" si="229"/>
        <v>"Geotecnia T&amp;G Laboratorio De Suelos, Concretos Y Asfalto E.I.R.L." - "Geotecnia T &amp; G E.I.R.L."</v>
      </c>
      <c r="Y1347" s="5">
        <v>20603409168</v>
      </c>
      <c r="Z1347" s="5" t="s">
        <v>34</v>
      </c>
      <c r="AA1347" s="5" t="s">
        <v>35</v>
      </c>
      <c r="AD1347" s="5" t="s">
        <v>36</v>
      </c>
      <c r="AE1347" s="5">
        <v>139.83000000000001</v>
      </c>
      <c r="AF1347" s="5">
        <v>0</v>
      </c>
      <c r="AG1347" s="5">
        <v>25.17</v>
      </c>
      <c r="AH1347" s="5">
        <f t="shared" si="230"/>
        <v>165</v>
      </c>
    </row>
    <row r="1348" spans="1:34" x14ac:dyDescent="0.25">
      <c r="A1348" s="5">
        <v>1293</v>
      </c>
      <c r="B1348" s="5" t="s">
        <v>29</v>
      </c>
      <c r="C1348" s="5" t="s">
        <v>38</v>
      </c>
      <c r="D1348" s="5" t="s">
        <v>1663</v>
      </c>
      <c r="E1348" s="15" t="str">
        <f t="shared" si="231"/>
        <v>F001</v>
      </c>
      <c r="F1348" s="15" t="str">
        <f t="shared" si="221"/>
        <v>8242</v>
      </c>
      <c r="G1348" s="15" t="str">
        <f t="shared" si="222"/>
        <v>1-8</v>
      </c>
      <c r="H1348" s="5" t="s">
        <v>1644</v>
      </c>
      <c r="I1348" s="5">
        <f t="shared" si="223"/>
        <v>1</v>
      </c>
      <c r="J1348" s="5">
        <f t="shared" si="224"/>
        <v>2022</v>
      </c>
      <c r="K1348" s="5">
        <f t="shared" si="225"/>
        <v>25</v>
      </c>
      <c r="L1348" s="7">
        <f t="shared" si="226"/>
        <v>44586</v>
      </c>
      <c r="M1348" s="5" t="s">
        <v>1644</v>
      </c>
      <c r="R1348" s="5" t="s">
        <v>1664</v>
      </c>
      <c r="S1348" s="5" t="s">
        <v>61</v>
      </c>
      <c r="T1348" s="5" t="s">
        <v>1665</v>
      </c>
      <c r="U1348" s="5" t="s">
        <v>1666</v>
      </c>
      <c r="V1348" s="5" t="str">
        <f t="shared" si="227"/>
        <v>nace catilluc servicios generales s.a.c.</v>
      </c>
      <c r="W1348" s="5" t="str">
        <f t="shared" si="228"/>
        <v>NACE CATILLUC SERVICIOS GENERALES S.A.C.</v>
      </c>
      <c r="X1348" s="5" t="str">
        <f t="shared" si="229"/>
        <v>Nace Catilluc Servicios Generales S.A.C.</v>
      </c>
      <c r="Y1348" s="5">
        <v>20606853581</v>
      </c>
      <c r="Z1348" s="5" t="s">
        <v>34</v>
      </c>
      <c r="AA1348" s="5" t="s">
        <v>35</v>
      </c>
      <c r="AD1348" s="5" t="s">
        <v>36</v>
      </c>
      <c r="AE1348" s="5">
        <v>254.24</v>
      </c>
      <c r="AF1348" s="5">
        <v>0</v>
      </c>
      <c r="AG1348" s="5">
        <v>45.76</v>
      </c>
      <c r="AH1348" s="5">
        <f t="shared" si="230"/>
        <v>300</v>
      </c>
    </row>
    <row r="1349" spans="1:34" x14ac:dyDescent="0.25">
      <c r="A1349" s="5">
        <v>1294</v>
      </c>
      <c r="B1349" s="5" t="s">
        <v>49</v>
      </c>
      <c r="C1349" s="5" t="s">
        <v>30</v>
      </c>
      <c r="D1349" s="5" t="s">
        <v>1667</v>
      </c>
      <c r="E1349" s="15" t="str">
        <f t="shared" si="231"/>
        <v>B003</v>
      </c>
      <c r="F1349" s="15" t="str">
        <f t="shared" si="221"/>
        <v>12496</v>
      </c>
      <c r="G1349" s="15" t="str">
        <f t="shared" si="222"/>
        <v>3-1</v>
      </c>
      <c r="H1349" s="5" t="s">
        <v>1644</v>
      </c>
      <c r="I1349" s="5">
        <f t="shared" si="223"/>
        <v>1</v>
      </c>
      <c r="J1349" s="5">
        <f t="shared" si="224"/>
        <v>2022</v>
      </c>
      <c r="K1349" s="5">
        <f t="shared" si="225"/>
        <v>25</v>
      </c>
      <c r="L1349" s="7">
        <f t="shared" si="226"/>
        <v>44586</v>
      </c>
      <c r="M1349" s="5" t="s">
        <v>1644</v>
      </c>
      <c r="U1349" s="5" t="s">
        <v>33</v>
      </c>
      <c r="V1349" s="5" t="str">
        <f t="shared" si="227"/>
        <v>clientes - varios</v>
      </c>
      <c r="W1349" s="5" t="str">
        <f t="shared" si="228"/>
        <v>CLIENTES - VARIOS</v>
      </c>
      <c r="X1349" s="5" t="str">
        <f t="shared" si="229"/>
        <v>Clientes - Varios</v>
      </c>
      <c r="Y1349" s="5">
        <v>99999999</v>
      </c>
      <c r="Z1349" s="5" t="s">
        <v>34</v>
      </c>
      <c r="AA1349" s="5" t="s">
        <v>35</v>
      </c>
      <c r="AD1349" s="5" t="s">
        <v>36</v>
      </c>
      <c r="AE1349" s="5">
        <v>49.58</v>
      </c>
      <c r="AF1349" s="5">
        <v>0</v>
      </c>
      <c r="AG1349" s="5">
        <v>8.92</v>
      </c>
      <c r="AH1349" s="5">
        <f t="shared" si="230"/>
        <v>58.5</v>
      </c>
    </row>
    <row r="1350" spans="1:34" x14ac:dyDescent="0.25">
      <c r="A1350" s="5">
        <v>1295</v>
      </c>
      <c r="B1350" s="5" t="s">
        <v>55</v>
      </c>
      <c r="C1350" s="5" t="s">
        <v>38</v>
      </c>
      <c r="D1350" s="5" t="s">
        <v>1668</v>
      </c>
      <c r="E1350" s="15" t="str">
        <f t="shared" si="231"/>
        <v>F002</v>
      </c>
      <c r="F1350" s="15" t="str">
        <f t="shared" si="221"/>
        <v>3443</v>
      </c>
      <c r="G1350" s="15" t="str">
        <f t="shared" si="222"/>
        <v>2-3</v>
      </c>
      <c r="H1350" s="5" t="s">
        <v>1644</v>
      </c>
      <c r="I1350" s="5">
        <f t="shared" si="223"/>
        <v>1</v>
      </c>
      <c r="J1350" s="5">
        <f t="shared" si="224"/>
        <v>2022</v>
      </c>
      <c r="K1350" s="5">
        <f t="shared" si="225"/>
        <v>25</v>
      </c>
      <c r="L1350" s="7">
        <f t="shared" si="226"/>
        <v>44586</v>
      </c>
      <c r="M1350" s="5" t="s">
        <v>1644</v>
      </c>
      <c r="R1350" s="5" t="s">
        <v>87</v>
      </c>
      <c r="S1350" s="5" t="s">
        <v>40</v>
      </c>
      <c r="T1350" s="5" t="s">
        <v>41</v>
      </c>
      <c r="U1350" s="5" t="s">
        <v>1669</v>
      </c>
      <c r="V1350" s="5" t="str">
        <f t="shared" si="227"/>
        <v>nevygas s.a.c.</v>
      </c>
      <c r="W1350" s="5" t="str">
        <f t="shared" si="228"/>
        <v>NEVYGAS S.A.C.</v>
      </c>
      <c r="X1350" s="5" t="str">
        <f t="shared" si="229"/>
        <v>Nevygas S.A.C.</v>
      </c>
      <c r="Y1350" s="5">
        <v>20605811885</v>
      </c>
      <c r="Z1350" s="5" t="s">
        <v>34</v>
      </c>
      <c r="AA1350" s="5" t="s">
        <v>35</v>
      </c>
      <c r="AD1350" s="5" t="s">
        <v>36</v>
      </c>
      <c r="AE1350" s="5">
        <v>101.69</v>
      </c>
      <c r="AF1350" s="5">
        <v>0</v>
      </c>
      <c r="AG1350" s="5">
        <v>18.3</v>
      </c>
      <c r="AH1350" s="5">
        <f t="shared" si="230"/>
        <v>119.99</v>
      </c>
    </row>
    <row r="1351" spans="1:34" x14ac:dyDescent="0.25">
      <c r="A1351" s="5">
        <v>1296</v>
      </c>
      <c r="B1351" s="5" t="s">
        <v>49</v>
      </c>
      <c r="C1351" s="5" t="s">
        <v>30</v>
      </c>
      <c r="D1351" s="5" t="s">
        <v>1670</v>
      </c>
      <c r="E1351" s="15" t="str">
        <f t="shared" si="231"/>
        <v>B003</v>
      </c>
      <c r="F1351" s="15" t="str">
        <f t="shared" si="221"/>
        <v>12495</v>
      </c>
      <c r="G1351" s="15" t="str">
        <f t="shared" si="222"/>
        <v>3-1</v>
      </c>
      <c r="H1351" s="5" t="s">
        <v>1644</v>
      </c>
      <c r="I1351" s="5">
        <f t="shared" si="223"/>
        <v>1</v>
      </c>
      <c r="J1351" s="5">
        <f t="shared" si="224"/>
        <v>2022</v>
      </c>
      <c r="K1351" s="5">
        <f t="shared" si="225"/>
        <v>25</v>
      </c>
      <c r="L1351" s="7">
        <f t="shared" si="226"/>
        <v>44586</v>
      </c>
      <c r="M1351" s="5" t="s">
        <v>1644</v>
      </c>
      <c r="U1351" s="5" t="s">
        <v>33</v>
      </c>
      <c r="V1351" s="5" t="str">
        <f t="shared" si="227"/>
        <v>clientes - varios</v>
      </c>
      <c r="W1351" s="5" t="str">
        <f t="shared" si="228"/>
        <v>CLIENTES - VARIOS</v>
      </c>
      <c r="X1351" s="5" t="str">
        <f t="shared" si="229"/>
        <v>Clientes - Varios</v>
      </c>
      <c r="Y1351" s="5">
        <v>99999999</v>
      </c>
      <c r="Z1351" s="5" t="s">
        <v>34</v>
      </c>
      <c r="AA1351" s="5" t="s">
        <v>35</v>
      </c>
      <c r="AD1351" s="5" t="s">
        <v>36</v>
      </c>
      <c r="AE1351" s="5">
        <v>80.510000000000005</v>
      </c>
      <c r="AF1351" s="5">
        <v>0</v>
      </c>
      <c r="AG1351" s="5">
        <v>14.49</v>
      </c>
      <c r="AH1351" s="5">
        <f t="shared" si="230"/>
        <v>95</v>
      </c>
    </row>
    <row r="1352" spans="1:34" x14ac:dyDescent="0.25">
      <c r="A1352" s="5">
        <v>1297</v>
      </c>
      <c r="B1352" s="5" t="s">
        <v>29</v>
      </c>
      <c r="C1352" s="5" t="s">
        <v>38</v>
      </c>
      <c r="D1352" s="5" t="s">
        <v>1671</v>
      </c>
      <c r="E1352" s="15" t="str">
        <f t="shared" si="231"/>
        <v>F001</v>
      </c>
      <c r="F1352" s="15" t="str">
        <f t="shared" si="221"/>
        <v>8241</v>
      </c>
      <c r="G1352" s="15" t="str">
        <f t="shared" si="222"/>
        <v>1-8</v>
      </c>
      <c r="H1352" s="5" t="s">
        <v>1644</v>
      </c>
      <c r="I1352" s="5">
        <f t="shared" si="223"/>
        <v>1</v>
      </c>
      <c r="J1352" s="5">
        <f t="shared" si="224"/>
        <v>2022</v>
      </c>
      <c r="K1352" s="5">
        <f t="shared" si="225"/>
        <v>25</v>
      </c>
      <c r="L1352" s="7">
        <f t="shared" si="226"/>
        <v>44586</v>
      </c>
      <c r="M1352" s="5" t="s">
        <v>1644</v>
      </c>
      <c r="R1352" s="5" t="s">
        <v>41</v>
      </c>
      <c r="S1352" s="5" t="s">
        <v>40</v>
      </c>
      <c r="T1352" s="5" t="s">
        <v>41</v>
      </c>
      <c r="U1352" s="5" t="s">
        <v>106</v>
      </c>
      <c r="V1352" s="5" t="str">
        <f t="shared" si="227"/>
        <v>casiano maco segundo baltazar</v>
      </c>
      <c r="W1352" s="5" t="str">
        <f t="shared" si="228"/>
        <v>CASIANO MACO SEGUNDO BALTAZAR</v>
      </c>
      <c r="X1352" s="5" t="str">
        <f t="shared" si="229"/>
        <v>Casiano Maco Segundo Baltazar</v>
      </c>
      <c r="Y1352" s="5">
        <v>10432479388</v>
      </c>
      <c r="Z1352" s="5" t="s">
        <v>34</v>
      </c>
      <c r="AA1352" s="5" t="s">
        <v>35</v>
      </c>
      <c r="AD1352" s="5" t="s">
        <v>36</v>
      </c>
      <c r="AE1352" s="5">
        <v>42.37</v>
      </c>
      <c r="AF1352" s="5">
        <v>0</v>
      </c>
      <c r="AG1352" s="5">
        <v>7.63</v>
      </c>
      <c r="AH1352" s="5">
        <f t="shared" si="230"/>
        <v>50</v>
      </c>
    </row>
    <row r="1353" spans="1:34" x14ac:dyDescent="0.25">
      <c r="A1353" s="5">
        <v>1298</v>
      </c>
      <c r="B1353" s="5" t="s">
        <v>29</v>
      </c>
      <c r="C1353" s="5" t="s">
        <v>38</v>
      </c>
      <c r="D1353" s="5" t="s">
        <v>1672</v>
      </c>
      <c r="E1353" s="15" t="str">
        <f t="shared" si="231"/>
        <v>F001</v>
      </c>
      <c r="F1353" s="15" t="str">
        <f t="shared" si="221"/>
        <v>8240</v>
      </c>
      <c r="G1353" s="15" t="str">
        <f t="shared" si="222"/>
        <v>1-8</v>
      </c>
      <c r="H1353" s="5" t="s">
        <v>1644</v>
      </c>
      <c r="I1353" s="5">
        <f t="shared" si="223"/>
        <v>1</v>
      </c>
      <c r="J1353" s="5">
        <f t="shared" si="224"/>
        <v>2022</v>
      </c>
      <c r="K1353" s="5">
        <f t="shared" si="225"/>
        <v>25</v>
      </c>
      <c r="L1353" s="7">
        <f t="shared" si="226"/>
        <v>44586</v>
      </c>
      <c r="M1353" s="5" t="s">
        <v>1644</v>
      </c>
      <c r="R1353" s="5" t="s">
        <v>395</v>
      </c>
      <c r="S1353" s="5" t="s">
        <v>168</v>
      </c>
      <c r="T1353" s="5" t="s">
        <v>169</v>
      </c>
      <c r="U1353" s="5" t="s">
        <v>396</v>
      </c>
      <c r="V1353" s="5" t="str">
        <f t="shared" si="227"/>
        <v>transportes pasamayo s r ltda</v>
      </c>
      <c r="W1353" s="5" t="str">
        <f t="shared" si="228"/>
        <v>TRANSPORTES PASAMAYO S R LTDA</v>
      </c>
      <c r="X1353" s="5" t="str">
        <f t="shared" si="229"/>
        <v>Transportes Pasamayo S R Ltda</v>
      </c>
      <c r="Y1353" s="5">
        <v>20225171719</v>
      </c>
      <c r="Z1353" s="5" t="s">
        <v>34</v>
      </c>
      <c r="AA1353" s="5" t="s">
        <v>35</v>
      </c>
      <c r="AD1353" s="5" t="s">
        <v>36</v>
      </c>
      <c r="AE1353" s="5">
        <v>145.34</v>
      </c>
      <c r="AF1353" s="5">
        <v>0</v>
      </c>
      <c r="AG1353" s="5">
        <v>26.16</v>
      </c>
      <c r="AH1353" s="5">
        <f t="shared" si="230"/>
        <v>171.5</v>
      </c>
    </row>
    <row r="1354" spans="1:34" x14ac:dyDescent="0.25">
      <c r="A1354" s="5">
        <v>1299</v>
      </c>
      <c r="B1354" s="5" t="s">
        <v>49</v>
      </c>
      <c r="C1354" s="5" t="s">
        <v>30</v>
      </c>
      <c r="D1354" s="5" t="s">
        <v>1673</v>
      </c>
      <c r="E1354" s="15" t="str">
        <f t="shared" si="231"/>
        <v>B003</v>
      </c>
      <c r="F1354" s="15" t="str">
        <f t="shared" si="221"/>
        <v>12494</v>
      </c>
      <c r="G1354" s="15" t="str">
        <f t="shared" si="222"/>
        <v>3-1</v>
      </c>
      <c r="H1354" s="5" t="s">
        <v>1644</v>
      </c>
      <c r="I1354" s="5">
        <f t="shared" si="223"/>
        <v>1</v>
      </c>
      <c r="J1354" s="5">
        <f t="shared" si="224"/>
        <v>2022</v>
      </c>
      <c r="K1354" s="5">
        <f t="shared" si="225"/>
        <v>25</v>
      </c>
      <c r="L1354" s="7">
        <f t="shared" si="226"/>
        <v>44586</v>
      </c>
      <c r="M1354" s="5" t="s">
        <v>1644</v>
      </c>
      <c r="U1354" s="5" t="s">
        <v>33</v>
      </c>
      <c r="V1354" s="5" t="str">
        <f t="shared" si="227"/>
        <v>clientes - varios</v>
      </c>
      <c r="W1354" s="5" t="str">
        <f t="shared" si="228"/>
        <v>CLIENTES - VARIOS</v>
      </c>
      <c r="X1354" s="5" t="str">
        <f t="shared" si="229"/>
        <v>Clientes - Varios</v>
      </c>
      <c r="Y1354" s="5">
        <v>99999999</v>
      </c>
      <c r="Z1354" s="5" t="s">
        <v>34</v>
      </c>
      <c r="AA1354" s="5" t="s">
        <v>35</v>
      </c>
      <c r="AD1354" s="5" t="s">
        <v>36</v>
      </c>
      <c r="AE1354" s="5">
        <v>508.47</v>
      </c>
      <c r="AF1354" s="5">
        <v>0</v>
      </c>
      <c r="AG1354" s="5">
        <v>91.53</v>
      </c>
      <c r="AH1354" s="5">
        <f t="shared" si="230"/>
        <v>600</v>
      </c>
    </row>
    <row r="1355" spans="1:34" x14ac:dyDescent="0.25">
      <c r="A1355" s="5">
        <v>1300</v>
      </c>
      <c r="B1355" s="5" t="s">
        <v>49</v>
      </c>
      <c r="C1355" s="5" t="s">
        <v>30</v>
      </c>
      <c r="D1355" s="5" t="s">
        <v>1674</v>
      </c>
      <c r="E1355" s="15" t="str">
        <f t="shared" si="231"/>
        <v>B003</v>
      </c>
      <c r="F1355" s="15" t="str">
        <f t="shared" si="221"/>
        <v>12493</v>
      </c>
      <c r="G1355" s="15" t="str">
        <f t="shared" si="222"/>
        <v>3-1</v>
      </c>
      <c r="H1355" s="5" t="s">
        <v>1644</v>
      </c>
      <c r="I1355" s="5">
        <f t="shared" si="223"/>
        <v>1</v>
      </c>
      <c r="J1355" s="5">
        <f t="shared" si="224"/>
        <v>2022</v>
      </c>
      <c r="K1355" s="5">
        <f t="shared" si="225"/>
        <v>25</v>
      </c>
      <c r="L1355" s="7">
        <f t="shared" si="226"/>
        <v>44586</v>
      </c>
      <c r="M1355" s="5" t="s">
        <v>1644</v>
      </c>
      <c r="U1355" s="5" t="s">
        <v>33</v>
      </c>
      <c r="V1355" s="5" t="str">
        <f t="shared" si="227"/>
        <v>clientes - varios</v>
      </c>
      <c r="W1355" s="5" t="str">
        <f t="shared" si="228"/>
        <v>CLIENTES - VARIOS</v>
      </c>
      <c r="X1355" s="5" t="str">
        <f t="shared" si="229"/>
        <v>Clientes - Varios</v>
      </c>
      <c r="Y1355" s="5">
        <v>99999999</v>
      </c>
      <c r="Z1355" s="5" t="s">
        <v>34</v>
      </c>
      <c r="AA1355" s="5" t="s">
        <v>35</v>
      </c>
      <c r="AD1355" s="5" t="s">
        <v>36</v>
      </c>
      <c r="AE1355" s="5">
        <v>508.47</v>
      </c>
      <c r="AF1355" s="5">
        <v>0</v>
      </c>
      <c r="AG1355" s="5">
        <v>91.53</v>
      </c>
      <c r="AH1355" s="5">
        <f t="shared" si="230"/>
        <v>600</v>
      </c>
    </row>
    <row r="1356" spans="1:34" x14ac:dyDescent="0.25">
      <c r="A1356" s="5">
        <v>1301</v>
      </c>
      <c r="B1356" s="5" t="s">
        <v>49</v>
      </c>
      <c r="C1356" s="5" t="s">
        <v>30</v>
      </c>
      <c r="D1356" s="5" t="s">
        <v>1675</v>
      </c>
      <c r="E1356" s="15" t="str">
        <f t="shared" si="231"/>
        <v>B003</v>
      </c>
      <c r="F1356" s="15" t="str">
        <f t="shared" si="221"/>
        <v>12492</v>
      </c>
      <c r="G1356" s="15" t="str">
        <f t="shared" si="222"/>
        <v>3-1</v>
      </c>
      <c r="H1356" s="5" t="s">
        <v>1644</v>
      </c>
      <c r="I1356" s="5">
        <f t="shared" si="223"/>
        <v>1</v>
      </c>
      <c r="J1356" s="5">
        <f t="shared" si="224"/>
        <v>2022</v>
      </c>
      <c r="K1356" s="5">
        <f t="shared" si="225"/>
        <v>25</v>
      </c>
      <c r="L1356" s="7">
        <f t="shared" si="226"/>
        <v>44586</v>
      </c>
      <c r="M1356" s="5" t="s">
        <v>1644</v>
      </c>
      <c r="U1356" s="5" t="s">
        <v>33</v>
      </c>
      <c r="V1356" s="5" t="str">
        <f t="shared" si="227"/>
        <v>clientes - varios</v>
      </c>
      <c r="W1356" s="5" t="str">
        <f t="shared" si="228"/>
        <v>CLIENTES - VARIOS</v>
      </c>
      <c r="X1356" s="5" t="str">
        <f t="shared" si="229"/>
        <v>Clientes - Varios</v>
      </c>
      <c r="Y1356" s="5">
        <v>99999999</v>
      </c>
      <c r="Z1356" s="5" t="s">
        <v>34</v>
      </c>
      <c r="AA1356" s="5" t="s">
        <v>35</v>
      </c>
      <c r="AD1356" s="5" t="s">
        <v>36</v>
      </c>
      <c r="AE1356" s="5">
        <v>508.47</v>
      </c>
      <c r="AF1356" s="5">
        <v>0</v>
      </c>
      <c r="AG1356" s="5">
        <v>91.53</v>
      </c>
      <c r="AH1356" s="5">
        <f t="shared" si="230"/>
        <v>600</v>
      </c>
    </row>
    <row r="1357" spans="1:34" x14ac:dyDescent="0.25">
      <c r="A1357" s="5">
        <v>1302</v>
      </c>
      <c r="B1357" s="5" t="s">
        <v>49</v>
      </c>
      <c r="C1357" s="5" t="s">
        <v>30</v>
      </c>
      <c r="D1357" s="5" t="s">
        <v>1676</v>
      </c>
      <c r="E1357" s="15" t="str">
        <f t="shared" si="231"/>
        <v>B003</v>
      </c>
      <c r="F1357" s="15" t="str">
        <f t="shared" si="221"/>
        <v>12491</v>
      </c>
      <c r="G1357" s="15" t="str">
        <f t="shared" si="222"/>
        <v>3-1</v>
      </c>
      <c r="H1357" s="5" t="s">
        <v>1644</v>
      </c>
      <c r="I1357" s="5">
        <f t="shared" si="223"/>
        <v>1</v>
      </c>
      <c r="J1357" s="5">
        <f t="shared" si="224"/>
        <v>2022</v>
      </c>
      <c r="K1357" s="5">
        <f t="shared" si="225"/>
        <v>25</v>
      </c>
      <c r="L1357" s="7">
        <f t="shared" si="226"/>
        <v>44586</v>
      </c>
      <c r="M1357" s="5" t="s">
        <v>1644</v>
      </c>
      <c r="U1357" s="5" t="s">
        <v>33</v>
      </c>
      <c r="V1357" s="5" t="str">
        <f t="shared" si="227"/>
        <v>clientes - varios</v>
      </c>
      <c r="W1357" s="5" t="str">
        <f t="shared" si="228"/>
        <v>CLIENTES - VARIOS</v>
      </c>
      <c r="X1357" s="5" t="str">
        <f t="shared" si="229"/>
        <v>Clientes - Varios</v>
      </c>
      <c r="Y1357" s="5">
        <v>99999999</v>
      </c>
      <c r="Z1357" s="5" t="s">
        <v>34</v>
      </c>
      <c r="AA1357" s="5" t="s">
        <v>35</v>
      </c>
      <c r="AD1357" s="5" t="s">
        <v>36</v>
      </c>
      <c r="AE1357" s="5">
        <v>508.47</v>
      </c>
      <c r="AF1357" s="5">
        <v>0</v>
      </c>
      <c r="AG1357" s="5">
        <v>91.53</v>
      </c>
      <c r="AH1357" s="5">
        <f t="shared" si="230"/>
        <v>600</v>
      </c>
    </row>
    <row r="1358" spans="1:34" x14ac:dyDescent="0.25">
      <c r="A1358" s="5">
        <v>1303</v>
      </c>
      <c r="B1358" s="5" t="s">
        <v>49</v>
      </c>
      <c r="C1358" s="5" t="s">
        <v>30</v>
      </c>
      <c r="D1358" s="5" t="s">
        <v>1677</v>
      </c>
      <c r="E1358" s="15" t="str">
        <f t="shared" si="231"/>
        <v>B003</v>
      </c>
      <c r="F1358" s="15" t="str">
        <f t="shared" si="221"/>
        <v>12490</v>
      </c>
      <c r="G1358" s="15" t="str">
        <f t="shared" si="222"/>
        <v>3-1</v>
      </c>
      <c r="H1358" s="5" t="s">
        <v>1644</v>
      </c>
      <c r="I1358" s="5">
        <f t="shared" si="223"/>
        <v>1</v>
      </c>
      <c r="J1358" s="5">
        <f t="shared" si="224"/>
        <v>2022</v>
      </c>
      <c r="K1358" s="5">
        <f t="shared" si="225"/>
        <v>25</v>
      </c>
      <c r="L1358" s="7">
        <f t="shared" si="226"/>
        <v>44586</v>
      </c>
      <c r="M1358" s="5" t="s">
        <v>1644</v>
      </c>
      <c r="U1358" s="5" t="s">
        <v>33</v>
      </c>
      <c r="V1358" s="5" t="str">
        <f t="shared" si="227"/>
        <v>clientes - varios</v>
      </c>
      <c r="W1358" s="5" t="str">
        <f t="shared" si="228"/>
        <v>CLIENTES - VARIOS</v>
      </c>
      <c r="X1358" s="5" t="str">
        <f t="shared" si="229"/>
        <v>Clientes - Varios</v>
      </c>
      <c r="Y1358" s="5">
        <v>99999999</v>
      </c>
      <c r="Z1358" s="5" t="s">
        <v>34</v>
      </c>
      <c r="AA1358" s="5" t="s">
        <v>35</v>
      </c>
      <c r="AD1358" s="5" t="s">
        <v>36</v>
      </c>
      <c r="AE1358" s="5">
        <v>508.47</v>
      </c>
      <c r="AF1358" s="5">
        <v>0</v>
      </c>
      <c r="AG1358" s="5">
        <v>91.53</v>
      </c>
      <c r="AH1358" s="5">
        <f t="shared" si="230"/>
        <v>600</v>
      </c>
    </row>
    <row r="1359" spans="1:34" x14ac:dyDescent="0.25">
      <c r="A1359" s="5">
        <v>1304</v>
      </c>
      <c r="B1359" s="5" t="s">
        <v>55</v>
      </c>
      <c r="C1359" s="5" t="s">
        <v>30</v>
      </c>
      <c r="D1359" s="5" t="s">
        <v>1678</v>
      </c>
      <c r="E1359" s="15" t="str">
        <f t="shared" si="231"/>
        <v>B002</v>
      </c>
      <c r="F1359" s="15" t="str">
        <f t="shared" si="221"/>
        <v>15918</v>
      </c>
      <c r="G1359" s="15" t="str">
        <f t="shared" si="222"/>
        <v>2-1</v>
      </c>
      <c r="H1359" s="5" t="s">
        <v>1644</v>
      </c>
      <c r="I1359" s="5">
        <f t="shared" si="223"/>
        <v>1</v>
      </c>
      <c r="J1359" s="5">
        <f t="shared" si="224"/>
        <v>2022</v>
      </c>
      <c r="K1359" s="5">
        <f t="shared" si="225"/>
        <v>25</v>
      </c>
      <c r="L1359" s="7">
        <f t="shared" si="226"/>
        <v>44586</v>
      </c>
      <c r="M1359" s="5" t="s">
        <v>1644</v>
      </c>
      <c r="U1359" s="5" t="s">
        <v>33</v>
      </c>
      <c r="V1359" s="5" t="str">
        <f t="shared" si="227"/>
        <v>clientes - varios</v>
      </c>
      <c r="W1359" s="5" t="str">
        <f t="shared" si="228"/>
        <v>CLIENTES - VARIOS</v>
      </c>
      <c r="X1359" s="5" t="str">
        <f t="shared" si="229"/>
        <v>Clientes - Varios</v>
      </c>
      <c r="Y1359" s="5">
        <v>99999999</v>
      </c>
      <c r="Z1359" s="5" t="s">
        <v>34</v>
      </c>
      <c r="AA1359" s="5" t="s">
        <v>35</v>
      </c>
      <c r="AD1359" s="5" t="s">
        <v>36</v>
      </c>
      <c r="AE1359" s="5">
        <v>508.47</v>
      </c>
      <c r="AF1359" s="5">
        <v>0</v>
      </c>
      <c r="AG1359" s="5">
        <v>91.53</v>
      </c>
      <c r="AH1359" s="5">
        <f t="shared" si="230"/>
        <v>600</v>
      </c>
    </row>
    <row r="1360" spans="1:34" x14ac:dyDescent="0.25">
      <c r="A1360" s="5">
        <v>1305</v>
      </c>
      <c r="B1360" s="5" t="s">
        <v>55</v>
      </c>
      <c r="C1360" s="5" t="s">
        <v>30</v>
      </c>
      <c r="D1360" s="5" t="s">
        <v>1679</v>
      </c>
      <c r="E1360" s="15" t="str">
        <f t="shared" si="231"/>
        <v>B002</v>
      </c>
      <c r="F1360" s="15" t="str">
        <f t="shared" si="221"/>
        <v>15917</v>
      </c>
      <c r="G1360" s="15" t="str">
        <f t="shared" si="222"/>
        <v>2-1</v>
      </c>
      <c r="H1360" s="5" t="s">
        <v>1644</v>
      </c>
      <c r="I1360" s="5">
        <f t="shared" si="223"/>
        <v>1</v>
      </c>
      <c r="J1360" s="5">
        <f t="shared" si="224"/>
        <v>2022</v>
      </c>
      <c r="K1360" s="5">
        <f t="shared" si="225"/>
        <v>25</v>
      </c>
      <c r="L1360" s="7">
        <f t="shared" si="226"/>
        <v>44586</v>
      </c>
      <c r="M1360" s="5" t="s">
        <v>1644</v>
      </c>
      <c r="U1360" s="5" t="s">
        <v>33</v>
      </c>
      <c r="V1360" s="5" t="str">
        <f t="shared" si="227"/>
        <v>clientes - varios</v>
      </c>
      <c r="W1360" s="5" t="str">
        <f t="shared" si="228"/>
        <v>CLIENTES - VARIOS</v>
      </c>
      <c r="X1360" s="5" t="str">
        <f t="shared" si="229"/>
        <v>Clientes - Varios</v>
      </c>
      <c r="Y1360" s="5">
        <v>99999999</v>
      </c>
      <c r="Z1360" s="5" t="s">
        <v>34</v>
      </c>
      <c r="AA1360" s="5" t="s">
        <v>35</v>
      </c>
      <c r="AD1360" s="5" t="s">
        <v>36</v>
      </c>
      <c r="AE1360" s="5">
        <v>508.47</v>
      </c>
      <c r="AF1360" s="5">
        <v>0</v>
      </c>
      <c r="AG1360" s="5">
        <v>91.53</v>
      </c>
      <c r="AH1360" s="5">
        <f t="shared" si="230"/>
        <v>600</v>
      </c>
    </row>
    <row r="1361" spans="1:34" x14ac:dyDescent="0.25">
      <c r="A1361" s="5">
        <v>1306</v>
      </c>
      <c r="B1361" s="5" t="s">
        <v>55</v>
      </c>
      <c r="C1361" s="5" t="s">
        <v>30</v>
      </c>
      <c r="D1361" s="5" t="s">
        <v>1680</v>
      </c>
      <c r="E1361" s="15" t="str">
        <f t="shared" si="231"/>
        <v>B002</v>
      </c>
      <c r="F1361" s="15" t="str">
        <f t="shared" si="221"/>
        <v>15916</v>
      </c>
      <c r="G1361" s="15" t="str">
        <f t="shared" si="222"/>
        <v>2-1</v>
      </c>
      <c r="H1361" s="5" t="s">
        <v>1644</v>
      </c>
      <c r="I1361" s="5">
        <f t="shared" si="223"/>
        <v>1</v>
      </c>
      <c r="J1361" s="5">
        <f t="shared" si="224"/>
        <v>2022</v>
      </c>
      <c r="K1361" s="5">
        <f t="shared" si="225"/>
        <v>25</v>
      </c>
      <c r="L1361" s="7">
        <f t="shared" si="226"/>
        <v>44586</v>
      </c>
      <c r="M1361" s="5" t="s">
        <v>1644</v>
      </c>
      <c r="U1361" s="5" t="s">
        <v>33</v>
      </c>
      <c r="V1361" s="5" t="str">
        <f t="shared" si="227"/>
        <v>clientes - varios</v>
      </c>
      <c r="W1361" s="5" t="str">
        <f t="shared" si="228"/>
        <v>CLIENTES - VARIOS</v>
      </c>
      <c r="X1361" s="5" t="str">
        <f t="shared" si="229"/>
        <v>Clientes - Varios</v>
      </c>
      <c r="Y1361" s="5">
        <v>99999999</v>
      </c>
      <c r="Z1361" s="5" t="s">
        <v>34</v>
      </c>
      <c r="AA1361" s="5" t="s">
        <v>35</v>
      </c>
      <c r="AD1361" s="5" t="s">
        <v>36</v>
      </c>
      <c r="AE1361" s="5">
        <v>508.47</v>
      </c>
      <c r="AF1361" s="5">
        <v>0</v>
      </c>
      <c r="AG1361" s="5">
        <v>91.53</v>
      </c>
      <c r="AH1361" s="5">
        <f t="shared" si="230"/>
        <v>600</v>
      </c>
    </row>
    <row r="1362" spans="1:34" x14ac:dyDescent="0.25">
      <c r="A1362" s="5">
        <v>1307</v>
      </c>
      <c r="B1362" s="5" t="s">
        <v>55</v>
      </c>
      <c r="C1362" s="5" t="s">
        <v>30</v>
      </c>
      <c r="D1362" s="5" t="s">
        <v>1681</v>
      </c>
      <c r="E1362" s="15" t="str">
        <f t="shared" si="231"/>
        <v>B002</v>
      </c>
      <c r="F1362" s="15" t="str">
        <f t="shared" si="221"/>
        <v>15915</v>
      </c>
      <c r="G1362" s="15" t="str">
        <f t="shared" si="222"/>
        <v>2-1</v>
      </c>
      <c r="H1362" s="5" t="s">
        <v>1644</v>
      </c>
      <c r="I1362" s="5">
        <f t="shared" si="223"/>
        <v>1</v>
      </c>
      <c r="J1362" s="5">
        <f t="shared" si="224"/>
        <v>2022</v>
      </c>
      <c r="K1362" s="5">
        <f t="shared" si="225"/>
        <v>25</v>
      </c>
      <c r="L1362" s="7">
        <f t="shared" si="226"/>
        <v>44586</v>
      </c>
      <c r="M1362" s="5" t="s">
        <v>1644</v>
      </c>
      <c r="U1362" s="5" t="s">
        <v>33</v>
      </c>
      <c r="V1362" s="5" t="str">
        <f t="shared" si="227"/>
        <v>clientes - varios</v>
      </c>
      <c r="W1362" s="5" t="str">
        <f t="shared" si="228"/>
        <v>CLIENTES - VARIOS</v>
      </c>
      <c r="X1362" s="5" t="str">
        <f t="shared" si="229"/>
        <v>Clientes - Varios</v>
      </c>
      <c r="Y1362" s="5">
        <v>99999999</v>
      </c>
      <c r="Z1362" s="5" t="s">
        <v>34</v>
      </c>
      <c r="AA1362" s="5" t="s">
        <v>35</v>
      </c>
      <c r="AD1362" s="5" t="s">
        <v>36</v>
      </c>
      <c r="AE1362" s="5">
        <v>508.47</v>
      </c>
      <c r="AF1362" s="5">
        <v>0</v>
      </c>
      <c r="AG1362" s="5">
        <v>91.53</v>
      </c>
      <c r="AH1362" s="5">
        <f t="shared" si="230"/>
        <v>600</v>
      </c>
    </row>
    <row r="1363" spans="1:34" x14ac:dyDescent="0.25">
      <c r="A1363" s="5">
        <v>1308</v>
      </c>
      <c r="B1363" s="5" t="s">
        <v>29</v>
      </c>
      <c r="C1363" s="5" t="s">
        <v>30</v>
      </c>
      <c r="D1363" s="5" t="s">
        <v>1682</v>
      </c>
      <c r="E1363" s="15" t="str">
        <f t="shared" si="231"/>
        <v>B001</v>
      </c>
      <c r="F1363" s="15" t="str">
        <f t="shared" si="221"/>
        <v>16961</v>
      </c>
      <c r="G1363" s="15" t="str">
        <f t="shared" si="222"/>
        <v>1-1</v>
      </c>
      <c r="H1363" s="5" t="s">
        <v>1644</v>
      </c>
      <c r="I1363" s="5">
        <f t="shared" si="223"/>
        <v>1</v>
      </c>
      <c r="J1363" s="5">
        <f t="shared" si="224"/>
        <v>2022</v>
      </c>
      <c r="K1363" s="5">
        <f t="shared" si="225"/>
        <v>25</v>
      </c>
      <c r="L1363" s="7">
        <f t="shared" si="226"/>
        <v>44586</v>
      </c>
      <c r="M1363" s="5" t="s">
        <v>1644</v>
      </c>
      <c r="U1363" s="5" t="s">
        <v>33</v>
      </c>
      <c r="V1363" s="5" t="str">
        <f t="shared" si="227"/>
        <v>clientes - varios</v>
      </c>
      <c r="W1363" s="5" t="str">
        <f t="shared" si="228"/>
        <v>CLIENTES - VARIOS</v>
      </c>
      <c r="X1363" s="5" t="str">
        <f t="shared" si="229"/>
        <v>Clientes - Varios</v>
      </c>
      <c r="Y1363" s="5">
        <v>99999999</v>
      </c>
      <c r="Z1363" s="5" t="s">
        <v>34</v>
      </c>
      <c r="AA1363" s="5" t="s">
        <v>35</v>
      </c>
      <c r="AD1363" s="5" t="s">
        <v>36</v>
      </c>
      <c r="AE1363" s="5">
        <v>508.47</v>
      </c>
      <c r="AF1363" s="5">
        <v>0</v>
      </c>
      <c r="AG1363" s="5">
        <v>91.53</v>
      </c>
      <c r="AH1363" s="5">
        <f t="shared" si="230"/>
        <v>600</v>
      </c>
    </row>
    <row r="1364" spans="1:34" x14ac:dyDescent="0.25">
      <c r="A1364" s="5">
        <v>1309</v>
      </c>
      <c r="B1364" s="5" t="s">
        <v>29</v>
      </c>
      <c r="C1364" s="5" t="s">
        <v>30</v>
      </c>
      <c r="D1364" s="5" t="s">
        <v>1683</v>
      </c>
      <c r="E1364" s="15" t="str">
        <f t="shared" si="231"/>
        <v>B001</v>
      </c>
      <c r="F1364" s="15" t="str">
        <f t="shared" si="221"/>
        <v>16960</v>
      </c>
      <c r="G1364" s="15" t="str">
        <f t="shared" si="222"/>
        <v>1-1</v>
      </c>
      <c r="H1364" s="5" t="s">
        <v>1644</v>
      </c>
      <c r="I1364" s="5">
        <f t="shared" si="223"/>
        <v>1</v>
      </c>
      <c r="J1364" s="5">
        <f t="shared" si="224"/>
        <v>2022</v>
      </c>
      <c r="K1364" s="5">
        <f t="shared" si="225"/>
        <v>25</v>
      </c>
      <c r="L1364" s="7">
        <f t="shared" si="226"/>
        <v>44586</v>
      </c>
      <c r="M1364" s="5" t="s">
        <v>1644</v>
      </c>
      <c r="U1364" s="5" t="s">
        <v>33</v>
      </c>
      <c r="V1364" s="5" t="str">
        <f t="shared" si="227"/>
        <v>clientes - varios</v>
      </c>
      <c r="W1364" s="5" t="str">
        <f t="shared" si="228"/>
        <v>CLIENTES - VARIOS</v>
      </c>
      <c r="X1364" s="5" t="str">
        <f t="shared" si="229"/>
        <v>Clientes - Varios</v>
      </c>
      <c r="Y1364" s="5">
        <v>99999999</v>
      </c>
      <c r="Z1364" s="5" t="s">
        <v>34</v>
      </c>
      <c r="AA1364" s="5" t="s">
        <v>35</v>
      </c>
      <c r="AD1364" s="5" t="s">
        <v>36</v>
      </c>
      <c r="AE1364" s="5">
        <v>508.47</v>
      </c>
      <c r="AF1364" s="5">
        <v>0</v>
      </c>
      <c r="AG1364" s="5">
        <v>91.53</v>
      </c>
      <c r="AH1364" s="5">
        <f t="shared" si="230"/>
        <v>600</v>
      </c>
    </row>
    <row r="1365" spans="1:34" x14ac:dyDescent="0.25">
      <c r="A1365" s="5">
        <v>1310</v>
      </c>
      <c r="B1365" s="5" t="s">
        <v>29</v>
      </c>
      <c r="C1365" s="5" t="s">
        <v>30</v>
      </c>
      <c r="D1365" s="5" t="s">
        <v>1684</v>
      </c>
      <c r="E1365" s="15" t="str">
        <f t="shared" si="231"/>
        <v>B001</v>
      </c>
      <c r="F1365" s="15" t="str">
        <f t="shared" si="221"/>
        <v>16959</v>
      </c>
      <c r="G1365" s="15" t="str">
        <f t="shared" si="222"/>
        <v>1-1</v>
      </c>
      <c r="H1365" s="5" t="s">
        <v>1644</v>
      </c>
      <c r="I1365" s="5">
        <f t="shared" si="223"/>
        <v>1</v>
      </c>
      <c r="J1365" s="5">
        <f t="shared" si="224"/>
        <v>2022</v>
      </c>
      <c r="K1365" s="5">
        <f t="shared" si="225"/>
        <v>25</v>
      </c>
      <c r="L1365" s="7">
        <f t="shared" si="226"/>
        <v>44586</v>
      </c>
      <c r="M1365" s="5" t="s">
        <v>1644</v>
      </c>
      <c r="U1365" s="5" t="s">
        <v>33</v>
      </c>
      <c r="V1365" s="5" t="str">
        <f t="shared" si="227"/>
        <v>clientes - varios</v>
      </c>
      <c r="W1365" s="5" t="str">
        <f t="shared" si="228"/>
        <v>CLIENTES - VARIOS</v>
      </c>
      <c r="X1365" s="5" t="str">
        <f t="shared" si="229"/>
        <v>Clientes - Varios</v>
      </c>
      <c r="Y1365" s="5">
        <v>99999999</v>
      </c>
      <c r="Z1365" s="5" t="s">
        <v>34</v>
      </c>
      <c r="AA1365" s="5" t="s">
        <v>35</v>
      </c>
      <c r="AD1365" s="5" t="s">
        <v>36</v>
      </c>
      <c r="AE1365" s="5">
        <v>508.47</v>
      </c>
      <c r="AF1365" s="5">
        <v>0</v>
      </c>
      <c r="AG1365" s="5">
        <v>91.53</v>
      </c>
      <c r="AH1365" s="5">
        <f t="shared" si="230"/>
        <v>600</v>
      </c>
    </row>
    <row r="1366" spans="1:34" x14ac:dyDescent="0.25">
      <c r="A1366" s="5">
        <v>1311</v>
      </c>
      <c r="B1366" s="5" t="s">
        <v>29</v>
      </c>
      <c r="C1366" s="5" t="s">
        <v>30</v>
      </c>
      <c r="D1366" s="5" t="s">
        <v>1685</v>
      </c>
      <c r="E1366" s="15" t="str">
        <f t="shared" si="231"/>
        <v>B001</v>
      </c>
      <c r="F1366" s="15" t="str">
        <f t="shared" si="221"/>
        <v>16958</v>
      </c>
      <c r="G1366" s="15" t="str">
        <f t="shared" si="222"/>
        <v>1-1</v>
      </c>
      <c r="H1366" s="5" t="s">
        <v>1644</v>
      </c>
      <c r="I1366" s="5">
        <f t="shared" si="223"/>
        <v>1</v>
      </c>
      <c r="J1366" s="5">
        <f t="shared" si="224"/>
        <v>2022</v>
      </c>
      <c r="K1366" s="5">
        <f t="shared" si="225"/>
        <v>25</v>
      </c>
      <c r="L1366" s="7">
        <f t="shared" si="226"/>
        <v>44586</v>
      </c>
      <c r="M1366" s="5" t="s">
        <v>1644</v>
      </c>
      <c r="U1366" s="5" t="s">
        <v>33</v>
      </c>
      <c r="V1366" s="5" t="str">
        <f t="shared" si="227"/>
        <v>clientes - varios</v>
      </c>
      <c r="W1366" s="5" t="str">
        <f t="shared" si="228"/>
        <v>CLIENTES - VARIOS</v>
      </c>
      <c r="X1366" s="5" t="str">
        <f t="shared" si="229"/>
        <v>Clientes - Varios</v>
      </c>
      <c r="Y1366" s="5">
        <v>99999999</v>
      </c>
      <c r="Z1366" s="5" t="s">
        <v>34</v>
      </c>
      <c r="AA1366" s="5" t="s">
        <v>35</v>
      </c>
      <c r="AD1366" s="5" t="s">
        <v>36</v>
      </c>
      <c r="AE1366" s="5">
        <v>508.47</v>
      </c>
      <c r="AF1366" s="5">
        <v>0</v>
      </c>
      <c r="AG1366" s="5">
        <v>91.53</v>
      </c>
      <c r="AH1366" s="5">
        <f t="shared" si="230"/>
        <v>600</v>
      </c>
    </row>
    <row r="1367" spans="1:34" x14ac:dyDescent="0.25">
      <c r="A1367" s="5">
        <v>1312</v>
      </c>
      <c r="B1367" s="5" t="s">
        <v>29</v>
      </c>
      <c r="C1367" s="5" t="s">
        <v>30</v>
      </c>
      <c r="D1367" s="5" t="s">
        <v>1686</v>
      </c>
      <c r="E1367" s="15" t="str">
        <f t="shared" si="231"/>
        <v>B001</v>
      </c>
      <c r="F1367" s="15" t="str">
        <f t="shared" si="221"/>
        <v>16957</v>
      </c>
      <c r="G1367" s="15" t="str">
        <f t="shared" si="222"/>
        <v>1-1</v>
      </c>
      <c r="H1367" s="5" t="s">
        <v>1644</v>
      </c>
      <c r="I1367" s="5">
        <f t="shared" si="223"/>
        <v>1</v>
      </c>
      <c r="J1367" s="5">
        <f t="shared" si="224"/>
        <v>2022</v>
      </c>
      <c r="K1367" s="5">
        <f t="shared" si="225"/>
        <v>25</v>
      </c>
      <c r="L1367" s="7">
        <f t="shared" si="226"/>
        <v>44586</v>
      </c>
      <c r="M1367" s="5" t="s">
        <v>1644</v>
      </c>
      <c r="U1367" s="5" t="s">
        <v>33</v>
      </c>
      <c r="V1367" s="5" t="str">
        <f t="shared" si="227"/>
        <v>clientes - varios</v>
      </c>
      <c r="W1367" s="5" t="str">
        <f t="shared" si="228"/>
        <v>CLIENTES - VARIOS</v>
      </c>
      <c r="X1367" s="5" t="str">
        <f t="shared" si="229"/>
        <v>Clientes - Varios</v>
      </c>
      <c r="Y1367" s="5">
        <v>99999999</v>
      </c>
      <c r="Z1367" s="5" t="s">
        <v>34</v>
      </c>
      <c r="AA1367" s="5" t="s">
        <v>35</v>
      </c>
      <c r="AD1367" s="5" t="s">
        <v>36</v>
      </c>
      <c r="AE1367" s="5">
        <v>508.47</v>
      </c>
      <c r="AF1367" s="5">
        <v>0</v>
      </c>
      <c r="AG1367" s="5">
        <v>91.53</v>
      </c>
      <c r="AH1367" s="5">
        <f t="shared" si="230"/>
        <v>600</v>
      </c>
    </row>
    <row r="1368" spans="1:34" x14ac:dyDescent="0.25">
      <c r="A1368" s="5">
        <v>1313</v>
      </c>
      <c r="B1368" s="5" t="s">
        <v>29</v>
      </c>
      <c r="C1368" s="5" t="s">
        <v>30</v>
      </c>
      <c r="D1368" s="5" t="s">
        <v>1687</v>
      </c>
      <c r="E1368" s="15" t="str">
        <f t="shared" si="231"/>
        <v>B001</v>
      </c>
      <c r="F1368" s="15" t="str">
        <f t="shared" si="221"/>
        <v>16956</v>
      </c>
      <c r="G1368" s="15" t="str">
        <f t="shared" si="222"/>
        <v>1-1</v>
      </c>
      <c r="H1368" s="5" t="s">
        <v>1644</v>
      </c>
      <c r="I1368" s="5">
        <f t="shared" si="223"/>
        <v>1</v>
      </c>
      <c r="J1368" s="5">
        <f t="shared" si="224"/>
        <v>2022</v>
      </c>
      <c r="K1368" s="5">
        <f t="shared" si="225"/>
        <v>25</v>
      </c>
      <c r="L1368" s="7">
        <f t="shared" si="226"/>
        <v>44586</v>
      </c>
      <c r="M1368" s="5" t="s">
        <v>1644</v>
      </c>
      <c r="U1368" s="5" t="s">
        <v>33</v>
      </c>
      <c r="V1368" s="5" t="str">
        <f t="shared" si="227"/>
        <v>clientes - varios</v>
      </c>
      <c r="W1368" s="5" t="str">
        <f t="shared" si="228"/>
        <v>CLIENTES - VARIOS</v>
      </c>
      <c r="X1368" s="5" t="str">
        <f t="shared" si="229"/>
        <v>Clientes - Varios</v>
      </c>
      <c r="Y1368" s="5">
        <v>99999999</v>
      </c>
      <c r="Z1368" s="5" t="s">
        <v>34</v>
      </c>
      <c r="AA1368" s="5" t="s">
        <v>35</v>
      </c>
      <c r="AD1368" s="5" t="s">
        <v>36</v>
      </c>
      <c r="AE1368" s="5">
        <v>508.47</v>
      </c>
      <c r="AF1368" s="5">
        <v>0</v>
      </c>
      <c r="AG1368" s="5">
        <v>91.53</v>
      </c>
      <c r="AH1368" s="5">
        <f t="shared" si="230"/>
        <v>600</v>
      </c>
    </row>
    <row r="1369" spans="1:34" x14ac:dyDescent="0.25">
      <c r="A1369" s="5">
        <v>1314</v>
      </c>
      <c r="B1369" s="5" t="s">
        <v>29</v>
      </c>
      <c r="C1369" s="5" t="s">
        <v>38</v>
      </c>
      <c r="D1369" s="5" t="s">
        <v>1688</v>
      </c>
      <c r="E1369" s="15" t="str">
        <f t="shared" si="231"/>
        <v>F001</v>
      </c>
      <c r="F1369" s="15" t="str">
        <f t="shared" si="221"/>
        <v>8239</v>
      </c>
      <c r="G1369" s="15" t="str">
        <f t="shared" si="222"/>
        <v>1-8</v>
      </c>
      <c r="H1369" s="5" t="s">
        <v>1644</v>
      </c>
      <c r="I1369" s="5">
        <f t="shared" si="223"/>
        <v>1</v>
      </c>
      <c r="J1369" s="5">
        <f t="shared" si="224"/>
        <v>2022</v>
      </c>
      <c r="K1369" s="5">
        <f t="shared" si="225"/>
        <v>25</v>
      </c>
      <c r="L1369" s="7">
        <f t="shared" si="226"/>
        <v>44586</v>
      </c>
      <c r="M1369" s="5" t="s">
        <v>1644</v>
      </c>
      <c r="S1369" s="5" t="s">
        <v>40</v>
      </c>
      <c r="T1369" s="5" t="s">
        <v>41</v>
      </c>
      <c r="U1369" s="5" t="s">
        <v>83</v>
      </c>
      <c r="V1369" s="5" t="str">
        <f t="shared" si="227"/>
        <v>sosa pagaza elias fernando</v>
      </c>
      <c r="W1369" s="5" t="str">
        <f t="shared" si="228"/>
        <v>SOSA PAGAZA ELIAS FERNANDO</v>
      </c>
      <c r="X1369" s="5" t="str">
        <f t="shared" si="229"/>
        <v>Sosa Pagaza Elias Fernando</v>
      </c>
      <c r="Y1369" s="5">
        <v>10000974787</v>
      </c>
      <c r="Z1369" s="5" t="s">
        <v>34</v>
      </c>
      <c r="AA1369" s="5" t="s">
        <v>35</v>
      </c>
      <c r="AD1369" s="5" t="s">
        <v>36</v>
      </c>
      <c r="AE1369" s="5">
        <v>257.63</v>
      </c>
      <c r="AF1369" s="5">
        <v>0</v>
      </c>
      <c r="AG1369" s="5">
        <v>46.37</v>
      </c>
      <c r="AH1369" s="5">
        <f t="shared" si="230"/>
        <v>304</v>
      </c>
    </row>
    <row r="1370" spans="1:34" x14ac:dyDescent="0.25">
      <c r="A1370" s="5">
        <v>1315</v>
      </c>
      <c r="B1370" s="5" t="s">
        <v>29</v>
      </c>
      <c r="C1370" s="5" t="s">
        <v>38</v>
      </c>
      <c r="D1370" s="5" t="s">
        <v>1689</v>
      </c>
      <c r="E1370" s="15" t="str">
        <f t="shared" si="231"/>
        <v>F001</v>
      </c>
      <c r="F1370" s="15" t="str">
        <f t="shared" si="221"/>
        <v>8238</v>
      </c>
      <c r="G1370" s="15" t="str">
        <f t="shared" si="222"/>
        <v>1-8</v>
      </c>
      <c r="H1370" s="5" t="s">
        <v>1644</v>
      </c>
      <c r="I1370" s="5">
        <f t="shared" si="223"/>
        <v>1</v>
      </c>
      <c r="J1370" s="5">
        <f t="shared" si="224"/>
        <v>2022</v>
      </c>
      <c r="K1370" s="5">
        <f t="shared" si="225"/>
        <v>25</v>
      </c>
      <c r="L1370" s="7">
        <f t="shared" si="226"/>
        <v>44586</v>
      </c>
      <c r="M1370" s="5" t="s">
        <v>1644</v>
      </c>
      <c r="U1370" s="5" t="s">
        <v>1440</v>
      </c>
      <c r="V1370" s="5" t="str">
        <f t="shared" si="227"/>
        <v>juan ramirez heredia</v>
      </c>
      <c r="W1370" s="5" t="str">
        <f t="shared" si="228"/>
        <v>JUAN RAMIREZ HEREDIA</v>
      </c>
      <c r="X1370" s="5" t="str">
        <f t="shared" si="229"/>
        <v>Juan Ramirez Heredia</v>
      </c>
      <c r="Y1370" s="5">
        <v>10440066380</v>
      </c>
      <c r="Z1370" s="5" t="s">
        <v>1441</v>
      </c>
      <c r="AA1370" s="5" t="s">
        <v>35</v>
      </c>
      <c r="AD1370" s="5" t="s">
        <v>36</v>
      </c>
      <c r="AE1370" s="5">
        <v>0</v>
      </c>
      <c r="AF1370" s="5">
        <v>0</v>
      </c>
      <c r="AG1370" s="5">
        <v>0</v>
      </c>
      <c r="AH1370" s="5">
        <f t="shared" si="230"/>
        <v>0</v>
      </c>
    </row>
    <row r="1371" spans="1:34" x14ac:dyDescent="0.25">
      <c r="A1371" s="5">
        <v>1316</v>
      </c>
      <c r="B1371" s="5" t="s">
        <v>29</v>
      </c>
      <c r="C1371" s="5" t="s">
        <v>38</v>
      </c>
      <c r="D1371" s="5" t="s">
        <v>1690</v>
      </c>
      <c r="E1371" s="15" t="str">
        <f t="shared" si="231"/>
        <v>F001</v>
      </c>
      <c r="F1371" s="15" t="str">
        <f t="shared" si="221"/>
        <v>8237</v>
      </c>
      <c r="G1371" s="15" t="str">
        <f t="shared" si="222"/>
        <v>1-8</v>
      </c>
      <c r="H1371" s="5" t="s">
        <v>1644</v>
      </c>
      <c r="I1371" s="5">
        <f t="shared" si="223"/>
        <v>1</v>
      </c>
      <c r="J1371" s="5">
        <f t="shared" si="224"/>
        <v>2022</v>
      </c>
      <c r="K1371" s="5">
        <f t="shared" si="225"/>
        <v>25</v>
      </c>
      <c r="L1371" s="7">
        <f t="shared" si="226"/>
        <v>44586</v>
      </c>
      <c r="M1371" s="5" t="s">
        <v>1644</v>
      </c>
      <c r="U1371" s="5" t="s">
        <v>1236</v>
      </c>
      <c r="V1371" s="5" t="str">
        <f t="shared" si="227"/>
        <v>transporte y turismo virgen de la soledad</v>
      </c>
      <c r="W1371" s="5" t="str">
        <f t="shared" si="228"/>
        <v>TRANSPORTE Y TURISMO VIRGEN DE LA SOLEDAD</v>
      </c>
      <c r="X1371" s="5" t="str">
        <f t="shared" si="229"/>
        <v>Transporte Y Turismo Virgen De La Soledad</v>
      </c>
      <c r="Y1371" s="5">
        <v>20607976296</v>
      </c>
      <c r="Z1371" s="5" t="s">
        <v>34</v>
      </c>
      <c r="AA1371" s="5" t="s">
        <v>35</v>
      </c>
      <c r="AD1371" s="5" t="s">
        <v>36</v>
      </c>
      <c r="AE1371" s="5">
        <v>423.73</v>
      </c>
      <c r="AF1371" s="5">
        <v>0</v>
      </c>
      <c r="AG1371" s="5">
        <v>76.27</v>
      </c>
      <c r="AH1371" s="5">
        <f t="shared" si="230"/>
        <v>500</v>
      </c>
    </row>
    <row r="1372" spans="1:34" x14ac:dyDescent="0.25">
      <c r="A1372" s="5">
        <v>1317</v>
      </c>
      <c r="B1372" s="5" t="s">
        <v>29</v>
      </c>
      <c r="C1372" s="5" t="s">
        <v>30</v>
      </c>
      <c r="D1372" s="5" t="s">
        <v>1691</v>
      </c>
      <c r="E1372" s="15" t="str">
        <f t="shared" si="231"/>
        <v>B001</v>
      </c>
      <c r="F1372" s="15" t="str">
        <f t="shared" si="221"/>
        <v>16955</v>
      </c>
      <c r="G1372" s="15" t="str">
        <f t="shared" si="222"/>
        <v>1-1</v>
      </c>
      <c r="H1372" s="5" t="s">
        <v>1692</v>
      </c>
      <c r="I1372" s="5">
        <f t="shared" si="223"/>
        <v>1</v>
      </c>
      <c r="J1372" s="5">
        <f t="shared" si="224"/>
        <v>2022</v>
      </c>
      <c r="K1372" s="5">
        <f t="shared" si="225"/>
        <v>24</v>
      </c>
      <c r="L1372" s="7">
        <f t="shared" si="226"/>
        <v>44585</v>
      </c>
      <c r="M1372" s="5" t="s">
        <v>1692</v>
      </c>
      <c r="U1372" s="5" t="s">
        <v>33</v>
      </c>
      <c r="V1372" s="5" t="str">
        <f t="shared" si="227"/>
        <v>clientes - varios</v>
      </c>
      <c r="W1372" s="5" t="str">
        <f t="shared" si="228"/>
        <v>CLIENTES - VARIOS</v>
      </c>
      <c r="X1372" s="5" t="str">
        <f t="shared" si="229"/>
        <v>Clientes - Varios</v>
      </c>
      <c r="Y1372" s="5">
        <v>99999999</v>
      </c>
      <c r="Z1372" s="5" t="s">
        <v>34</v>
      </c>
      <c r="AA1372" s="5" t="s">
        <v>35</v>
      </c>
      <c r="AD1372" s="5" t="s">
        <v>36</v>
      </c>
      <c r="AE1372" s="5">
        <v>118.64</v>
      </c>
      <c r="AF1372" s="5">
        <v>0</v>
      </c>
      <c r="AG1372" s="5">
        <v>21.36</v>
      </c>
      <c r="AH1372" s="5">
        <f t="shared" si="230"/>
        <v>140</v>
      </c>
    </row>
    <row r="1373" spans="1:34" x14ac:dyDescent="0.25">
      <c r="A1373" s="5">
        <v>1318</v>
      </c>
      <c r="B1373" s="5" t="s">
        <v>29</v>
      </c>
      <c r="C1373" s="5" t="s">
        <v>38</v>
      </c>
      <c r="D1373" s="5" t="s">
        <v>1693</v>
      </c>
      <c r="E1373" s="15" t="str">
        <f t="shared" si="231"/>
        <v>F001</v>
      </c>
      <c r="F1373" s="15" t="str">
        <f t="shared" si="221"/>
        <v>8236</v>
      </c>
      <c r="G1373" s="15" t="str">
        <f t="shared" si="222"/>
        <v>1-8</v>
      </c>
      <c r="H1373" s="5" t="s">
        <v>1692</v>
      </c>
      <c r="I1373" s="5">
        <f t="shared" si="223"/>
        <v>1</v>
      </c>
      <c r="J1373" s="5">
        <f t="shared" si="224"/>
        <v>2022</v>
      </c>
      <c r="K1373" s="5">
        <f t="shared" si="225"/>
        <v>24</v>
      </c>
      <c r="L1373" s="7">
        <f t="shared" si="226"/>
        <v>44585</v>
      </c>
      <c r="M1373" s="5" t="s">
        <v>1692</v>
      </c>
      <c r="S1373" s="5" t="s">
        <v>61</v>
      </c>
      <c r="T1373" s="5" t="s">
        <v>60</v>
      </c>
      <c r="U1373" s="5" t="s">
        <v>1694</v>
      </c>
      <c r="V1373" s="5" t="str">
        <f t="shared" si="227"/>
        <v>idrogo medina anibal</v>
      </c>
      <c r="W1373" s="5" t="str">
        <f t="shared" si="228"/>
        <v>IDROGO MEDINA ANIBAL</v>
      </c>
      <c r="X1373" s="5" t="str">
        <f t="shared" si="229"/>
        <v>Idrogo Medina Anibal</v>
      </c>
      <c r="Y1373" s="5">
        <v>10424174365</v>
      </c>
      <c r="Z1373" s="5" t="s">
        <v>34</v>
      </c>
      <c r="AA1373" s="5" t="s">
        <v>35</v>
      </c>
      <c r="AD1373" s="5" t="s">
        <v>36</v>
      </c>
      <c r="AE1373" s="5">
        <v>255.08</v>
      </c>
      <c r="AF1373" s="5">
        <v>0</v>
      </c>
      <c r="AG1373" s="5">
        <v>45.92</v>
      </c>
      <c r="AH1373" s="5">
        <f t="shared" si="230"/>
        <v>301</v>
      </c>
    </row>
    <row r="1374" spans="1:34" x14ac:dyDescent="0.25">
      <c r="A1374" s="5">
        <v>1319</v>
      </c>
      <c r="B1374" s="5" t="s">
        <v>49</v>
      </c>
      <c r="C1374" s="5" t="s">
        <v>30</v>
      </c>
      <c r="D1374" s="5" t="s">
        <v>1695</v>
      </c>
      <c r="E1374" s="15" t="str">
        <f t="shared" si="231"/>
        <v>B003</v>
      </c>
      <c r="F1374" s="15" t="str">
        <f t="shared" si="221"/>
        <v>12489</v>
      </c>
      <c r="G1374" s="15" t="str">
        <f t="shared" si="222"/>
        <v>3-1</v>
      </c>
      <c r="H1374" s="5" t="s">
        <v>1692</v>
      </c>
      <c r="I1374" s="5">
        <f t="shared" si="223"/>
        <v>1</v>
      </c>
      <c r="J1374" s="5">
        <f t="shared" si="224"/>
        <v>2022</v>
      </c>
      <c r="K1374" s="5">
        <f t="shared" si="225"/>
        <v>24</v>
      </c>
      <c r="L1374" s="7">
        <f t="shared" si="226"/>
        <v>44585</v>
      </c>
      <c r="M1374" s="5" t="s">
        <v>1692</v>
      </c>
      <c r="U1374" s="5" t="s">
        <v>33</v>
      </c>
      <c r="V1374" s="5" t="str">
        <f t="shared" si="227"/>
        <v>clientes - varios</v>
      </c>
      <c r="W1374" s="5" t="str">
        <f t="shared" si="228"/>
        <v>CLIENTES - VARIOS</v>
      </c>
      <c r="X1374" s="5" t="str">
        <f t="shared" si="229"/>
        <v>Clientes - Varios</v>
      </c>
      <c r="Y1374" s="5">
        <v>99999999</v>
      </c>
      <c r="Z1374" s="5" t="s">
        <v>34</v>
      </c>
      <c r="AA1374" s="5" t="s">
        <v>35</v>
      </c>
      <c r="AD1374" s="5" t="s">
        <v>36</v>
      </c>
      <c r="AE1374" s="5">
        <v>38.14</v>
      </c>
      <c r="AF1374" s="5">
        <v>0</v>
      </c>
      <c r="AG1374" s="5">
        <v>6.86</v>
      </c>
      <c r="AH1374" s="5">
        <f t="shared" si="230"/>
        <v>45</v>
      </c>
    </row>
    <row r="1375" spans="1:34" x14ac:dyDescent="0.25">
      <c r="A1375" s="5">
        <v>1320</v>
      </c>
      <c r="B1375" s="5" t="s">
        <v>29</v>
      </c>
      <c r="C1375" s="5" t="s">
        <v>30</v>
      </c>
      <c r="D1375" s="5" t="s">
        <v>1696</v>
      </c>
      <c r="E1375" s="15" t="str">
        <f t="shared" si="231"/>
        <v>B001</v>
      </c>
      <c r="F1375" s="15" t="str">
        <f t="shared" si="221"/>
        <v>16954</v>
      </c>
      <c r="G1375" s="15" t="str">
        <f t="shared" si="222"/>
        <v>1-1</v>
      </c>
      <c r="H1375" s="5" t="s">
        <v>1692</v>
      </c>
      <c r="I1375" s="5">
        <f t="shared" si="223"/>
        <v>1</v>
      </c>
      <c r="J1375" s="5">
        <f t="shared" si="224"/>
        <v>2022</v>
      </c>
      <c r="K1375" s="5">
        <f t="shared" si="225"/>
        <v>24</v>
      </c>
      <c r="L1375" s="7">
        <f t="shared" si="226"/>
        <v>44585</v>
      </c>
      <c r="M1375" s="5" t="s">
        <v>1692</v>
      </c>
      <c r="U1375" s="5" t="s">
        <v>33</v>
      </c>
      <c r="V1375" s="5" t="str">
        <f t="shared" si="227"/>
        <v>clientes - varios</v>
      </c>
      <c r="W1375" s="5" t="str">
        <f t="shared" si="228"/>
        <v>CLIENTES - VARIOS</v>
      </c>
      <c r="X1375" s="5" t="str">
        <f t="shared" si="229"/>
        <v>Clientes - Varios</v>
      </c>
      <c r="Y1375" s="5">
        <v>99999999</v>
      </c>
      <c r="Z1375" s="5" t="s">
        <v>34</v>
      </c>
      <c r="AA1375" s="5" t="s">
        <v>35</v>
      </c>
      <c r="AD1375" s="5" t="s">
        <v>36</v>
      </c>
      <c r="AE1375" s="5">
        <v>142.37</v>
      </c>
      <c r="AF1375" s="5">
        <v>0</v>
      </c>
      <c r="AG1375" s="5">
        <v>25.63</v>
      </c>
      <c r="AH1375" s="5">
        <f t="shared" si="230"/>
        <v>168</v>
      </c>
    </row>
    <row r="1376" spans="1:34" x14ac:dyDescent="0.25">
      <c r="A1376" s="5">
        <v>1321</v>
      </c>
      <c r="B1376" s="5" t="s">
        <v>29</v>
      </c>
      <c r="C1376" s="5" t="s">
        <v>38</v>
      </c>
      <c r="D1376" s="5" t="s">
        <v>1697</v>
      </c>
      <c r="E1376" s="15" t="str">
        <f t="shared" si="231"/>
        <v>F001</v>
      </c>
      <c r="F1376" s="15" t="str">
        <f t="shared" si="221"/>
        <v>8235</v>
      </c>
      <c r="G1376" s="15" t="str">
        <f t="shared" si="222"/>
        <v>1-8</v>
      </c>
      <c r="H1376" s="5" t="s">
        <v>1692</v>
      </c>
      <c r="I1376" s="5">
        <f t="shared" si="223"/>
        <v>1</v>
      </c>
      <c r="J1376" s="5">
        <f t="shared" si="224"/>
        <v>2022</v>
      </c>
      <c r="K1376" s="5">
        <f t="shared" si="225"/>
        <v>24</v>
      </c>
      <c r="L1376" s="7">
        <f t="shared" si="226"/>
        <v>44585</v>
      </c>
      <c r="M1376" s="5" t="s">
        <v>1692</v>
      </c>
      <c r="R1376" s="5" t="s">
        <v>60</v>
      </c>
      <c r="S1376" s="5" t="s">
        <v>61</v>
      </c>
      <c r="T1376" s="5" t="s">
        <v>60</v>
      </c>
      <c r="U1376" s="5" t="s">
        <v>1698</v>
      </c>
      <c r="V1376" s="5" t="str">
        <f t="shared" si="227"/>
        <v>estacion de servicios prismax sac</v>
      </c>
      <c r="W1376" s="5" t="str">
        <f t="shared" si="228"/>
        <v>ESTACION DE SERVICIOS PRISMAX SAC</v>
      </c>
      <c r="X1376" s="5" t="str">
        <f t="shared" si="229"/>
        <v>Estacion De Servicios Prismax Sac</v>
      </c>
      <c r="Y1376" s="5">
        <v>20603251637</v>
      </c>
      <c r="Z1376" s="5" t="s">
        <v>34</v>
      </c>
      <c r="AA1376" s="5" t="s">
        <v>35</v>
      </c>
      <c r="AD1376" s="5" t="s">
        <v>36</v>
      </c>
      <c r="AE1376" s="5">
        <v>762.71</v>
      </c>
      <c r="AF1376" s="5">
        <v>0</v>
      </c>
      <c r="AG1376" s="5">
        <v>137.29</v>
      </c>
      <c r="AH1376" s="5">
        <f t="shared" si="230"/>
        <v>900</v>
      </c>
    </row>
    <row r="1377" spans="1:34" x14ac:dyDescent="0.25">
      <c r="A1377" s="5">
        <v>1322</v>
      </c>
      <c r="B1377" s="5" t="s">
        <v>29</v>
      </c>
      <c r="C1377" s="5" t="s">
        <v>38</v>
      </c>
      <c r="D1377" s="5" t="s">
        <v>1699</v>
      </c>
      <c r="E1377" s="15" t="str">
        <f t="shared" si="231"/>
        <v>F001</v>
      </c>
      <c r="F1377" s="15" t="str">
        <f t="shared" si="221"/>
        <v>8234</v>
      </c>
      <c r="G1377" s="15" t="str">
        <f t="shared" si="222"/>
        <v>1-8</v>
      </c>
      <c r="H1377" s="5" t="s">
        <v>1692</v>
      </c>
      <c r="I1377" s="5">
        <f t="shared" si="223"/>
        <v>1</v>
      </c>
      <c r="J1377" s="5">
        <f t="shared" si="224"/>
        <v>2022</v>
      </c>
      <c r="K1377" s="5">
        <f t="shared" si="225"/>
        <v>24</v>
      </c>
      <c r="L1377" s="7">
        <f t="shared" si="226"/>
        <v>44585</v>
      </c>
      <c r="M1377" s="5" t="s">
        <v>1692</v>
      </c>
      <c r="R1377" s="5" t="s">
        <v>792</v>
      </c>
      <c r="S1377" s="5" t="s">
        <v>40</v>
      </c>
      <c r="T1377" s="5" t="s">
        <v>792</v>
      </c>
      <c r="U1377" s="5" t="s">
        <v>1700</v>
      </c>
      <c r="V1377" s="5" t="str">
        <f t="shared" si="227"/>
        <v>distribuidora veterinaria zoolvet sociedad anonima cerrada</v>
      </c>
      <c r="W1377" s="5" t="str">
        <f t="shared" si="228"/>
        <v>DISTRIBUIDORA VETERINARIA ZOOLVET SOCIEDAD ANONIMA CERRADA</v>
      </c>
      <c r="X1377" s="5" t="str">
        <f t="shared" si="229"/>
        <v>Distribuidora Veterinaria Zoolvet Sociedad Anonima Cerrada</v>
      </c>
      <c r="Y1377" s="5">
        <v>20608836463</v>
      </c>
      <c r="Z1377" s="5" t="s">
        <v>34</v>
      </c>
      <c r="AA1377" s="5" t="s">
        <v>35</v>
      </c>
      <c r="AD1377" s="5" t="s">
        <v>36</v>
      </c>
      <c r="AE1377" s="5">
        <v>84.75</v>
      </c>
      <c r="AF1377" s="5">
        <v>0</v>
      </c>
      <c r="AG1377" s="5">
        <v>15.25</v>
      </c>
      <c r="AH1377" s="5">
        <f t="shared" si="230"/>
        <v>100</v>
      </c>
    </row>
    <row r="1378" spans="1:34" x14ac:dyDescent="0.25">
      <c r="A1378" s="5">
        <v>1323</v>
      </c>
      <c r="B1378" s="5" t="s">
        <v>49</v>
      </c>
      <c r="C1378" s="5" t="s">
        <v>38</v>
      </c>
      <c r="D1378" s="5" t="s">
        <v>1701</v>
      </c>
      <c r="E1378" s="15" t="str">
        <f t="shared" si="231"/>
        <v>F003</v>
      </c>
      <c r="F1378" s="15" t="str">
        <f t="shared" si="221"/>
        <v>2065</v>
      </c>
      <c r="G1378" s="15" t="str">
        <f t="shared" si="222"/>
        <v>3-2</v>
      </c>
      <c r="H1378" s="5" t="s">
        <v>1692</v>
      </c>
      <c r="I1378" s="5">
        <f t="shared" si="223"/>
        <v>1</v>
      </c>
      <c r="J1378" s="5">
        <f t="shared" si="224"/>
        <v>2022</v>
      </c>
      <c r="K1378" s="5">
        <f t="shared" si="225"/>
        <v>24</v>
      </c>
      <c r="L1378" s="7">
        <f t="shared" si="226"/>
        <v>44585</v>
      </c>
      <c r="M1378" s="5" t="s">
        <v>1692</v>
      </c>
      <c r="U1378" s="5" t="s">
        <v>1702</v>
      </c>
      <c r="V1378" s="5" t="str">
        <f t="shared" si="227"/>
        <v>agua del norte</v>
      </c>
      <c r="W1378" s="5" t="str">
        <f t="shared" si="228"/>
        <v>AGUA DEL NORTE</v>
      </c>
      <c r="X1378" s="5" t="str">
        <f t="shared" si="229"/>
        <v>Agua Del Norte</v>
      </c>
      <c r="Y1378" s="5">
        <v>20604126151</v>
      </c>
      <c r="Z1378" s="5" t="s">
        <v>34</v>
      </c>
      <c r="AA1378" s="5" t="s">
        <v>35</v>
      </c>
      <c r="AD1378" s="5" t="s">
        <v>36</v>
      </c>
      <c r="AE1378" s="5">
        <v>25.42</v>
      </c>
      <c r="AF1378" s="5">
        <v>0</v>
      </c>
      <c r="AG1378" s="5">
        <v>4.58</v>
      </c>
      <c r="AH1378" s="5">
        <f t="shared" si="230"/>
        <v>30</v>
      </c>
    </row>
    <row r="1379" spans="1:34" x14ac:dyDescent="0.25">
      <c r="A1379" s="5">
        <v>1324</v>
      </c>
      <c r="B1379" s="5" t="s">
        <v>29</v>
      </c>
      <c r="C1379" s="5" t="s">
        <v>38</v>
      </c>
      <c r="D1379" s="5" t="s">
        <v>1703</v>
      </c>
      <c r="E1379" s="15" t="str">
        <f t="shared" si="231"/>
        <v>F001</v>
      </c>
      <c r="F1379" s="15" t="str">
        <f t="shared" si="221"/>
        <v>8233</v>
      </c>
      <c r="G1379" s="15" t="str">
        <f t="shared" si="222"/>
        <v>1-8</v>
      </c>
      <c r="H1379" s="5" t="s">
        <v>1692</v>
      </c>
      <c r="I1379" s="5">
        <f t="shared" si="223"/>
        <v>1</v>
      </c>
      <c r="J1379" s="5">
        <f t="shared" si="224"/>
        <v>2022</v>
      </c>
      <c r="K1379" s="5">
        <f t="shared" si="225"/>
        <v>24</v>
      </c>
      <c r="L1379" s="7">
        <f t="shared" si="226"/>
        <v>44585</v>
      </c>
      <c r="M1379" s="5" t="s">
        <v>1692</v>
      </c>
      <c r="R1379" s="5" t="s">
        <v>41</v>
      </c>
      <c r="S1379" s="5" t="s">
        <v>40</v>
      </c>
      <c r="T1379" s="5" t="s">
        <v>41</v>
      </c>
      <c r="U1379" s="5" t="s">
        <v>995</v>
      </c>
      <c r="V1379" s="5" t="str">
        <f t="shared" si="227"/>
        <v>adriano laban jorge edilberto</v>
      </c>
      <c r="W1379" s="5" t="str">
        <f t="shared" si="228"/>
        <v>ADRIANO LABAN JORGE EDILBERTO</v>
      </c>
      <c r="X1379" s="5" t="str">
        <f t="shared" si="229"/>
        <v>Adriano Laban Jorge Edilberto</v>
      </c>
      <c r="Y1379" s="5">
        <v>10174501161</v>
      </c>
      <c r="Z1379" s="5" t="s">
        <v>34</v>
      </c>
      <c r="AA1379" s="5" t="s">
        <v>35</v>
      </c>
      <c r="AD1379" s="5" t="s">
        <v>36</v>
      </c>
      <c r="AE1379" s="5">
        <v>127.12</v>
      </c>
      <c r="AF1379" s="5">
        <v>0</v>
      </c>
      <c r="AG1379" s="5">
        <v>22.88</v>
      </c>
      <c r="AH1379" s="5">
        <f t="shared" si="230"/>
        <v>150</v>
      </c>
    </row>
    <row r="1380" spans="1:34" x14ac:dyDescent="0.25">
      <c r="A1380" s="5">
        <v>1325</v>
      </c>
      <c r="B1380" s="5" t="s">
        <v>55</v>
      </c>
      <c r="C1380" s="5" t="s">
        <v>38</v>
      </c>
      <c r="D1380" s="5" t="s">
        <v>1704</v>
      </c>
      <c r="E1380" s="15" t="str">
        <f t="shared" si="231"/>
        <v>F002</v>
      </c>
      <c r="F1380" s="15" t="str">
        <f t="shared" si="221"/>
        <v>3442</v>
      </c>
      <c r="G1380" s="15" t="str">
        <f t="shared" si="222"/>
        <v>2-3</v>
      </c>
      <c r="H1380" s="5" t="s">
        <v>1692</v>
      </c>
      <c r="I1380" s="5">
        <f t="shared" si="223"/>
        <v>1</v>
      </c>
      <c r="J1380" s="5">
        <f t="shared" si="224"/>
        <v>2022</v>
      </c>
      <c r="K1380" s="5">
        <f t="shared" si="225"/>
        <v>24</v>
      </c>
      <c r="L1380" s="7">
        <f t="shared" si="226"/>
        <v>44585</v>
      </c>
      <c r="M1380" s="5" t="s">
        <v>1692</v>
      </c>
      <c r="R1380" s="5" t="s">
        <v>87</v>
      </c>
      <c r="S1380" s="5" t="s">
        <v>40</v>
      </c>
      <c r="T1380" s="5" t="s">
        <v>41</v>
      </c>
      <c r="U1380" s="5" t="s">
        <v>1705</v>
      </c>
      <c r="V1380" s="5" t="str">
        <f t="shared" si="227"/>
        <v>el pedregal peru s.a.c.</v>
      </c>
      <c r="W1380" s="5" t="str">
        <f t="shared" si="228"/>
        <v>EL PEDREGAL PERU S.A.C.</v>
      </c>
      <c r="X1380" s="5" t="str">
        <f t="shared" si="229"/>
        <v>El Pedregal Peru S.A.C.</v>
      </c>
      <c r="Y1380" s="5">
        <v>20602869343</v>
      </c>
      <c r="Z1380" s="5" t="s">
        <v>34</v>
      </c>
      <c r="AA1380" s="5" t="s">
        <v>35</v>
      </c>
      <c r="AD1380" s="5" t="s">
        <v>36</v>
      </c>
      <c r="AE1380" s="5">
        <v>42.37</v>
      </c>
      <c r="AF1380" s="5">
        <v>0</v>
      </c>
      <c r="AG1380" s="5">
        <v>7.63</v>
      </c>
      <c r="AH1380" s="5">
        <f t="shared" si="230"/>
        <v>50</v>
      </c>
    </row>
    <row r="1381" spans="1:34" x14ac:dyDescent="0.25">
      <c r="A1381" s="5">
        <v>1326</v>
      </c>
      <c r="B1381" s="5" t="s">
        <v>29</v>
      </c>
      <c r="C1381" s="5" t="s">
        <v>38</v>
      </c>
      <c r="D1381" s="5" t="s">
        <v>1706</v>
      </c>
      <c r="E1381" s="15" t="str">
        <f t="shared" si="231"/>
        <v>F001</v>
      </c>
      <c r="F1381" s="15" t="str">
        <f t="shared" si="221"/>
        <v>8232</v>
      </c>
      <c r="G1381" s="15" t="str">
        <f t="shared" si="222"/>
        <v>1-8</v>
      </c>
      <c r="H1381" s="5" t="s">
        <v>1692</v>
      </c>
      <c r="I1381" s="5">
        <f t="shared" si="223"/>
        <v>1</v>
      </c>
      <c r="J1381" s="5">
        <f t="shared" si="224"/>
        <v>2022</v>
      </c>
      <c r="K1381" s="5">
        <f t="shared" si="225"/>
        <v>24</v>
      </c>
      <c r="L1381" s="7">
        <f t="shared" si="226"/>
        <v>44585</v>
      </c>
      <c r="M1381" s="5" t="s">
        <v>1692</v>
      </c>
      <c r="R1381" s="5" t="s">
        <v>222</v>
      </c>
      <c r="S1381" s="5" t="s">
        <v>40</v>
      </c>
      <c r="T1381" s="5" t="s">
        <v>41</v>
      </c>
      <c r="U1381" s="5" t="s">
        <v>649</v>
      </c>
      <c r="V1381" s="5" t="str">
        <f t="shared" si="227"/>
        <v>sipan distribuciones sociedad anonima cerrada</v>
      </c>
      <c r="W1381" s="5" t="str">
        <f t="shared" si="228"/>
        <v>SIPAN DISTRIBUCIONES SOCIEDAD ANONIMA CERRADA</v>
      </c>
      <c r="X1381" s="5" t="str">
        <f t="shared" si="229"/>
        <v>Sipan Distribuciones Sociedad Anonima Cerrada</v>
      </c>
      <c r="Y1381" s="5">
        <v>20479504068</v>
      </c>
      <c r="Z1381" s="5" t="s">
        <v>34</v>
      </c>
      <c r="AA1381" s="5" t="s">
        <v>35</v>
      </c>
      <c r="AD1381" s="5" t="s">
        <v>36</v>
      </c>
      <c r="AE1381" s="5">
        <v>296.61</v>
      </c>
      <c r="AF1381" s="5">
        <v>0</v>
      </c>
      <c r="AG1381" s="5">
        <v>53.39</v>
      </c>
      <c r="AH1381" s="5">
        <f t="shared" si="230"/>
        <v>350</v>
      </c>
    </row>
    <row r="1382" spans="1:34" x14ac:dyDescent="0.25">
      <c r="A1382" s="5">
        <v>1327</v>
      </c>
      <c r="B1382" s="5" t="s">
        <v>29</v>
      </c>
      <c r="C1382" s="5" t="s">
        <v>38</v>
      </c>
      <c r="D1382" s="5" t="s">
        <v>1707</v>
      </c>
      <c r="E1382" s="15" t="str">
        <f t="shared" si="231"/>
        <v>F001</v>
      </c>
      <c r="F1382" s="15" t="str">
        <f t="shared" si="221"/>
        <v>8231</v>
      </c>
      <c r="G1382" s="15" t="str">
        <f t="shared" si="222"/>
        <v>1-8</v>
      </c>
      <c r="H1382" s="5" t="s">
        <v>1692</v>
      </c>
      <c r="I1382" s="5">
        <f t="shared" si="223"/>
        <v>1</v>
      </c>
      <c r="J1382" s="5">
        <f t="shared" si="224"/>
        <v>2022</v>
      </c>
      <c r="K1382" s="5">
        <f t="shared" si="225"/>
        <v>24</v>
      </c>
      <c r="L1382" s="7">
        <f t="shared" si="226"/>
        <v>44585</v>
      </c>
      <c r="M1382" s="5" t="s">
        <v>1692</v>
      </c>
      <c r="R1382" s="5" t="s">
        <v>222</v>
      </c>
      <c r="S1382" s="5" t="s">
        <v>40</v>
      </c>
      <c r="T1382" s="5" t="s">
        <v>41</v>
      </c>
      <c r="U1382" s="5" t="s">
        <v>442</v>
      </c>
      <c r="V1382" s="5" t="str">
        <f t="shared" si="227"/>
        <v>distribuidora vela motor?s s.r.l.</v>
      </c>
      <c r="W1382" s="5" t="str">
        <f t="shared" si="228"/>
        <v>DISTRIBUIDORA VELA MOTOR?S S.R.L.</v>
      </c>
      <c r="X1382" s="5" t="str">
        <f t="shared" si="229"/>
        <v>Distribuidora Vela Motor?S S.R.L.</v>
      </c>
      <c r="Y1382" s="5">
        <v>20479970468</v>
      </c>
      <c r="Z1382" s="5" t="s">
        <v>34</v>
      </c>
      <c r="AA1382" s="5" t="s">
        <v>35</v>
      </c>
      <c r="AD1382" s="5" t="s">
        <v>36</v>
      </c>
      <c r="AE1382" s="5">
        <v>169.49</v>
      </c>
      <c r="AF1382" s="5">
        <v>0</v>
      </c>
      <c r="AG1382" s="5">
        <v>30.51</v>
      </c>
      <c r="AH1382" s="5">
        <f t="shared" si="230"/>
        <v>200</v>
      </c>
    </row>
    <row r="1383" spans="1:34" x14ac:dyDescent="0.25">
      <c r="A1383" s="5">
        <v>1328</v>
      </c>
      <c r="B1383" s="5" t="s">
        <v>29</v>
      </c>
      <c r="C1383" s="5" t="s">
        <v>30</v>
      </c>
      <c r="D1383" s="5" t="s">
        <v>1708</v>
      </c>
      <c r="E1383" s="15" t="str">
        <f t="shared" si="231"/>
        <v>B001</v>
      </c>
      <c r="F1383" s="15" t="str">
        <f t="shared" si="221"/>
        <v>16953</v>
      </c>
      <c r="G1383" s="15" t="str">
        <f t="shared" si="222"/>
        <v>1-1</v>
      </c>
      <c r="H1383" s="5" t="s">
        <v>1692</v>
      </c>
      <c r="I1383" s="5">
        <f t="shared" si="223"/>
        <v>1</v>
      </c>
      <c r="J1383" s="5">
        <f t="shared" si="224"/>
        <v>2022</v>
      </c>
      <c r="K1383" s="5">
        <f t="shared" si="225"/>
        <v>24</v>
      </c>
      <c r="L1383" s="7">
        <f t="shared" si="226"/>
        <v>44585</v>
      </c>
      <c r="M1383" s="5" t="s">
        <v>1692</v>
      </c>
      <c r="U1383" s="5" t="s">
        <v>33</v>
      </c>
      <c r="V1383" s="5" t="str">
        <f t="shared" si="227"/>
        <v>clientes - varios</v>
      </c>
      <c r="W1383" s="5" t="str">
        <f t="shared" si="228"/>
        <v>CLIENTES - VARIOS</v>
      </c>
      <c r="X1383" s="5" t="str">
        <f t="shared" si="229"/>
        <v>Clientes - Varios</v>
      </c>
      <c r="Y1383" s="5">
        <v>99999999</v>
      </c>
      <c r="Z1383" s="5" t="s">
        <v>34</v>
      </c>
      <c r="AA1383" s="5" t="s">
        <v>35</v>
      </c>
      <c r="AD1383" s="5" t="s">
        <v>36</v>
      </c>
      <c r="AE1383" s="5">
        <v>169.49</v>
      </c>
      <c r="AF1383" s="5">
        <v>0</v>
      </c>
      <c r="AG1383" s="5">
        <v>30.51</v>
      </c>
      <c r="AH1383" s="5">
        <f t="shared" si="230"/>
        <v>200</v>
      </c>
    </row>
    <row r="1384" spans="1:34" x14ac:dyDescent="0.25">
      <c r="A1384" s="5">
        <v>1329</v>
      </c>
      <c r="B1384" s="5" t="s">
        <v>29</v>
      </c>
      <c r="C1384" s="5" t="s">
        <v>30</v>
      </c>
      <c r="D1384" s="5" t="s">
        <v>1709</v>
      </c>
      <c r="E1384" s="15" t="str">
        <f t="shared" si="231"/>
        <v>B001</v>
      </c>
      <c r="F1384" s="15" t="str">
        <f t="shared" si="221"/>
        <v>16952</v>
      </c>
      <c r="G1384" s="15" t="str">
        <f t="shared" si="222"/>
        <v>1-1</v>
      </c>
      <c r="H1384" s="5" t="s">
        <v>1692</v>
      </c>
      <c r="I1384" s="5">
        <f t="shared" si="223"/>
        <v>1</v>
      </c>
      <c r="J1384" s="5">
        <f t="shared" si="224"/>
        <v>2022</v>
      </c>
      <c r="K1384" s="5">
        <f t="shared" si="225"/>
        <v>24</v>
      </c>
      <c r="L1384" s="7">
        <f t="shared" si="226"/>
        <v>44585</v>
      </c>
      <c r="M1384" s="5" t="s">
        <v>1692</v>
      </c>
      <c r="U1384" s="5" t="s">
        <v>33</v>
      </c>
      <c r="V1384" s="5" t="str">
        <f t="shared" si="227"/>
        <v>clientes - varios</v>
      </c>
      <c r="W1384" s="5" t="str">
        <f t="shared" si="228"/>
        <v>CLIENTES - VARIOS</v>
      </c>
      <c r="X1384" s="5" t="str">
        <f t="shared" si="229"/>
        <v>Clientes - Varios</v>
      </c>
      <c r="Y1384" s="5">
        <v>99999999</v>
      </c>
      <c r="Z1384" s="5" t="s">
        <v>34</v>
      </c>
      <c r="AA1384" s="5" t="s">
        <v>35</v>
      </c>
      <c r="AD1384" s="5" t="s">
        <v>36</v>
      </c>
      <c r="AE1384" s="5">
        <v>42.37</v>
      </c>
      <c r="AF1384" s="5">
        <v>0</v>
      </c>
      <c r="AG1384" s="5">
        <v>7.63</v>
      </c>
      <c r="AH1384" s="5">
        <f t="shared" si="230"/>
        <v>50</v>
      </c>
    </row>
    <row r="1385" spans="1:34" x14ac:dyDescent="0.25">
      <c r="A1385" s="5">
        <v>1330</v>
      </c>
      <c r="B1385" s="5" t="s">
        <v>49</v>
      </c>
      <c r="C1385" s="5" t="s">
        <v>38</v>
      </c>
      <c r="D1385" s="5" t="s">
        <v>1710</v>
      </c>
      <c r="E1385" s="15" t="str">
        <f t="shared" si="231"/>
        <v>F003</v>
      </c>
      <c r="F1385" s="15" t="str">
        <f t="shared" si="221"/>
        <v>2064</v>
      </c>
      <c r="G1385" s="15" t="str">
        <f t="shared" si="222"/>
        <v>3-2</v>
      </c>
      <c r="H1385" s="5" t="s">
        <v>1692</v>
      </c>
      <c r="I1385" s="5">
        <f t="shared" si="223"/>
        <v>1</v>
      </c>
      <c r="J1385" s="5">
        <f t="shared" si="224"/>
        <v>2022</v>
      </c>
      <c r="K1385" s="5">
        <f t="shared" si="225"/>
        <v>24</v>
      </c>
      <c r="L1385" s="7">
        <f t="shared" si="226"/>
        <v>44585</v>
      </c>
      <c r="M1385" s="5" t="s">
        <v>1692</v>
      </c>
      <c r="S1385" s="5" t="s">
        <v>40</v>
      </c>
      <c r="T1385" s="5" t="s">
        <v>41</v>
      </c>
      <c r="U1385" s="5" t="s">
        <v>643</v>
      </c>
      <c r="V1385" s="5" t="str">
        <f t="shared" si="227"/>
        <v>gomez sanchez lucila del milagro</v>
      </c>
      <c r="W1385" s="5" t="str">
        <f t="shared" si="228"/>
        <v>GOMEZ SANCHEZ LUCILA DEL MILAGRO</v>
      </c>
      <c r="X1385" s="5" t="str">
        <f t="shared" si="229"/>
        <v>Gomez Sanchez Lucila Del Milagro</v>
      </c>
      <c r="Y1385" s="5">
        <v>10415687732</v>
      </c>
      <c r="Z1385" s="5" t="s">
        <v>34</v>
      </c>
      <c r="AA1385" s="5" t="s">
        <v>35</v>
      </c>
      <c r="AD1385" s="5" t="s">
        <v>36</v>
      </c>
      <c r="AE1385" s="5">
        <v>50.85</v>
      </c>
      <c r="AF1385" s="5">
        <v>0</v>
      </c>
      <c r="AG1385" s="5">
        <v>9.15</v>
      </c>
      <c r="AH1385" s="5">
        <f t="shared" si="230"/>
        <v>60</v>
      </c>
    </row>
    <row r="1386" spans="1:34" x14ac:dyDescent="0.25">
      <c r="A1386" s="5">
        <v>1331</v>
      </c>
      <c r="B1386" s="5" t="s">
        <v>29</v>
      </c>
      <c r="C1386" s="5" t="s">
        <v>38</v>
      </c>
      <c r="D1386" s="5" t="s">
        <v>1711</v>
      </c>
      <c r="E1386" s="15" t="str">
        <f t="shared" si="231"/>
        <v>F001</v>
      </c>
      <c r="F1386" s="15" t="str">
        <f t="shared" si="221"/>
        <v>8230</v>
      </c>
      <c r="G1386" s="15" t="str">
        <f t="shared" si="222"/>
        <v>1-8</v>
      </c>
      <c r="H1386" s="5" t="s">
        <v>1692</v>
      </c>
      <c r="I1386" s="5">
        <f t="shared" si="223"/>
        <v>1</v>
      </c>
      <c r="J1386" s="5">
        <f t="shared" si="224"/>
        <v>2022</v>
      </c>
      <c r="K1386" s="5">
        <f t="shared" si="225"/>
        <v>24</v>
      </c>
      <c r="L1386" s="7">
        <f t="shared" si="226"/>
        <v>44585</v>
      </c>
      <c r="M1386" s="5" t="s">
        <v>1692</v>
      </c>
      <c r="R1386" s="5" t="s">
        <v>41</v>
      </c>
      <c r="S1386" s="5" t="s">
        <v>40</v>
      </c>
      <c r="T1386" s="5" t="s">
        <v>41</v>
      </c>
      <c r="U1386" s="5" t="s">
        <v>1712</v>
      </c>
      <c r="V1386" s="5" t="str">
        <f t="shared" si="227"/>
        <v>contratistas y servicios generales turela e.i.r.l.</v>
      </c>
      <c r="W1386" s="5" t="str">
        <f t="shared" si="228"/>
        <v>CONTRATISTAS Y SERVICIOS GENERALES TURELA E.I.R.L.</v>
      </c>
      <c r="X1386" s="5" t="str">
        <f t="shared" si="229"/>
        <v>Contratistas Y Servicios Generales Turela E.I.R.L.</v>
      </c>
      <c r="Y1386" s="5">
        <v>20477704248</v>
      </c>
      <c r="Z1386" s="5" t="s">
        <v>34</v>
      </c>
      <c r="AA1386" s="5" t="s">
        <v>35</v>
      </c>
      <c r="AD1386" s="5" t="s">
        <v>36</v>
      </c>
      <c r="AE1386" s="5">
        <v>211.86</v>
      </c>
      <c r="AF1386" s="5">
        <v>0</v>
      </c>
      <c r="AG1386" s="5">
        <v>38.14</v>
      </c>
      <c r="AH1386" s="5">
        <f t="shared" si="230"/>
        <v>250</v>
      </c>
    </row>
    <row r="1387" spans="1:34" x14ac:dyDescent="0.25">
      <c r="A1387" s="5">
        <v>1332</v>
      </c>
      <c r="B1387" s="5" t="s">
        <v>29</v>
      </c>
      <c r="C1387" s="5" t="s">
        <v>30</v>
      </c>
      <c r="D1387" s="5" t="s">
        <v>1713</v>
      </c>
      <c r="E1387" s="15" t="str">
        <f t="shared" si="231"/>
        <v>B001</v>
      </c>
      <c r="F1387" s="15" t="str">
        <f t="shared" si="221"/>
        <v>16951</v>
      </c>
      <c r="G1387" s="15" t="str">
        <f t="shared" si="222"/>
        <v>1-1</v>
      </c>
      <c r="H1387" s="5" t="s">
        <v>1692</v>
      </c>
      <c r="I1387" s="5">
        <f t="shared" si="223"/>
        <v>1</v>
      </c>
      <c r="J1387" s="5">
        <f t="shared" si="224"/>
        <v>2022</v>
      </c>
      <c r="K1387" s="5">
        <f t="shared" si="225"/>
        <v>24</v>
      </c>
      <c r="L1387" s="7">
        <f t="shared" si="226"/>
        <v>44585</v>
      </c>
      <c r="M1387" s="5" t="s">
        <v>1692</v>
      </c>
      <c r="U1387" s="5" t="s">
        <v>33</v>
      </c>
      <c r="V1387" s="5" t="str">
        <f t="shared" si="227"/>
        <v>clientes - varios</v>
      </c>
      <c r="W1387" s="5" t="str">
        <f t="shared" si="228"/>
        <v>CLIENTES - VARIOS</v>
      </c>
      <c r="X1387" s="5" t="str">
        <f t="shared" si="229"/>
        <v>Clientes - Varios</v>
      </c>
      <c r="Y1387" s="5">
        <v>99999999</v>
      </c>
      <c r="Z1387" s="5" t="s">
        <v>34</v>
      </c>
      <c r="AA1387" s="5" t="s">
        <v>35</v>
      </c>
      <c r="AD1387" s="5" t="s">
        <v>36</v>
      </c>
      <c r="AE1387" s="5">
        <v>508.47</v>
      </c>
      <c r="AF1387" s="5">
        <v>0</v>
      </c>
      <c r="AG1387" s="5">
        <v>91.53</v>
      </c>
      <c r="AH1387" s="5">
        <f t="shared" si="230"/>
        <v>600</v>
      </c>
    </row>
    <row r="1388" spans="1:34" x14ac:dyDescent="0.25">
      <c r="A1388" s="5">
        <v>1333</v>
      </c>
      <c r="B1388" s="5" t="s">
        <v>29</v>
      </c>
      <c r="C1388" s="5" t="s">
        <v>30</v>
      </c>
      <c r="D1388" s="5" t="s">
        <v>1714</v>
      </c>
      <c r="E1388" s="15" t="str">
        <f t="shared" si="231"/>
        <v>B001</v>
      </c>
      <c r="F1388" s="15" t="str">
        <f t="shared" si="221"/>
        <v>16950</v>
      </c>
      <c r="G1388" s="15" t="str">
        <f t="shared" si="222"/>
        <v>1-1</v>
      </c>
      <c r="H1388" s="5" t="s">
        <v>1692</v>
      </c>
      <c r="I1388" s="5">
        <f t="shared" si="223"/>
        <v>1</v>
      </c>
      <c r="J1388" s="5">
        <f t="shared" si="224"/>
        <v>2022</v>
      </c>
      <c r="K1388" s="5">
        <f t="shared" si="225"/>
        <v>24</v>
      </c>
      <c r="L1388" s="7">
        <f t="shared" si="226"/>
        <v>44585</v>
      </c>
      <c r="M1388" s="5" t="s">
        <v>1692</v>
      </c>
      <c r="U1388" s="5" t="s">
        <v>33</v>
      </c>
      <c r="V1388" s="5" t="str">
        <f t="shared" si="227"/>
        <v>clientes - varios</v>
      </c>
      <c r="W1388" s="5" t="str">
        <f t="shared" si="228"/>
        <v>CLIENTES - VARIOS</v>
      </c>
      <c r="X1388" s="5" t="str">
        <f t="shared" si="229"/>
        <v>Clientes - Varios</v>
      </c>
      <c r="Y1388" s="5">
        <v>99999999</v>
      </c>
      <c r="Z1388" s="5" t="s">
        <v>34</v>
      </c>
      <c r="AA1388" s="5" t="s">
        <v>35</v>
      </c>
      <c r="AD1388" s="5" t="s">
        <v>36</v>
      </c>
      <c r="AE1388" s="5">
        <v>423.73</v>
      </c>
      <c r="AF1388" s="5">
        <v>0</v>
      </c>
      <c r="AG1388" s="5">
        <v>76.27</v>
      </c>
      <c r="AH1388" s="5">
        <f t="shared" si="230"/>
        <v>500</v>
      </c>
    </row>
    <row r="1389" spans="1:34" x14ac:dyDescent="0.25">
      <c r="A1389" s="5">
        <v>1334</v>
      </c>
      <c r="B1389" s="5" t="s">
        <v>55</v>
      </c>
      <c r="C1389" s="5" t="s">
        <v>30</v>
      </c>
      <c r="D1389" s="5" t="s">
        <v>1715</v>
      </c>
      <c r="E1389" s="15" t="str">
        <f t="shared" si="231"/>
        <v>B002</v>
      </c>
      <c r="F1389" s="15" t="str">
        <f t="shared" si="221"/>
        <v>15914</v>
      </c>
      <c r="G1389" s="15" t="str">
        <f t="shared" si="222"/>
        <v>2-1</v>
      </c>
      <c r="H1389" s="5" t="s">
        <v>1692</v>
      </c>
      <c r="I1389" s="5">
        <f t="shared" si="223"/>
        <v>1</v>
      </c>
      <c r="J1389" s="5">
        <f t="shared" si="224"/>
        <v>2022</v>
      </c>
      <c r="K1389" s="5">
        <f t="shared" si="225"/>
        <v>24</v>
      </c>
      <c r="L1389" s="7">
        <f t="shared" si="226"/>
        <v>44585</v>
      </c>
      <c r="M1389" s="5" t="s">
        <v>1692</v>
      </c>
      <c r="U1389" s="5" t="s">
        <v>33</v>
      </c>
      <c r="V1389" s="5" t="str">
        <f t="shared" si="227"/>
        <v>clientes - varios</v>
      </c>
      <c r="W1389" s="5" t="str">
        <f t="shared" si="228"/>
        <v>CLIENTES - VARIOS</v>
      </c>
      <c r="X1389" s="5" t="str">
        <f t="shared" si="229"/>
        <v>Clientes - Varios</v>
      </c>
      <c r="Y1389" s="5">
        <v>99999999</v>
      </c>
      <c r="Z1389" s="5" t="s">
        <v>34</v>
      </c>
      <c r="AA1389" s="5" t="s">
        <v>35</v>
      </c>
      <c r="AD1389" s="5" t="s">
        <v>36</v>
      </c>
      <c r="AE1389" s="5">
        <v>508.47</v>
      </c>
      <c r="AF1389" s="5">
        <v>0</v>
      </c>
      <c r="AG1389" s="5">
        <v>91.53</v>
      </c>
      <c r="AH1389" s="5">
        <f t="shared" si="230"/>
        <v>600</v>
      </c>
    </row>
    <row r="1390" spans="1:34" x14ac:dyDescent="0.25">
      <c r="A1390" s="5">
        <v>1335</v>
      </c>
      <c r="B1390" s="5" t="s">
        <v>55</v>
      </c>
      <c r="C1390" s="5" t="s">
        <v>30</v>
      </c>
      <c r="D1390" s="5" t="s">
        <v>1716</v>
      </c>
      <c r="E1390" s="15" t="str">
        <f t="shared" si="231"/>
        <v>B002</v>
      </c>
      <c r="F1390" s="15" t="str">
        <f t="shared" si="221"/>
        <v>15913</v>
      </c>
      <c r="G1390" s="15" t="str">
        <f t="shared" si="222"/>
        <v>2-1</v>
      </c>
      <c r="H1390" s="5" t="s">
        <v>1692</v>
      </c>
      <c r="I1390" s="5">
        <f t="shared" si="223"/>
        <v>1</v>
      </c>
      <c r="J1390" s="5">
        <f t="shared" si="224"/>
        <v>2022</v>
      </c>
      <c r="K1390" s="5">
        <f t="shared" si="225"/>
        <v>24</v>
      </c>
      <c r="L1390" s="7">
        <f t="shared" si="226"/>
        <v>44585</v>
      </c>
      <c r="M1390" s="5" t="s">
        <v>1692</v>
      </c>
      <c r="U1390" s="5" t="s">
        <v>33</v>
      </c>
      <c r="V1390" s="5" t="str">
        <f t="shared" si="227"/>
        <v>clientes - varios</v>
      </c>
      <c r="W1390" s="5" t="str">
        <f t="shared" si="228"/>
        <v>CLIENTES - VARIOS</v>
      </c>
      <c r="X1390" s="5" t="str">
        <f t="shared" si="229"/>
        <v>Clientes - Varios</v>
      </c>
      <c r="Y1390" s="5">
        <v>99999999</v>
      </c>
      <c r="Z1390" s="5" t="s">
        <v>34</v>
      </c>
      <c r="AA1390" s="5" t="s">
        <v>35</v>
      </c>
      <c r="AD1390" s="5" t="s">
        <v>36</v>
      </c>
      <c r="AE1390" s="5">
        <v>508.47</v>
      </c>
      <c r="AF1390" s="5">
        <v>0</v>
      </c>
      <c r="AG1390" s="5">
        <v>91.53</v>
      </c>
      <c r="AH1390" s="5">
        <f t="shared" si="230"/>
        <v>600</v>
      </c>
    </row>
    <row r="1391" spans="1:34" x14ac:dyDescent="0.25">
      <c r="A1391" s="5">
        <v>1336</v>
      </c>
      <c r="B1391" s="5" t="s">
        <v>55</v>
      </c>
      <c r="C1391" s="5" t="s">
        <v>30</v>
      </c>
      <c r="D1391" s="5" t="s">
        <v>1717</v>
      </c>
      <c r="E1391" s="15" t="str">
        <f t="shared" si="231"/>
        <v>B002</v>
      </c>
      <c r="F1391" s="15" t="str">
        <f t="shared" si="221"/>
        <v>15912</v>
      </c>
      <c r="G1391" s="15" t="str">
        <f t="shared" si="222"/>
        <v>2-1</v>
      </c>
      <c r="H1391" s="5" t="s">
        <v>1692</v>
      </c>
      <c r="I1391" s="5">
        <f t="shared" si="223"/>
        <v>1</v>
      </c>
      <c r="J1391" s="5">
        <f t="shared" si="224"/>
        <v>2022</v>
      </c>
      <c r="K1391" s="5">
        <f t="shared" si="225"/>
        <v>24</v>
      </c>
      <c r="L1391" s="7">
        <f t="shared" si="226"/>
        <v>44585</v>
      </c>
      <c r="M1391" s="5" t="s">
        <v>1692</v>
      </c>
      <c r="U1391" s="5" t="s">
        <v>33</v>
      </c>
      <c r="V1391" s="5" t="str">
        <f t="shared" si="227"/>
        <v>clientes - varios</v>
      </c>
      <c r="W1391" s="5" t="str">
        <f t="shared" si="228"/>
        <v>CLIENTES - VARIOS</v>
      </c>
      <c r="X1391" s="5" t="str">
        <f t="shared" si="229"/>
        <v>Clientes - Varios</v>
      </c>
      <c r="Y1391" s="5">
        <v>99999999</v>
      </c>
      <c r="Z1391" s="5" t="s">
        <v>34</v>
      </c>
      <c r="AA1391" s="5" t="s">
        <v>35</v>
      </c>
      <c r="AD1391" s="5" t="s">
        <v>36</v>
      </c>
      <c r="AE1391" s="5">
        <v>508.47</v>
      </c>
      <c r="AF1391" s="5">
        <v>0</v>
      </c>
      <c r="AG1391" s="5">
        <v>91.53</v>
      </c>
      <c r="AH1391" s="5">
        <f t="shared" si="230"/>
        <v>600</v>
      </c>
    </row>
    <row r="1392" spans="1:34" x14ac:dyDescent="0.25">
      <c r="A1392" s="5">
        <v>1337</v>
      </c>
      <c r="B1392" s="5" t="s">
        <v>55</v>
      </c>
      <c r="C1392" s="5" t="s">
        <v>30</v>
      </c>
      <c r="D1392" s="5" t="s">
        <v>1718</v>
      </c>
      <c r="E1392" s="15" t="str">
        <f t="shared" si="231"/>
        <v>B002</v>
      </c>
      <c r="F1392" s="15" t="str">
        <f t="shared" si="221"/>
        <v>15911</v>
      </c>
      <c r="G1392" s="15" t="str">
        <f t="shared" si="222"/>
        <v>2-1</v>
      </c>
      <c r="H1392" s="5" t="s">
        <v>1692</v>
      </c>
      <c r="I1392" s="5">
        <f t="shared" si="223"/>
        <v>1</v>
      </c>
      <c r="J1392" s="5">
        <f t="shared" si="224"/>
        <v>2022</v>
      </c>
      <c r="K1392" s="5">
        <f t="shared" si="225"/>
        <v>24</v>
      </c>
      <c r="L1392" s="7">
        <f t="shared" si="226"/>
        <v>44585</v>
      </c>
      <c r="M1392" s="5" t="s">
        <v>1692</v>
      </c>
      <c r="U1392" s="5" t="s">
        <v>33</v>
      </c>
      <c r="V1392" s="5" t="str">
        <f t="shared" si="227"/>
        <v>clientes - varios</v>
      </c>
      <c r="W1392" s="5" t="str">
        <f t="shared" si="228"/>
        <v>CLIENTES - VARIOS</v>
      </c>
      <c r="X1392" s="5" t="str">
        <f t="shared" si="229"/>
        <v>Clientes - Varios</v>
      </c>
      <c r="Y1392" s="5">
        <v>99999999</v>
      </c>
      <c r="Z1392" s="5" t="s">
        <v>34</v>
      </c>
      <c r="AA1392" s="5" t="s">
        <v>35</v>
      </c>
      <c r="AD1392" s="5" t="s">
        <v>36</v>
      </c>
      <c r="AE1392" s="5">
        <v>508.47</v>
      </c>
      <c r="AF1392" s="5">
        <v>0</v>
      </c>
      <c r="AG1392" s="5">
        <v>91.53</v>
      </c>
      <c r="AH1392" s="5">
        <f t="shared" si="230"/>
        <v>600</v>
      </c>
    </row>
    <row r="1393" spans="1:34" x14ac:dyDescent="0.25">
      <c r="A1393" s="5">
        <v>1338</v>
      </c>
      <c r="B1393" s="5" t="s">
        <v>49</v>
      </c>
      <c r="C1393" s="5" t="s">
        <v>30</v>
      </c>
      <c r="D1393" s="5" t="s">
        <v>1719</v>
      </c>
      <c r="E1393" s="15" t="str">
        <f t="shared" si="231"/>
        <v>B003</v>
      </c>
      <c r="F1393" s="15" t="str">
        <f t="shared" si="221"/>
        <v>12488</v>
      </c>
      <c r="G1393" s="15" t="str">
        <f t="shared" si="222"/>
        <v>3-1</v>
      </c>
      <c r="H1393" s="5" t="s">
        <v>1692</v>
      </c>
      <c r="I1393" s="5">
        <f t="shared" si="223"/>
        <v>1</v>
      </c>
      <c r="J1393" s="5">
        <f t="shared" si="224"/>
        <v>2022</v>
      </c>
      <c r="K1393" s="5">
        <f t="shared" si="225"/>
        <v>24</v>
      </c>
      <c r="L1393" s="7">
        <f t="shared" si="226"/>
        <v>44585</v>
      </c>
      <c r="M1393" s="5" t="s">
        <v>1692</v>
      </c>
      <c r="U1393" s="5" t="s">
        <v>33</v>
      </c>
      <c r="V1393" s="5" t="str">
        <f t="shared" si="227"/>
        <v>clientes - varios</v>
      </c>
      <c r="W1393" s="5" t="str">
        <f t="shared" si="228"/>
        <v>CLIENTES - VARIOS</v>
      </c>
      <c r="X1393" s="5" t="str">
        <f t="shared" si="229"/>
        <v>Clientes - Varios</v>
      </c>
      <c r="Y1393" s="5">
        <v>99999999</v>
      </c>
      <c r="Z1393" s="5" t="s">
        <v>34</v>
      </c>
      <c r="AA1393" s="5" t="s">
        <v>35</v>
      </c>
      <c r="AD1393" s="5" t="s">
        <v>36</v>
      </c>
      <c r="AE1393" s="5">
        <v>508.47</v>
      </c>
      <c r="AF1393" s="5">
        <v>0</v>
      </c>
      <c r="AG1393" s="5">
        <v>91.53</v>
      </c>
      <c r="AH1393" s="5">
        <f t="shared" si="230"/>
        <v>600</v>
      </c>
    </row>
    <row r="1394" spans="1:34" x14ac:dyDescent="0.25">
      <c r="A1394" s="5">
        <v>1339</v>
      </c>
      <c r="B1394" s="5" t="s">
        <v>49</v>
      </c>
      <c r="C1394" s="5" t="s">
        <v>30</v>
      </c>
      <c r="D1394" s="5" t="s">
        <v>1720</v>
      </c>
      <c r="E1394" s="15" t="str">
        <f t="shared" si="231"/>
        <v>B003</v>
      </c>
      <c r="F1394" s="15" t="str">
        <f t="shared" si="221"/>
        <v>12487</v>
      </c>
      <c r="G1394" s="15" t="str">
        <f t="shared" si="222"/>
        <v>3-1</v>
      </c>
      <c r="H1394" s="5" t="s">
        <v>1692</v>
      </c>
      <c r="I1394" s="5">
        <f t="shared" si="223"/>
        <v>1</v>
      </c>
      <c r="J1394" s="5">
        <f t="shared" si="224"/>
        <v>2022</v>
      </c>
      <c r="K1394" s="5">
        <f t="shared" si="225"/>
        <v>24</v>
      </c>
      <c r="L1394" s="7">
        <f t="shared" si="226"/>
        <v>44585</v>
      </c>
      <c r="M1394" s="5" t="s">
        <v>1692</v>
      </c>
      <c r="U1394" s="5" t="s">
        <v>33</v>
      </c>
      <c r="V1394" s="5" t="str">
        <f t="shared" si="227"/>
        <v>clientes - varios</v>
      </c>
      <c r="W1394" s="5" t="str">
        <f t="shared" si="228"/>
        <v>CLIENTES - VARIOS</v>
      </c>
      <c r="X1394" s="5" t="str">
        <f t="shared" si="229"/>
        <v>Clientes - Varios</v>
      </c>
      <c r="Y1394" s="5">
        <v>99999999</v>
      </c>
      <c r="Z1394" s="5" t="s">
        <v>34</v>
      </c>
      <c r="AA1394" s="5" t="s">
        <v>35</v>
      </c>
      <c r="AD1394" s="5" t="s">
        <v>36</v>
      </c>
      <c r="AE1394" s="5">
        <v>508.47</v>
      </c>
      <c r="AF1394" s="5">
        <v>0</v>
      </c>
      <c r="AG1394" s="5">
        <v>91.53</v>
      </c>
      <c r="AH1394" s="5">
        <f t="shared" si="230"/>
        <v>600</v>
      </c>
    </row>
    <row r="1395" spans="1:34" x14ac:dyDescent="0.25">
      <c r="A1395" s="5">
        <v>1340</v>
      </c>
      <c r="B1395" s="5" t="s">
        <v>49</v>
      </c>
      <c r="C1395" s="5" t="s">
        <v>30</v>
      </c>
      <c r="D1395" s="5" t="s">
        <v>1721</v>
      </c>
      <c r="E1395" s="15" t="str">
        <f t="shared" si="231"/>
        <v>B003</v>
      </c>
      <c r="F1395" s="15" t="str">
        <f t="shared" si="221"/>
        <v>12486</v>
      </c>
      <c r="G1395" s="15" t="str">
        <f t="shared" si="222"/>
        <v>3-1</v>
      </c>
      <c r="H1395" s="5" t="s">
        <v>1692</v>
      </c>
      <c r="I1395" s="5">
        <f t="shared" si="223"/>
        <v>1</v>
      </c>
      <c r="J1395" s="5">
        <f t="shared" si="224"/>
        <v>2022</v>
      </c>
      <c r="K1395" s="5">
        <f t="shared" si="225"/>
        <v>24</v>
      </c>
      <c r="L1395" s="7">
        <f t="shared" si="226"/>
        <v>44585</v>
      </c>
      <c r="M1395" s="5" t="s">
        <v>1692</v>
      </c>
      <c r="U1395" s="5" t="s">
        <v>33</v>
      </c>
      <c r="V1395" s="5" t="str">
        <f t="shared" si="227"/>
        <v>clientes - varios</v>
      </c>
      <c r="W1395" s="5" t="str">
        <f t="shared" si="228"/>
        <v>CLIENTES - VARIOS</v>
      </c>
      <c r="X1395" s="5" t="str">
        <f t="shared" si="229"/>
        <v>Clientes - Varios</v>
      </c>
      <c r="Y1395" s="5">
        <v>99999999</v>
      </c>
      <c r="Z1395" s="5" t="s">
        <v>34</v>
      </c>
      <c r="AA1395" s="5" t="s">
        <v>35</v>
      </c>
      <c r="AD1395" s="5" t="s">
        <v>36</v>
      </c>
      <c r="AE1395" s="5">
        <v>508.47</v>
      </c>
      <c r="AF1395" s="5">
        <v>0</v>
      </c>
      <c r="AG1395" s="5">
        <v>91.53</v>
      </c>
      <c r="AH1395" s="5">
        <f t="shared" si="230"/>
        <v>600</v>
      </c>
    </row>
    <row r="1396" spans="1:34" x14ac:dyDescent="0.25">
      <c r="A1396" s="5">
        <v>1341</v>
      </c>
      <c r="B1396" s="5" t="s">
        <v>49</v>
      </c>
      <c r="C1396" s="5" t="s">
        <v>30</v>
      </c>
      <c r="D1396" s="5" t="s">
        <v>1722</v>
      </c>
      <c r="E1396" s="15" t="str">
        <f t="shared" si="231"/>
        <v>B003</v>
      </c>
      <c r="F1396" s="15" t="str">
        <f t="shared" si="221"/>
        <v>12485</v>
      </c>
      <c r="G1396" s="15" t="str">
        <f t="shared" si="222"/>
        <v>3-1</v>
      </c>
      <c r="H1396" s="5" t="s">
        <v>1692</v>
      </c>
      <c r="I1396" s="5">
        <f t="shared" si="223"/>
        <v>1</v>
      </c>
      <c r="J1396" s="5">
        <f t="shared" si="224"/>
        <v>2022</v>
      </c>
      <c r="K1396" s="5">
        <f t="shared" si="225"/>
        <v>24</v>
      </c>
      <c r="L1396" s="7">
        <f t="shared" si="226"/>
        <v>44585</v>
      </c>
      <c r="M1396" s="5" t="s">
        <v>1692</v>
      </c>
      <c r="U1396" s="5" t="s">
        <v>33</v>
      </c>
      <c r="V1396" s="5" t="str">
        <f t="shared" si="227"/>
        <v>clientes - varios</v>
      </c>
      <c r="W1396" s="5" t="str">
        <f t="shared" si="228"/>
        <v>CLIENTES - VARIOS</v>
      </c>
      <c r="X1396" s="5" t="str">
        <f t="shared" si="229"/>
        <v>Clientes - Varios</v>
      </c>
      <c r="Y1396" s="5">
        <v>99999999</v>
      </c>
      <c r="Z1396" s="5" t="s">
        <v>34</v>
      </c>
      <c r="AA1396" s="5" t="s">
        <v>35</v>
      </c>
      <c r="AD1396" s="5" t="s">
        <v>36</v>
      </c>
      <c r="AE1396" s="5">
        <v>508.47</v>
      </c>
      <c r="AF1396" s="5">
        <v>0</v>
      </c>
      <c r="AG1396" s="5">
        <v>91.53</v>
      </c>
      <c r="AH1396" s="5">
        <f t="shared" si="230"/>
        <v>600</v>
      </c>
    </row>
    <row r="1397" spans="1:34" x14ac:dyDescent="0.25">
      <c r="A1397" s="5">
        <v>1342</v>
      </c>
      <c r="B1397" s="5" t="s">
        <v>49</v>
      </c>
      <c r="C1397" s="5" t="s">
        <v>30</v>
      </c>
      <c r="D1397" s="5" t="s">
        <v>1723</v>
      </c>
      <c r="E1397" s="15" t="str">
        <f t="shared" si="231"/>
        <v>B003</v>
      </c>
      <c r="F1397" s="15" t="str">
        <f t="shared" si="221"/>
        <v>12484</v>
      </c>
      <c r="G1397" s="15" t="str">
        <f t="shared" si="222"/>
        <v>3-1</v>
      </c>
      <c r="H1397" s="5" t="s">
        <v>1692</v>
      </c>
      <c r="I1397" s="5">
        <f t="shared" si="223"/>
        <v>1</v>
      </c>
      <c r="J1397" s="5">
        <f t="shared" si="224"/>
        <v>2022</v>
      </c>
      <c r="K1397" s="5">
        <f t="shared" si="225"/>
        <v>24</v>
      </c>
      <c r="L1397" s="7">
        <f t="shared" si="226"/>
        <v>44585</v>
      </c>
      <c r="M1397" s="5" t="s">
        <v>1692</v>
      </c>
      <c r="U1397" s="5" t="s">
        <v>33</v>
      </c>
      <c r="V1397" s="5" t="str">
        <f t="shared" si="227"/>
        <v>clientes - varios</v>
      </c>
      <c r="W1397" s="5" t="str">
        <f t="shared" si="228"/>
        <v>CLIENTES - VARIOS</v>
      </c>
      <c r="X1397" s="5" t="str">
        <f t="shared" si="229"/>
        <v>Clientes - Varios</v>
      </c>
      <c r="Y1397" s="5">
        <v>99999999</v>
      </c>
      <c r="Z1397" s="5" t="s">
        <v>34</v>
      </c>
      <c r="AA1397" s="5" t="s">
        <v>35</v>
      </c>
      <c r="AD1397" s="5" t="s">
        <v>36</v>
      </c>
      <c r="AE1397" s="5">
        <v>508.47</v>
      </c>
      <c r="AF1397" s="5">
        <v>0</v>
      </c>
      <c r="AG1397" s="5">
        <v>91.53</v>
      </c>
      <c r="AH1397" s="5">
        <f t="shared" si="230"/>
        <v>600</v>
      </c>
    </row>
    <row r="1398" spans="1:34" x14ac:dyDescent="0.25">
      <c r="A1398" s="5">
        <v>1343</v>
      </c>
      <c r="B1398" s="5" t="s">
        <v>49</v>
      </c>
      <c r="C1398" s="5" t="s">
        <v>30</v>
      </c>
      <c r="D1398" s="5" t="s">
        <v>1724</v>
      </c>
      <c r="E1398" s="15" t="str">
        <f t="shared" si="231"/>
        <v>B003</v>
      </c>
      <c r="F1398" s="15" t="str">
        <f t="shared" si="221"/>
        <v>12483</v>
      </c>
      <c r="G1398" s="15" t="str">
        <f t="shared" si="222"/>
        <v>3-1</v>
      </c>
      <c r="H1398" s="5" t="s">
        <v>1692</v>
      </c>
      <c r="I1398" s="5">
        <f t="shared" si="223"/>
        <v>1</v>
      </c>
      <c r="J1398" s="5">
        <f t="shared" si="224"/>
        <v>2022</v>
      </c>
      <c r="K1398" s="5">
        <f t="shared" si="225"/>
        <v>24</v>
      </c>
      <c r="L1398" s="7">
        <f t="shared" si="226"/>
        <v>44585</v>
      </c>
      <c r="M1398" s="5" t="s">
        <v>1692</v>
      </c>
      <c r="U1398" s="5" t="s">
        <v>33</v>
      </c>
      <c r="V1398" s="5" t="str">
        <f t="shared" si="227"/>
        <v>clientes - varios</v>
      </c>
      <c r="W1398" s="5" t="str">
        <f t="shared" si="228"/>
        <v>CLIENTES - VARIOS</v>
      </c>
      <c r="X1398" s="5" t="str">
        <f t="shared" si="229"/>
        <v>Clientes - Varios</v>
      </c>
      <c r="Y1398" s="5">
        <v>99999999</v>
      </c>
      <c r="Z1398" s="5" t="s">
        <v>34</v>
      </c>
      <c r="AA1398" s="5" t="s">
        <v>35</v>
      </c>
      <c r="AD1398" s="5" t="s">
        <v>36</v>
      </c>
      <c r="AE1398" s="5">
        <v>508.47</v>
      </c>
      <c r="AF1398" s="5">
        <v>0</v>
      </c>
      <c r="AG1398" s="5">
        <v>91.53</v>
      </c>
      <c r="AH1398" s="5">
        <f t="shared" si="230"/>
        <v>600</v>
      </c>
    </row>
    <row r="1399" spans="1:34" x14ac:dyDescent="0.25">
      <c r="A1399" s="5">
        <v>1344</v>
      </c>
      <c r="B1399" s="5" t="s">
        <v>49</v>
      </c>
      <c r="C1399" s="5" t="s">
        <v>30</v>
      </c>
      <c r="D1399" s="5" t="s">
        <v>1725</v>
      </c>
      <c r="E1399" s="15" t="str">
        <f t="shared" si="231"/>
        <v>B003</v>
      </c>
      <c r="F1399" s="15" t="str">
        <f t="shared" si="221"/>
        <v>12482</v>
      </c>
      <c r="G1399" s="15" t="str">
        <f t="shared" si="222"/>
        <v>3-1</v>
      </c>
      <c r="H1399" s="5" t="s">
        <v>1692</v>
      </c>
      <c r="I1399" s="5">
        <f t="shared" si="223"/>
        <v>1</v>
      </c>
      <c r="J1399" s="5">
        <f t="shared" si="224"/>
        <v>2022</v>
      </c>
      <c r="K1399" s="5">
        <f t="shared" si="225"/>
        <v>24</v>
      </c>
      <c r="L1399" s="7">
        <f t="shared" si="226"/>
        <v>44585</v>
      </c>
      <c r="M1399" s="5" t="s">
        <v>1692</v>
      </c>
      <c r="U1399" s="5" t="s">
        <v>33</v>
      </c>
      <c r="V1399" s="5" t="str">
        <f t="shared" si="227"/>
        <v>clientes - varios</v>
      </c>
      <c r="W1399" s="5" t="str">
        <f t="shared" si="228"/>
        <v>CLIENTES - VARIOS</v>
      </c>
      <c r="X1399" s="5" t="str">
        <f t="shared" si="229"/>
        <v>Clientes - Varios</v>
      </c>
      <c r="Y1399" s="5">
        <v>99999999</v>
      </c>
      <c r="Z1399" s="5" t="s">
        <v>34</v>
      </c>
      <c r="AA1399" s="5" t="s">
        <v>35</v>
      </c>
      <c r="AD1399" s="5" t="s">
        <v>36</v>
      </c>
      <c r="AE1399" s="5">
        <v>508.47</v>
      </c>
      <c r="AF1399" s="5">
        <v>0</v>
      </c>
      <c r="AG1399" s="5">
        <v>91.53</v>
      </c>
      <c r="AH1399" s="5">
        <f t="shared" si="230"/>
        <v>600</v>
      </c>
    </row>
    <row r="1400" spans="1:34" x14ac:dyDescent="0.25">
      <c r="A1400" s="5">
        <v>1345</v>
      </c>
      <c r="B1400" s="5" t="s">
        <v>49</v>
      </c>
      <c r="C1400" s="5" t="s">
        <v>30</v>
      </c>
      <c r="D1400" s="5" t="s">
        <v>1726</v>
      </c>
      <c r="E1400" s="15" t="str">
        <f t="shared" si="231"/>
        <v>B003</v>
      </c>
      <c r="F1400" s="15" t="str">
        <f t="shared" si="221"/>
        <v>12481</v>
      </c>
      <c r="G1400" s="15" t="str">
        <f t="shared" si="222"/>
        <v>3-1</v>
      </c>
      <c r="H1400" s="5" t="s">
        <v>1692</v>
      </c>
      <c r="I1400" s="5">
        <f t="shared" si="223"/>
        <v>1</v>
      </c>
      <c r="J1400" s="5">
        <f t="shared" si="224"/>
        <v>2022</v>
      </c>
      <c r="K1400" s="5">
        <f t="shared" si="225"/>
        <v>24</v>
      </c>
      <c r="L1400" s="7">
        <f t="shared" si="226"/>
        <v>44585</v>
      </c>
      <c r="M1400" s="5" t="s">
        <v>1692</v>
      </c>
      <c r="U1400" s="5" t="s">
        <v>33</v>
      </c>
      <c r="V1400" s="5" t="str">
        <f t="shared" si="227"/>
        <v>clientes - varios</v>
      </c>
      <c r="W1400" s="5" t="str">
        <f t="shared" si="228"/>
        <v>CLIENTES - VARIOS</v>
      </c>
      <c r="X1400" s="5" t="str">
        <f t="shared" si="229"/>
        <v>Clientes - Varios</v>
      </c>
      <c r="Y1400" s="5">
        <v>99999999</v>
      </c>
      <c r="Z1400" s="5" t="s">
        <v>34</v>
      </c>
      <c r="AA1400" s="5" t="s">
        <v>35</v>
      </c>
      <c r="AD1400" s="5" t="s">
        <v>36</v>
      </c>
      <c r="AE1400" s="5">
        <v>508.47</v>
      </c>
      <c r="AF1400" s="5">
        <v>0</v>
      </c>
      <c r="AG1400" s="5">
        <v>91.53</v>
      </c>
      <c r="AH1400" s="5">
        <f t="shared" si="230"/>
        <v>600</v>
      </c>
    </row>
    <row r="1401" spans="1:34" x14ac:dyDescent="0.25">
      <c r="A1401" s="5">
        <v>1346</v>
      </c>
      <c r="B1401" s="5" t="s">
        <v>49</v>
      </c>
      <c r="C1401" s="5" t="s">
        <v>30</v>
      </c>
      <c r="D1401" s="5" t="s">
        <v>1727</v>
      </c>
      <c r="E1401" s="15" t="str">
        <f t="shared" si="231"/>
        <v>B003</v>
      </c>
      <c r="F1401" s="15" t="str">
        <f t="shared" ref="F1401:F1464" si="232">IF(LEFT(RIGHT(D1401,5),1)="-",RIGHT(D1401,4),RIGHT(D1401,5))</f>
        <v>12480</v>
      </c>
      <c r="G1401" s="15" t="str">
        <f t="shared" ref="G1401:G1464" si="233">MID(D1401,4,3)</f>
        <v>3-1</v>
      </c>
      <c r="H1401" s="5" t="s">
        <v>1692</v>
      </c>
      <c r="I1401" s="5">
        <f t="shared" ref="I1401:I1464" si="234">MONTH(H1401)</f>
        <v>1</v>
      </c>
      <c r="J1401" s="5">
        <f t="shared" ref="J1401:J1464" si="235">YEAR(H1401)</f>
        <v>2022</v>
      </c>
      <c r="K1401" s="5">
        <f t="shared" ref="K1401:K1464" si="236">DAY(H1401)</f>
        <v>24</v>
      </c>
      <c r="L1401" s="7">
        <f t="shared" ref="L1401:L1464" si="237">DATE(J1401,I1401,K1401)</f>
        <v>44585</v>
      </c>
      <c r="M1401" s="5" t="s">
        <v>1692</v>
      </c>
      <c r="U1401" s="5" t="s">
        <v>33</v>
      </c>
      <c r="V1401" s="5" t="str">
        <f t="shared" ref="V1401:V1464" si="238">LOWER(U1401)</f>
        <v>clientes - varios</v>
      </c>
      <c r="W1401" s="5" t="str">
        <f t="shared" ref="W1401:W1464" si="239">UPPER(U1401)</f>
        <v>CLIENTES - VARIOS</v>
      </c>
      <c r="X1401" s="5" t="str">
        <f t="shared" ref="X1401:X1464" si="240">PROPER(W1401)</f>
        <v>Clientes - Varios</v>
      </c>
      <c r="Y1401" s="5">
        <v>99999999</v>
      </c>
      <c r="Z1401" s="5" t="s">
        <v>34</v>
      </c>
      <c r="AA1401" s="5" t="s">
        <v>35</v>
      </c>
      <c r="AD1401" s="5" t="s">
        <v>36</v>
      </c>
      <c r="AE1401" s="5">
        <v>508.47</v>
      </c>
      <c r="AF1401" s="5">
        <v>0</v>
      </c>
      <c r="AG1401" s="5">
        <v>91.53</v>
      </c>
      <c r="AH1401" s="5">
        <f t="shared" ref="AH1401:AH1464" si="241">AE1401+AG1401</f>
        <v>600</v>
      </c>
    </row>
    <row r="1402" spans="1:34" x14ac:dyDescent="0.25">
      <c r="A1402" s="5">
        <v>1347</v>
      </c>
      <c r="B1402" s="5" t="s">
        <v>49</v>
      </c>
      <c r="C1402" s="5" t="s">
        <v>30</v>
      </c>
      <c r="D1402" s="5" t="s">
        <v>1728</v>
      </c>
      <c r="E1402" s="15" t="str">
        <f t="shared" ref="E1402:E1465" si="242">LEFT(D1402,4)</f>
        <v>B003</v>
      </c>
      <c r="F1402" s="15" t="str">
        <f t="shared" si="232"/>
        <v>12479</v>
      </c>
      <c r="G1402" s="15" t="str">
        <f t="shared" si="233"/>
        <v>3-1</v>
      </c>
      <c r="H1402" s="5" t="s">
        <v>1692</v>
      </c>
      <c r="I1402" s="5">
        <f t="shared" si="234"/>
        <v>1</v>
      </c>
      <c r="J1402" s="5">
        <f t="shared" si="235"/>
        <v>2022</v>
      </c>
      <c r="K1402" s="5">
        <f t="shared" si="236"/>
        <v>24</v>
      </c>
      <c r="L1402" s="7">
        <f t="shared" si="237"/>
        <v>44585</v>
      </c>
      <c r="M1402" s="5" t="s">
        <v>1692</v>
      </c>
      <c r="U1402" s="5" t="s">
        <v>33</v>
      </c>
      <c r="V1402" s="5" t="str">
        <f t="shared" si="238"/>
        <v>clientes - varios</v>
      </c>
      <c r="W1402" s="5" t="str">
        <f t="shared" si="239"/>
        <v>CLIENTES - VARIOS</v>
      </c>
      <c r="X1402" s="5" t="str">
        <f t="shared" si="240"/>
        <v>Clientes - Varios</v>
      </c>
      <c r="Y1402" s="5">
        <v>99999999</v>
      </c>
      <c r="Z1402" s="5" t="s">
        <v>34</v>
      </c>
      <c r="AA1402" s="5" t="s">
        <v>35</v>
      </c>
      <c r="AD1402" s="5" t="s">
        <v>36</v>
      </c>
      <c r="AE1402" s="5">
        <v>508.47</v>
      </c>
      <c r="AF1402" s="5">
        <v>0</v>
      </c>
      <c r="AG1402" s="5">
        <v>91.53</v>
      </c>
      <c r="AH1402" s="5">
        <f t="shared" si="241"/>
        <v>600</v>
      </c>
    </row>
    <row r="1403" spans="1:34" x14ac:dyDescent="0.25">
      <c r="A1403" s="5">
        <v>1348</v>
      </c>
      <c r="B1403" s="5" t="s">
        <v>49</v>
      </c>
      <c r="C1403" s="5" t="s">
        <v>30</v>
      </c>
      <c r="D1403" s="5" t="s">
        <v>1729</v>
      </c>
      <c r="E1403" s="15" t="str">
        <f t="shared" si="242"/>
        <v>B003</v>
      </c>
      <c r="F1403" s="15" t="str">
        <f t="shared" si="232"/>
        <v>12478</v>
      </c>
      <c r="G1403" s="15" t="str">
        <f t="shared" si="233"/>
        <v>3-1</v>
      </c>
      <c r="H1403" s="5" t="s">
        <v>1692</v>
      </c>
      <c r="I1403" s="5">
        <f t="shared" si="234"/>
        <v>1</v>
      </c>
      <c r="J1403" s="5">
        <f t="shared" si="235"/>
        <v>2022</v>
      </c>
      <c r="K1403" s="5">
        <f t="shared" si="236"/>
        <v>24</v>
      </c>
      <c r="L1403" s="7">
        <f t="shared" si="237"/>
        <v>44585</v>
      </c>
      <c r="M1403" s="5" t="s">
        <v>1692</v>
      </c>
      <c r="U1403" s="5" t="s">
        <v>33</v>
      </c>
      <c r="V1403" s="5" t="str">
        <f t="shared" si="238"/>
        <v>clientes - varios</v>
      </c>
      <c r="W1403" s="5" t="str">
        <f t="shared" si="239"/>
        <v>CLIENTES - VARIOS</v>
      </c>
      <c r="X1403" s="5" t="str">
        <f t="shared" si="240"/>
        <v>Clientes - Varios</v>
      </c>
      <c r="Y1403" s="5">
        <v>99999999</v>
      </c>
      <c r="Z1403" s="5" t="s">
        <v>34</v>
      </c>
      <c r="AA1403" s="5" t="s">
        <v>35</v>
      </c>
      <c r="AD1403" s="5" t="s">
        <v>36</v>
      </c>
      <c r="AE1403" s="5">
        <v>508.47</v>
      </c>
      <c r="AF1403" s="5">
        <v>0</v>
      </c>
      <c r="AG1403" s="5">
        <v>91.53</v>
      </c>
      <c r="AH1403" s="5">
        <f t="shared" si="241"/>
        <v>600</v>
      </c>
    </row>
    <row r="1404" spans="1:34" x14ac:dyDescent="0.25">
      <c r="A1404" s="5">
        <v>1349</v>
      </c>
      <c r="B1404" s="5" t="s">
        <v>49</v>
      </c>
      <c r="C1404" s="5" t="s">
        <v>30</v>
      </c>
      <c r="D1404" s="5" t="s">
        <v>1730</v>
      </c>
      <c r="E1404" s="15" t="str">
        <f t="shared" si="242"/>
        <v>B003</v>
      </c>
      <c r="F1404" s="15" t="str">
        <f t="shared" si="232"/>
        <v>12477</v>
      </c>
      <c r="G1404" s="15" t="str">
        <f t="shared" si="233"/>
        <v>3-1</v>
      </c>
      <c r="H1404" s="5" t="s">
        <v>1692</v>
      </c>
      <c r="I1404" s="5">
        <f t="shared" si="234"/>
        <v>1</v>
      </c>
      <c r="J1404" s="5">
        <f t="shared" si="235"/>
        <v>2022</v>
      </c>
      <c r="K1404" s="5">
        <f t="shared" si="236"/>
        <v>24</v>
      </c>
      <c r="L1404" s="7">
        <f t="shared" si="237"/>
        <v>44585</v>
      </c>
      <c r="M1404" s="5" t="s">
        <v>1692</v>
      </c>
      <c r="U1404" s="5" t="s">
        <v>33</v>
      </c>
      <c r="V1404" s="5" t="str">
        <f t="shared" si="238"/>
        <v>clientes - varios</v>
      </c>
      <c r="W1404" s="5" t="str">
        <f t="shared" si="239"/>
        <v>CLIENTES - VARIOS</v>
      </c>
      <c r="X1404" s="5" t="str">
        <f t="shared" si="240"/>
        <v>Clientes - Varios</v>
      </c>
      <c r="Y1404" s="5">
        <v>99999999</v>
      </c>
      <c r="Z1404" s="5" t="s">
        <v>34</v>
      </c>
      <c r="AA1404" s="5" t="s">
        <v>35</v>
      </c>
      <c r="AD1404" s="5" t="s">
        <v>36</v>
      </c>
      <c r="AE1404" s="5">
        <v>508.47</v>
      </c>
      <c r="AF1404" s="5">
        <v>0</v>
      </c>
      <c r="AG1404" s="5">
        <v>91.53</v>
      </c>
      <c r="AH1404" s="5">
        <f t="shared" si="241"/>
        <v>600</v>
      </c>
    </row>
    <row r="1405" spans="1:34" x14ac:dyDescent="0.25">
      <c r="A1405" s="5">
        <v>1350</v>
      </c>
      <c r="B1405" s="5" t="s">
        <v>49</v>
      </c>
      <c r="C1405" s="5" t="s">
        <v>30</v>
      </c>
      <c r="D1405" s="5" t="s">
        <v>1731</v>
      </c>
      <c r="E1405" s="15" t="str">
        <f t="shared" si="242"/>
        <v>B003</v>
      </c>
      <c r="F1405" s="15" t="str">
        <f t="shared" si="232"/>
        <v>12476</v>
      </c>
      <c r="G1405" s="15" t="str">
        <f t="shared" si="233"/>
        <v>3-1</v>
      </c>
      <c r="H1405" s="5" t="s">
        <v>1692</v>
      </c>
      <c r="I1405" s="5">
        <f t="shared" si="234"/>
        <v>1</v>
      </c>
      <c r="J1405" s="5">
        <f t="shared" si="235"/>
        <v>2022</v>
      </c>
      <c r="K1405" s="5">
        <f t="shared" si="236"/>
        <v>24</v>
      </c>
      <c r="L1405" s="7">
        <f t="shared" si="237"/>
        <v>44585</v>
      </c>
      <c r="M1405" s="5" t="s">
        <v>1692</v>
      </c>
      <c r="U1405" s="5" t="s">
        <v>33</v>
      </c>
      <c r="V1405" s="5" t="str">
        <f t="shared" si="238"/>
        <v>clientes - varios</v>
      </c>
      <c r="W1405" s="5" t="str">
        <f t="shared" si="239"/>
        <v>CLIENTES - VARIOS</v>
      </c>
      <c r="X1405" s="5" t="str">
        <f t="shared" si="240"/>
        <v>Clientes - Varios</v>
      </c>
      <c r="Y1405" s="5">
        <v>99999999</v>
      </c>
      <c r="Z1405" s="5" t="s">
        <v>34</v>
      </c>
      <c r="AA1405" s="5" t="s">
        <v>35</v>
      </c>
      <c r="AD1405" s="5" t="s">
        <v>36</v>
      </c>
      <c r="AE1405" s="5">
        <v>508.47</v>
      </c>
      <c r="AF1405" s="5">
        <v>0</v>
      </c>
      <c r="AG1405" s="5">
        <v>91.53</v>
      </c>
      <c r="AH1405" s="5">
        <f t="shared" si="241"/>
        <v>600</v>
      </c>
    </row>
    <row r="1406" spans="1:34" x14ac:dyDescent="0.25">
      <c r="A1406" s="5">
        <v>1351</v>
      </c>
      <c r="B1406" s="5" t="s">
        <v>49</v>
      </c>
      <c r="C1406" s="5" t="s">
        <v>30</v>
      </c>
      <c r="D1406" s="5" t="s">
        <v>1732</v>
      </c>
      <c r="E1406" s="15" t="str">
        <f t="shared" si="242"/>
        <v>B003</v>
      </c>
      <c r="F1406" s="15" t="str">
        <f t="shared" si="232"/>
        <v>12475</v>
      </c>
      <c r="G1406" s="15" t="str">
        <f t="shared" si="233"/>
        <v>3-1</v>
      </c>
      <c r="H1406" s="5" t="s">
        <v>1692</v>
      </c>
      <c r="I1406" s="5">
        <f t="shared" si="234"/>
        <v>1</v>
      </c>
      <c r="J1406" s="5">
        <f t="shared" si="235"/>
        <v>2022</v>
      </c>
      <c r="K1406" s="5">
        <f t="shared" si="236"/>
        <v>24</v>
      </c>
      <c r="L1406" s="7">
        <f t="shared" si="237"/>
        <v>44585</v>
      </c>
      <c r="M1406" s="5" t="s">
        <v>1692</v>
      </c>
      <c r="U1406" s="5" t="s">
        <v>33</v>
      </c>
      <c r="V1406" s="5" t="str">
        <f t="shared" si="238"/>
        <v>clientes - varios</v>
      </c>
      <c r="W1406" s="5" t="str">
        <f t="shared" si="239"/>
        <v>CLIENTES - VARIOS</v>
      </c>
      <c r="X1406" s="5" t="str">
        <f t="shared" si="240"/>
        <v>Clientes - Varios</v>
      </c>
      <c r="Y1406" s="5">
        <v>99999999</v>
      </c>
      <c r="Z1406" s="5" t="s">
        <v>34</v>
      </c>
      <c r="AA1406" s="5" t="s">
        <v>35</v>
      </c>
      <c r="AD1406" s="5" t="s">
        <v>36</v>
      </c>
      <c r="AE1406" s="5">
        <v>508.47</v>
      </c>
      <c r="AF1406" s="5">
        <v>0</v>
      </c>
      <c r="AG1406" s="5">
        <v>91.53</v>
      </c>
      <c r="AH1406" s="5">
        <f t="shared" si="241"/>
        <v>600</v>
      </c>
    </row>
    <row r="1407" spans="1:34" x14ac:dyDescent="0.25">
      <c r="A1407" s="5">
        <v>1352</v>
      </c>
      <c r="B1407" s="5" t="s">
        <v>49</v>
      </c>
      <c r="C1407" s="5" t="s">
        <v>30</v>
      </c>
      <c r="D1407" s="5" t="s">
        <v>1733</v>
      </c>
      <c r="E1407" s="15" t="str">
        <f t="shared" si="242"/>
        <v>B003</v>
      </c>
      <c r="F1407" s="15" t="str">
        <f t="shared" si="232"/>
        <v>12474</v>
      </c>
      <c r="G1407" s="15" t="str">
        <f t="shared" si="233"/>
        <v>3-1</v>
      </c>
      <c r="H1407" s="5" t="s">
        <v>1692</v>
      </c>
      <c r="I1407" s="5">
        <f t="shared" si="234"/>
        <v>1</v>
      </c>
      <c r="J1407" s="5">
        <f t="shared" si="235"/>
        <v>2022</v>
      </c>
      <c r="K1407" s="5">
        <f t="shared" si="236"/>
        <v>24</v>
      </c>
      <c r="L1407" s="7">
        <f t="shared" si="237"/>
        <v>44585</v>
      </c>
      <c r="M1407" s="5" t="s">
        <v>1692</v>
      </c>
      <c r="U1407" s="5" t="s">
        <v>33</v>
      </c>
      <c r="V1407" s="5" t="str">
        <f t="shared" si="238"/>
        <v>clientes - varios</v>
      </c>
      <c r="W1407" s="5" t="str">
        <f t="shared" si="239"/>
        <v>CLIENTES - VARIOS</v>
      </c>
      <c r="X1407" s="5" t="str">
        <f t="shared" si="240"/>
        <v>Clientes - Varios</v>
      </c>
      <c r="Y1407" s="5">
        <v>99999999</v>
      </c>
      <c r="Z1407" s="5" t="s">
        <v>34</v>
      </c>
      <c r="AA1407" s="5" t="s">
        <v>35</v>
      </c>
      <c r="AD1407" s="5" t="s">
        <v>36</v>
      </c>
      <c r="AE1407" s="5">
        <v>508.47</v>
      </c>
      <c r="AF1407" s="5">
        <v>0</v>
      </c>
      <c r="AG1407" s="5">
        <v>91.53</v>
      </c>
      <c r="AH1407" s="5">
        <f t="shared" si="241"/>
        <v>600</v>
      </c>
    </row>
    <row r="1408" spans="1:34" x14ac:dyDescent="0.25">
      <c r="A1408" s="5">
        <v>1353</v>
      </c>
      <c r="B1408" s="5" t="s">
        <v>49</v>
      </c>
      <c r="C1408" s="5" t="s">
        <v>30</v>
      </c>
      <c r="D1408" s="5" t="s">
        <v>1734</v>
      </c>
      <c r="E1408" s="15" t="str">
        <f t="shared" si="242"/>
        <v>B003</v>
      </c>
      <c r="F1408" s="15" t="str">
        <f t="shared" si="232"/>
        <v>12473</v>
      </c>
      <c r="G1408" s="15" t="str">
        <f t="shared" si="233"/>
        <v>3-1</v>
      </c>
      <c r="H1408" s="5" t="s">
        <v>1692</v>
      </c>
      <c r="I1408" s="5">
        <f t="shared" si="234"/>
        <v>1</v>
      </c>
      <c r="J1408" s="5">
        <f t="shared" si="235"/>
        <v>2022</v>
      </c>
      <c r="K1408" s="5">
        <f t="shared" si="236"/>
        <v>24</v>
      </c>
      <c r="L1408" s="7">
        <f t="shared" si="237"/>
        <v>44585</v>
      </c>
      <c r="M1408" s="5" t="s">
        <v>1692</v>
      </c>
      <c r="U1408" s="5" t="s">
        <v>33</v>
      </c>
      <c r="V1408" s="5" t="str">
        <f t="shared" si="238"/>
        <v>clientes - varios</v>
      </c>
      <c r="W1408" s="5" t="str">
        <f t="shared" si="239"/>
        <v>CLIENTES - VARIOS</v>
      </c>
      <c r="X1408" s="5" t="str">
        <f t="shared" si="240"/>
        <v>Clientes - Varios</v>
      </c>
      <c r="Y1408" s="5">
        <v>99999999</v>
      </c>
      <c r="Z1408" s="5" t="s">
        <v>34</v>
      </c>
      <c r="AA1408" s="5" t="s">
        <v>35</v>
      </c>
      <c r="AD1408" s="5" t="s">
        <v>36</v>
      </c>
      <c r="AE1408" s="5">
        <v>508.47</v>
      </c>
      <c r="AF1408" s="5">
        <v>0</v>
      </c>
      <c r="AG1408" s="5">
        <v>91.53</v>
      </c>
      <c r="AH1408" s="5">
        <f t="shared" si="241"/>
        <v>600</v>
      </c>
    </row>
    <row r="1409" spans="1:34" x14ac:dyDescent="0.25">
      <c r="A1409" s="5">
        <v>1354</v>
      </c>
      <c r="B1409" s="5" t="s">
        <v>49</v>
      </c>
      <c r="C1409" s="5" t="s">
        <v>30</v>
      </c>
      <c r="D1409" s="5" t="s">
        <v>1735</v>
      </c>
      <c r="E1409" s="15" t="str">
        <f t="shared" si="242"/>
        <v>B003</v>
      </c>
      <c r="F1409" s="15" t="str">
        <f t="shared" si="232"/>
        <v>12472</v>
      </c>
      <c r="G1409" s="15" t="str">
        <f t="shared" si="233"/>
        <v>3-1</v>
      </c>
      <c r="H1409" s="5" t="s">
        <v>1692</v>
      </c>
      <c r="I1409" s="5">
        <f t="shared" si="234"/>
        <v>1</v>
      </c>
      <c r="J1409" s="5">
        <f t="shared" si="235"/>
        <v>2022</v>
      </c>
      <c r="K1409" s="5">
        <f t="shared" si="236"/>
        <v>24</v>
      </c>
      <c r="L1409" s="7">
        <f t="shared" si="237"/>
        <v>44585</v>
      </c>
      <c r="M1409" s="5" t="s">
        <v>1692</v>
      </c>
      <c r="U1409" s="5" t="s">
        <v>33</v>
      </c>
      <c r="V1409" s="5" t="str">
        <f t="shared" si="238"/>
        <v>clientes - varios</v>
      </c>
      <c r="W1409" s="5" t="str">
        <f t="shared" si="239"/>
        <v>CLIENTES - VARIOS</v>
      </c>
      <c r="X1409" s="5" t="str">
        <f t="shared" si="240"/>
        <v>Clientes - Varios</v>
      </c>
      <c r="Y1409" s="5">
        <v>99999999</v>
      </c>
      <c r="Z1409" s="5" t="s">
        <v>34</v>
      </c>
      <c r="AA1409" s="5" t="s">
        <v>35</v>
      </c>
      <c r="AD1409" s="5" t="s">
        <v>36</v>
      </c>
      <c r="AE1409" s="5">
        <v>508.47</v>
      </c>
      <c r="AF1409" s="5">
        <v>0</v>
      </c>
      <c r="AG1409" s="5">
        <v>91.53</v>
      </c>
      <c r="AH1409" s="5">
        <f t="shared" si="241"/>
        <v>600</v>
      </c>
    </row>
    <row r="1410" spans="1:34" x14ac:dyDescent="0.25">
      <c r="A1410" s="5">
        <v>1355</v>
      </c>
      <c r="B1410" s="5" t="s">
        <v>49</v>
      </c>
      <c r="C1410" s="5" t="s">
        <v>30</v>
      </c>
      <c r="D1410" s="5" t="s">
        <v>1736</v>
      </c>
      <c r="E1410" s="15" t="str">
        <f t="shared" si="242"/>
        <v>B003</v>
      </c>
      <c r="F1410" s="15" t="str">
        <f t="shared" si="232"/>
        <v>12471</v>
      </c>
      <c r="G1410" s="15" t="str">
        <f t="shared" si="233"/>
        <v>3-1</v>
      </c>
      <c r="H1410" s="5" t="s">
        <v>1692</v>
      </c>
      <c r="I1410" s="5">
        <f t="shared" si="234"/>
        <v>1</v>
      </c>
      <c r="J1410" s="5">
        <f t="shared" si="235"/>
        <v>2022</v>
      </c>
      <c r="K1410" s="5">
        <f t="shared" si="236"/>
        <v>24</v>
      </c>
      <c r="L1410" s="7">
        <f t="shared" si="237"/>
        <v>44585</v>
      </c>
      <c r="M1410" s="5" t="s">
        <v>1692</v>
      </c>
      <c r="U1410" s="5" t="s">
        <v>33</v>
      </c>
      <c r="V1410" s="5" t="str">
        <f t="shared" si="238"/>
        <v>clientes - varios</v>
      </c>
      <c r="W1410" s="5" t="str">
        <f t="shared" si="239"/>
        <v>CLIENTES - VARIOS</v>
      </c>
      <c r="X1410" s="5" t="str">
        <f t="shared" si="240"/>
        <v>Clientes - Varios</v>
      </c>
      <c r="Y1410" s="5">
        <v>99999999</v>
      </c>
      <c r="Z1410" s="5" t="s">
        <v>34</v>
      </c>
      <c r="AA1410" s="5" t="s">
        <v>35</v>
      </c>
      <c r="AD1410" s="5" t="s">
        <v>36</v>
      </c>
      <c r="AE1410" s="5">
        <v>508.47</v>
      </c>
      <c r="AF1410" s="5">
        <v>0</v>
      </c>
      <c r="AG1410" s="5">
        <v>91.53</v>
      </c>
      <c r="AH1410" s="5">
        <f t="shared" si="241"/>
        <v>600</v>
      </c>
    </row>
    <row r="1411" spans="1:34" x14ac:dyDescent="0.25">
      <c r="A1411" s="5">
        <v>1356</v>
      </c>
      <c r="B1411" s="5" t="s">
        <v>49</v>
      </c>
      <c r="C1411" s="5" t="s">
        <v>30</v>
      </c>
      <c r="D1411" s="5" t="s">
        <v>1737</v>
      </c>
      <c r="E1411" s="15" t="str">
        <f t="shared" si="242"/>
        <v>B003</v>
      </c>
      <c r="F1411" s="15" t="str">
        <f t="shared" si="232"/>
        <v>12470</v>
      </c>
      <c r="G1411" s="15" t="str">
        <f t="shared" si="233"/>
        <v>3-1</v>
      </c>
      <c r="H1411" s="5" t="s">
        <v>1692</v>
      </c>
      <c r="I1411" s="5">
        <f t="shared" si="234"/>
        <v>1</v>
      </c>
      <c r="J1411" s="5">
        <f t="shared" si="235"/>
        <v>2022</v>
      </c>
      <c r="K1411" s="5">
        <f t="shared" si="236"/>
        <v>24</v>
      </c>
      <c r="L1411" s="7">
        <f t="shared" si="237"/>
        <v>44585</v>
      </c>
      <c r="M1411" s="5" t="s">
        <v>1692</v>
      </c>
      <c r="U1411" s="5" t="s">
        <v>33</v>
      </c>
      <c r="V1411" s="5" t="str">
        <f t="shared" si="238"/>
        <v>clientes - varios</v>
      </c>
      <c r="W1411" s="5" t="str">
        <f t="shared" si="239"/>
        <v>CLIENTES - VARIOS</v>
      </c>
      <c r="X1411" s="5" t="str">
        <f t="shared" si="240"/>
        <v>Clientes - Varios</v>
      </c>
      <c r="Y1411" s="5">
        <v>99999999</v>
      </c>
      <c r="Z1411" s="5" t="s">
        <v>34</v>
      </c>
      <c r="AA1411" s="5" t="s">
        <v>35</v>
      </c>
      <c r="AD1411" s="5" t="s">
        <v>36</v>
      </c>
      <c r="AE1411" s="5">
        <v>508.47</v>
      </c>
      <c r="AF1411" s="5">
        <v>0</v>
      </c>
      <c r="AG1411" s="5">
        <v>91.53</v>
      </c>
      <c r="AH1411" s="5">
        <f t="shared" si="241"/>
        <v>600</v>
      </c>
    </row>
    <row r="1412" spans="1:34" x14ac:dyDescent="0.25">
      <c r="A1412" s="5">
        <v>1357</v>
      </c>
      <c r="B1412" s="5" t="s">
        <v>49</v>
      </c>
      <c r="C1412" s="5" t="s">
        <v>30</v>
      </c>
      <c r="D1412" s="5" t="s">
        <v>1738</v>
      </c>
      <c r="E1412" s="15" t="str">
        <f t="shared" si="242"/>
        <v>B003</v>
      </c>
      <c r="F1412" s="15" t="str">
        <f t="shared" si="232"/>
        <v>12469</v>
      </c>
      <c r="G1412" s="15" t="str">
        <f t="shared" si="233"/>
        <v>3-1</v>
      </c>
      <c r="H1412" s="5" t="s">
        <v>1692</v>
      </c>
      <c r="I1412" s="5">
        <f t="shared" si="234"/>
        <v>1</v>
      </c>
      <c r="J1412" s="5">
        <f t="shared" si="235"/>
        <v>2022</v>
      </c>
      <c r="K1412" s="5">
        <f t="shared" si="236"/>
        <v>24</v>
      </c>
      <c r="L1412" s="7">
        <f t="shared" si="237"/>
        <v>44585</v>
      </c>
      <c r="M1412" s="5" t="s">
        <v>1692</v>
      </c>
      <c r="U1412" s="5" t="s">
        <v>33</v>
      </c>
      <c r="V1412" s="5" t="str">
        <f t="shared" si="238"/>
        <v>clientes - varios</v>
      </c>
      <c r="W1412" s="5" t="str">
        <f t="shared" si="239"/>
        <v>CLIENTES - VARIOS</v>
      </c>
      <c r="X1412" s="5" t="str">
        <f t="shared" si="240"/>
        <v>Clientes - Varios</v>
      </c>
      <c r="Y1412" s="5">
        <v>99999999</v>
      </c>
      <c r="Z1412" s="5" t="s">
        <v>34</v>
      </c>
      <c r="AA1412" s="5" t="s">
        <v>35</v>
      </c>
      <c r="AD1412" s="5" t="s">
        <v>36</v>
      </c>
      <c r="AE1412" s="5">
        <v>508.47</v>
      </c>
      <c r="AF1412" s="5">
        <v>0</v>
      </c>
      <c r="AG1412" s="5">
        <v>91.53</v>
      </c>
      <c r="AH1412" s="5">
        <f t="shared" si="241"/>
        <v>600</v>
      </c>
    </row>
    <row r="1413" spans="1:34" x14ac:dyDescent="0.25">
      <c r="A1413" s="5">
        <v>1358</v>
      </c>
      <c r="B1413" s="5" t="s">
        <v>49</v>
      </c>
      <c r="C1413" s="5" t="s">
        <v>30</v>
      </c>
      <c r="D1413" s="5" t="s">
        <v>1739</v>
      </c>
      <c r="E1413" s="15" t="str">
        <f t="shared" si="242"/>
        <v>B003</v>
      </c>
      <c r="F1413" s="15" t="str">
        <f t="shared" si="232"/>
        <v>12468</v>
      </c>
      <c r="G1413" s="15" t="str">
        <f t="shared" si="233"/>
        <v>3-1</v>
      </c>
      <c r="H1413" s="5" t="s">
        <v>1692</v>
      </c>
      <c r="I1413" s="5">
        <f t="shared" si="234"/>
        <v>1</v>
      </c>
      <c r="J1413" s="5">
        <f t="shared" si="235"/>
        <v>2022</v>
      </c>
      <c r="K1413" s="5">
        <f t="shared" si="236"/>
        <v>24</v>
      </c>
      <c r="L1413" s="7">
        <f t="shared" si="237"/>
        <v>44585</v>
      </c>
      <c r="M1413" s="5" t="s">
        <v>1692</v>
      </c>
      <c r="U1413" s="5" t="s">
        <v>33</v>
      </c>
      <c r="V1413" s="5" t="str">
        <f t="shared" si="238"/>
        <v>clientes - varios</v>
      </c>
      <c r="W1413" s="5" t="str">
        <f t="shared" si="239"/>
        <v>CLIENTES - VARIOS</v>
      </c>
      <c r="X1413" s="5" t="str">
        <f t="shared" si="240"/>
        <v>Clientes - Varios</v>
      </c>
      <c r="Y1413" s="5">
        <v>99999999</v>
      </c>
      <c r="Z1413" s="5" t="s">
        <v>34</v>
      </c>
      <c r="AA1413" s="5" t="s">
        <v>35</v>
      </c>
      <c r="AD1413" s="5" t="s">
        <v>36</v>
      </c>
      <c r="AE1413" s="5">
        <v>508.47</v>
      </c>
      <c r="AF1413" s="5">
        <v>0</v>
      </c>
      <c r="AG1413" s="5">
        <v>91.53</v>
      </c>
      <c r="AH1413" s="5">
        <f t="shared" si="241"/>
        <v>600</v>
      </c>
    </row>
    <row r="1414" spans="1:34" x14ac:dyDescent="0.25">
      <c r="A1414" s="5">
        <v>1359</v>
      </c>
      <c r="B1414" s="5" t="s">
        <v>49</v>
      </c>
      <c r="C1414" s="5" t="s">
        <v>30</v>
      </c>
      <c r="D1414" s="5" t="s">
        <v>1740</v>
      </c>
      <c r="E1414" s="15" t="str">
        <f t="shared" si="242"/>
        <v>B003</v>
      </c>
      <c r="F1414" s="15" t="str">
        <f t="shared" si="232"/>
        <v>12467</v>
      </c>
      <c r="G1414" s="15" t="str">
        <f t="shared" si="233"/>
        <v>3-1</v>
      </c>
      <c r="H1414" s="5" t="s">
        <v>1692</v>
      </c>
      <c r="I1414" s="5">
        <f t="shared" si="234"/>
        <v>1</v>
      </c>
      <c r="J1414" s="5">
        <f t="shared" si="235"/>
        <v>2022</v>
      </c>
      <c r="K1414" s="5">
        <f t="shared" si="236"/>
        <v>24</v>
      </c>
      <c r="L1414" s="7">
        <f t="shared" si="237"/>
        <v>44585</v>
      </c>
      <c r="M1414" s="5" t="s">
        <v>1692</v>
      </c>
      <c r="U1414" s="5" t="s">
        <v>33</v>
      </c>
      <c r="V1414" s="5" t="str">
        <f t="shared" si="238"/>
        <v>clientes - varios</v>
      </c>
      <c r="W1414" s="5" t="str">
        <f t="shared" si="239"/>
        <v>CLIENTES - VARIOS</v>
      </c>
      <c r="X1414" s="5" t="str">
        <f t="shared" si="240"/>
        <v>Clientes - Varios</v>
      </c>
      <c r="Y1414" s="5">
        <v>99999999</v>
      </c>
      <c r="Z1414" s="5" t="s">
        <v>34</v>
      </c>
      <c r="AA1414" s="5" t="s">
        <v>35</v>
      </c>
      <c r="AD1414" s="5" t="s">
        <v>36</v>
      </c>
      <c r="AE1414" s="5">
        <v>508.47</v>
      </c>
      <c r="AF1414" s="5">
        <v>0</v>
      </c>
      <c r="AG1414" s="5">
        <v>91.53</v>
      </c>
      <c r="AH1414" s="5">
        <f t="shared" si="241"/>
        <v>600</v>
      </c>
    </row>
    <row r="1415" spans="1:34" x14ac:dyDescent="0.25">
      <c r="A1415" s="5">
        <v>1360</v>
      </c>
      <c r="B1415" s="5" t="s">
        <v>49</v>
      </c>
      <c r="C1415" s="5" t="s">
        <v>30</v>
      </c>
      <c r="D1415" s="5" t="s">
        <v>1741</v>
      </c>
      <c r="E1415" s="15" t="str">
        <f t="shared" si="242"/>
        <v>B003</v>
      </c>
      <c r="F1415" s="15" t="str">
        <f t="shared" si="232"/>
        <v>12466</v>
      </c>
      <c r="G1415" s="15" t="str">
        <f t="shared" si="233"/>
        <v>3-1</v>
      </c>
      <c r="H1415" s="5" t="s">
        <v>1692</v>
      </c>
      <c r="I1415" s="5">
        <f t="shared" si="234"/>
        <v>1</v>
      </c>
      <c r="J1415" s="5">
        <f t="shared" si="235"/>
        <v>2022</v>
      </c>
      <c r="K1415" s="5">
        <f t="shared" si="236"/>
        <v>24</v>
      </c>
      <c r="L1415" s="7">
        <f t="shared" si="237"/>
        <v>44585</v>
      </c>
      <c r="M1415" s="5" t="s">
        <v>1692</v>
      </c>
      <c r="U1415" s="5" t="s">
        <v>33</v>
      </c>
      <c r="V1415" s="5" t="str">
        <f t="shared" si="238"/>
        <v>clientes - varios</v>
      </c>
      <c r="W1415" s="5" t="str">
        <f t="shared" si="239"/>
        <v>CLIENTES - VARIOS</v>
      </c>
      <c r="X1415" s="5" t="str">
        <f t="shared" si="240"/>
        <v>Clientes - Varios</v>
      </c>
      <c r="Y1415" s="5">
        <v>99999999</v>
      </c>
      <c r="Z1415" s="5" t="s">
        <v>34</v>
      </c>
      <c r="AA1415" s="5" t="s">
        <v>35</v>
      </c>
      <c r="AD1415" s="5" t="s">
        <v>36</v>
      </c>
      <c r="AE1415" s="5">
        <v>508.47</v>
      </c>
      <c r="AF1415" s="5">
        <v>0</v>
      </c>
      <c r="AG1415" s="5">
        <v>91.53</v>
      </c>
      <c r="AH1415" s="5">
        <f t="shared" si="241"/>
        <v>600</v>
      </c>
    </row>
    <row r="1416" spans="1:34" x14ac:dyDescent="0.25">
      <c r="A1416" s="5">
        <v>1361</v>
      </c>
      <c r="B1416" s="5" t="s">
        <v>49</v>
      </c>
      <c r="C1416" s="5" t="s">
        <v>30</v>
      </c>
      <c r="D1416" s="5" t="s">
        <v>1742</v>
      </c>
      <c r="E1416" s="15" t="str">
        <f t="shared" si="242"/>
        <v>B003</v>
      </c>
      <c r="F1416" s="15" t="str">
        <f t="shared" si="232"/>
        <v>12465</v>
      </c>
      <c r="G1416" s="15" t="str">
        <f t="shared" si="233"/>
        <v>3-1</v>
      </c>
      <c r="H1416" s="5" t="s">
        <v>1692</v>
      </c>
      <c r="I1416" s="5">
        <f t="shared" si="234"/>
        <v>1</v>
      </c>
      <c r="J1416" s="5">
        <f t="shared" si="235"/>
        <v>2022</v>
      </c>
      <c r="K1416" s="5">
        <f t="shared" si="236"/>
        <v>24</v>
      </c>
      <c r="L1416" s="7">
        <f t="shared" si="237"/>
        <v>44585</v>
      </c>
      <c r="M1416" s="5" t="s">
        <v>1692</v>
      </c>
      <c r="U1416" s="5" t="s">
        <v>33</v>
      </c>
      <c r="V1416" s="5" t="str">
        <f t="shared" si="238"/>
        <v>clientes - varios</v>
      </c>
      <c r="W1416" s="5" t="str">
        <f t="shared" si="239"/>
        <v>CLIENTES - VARIOS</v>
      </c>
      <c r="X1416" s="5" t="str">
        <f t="shared" si="240"/>
        <v>Clientes - Varios</v>
      </c>
      <c r="Y1416" s="5">
        <v>99999999</v>
      </c>
      <c r="Z1416" s="5" t="s">
        <v>34</v>
      </c>
      <c r="AA1416" s="5" t="s">
        <v>35</v>
      </c>
      <c r="AD1416" s="5" t="s">
        <v>36</v>
      </c>
      <c r="AE1416" s="5">
        <v>508.47</v>
      </c>
      <c r="AF1416" s="5">
        <v>0</v>
      </c>
      <c r="AG1416" s="5">
        <v>91.53</v>
      </c>
      <c r="AH1416" s="5">
        <f t="shared" si="241"/>
        <v>600</v>
      </c>
    </row>
    <row r="1417" spans="1:34" x14ac:dyDescent="0.25">
      <c r="A1417" s="5">
        <v>1362</v>
      </c>
      <c r="B1417" s="5" t="s">
        <v>49</v>
      </c>
      <c r="C1417" s="5" t="s">
        <v>30</v>
      </c>
      <c r="D1417" s="5" t="s">
        <v>1743</v>
      </c>
      <c r="E1417" s="15" t="str">
        <f t="shared" si="242"/>
        <v>B003</v>
      </c>
      <c r="F1417" s="15" t="str">
        <f t="shared" si="232"/>
        <v>12464</v>
      </c>
      <c r="G1417" s="15" t="str">
        <f t="shared" si="233"/>
        <v>3-1</v>
      </c>
      <c r="H1417" s="5" t="s">
        <v>1692</v>
      </c>
      <c r="I1417" s="5">
        <f t="shared" si="234"/>
        <v>1</v>
      </c>
      <c r="J1417" s="5">
        <f t="shared" si="235"/>
        <v>2022</v>
      </c>
      <c r="K1417" s="5">
        <f t="shared" si="236"/>
        <v>24</v>
      </c>
      <c r="L1417" s="7">
        <f t="shared" si="237"/>
        <v>44585</v>
      </c>
      <c r="M1417" s="5" t="s">
        <v>1692</v>
      </c>
      <c r="U1417" s="5" t="s">
        <v>33</v>
      </c>
      <c r="V1417" s="5" t="str">
        <f t="shared" si="238"/>
        <v>clientes - varios</v>
      </c>
      <c r="W1417" s="5" t="str">
        <f t="shared" si="239"/>
        <v>CLIENTES - VARIOS</v>
      </c>
      <c r="X1417" s="5" t="str">
        <f t="shared" si="240"/>
        <v>Clientes - Varios</v>
      </c>
      <c r="Y1417" s="5">
        <v>99999999</v>
      </c>
      <c r="Z1417" s="5" t="s">
        <v>34</v>
      </c>
      <c r="AA1417" s="5" t="s">
        <v>35</v>
      </c>
      <c r="AD1417" s="5" t="s">
        <v>36</v>
      </c>
      <c r="AE1417" s="5">
        <v>508.47</v>
      </c>
      <c r="AF1417" s="5">
        <v>0</v>
      </c>
      <c r="AG1417" s="5">
        <v>91.53</v>
      </c>
      <c r="AH1417" s="5">
        <f t="shared" si="241"/>
        <v>600</v>
      </c>
    </row>
    <row r="1418" spans="1:34" x14ac:dyDescent="0.25">
      <c r="A1418" s="5">
        <v>1363</v>
      </c>
      <c r="B1418" s="5" t="s">
        <v>49</v>
      </c>
      <c r="C1418" s="5" t="s">
        <v>30</v>
      </c>
      <c r="D1418" s="5" t="s">
        <v>1744</v>
      </c>
      <c r="E1418" s="15" t="str">
        <f t="shared" si="242"/>
        <v>B003</v>
      </c>
      <c r="F1418" s="15" t="str">
        <f t="shared" si="232"/>
        <v>12463</v>
      </c>
      <c r="G1418" s="15" t="str">
        <f t="shared" si="233"/>
        <v>3-1</v>
      </c>
      <c r="H1418" s="5" t="s">
        <v>1692</v>
      </c>
      <c r="I1418" s="5">
        <f t="shared" si="234"/>
        <v>1</v>
      </c>
      <c r="J1418" s="5">
        <f t="shared" si="235"/>
        <v>2022</v>
      </c>
      <c r="K1418" s="5">
        <f t="shared" si="236"/>
        <v>24</v>
      </c>
      <c r="L1418" s="7">
        <f t="shared" si="237"/>
        <v>44585</v>
      </c>
      <c r="M1418" s="5" t="s">
        <v>1692</v>
      </c>
      <c r="U1418" s="5" t="s">
        <v>33</v>
      </c>
      <c r="V1418" s="5" t="str">
        <f t="shared" si="238"/>
        <v>clientes - varios</v>
      </c>
      <c r="W1418" s="5" t="str">
        <f t="shared" si="239"/>
        <v>CLIENTES - VARIOS</v>
      </c>
      <c r="X1418" s="5" t="str">
        <f t="shared" si="240"/>
        <v>Clientes - Varios</v>
      </c>
      <c r="Y1418" s="5">
        <v>99999999</v>
      </c>
      <c r="Z1418" s="5" t="s">
        <v>34</v>
      </c>
      <c r="AA1418" s="5" t="s">
        <v>35</v>
      </c>
      <c r="AD1418" s="5" t="s">
        <v>36</v>
      </c>
      <c r="AE1418" s="5">
        <v>508.47</v>
      </c>
      <c r="AF1418" s="5">
        <v>0</v>
      </c>
      <c r="AG1418" s="5">
        <v>91.53</v>
      </c>
      <c r="AH1418" s="5">
        <f t="shared" si="241"/>
        <v>600</v>
      </c>
    </row>
    <row r="1419" spans="1:34" x14ac:dyDescent="0.25">
      <c r="A1419" s="5">
        <v>1364</v>
      </c>
      <c r="B1419" s="5" t="s">
        <v>49</v>
      </c>
      <c r="C1419" s="5" t="s">
        <v>30</v>
      </c>
      <c r="D1419" s="5" t="s">
        <v>1745</v>
      </c>
      <c r="E1419" s="15" t="str">
        <f t="shared" si="242"/>
        <v>B003</v>
      </c>
      <c r="F1419" s="15" t="str">
        <f t="shared" si="232"/>
        <v>12462</v>
      </c>
      <c r="G1419" s="15" t="str">
        <f t="shared" si="233"/>
        <v>3-1</v>
      </c>
      <c r="H1419" s="5" t="s">
        <v>1692</v>
      </c>
      <c r="I1419" s="5">
        <f t="shared" si="234"/>
        <v>1</v>
      </c>
      <c r="J1419" s="5">
        <f t="shared" si="235"/>
        <v>2022</v>
      </c>
      <c r="K1419" s="5">
        <f t="shared" si="236"/>
        <v>24</v>
      </c>
      <c r="L1419" s="7">
        <f t="shared" si="237"/>
        <v>44585</v>
      </c>
      <c r="M1419" s="5" t="s">
        <v>1692</v>
      </c>
      <c r="U1419" s="5" t="s">
        <v>33</v>
      </c>
      <c r="V1419" s="5" t="str">
        <f t="shared" si="238"/>
        <v>clientes - varios</v>
      </c>
      <c r="W1419" s="5" t="str">
        <f t="shared" si="239"/>
        <v>CLIENTES - VARIOS</v>
      </c>
      <c r="X1419" s="5" t="str">
        <f t="shared" si="240"/>
        <v>Clientes - Varios</v>
      </c>
      <c r="Y1419" s="5">
        <v>99999999</v>
      </c>
      <c r="Z1419" s="5" t="s">
        <v>34</v>
      </c>
      <c r="AA1419" s="5" t="s">
        <v>35</v>
      </c>
      <c r="AD1419" s="5" t="s">
        <v>36</v>
      </c>
      <c r="AE1419" s="5">
        <v>508.47</v>
      </c>
      <c r="AF1419" s="5">
        <v>0</v>
      </c>
      <c r="AG1419" s="5">
        <v>91.53</v>
      </c>
      <c r="AH1419" s="5">
        <f t="shared" si="241"/>
        <v>600</v>
      </c>
    </row>
    <row r="1420" spans="1:34" x14ac:dyDescent="0.25">
      <c r="A1420" s="5">
        <v>1365</v>
      </c>
      <c r="B1420" s="5" t="s">
        <v>49</v>
      </c>
      <c r="C1420" s="5" t="s">
        <v>30</v>
      </c>
      <c r="D1420" s="5" t="s">
        <v>1746</v>
      </c>
      <c r="E1420" s="15" t="str">
        <f t="shared" si="242"/>
        <v>B003</v>
      </c>
      <c r="F1420" s="15" t="str">
        <f t="shared" si="232"/>
        <v>12461</v>
      </c>
      <c r="G1420" s="15" t="str">
        <f t="shared" si="233"/>
        <v>3-1</v>
      </c>
      <c r="H1420" s="5" t="s">
        <v>1692</v>
      </c>
      <c r="I1420" s="5">
        <f t="shared" si="234"/>
        <v>1</v>
      </c>
      <c r="J1420" s="5">
        <f t="shared" si="235"/>
        <v>2022</v>
      </c>
      <c r="K1420" s="5">
        <f t="shared" si="236"/>
        <v>24</v>
      </c>
      <c r="L1420" s="7">
        <f t="shared" si="237"/>
        <v>44585</v>
      </c>
      <c r="M1420" s="5" t="s">
        <v>1692</v>
      </c>
      <c r="U1420" s="5" t="s">
        <v>33</v>
      </c>
      <c r="V1420" s="5" t="str">
        <f t="shared" si="238"/>
        <v>clientes - varios</v>
      </c>
      <c r="W1420" s="5" t="str">
        <f t="shared" si="239"/>
        <v>CLIENTES - VARIOS</v>
      </c>
      <c r="X1420" s="5" t="str">
        <f t="shared" si="240"/>
        <v>Clientes - Varios</v>
      </c>
      <c r="Y1420" s="5">
        <v>99999999</v>
      </c>
      <c r="Z1420" s="5" t="s">
        <v>34</v>
      </c>
      <c r="AA1420" s="5" t="s">
        <v>35</v>
      </c>
      <c r="AD1420" s="5" t="s">
        <v>36</v>
      </c>
      <c r="AE1420" s="5">
        <v>508.47</v>
      </c>
      <c r="AF1420" s="5">
        <v>0</v>
      </c>
      <c r="AG1420" s="5">
        <v>91.53</v>
      </c>
      <c r="AH1420" s="5">
        <f t="shared" si="241"/>
        <v>600</v>
      </c>
    </row>
    <row r="1421" spans="1:34" x14ac:dyDescent="0.25">
      <c r="A1421" s="5">
        <v>1366</v>
      </c>
      <c r="B1421" s="5" t="s">
        <v>49</v>
      </c>
      <c r="C1421" s="5" t="s">
        <v>30</v>
      </c>
      <c r="D1421" s="5" t="s">
        <v>1747</v>
      </c>
      <c r="E1421" s="15" t="str">
        <f t="shared" si="242"/>
        <v>B003</v>
      </c>
      <c r="F1421" s="15" t="str">
        <f t="shared" si="232"/>
        <v>12460</v>
      </c>
      <c r="G1421" s="15" t="str">
        <f t="shared" si="233"/>
        <v>3-1</v>
      </c>
      <c r="H1421" s="5" t="s">
        <v>1692</v>
      </c>
      <c r="I1421" s="5">
        <f t="shared" si="234"/>
        <v>1</v>
      </c>
      <c r="J1421" s="5">
        <f t="shared" si="235"/>
        <v>2022</v>
      </c>
      <c r="K1421" s="5">
        <f t="shared" si="236"/>
        <v>24</v>
      </c>
      <c r="L1421" s="7">
        <f t="shared" si="237"/>
        <v>44585</v>
      </c>
      <c r="M1421" s="5" t="s">
        <v>1692</v>
      </c>
      <c r="U1421" s="5" t="s">
        <v>33</v>
      </c>
      <c r="V1421" s="5" t="str">
        <f t="shared" si="238"/>
        <v>clientes - varios</v>
      </c>
      <c r="W1421" s="5" t="str">
        <f t="shared" si="239"/>
        <v>CLIENTES - VARIOS</v>
      </c>
      <c r="X1421" s="5" t="str">
        <f t="shared" si="240"/>
        <v>Clientes - Varios</v>
      </c>
      <c r="Y1421" s="5">
        <v>99999999</v>
      </c>
      <c r="Z1421" s="5" t="s">
        <v>34</v>
      </c>
      <c r="AA1421" s="5" t="s">
        <v>35</v>
      </c>
      <c r="AD1421" s="5" t="s">
        <v>36</v>
      </c>
      <c r="AE1421" s="5">
        <v>508.47</v>
      </c>
      <c r="AF1421" s="5">
        <v>0</v>
      </c>
      <c r="AG1421" s="5">
        <v>91.53</v>
      </c>
      <c r="AH1421" s="5">
        <f t="shared" si="241"/>
        <v>600</v>
      </c>
    </row>
    <row r="1422" spans="1:34" x14ac:dyDescent="0.25">
      <c r="A1422" s="5">
        <v>1367</v>
      </c>
      <c r="B1422" s="5" t="s">
        <v>49</v>
      </c>
      <c r="C1422" s="5" t="s">
        <v>30</v>
      </c>
      <c r="D1422" s="5" t="s">
        <v>1748</v>
      </c>
      <c r="E1422" s="15" t="str">
        <f t="shared" si="242"/>
        <v>B003</v>
      </c>
      <c r="F1422" s="15" t="str">
        <f t="shared" si="232"/>
        <v>12459</v>
      </c>
      <c r="G1422" s="15" t="str">
        <f t="shared" si="233"/>
        <v>3-1</v>
      </c>
      <c r="H1422" s="5" t="s">
        <v>1692</v>
      </c>
      <c r="I1422" s="5">
        <f t="shared" si="234"/>
        <v>1</v>
      </c>
      <c r="J1422" s="5">
        <f t="shared" si="235"/>
        <v>2022</v>
      </c>
      <c r="K1422" s="5">
        <f t="shared" si="236"/>
        <v>24</v>
      </c>
      <c r="L1422" s="7">
        <f t="shared" si="237"/>
        <v>44585</v>
      </c>
      <c r="M1422" s="5" t="s">
        <v>1692</v>
      </c>
      <c r="U1422" s="5" t="s">
        <v>33</v>
      </c>
      <c r="V1422" s="5" t="str">
        <f t="shared" si="238"/>
        <v>clientes - varios</v>
      </c>
      <c r="W1422" s="5" t="str">
        <f t="shared" si="239"/>
        <v>CLIENTES - VARIOS</v>
      </c>
      <c r="X1422" s="5" t="str">
        <f t="shared" si="240"/>
        <v>Clientes - Varios</v>
      </c>
      <c r="Y1422" s="5">
        <v>99999999</v>
      </c>
      <c r="Z1422" s="5" t="s">
        <v>34</v>
      </c>
      <c r="AA1422" s="5" t="s">
        <v>35</v>
      </c>
      <c r="AD1422" s="5" t="s">
        <v>36</v>
      </c>
      <c r="AE1422" s="5">
        <v>508.47</v>
      </c>
      <c r="AF1422" s="5">
        <v>0</v>
      </c>
      <c r="AG1422" s="5">
        <v>91.53</v>
      </c>
      <c r="AH1422" s="5">
        <f t="shared" si="241"/>
        <v>600</v>
      </c>
    </row>
    <row r="1423" spans="1:34" x14ac:dyDescent="0.25">
      <c r="A1423" s="5">
        <v>1368</v>
      </c>
      <c r="B1423" s="5" t="s">
        <v>49</v>
      </c>
      <c r="C1423" s="5" t="s">
        <v>30</v>
      </c>
      <c r="D1423" s="5" t="s">
        <v>1749</v>
      </c>
      <c r="E1423" s="15" t="str">
        <f t="shared" si="242"/>
        <v>B003</v>
      </c>
      <c r="F1423" s="15" t="str">
        <f t="shared" si="232"/>
        <v>12458</v>
      </c>
      <c r="G1423" s="15" t="str">
        <f t="shared" si="233"/>
        <v>3-1</v>
      </c>
      <c r="H1423" s="5" t="s">
        <v>1692</v>
      </c>
      <c r="I1423" s="5">
        <f t="shared" si="234"/>
        <v>1</v>
      </c>
      <c r="J1423" s="5">
        <f t="shared" si="235"/>
        <v>2022</v>
      </c>
      <c r="K1423" s="5">
        <f t="shared" si="236"/>
        <v>24</v>
      </c>
      <c r="L1423" s="7">
        <f t="shared" si="237"/>
        <v>44585</v>
      </c>
      <c r="M1423" s="5" t="s">
        <v>1692</v>
      </c>
      <c r="U1423" s="5" t="s">
        <v>33</v>
      </c>
      <c r="V1423" s="5" t="str">
        <f t="shared" si="238"/>
        <v>clientes - varios</v>
      </c>
      <c r="W1423" s="5" t="str">
        <f t="shared" si="239"/>
        <v>CLIENTES - VARIOS</v>
      </c>
      <c r="X1423" s="5" t="str">
        <f t="shared" si="240"/>
        <v>Clientes - Varios</v>
      </c>
      <c r="Y1423" s="5">
        <v>99999999</v>
      </c>
      <c r="Z1423" s="5" t="s">
        <v>34</v>
      </c>
      <c r="AA1423" s="5" t="s">
        <v>35</v>
      </c>
      <c r="AD1423" s="5" t="s">
        <v>36</v>
      </c>
      <c r="AE1423" s="5">
        <v>508.47</v>
      </c>
      <c r="AF1423" s="5">
        <v>0</v>
      </c>
      <c r="AG1423" s="5">
        <v>91.53</v>
      </c>
      <c r="AH1423" s="5">
        <f t="shared" si="241"/>
        <v>600</v>
      </c>
    </row>
    <row r="1424" spans="1:34" x14ac:dyDescent="0.25">
      <c r="A1424" s="5">
        <v>1369</v>
      </c>
      <c r="B1424" s="5" t="s">
        <v>49</v>
      </c>
      <c r="C1424" s="5" t="s">
        <v>30</v>
      </c>
      <c r="D1424" s="5" t="s">
        <v>1750</v>
      </c>
      <c r="E1424" s="15" t="str">
        <f t="shared" si="242"/>
        <v>B003</v>
      </c>
      <c r="F1424" s="15" t="str">
        <f t="shared" si="232"/>
        <v>12457</v>
      </c>
      <c r="G1424" s="15" t="str">
        <f t="shared" si="233"/>
        <v>3-1</v>
      </c>
      <c r="H1424" s="5" t="s">
        <v>1692</v>
      </c>
      <c r="I1424" s="5">
        <f t="shared" si="234"/>
        <v>1</v>
      </c>
      <c r="J1424" s="5">
        <f t="shared" si="235"/>
        <v>2022</v>
      </c>
      <c r="K1424" s="5">
        <f t="shared" si="236"/>
        <v>24</v>
      </c>
      <c r="L1424" s="7">
        <f t="shared" si="237"/>
        <v>44585</v>
      </c>
      <c r="M1424" s="5" t="s">
        <v>1692</v>
      </c>
      <c r="U1424" s="5" t="s">
        <v>33</v>
      </c>
      <c r="V1424" s="5" t="str">
        <f t="shared" si="238"/>
        <v>clientes - varios</v>
      </c>
      <c r="W1424" s="5" t="str">
        <f t="shared" si="239"/>
        <v>CLIENTES - VARIOS</v>
      </c>
      <c r="X1424" s="5" t="str">
        <f t="shared" si="240"/>
        <v>Clientes - Varios</v>
      </c>
      <c r="Y1424" s="5">
        <v>99999999</v>
      </c>
      <c r="Z1424" s="5" t="s">
        <v>34</v>
      </c>
      <c r="AA1424" s="5" t="s">
        <v>35</v>
      </c>
      <c r="AD1424" s="5" t="s">
        <v>36</v>
      </c>
      <c r="AE1424" s="5">
        <v>508.47</v>
      </c>
      <c r="AF1424" s="5">
        <v>0</v>
      </c>
      <c r="AG1424" s="5">
        <v>91.53</v>
      </c>
      <c r="AH1424" s="5">
        <f t="shared" si="241"/>
        <v>600</v>
      </c>
    </row>
    <row r="1425" spans="1:34" x14ac:dyDescent="0.25">
      <c r="A1425" s="5">
        <v>1370</v>
      </c>
      <c r="B1425" s="5" t="s">
        <v>49</v>
      </c>
      <c r="C1425" s="5" t="s">
        <v>30</v>
      </c>
      <c r="D1425" s="5" t="s">
        <v>1751</v>
      </c>
      <c r="E1425" s="15" t="str">
        <f t="shared" si="242"/>
        <v>B003</v>
      </c>
      <c r="F1425" s="15" t="str">
        <f t="shared" si="232"/>
        <v>12456</v>
      </c>
      <c r="G1425" s="15" t="str">
        <f t="shared" si="233"/>
        <v>3-1</v>
      </c>
      <c r="H1425" s="5" t="s">
        <v>1692</v>
      </c>
      <c r="I1425" s="5">
        <f t="shared" si="234"/>
        <v>1</v>
      </c>
      <c r="J1425" s="5">
        <f t="shared" si="235"/>
        <v>2022</v>
      </c>
      <c r="K1425" s="5">
        <f t="shared" si="236"/>
        <v>24</v>
      </c>
      <c r="L1425" s="7">
        <f t="shared" si="237"/>
        <v>44585</v>
      </c>
      <c r="M1425" s="5" t="s">
        <v>1692</v>
      </c>
      <c r="U1425" s="5" t="s">
        <v>33</v>
      </c>
      <c r="V1425" s="5" t="str">
        <f t="shared" si="238"/>
        <v>clientes - varios</v>
      </c>
      <c r="W1425" s="5" t="str">
        <f t="shared" si="239"/>
        <v>CLIENTES - VARIOS</v>
      </c>
      <c r="X1425" s="5" t="str">
        <f t="shared" si="240"/>
        <v>Clientes - Varios</v>
      </c>
      <c r="Y1425" s="5">
        <v>99999999</v>
      </c>
      <c r="Z1425" s="5" t="s">
        <v>34</v>
      </c>
      <c r="AA1425" s="5" t="s">
        <v>35</v>
      </c>
      <c r="AD1425" s="5" t="s">
        <v>36</v>
      </c>
      <c r="AE1425" s="5">
        <v>423.73</v>
      </c>
      <c r="AF1425" s="5">
        <v>0</v>
      </c>
      <c r="AG1425" s="5">
        <v>76.27</v>
      </c>
      <c r="AH1425" s="5">
        <f t="shared" si="241"/>
        <v>500</v>
      </c>
    </row>
    <row r="1426" spans="1:34" x14ac:dyDescent="0.25">
      <c r="A1426" s="5">
        <v>1371</v>
      </c>
      <c r="B1426" s="5" t="s">
        <v>49</v>
      </c>
      <c r="C1426" s="5" t="s">
        <v>30</v>
      </c>
      <c r="D1426" s="5" t="s">
        <v>1752</v>
      </c>
      <c r="E1426" s="15" t="str">
        <f t="shared" si="242"/>
        <v>B003</v>
      </c>
      <c r="F1426" s="15" t="str">
        <f t="shared" si="232"/>
        <v>12455</v>
      </c>
      <c r="G1426" s="15" t="str">
        <f t="shared" si="233"/>
        <v>3-1</v>
      </c>
      <c r="H1426" s="5" t="s">
        <v>1692</v>
      </c>
      <c r="I1426" s="5">
        <f t="shared" si="234"/>
        <v>1</v>
      </c>
      <c r="J1426" s="5">
        <f t="shared" si="235"/>
        <v>2022</v>
      </c>
      <c r="K1426" s="5">
        <f t="shared" si="236"/>
        <v>24</v>
      </c>
      <c r="L1426" s="7">
        <f t="shared" si="237"/>
        <v>44585</v>
      </c>
      <c r="M1426" s="5" t="s">
        <v>1692</v>
      </c>
      <c r="U1426" s="5" t="s">
        <v>33</v>
      </c>
      <c r="V1426" s="5" t="str">
        <f t="shared" si="238"/>
        <v>clientes - varios</v>
      </c>
      <c r="W1426" s="5" t="str">
        <f t="shared" si="239"/>
        <v>CLIENTES - VARIOS</v>
      </c>
      <c r="X1426" s="5" t="str">
        <f t="shared" si="240"/>
        <v>Clientes - Varios</v>
      </c>
      <c r="Y1426" s="5">
        <v>99999999</v>
      </c>
      <c r="Z1426" s="5" t="s">
        <v>34</v>
      </c>
      <c r="AA1426" s="5" t="s">
        <v>35</v>
      </c>
      <c r="AD1426" s="5" t="s">
        <v>36</v>
      </c>
      <c r="AE1426" s="5">
        <v>423.73</v>
      </c>
      <c r="AF1426" s="5">
        <v>0</v>
      </c>
      <c r="AG1426" s="5">
        <v>76.27</v>
      </c>
      <c r="AH1426" s="5">
        <f t="shared" si="241"/>
        <v>500</v>
      </c>
    </row>
    <row r="1427" spans="1:34" x14ac:dyDescent="0.25">
      <c r="A1427" s="5">
        <v>1372</v>
      </c>
      <c r="B1427" s="5" t="s">
        <v>49</v>
      </c>
      <c r="C1427" s="5" t="s">
        <v>30</v>
      </c>
      <c r="D1427" s="5" t="s">
        <v>1753</v>
      </c>
      <c r="E1427" s="15" t="str">
        <f t="shared" si="242"/>
        <v>B003</v>
      </c>
      <c r="F1427" s="15" t="str">
        <f t="shared" si="232"/>
        <v>12454</v>
      </c>
      <c r="G1427" s="15" t="str">
        <f t="shared" si="233"/>
        <v>3-1</v>
      </c>
      <c r="H1427" s="5" t="s">
        <v>1692</v>
      </c>
      <c r="I1427" s="5">
        <f t="shared" si="234"/>
        <v>1</v>
      </c>
      <c r="J1427" s="5">
        <f t="shared" si="235"/>
        <v>2022</v>
      </c>
      <c r="K1427" s="5">
        <f t="shared" si="236"/>
        <v>24</v>
      </c>
      <c r="L1427" s="7">
        <f t="shared" si="237"/>
        <v>44585</v>
      </c>
      <c r="M1427" s="5" t="s">
        <v>1692</v>
      </c>
      <c r="U1427" s="5" t="s">
        <v>33</v>
      </c>
      <c r="V1427" s="5" t="str">
        <f t="shared" si="238"/>
        <v>clientes - varios</v>
      </c>
      <c r="W1427" s="5" t="str">
        <f t="shared" si="239"/>
        <v>CLIENTES - VARIOS</v>
      </c>
      <c r="X1427" s="5" t="str">
        <f t="shared" si="240"/>
        <v>Clientes - Varios</v>
      </c>
      <c r="Y1427" s="5">
        <v>99999999</v>
      </c>
      <c r="Z1427" s="5" t="s">
        <v>34</v>
      </c>
      <c r="AA1427" s="5" t="s">
        <v>35</v>
      </c>
      <c r="AD1427" s="5" t="s">
        <v>36</v>
      </c>
      <c r="AE1427" s="5">
        <v>423.73</v>
      </c>
      <c r="AF1427" s="5">
        <v>0</v>
      </c>
      <c r="AG1427" s="5">
        <v>76.27</v>
      </c>
      <c r="AH1427" s="5">
        <f t="shared" si="241"/>
        <v>500</v>
      </c>
    </row>
    <row r="1428" spans="1:34" x14ac:dyDescent="0.25">
      <c r="A1428" s="5">
        <v>1373</v>
      </c>
      <c r="B1428" s="5" t="s">
        <v>29</v>
      </c>
      <c r="C1428" s="5" t="s">
        <v>30</v>
      </c>
      <c r="D1428" s="5" t="s">
        <v>1754</v>
      </c>
      <c r="E1428" s="15" t="str">
        <f t="shared" si="242"/>
        <v>B001</v>
      </c>
      <c r="F1428" s="15" t="str">
        <f t="shared" si="232"/>
        <v>16949</v>
      </c>
      <c r="G1428" s="15" t="str">
        <f t="shared" si="233"/>
        <v>1-1</v>
      </c>
      <c r="H1428" s="5" t="s">
        <v>1692</v>
      </c>
      <c r="I1428" s="5">
        <f t="shared" si="234"/>
        <v>1</v>
      </c>
      <c r="J1428" s="5">
        <f t="shared" si="235"/>
        <v>2022</v>
      </c>
      <c r="K1428" s="5">
        <f t="shared" si="236"/>
        <v>24</v>
      </c>
      <c r="L1428" s="7">
        <f t="shared" si="237"/>
        <v>44585</v>
      </c>
      <c r="M1428" s="5" t="s">
        <v>1692</v>
      </c>
      <c r="U1428" s="5" t="s">
        <v>33</v>
      </c>
      <c r="V1428" s="5" t="str">
        <f t="shared" si="238"/>
        <v>clientes - varios</v>
      </c>
      <c r="W1428" s="5" t="str">
        <f t="shared" si="239"/>
        <v>CLIENTES - VARIOS</v>
      </c>
      <c r="X1428" s="5" t="str">
        <f t="shared" si="240"/>
        <v>Clientes - Varios</v>
      </c>
      <c r="Y1428" s="5">
        <v>99999999</v>
      </c>
      <c r="Z1428" s="5" t="s">
        <v>34</v>
      </c>
      <c r="AA1428" s="5" t="s">
        <v>35</v>
      </c>
      <c r="AD1428" s="5" t="s">
        <v>36</v>
      </c>
      <c r="AE1428" s="5">
        <v>152.54</v>
      </c>
      <c r="AF1428" s="5">
        <v>0</v>
      </c>
      <c r="AG1428" s="5">
        <v>27.46</v>
      </c>
      <c r="AH1428" s="5">
        <f t="shared" si="241"/>
        <v>180</v>
      </c>
    </row>
    <row r="1429" spans="1:34" x14ac:dyDescent="0.25">
      <c r="A1429" s="5">
        <v>1374</v>
      </c>
      <c r="B1429" s="5" t="s">
        <v>29</v>
      </c>
      <c r="C1429" s="5" t="s">
        <v>38</v>
      </c>
      <c r="D1429" s="5" t="s">
        <v>1755</v>
      </c>
      <c r="E1429" s="15" t="str">
        <f t="shared" si="242"/>
        <v>F001</v>
      </c>
      <c r="F1429" s="15" t="str">
        <f t="shared" si="232"/>
        <v>8229</v>
      </c>
      <c r="G1429" s="15" t="str">
        <f t="shared" si="233"/>
        <v>1-8</v>
      </c>
      <c r="H1429" s="5" t="s">
        <v>1692</v>
      </c>
      <c r="I1429" s="5">
        <f t="shared" si="234"/>
        <v>1</v>
      </c>
      <c r="J1429" s="5">
        <f t="shared" si="235"/>
        <v>2022</v>
      </c>
      <c r="K1429" s="5">
        <f t="shared" si="236"/>
        <v>24</v>
      </c>
      <c r="L1429" s="7">
        <f t="shared" si="237"/>
        <v>44585</v>
      </c>
      <c r="M1429" s="5" t="s">
        <v>1692</v>
      </c>
      <c r="R1429" s="5" t="s">
        <v>395</v>
      </c>
      <c r="S1429" s="5" t="s">
        <v>168</v>
      </c>
      <c r="T1429" s="5" t="s">
        <v>169</v>
      </c>
      <c r="U1429" s="5" t="s">
        <v>396</v>
      </c>
      <c r="V1429" s="5" t="str">
        <f t="shared" si="238"/>
        <v>transportes pasamayo s r ltda</v>
      </c>
      <c r="W1429" s="5" t="str">
        <f t="shared" si="239"/>
        <v>TRANSPORTES PASAMAYO S R LTDA</v>
      </c>
      <c r="X1429" s="5" t="str">
        <f t="shared" si="240"/>
        <v>Transportes Pasamayo S R Ltda</v>
      </c>
      <c r="Y1429" s="5">
        <v>20225171719</v>
      </c>
      <c r="Z1429" s="5" t="s">
        <v>34</v>
      </c>
      <c r="AA1429" s="5" t="s">
        <v>35</v>
      </c>
      <c r="AD1429" s="5" t="s">
        <v>36</v>
      </c>
      <c r="AE1429" s="5">
        <v>305.08</v>
      </c>
      <c r="AF1429" s="5">
        <v>0</v>
      </c>
      <c r="AG1429" s="5">
        <v>54.92</v>
      </c>
      <c r="AH1429" s="5">
        <f t="shared" si="241"/>
        <v>360</v>
      </c>
    </row>
    <row r="1430" spans="1:34" x14ac:dyDescent="0.25">
      <c r="A1430" s="5">
        <v>1375</v>
      </c>
      <c r="B1430" s="5" t="s">
        <v>55</v>
      </c>
      <c r="C1430" s="5" t="s">
        <v>38</v>
      </c>
      <c r="D1430" s="5" t="s">
        <v>1756</v>
      </c>
      <c r="E1430" s="15" t="str">
        <f t="shared" si="242"/>
        <v>F002</v>
      </c>
      <c r="F1430" s="15" t="str">
        <f t="shared" si="232"/>
        <v>3441</v>
      </c>
      <c r="G1430" s="15" t="str">
        <f t="shared" si="233"/>
        <v>2-3</v>
      </c>
      <c r="H1430" s="5" t="s">
        <v>1692</v>
      </c>
      <c r="I1430" s="5">
        <f t="shared" si="234"/>
        <v>1</v>
      </c>
      <c r="J1430" s="5">
        <f t="shared" si="235"/>
        <v>2022</v>
      </c>
      <c r="K1430" s="5">
        <f t="shared" si="236"/>
        <v>24</v>
      </c>
      <c r="L1430" s="7">
        <f t="shared" si="237"/>
        <v>44585</v>
      </c>
      <c r="M1430" s="5" t="s">
        <v>1692</v>
      </c>
      <c r="R1430" s="5" t="s">
        <v>41</v>
      </c>
      <c r="S1430" s="5" t="s">
        <v>40</v>
      </c>
      <c r="T1430" s="5" t="s">
        <v>41</v>
      </c>
      <c r="U1430" s="5" t="s">
        <v>95</v>
      </c>
      <c r="V1430" s="5" t="str">
        <f t="shared" si="238"/>
        <v>distribuciones e.m.i. s.a.c.</v>
      </c>
      <c r="W1430" s="5" t="str">
        <f t="shared" si="239"/>
        <v>DISTRIBUCIONES E.M.I. S.A.C.</v>
      </c>
      <c r="X1430" s="5" t="str">
        <f t="shared" si="240"/>
        <v>Distribuciones E.M.I. S.A.C.</v>
      </c>
      <c r="Y1430" s="5">
        <v>20352813711</v>
      </c>
      <c r="Z1430" s="5" t="s">
        <v>34</v>
      </c>
      <c r="AA1430" s="5" t="s">
        <v>35</v>
      </c>
      <c r="AD1430" s="5" t="s">
        <v>36</v>
      </c>
      <c r="AE1430" s="5">
        <v>50.85</v>
      </c>
      <c r="AF1430" s="5">
        <v>0</v>
      </c>
      <c r="AG1430" s="5">
        <v>9.15</v>
      </c>
      <c r="AH1430" s="5">
        <f t="shared" si="241"/>
        <v>60</v>
      </c>
    </row>
    <row r="1431" spans="1:34" x14ac:dyDescent="0.25">
      <c r="A1431" s="5">
        <v>1376</v>
      </c>
      <c r="B1431" s="5" t="s">
        <v>29</v>
      </c>
      <c r="C1431" s="5" t="s">
        <v>38</v>
      </c>
      <c r="D1431" s="5" t="s">
        <v>1757</v>
      </c>
      <c r="E1431" s="15" t="str">
        <f t="shared" si="242"/>
        <v>F001</v>
      </c>
      <c r="F1431" s="15" t="str">
        <f t="shared" si="232"/>
        <v>8228</v>
      </c>
      <c r="G1431" s="15" t="str">
        <f t="shared" si="233"/>
        <v>1-8</v>
      </c>
      <c r="H1431" s="5" t="s">
        <v>1692</v>
      </c>
      <c r="I1431" s="5">
        <f t="shared" si="234"/>
        <v>1</v>
      </c>
      <c r="J1431" s="5">
        <f t="shared" si="235"/>
        <v>2022</v>
      </c>
      <c r="K1431" s="5">
        <f t="shared" si="236"/>
        <v>24</v>
      </c>
      <c r="L1431" s="7">
        <f t="shared" si="237"/>
        <v>44585</v>
      </c>
      <c r="M1431" s="5" t="s">
        <v>1692</v>
      </c>
      <c r="R1431" s="5" t="s">
        <v>1758</v>
      </c>
      <c r="S1431" s="5" t="s">
        <v>168</v>
      </c>
      <c r="T1431" s="5" t="s">
        <v>169</v>
      </c>
      <c r="U1431" s="5" t="s">
        <v>1759</v>
      </c>
      <c r="V1431" s="5" t="str">
        <f t="shared" si="238"/>
        <v>corporacion la perla del pacifico s.a.c.</v>
      </c>
      <c r="W1431" s="5" t="str">
        <f t="shared" si="239"/>
        <v>CORPORACION LA PERLA DEL PACIFICO S.A.C.</v>
      </c>
      <c r="X1431" s="5" t="str">
        <f t="shared" si="240"/>
        <v>Corporacion La Perla Del Pacifico S.A.C.</v>
      </c>
      <c r="Y1431" s="5">
        <v>20551805043</v>
      </c>
      <c r="Z1431" s="5" t="s">
        <v>34</v>
      </c>
      <c r="AA1431" s="5" t="s">
        <v>35</v>
      </c>
      <c r="AD1431" s="5" t="s">
        <v>36</v>
      </c>
      <c r="AE1431" s="5">
        <v>127.12</v>
      </c>
      <c r="AF1431" s="5">
        <v>0</v>
      </c>
      <c r="AG1431" s="5">
        <v>22.88</v>
      </c>
      <c r="AH1431" s="5">
        <f t="shared" si="241"/>
        <v>150</v>
      </c>
    </row>
    <row r="1432" spans="1:34" x14ac:dyDescent="0.25">
      <c r="A1432" s="5">
        <v>1377</v>
      </c>
      <c r="B1432" s="5" t="s">
        <v>29</v>
      </c>
      <c r="C1432" s="5" t="s">
        <v>38</v>
      </c>
      <c r="D1432" s="5" t="s">
        <v>1760</v>
      </c>
      <c r="E1432" s="15" t="str">
        <f t="shared" si="242"/>
        <v>F001</v>
      </c>
      <c r="F1432" s="15" t="str">
        <f t="shared" si="232"/>
        <v>8227</v>
      </c>
      <c r="G1432" s="15" t="str">
        <f t="shared" si="233"/>
        <v>1-8</v>
      </c>
      <c r="H1432" s="5" t="s">
        <v>1692</v>
      </c>
      <c r="I1432" s="5">
        <f t="shared" si="234"/>
        <v>1</v>
      </c>
      <c r="J1432" s="5">
        <f t="shared" si="235"/>
        <v>2022</v>
      </c>
      <c r="K1432" s="5">
        <f t="shared" si="236"/>
        <v>24</v>
      </c>
      <c r="L1432" s="7">
        <f t="shared" si="237"/>
        <v>44585</v>
      </c>
      <c r="M1432" s="5" t="s">
        <v>1692</v>
      </c>
      <c r="R1432" s="5" t="s">
        <v>219</v>
      </c>
      <c r="S1432" s="5" t="s">
        <v>61</v>
      </c>
      <c r="T1432" s="5" t="s">
        <v>219</v>
      </c>
      <c r="U1432" s="5" t="s">
        <v>1429</v>
      </c>
      <c r="V1432" s="5" t="str">
        <f t="shared" si="238"/>
        <v>maderera y representaciones san lorenzo s.a.c.</v>
      </c>
      <c r="W1432" s="5" t="str">
        <f t="shared" si="239"/>
        <v>MADERERA Y REPRESENTACIONES SAN LORENZO S.A.C.</v>
      </c>
      <c r="X1432" s="5" t="str">
        <f t="shared" si="240"/>
        <v>Maderera Y Representaciones San Lorenzo S.A.C.</v>
      </c>
      <c r="Y1432" s="5">
        <v>20605551832</v>
      </c>
      <c r="Z1432" s="5" t="s">
        <v>34</v>
      </c>
      <c r="AA1432" s="5" t="s">
        <v>35</v>
      </c>
      <c r="AD1432" s="5" t="s">
        <v>36</v>
      </c>
      <c r="AE1432" s="5">
        <v>847.46</v>
      </c>
      <c r="AF1432" s="5">
        <v>0</v>
      </c>
      <c r="AG1432" s="5">
        <v>152.54</v>
      </c>
      <c r="AH1432" s="5">
        <f t="shared" si="241"/>
        <v>1000</v>
      </c>
    </row>
    <row r="1433" spans="1:34" x14ac:dyDescent="0.25">
      <c r="A1433" s="5">
        <v>1378</v>
      </c>
      <c r="B1433" s="5" t="s">
        <v>29</v>
      </c>
      <c r="C1433" s="5" t="s">
        <v>38</v>
      </c>
      <c r="D1433" s="5" t="s">
        <v>1761</v>
      </c>
      <c r="E1433" s="15" t="str">
        <f t="shared" si="242"/>
        <v>F001</v>
      </c>
      <c r="F1433" s="15" t="str">
        <f t="shared" si="232"/>
        <v>8226</v>
      </c>
      <c r="G1433" s="15" t="str">
        <f t="shared" si="233"/>
        <v>1-8</v>
      </c>
      <c r="H1433" s="5" t="s">
        <v>1692</v>
      </c>
      <c r="I1433" s="5">
        <f t="shared" si="234"/>
        <v>1</v>
      </c>
      <c r="J1433" s="5">
        <f t="shared" si="235"/>
        <v>2022</v>
      </c>
      <c r="K1433" s="5">
        <f t="shared" si="236"/>
        <v>24</v>
      </c>
      <c r="L1433" s="7">
        <f t="shared" si="237"/>
        <v>44585</v>
      </c>
      <c r="M1433" s="5" t="s">
        <v>1692</v>
      </c>
      <c r="R1433" s="5" t="s">
        <v>87</v>
      </c>
      <c r="S1433" s="5" t="s">
        <v>40</v>
      </c>
      <c r="T1433" s="5" t="s">
        <v>41</v>
      </c>
      <c r="U1433" s="5" t="s">
        <v>88</v>
      </c>
      <c r="V1433" s="5" t="str">
        <f t="shared" si="238"/>
        <v>empresa de transportes turismo la espiga e.i.r.l.</v>
      </c>
      <c r="W1433" s="5" t="str">
        <f t="shared" si="239"/>
        <v>EMPRESA DE TRANSPORTES TURISMO LA ESPIGA E.I.R.L.</v>
      </c>
      <c r="X1433" s="5" t="str">
        <f t="shared" si="240"/>
        <v>Empresa De Transportes Turismo La Espiga E.I.R.L.</v>
      </c>
      <c r="Y1433" s="5">
        <v>20488132912</v>
      </c>
      <c r="Z1433" s="5" t="s">
        <v>34</v>
      </c>
      <c r="AA1433" s="5" t="s">
        <v>35</v>
      </c>
      <c r="AD1433" s="5" t="s">
        <v>36</v>
      </c>
      <c r="AE1433" s="5">
        <v>123.73</v>
      </c>
      <c r="AF1433" s="5">
        <v>0</v>
      </c>
      <c r="AG1433" s="5">
        <v>22.27</v>
      </c>
      <c r="AH1433" s="5">
        <f t="shared" si="241"/>
        <v>146</v>
      </c>
    </row>
    <row r="1434" spans="1:34" x14ac:dyDescent="0.25">
      <c r="A1434" s="5">
        <v>1379</v>
      </c>
      <c r="B1434" s="5" t="s">
        <v>29</v>
      </c>
      <c r="C1434" s="5" t="s">
        <v>38</v>
      </c>
      <c r="D1434" s="5" t="s">
        <v>1762</v>
      </c>
      <c r="E1434" s="15" t="str">
        <f t="shared" si="242"/>
        <v>F001</v>
      </c>
      <c r="F1434" s="15" t="str">
        <f t="shared" si="232"/>
        <v>8225</v>
      </c>
      <c r="G1434" s="15" t="str">
        <f t="shared" si="233"/>
        <v>1-8</v>
      </c>
      <c r="H1434" s="5" t="s">
        <v>1763</v>
      </c>
      <c r="I1434" s="5">
        <f t="shared" si="234"/>
        <v>1</v>
      </c>
      <c r="J1434" s="5">
        <f t="shared" si="235"/>
        <v>2022</v>
      </c>
      <c r="K1434" s="5">
        <f t="shared" si="236"/>
        <v>23</v>
      </c>
      <c r="L1434" s="7">
        <f t="shared" si="237"/>
        <v>44584</v>
      </c>
      <c r="M1434" s="5" t="s">
        <v>1763</v>
      </c>
      <c r="U1434" s="5" t="s">
        <v>964</v>
      </c>
      <c r="V1434" s="5" t="str">
        <f t="shared" si="238"/>
        <v>icmv inversiones</v>
      </c>
      <c r="W1434" s="5" t="str">
        <f t="shared" si="239"/>
        <v>ICMV INVERSIONES</v>
      </c>
      <c r="X1434" s="5" t="str">
        <f t="shared" si="240"/>
        <v>Icmv Inversiones</v>
      </c>
      <c r="Y1434" s="5">
        <v>10457954226</v>
      </c>
      <c r="Z1434" s="5" t="s">
        <v>34</v>
      </c>
      <c r="AA1434" s="5" t="s">
        <v>35</v>
      </c>
      <c r="AD1434" s="5" t="s">
        <v>36</v>
      </c>
      <c r="AE1434" s="5">
        <v>113.56</v>
      </c>
      <c r="AF1434" s="5">
        <v>0</v>
      </c>
      <c r="AG1434" s="5">
        <v>20.440000000000001</v>
      </c>
      <c r="AH1434" s="5">
        <f t="shared" si="241"/>
        <v>134</v>
      </c>
    </row>
    <row r="1435" spans="1:34" x14ac:dyDescent="0.25">
      <c r="A1435" s="5">
        <v>1380</v>
      </c>
      <c r="B1435" s="5" t="s">
        <v>29</v>
      </c>
      <c r="C1435" s="5" t="s">
        <v>38</v>
      </c>
      <c r="D1435" s="5" t="s">
        <v>1764</v>
      </c>
      <c r="E1435" s="15" t="str">
        <f t="shared" si="242"/>
        <v>F001</v>
      </c>
      <c r="F1435" s="15" t="str">
        <f t="shared" si="232"/>
        <v>8224</v>
      </c>
      <c r="G1435" s="15" t="str">
        <f t="shared" si="233"/>
        <v>1-8</v>
      </c>
      <c r="H1435" s="5" t="s">
        <v>1763</v>
      </c>
      <c r="I1435" s="5">
        <f t="shared" si="234"/>
        <v>1</v>
      </c>
      <c r="J1435" s="5">
        <f t="shared" si="235"/>
        <v>2022</v>
      </c>
      <c r="K1435" s="5">
        <f t="shared" si="236"/>
        <v>23</v>
      </c>
      <c r="L1435" s="7">
        <f t="shared" si="237"/>
        <v>44584</v>
      </c>
      <c r="M1435" s="5" t="s">
        <v>1763</v>
      </c>
      <c r="R1435" s="5" t="s">
        <v>781</v>
      </c>
      <c r="S1435" s="5" t="s">
        <v>40</v>
      </c>
      <c r="T1435" s="5" t="s">
        <v>41</v>
      </c>
      <c r="U1435" s="5" t="s">
        <v>782</v>
      </c>
      <c r="V1435" s="5" t="str">
        <f t="shared" si="238"/>
        <v>jambo tafur julver frank</v>
      </c>
      <c r="W1435" s="5" t="str">
        <f t="shared" si="239"/>
        <v>JAMBO TAFUR JULVER FRANK</v>
      </c>
      <c r="X1435" s="5" t="str">
        <f t="shared" si="240"/>
        <v>Jambo Tafur Julver Frank</v>
      </c>
      <c r="Y1435" s="5">
        <v>10469092882</v>
      </c>
      <c r="Z1435" s="5" t="s">
        <v>34</v>
      </c>
      <c r="AA1435" s="5" t="s">
        <v>35</v>
      </c>
      <c r="AD1435" s="5" t="s">
        <v>36</v>
      </c>
      <c r="AE1435" s="5">
        <v>1489.49</v>
      </c>
      <c r="AF1435" s="5">
        <v>0</v>
      </c>
      <c r="AG1435" s="5">
        <v>268.11</v>
      </c>
      <c r="AH1435" s="5">
        <f t="shared" si="241"/>
        <v>1757.6</v>
      </c>
    </row>
    <row r="1436" spans="1:34" x14ac:dyDescent="0.25">
      <c r="A1436" s="5">
        <v>1381</v>
      </c>
      <c r="B1436" s="5" t="s">
        <v>29</v>
      </c>
      <c r="C1436" s="5" t="s">
        <v>30</v>
      </c>
      <c r="D1436" s="5" t="s">
        <v>1765</v>
      </c>
      <c r="E1436" s="15" t="str">
        <f t="shared" si="242"/>
        <v>B001</v>
      </c>
      <c r="F1436" s="15" t="str">
        <f t="shared" si="232"/>
        <v>16948</v>
      </c>
      <c r="G1436" s="15" t="str">
        <f t="shared" si="233"/>
        <v>1-1</v>
      </c>
      <c r="H1436" s="5" t="s">
        <v>1763</v>
      </c>
      <c r="I1436" s="5">
        <f t="shared" si="234"/>
        <v>1</v>
      </c>
      <c r="J1436" s="5">
        <f t="shared" si="235"/>
        <v>2022</v>
      </c>
      <c r="K1436" s="5">
        <f t="shared" si="236"/>
        <v>23</v>
      </c>
      <c r="L1436" s="7">
        <f t="shared" si="237"/>
        <v>44584</v>
      </c>
      <c r="M1436" s="5" t="s">
        <v>1763</v>
      </c>
      <c r="U1436" s="5" t="s">
        <v>33</v>
      </c>
      <c r="V1436" s="5" t="str">
        <f t="shared" si="238"/>
        <v>clientes - varios</v>
      </c>
      <c r="W1436" s="5" t="str">
        <f t="shared" si="239"/>
        <v>CLIENTES - VARIOS</v>
      </c>
      <c r="X1436" s="5" t="str">
        <f t="shared" si="240"/>
        <v>Clientes - Varios</v>
      </c>
      <c r="Y1436" s="5">
        <v>99999999</v>
      </c>
      <c r="Z1436" s="5" t="s">
        <v>34</v>
      </c>
      <c r="AA1436" s="5" t="s">
        <v>35</v>
      </c>
      <c r="AD1436" s="5" t="s">
        <v>36</v>
      </c>
      <c r="AE1436" s="5">
        <v>137.29</v>
      </c>
      <c r="AF1436" s="5">
        <v>0</v>
      </c>
      <c r="AG1436" s="5">
        <v>24.71</v>
      </c>
      <c r="AH1436" s="5">
        <f t="shared" si="241"/>
        <v>162</v>
      </c>
    </row>
    <row r="1437" spans="1:34" x14ac:dyDescent="0.25">
      <c r="A1437" s="5">
        <v>1382</v>
      </c>
      <c r="B1437" s="5" t="s">
        <v>49</v>
      </c>
      <c r="C1437" s="5" t="s">
        <v>38</v>
      </c>
      <c r="D1437" s="5" t="s">
        <v>1766</v>
      </c>
      <c r="E1437" s="15" t="str">
        <f t="shared" si="242"/>
        <v>F003</v>
      </c>
      <c r="F1437" s="15" t="str">
        <f t="shared" si="232"/>
        <v>2063</v>
      </c>
      <c r="G1437" s="15" t="str">
        <f t="shared" si="233"/>
        <v>3-2</v>
      </c>
      <c r="H1437" s="5" t="s">
        <v>1763</v>
      </c>
      <c r="I1437" s="5">
        <f t="shared" si="234"/>
        <v>1</v>
      </c>
      <c r="J1437" s="5">
        <f t="shared" si="235"/>
        <v>2022</v>
      </c>
      <c r="K1437" s="5">
        <f t="shared" si="236"/>
        <v>23</v>
      </c>
      <c r="L1437" s="7">
        <f t="shared" si="237"/>
        <v>44584</v>
      </c>
      <c r="M1437" s="5" t="s">
        <v>1763</v>
      </c>
      <c r="U1437" s="5" t="s">
        <v>1767</v>
      </c>
      <c r="V1437" s="5" t="str">
        <f t="shared" si="238"/>
        <v>galvarino s.a.c</v>
      </c>
      <c r="W1437" s="5" t="str">
        <f t="shared" si="239"/>
        <v>GALVARINO S.A.C</v>
      </c>
      <c r="X1437" s="5" t="str">
        <f t="shared" si="240"/>
        <v>Galvarino S.A.C</v>
      </c>
      <c r="Y1437" s="5">
        <v>20607324868</v>
      </c>
      <c r="Z1437" s="5" t="s">
        <v>34</v>
      </c>
      <c r="AA1437" s="5" t="s">
        <v>35</v>
      </c>
      <c r="AD1437" s="5" t="s">
        <v>36</v>
      </c>
      <c r="AE1437" s="5">
        <v>25.42</v>
      </c>
      <c r="AF1437" s="5">
        <v>0</v>
      </c>
      <c r="AG1437" s="5">
        <v>4.58</v>
      </c>
      <c r="AH1437" s="5">
        <f t="shared" si="241"/>
        <v>30</v>
      </c>
    </row>
    <row r="1438" spans="1:34" x14ac:dyDescent="0.25">
      <c r="A1438" s="5">
        <v>1383</v>
      </c>
      <c r="B1438" s="5" t="s">
        <v>29</v>
      </c>
      <c r="C1438" s="5" t="s">
        <v>30</v>
      </c>
      <c r="D1438" s="5" t="s">
        <v>1768</v>
      </c>
      <c r="E1438" s="15" t="str">
        <f t="shared" si="242"/>
        <v>B001</v>
      </c>
      <c r="F1438" s="15" t="str">
        <f t="shared" si="232"/>
        <v>16947</v>
      </c>
      <c r="G1438" s="15" t="str">
        <f t="shared" si="233"/>
        <v>1-1</v>
      </c>
      <c r="H1438" s="5" t="s">
        <v>1763</v>
      </c>
      <c r="I1438" s="5">
        <f t="shared" si="234"/>
        <v>1</v>
      </c>
      <c r="J1438" s="5">
        <f t="shared" si="235"/>
        <v>2022</v>
      </c>
      <c r="K1438" s="5">
        <f t="shared" si="236"/>
        <v>23</v>
      </c>
      <c r="L1438" s="7">
        <f t="shared" si="237"/>
        <v>44584</v>
      </c>
      <c r="M1438" s="5" t="s">
        <v>1763</v>
      </c>
      <c r="U1438" s="5" t="s">
        <v>33</v>
      </c>
      <c r="V1438" s="5" t="str">
        <f t="shared" si="238"/>
        <v>clientes - varios</v>
      </c>
      <c r="W1438" s="5" t="str">
        <f t="shared" si="239"/>
        <v>CLIENTES - VARIOS</v>
      </c>
      <c r="X1438" s="5" t="str">
        <f t="shared" si="240"/>
        <v>Clientes - Varios</v>
      </c>
      <c r="Y1438" s="5">
        <v>99999999</v>
      </c>
      <c r="Z1438" s="5" t="s">
        <v>34</v>
      </c>
      <c r="AA1438" s="5" t="s">
        <v>35</v>
      </c>
      <c r="AD1438" s="5" t="s">
        <v>36</v>
      </c>
      <c r="AE1438" s="5">
        <v>99.15</v>
      </c>
      <c r="AF1438" s="5">
        <v>0</v>
      </c>
      <c r="AG1438" s="5">
        <v>17.850000000000001</v>
      </c>
      <c r="AH1438" s="5">
        <f t="shared" si="241"/>
        <v>117</v>
      </c>
    </row>
    <row r="1439" spans="1:34" x14ac:dyDescent="0.25">
      <c r="A1439" s="5">
        <v>1384</v>
      </c>
      <c r="B1439" s="5" t="s">
        <v>29</v>
      </c>
      <c r="C1439" s="5" t="s">
        <v>38</v>
      </c>
      <c r="D1439" s="5" t="s">
        <v>1769</v>
      </c>
      <c r="E1439" s="15" t="str">
        <f t="shared" si="242"/>
        <v>F001</v>
      </c>
      <c r="F1439" s="15" t="str">
        <f t="shared" si="232"/>
        <v>8223</v>
      </c>
      <c r="G1439" s="15" t="str">
        <f t="shared" si="233"/>
        <v>1-8</v>
      </c>
      <c r="H1439" s="5" t="s">
        <v>1763</v>
      </c>
      <c r="I1439" s="5">
        <f t="shared" si="234"/>
        <v>1</v>
      </c>
      <c r="J1439" s="5">
        <f t="shared" si="235"/>
        <v>2022</v>
      </c>
      <c r="K1439" s="5">
        <f t="shared" si="236"/>
        <v>23</v>
      </c>
      <c r="L1439" s="7">
        <f t="shared" si="237"/>
        <v>44584</v>
      </c>
      <c r="M1439" s="5" t="s">
        <v>1763</v>
      </c>
      <c r="R1439" s="5" t="s">
        <v>41</v>
      </c>
      <c r="S1439" s="5" t="s">
        <v>40</v>
      </c>
      <c r="T1439" s="5" t="s">
        <v>41</v>
      </c>
      <c r="U1439" s="5" t="s">
        <v>1127</v>
      </c>
      <c r="V1439" s="5" t="str">
        <f t="shared" si="238"/>
        <v>kairos kids palacio del bebe s.a.c.</v>
      </c>
      <c r="W1439" s="5" t="str">
        <f t="shared" si="239"/>
        <v>KAIROS KIDS PALACIO DEL BEBE S.A.C.</v>
      </c>
      <c r="X1439" s="5" t="str">
        <f t="shared" si="240"/>
        <v>Kairos Kids Palacio Del Bebe S.A.C.</v>
      </c>
      <c r="Y1439" s="5">
        <v>20606153555</v>
      </c>
      <c r="Z1439" s="5" t="s">
        <v>34</v>
      </c>
      <c r="AA1439" s="5" t="s">
        <v>35</v>
      </c>
      <c r="AD1439" s="5" t="s">
        <v>36</v>
      </c>
      <c r="AE1439" s="5">
        <v>127.12</v>
      </c>
      <c r="AF1439" s="5">
        <v>0</v>
      </c>
      <c r="AG1439" s="5">
        <v>22.88</v>
      </c>
      <c r="AH1439" s="5">
        <f t="shared" si="241"/>
        <v>150</v>
      </c>
    </row>
    <row r="1440" spans="1:34" x14ac:dyDescent="0.25">
      <c r="A1440" s="5">
        <v>1385</v>
      </c>
      <c r="B1440" s="5" t="s">
        <v>29</v>
      </c>
      <c r="C1440" s="5" t="s">
        <v>38</v>
      </c>
      <c r="D1440" s="5" t="s">
        <v>1770</v>
      </c>
      <c r="E1440" s="15" t="str">
        <f t="shared" si="242"/>
        <v>F001</v>
      </c>
      <c r="F1440" s="15" t="str">
        <f t="shared" si="232"/>
        <v>8222</v>
      </c>
      <c r="G1440" s="15" t="str">
        <f t="shared" si="233"/>
        <v>1-8</v>
      </c>
      <c r="H1440" s="5" t="s">
        <v>1763</v>
      </c>
      <c r="I1440" s="5">
        <f t="shared" si="234"/>
        <v>1</v>
      </c>
      <c r="J1440" s="5">
        <f t="shared" si="235"/>
        <v>2022</v>
      </c>
      <c r="K1440" s="5">
        <f t="shared" si="236"/>
        <v>23</v>
      </c>
      <c r="L1440" s="7">
        <f t="shared" si="237"/>
        <v>44584</v>
      </c>
      <c r="M1440" s="5" t="s">
        <v>1763</v>
      </c>
      <c r="R1440" s="5" t="s">
        <v>60</v>
      </c>
      <c r="S1440" s="5" t="s">
        <v>61</v>
      </c>
      <c r="T1440" s="5" t="s">
        <v>60</v>
      </c>
      <c r="U1440" s="5" t="s">
        <v>1771</v>
      </c>
      <c r="V1440" s="5" t="str">
        <f t="shared" si="238"/>
        <v>transportes jose y marco sac</v>
      </c>
      <c r="W1440" s="5" t="str">
        <f t="shared" si="239"/>
        <v>TRANSPORTES JOSE Y MARCO SAC</v>
      </c>
      <c r="X1440" s="5" t="str">
        <f t="shared" si="240"/>
        <v>Transportes Jose Y Marco Sac</v>
      </c>
      <c r="Y1440" s="5">
        <v>20491753618</v>
      </c>
      <c r="Z1440" s="5" t="s">
        <v>34</v>
      </c>
      <c r="AA1440" s="5" t="s">
        <v>35</v>
      </c>
      <c r="AD1440" s="5" t="s">
        <v>36</v>
      </c>
      <c r="AE1440" s="5">
        <v>42.37</v>
      </c>
      <c r="AF1440" s="5">
        <v>0</v>
      </c>
      <c r="AG1440" s="5">
        <v>7.63</v>
      </c>
      <c r="AH1440" s="5">
        <f t="shared" si="241"/>
        <v>50</v>
      </c>
    </row>
    <row r="1441" spans="1:34" x14ac:dyDescent="0.25">
      <c r="A1441" s="5">
        <v>1386</v>
      </c>
      <c r="B1441" s="5" t="s">
        <v>49</v>
      </c>
      <c r="C1441" s="5" t="s">
        <v>38</v>
      </c>
      <c r="D1441" s="5" t="s">
        <v>1772</v>
      </c>
      <c r="E1441" s="15" t="str">
        <f t="shared" si="242"/>
        <v>F003</v>
      </c>
      <c r="F1441" s="15" t="str">
        <f t="shared" si="232"/>
        <v>2062</v>
      </c>
      <c r="G1441" s="15" t="str">
        <f t="shared" si="233"/>
        <v>3-2</v>
      </c>
      <c r="H1441" s="5" t="s">
        <v>1763</v>
      </c>
      <c r="I1441" s="5">
        <f t="shared" si="234"/>
        <v>1</v>
      </c>
      <c r="J1441" s="5">
        <f t="shared" si="235"/>
        <v>2022</v>
      </c>
      <c r="K1441" s="5">
        <f t="shared" si="236"/>
        <v>23</v>
      </c>
      <c r="L1441" s="7">
        <f t="shared" si="237"/>
        <v>44584</v>
      </c>
      <c r="M1441" s="5" t="s">
        <v>1763</v>
      </c>
      <c r="U1441" s="5" t="s">
        <v>1773</v>
      </c>
      <c r="V1441" s="5" t="str">
        <f t="shared" si="238"/>
        <v>wrc ingenieria y geotecnia s.a.c</v>
      </c>
      <c r="W1441" s="5" t="str">
        <f t="shared" si="239"/>
        <v>WRC INGENIERIA Y GEOTECNIA S.A.C</v>
      </c>
      <c r="X1441" s="5" t="str">
        <f t="shared" si="240"/>
        <v>Wrc Ingenieria Y Geotecnia S.A.C</v>
      </c>
      <c r="Y1441" s="5">
        <v>20518931076</v>
      </c>
      <c r="Z1441" s="5" t="s">
        <v>34</v>
      </c>
      <c r="AA1441" s="5" t="s">
        <v>35</v>
      </c>
      <c r="AD1441" s="5" t="s">
        <v>36</v>
      </c>
      <c r="AE1441" s="5">
        <v>84.75</v>
      </c>
      <c r="AF1441" s="5">
        <v>0</v>
      </c>
      <c r="AG1441" s="5">
        <v>15.25</v>
      </c>
      <c r="AH1441" s="5">
        <f t="shared" si="241"/>
        <v>100</v>
      </c>
    </row>
    <row r="1442" spans="1:34" x14ac:dyDescent="0.25">
      <c r="A1442" s="5">
        <v>1387</v>
      </c>
      <c r="B1442" s="5" t="s">
        <v>29</v>
      </c>
      <c r="C1442" s="5" t="s">
        <v>30</v>
      </c>
      <c r="D1442" s="5" t="s">
        <v>1774</v>
      </c>
      <c r="E1442" s="15" t="str">
        <f t="shared" si="242"/>
        <v>B001</v>
      </c>
      <c r="F1442" s="15" t="str">
        <f t="shared" si="232"/>
        <v>16946</v>
      </c>
      <c r="G1442" s="15" t="str">
        <f t="shared" si="233"/>
        <v>1-1</v>
      </c>
      <c r="H1442" s="5" t="s">
        <v>1763</v>
      </c>
      <c r="I1442" s="5">
        <f t="shared" si="234"/>
        <v>1</v>
      </c>
      <c r="J1442" s="5">
        <f t="shared" si="235"/>
        <v>2022</v>
      </c>
      <c r="K1442" s="5">
        <f t="shared" si="236"/>
        <v>23</v>
      </c>
      <c r="L1442" s="7">
        <f t="shared" si="237"/>
        <v>44584</v>
      </c>
      <c r="M1442" s="5" t="s">
        <v>1763</v>
      </c>
      <c r="U1442" s="5" t="s">
        <v>33</v>
      </c>
      <c r="V1442" s="5" t="str">
        <f t="shared" si="238"/>
        <v>clientes - varios</v>
      </c>
      <c r="W1442" s="5" t="str">
        <f t="shared" si="239"/>
        <v>CLIENTES - VARIOS</v>
      </c>
      <c r="X1442" s="5" t="str">
        <f t="shared" si="240"/>
        <v>Clientes - Varios</v>
      </c>
      <c r="Y1442" s="5">
        <v>99999999</v>
      </c>
      <c r="Z1442" s="5" t="s">
        <v>34</v>
      </c>
      <c r="AA1442" s="5" t="s">
        <v>35</v>
      </c>
      <c r="AD1442" s="5" t="s">
        <v>36</v>
      </c>
      <c r="AE1442" s="5">
        <v>38.979999999999997</v>
      </c>
      <c r="AF1442" s="5">
        <v>0</v>
      </c>
      <c r="AG1442" s="5">
        <v>7.02</v>
      </c>
      <c r="AH1442" s="5">
        <f t="shared" si="241"/>
        <v>46</v>
      </c>
    </row>
    <row r="1443" spans="1:34" x14ac:dyDescent="0.25">
      <c r="A1443" s="5">
        <v>1388</v>
      </c>
      <c r="B1443" s="5" t="s">
        <v>29</v>
      </c>
      <c r="C1443" s="5" t="s">
        <v>30</v>
      </c>
      <c r="D1443" s="5" t="s">
        <v>1775</v>
      </c>
      <c r="E1443" s="15" t="str">
        <f t="shared" si="242"/>
        <v>B001</v>
      </c>
      <c r="F1443" s="15" t="str">
        <f t="shared" si="232"/>
        <v>16945</v>
      </c>
      <c r="G1443" s="15" t="str">
        <f t="shared" si="233"/>
        <v>1-1</v>
      </c>
      <c r="H1443" s="5" t="s">
        <v>1763</v>
      </c>
      <c r="I1443" s="5">
        <f t="shared" si="234"/>
        <v>1</v>
      </c>
      <c r="J1443" s="5">
        <f t="shared" si="235"/>
        <v>2022</v>
      </c>
      <c r="K1443" s="5">
        <f t="shared" si="236"/>
        <v>23</v>
      </c>
      <c r="L1443" s="7">
        <f t="shared" si="237"/>
        <v>44584</v>
      </c>
      <c r="M1443" s="5" t="s">
        <v>1763</v>
      </c>
      <c r="U1443" s="5" t="s">
        <v>33</v>
      </c>
      <c r="V1443" s="5" t="str">
        <f t="shared" si="238"/>
        <v>clientes - varios</v>
      </c>
      <c r="W1443" s="5" t="str">
        <f t="shared" si="239"/>
        <v>CLIENTES - VARIOS</v>
      </c>
      <c r="X1443" s="5" t="str">
        <f t="shared" si="240"/>
        <v>Clientes - Varios</v>
      </c>
      <c r="Y1443" s="5">
        <v>99999999</v>
      </c>
      <c r="Z1443" s="5" t="s">
        <v>34</v>
      </c>
      <c r="AA1443" s="5" t="s">
        <v>35</v>
      </c>
      <c r="AD1443" s="5" t="s">
        <v>36</v>
      </c>
      <c r="AE1443" s="5">
        <v>508.47</v>
      </c>
      <c r="AF1443" s="5">
        <v>0</v>
      </c>
      <c r="AG1443" s="5">
        <v>91.53</v>
      </c>
      <c r="AH1443" s="5">
        <f t="shared" si="241"/>
        <v>600</v>
      </c>
    </row>
    <row r="1444" spans="1:34" x14ac:dyDescent="0.25">
      <c r="A1444" s="5">
        <v>1389</v>
      </c>
      <c r="B1444" s="5" t="s">
        <v>29</v>
      </c>
      <c r="C1444" s="5" t="s">
        <v>30</v>
      </c>
      <c r="D1444" s="5" t="s">
        <v>1776</v>
      </c>
      <c r="E1444" s="15" t="str">
        <f t="shared" si="242"/>
        <v>B001</v>
      </c>
      <c r="F1444" s="15" t="str">
        <f t="shared" si="232"/>
        <v>16944</v>
      </c>
      <c r="G1444" s="15" t="str">
        <f t="shared" si="233"/>
        <v>1-1</v>
      </c>
      <c r="H1444" s="5" t="s">
        <v>1763</v>
      </c>
      <c r="I1444" s="5">
        <f t="shared" si="234"/>
        <v>1</v>
      </c>
      <c r="J1444" s="5">
        <f t="shared" si="235"/>
        <v>2022</v>
      </c>
      <c r="K1444" s="5">
        <f t="shared" si="236"/>
        <v>23</v>
      </c>
      <c r="L1444" s="7">
        <f t="shared" si="237"/>
        <v>44584</v>
      </c>
      <c r="M1444" s="5" t="s">
        <v>1763</v>
      </c>
      <c r="U1444" s="5" t="s">
        <v>33</v>
      </c>
      <c r="V1444" s="5" t="str">
        <f t="shared" si="238"/>
        <v>clientes - varios</v>
      </c>
      <c r="W1444" s="5" t="str">
        <f t="shared" si="239"/>
        <v>CLIENTES - VARIOS</v>
      </c>
      <c r="X1444" s="5" t="str">
        <f t="shared" si="240"/>
        <v>Clientes - Varios</v>
      </c>
      <c r="Y1444" s="5">
        <v>99999999</v>
      </c>
      <c r="Z1444" s="5" t="s">
        <v>34</v>
      </c>
      <c r="AA1444" s="5" t="s">
        <v>35</v>
      </c>
      <c r="AD1444" s="5" t="s">
        <v>36</v>
      </c>
      <c r="AE1444" s="5">
        <v>508.47</v>
      </c>
      <c r="AF1444" s="5">
        <v>0</v>
      </c>
      <c r="AG1444" s="5">
        <v>91.53</v>
      </c>
      <c r="AH1444" s="5">
        <f t="shared" si="241"/>
        <v>600</v>
      </c>
    </row>
    <row r="1445" spans="1:34" x14ac:dyDescent="0.25">
      <c r="A1445" s="5">
        <v>1390</v>
      </c>
      <c r="B1445" s="5" t="s">
        <v>29</v>
      </c>
      <c r="C1445" s="5" t="s">
        <v>38</v>
      </c>
      <c r="D1445" s="5" t="s">
        <v>1777</v>
      </c>
      <c r="E1445" s="15" t="str">
        <f t="shared" si="242"/>
        <v>F001</v>
      </c>
      <c r="F1445" s="15" t="str">
        <f t="shared" si="232"/>
        <v>8221</v>
      </c>
      <c r="G1445" s="15" t="str">
        <f t="shared" si="233"/>
        <v>1-8</v>
      </c>
      <c r="H1445" s="5" t="s">
        <v>1763</v>
      </c>
      <c r="I1445" s="5">
        <f t="shared" si="234"/>
        <v>1</v>
      </c>
      <c r="J1445" s="5">
        <f t="shared" si="235"/>
        <v>2022</v>
      </c>
      <c r="K1445" s="5">
        <f t="shared" si="236"/>
        <v>23</v>
      </c>
      <c r="L1445" s="7">
        <f t="shared" si="237"/>
        <v>44584</v>
      </c>
      <c r="M1445" s="5" t="s">
        <v>1763</v>
      </c>
      <c r="R1445" s="5" t="s">
        <v>695</v>
      </c>
      <c r="S1445" s="5" t="s">
        <v>61</v>
      </c>
      <c r="T1445" s="5" t="s">
        <v>695</v>
      </c>
      <c r="U1445" s="5" t="s">
        <v>696</v>
      </c>
      <c r="V1445" s="5" t="str">
        <f t="shared" si="238"/>
        <v>empresa de transportes turistico &amp; servicios señor del costado s.a.c.</v>
      </c>
      <c r="W1445" s="5" t="str">
        <f t="shared" si="239"/>
        <v>EMPRESA DE TRANSPORTES TURISTICO &amp; SERVICIOS SEÑOR DEL COSTADO S.A.C.</v>
      </c>
      <c r="X1445" s="5" t="str">
        <f t="shared" si="240"/>
        <v>Empresa De Transportes Turistico &amp; Servicios Señor Del Costado S.A.C.</v>
      </c>
      <c r="Y1445" s="5">
        <v>20606636394</v>
      </c>
      <c r="Z1445" s="5" t="s">
        <v>34</v>
      </c>
      <c r="AA1445" s="5" t="s">
        <v>35</v>
      </c>
      <c r="AD1445" s="5" t="s">
        <v>36</v>
      </c>
      <c r="AE1445" s="5">
        <v>120.34</v>
      </c>
      <c r="AF1445" s="5">
        <v>0</v>
      </c>
      <c r="AG1445" s="5">
        <v>21.66</v>
      </c>
      <c r="AH1445" s="5">
        <f t="shared" si="241"/>
        <v>142</v>
      </c>
    </row>
    <row r="1446" spans="1:34" x14ac:dyDescent="0.25">
      <c r="A1446" s="5">
        <v>1391</v>
      </c>
      <c r="B1446" s="5" t="s">
        <v>29</v>
      </c>
      <c r="C1446" s="5" t="s">
        <v>38</v>
      </c>
      <c r="D1446" s="5" t="s">
        <v>1778</v>
      </c>
      <c r="E1446" s="15" t="str">
        <f t="shared" si="242"/>
        <v>F001</v>
      </c>
      <c r="F1446" s="15" t="str">
        <f t="shared" si="232"/>
        <v>8220</v>
      </c>
      <c r="G1446" s="15" t="str">
        <f t="shared" si="233"/>
        <v>1-8</v>
      </c>
      <c r="H1446" s="5" t="s">
        <v>1763</v>
      </c>
      <c r="I1446" s="5">
        <f t="shared" si="234"/>
        <v>1</v>
      </c>
      <c r="J1446" s="5">
        <f t="shared" si="235"/>
        <v>2022</v>
      </c>
      <c r="K1446" s="5">
        <f t="shared" si="236"/>
        <v>23</v>
      </c>
      <c r="L1446" s="7">
        <f t="shared" si="237"/>
        <v>44584</v>
      </c>
      <c r="M1446" s="5" t="s">
        <v>1763</v>
      </c>
      <c r="S1446" s="5" t="s">
        <v>40</v>
      </c>
      <c r="T1446" s="5" t="s">
        <v>41</v>
      </c>
      <c r="U1446" s="5" t="s">
        <v>1502</v>
      </c>
      <c r="V1446" s="5" t="str">
        <f t="shared" si="238"/>
        <v>leiva fernandez luis ivan</v>
      </c>
      <c r="W1446" s="5" t="str">
        <f t="shared" si="239"/>
        <v>LEIVA FERNANDEZ LUIS IVAN</v>
      </c>
      <c r="X1446" s="5" t="str">
        <f t="shared" si="240"/>
        <v>Leiva Fernandez Luis Ivan</v>
      </c>
      <c r="Y1446" s="5">
        <v>10456006570</v>
      </c>
      <c r="Z1446" s="5" t="s">
        <v>34</v>
      </c>
      <c r="AA1446" s="5" t="s">
        <v>35</v>
      </c>
      <c r="AD1446" s="5" t="s">
        <v>36</v>
      </c>
      <c r="AE1446" s="5">
        <v>4508.47</v>
      </c>
      <c r="AF1446" s="5">
        <v>0</v>
      </c>
      <c r="AG1446" s="5">
        <v>811.53</v>
      </c>
      <c r="AH1446" s="5">
        <f t="shared" si="241"/>
        <v>5320</v>
      </c>
    </row>
    <row r="1447" spans="1:34" x14ac:dyDescent="0.25">
      <c r="A1447" s="5">
        <v>1392</v>
      </c>
      <c r="B1447" s="5" t="s">
        <v>49</v>
      </c>
      <c r="C1447" s="5" t="s">
        <v>30</v>
      </c>
      <c r="D1447" s="5" t="s">
        <v>1779</v>
      </c>
      <c r="E1447" s="15" t="str">
        <f t="shared" si="242"/>
        <v>B003</v>
      </c>
      <c r="F1447" s="15" t="str">
        <f t="shared" si="232"/>
        <v>12453</v>
      </c>
      <c r="G1447" s="15" t="str">
        <f t="shared" si="233"/>
        <v>3-1</v>
      </c>
      <c r="H1447" s="5" t="s">
        <v>1763</v>
      </c>
      <c r="I1447" s="5">
        <f t="shared" si="234"/>
        <v>1</v>
      </c>
      <c r="J1447" s="5">
        <f t="shared" si="235"/>
        <v>2022</v>
      </c>
      <c r="K1447" s="5">
        <f t="shared" si="236"/>
        <v>23</v>
      </c>
      <c r="L1447" s="7">
        <f t="shared" si="237"/>
        <v>44584</v>
      </c>
      <c r="M1447" s="5" t="s">
        <v>1763</v>
      </c>
      <c r="U1447" s="5" t="s">
        <v>33</v>
      </c>
      <c r="V1447" s="5" t="str">
        <f t="shared" si="238"/>
        <v>clientes - varios</v>
      </c>
      <c r="W1447" s="5" t="str">
        <f t="shared" si="239"/>
        <v>CLIENTES - VARIOS</v>
      </c>
      <c r="X1447" s="5" t="str">
        <f t="shared" si="240"/>
        <v>Clientes - Varios</v>
      </c>
      <c r="Y1447" s="5">
        <v>99999999</v>
      </c>
      <c r="Z1447" s="5" t="s">
        <v>34</v>
      </c>
      <c r="AA1447" s="5" t="s">
        <v>35</v>
      </c>
      <c r="AD1447" s="5" t="s">
        <v>36</v>
      </c>
      <c r="AE1447" s="5">
        <v>423.73</v>
      </c>
      <c r="AF1447" s="5">
        <v>0</v>
      </c>
      <c r="AG1447" s="5">
        <v>76.27</v>
      </c>
      <c r="AH1447" s="5">
        <f t="shared" si="241"/>
        <v>500</v>
      </c>
    </row>
    <row r="1448" spans="1:34" x14ac:dyDescent="0.25">
      <c r="A1448" s="5">
        <v>1393</v>
      </c>
      <c r="B1448" s="5" t="s">
        <v>49</v>
      </c>
      <c r="C1448" s="5" t="s">
        <v>30</v>
      </c>
      <c r="D1448" s="5" t="s">
        <v>1780</v>
      </c>
      <c r="E1448" s="15" t="str">
        <f t="shared" si="242"/>
        <v>B003</v>
      </c>
      <c r="F1448" s="15" t="str">
        <f t="shared" si="232"/>
        <v>12452</v>
      </c>
      <c r="G1448" s="15" t="str">
        <f t="shared" si="233"/>
        <v>3-1</v>
      </c>
      <c r="H1448" s="5" t="s">
        <v>1763</v>
      </c>
      <c r="I1448" s="5">
        <f t="shared" si="234"/>
        <v>1</v>
      </c>
      <c r="J1448" s="5">
        <f t="shared" si="235"/>
        <v>2022</v>
      </c>
      <c r="K1448" s="5">
        <f t="shared" si="236"/>
        <v>23</v>
      </c>
      <c r="L1448" s="7">
        <f t="shared" si="237"/>
        <v>44584</v>
      </c>
      <c r="M1448" s="5" t="s">
        <v>1763</v>
      </c>
      <c r="U1448" s="5" t="s">
        <v>33</v>
      </c>
      <c r="V1448" s="5" t="str">
        <f t="shared" si="238"/>
        <v>clientes - varios</v>
      </c>
      <c r="W1448" s="5" t="str">
        <f t="shared" si="239"/>
        <v>CLIENTES - VARIOS</v>
      </c>
      <c r="X1448" s="5" t="str">
        <f t="shared" si="240"/>
        <v>Clientes - Varios</v>
      </c>
      <c r="Y1448" s="5">
        <v>99999999</v>
      </c>
      <c r="Z1448" s="5" t="s">
        <v>34</v>
      </c>
      <c r="AA1448" s="5" t="s">
        <v>35</v>
      </c>
      <c r="AD1448" s="5" t="s">
        <v>36</v>
      </c>
      <c r="AE1448" s="5">
        <v>423.73</v>
      </c>
      <c r="AF1448" s="5">
        <v>0</v>
      </c>
      <c r="AG1448" s="5">
        <v>76.27</v>
      </c>
      <c r="AH1448" s="5">
        <f t="shared" si="241"/>
        <v>500</v>
      </c>
    </row>
    <row r="1449" spans="1:34" x14ac:dyDescent="0.25">
      <c r="A1449" s="5">
        <v>1394</v>
      </c>
      <c r="B1449" s="5" t="s">
        <v>49</v>
      </c>
      <c r="C1449" s="5" t="s">
        <v>30</v>
      </c>
      <c r="D1449" s="5" t="s">
        <v>1781</v>
      </c>
      <c r="E1449" s="15" t="str">
        <f t="shared" si="242"/>
        <v>B003</v>
      </c>
      <c r="F1449" s="15" t="str">
        <f t="shared" si="232"/>
        <v>12451</v>
      </c>
      <c r="G1449" s="15" t="str">
        <f t="shared" si="233"/>
        <v>3-1</v>
      </c>
      <c r="H1449" s="5" t="s">
        <v>1763</v>
      </c>
      <c r="I1449" s="5">
        <f t="shared" si="234"/>
        <v>1</v>
      </c>
      <c r="J1449" s="5">
        <f t="shared" si="235"/>
        <v>2022</v>
      </c>
      <c r="K1449" s="5">
        <f t="shared" si="236"/>
        <v>23</v>
      </c>
      <c r="L1449" s="7">
        <f t="shared" si="237"/>
        <v>44584</v>
      </c>
      <c r="M1449" s="5" t="s">
        <v>1763</v>
      </c>
      <c r="U1449" s="5" t="s">
        <v>33</v>
      </c>
      <c r="V1449" s="5" t="str">
        <f t="shared" si="238"/>
        <v>clientes - varios</v>
      </c>
      <c r="W1449" s="5" t="str">
        <f t="shared" si="239"/>
        <v>CLIENTES - VARIOS</v>
      </c>
      <c r="X1449" s="5" t="str">
        <f t="shared" si="240"/>
        <v>Clientes - Varios</v>
      </c>
      <c r="Y1449" s="5">
        <v>99999999</v>
      </c>
      <c r="Z1449" s="5" t="s">
        <v>34</v>
      </c>
      <c r="AA1449" s="5" t="s">
        <v>35</v>
      </c>
      <c r="AD1449" s="5" t="s">
        <v>36</v>
      </c>
      <c r="AE1449" s="5">
        <v>423.73</v>
      </c>
      <c r="AF1449" s="5">
        <v>0</v>
      </c>
      <c r="AG1449" s="5">
        <v>76.27</v>
      </c>
      <c r="AH1449" s="5">
        <f t="shared" si="241"/>
        <v>500</v>
      </c>
    </row>
    <row r="1450" spans="1:34" x14ac:dyDescent="0.25">
      <c r="A1450" s="5">
        <v>1395</v>
      </c>
      <c r="B1450" s="5" t="s">
        <v>49</v>
      </c>
      <c r="C1450" s="5" t="s">
        <v>30</v>
      </c>
      <c r="D1450" s="5" t="s">
        <v>1782</v>
      </c>
      <c r="E1450" s="15" t="str">
        <f t="shared" si="242"/>
        <v>B003</v>
      </c>
      <c r="F1450" s="15" t="str">
        <f t="shared" si="232"/>
        <v>12450</v>
      </c>
      <c r="G1450" s="15" t="str">
        <f t="shared" si="233"/>
        <v>3-1</v>
      </c>
      <c r="H1450" s="5" t="s">
        <v>1763</v>
      </c>
      <c r="I1450" s="5">
        <f t="shared" si="234"/>
        <v>1</v>
      </c>
      <c r="J1450" s="5">
        <f t="shared" si="235"/>
        <v>2022</v>
      </c>
      <c r="K1450" s="5">
        <f t="shared" si="236"/>
        <v>23</v>
      </c>
      <c r="L1450" s="7">
        <f t="shared" si="237"/>
        <v>44584</v>
      </c>
      <c r="M1450" s="5" t="s">
        <v>1763</v>
      </c>
      <c r="U1450" s="5" t="s">
        <v>33</v>
      </c>
      <c r="V1450" s="5" t="str">
        <f t="shared" si="238"/>
        <v>clientes - varios</v>
      </c>
      <c r="W1450" s="5" t="str">
        <f t="shared" si="239"/>
        <v>CLIENTES - VARIOS</v>
      </c>
      <c r="X1450" s="5" t="str">
        <f t="shared" si="240"/>
        <v>Clientes - Varios</v>
      </c>
      <c r="Y1450" s="5">
        <v>99999999</v>
      </c>
      <c r="Z1450" s="5" t="s">
        <v>34</v>
      </c>
      <c r="AA1450" s="5" t="s">
        <v>35</v>
      </c>
      <c r="AD1450" s="5" t="s">
        <v>36</v>
      </c>
      <c r="AE1450" s="5">
        <v>423.73</v>
      </c>
      <c r="AF1450" s="5">
        <v>0</v>
      </c>
      <c r="AG1450" s="5">
        <v>76.27</v>
      </c>
      <c r="AH1450" s="5">
        <f t="shared" si="241"/>
        <v>500</v>
      </c>
    </row>
    <row r="1451" spans="1:34" x14ac:dyDescent="0.25">
      <c r="A1451" s="5">
        <v>1396</v>
      </c>
      <c r="B1451" s="5" t="s">
        <v>29</v>
      </c>
      <c r="C1451" s="5" t="s">
        <v>30</v>
      </c>
      <c r="D1451" s="5" t="s">
        <v>1783</v>
      </c>
      <c r="E1451" s="15" t="str">
        <f t="shared" si="242"/>
        <v>B001</v>
      </c>
      <c r="F1451" s="15" t="str">
        <f t="shared" si="232"/>
        <v>16943</v>
      </c>
      <c r="G1451" s="15" t="str">
        <f t="shared" si="233"/>
        <v>1-1</v>
      </c>
      <c r="H1451" s="5" t="s">
        <v>1763</v>
      </c>
      <c r="I1451" s="5">
        <f t="shared" si="234"/>
        <v>1</v>
      </c>
      <c r="J1451" s="5">
        <f t="shared" si="235"/>
        <v>2022</v>
      </c>
      <c r="K1451" s="5">
        <f t="shared" si="236"/>
        <v>23</v>
      </c>
      <c r="L1451" s="7">
        <f t="shared" si="237"/>
        <v>44584</v>
      </c>
      <c r="M1451" s="5" t="s">
        <v>1763</v>
      </c>
      <c r="U1451" s="5" t="s">
        <v>33</v>
      </c>
      <c r="V1451" s="5" t="str">
        <f t="shared" si="238"/>
        <v>clientes - varios</v>
      </c>
      <c r="W1451" s="5" t="str">
        <f t="shared" si="239"/>
        <v>CLIENTES - VARIOS</v>
      </c>
      <c r="X1451" s="5" t="str">
        <f t="shared" si="240"/>
        <v>Clientes - Varios</v>
      </c>
      <c r="Y1451" s="5">
        <v>99999999</v>
      </c>
      <c r="Z1451" s="5" t="s">
        <v>34</v>
      </c>
      <c r="AA1451" s="5" t="s">
        <v>35</v>
      </c>
      <c r="AD1451" s="5" t="s">
        <v>36</v>
      </c>
      <c r="AE1451" s="5">
        <v>169.49</v>
      </c>
      <c r="AF1451" s="5">
        <v>0</v>
      </c>
      <c r="AG1451" s="5">
        <v>30.51</v>
      </c>
      <c r="AH1451" s="5">
        <f t="shared" si="241"/>
        <v>200</v>
      </c>
    </row>
    <row r="1452" spans="1:34" x14ac:dyDescent="0.25">
      <c r="A1452" s="5">
        <v>1397</v>
      </c>
      <c r="B1452" s="5" t="s">
        <v>49</v>
      </c>
      <c r="C1452" s="5" t="s">
        <v>30</v>
      </c>
      <c r="D1452" s="5" t="s">
        <v>1784</v>
      </c>
      <c r="E1452" s="15" t="str">
        <f t="shared" si="242"/>
        <v>B003</v>
      </c>
      <c r="F1452" s="15" t="str">
        <f t="shared" si="232"/>
        <v>12449</v>
      </c>
      <c r="G1452" s="15" t="str">
        <f t="shared" si="233"/>
        <v>3-1</v>
      </c>
      <c r="H1452" s="5" t="s">
        <v>1763</v>
      </c>
      <c r="I1452" s="5">
        <f t="shared" si="234"/>
        <v>1</v>
      </c>
      <c r="J1452" s="5">
        <f t="shared" si="235"/>
        <v>2022</v>
      </c>
      <c r="K1452" s="5">
        <f t="shared" si="236"/>
        <v>23</v>
      </c>
      <c r="L1452" s="7">
        <f t="shared" si="237"/>
        <v>44584</v>
      </c>
      <c r="M1452" s="5" t="s">
        <v>1763</v>
      </c>
      <c r="U1452" s="5" t="s">
        <v>33</v>
      </c>
      <c r="V1452" s="5" t="str">
        <f t="shared" si="238"/>
        <v>clientes - varios</v>
      </c>
      <c r="W1452" s="5" t="str">
        <f t="shared" si="239"/>
        <v>CLIENTES - VARIOS</v>
      </c>
      <c r="X1452" s="5" t="str">
        <f t="shared" si="240"/>
        <v>Clientes - Varios</v>
      </c>
      <c r="Y1452" s="5">
        <v>99999999</v>
      </c>
      <c r="Z1452" s="5" t="s">
        <v>34</v>
      </c>
      <c r="AA1452" s="5" t="s">
        <v>35</v>
      </c>
      <c r="AD1452" s="5" t="s">
        <v>36</v>
      </c>
      <c r="AE1452" s="5">
        <v>423.73</v>
      </c>
      <c r="AF1452" s="5">
        <v>0</v>
      </c>
      <c r="AG1452" s="5">
        <v>76.27</v>
      </c>
      <c r="AH1452" s="5">
        <f t="shared" si="241"/>
        <v>500</v>
      </c>
    </row>
    <row r="1453" spans="1:34" x14ac:dyDescent="0.25">
      <c r="A1453" s="5">
        <v>1398</v>
      </c>
      <c r="B1453" s="5" t="s">
        <v>49</v>
      </c>
      <c r="C1453" s="5" t="s">
        <v>30</v>
      </c>
      <c r="D1453" s="5" t="s">
        <v>1785</v>
      </c>
      <c r="E1453" s="15" t="str">
        <f t="shared" si="242"/>
        <v>B003</v>
      </c>
      <c r="F1453" s="15" t="str">
        <f t="shared" si="232"/>
        <v>12448</v>
      </c>
      <c r="G1453" s="15" t="str">
        <f t="shared" si="233"/>
        <v>3-1</v>
      </c>
      <c r="H1453" s="5" t="s">
        <v>1763</v>
      </c>
      <c r="I1453" s="5">
        <f t="shared" si="234"/>
        <v>1</v>
      </c>
      <c r="J1453" s="5">
        <f t="shared" si="235"/>
        <v>2022</v>
      </c>
      <c r="K1453" s="5">
        <f t="shared" si="236"/>
        <v>23</v>
      </c>
      <c r="L1453" s="7">
        <f t="shared" si="237"/>
        <v>44584</v>
      </c>
      <c r="M1453" s="5" t="s">
        <v>1763</v>
      </c>
      <c r="U1453" s="5" t="s">
        <v>33</v>
      </c>
      <c r="V1453" s="5" t="str">
        <f t="shared" si="238"/>
        <v>clientes - varios</v>
      </c>
      <c r="W1453" s="5" t="str">
        <f t="shared" si="239"/>
        <v>CLIENTES - VARIOS</v>
      </c>
      <c r="X1453" s="5" t="str">
        <f t="shared" si="240"/>
        <v>Clientes - Varios</v>
      </c>
      <c r="Y1453" s="5">
        <v>99999999</v>
      </c>
      <c r="Z1453" s="5" t="s">
        <v>34</v>
      </c>
      <c r="AA1453" s="5" t="s">
        <v>35</v>
      </c>
      <c r="AD1453" s="5" t="s">
        <v>36</v>
      </c>
      <c r="AE1453" s="5">
        <v>423.73</v>
      </c>
      <c r="AF1453" s="5">
        <v>0</v>
      </c>
      <c r="AG1453" s="5">
        <v>76.27</v>
      </c>
      <c r="AH1453" s="5">
        <f t="shared" si="241"/>
        <v>500</v>
      </c>
    </row>
    <row r="1454" spans="1:34" x14ac:dyDescent="0.25">
      <c r="A1454" s="5">
        <v>1399</v>
      </c>
      <c r="B1454" s="5" t="s">
        <v>29</v>
      </c>
      <c r="C1454" s="5" t="s">
        <v>38</v>
      </c>
      <c r="D1454" s="5" t="s">
        <v>1786</v>
      </c>
      <c r="E1454" s="15" t="str">
        <f t="shared" si="242"/>
        <v>F001</v>
      </c>
      <c r="F1454" s="15" t="str">
        <f t="shared" si="232"/>
        <v>8219</v>
      </c>
      <c r="G1454" s="15" t="str">
        <f t="shared" si="233"/>
        <v>1-8</v>
      </c>
      <c r="H1454" s="5" t="s">
        <v>1763</v>
      </c>
      <c r="I1454" s="5">
        <f t="shared" si="234"/>
        <v>1</v>
      </c>
      <c r="J1454" s="5">
        <f t="shared" si="235"/>
        <v>2022</v>
      </c>
      <c r="K1454" s="5">
        <f t="shared" si="236"/>
        <v>23</v>
      </c>
      <c r="L1454" s="7">
        <f t="shared" si="237"/>
        <v>44584</v>
      </c>
      <c r="M1454" s="5" t="s">
        <v>1763</v>
      </c>
      <c r="U1454" s="5" t="s">
        <v>108</v>
      </c>
      <c r="V1454" s="5" t="str">
        <f t="shared" si="238"/>
        <v>empresa constructora y servicios generales akunta s.r.l.</v>
      </c>
      <c r="W1454" s="5" t="str">
        <f t="shared" si="239"/>
        <v>EMPRESA CONSTRUCTORA Y SERVICIOS GENERALES AKUNTA S.R.L.</v>
      </c>
      <c r="X1454" s="5" t="str">
        <f t="shared" si="240"/>
        <v>Empresa Constructora Y Servicios Generales Akunta S.R.L.</v>
      </c>
      <c r="Y1454" s="5">
        <v>20496149425</v>
      </c>
      <c r="Z1454" s="5" t="s">
        <v>34</v>
      </c>
      <c r="AA1454" s="5" t="s">
        <v>35</v>
      </c>
      <c r="AD1454" s="5" t="s">
        <v>36</v>
      </c>
      <c r="AE1454" s="5">
        <v>118.81</v>
      </c>
      <c r="AF1454" s="5">
        <v>0</v>
      </c>
      <c r="AG1454" s="5">
        <v>21.39</v>
      </c>
      <c r="AH1454" s="5">
        <f t="shared" si="241"/>
        <v>140.19999999999999</v>
      </c>
    </row>
    <row r="1455" spans="1:34" x14ac:dyDescent="0.25">
      <c r="A1455" s="5">
        <v>1400</v>
      </c>
      <c r="B1455" s="5" t="s">
        <v>49</v>
      </c>
      <c r="C1455" s="5" t="s">
        <v>30</v>
      </c>
      <c r="D1455" s="5" t="s">
        <v>1787</v>
      </c>
      <c r="E1455" s="15" t="str">
        <f t="shared" si="242"/>
        <v>B003</v>
      </c>
      <c r="F1455" s="15" t="str">
        <f t="shared" si="232"/>
        <v>12447</v>
      </c>
      <c r="G1455" s="15" t="str">
        <f t="shared" si="233"/>
        <v>3-1</v>
      </c>
      <c r="H1455" s="5" t="s">
        <v>1763</v>
      </c>
      <c r="I1455" s="5">
        <f t="shared" si="234"/>
        <v>1</v>
      </c>
      <c r="J1455" s="5">
        <f t="shared" si="235"/>
        <v>2022</v>
      </c>
      <c r="K1455" s="5">
        <f t="shared" si="236"/>
        <v>23</v>
      </c>
      <c r="L1455" s="7">
        <f t="shared" si="237"/>
        <v>44584</v>
      </c>
      <c r="M1455" s="5" t="s">
        <v>1763</v>
      </c>
      <c r="U1455" s="5" t="s">
        <v>33</v>
      </c>
      <c r="V1455" s="5" t="str">
        <f t="shared" si="238"/>
        <v>clientes - varios</v>
      </c>
      <c r="W1455" s="5" t="str">
        <f t="shared" si="239"/>
        <v>CLIENTES - VARIOS</v>
      </c>
      <c r="X1455" s="5" t="str">
        <f t="shared" si="240"/>
        <v>Clientes - Varios</v>
      </c>
      <c r="Y1455" s="5">
        <v>99999999</v>
      </c>
      <c r="Z1455" s="5" t="s">
        <v>34</v>
      </c>
      <c r="AA1455" s="5" t="s">
        <v>35</v>
      </c>
      <c r="AD1455" s="5" t="s">
        <v>36</v>
      </c>
      <c r="AE1455" s="5">
        <v>29.66</v>
      </c>
      <c r="AF1455" s="5">
        <v>0</v>
      </c>
      <c r="AG1455" s="5">
        <v>5.34</v>
      </c>
      <c r="AH1455" s="5">
        <f t="shared" si="241"/>
        <v>35</v>
      </c>
    </row>
    <row r="1456" spans="1:34" x14ac:dyDescent="0.25">
      <c r="A1456" s="5">
        <v>1401</v>
      </c>
      <c r="B1456" s="5" t="s">
        <v>29</v>
      </c>
      <c r="C1456" s="5" t="s">
        <v>30</v>
      </c>
      <c r="D1456" s="5" t="s">
        <v>1788</v>
      </c>
      <c r="E1456" s="15" t="str">
        <f t="shared" si="242"/>
        <v>B001</v>
      </c>
      <c r="F1456" s="15" t="str">
        <f t="shared" si="232"/>
        <v>16942</v>
      </c>
      <c r="G1456" s="15" t="str">
        <f t="shared" si="233"/>
        <v>1-1</v>
      </c>
      <c r="H1456" s="5" t="s">
        <v>1763</v>
      </c>
      <c r="I1456" s="5">
        <f t="shared" si="234"/>
        <v>1</v>
      </c>
      <c r="J1456" s="5">
        <f t="shared" si="235"/>
        <v>2022</v>
      </c>
      <c r="K1456" s="5">
        <f t="shared" si="236"/>
        <v>23</v>
      </c>
      <c r="L1456" s="7">
        <f t="shared" si="237"/>
        <v>44584</v>
      </c>
      <c r="M1456" s="5" t="s">
        <v>1763</v>
      </c>
      <c r="U1456" s="5" t="s">
        <v>33</v>
      </c>
      <c r="V1456" s="5" t="str">
        <f t="shared" si="238"/>
        <v>clientes - varios</v>
      </c>
      <c r="W1456" s="5" t="str">
        <f t="shared" si="239"/>
        <v>CLIENTES - VARIOS</v>
      </c>
      <c r="X1456" s="5" t="str">
        <f t="shared" si="240"/>
        <v>Clientes - Varios</v>
      </c>
      <c r="Y1456" s="5">
        <v>99999999</v>
      </c>
      <c r="Z1456" s="5" t="s">
        <v>34</v>
      </c>
      <c r="AA1456" s="5" t="s">
        <v>35</v>
      </c>
      <c r="AD1456" s="5" t="s">
        <v>36</v>
      </c>
      <c r="AE1456" s="5">
        <v>105.93</v>
      </c>
      <c r="AF1456" s="5">
        <v>0</v>
      </c>
      <c r="AG1456" s="5">
        <v>19.07</v>
      </c>
      <c r="AH1456" s="5">
        <f t="shared" si="241"/>
        <v>125</v>
      </c>
    </row>
    <row r="1457" spans="1:34" x14ac:dyDescent="0.25">
      <c r="A1457" s="5">
        <v>1402</v>
      </c>
      <c r="B1457" s="5" t="s">
        <v>49</v>
      </c>
      <c r="C1457" s="5" t="s">
        <v>30</v>
      </c>
      <c r="D1457" s="5" t="s">
        <v>1789</v>
      </c>
      <c r="E1457" s="15" t="str">
        <f t="shared" si="242"/>
        <v>B003</v>
      </c>
      <c r="F1457" s="15" t="str">
        <f t="shared" si="232"/>
        <v>12446</v>
      </c>
      <c r="G1457" s="15" t="str">
        <f t="shared" si="233"/>
        <v>3-1</v>
      </c>
      <c r="H1457" s="5" t="s">
        <v>1763</v>
      </c>
      <c r="I1457" s="5">
        <f t="shared" si="234"/>
        <v>1</v>
      </c>
      <c r="J1457" s="5">
        <f t="shared" si="235"/>
        <v>2022</v>
      </c>
      <c r="K1457" s="5">
        <f t="shared" si="236"/>
        <v>23</v>
      </c>
      <c r="L1457" s="7">
        <f t="shared" si="237"/>
        <v>44584</v>
      </c>
      <c r="M1457" s="5" t="s">
        <v>1763</v>
      </c>
      <c r="U1457" s="5" t="s">
        <v>33</v>
      </c>
      <c r="V1457" s="5" t="str">
        <f t="shared" si="238"/>
        <v>clientes - varios</v>
      </c>
      <c r="W1457" s="5" t="str">
        <f t="shared" si="239"/>
        <v>CLIENTES - VARIOS</v>
      </c>
      <c r="X1457" s="5" t="str">
        <f t="shared" si="240"/>
        <v>Clientes - Varios</v>
      </c>
      <c r="Y1457" s="5">
        <v>99999999</v>
      </c>
      <c r="Z1457" s="5" t="s">
        <v>34</v>
      </c>
      <c r="AA1457" s="5" t="s">
        <v>35</v>
      </c>
      <c r="AD1457" s="5" t="s">
        <v>36</v>
      </c>
      <c r="AE1457" s="5">
        <v>37.29</v>
      </c>
      <c r="AF1457" s="5">
        <v>0</v>
      </c>
      <c r="AG1457" s="5">
        <v>6.71</v>
      </c>
      <c r="AH1457" s="5">
        <f t="shared" si="241"/>
        <v>44</v>
      </c>
    </row>
    <row r="1458" spans="1:34" x14ac:dyDescent="0.25">
      <c r="A1458" s="5">
        <v>1403</v>
      </c>
      <c r="B1458" s="5" t="s">
        <v>29</v>
      </c>
      <c r="C1458" s="5" t="s">
        <v>30</v>
      </c>
      <c r="D1458" s="5" t="s">
        <v>1790</v>
      </c>
      <c r="E1458" s="15" t="str">
        <f t="shared" si="242"/>
        <v>B001</v>
      </c>
      <c r="F1458" s="15" t="str">
        <f t="shared" si="232"/>
        <v>16941</v>
      </c>
      <c r="G1458" s="15" t="str">
        <f t="shared" si="233"/>
        <v>1-1</v>
      </c>
      <c r="H1458" s="5" t="s">
        <v>1763</v>
      </c>
      <c r="I1458" s="5">
        <f t="shared" si="234"/>
        <v>1</v>
      </c>
      <c r="J1458" s="5">
        <f t="shared" si="235"/>
        <v>2022</v>
      </c>
      <c r="K1458" s="5">
        <f t="shared" si="236"/>
        <v>23</v>
      </c>
      <c r="L1458" s="7">
        <f t="shared" si="237"/>
        <v>44584</v>
      </c>
      <c r="M1458" s="5" t="s">
        <v>1763</v>
      </c>
      <c r="U1458" s="5" t="s">
        <v>33</v>
      </c>
      <c r="V1458" s="5" t="str">
        <f t="shared" si="238"/>
        <v>clientes - varios</v>
      </c>
      <c r="W1458" s="5" t="str">
        <f t="shared" si="239"/>
        <v>CLIENTES - VARIOS</v>
      </c>
      <c r="X1458" s="5" t="str">
        <f t="shared" si="240"/>
        <v>Clientes - Varios</v>
      </c>
      <c r="Y1458" s="5">
        <v>99999999</v>
      </c>
      <c r="Z1458" s="5" t="s">
        <v>34</v>
      </c>
      <c r="AA1458" s="5" t="s">
        <v>35</v>
      </c>
      <c r="AD1458" s="5" t="s">
        <v>36</v>
      </c>
      <c r="AE1458" s="5">
        <v>84.75</v>
      </c>
      <c r="AF1458" s="5">
        <v>0</v>
      </c>
      <c r="AG1458" s="5">
        <v>15.25</v>
      </c>
      <c r="AH1458" s="5">
        <f t="shared" si="241"/>
        <v>100</v>
      </c>
    </row>
    <row r="1459" spans="1:34" x14ac:dyDescent="0.25">
      <c r="A1459" s="5">
        <v>1404</v>
      </c>
      <c r="B1459" s="5" t="s">
        <v>55</v>
      </c>
      <c r="C1459" s="5" t="s">
        <v>30</v>
      </c>
      <c r="D1459" s="5" t="s">
        <v>1791</v>
      </c>
      <c r="E1459" s="15" t="str">
        <f t="shared" si="242"/>
        <v>B002</v>
      </c>
      <c r="F1459" s="15" t="str">
        <f t="shared" si="232"/>
        <v>15910</v>
      </c>
      <c r="G1459" s="15" t="str">
        <f t="shared" si="233"/>
        <v>2-1</v>
      </c>
      <c r="H1459" s="5" t="s">
        <v>1763</v>
      </c>
      <c r="I1459" s="5">
        <f t="shared" si="234"/>
        <v>1</v>
      </c>
      <c r="J1459" s="5">
        <f t="shared" si="235"/>
        <v>2022</v>
      </c>
      <c r="K1459" s="5">
        <f t="shared" si="236"/>
        <v>23</v>
      </c>
      <c r="L1459" s="7">
        <f t="shared" si="237"/>
        <v>44584</v>
      </c>
      <c r="M1459" s="5" t="s">
        <v>1763</v>
      </c>
      <c r="U1459" s="5" t="s">
        <v>33</v>
      </c>
      <c r="V1459" s="5" t="str">
        <f t="shared" si="238"/>
        <v>clientes - varios</v>
      </c>
      <c r="W1459" s="5" t="str">
        <f t="shared" si="239"/>
        <v>CLIENTES - VARIOS</v>
      </c>
      <c r="X1459" s="5" t="str">
        <f t="shared" si="240"/>
        <v>Clientes - Varios</v>
      </c>
      <c r="Y1459" s="5">
        <v>99999999</v>
      </c>
      <c r="Z1459" s="5" t="s">
        <v>34</v>
      </c>
      <c r="AA1459" s="5" t="s">
        <v>35</v>
      </c>
      <c r="AD1459" s="5" t="s">
        <v>36</v>
      </c>
      <c r="AE1459" s="5">
        <v>508.47</v>
      </c>
      <c r="AF1459" s="5">
        <v>0</v>
      </c>
      <c r="AG1459" s="5">
        <v>91.53</v>
      </c>
      <c r="AH1459" s="5">
        <f t="shared" si="241"/>
        <v>600</v>
      </c>
    </row>
    <row r="1460" spans="1:34" x14ac:dyDescent="0.25">
      <c r="A1460" s="5">
        <v>1405</v>
      </c>
      <c r="B1460" s="5" t="s">
        <v>55</v>
      </c>
      <c r="C1460" s="5" t="s">
        <v>30</v>
      </c>
      <c r="D1460" s="5" t="s">
        <v>1792</v>
      </c>
      <c r="E1460" s="15" t="str">
        <f t="shared" si="242"/>
        <v>B002</v>
      </c>
      <c r="F1460" s="15" t="str">
        <f t="shared" si="232"/>
        <v>15909</v>
      </c>
      <c r="G1460" s="15" t="str">
        <f t="shared" si="233"/>
        <v>2-1</v>
      </c>
      <c r="H1460" s="5" t="s">
        <v>1763</v>
      </c>
      <c r="I1460" s="5">
        <f t="shared" si="234"/>
        <v>1</v>
      </c>
      <c r="J1460" s="5">
        <f t="shared" si="235"/>
        <v>2022</v>
      </c>
      <c r="K1460" s="5">
        <f t="shared" si="236"/>
        <v>23</v>
      </c>
      <c r="L1460" s="7">
        <f t="shared" si="237"/>
        <v>44584</v>
      </c>
      <c r="M1460" s="5" t="s">
        <v>1763</v>
      </c>
      <c r="U1460" s="5" t="s">
        <v>33</v>
      </c>
      <c r="V1460" s="5" t="str">
        <f t="shared" si="238"/>
        <v>clientes - varios</v>
      </c>
      <c r="W1460" s="5" t="str">
        <f t="shared" si="239"/>
        <v>CLIENTES - VARIOS</v>
      </c>
      <c r="X1460" s="5" t="str">
        <f t="shared" si="240"/>
        <v>Clientes - Varios</v>
      </c>
      <c r="Y1460" s="5">
        <v>99999999</v>
      </c>
      <c r="Z1460" s="5" t="s">
        <v>34</v>
      </c>
      <c r="AA1460" s="5" t="s">
        <v>35</v>
      </c>
      <c r="AD1460" s="5" t="s">
        <v>36</v>
      </c>
      <c r="AE1460" s="5">
        <v>508.47</v>
      </c>
      <c r="AF1460" s="5">
        <v>0</v>
      </c>
      <c r="AG1460" s="5">
        <v>91.53</v>
      </c>
      <c r="AH1460" s="5">
        <f t="shared" si="241"/>
        <v>600</v>
      </c>
    </row>
    <row r="1461" spans="1:34" x14ac:dyDescent="0.25">
      <c r="A1461" s="5">
        <v>1406</v>
      </c>
      <c r="B1461" s="5" t="s">
        <v>29</v>
      </c>
      <c r="C1461" s="5" t="s">
        <v>30</v>
      </c>
      <c r="D1461" s="5" t="s">
        <v>1793</v>
      </c>
      <c r="E1461" s="15" t="str">
        <f t="shared" si="242"/>
        <v>B001</v>
      </c>
      <c r="F1461" s="15" t="str">
        <f t="shared" si="232"/>
        <v>16940</v>
      </c>
      <c r="G1461" s="15" t="str">
        <f t="shared" si="233"/>
        <v>1-1</v>
      </c>
      <c r="H1461" s="5" t="s">
        <v>1763</v>
      </c>
      <c r="I1461" s="5">
        <f t="shared" si="234"/>
        <v>1</v>
      </c>
      <c r="J1461" s="5">
        <f t="shared" si="235"/>
        <v>2022</v>
      </c>
      <c r="K1461" s="5">
        <f t="shared" si="236"/>
        <v>23</v>
      </c>
      <c r="L1461" s="7">
        <f t="shared" si="237"/>
        <v>44584</v>
      </c>
      <c r="M1461" s="5" t="s">
        <v>1763</v>
      </c>
      <c r="U1461" s="5" t="s">
        <v>33</v>
      </c>
      <c r="V1461" s="5" t="str">
        <f t="shared" si="238"/>
        <v>clientes - varios</v>
      </c>
      <c r="W1461" s="5" t="str">
        <f t="shared" si="239"/>
        <v>CLIENTES - VARIOS</v>
      </c>
      <c r="X1461" s="5" t="str">
        <f t="shared" si="240"/>
        <v>Clientes - Varios</v>
      </c>
      <c r="Y1461" s="5">
        <v>99999999</v>
      </c>
      <c r="Z1461" s="5" t="s">
        <v>34</v>
      </c>
      <c r="AA1461" s="5" t="s">
        <v>35</v>
      </c>
      <c r="AD1461" s="5" t="s">
        <v>36</v>
      </c>
      <c r="AE1461" s="5">
        <v>423.73</v>
      </c>
      <c r="AF1461" s="5">
        <v>0</v>
      </c>
      <c r="AG1461" s="5">
        <v>76.27</v>
      </c>
      <c r="AH1461" s="5">
        <f t="shared" si="241"/>
        <v>500</v>
      </c>
    </row>
    <row r="1462" spans="1:34" x14ac:dyDescent="0.25">
      <c r="A1462" s="5">
        <v>1407</v>
      </c>
      <c r="B1462" s="5" t="s">
        <v>29</v>
      </c>
      <c r="C1462" s="5" t="s">
        <v>30</v>
      </c>
      <c r="D1462" s="5" t="s">
        <v>1794</v>
      </c>
      <c r="E1462" s="15" t="str">
        <f t="shared" si="242"/>
        <v>B001</v>
      </c>
      <c r="F1462" s="15" t="str">
        <f t="shared" si="232"/>
        <v>16939</v>
      </c>
      <c r="G1462" s="15" t="str">
        <f t="shared" si="233"/>
        <v>1-1</v>
      </c>
      <c r="H1462" s="5" t="s">
        <v>1763</v>
      </c>
      <c r="I1462" s="5">
        <f t="shared" si="234"/>
        <v>1</v>
      </c>
      <c r="J1462" s="5">
        <f t="shared" si="235"/>
        <v>2022</v>
      </c>
      <c r="K1462" s="5">
        <f t="shared" si="236"/>
        <v>23</v>
      </c>
      <c r="L1462" s="7">
        <f t="shared" si="237"/>
        <v>44584</v>
      </c>
      <c r="M1462" s="5" t="s">
        <v>1763</v>
      </c>
      <c r="U1462" s="5" t="s">
        <v>33</v>
      </c>
      <c r="V1462" s="5" t="str">
        <f t="shared" si="238"/>
        <v>clientes - varios</v>
      </c>
      <c r="W1462" s="5" t="str">
        <f t="shared" si="239"/>
        <v>CLIENTES - VARIOS</v>
      </c>
      <c r="X1462" s="5" t="str">
        <f t="shared" si="240"/>
        <v>Clientes - Varios</v>
      </c>
      <c r="Y1462" s="5">
        <v>99999999</v>
      </c>
      <c r="Z1462" s="5" t="s">
        <v>34</v>
      </c>
      <c r="AA1462" s="5" t="s">
        <v>35</v>
      </c>
      <c r="AD1462" s="5" t="s">
        <v>36</v>
      </c>
      <c r="AE1462" s="5">
        <v>423.73</v>
      </c>
      <c r="AF1462" s="5">
        <v>0</v>
      </c>
      <c r="AG1462" s="5">
        <v>76.27</v>
      </c>
      <c r="AH1462" s="5">
        <f t="shared" si="241"/>
        <v>500</v>
      </c>
    </row>
    <row r="1463" spans="1:34" x14ac:dyDescent="0.25">
      <c r="A1463" s="5">
        <v>1408</v>
      </c>
      <c r="B1463" s="5" t="s">
        <v>29</v>
      </c>
      <c r="C1463" s="5" t="s">
        <v>30</v>
      </c>
      <c r="D1463" s="5" t="s">
        <v>1795</v>
      </c>
      <c r="E1463" s="15" t="str">
        <f t="shared" si="242"/>
        <v>B001</v>
      </c>
      <c r="F1463" s="15" t="str">
        <f t="shared" si="232"/>
        <v>16938</v>
      </c>
      <c r="G1463" s="15" t="str">
        <f t="shared" si="233"/>
        <v>1-1</v>
      </c>
      <c r="H1463" s="5" t="s">
        <v>1763</v>
      </c>
      <c r="I1463" s="5">
        <f t="shared" si="234"/>
        <v>1</v>
      </c>
      <c r="J1463" s="5">
        <f t="shared" si="235"/>
        <v>2022</v>
      </c>
      <c r="K1463" s="5">
        <f t="shared" si="236"/>
        <v>23</v>
      </c>
      <c r="L1463" s="7">
        <f t="shared" si="237"/>
        <v>44584</v>
      </c>
      <c r="M1463" s="5" t="s">
        <v>1763</v>
      </c>
      <c r="U1463" s="5" t="s">
        <v>33</v>
      </c>
      <c r="V1463" s="5" t="str">
        <f t="shared" si="238"/>
        <v>clientes - varios</v>
      </c>
      <c r="W1463" s="5" t="str">
        <f t="shared" si="239"/>
        <v>CLIENTES - VARIOS</v>
      </c>
      <c r="X1463" s="5" t="str">
        <f t="shared" si="240"/>
        <v>Clientes - Varios</v>
      </c>
      <c r="Y1463" s="5">
        <v>99999999</v>
      </c>
      <c r="Z1463" s="5" t="s">
        <v>34</v>
      </c>
      <c r="AA1463" s="5" t="s">
        <v>35</v>
      </c>
      <c r="AD1463" s="5" t="s">
        <v>36</v>
      </c>
      <c r="AE1463" s="5">
        <v>423.73</v>
      </c>
      <c r="AF1463" s="5">
        <v>0</v>
      </c>
      <c r="AG1463" s="5">
        <v>76.27</v>
      </c>
      <c r="AH1463" s="5">
        <f t="shared" si="241"/>
        <v>500</v>
      </c>
    </row>
    <row r="1464" spans="1:34" x14ac:dyDescent="0.25">
      <c r="A1464" s="5">
        <v>1409</v>
      </c>
      <c r="B1464" s="5" t="s">
        <v>29</v>
      </c>
      <c r="C1464" s="5" t="s">
        <v>30</v>
      </c>
      <c r="D1464" s="5" t="s">
        <v>1796</v>
      </c>
      <c r="E1464" s="15" t="str">
        <f t="shared" si="242"/>
        <v>B001</v>
      </c>
      <c r="F1464" s="15" t="str">
        <f t="shared" si="232"/>
        <v>16937</v>
      </c>
      <c r="G1464" s="15" t="str">
        <f t="shared" si="233"/>
        <v>1-1</v>
      </c>
      <c r="H1464" s="5" t="s">
        <v>1763</v>
      </c>
      <c r="I1464" s="5">
        <f t="shared" si="234"/>
        <v>1</v>
      </c>
      <c r="J1464" s="5">
        <f t="shared" si="235"/>
        <v>2022</v>
      </c>
      <c r="K1464" s="5">
        <f t="shared" si="236"/>
        <v>23</v>
      </c>
      <c r="L1464" s="7">
        <f t="shared" si="237"/>
        <v>44584</v>
      </c>
      <c r="M1464" s="5" t="s">
        <v>1763</v>
      </c>
      <c r="U1464" s="5" t="s">
        <v>33</v>
      </c>
      <c r="V1464" s="5" t="str">
        <f t="shared" si="238"/>
        <v>clientes - varios</v>
      </c>
      <c r="W1464" s="5" t="str">
        <f t="shared" si="239"/>
        <v>CLIENTES - VARIOS</v>
      </c>
      <c r="X1464" s="5" t="str">
        <f t="shared" si="240"/>
        <v>Clientes - Varios</v>
      </c>
      <c r="Y1464" s="5">
        <v>99999999</v>
      </c>
      <c r="Z1464" s="5" t="s">
        <v>34</v>
      </c>
      <c r="AA1464" s="5" t="s">
        <v>35</v>
      </c>
      <c r="AD1464" s="5" t="s">
        <v>36</v>
      </c>
      <c r="AE1464" s="5">
        <v>33.9</v>
      </c>
      <c r="AF1464" s="5">
        <v>0</v>
      </c>
      <c r="AG1464" s="5">
        <v>6.1</v>
      </c>
      <c r="AH1464" s="5">
        <f t="shared" si="241"/>
        <v>40</v>
      </c>
    </row>
    <row r="1465" spans="1:34" x14ac:dyDescent="0.25">
      <c r="A1465" s="5">
        <v>1410</v>
      </c>
      <c r="B1465" s="5" t="s">
        <v>49</v>
      </c>
      <c r="C1465" s="5" t="s">
        <v>38</v>
      </c>
      <c r="D1465" s="5" t="s">
        <v>1797</v>
      </c>
      <c r="E1465" s="15" t="str">
        <f t="shared" si="242"/>
        <v>F003</v>
      </c>
      <c r="F1465" s="15" t="str">
        <f t="shared" ref="F1465:F1528" si="243">IF(LEFT(RIGHT(D1465,5),1)="-",RIGHT(D1465,4),RIGHT(D1465,5))</f>
        <v>2061</v>
      </c>
      <c r="G1465" s="15" t="str">
        <f t="shared" ref="G1465:G1528" si="244">MID(D1465,4,3)</f>
        <v>3-2</v>
      </c>
      <c r="H1465" s="5" t="s">
        <v>1763</v>
      </c>
      <c r="I1465" s="5">
        <f t="shared" ref="I1465:I1528" si="245">MONTH(H1465)</f>
        <v>1</v>
      </c>
      <c r="J1465" s="5">
        <f t="shared" ref="J1465:J1528" si="246">YEAR(H1465)</f>
        <v>2022</v>
      </c>
      <c r="K1465" s="5">
        <f t="shared" ref="K1465:K1528" si="247">DAY(H1465)</f>
        <v>23</v>
      </c>
      <c r="L1465" s="7">
        <f t="shared" ref="L1465:L1528" si="248">DATE(J1465,I1465,K1465)</f>
        <v>44584</v>
      </c>
      <c r="M1465" s="5" t="s">
        <v>1763</v>
      </c>
      <c r="R1465" s="5" t="s">
        <v>1798</v>
      </c>
      <c r="S1465" s="5" t="s">
        <v>168</v>
      </c>
      <c r="T1465" s="5" t="s">
        <v>169</v>
      </c>
      <c r="U1465" s="5" t="s">
        <v>1799</v>
      </c>
      <c r="V1465" s="5" t="str">
        <f t="shared" ref="V1465:V1528" si="249">LOWER(U1465)</f>
        <v>lineas gourmet s.a.c.</v>
      </c>
      <c r="W1465" s="5" t="str">
        <f t="shared" ref="W1465:W1528" si="250">UPPER(U1465)</f>
        <v>LINEAS GOURMET S.A.C.</v>
      </c>
      <c r="X1465" s="5" t="str">
        <f t="shared" ref="X1465:X1528" si="251">PROPER(W1465)</f>
        <v>Lineas Gourmet S.A.C.</v>
      </c>
      <c r="Y1465" s="5">
        <v>20601527627</v>
      </c>
      <c r="Z1465" s="5" t="s">
        <v>34</v>
      </c>
      <c r="AA1465" s="5" t="s">
        <v>35</v>
      </c>
      <c r="AD1465" s="5" t="s">
        <v>36</v>
      </c>
      <c r="AE1465" s="5">
        <v>83.05</v>
      </c>
      <c r="AF1465" s="5">
        <v>0</v>
      </c>
      <c r="AG1465" s="5">
        <v>14.95</v>
      </c>
      <c r="AH1465" s="5">
        <f t="shared" ref="AH1465:AH1528" si="252">AE1465+AG1465</f>
        <v>98</v>
      </c>
    </row>
    <row r="1466" spans="1:34" x14ac:dyDescent="0.25">
      <c r="A1466" s="5">
        <v>1411</v>
      </c>
      <c r="B1466" s="5" t="s">
        <v>55</v>
      </c>
      <c r="C1466" s="5" t="s">
        <v>30</v>
      </c>
      <c r="D1466" s="5" t="s">
        <v>1800</v>
      </c>
      <c r="E1466" s="15" t="str">
        <f t="shared" ref="E1466:E1529" si="253">LEFT(D1466,4)</f>
        <v>B002</v>
      </c>
      <c r="F1466" s="15" t="str">
        <f t="shared" si="243"/>
        <v>15908</v>
      </c>
      <c r="G1466" s="15" t="str">
        <f t="shared" si="244"/>
        <v>2-1</v>
      </c>
      <c r="H1466" s="5" t="s">
        <v>1763</v>
      </c>
      <c r="I1466" s="5">
        <f t="shared" si="245"/>
        <v>1</v>
      </c>
      <c r="J1466" s="5">
        <f t="shared" si="246"/>
        <v>2022</v>
      </c>
      <c r="K1466" s="5">
        <f t="shared" si="247"/>
        <v>23</v>
      </c>
      <c r="L1466" s="7">
        <f t="shared" si="248"/>
        <v>44584</v>
      </c>
      <c r="M1466" s="5" t="s">
        <v>1763</v>
      </c>
      <c r="U1466" s="5" t="s">
        <v>33</v>
      </c>
      <c r="V1466" s="5" t="str">
        <f t="shared" si="249"/>
        <v>clientes - varios</v>
      </c>
      <c r="W1466" s="5" t="str">
        <f t="shared" si="250"/>
        <v>CLIENTES - VARIOS</v>
      </c>
      <c r="X1466" s="5" t="str">
        <f t="shared" si="251"/>
        <v>Clientes - Varios</v>
      </c>
      <c r="Y1466" s="5">
        <v>99999999</v>
      </c>
      <c r="Z1466" s="5" t="s">
        <v>34</v>
      </c>
      <c r="AA1466" s="5" t="s">
        <v>35</v>
      </c>
      <c r="AD1466" s="5" t="s">
        <v>36</v>
      </c>
      <c r="AE1466" s="5">
        <v>46.61</v>
      </c>
      <c r="AF1466" s="5">
        <v>0</v>
      </c>
      <c r="AG1466" s="5">
        <v>8.39</v>
      </c>
      <c r="AH1466" s="5">
        <f t="shared" si="252"/>
        <v>55</v>
      </c>
    </row>
    <row r="1467" spans="1:34" x14ac:dyDescent="0.25">
      <c r="A1467" s="5">
        <v>1412</v>
      </c>
      <c r="B1467" s="5" t="s">
        <v>55</v>
      </c>
      <c r="C1467" s="5" t="s">
        <v>30</v>
      </c>
      <c r="D1467" s="5" t="s">
        <v>1801</v>
      </c>
      <c r="E1467" s="15" t="str">
        <f t="shared" si="253"/>
        <v>B002</v>
      </c>
      <c r="F1467" s="15" t="str">
        <f t="shared" si="243"/>
        <v>15907</v>
      </c>
      <c r="G1467" s="15" t="str">
        <f t="shared" si="244"/>
        <v>2-1</v>
      </c>
      <c r="H1467" s="5" t="s">
        <v>1763</v>
      </c>
      <c r="I1467" s="5">
        <f t="shared" si="245"/>
        <v>1</v>
      </c>
      <c r="J1467" s="5">
        <f t="shared" si="246"/>
        <v>2022</v>
      </c>
      <c r="K1467" s="5">
        <f t="shared" si="247"/>
        <v>23</v>
      </c>
      <c r="L1467" s="7">
        <f t="shared" si="248"/>
        <v>44584</v>
      </c>
      <c r="M1467" s="5" t="s">
        <v>1763</v>
      </c>
      <c r="U1467" s="5" t="s">
        <v>33</v>
      </c>
      <c r="V1467" s="5" t="str">
        <f t="shared" si="249"/>
        <v>clientes - varios</v>
      </c>
      <c r="W1467" s="5" t="str">
        <f t="shared" si="250"/>
        <v>CLIENTES - VARIOS</v>
      </c>
      <c r="X1467" s="5" t="str">
        <f t="shared" si="251"/>
        <v>Clientes - Varios</v>
      </c>
      <c r="Y1467" s="5">
        <v>99999999</v>
      </c>
      <c r="Z1467" s="5" t="s">
        <v>34</v>
      </c>
      <c r="AA1467" s="5" t="s">
        <v>35</v>
      </c>
      <c r="AD1467" s="5" t="s">
        <v>36</v>
      </c>
      <c r="AE1467" s="5">
        <v>16.95</v>
      </c>
      <c r="AF1467" s="5">
        <v>0</v>
      </c>
      <c r="AG1467" s="5">
        <v>3.05</v>
      </c>
      <c r="AH1467" s="5">
        <f t="shared" si="252"/>
        <v>20</v>
      </c>
    </row>
    <row r="1468" spans="1:34" x14ac:dyDescent="0.25">
      <c r="A1468" s="5">
        <v>1413</v>
      </c>
      <c r="B1468" s="5" t="s">
        <v>29</v>
      </c>
      <c r="C1468" s="5" t="s">
        <v>38</v>
      </c>
      <c r="D1468" s="5" t="s">
        <v>1802</v>
      </c>
      <c r="E1468" s="15" t="str">
        <f t="shared" si="253"/>
        <v>F001</v>
      </c>
      <c r="F1468" s="15" t="str">
        <f t="shared" si="243"/>
        <v>8218</v>
      </c>
      <c r="G1468" s="15" t="str">
        <f t="shared" si="244"/>
        <v>1-8</v>
      </c>
      <c r="H1468" s="5" t="s">
        <v>1763</v>
      </c>
      <c r="I1468" s="5">
        <f t="shared" si="245"/>
        <v>1</v>
      </c>
      <c r="J1468" s="5">
        <f t="shared" si="246"/>
        <v>2022</v>
      </c>
      <c r="K1468" s="5">
        <f t="shared" si="247"/>
        <v>23</v>
      </c>
      <c r="L1468" s="7">
        <f t="shared" si="248"/>
        <v>44584</v>
      </c>
      <c r="M1468" s="5" t="s">
        <v>1763</v>
      </c>
      <c r="R1468" s="5" t="s">
        <v>41</v>
      </c>
      <c r="S1468" s="5" t="s">
        <v>40</v>
      </c>
      <c r="T1468" s="5" t="s">
        <v>41</v>
      </c>
      <c r="U1468" s="5" t="s">
        <v>106</v>
      </c>
      <c r="V1468" s="5" t="str">
        <f t="shared" si="249"/>
        <v>casiano maco segundo baltazar</v>
      </c>
      <c r="W1468" s="5" t="str">
        <f t="shared" si="250"/>
        <v>CASIANO MACO SEGUNDO BALTAZAR</v>
      </c>
      <c r="X1468" s="5" t="str">
        <f t="shared" si="251"/>
        <v>Casiano Maco Segundo Baltazar</v>
      </c>
      <c r="Y1468" s="5">
        <v>10432479388</v>
      </c>
      <c r="Z1468" s="5" t="s">
        <v>34</v>
      </c>
      <c r="AA1468" s="5" t="s">
        <v>35</v>
      </c>
      <c r="AD1468" s="5" t="s">
        <v>36</v>
      </c>
      <c r="AE1468" s="5">
        <v>21.19</v>
      </c>
      <c r="AF1468" s="5">
        <v>0</v>
      </c>
      <c r="AG1468" s="5">
        <v>3.81</v>
      </c>
      <c r="AH1468" s="5">
        <f t="shared" si="252"/>
        <v>25</v>
      </c>
    </row>
    <row r="1469" spans="1:34" x14ac:dyDescent="0.25">
      <c r="A1469" s="5">
        <v>1414</v>
      </c>
      <c r="B1469" s="5" t="s">
        <v>29</v>
      </c>
      <c r="C1469" s="5" t="s">
        <v>38</v>
      </c>
      <c r="D1469" s="5" t="s">
        <v>1803</v>
      </c>
      <c r="E1469" s="15" t="str">
        <f t="shared" si="253"/>
        <v>F001</v>
      </c>
      <c r="F1469" s="15" t="str">
        <f t="shared" si="243"/>
        <v>8217</v>
      </c>
      <c r="G1469" s="15" t="str">
        <f t="shared" si="244"/>
        <v>1-8</v>
      </c>
      <c r="H1469" s="5" t="s">
        <v>1763</v>
      </c>
      <c r="I1469" s="5">
        <f t="shared" si="245"/>
        <v>1</v>
      </c>
      <c r="J1469" s="5">
        <f t="shared" si="246"/>
        <v>2022</v>
      </c>
      <c r="K1469" s="5">
        <f t="shared" si="247"/>
        <v>23</v>
      </c>
      <c r="L1469" s="7">
        <f t="shared" si="248"/>
        <v>44584</v>
      </c>
      <c r="M1469" s="5" t="s">
        <v>1763</v>
      </c>
      <c r="U1469" s="5" t="s">
        <v>1236</v>
      </c>
      <c r="V1469" s="5" t="str">
        <f t="shared" si="249"/>
        <v>transporte y turismo virgen de la soledad</v>
      </c>
      <c r="W1469" s="5" t="str">
        <f t="shared" si="250"/>
        <v>TRANSPORTE Y TURISMO VIRGEN DE LA SOLEDAD</v>
      </c>
      <c r="X1469" s="5" t="str">
        <f t="shared" si="251"/>
        <v>Transporte Y Turismo Virgen De La Soledad</v>
      </c>
      <c r="Y1469" s="5">
        <v>20607976296</v>
      </c>
      <c r="Z1469" s="5" t="s">
        <v>34</v>
      </c>
      <c r="AA1469" s="5" t="s">
        <v>35</v>
      </c>
      <c r="AD1469" s="5" t="s">
        <v>36</v>
      </c>
      <c r="AE1469" s="5">
        <v>237.29</v>
      </c>
      <c r="AF1469" s="5">
        <v>0</v>
      </c>
      <c r="AG1469" s="5">
        <v>42.71</v>
      </c>
      <c r="AH1469" s="5">
        <f t="shared" si="252"/>
        <v>280</v>
      </c>
    </row>
    <row r="1470" spans="1:34" x14ac:dyDescent="0.25">
      <c r="A1470" s="5">
        <v>1415</v>
      </c>
      <c r="B1470" s="5" t="s">
        <v>29</v>
      </c>
      <c r="C1470" s="5" t="s">
        <v>38</v>
      </c>
      <c r="D1470" s="5" t="s">
        <v>1804</v>
      </c>
      <c r="E1470" s="15" t="str">
        <f t="shared" si="253"/>
        <v>F001</v>
      </c>
      <c r="F1470" s="15" t="str">
        <f t="shared" si="243"/>
        <v>8216</v>
      </c>
      <c r="G1470" s="15" t="str">
        <f t="shared" si="244"/>
        <v>1-8</v>
      </c>
      <c r="H1470" s="5" t="s">
        <v>1763</v>
      </c>
      <c r="I1470" s="5">
        <f t="shared" si="245"/>
        <v>1</v>
      </c>
      <c r="J1470" s="5">
        <f t="shared" si="246"/>
        <v>2022</v>
      </c>
      <c r="K1470" s="5">
        <f t="shared" si="247"/>
        <v>23</v>
      </c>
      <c r="L1470" s="7">
        <f t="shared" si="248"/>
        <v>44584</v>
      </c>
      <c r="M1470" s="5" t="s">
        <v>1763</v>
      </c>
      <c r="U1470" s="5" t="s">
        <v>1236</v>
      </c>
      <c r="V1470" s="5" t="str">
        <f t="shared" si="249"/>
        <v>transporte y turismo virgen de la soledad</v>
      </c>
      <c r="W1470" s="5" t="str">
        <f t="shared" si="250"/>
        <v>TRANSPORTE Y TURISMO VIRGEN DE LA SOLEDAD</v>
      </c>
      <c r="X1470" s="5" t="str">
        <f t="shared" si="251"/>
        <v>Transporte Y Turismo Virgen De La Soledad</v>
      </c>
      <c r="Y1470" s="5">
        <v>20607976296</v>
      </c>
      <c r="Z1470" s="5" t="s">
        <v>34</v>
      </c>
      <c r="AA1470" s="5" t="s">
        <v>35</v>
      </c>
      <c r="AD1470" s="5" t="s">
        <v>36</v>
      </c>
      <c r="AE1470" s="5">
        <v>396.61</v>
      </c>
      <c r="AF1470" s="5">
        <v>0</v>
      </c>
      <c r="AG1470" s="5">
        <v>71.39</v>
      </c>
      <c r="AH1470" s="5">
        <f t="shared" si="252"/>
        <v>468</v>
      </c>
    </row>
    <row r="1471" spans="1:34" x14ac:dyDescent="0.25">
      <c r="A1471" s="5">
        <v>1416</v>
      </c>
      <c r="B1471" s="5" t="s">
        <v>49</v>
      </c>
      <c r="C1471" s="5" t="s">
        <v>30</v>
      </c>
      <c r="D1471" s="5" t="s">
        <v>1805</v>
      </c>
      <c r="E1471" s="15" t="str">
        <f t="shared" si="253"/>
        <v>B003</v>
      </c>
      <c r="F1471" s="15" t="str">
        <f t="shared" si="243"/>
        <v>12445</v>
      </c>
      <c r="G1471" s="15" t="str">
        <f t="shared" si="244"/>
        <v>3-1</v>
      </c>
      <c r="H1471" s="5" t="s">
        <v>1763</v>
      </c>
      <c r="I1471" s="5">
        <f t="shared" si="245"/>
        <v>1</v>
      </c>
      <c r="J1471" s="5">
        <f t="shared" si="246"/>
        <v>2022</v>
      </c>
      <c r="K1471" s="5">
        <f t="shared" si="247"/>
        <v>23</v>
      </c>
      <c r="L1471" s="7">
        <f t="shared" si="248"/>
        <v>44584</v>
      </c>
      <c r="M1471" s="5" t="s">
        <v>1763</v>
      </c>
      <c r="U1471" s="5" t="s">
        <v>33</v>
      </c>
      <c r="V1471" s="5" t="str">
        <f t="shared" si="249"/>
        <v>clientes - varios</v>
      </c>
      <c r="W1471" s="5" t="str">
        <f t="shared" si="250"/>
        <v>CLIENTES - VARIOS</v>
      </c>
      <c r="X1471" s="5" t="str">
        <f t="shared" si="251"/>
        <v>Clientes - Varios</v>
      </c>
      <c r="Y1471" s="5">
        <v>99999999</v>
      </c>
      <c r="Z1471" s="5" t="s">
        <v>34</v>
      </c>
      <c r="AA1471" s="5" t="s">
        <v>35</v>
      </c>
      <c r="AD1471" s="5" t="s">
        <v>36</v>
      </c>
      <c r="AE1471" s="5">
        <v>25.42</v>
      </c>
      <c r="AF1471" s="5">
        <v>0</v>
      </c>
      <c r="AG1471" s="5">
        <v>4.58</v>
      </c>
      <c r="AH1471" s="5">
        <f t="shared" si="252"/>
        <v>30</v>
      </c>
    </row>
    <row r="1472" spans="1:34" x14ac:dyDescent="0.25">
      <c r="A1472" s="5">
        <v>1417</v>
      </c>
      <c r="B1472" s="5" t="s">
        <v>29</v>
      </c>
      <c r="C1472" s="5" t="s">
        <v>38</v>
      </c>
      <c r="D1472" s="5" t="s">
        <v>1806</v>
      </c>
      <c r="E1472" s="15" t="str">
        <f t="shared" si="253"/>
        <v>F001</v>
      </c>
      <c r="F1472" s="15" t="str">
        <f t="shared" si="243"/>
        <v>8215</v>
      </c>
      <c r="G1472" s="15" t="str">
        <f t="shared" si="244"/>
        <v>1-8</v>
      </c>
      <c r="H1472" s="5" t="s">
        <v>1763</v>
      </c>
      <c r="I1472" s="5">
        <f t="shared" si="245"/>
        <v>1</v>
      </c>
      <c r="J1472" s="5">
        <f t="shared" si="246"/>
        <v>2022</v>
      </c>
      <c r="K1472" s="5">
        <f t="shared" si="247"/>
        <v>23</v>
      </c>
      <c r="L1472" s="7">
        <f t="shared" si="248"/>
        <v>44584</v>
      </c>
      <c r="M1472" s="5" t="s">
        <v>1763</v>
      </c>
      <c r="R1472" s="5" t="s">
        <v>41</v>
      </c>
      <c r="S1472" s="5" t="s">
        <v>40</v>
      </c>
      <c r="T1472" s="5" t="s">
        <v>41</v>
      </c>
      <c r="U1472" s="5" t="s">
        <v>958</v>
      </c>
      <c r="V1472" s="5" t="str">
        <f t="shared" si="249"/>
        <v>empresa de transportes turismo batangrande srl</v>
      </c>
      <c r="W1472" s="5" t="str">
        <f t="shared" si="250"/>
        <v>EMPRESA DE TRANSPORTES TURISMO BATANGRANDE SRL</v>
      </c>
      <c r="X1472" s="5" t="str">
        <f t="shared" si="251"/>
        <v>Empresa De Transportes Turismo Batangrande Srl</v>
      </c>
      <c r="Y1472" s="5">
        <v>20212390624</v>
      </c>
      <c r="Z1472" s="5" t="s">
        <v>34</v>
      </c>
      <c r="AA1472" s="5" t="s">
        <v>35</v>
      </c>
      <c r="AD1472" s="5" t="s">
        <v>36</v>
      </c>
      <c r="AE1472" s="5">
        <v>214.15</v>
      </c>
      <c r="AF1472" s="5">
        <v>0</v>
      </c>
      <c r="AG1472" s="5">
        <v>38.549999999999997</v>
      </c>
      <c r="AH1472" s="5">
        <f t="shared" si="252"/>
        <v>252.7</v>
      </c>
    </row>
    <row r="1473" spans="1:34" x14ac:dyDescent="0.25">
      <c r="A1473" s="5">
        <v>1418</v>
      </c>
      <c r="B1473" s="5" t="s">
        <v>29</v>
      </c>
      <c r="C1473" s="5" t="s">
        <v>38</v>
      </c>
      <c r="D1473" s="5" t="s">
        <v>1807</v>
      </c>
      <c r="E1473" s="15" t="str">
        <f t="shared" si="253"/>
        <v>F001</v>
      </c>
      <c r="F1473" s="15" t="str">
        <f t="shared" si="243"/>
        <v>8214</v>
      </c>
      <c r="G1473" s="15" t="str">
        <f t="shared" si="244"/>
        <v>1-8</v>
      </c>
      <c r="H1473" s="5" t="s">
        <v>1763</v>
      </c>
      <c r="I1473" s="5">
        <f t="shared" si="245"/>
        <v>1</v>
      </c>
      <c r="J1473" s="5">
        <f t="shared" si="246"/>
        <v>2022</v>
      </c>
      <c r="K1473" s="5">
        <f t="shared" si="247"/>
        <v>23</v>
      </c>
      <c r="L1473" s="7">
        <f t="shared" si="248"/>
        <v>44584</v>
      </c>
      <c r="M1473" s="5" t="s">
        <v>1763</v>
      </c>
      <c r="R1473" s="5" t="s">
        <v>865</v>
      </c>
      <c r="S1473" s="5" t="s">
        <v>389</v>
      </c>
      <c r="T1473" s="5" t="s">
        <v>865</v>
      </c>
      <c r="U1473" s="5" t="s">
        <v>866</v>
      </c>
      <c r="V1473" s="5" t="str">
        <f t="shared" si="249"/>
        <v>mariaolinda sac</v>
      </c>
      <c r="W1473" s="5" t="str">
        <f t="shared" si="250"/>
        <v>MARIAOLINDA SAC</v>
      </c>
      <c r="X1473" s="5" t="str">
        <f t="shared" si="251"/>
        <v>Mariaolinda Sac</v>
      </c>
      <c r="Y1473" s="5">
        <v>20604302260</v>
      </c>
      <c r="Z1473" s="5" t="s">
        <v>34</v>
      </c>
      <c r="AA1473" s="5" t="s">
        <v>35</v>
      </c>
      <c r="AD1473" s="5" t="s">
        <v>36</v>
      </c>
      <c r="AE1473" s="5">
        <v>106.78</v>
      </c>
      <c r="AF1473" s="5">
        <v>0</v>
      </c>
      <c r="AG1473" s="5">
        <v>19.22</v>
      </c>
      <c r="AH1473" s="5">
        <f t="shared" si="252"/>
        <v>126</v>
      </c>
    </row>
    <row r="1474" spans="1:34" x14ac:dyDescent="0.25">
      <c r="A1474" s="5">
        <v>1419</v>
      </c>
      <c r="B1474" s="5" t="s">
        <v>29</v>
      </c>
      <c r="C1474" s="5" t="s">
        <v>30</v>
      </c>
      <c r="D1474" s="5" t="s">
        <v>1808</v>
      </c>
      <c r="E1474" s="15" t="str">
        <f t="shared" si="253"/>
        <v>B001</v>
      </c>
      <c r="F1474" s="15" t="str">
        <f t="shared" si="243"/>
        <v>16936</v>
      </c>
      <c r="G1474" s="15" t="str">
        <f t="shared" si="244"/>
        <v>1-1</v>
      </c>
      <c r="H1474" s="5" t="s">
        <v>1763</v>
      </c>
      <c r="I1474" s="5">
        <f t="shared" si="245"/>
        <v>1</v>
      </c>
      <c r="J1474" s="5">
        <f t="shared" si="246"/>
        <v>2022</v>
      </c>
      <c r="K1474" s="5">
        <f t="shared" si="247"/>
        <v>23</v>
      </c>
      <c r="L1474" s="7">
        <f t="shared" si="248"/>
        <v>44584</v>
      </c>
      <c r="M1474" s="5" t="s">
        <v>1763</v>
      </c>
      <c r="U1474" s="5" t="s">
        <v>33</v>
      </c>
      <c r="V1474" s="5" t="str">
        <f t="shared" si="249"/>
        <v>clientes - varios</v>
      </c>
      <c r="W1474" s="5" t="str">
        <f t="shared" si="250"/>
        <v>CLIENTES - VARIOS</v>
      </c>
      <c r="X1474" s="5" t="str">
        <f t="shared" si="251"/>
        <v>Clientes - Varios</v>
      </c>
      <c r="Y1474" s="5">
        <v>99999999</v>
      </c>
      <c r="Z1474" s="5" t="s">
        <v>34</v>
      </c>
      <c r="AA1474" s="5" t="s">
        <v>35</v>
      </c>
      <c r="AD1474" s="5" t="s">
        <v>36</v>
      </c>
      <c r="AE1474" s="5">
        <v>101.69</v>
      </c>
      <c r="AF1474" s="5">
        <v>0</v>
      </c>
      <c r="AG1474" s="5">
        <v>18.3</v>
      </c>
      <c r="AH1474" s="5">
        <f t="shared" si="252"/>
        <v>119.99</v>
      </c>
    </row>
    <row r="1475" spans="1:34" x14ac:dyDescent="0.25">
      <c r="A1475" s="5">
        <v>1420</v>
      </c>
      <c r="B1475" s="5" t="s">
        <v>29</v>
      </c>
      <c r="C1475" s="5" t="s">
        <v>38</v>
      </c>
      <c r="D1475" s="5" t="s">
        <v>1809</v>
      </c>
      <c r="E1475" s="15" t="str">
        <f t="shared" si="253"/>
        <v>F001</v>
      </c>
      <c r="F1475" s="15" t="str">
        <f t="shared" si="243"/>
        <v>8213</v>
      </c>
      <c r="G1475" s="15" t="str">
        <f t="shared" si="244"/>
        <v>1-8</v>
      </c>
      <c r="H1475" s="5" t="s">
        <v>1763</v>
      </c>
      <c r="I1475" s="5">
        <f t="shared" si="245"/>
        <v>1</v>
      </c>
      <c r="J1475" s="5">
        <f t="shared" si="246"/>
        <v>2022</v>
      </c>
      <c r="K1475" s="5">
        <f t="shared" si="247"/>
        <v>23</v>
      </c>
      <c r="L1475" s="7">
        <f t="shared" si="248"/>
        <v>44584</v>
      </c>
      <c r="M1475" s="5" t="s">
        <v>1763</v>
      </c>
      <c r="R1475" s="5" t="s">
        <v>695</v>
      </c>
      <c r="S1475" s="5" t="s">
        <v>61</v>
      </c>
      <c r="T1475" s="5" t="s">
        <v>695</v>
      </c>
      <c r="U1475" s="5" t="s">
        <v>696</v>
      </c>
      <c r="V1475" s="5" t="str">
        <f t="shared" si="249"/>
        <v>empresa de transportes turistico &amp; servicios señor del costado s.a.c.</v>
      </c>
      <c r="W1475" s="5" t="str">
        <f t="shared" si="250"/>
        <v>EMPRESA DE TRANSPORTES TURISTICO &amp; SERVICIOS SEÑOR DEL COSTADO S.A.C.</v>
      </c>
      <c r="X1475" s="5" t="str">
        <f t="shared" si="251"/>
        <v>Empresa De Transportes Turistico &amp; Servicios Señor Del Costado S.A.C.</v>
      </c>
      <c r="Y1475" s="5">
        <v>20606636394</v>
      </c>
      <c r="Z1475" s="5" t="s">
        <v>34</v>
      </c>
      <c r="AA1475" s="5" t="s">
        <v>35</v>
      </c>
      <c r="AD1475" s="5" t="s">
        <v>36</v>
      </c>
      <c r="AE1475" s="5">
        <v>120.34</v>
      </c>
      <c r="AF1475" s="5">
        <v>0</v>
      </c>
      <c r="AG1475" s="5">
        <v>21.66</v>
      </c>
      <c r="AH1475" s="5">
        <f t="shared" si="252"/>
        <v>142</v>
      </c>
    </row>
    <row r="1476" spans="1:34" x14ac:dyDescent="0.25">
      <c r="A1476" s="5">
        <v>1421</v>
      </c>
      <c r="B1476" s="5" t="s">
        <v>29</v>
      </c>
      <c r="C1476" s="5" t="s">
        <v>30</v>
      </c>
      <c r="D1476" s="5" t="s">
        <v>1810</v>
      </c>
      <c r="E1476" s="15" t="str">
        <f t="shared" si="253"/>
        <v>B001</v>
      </c>
      <c r="F1476" s="15" t="str">
        <f t="shared" si="243"/>
        <v>16935</v>
      </c>
      <c r="G1476" s="15" t="str">
        <f t="shared" si="244"/>
        <v>1-1</v>
      </c>
      <c r="H1476" s="5" t="s">
        <v>1763</v>
      </c>
      <c r="I1476" s="5">
        <f t="shared" si="245"/>
        <v>1</v>
      </c>
      <c r="J1476" s="5">
        <f t="shared" si="246"/>
        <v>2022</v>
      </c>
      <c r="K1476" s="5">
        <f t="shared" si="247"/>
        <v>23</v>
      </c>
      <c r="L1476" s="7">
        <f t="shared" si="248"/>
        <v>44584</v>
      </c>
      <c r="M1476" s="5" t="s">
        <v>1763</v>
      </c>
      <c r="U1476" s="5" t="s">
        <v>33</v>
      </c>
      <c r="V1476" s="5" t="str">
        <f t="shared" si="249"/>
        <v>clientes - varios</v>
      </c>
      <c r="W1476" s="5" t="str">
        <f t="shared" si="250"/>
        <v>CLIENTES - VARIOS</v>
      </c>
      <c r="X1476" s="5" t="str">
        <f t="shared" si="251"/>
        <v>Clientes - Varios</v>
      </c>
      <c r="Y1476" s="5">
        <v>99999999</v>
      </c>
      <c r="Z1476" s="5" t="s">
        <v>34</v>
      </c>
      <c r="AA1476" s="5" t="s">
        <v>35</v>
      </c>
      <c r="AD1476" s="5" t="s">
        <v>36</v>
      </c>
      <c r="AE1476" s="5">
        <v>12.71</v>
      </c>
      <c r="AF1476" s="5">
        <v>0</v>
      </c>
      <c r="AG1476" s="5">
        <v>2.29</v>
      </c>
      <c r="AH1476" s="5">
        <f t="shared" si="252"/>
        <v>15</v>
      </c>
    </row>
    <row r="1477" spans="1:34" x14ac:dyDescent="0.25">
      <c r="A1477" s="5">
        <v>1422</v>
      </c>
      <c r="B1477" s="5" t="s">
        <v>49</v>
      </c>
      <c r="C1477" s="5" t="s">
        <v>30</v>
      </c>
      <c r="D1477" s="5" t="s">
        <v>1811</v>
      </c>
      <c r="E1477" s="15" t="str">
        <f t="shared" si="253"/>
        <v>B003</v>
      </c>
      <c r="F1477" s="15" t="str">
        <f t="shared" si="243"/>
        <v>12444</v>
      </c>
      <c r="G1477" s="15" t="str">
        <f t="shared" si="244"/>
        <v>3-1</v>
      </c>
      <c r="H1477" s="5" t="s">
        <v>1763</v>
      </c>
      <c r="I1477" s="5">
        <f t="shared" si="245"/>
        <v>1</v>
      </c>
      <c r="J1477" s="5">
        <f t="shared" si="246"/>
        <v>2022</v>
      </c>
      <c r="K1477" s="5">
        <f t="shared" si="247"/>
        <v>23</v>
      </c>
      <c r="L1477" s="7">
        <f t="shared" si="248"/>
        <v>44584</v>
      </c>
      <c r="M1477" s="5" t="s">
        <v>1763</v>
      </c>
      <c r="U1477" s="5" t="s">
        <v>33</v>
      </c>
      <c r="V1477" s="5" t="str">
        <f t="shared" si="249"/>
        <v>clientes - varios</v>
      </c>
      <c r="W1477" s="5" t="str">
        <f t="shared" si="250"/>
        <v>CLIENTES - VARIOS</v>
      </c>
      <c r="X1477" s="5" t="str">
        <f t="shared" si="251"/>
        <v>Clientes - Varios</v>
      </c>
      <c r="Y1477" s="5">
        <v>99999999</v>
      </c>
      <c r="Z1477" s="5" t="s">
        <v>34</v>
      </c>
      <c r="AA1477" s="5" t="s">
        <v>35</v>
      </c>
      <c r="AD1477" s="5" t="s">
        <v>36</v>
      </c>
      <c r="AE1477" s="5">
        <v>72.03</v>
      </c>
      <c r="AF1477" s="5">
        <v>0</v>
      </c>
      <c r="AG1477" s="5">
        <v>12.97</v>
      </c>
      <c r="AH1477" s="5">
        <f t="shared" si="252"/>
        <v>85</v>
      </c>
    </row>
    <row r="1478" spans="1:34" x14ac:dyDescent="0.25">
      <c r="A1478" s="5">
        <v>1423</v>
      </c>
      <c r="B1478" s="5" t="s">
        <v>29</v>
      </c>
      <c r="C1478" s="5" t="s">
        <v>38</v>
      </c>
      <c r="D1478" s="5" t="s">
        <v>1812</v>
      </c>
      <c r="E1478" s="15" t="str">
        <f t="shared" si="253"/>
        <v>F001</v>
      </c>
      <c r="F1478" s="15" t="str">
        <f t="shared" si="243"/>
        <v>8212</v>
      </c>
      <c r="G1478" s="15" t="str">
        <f t="shared" si="244"/>
        <v>1-8</v>
      </c>
      <c r="H1478" s="5" t="s">
        <v>1763</v>
      </c>
      <c r="I1478" s="5">
        <f t="shared" si="245"/>
        <v>1</v>
      </c>
      <c r="J1478" s="5">
        <f t="shared" si="246"/>
        <v>2022</v>
      </c>
      <c r="K1478" s="5">
        <f t="shared" si="247"/>
        <v>23</v>
      </c>
      <c r="L1478" s="7">
        <f t="shared" si="248"/>
        <v>44584</v>
      </c>
      <c r="M1478" s="5" t="s">
        <v>1763</v>
      </c>
      <c r="R1478" s="5" t="s">
        <v>469</v>
      </c>
      <c r="S1478" s="5" t="s">
        <v>61</v>
      </c>
      <c r="T1478" s="5" t="s">
        <v>469</v>
      </c>
      <c r="U1478" s="5" t="s">
        <v>1813</v>
      </c>
      <c r="V1478" s="5" t="str">
        <f t="shared" si="249"/>
        <v>"ccubasdi ingenieria &amp; construccion e.i.r.l."</v>
      </c>
      <c r="W1478" s="5" t="str">
        <f t="shared" si="250"/>
        <v>"CCUBASDI INGENIERIA &amp; CONSTRUCCION E.I.R.L."</v>
      </c>
      <c r="X1478" s="5" t="str">
        <f t="shared" si="251"/>
        <v>"Ccubasdi Ingenieria &amp; Construccion E.I.R.L."</v>
      </c>
      <c r="Y1478" s="5">
        <v>20601738873</v>
      </c>
      <c r="Z1478" s="5" t="s">
        <v>34</v>
      </c>
      <c r="AA1478" s="5" t="s">
        <v>35</v>
      </c>
      <c r="AD1478" s="5" t="s">
        <v>36</v>
      </c>
      <c r="AE1478" s="5">
        <v>224.58</v>
      </c>
      <c r="AF1478" s="5">
        <v>0</v>
      </c>
      <c r="AG1478" s="5">
        <v>40.42</v>
      </c>
      <c r="AH1478" s="5">
        <f t="shared" si="252"/>
        <v>265</v>
      </c>
    </row>
    <row r="1479" spans="1:34" x14ac:dyDescent="0.25">
      <c r="A1479" s="5">
        <v>1424</v>
      </c>
      <c r="B1479" s="5" t="s">
        <v>29</v>
      </c>
      <c r="C1479" s="5" t="s">
        <v>38</v>
      </c>
      <c r="D1479" s="5" t="s">
        <v>1814</v>
      </c>
      <c r="E1479" s="15" t="str">
        <f t="shared" si="253"/>
        <v>F001</v>
      </c>
      <c r="F1479" s="15" t="str">
        <f t="shared" si="243"/>
        <v>8211</v>
      </c>
      <c r="G1479" s="15" t="str">
        <f t="shared" si="244"/>
        <v>1-8</v>
      </c>
      <c r="H1479" s="5" t="s">
        <v>1815</v>
      </c>
      <c r="I1479" s="5">
        <f t="shared" si="245"/>
        <v>1</v>
      </c>
      <c r="J1479" s="5">
        <f t="shared" si="246"/>
        <v>2022</v>
      </c>
      <c r="K1479" s="5">
        <f t="shared" si="247"/>
        <v>22</v>
      </c>
      <c r="L1479" s="7">
        <f t="shared" si="248"/>
        <v>44583</v>
      </c>
      <c r="M1479" s="5" t="s">
        <v>1815</v>
      </c>
      <c r="R1479" s="5" t="s">
        <v>60</v>
      </c>
      <c r="S1479" s="5" t="s">
        <v>61</v>
      </c>
      <c r="T1479" s="5" t="s">
        <v>60</v>
      </c>
      <c r="U1479" s="5" t="s">
        <v>1363</v>
      </c>
      <c r="V1479" s="5" t="str">
        <f t="shared" si="249"/>
        <v>company 3d ingenieria y construccion sac</v>
      </c>
      <c r="W1479" s="5" t="str">
        <f t="shared" si="250"/>
        <v>COMPANY 3D INGENIERIA Y CONSTRUCCION SAC</v>
      </c>
      <c r="X1479" s="5" t="str">
        <f t="shared" si="251"/>
        <v>Company 3D Ingenieria Y Construccion Sac</v>
      </c>
      <c r="Y1479" s="5">
        <v>20529513993</v>
      </c>
      <c r="Z1479" s="5" t="s">
        <v>34</v>
      </c>
      <c r="AA1479" s="5" t="s">
        <v>35</v>
      </c>
      <c r="AD1479" s="5" t="s">
        <v>36</v>
      </c>
      <c r="AE1479" s="5">
        <v>116.95</v>
      </c>
      <c r="AF1479" s="5">
        <v>0</v>
      </c>
      <c r="AG1479" s="5">
        <v>21.05</v>
      </c>
      <c r="AH1479" s="5">
        <f t="shared" si="252"/>
        <v>138</v>
      </c>
    </row>
    <row r="1480" spans="1:34" x14ac:dyDescent="0.25">
      <c r="A1480" s="5">
        <v>1425</v>
      </c>
      <c r="B1480" s="5" t="s">
        <v>29</v>
      </c>
      <c r="C1480" s="5" t="s">
        <v>30</v>
      </c>
      <c r="D1480" s="5" t="s">
        <v>1816</v>
      </c>
      <c r="E1480" s="15" t="str">
        <f t="shared" si="253"/>
        <v>B001</v>
      </c>
      <c r="F1480" s="15" t="str">
        <f t="shared" si="243"/>
        <v>16934</v>
      </c>
      <c r="G1480" s="15" t="str">
        <f t="shared" si="244"/>
        <v>1-1</v>
      </c>
      <c r="H1480" s="5" t="s">
        <v>1815</v>
      </c>
      <c r="I1480" s="5">
        <f t="shared" si="245"/>
        <v>1</v>
      </c>
      <c r="J1480" s="5">
        <f t="shared" si="246"/>
        <v>2022</v>
      </c>
      <c r="K1480" s="5">
        <f t="shared" si="247"/>
        <v>22</v>
      </c>
      <c r="L1480" s="7">
        <f t="shared" si="248"/>
        <v>44583</v>
      </c>
      <c r="M1480" s="5" t="s">
        <v>1815</v>
      </c>
      <c r="U1480" s="5" t="s">
        <v>33</v>
      </c>
      <c r="V1480" s="5" t="str">
        <f t="shared" si="249"/>
        <v>clientes - varios</v>
      </c>
      <c r="W1480" s="5" t="str">
        <f t="shared" si="250"/>
        <v>CLIENTES - VARIOS</v>
      </c>
      <c r="X1480" s="5" t="str">
        <f t="shared" si="251"/>
        <v>Clientes - Varios</v>
      </c>
      <c r="Y1480" s="5">
        <v>99999999</v>
      </c>
      <c r="Z1480" s="5" t="s">
        <v>34</v>
      </c>
      <c r="AA1480" s="5" t="s">
        <v>35</v>
      </c>
      <c r="AD1480" s="5" t="s">
        <v>36</v>
      </c>
      <c r="AE1480" s="5">
        <v>161.36000000000001</v>
      </c>
      <c r="AF1480" s="5">
        <v>0</v>
      </c>
      <c r="AG1480" s="5">
        <v>29.04</v>
      </c>
      <c r="AH1480" s="5">
        <f t="shared" si="252"/>
        <v>190.4</v>
      </c>
    </row>
    <row r="1481" spans="1:34" x14ac:dyDescent="0.25">
      <c r="A1481" s="5">
        <v>1426</v>
      </c>
      <c r="B1481" s="5" t="s">
        <v>29</v>
      </c>
      <c r="C1481" s="5" t="s">
        <v>38</v>
      </c>
      <c r="D1481" s="5" t="s">
        <v>1817</v>
      </c>
      <c r="E1481" s="15" t="str">
        <f t="shared" si="253"/>
        <v>F001</v>
      </c>
      <c r="F1481" s="15" t="str">
        <f t="shared" si="243"/>
        <v>8210</v>
      </c>
      <c r="G1481" s="15" t="str">
        <f t="shared" si="244"/>
        <v>1-8</v>
      </c>
      <c r="H1481" s="5" t="s">
        <v>1815</v>
      </c>
      <c r="I1481" s="5">
        <f t="shared" si="245"/>
        <v>1</v>
      </c>
      <c r="J1481" s="5">
        <f t="shared" si="246"/>
        <v>2022</v>
      </c>
      <c r="K1481" s="5">
        <f t="shared" si="247"/>
        <v>22</v>
      </c>
      <c r="L1481" s="7">
        <f t="shared" si="248"/>
        <v>44583</v>
      </c>
      <c r="M1481" s="5" t="s">
        <v>1815</v>
      </c>
      <c r="R1481" s="5" t="s">
        <v>955</v>
      </c>
      <c r="S1481" s="5" t="s">
        <v>168</v>
      </c>
      <c r="T1481" s="5" t="s">
        <v>169</v>
      </c>
      <c r="U1481" s="5" t="s">
        <v>1818</v>
      </c>
      <c r="V1481" s="5" t="str">
        <f t="shared" si="249"/>
        <v>westfalia fruit perú s.a.c.</v>
      </c>
      <c r="W1481" s="5" t="str">
        <f t="shared" si="250"/>
        <v>WESTFALIA FRUIT PERÚ S.A.C.</v>
      </c>
      <c r="X1481" s="5" t="str">
        <f t="shared" si="251"/>
        <v>Westfalia Fruit Perú S.A.C.</v>
      </c>
      <c r="Y1481" s="5">
        <v>20600876491</v>
      </c>
      <c r="Z1481" s="5" t="s">
        <v>34</v>
      </c>
      <c r="AA1481" s="5" t="s">
        <v>35</v>
      </c>
      <c r="AD1481" s="5" t="s">
        <v>36</v>
      </c>
      <c r="AE1481" s="5">
        <v>194.51</v>
      </c>
      <c r="AF1481" s="5">
        <v>0</v>
      </c>
      <c r="AG1481" s="5">
        <v>35.01</v>
      </c>
      <c r="AH1481" s="5">
        <f t="shared" si="252"/>
        <v>229.51999999999998</v>
      </c>
    </row>
    <row r="1482" spans="1:34" x14ac:dyDescent="0.25">
      <c r="A1482" s="5">
        <v>1427</v>
      </c>
      <c r="B1482" s="5" t="s">
        <v>55</v>
      </c>
      <c r="C1482" s="5" t="s">
        <v>30</v>
      </c>
      <c r="D1482" s="5" t="s">
        <v>1819</v>
      </c>
      <c r="E1482" s="15" t="str">
        <f t="shared" si="253"/>
        <v>B002</v>
      </c>
      <c r="F1482" s="15" t="str">
        <f t="shared" si="243"/>
        <v>15906</v>
      </c>
      <c r="G1482" s="15" t="str">
        <f t="shared" si="244"/>
        <v>2-1</v>
      </c>
      <c r="H1482" s="5" t="s">
        <v>1815</v>
      </c>
      <c r="I1482" s="5">
        <f t="shared" si="245"/>
        <v>1</v>
      </c>
      <c r="J1482" s="5">
        <f t="shared" si="246"/>
        <v>2022</v>
      </c>
      <c r="K1482" s="5">
        <f t="shared" si="247"/>
        <v>22</v>
      </c>
      <c r="L1482" s="7">
        <f t="shared" si="248"/>
        <v>44583</v>
      </c>
      <c r="M1482" s="5" t="s">
        <v>1815</v>
      </c>
      <c r="U1482" s="5" t="s">
        <v>33</v>
      </c>
      <c r="V1482" s="5" t="str">
        <f t="shared" si="249"/>
        <v>clientes - varios</v>
      </c>
      <c r="W1482" s="5" t="str">
        <f t="shared" si="250"/>
        <v>CLIENTES - VARIOS</v>
      </c>
      <c r="X1482" s="5" t="str">
        <f t="shared" si="251"/>
        <v>Clientes - Varios</v>
      </c>
      <c r="Y1482" s="5">
        <v>99999999</v>
      </c>
      <c r="Z1482" s="5" t="s">
        <v>34</v>
      </c>
      <c r="AA1482" s="5" t="s">
        <v>35</v>
      </c>
      <c r="AD1482" s="5" t="s">
        <v>36</v>
      </c>
      <c r="AE1482" s="5">
        <v>50.85</v>
      </c>
      <c r="AF1482" s="5">
        <v>0</v>
      </c>
      <c r="AG1482" s="5">
        <v>9.15</v>
      </c>
      <c r="AH1482" s="5">
        <f t="shared" si="252"/>
        <v>60</v>
      </c>
    </row>
    <row r="1483" spans="1:34" x14ac:dyDescent="0.25">
      <c r="A1483" s="5">
        <v>1428</v>
      </c>
      <c r="B1483" s="5" t="s">
        <v>29</v>
      </c>
      <c r="C1483" s="5" t="s">
        <v>30</v>
      </c>
      <c r="D1483" s="5" t="s">
        <v>1820</v>
      </c>
      <c r="E1483" s="15" t="str">
        <f t="shared" si="253"/>
        <v>B001</v>
      </c>
      <c r="F1483" s="15" t="str">
        <f t="shared" si="243"/>
        <v>16933</v>
      </c>
      <c r="G1483" s="15" t="str">
        <f t="shared" si="244"/>
        <v>1-1</v>
      </c>
      <c r="H1483" s="5" t="s">
        <v>1815</v>
      </c>
      <c r="I1483" s="5">
        <f t="shared" si="245"/>
        <v>1</v>
      </c>
      <c r="J1483" s="5">
        <f t="shared" si="246"/>
        <v>2022</v>
      </c>
      <c r="K1483" s="5">
        <f t="shared" si="247"/>
        <v>22</v>
      </c>
      <c r="L1483" s="7">
        <f t="shared" si="248"/>
        <v>44583</v>
      </c>
      <c r="M1483" s="5" t="s">
        <v>1815</v>
      </c>
      <c r="U1483" s="5" t="s">
        <v>33</v>
      </c>
      <c r="V1483" s="5" t="str">
        <f t="shared" si="249"/>
        <v>clientes - varios</v>
      </c>
      <c r="W1483" s="5" t="str">
        <f t="shared" si="250"/>
        <v>CLIENTES - VARIOS</v>
      </c>
      <c r="X1483" s="5" t="str">
        <f t="shared" si="251"/>
        <v>Clientes - Varios</v>
      </c>
      <c r="Y1483" s="5">
        <v>99999999</v>
      </c>
      <c r="Z1483" s="5" t="s">
        <v>34</v>
      </c>
      <c r="AA1483" s="5" t="s">
        <v>35</v>
      </c>
      <c r="AD1483" s="5" t="s">
        <v>36</v>
      </c>
      <c r="AE1483" s="5">
        <v>105.08</v>
      </c>
      <c r="AF1483" s="5">
        <v>0</v>
      </c>
      <c r="AG1483" s="5">
        <v>18.920000000000002</v>
      </c>
      <c r="AH1483" s="5">
        <f t="shared" si="252"/>
        <v>124</v>
      </c>
    </row>
    <row r="1484" spans="1:34" x14ac:dyDescent="0.25">
      <c r="A1484" s="5">
        <v>1429</v>
      </c>
      <c r="B1484" s="5" t="s">
        <v>49</v>
      </c>
      <c r="C1484" s="5" t="s">
        <v>30</v>
      </c>
      <c r="D1484" s="5" t="s">
        <v>1821</v>
      </c>
      <c r="E1484" s="15" t="str">
        <f t="shared" si="253"/>
        <v>B003</v>
      </c>
      <c r="F1484" s="15" t="str">
        <f t="shared" si="243"/>
        <v>12443</v>
      </c>
      <c r="G1484" s="15" t="str">
        <f t="shared" si="244"/>
        <v>3-1</v>
      </c>
      <c r="H1484" s="5" t="s">
        <v>1815</v>
      </c>
      <c r="I1484" s="5">
        <f t="shared" si="245"/>
        <v>1</v>
      </c>
      <c r="J1484" s="5">
        <f t="shared" si="246"/>
        <v>2022</v>
      </c>
      <c r="K1484" s="5">
        <f t="shared" si="247"/>
        <v>22</v>
      </c>
      <c r="L1484" s="7">
        <f t="shared" si="248"/>
        <v>44583</v>
      </c>
      <c r="M1484" s="5" t="s">
        <v>1815</v>
      </c>
      <c r="U1484" s="5" t="s">
        <v>33</v>
      </c>
      <c r="V1484" s="5" t="str">
        <f t="shared" si="249"/>
        <v>clientes - varios</v>
      </c>
      <c r="W1484" s="5" t="str">
        <f t="shared" si="250"/>
        <v>CLIENTES - VARIOS</v>
      </c>
      <c r="X1484" s="5" t="str">
        <f t="shared" si="251"/>
        <v>Clientes - Varios</v>
      </c>
      <c r="Y1484" s="5">
        <v>99999999</v>
      </c>
      <c r="Z1484" s="5" t="s">
        <v>34</v>
      </c>
      <c r="AA1484" s="5" t="s">
        <v>35</v>
      </c>
      <c r="AD1484" s="5" t="s">
        <v>36</v>
      </c>
      <c r="AE1484" s="5">
        <v>93.22</v>
      </c>
      <c r="AF1484" s="5">
        <v>0</v>
      </c>
      <c r="AG1484" s="5">
        <v>16.78</v>
      </c>
      <c r="AH1484" s="5">
        <f t="shared" si="252"/>
        <v>110</v>
      </c>
    </row>
    <row r="1485" spans="1:34" x14ac:dyDescent="0.25">
      <c r="A1485" s="5">
        <v>1430</v>
      </c>
      <c r="B1485" s="5" t="s">
        <v>29</v>
      </c>
      <c r="C1485" s="5" t="s">
        <v>30</v>
      </c>
      <c r="D1485" s="5" t="s">
        <v>1822</v>
      </c>
      <c r="E1485" s="15" t="str">
        <f t="shared" si="253"/>
        <v>B001</v>
      </c>
      <c r="F1485" s="15" t="str">
        <f t="shared" si="243"/>
        <v>16932</v>
      </c>
      <c r="G1485" s="15" t="str">
        <f t="shared" si="244"/>
        <v>1-1</v>
      </c>
      <c r="H1485" s="5" t="s">
        <v>1815</v>
      </c>
      <c r="I1485" s="5">
        <f t="shared" si="245"/>
        <v>1</v>
      </c>
      <c r="J1485" s="5">
        <f t="shared" si="246"/>
        <v>2022</v>
      </c>
      <c r="K1485" s="5">
        <f t="shared" si="247"/>
        <v>22</v>
      </c>
      <c r="L1485" s="7">
        <f t="shared" si="248"/>
        <v>44583</v>
      </c>
      <c r="M1485" s="5" t="s">
        <v>1815</v>
      </c>
      <c r="U1485" s="5" t="s">
        <v>33</v>
      </c>
      <c r="V1485" s="5" t="str">
        <f t="shared" si="249"/>
        <v>clientes - varios</v>
      </c>
      <c r="W1485" s="5" t="str">
        <f t="shared" si="250"/>
        <v>CLIENTES - VARIOS</v>
      </c>
      <c r="X1485" s="5" t="str">
        <f t="shared" si="251"/>
        <v>Clientes - Varios</v>
      </c>
      <c r="Y1485" s="5">
        <v>99999999</v>
      </c>
      <c r="Z1485" s="5" t="s">
        <v>34</v>
      </c>
      <c r="AA1485" s="5" t="s">
        <v>35</v>
      </c>
      <c r="AD1485" s="5" t="s">
        <v>36</v>
      </c>
      <c r="AE1485" s="5">
        <v>101.69</v>
      </c>
      <c r="AF1485" s="5">
        <v>0</v>
      </c>
      <c r="AG1485" s="5">
        <v>18.3</v>
      </c>
      <c r="AH1485" s="5">
        <f t="shared" si="252"/>
        <v>119.99</v>
      </c>
    </row>
    <row r="1486" spans="1:34" x14ac:dyDescent="0.25">
      <c r="A1486" s="5">
        <v>1431</v>
      </c>
      <c r="B1486" s="5" t="s">
        <v>29</v>
      </c>
      <c r="C1486" s="5" t="s">
        <v>38</v>
      </c>
      <c r="D1486" s="5" t="s">
        <v>1823</v>
      </c>
      <c r="E1486" s="15" t="str">
        <f t="shared" si="253"/>
        <v>F001</v>
      </c>
      <c r="F1486" s="15" t="str">
        <f t="shared" si="243"/>
        <v>8209</v>
      </c>
      <c r="G1486" s="15" t="str">
        <f t="shared" si="244"/>
        <v>1-8</v>
      </c>
      <c r="H1486" s="5" t="s">
        <v>1815</v>
      </c>
      <c r="I1486" s="5">
        <f t="shared" si="245"/>
        <v>1</v>
      </c>
      <c r="J1486" s="5">
        <f t="shared" si="246"/>
        <v>2022</v>
      </c>
      <c r="K1486" s="5">
        <f t="shared" si="247"/>
        <v>22</v>
      </c>
      <c r="L1486" s="7">
        <f t="shared" si="248"/>
        <v>44583</v>
      </c>
      <c r="M1486" s="5" t="s">
        <v>1815</v>
      </c>
      <c r="R1486" s="5" t="s">
        <v>695</v>
      </c>
      <c r="S1486" s="5" t="s">
        <v>61</v>
      </c>
      <c r="T1486" s="5" t="s">
        <v>695</v>
      </c>
      <c r="U1486" s="5" t="s">
        <v>696</v>
      </c>
      <c r="V1486" s="5" t="str">
        <f t="shared" si="249"/>
        <v>empresa de transportes turistico &amp; servicios señor del costado s.a.c.</v>
      </c>
      <c r="W1486" s="5" t="str">
        <f t="shared" si="250"/>
        <v>EMPRESA DE TRANSPORTES TURISTICO &amp; SERVICIOS SEÑOR DEL COSTADO S.A.C.</v>
      </c>
      <c r="X1486" s="5" t="str">
        <f t="shared" si="251"/>
        <v>Empresa De Transportes Turistico &amp; Servicios Señor Del Costado S.A.C.</v>
      </c>
      <c r="Y1486" s="5">
        <v>20606636394</v>
      </c>
      <c r="Z1486" s="5" t="s">
        <v>34</v>
      </c>
      <c r="AA1486" s="5" t="s">
        <v>35</v>
      </c>
      <c r="AD1486" s="5" t="s">
        <v>36</v>
      </c>
      <c r="AE1486" s="5">
        <v>111.86</v>
      </c>
      <c r="AF1486" s="5">
        <v>0</v>
      </c>
      <c r="AG1486" s="5">
        <v>20.14</v>
      </c>
      <c r="AH1486" s="5">
        <f t="shared" si="252"/>
        <v>132</v>
      </c>
    </row>
    <row r="1487" spans="1:34" x14ac:dyDescent="0.25">
      <c r="A1487" s="5">
        <v>1432</v>
      </c>
      <c r="B1487" s="5" t="s">
        <v>55</v>
      </c>
      <c r="C1487" s="5" t="s">
        <v>38</v>
      </c>
      <c r="D1487" s="5" t="s">
        <v>1824</v>
      </c>
      <c r="E1487" s="15" t="str">
        <f t="shared" si="253"/>
        <v>F002</v>
      </c>
      <c r="F1487" s="15" t="str">
        <f t="shared" si="243"/>
        <v>3440</v>
      </c>
      <c r="G1487" s="15" t="str">
        <f t="shared" si="244"/>
        <v>2-3</v>
      </c>
      <c r="H1487" s="5" t="s">
        <v>1815</v>
      </c>
      <c r="I1487" s="5">
        <f t="shared" si="245"/>
        <v>1</v>
      </c>
      <c r="J1487" s="5">
        <f t="shared" si="246"/>
        <v>2022</v>
      </c>
      <c r="K1487" s="5">
        <f t="shared" si="247"/>
        <v>22</v>
      </c>
      <c r="L1487" s="7">
        <f t="shared" si="248"/>
        <v>44583</v>
      </c>
      <c r="M1487" s="5" t="s">
        <v>1815</v>
      </c>
      <c r="R1487" s="5" t="s">
        <v>92</v>
      </c>
      <c r="S1487" s="5" t="s">
        <v>40</v>
      </c>
      <c r="T1487" s="5" t="s">
        <v>41</v>
      </c>
      <c r="U1487" s="5" t="s">
        <v>438</v>
      </c>
      <c r="V1487" s="5" t="str">
        <f t="shared" si="249"/>
        <v>consorcio yauyucan</v>
      </c>
      <c r="W1487" s="5" t="str">
        <f t="shared" si="250"/>
        <v>CONSORCIO YAUYUCAN</v>
      </c>
      <c r="X1487" s="5" t="str">
        <f t="shared" si="251"/>
        <v>Consorcio Yauyucan</v>
      </c>
      <c r="Y1487" s="5">
        <v>20608692721</v>
      </c>
      <c r="Z1487" s="5" t="s">
        <v>34</v>
      </c>
      <c r="AA1487" s="5" t="s">
        <v>35</v>
      </c>
      <c r="AD1487" s="5" t="s">
        <v>36</v>
      </c>
      <c r="AE1487" s="5">
        <v>84.75</v>
      </c>
      <c r="AF1487" s="5">
        <v>0</v>
      </c>
      <c r="AG1487" s="5">
        <v>15.25</v>
      </c>
      <c r="AH1487" s="5">
        <f t="shared" si="252"/>
        <v>100</v>
      </c>
    </row>
    <row r="1488" spans="1:34" x14ac:dyDescent="0.25">
      <c r="A1488" s="5">
        <v>1433</v>
      </c>
      <c r="B1488" s="5" t="s">
        <v>49</v>
      </c>
      <c r="C1488" s="5" t="s">
        <v>38</v>
      </c>
      <c r="D1488" s="5" t="s">
        <v>1825</v>
      </c>
      <c r="E1488" s="15" t="str">
        <f t="shared" si="253"/>
        <v>F003</v>
      </c>
      <c r="F1488" s="15" t="str">
        <f t="shared" si="243"/>
        <v>2060</v>
      </c>
      <c r="G1488" s="15" t="str">
        <f t="shared" si="244"/>
        <v>3-2</v>
      </c>
      <c r="H1488" s="5" t="s">
        <v>1815</v>
      </c>
      <c r="I1488" s="5">
        <f t="shared" si="245"/>
        <v>1</v>
      </c>
      <c r="J1488" s="5">
        <f t="shared" si="246"/>
        <v>2022</v>
      </c>
      <c r="K1488" s="5">
        <f t="shared" si="247"/>
        <v>22</v>
      </c>
      <c r="L1488" s="7">
        <f t="shared" si="248"/>
        <v>44583</v>
      </c>
      <c r="M1488" s="5" t="s">
        <v>1815</v>
      </c>
      <c r="R1488" s="5" t="s">
        <v>1826</v>
      </c>
      <c r="S1488" s="5" t="s">
        <v>168</v>
      </c>
      <c r="T1488" s="5" t="s">
        <v>169</v>
      </c>
      <c r="U1488" s="5" t="s">
        <v>1827</v>
      </c>
      <c r="V1488" s="5" t="str">
        <f t="shared" si="249"/>
        <v>m &amp; l construcciones e.i.r.l.</v>
      </c>
      <c r="W1488" s="5" t="str">
        <f t="shared" si="250"/>
        <v>M &amp; L CONSTRUCCIONES E.I.R.L.</v>
      </c>
      <c r="X1488" s="5" t="str">
        <f t="shared" si="251"/>
        <v>M &amp; L Construcciones E.I.R.L.</v>
      </c>
      <c r="Y1488" s="5">
        <v>20608484427</v>
      </c>
      <c r="Z1488" s="5" t="s">
        <v>34</v>
      </c>
      <c r="AA1488" s="5" t="s">
        <v>35</v>
      </c>
      <c r="AD1488" s="5" t="s">
        <v>36</v>
      </c>
      <c r="AE1488" s="5">
        <v>50.85</v>
      </c>
      <c r="AF1488" s="5">
        <v>0</v>
      </c>
      <c r="AG1488" s="5">
        <v>9.15</v>
      </c>
      <c r="AH1488" s="5">
        <f t="shared" si="252"/>
        <v>60</v>
      </c>
    </row>
    <row r="1489" spans="1:34" x14ac:dyDescent="0.25">
      <c r="A1489" s="5">
        <v>1434</v>
      </c>
      <c r="B1489" s="5" t="s">
        <v>55</v>
      </c>
      <c r="C1489" s="5" t="s">
        <v>38</v>
      </c>
      <c r="D1489" s="5" t="s">
        <v>1828</v>
      </c>
      <c r="E1489" s="15" t="str">
        <f t="shared" si="253"/>
        <v>F002</v>
      </c>
      <c r="F1489" s="15" t="str">
        <f t="shared" si="243"/>
        <v>3439</v>
      </c>
      <c r="G1489" s="15" t="str">
        <f t="shared" si="244"/>
        <v>2-3</v>
      </c>
      <c r="H1489" s="5" t="s">
        <v>1815</v>
      </c>
      <c r="I1489" s="5">
        <f t="shared" si="245"/>
        <v>1</v>
      </c>
      <c r="J1489" s="5">
        <f t="shared" si="246"/>
        <v>2022</v>
      </c>
      <c r="K1489" s="5">
        <f t="shared" si="247"/>
        <v>22</v>
      </c>
      <c r="L1489" s="7">
        <f t="shared" si="248"/>
        <v>44583</v>
      </c>
      <c r="M1489" s="5" t="s">
        <v>1815</v>
      </c>
      <c r="U1489" s="5" t="s">
        <v>1829</v>
      </c>
      <c r="V1489" s="5" t="str">
        <f t="shared" si="249"/>
        <v>antero diaz cieza</v>
      </c>
      <c r="W1489" s="5" t="str">
        <f t="shared" si="250"/>
        <v>ANTERO DIAZ CIEZA</v>
      </c>
      <c r="X1489" s="5" t="str">
        <f t="shared" si="251"/>
        <v>Antero Diaz Cieza</v>
      </c>
      <c r="Y1489" s="5">
        <v>10165814423</v>
      </c>
      <c r="Z1489" s="5" t="s">
        <v>34</v>
      </c>
      <c r="AA1489" s="5" t="s">
        <v>35</v>
      </c>
      <c r="AD1489" s="5" t="s">
        <v>36</v>
      </c>
      <c r="AE1489" s="5">
        <v>67.8</v>
      </c>
      <c r="AF1489" s="5">
        <v>0</v>
      </c>
      <c r="AG1489" s="5">
        <v>12.2</v>
      </c>
      <c r="AH1489" s="5">
        <f t="shared" si="252"/>
        <v>80</v>
      </c>
    </row>
    <row r="1490" spans="1:34" x14ac:dyDescent="0.25">
      <c r="A1490" s="5">
        <v>1435</v>
      </c>
      <c r="B1490" s="5" t="s">
        <v>55</v>
      </c>
      <c r="C1490" s="5" t="s">
        <v>30</v>
      </c>
      <c r="D1490" s="5" t="s">
        <v>1830</v>
      </c>
      <c r="E1490" s="15" t="str">
        <f t="shared" si="253"/>
        <v>B002</v>
      </c>
      <c r="F1490" s="15" t="str">
        <f t="shared" si="243"/>
        <v>15905</v>
      </c>
      <c r="G1490" s="15" t="str">
        <f t="shared" si="244"/>
        <v>2-1</v>
      </c>
      <c r="H1490" s="5" t="s">
        <v>1815</v>
      </c>
      <c r="I1490" s="5">
        <f t="shared" si="245"/>
        <v>1</v>
      </c>
      <c r="J1490" s="5">
        <f t="shared" si="246"/>
        <v>2022</v>
      </c>
      <c r="K1490" s="5">
        <f t="shared" si="247"/>
        <v>22</v>
      </c>
      <c r="L1490" s="7">
        <f t="shared" si="248"/>
        <v>44583</v>
      </c>
      <c r="M1490" s="5" t="s">
        <v>1815</v>
      </c>
      <c r="U1490" s="5" t="s">
        <v>33</v>
      </c>
      <c r="V1490" s="5" t="str">
        <f t="shared" si="249"/>
        <v>clientes - varios</v>
      </c>
      <c r="W1490" s="5" t="str">
        <f t="shared" si="250"/>
        <v>CLIENTES - VARIOS</v>
      </c>
      <c r="X1490" s="5" t="str">
        <f t="shared" si="251"/>
        <v>Clientes - Varios</v>
      </c>
      <c r="Y1490" s="5">
        <v>99999999</v>
      </c>
      <c r="Z1490" s="5" t="s">
        <v>34</v>
      </c>
      <c r="AA1490" s="5" t="s">
        <v>35</v>
      </c>
      <c r="AD1490" s="5" t="s">
        <v>36</v>
      </c>
      <c r="AE1490" s="5">
        <v>8.4700000000000006</v>
      </c>
      <c r="AF1490" s="5">
        <v>0</v>
      </c>
      <c r="AG1490" s="5">
        <v>1.53</v>
      </c>
      <c r="AH1490" s="5">
        <f t="shared" si="252"/>
        <v>10</v>
      </c>
    </row>
    <row r="1491" spans="1:34" x14ac:dyDescent="0.25">
      <c r="A1491" s="5">
        <v>1436</v>
      </c>
      <c r="B1491" s="5" t="s">
        <v>29</v>
      </c>
      <c r="C1491" s="5" t="s">
        <v>38</v>
      </c>
      <c r="D1491" s="5" t="s">
        <v>1831</v>
      </c>
      <c r="E1491" s="15" t="str">
        <f t="shared" si="253"/>
        <v>F001</v>
      </c>
      <c r="F1491" s="15" t="str">
        <f t="shared" si="243"/>
        <v>8208</v>
      </c>
      <c r="G1491" s="15" t="str">
        <f t="shared" si="244"/>
        <v>1-8</v>
      </c>
      <c r="H1491" s="5" t="s">
        <v>1815</v>
      </c>
      <c r="I1491" s="5">
        <f t="shared" si="245"/>
        <v>1</v>
      </c>
      <c r="J1491" s="5">
        <f t="shared" si="246"/>
        <v>2022</v>
      </c>
      <c r="K1491" s="5">
        <f t="shared" si="247"/>
        <v>22</v>
      </c>
      <c r="L1491" s="7">
        <f t="shared" si="248"/>
        <v>44583</v>
      </c>
      <c r="M1491" s="5" t="s">
        <v>1815</v>
      </c>
      <c r="R1491" s="5" t="s">
        <v>395</v>
      </c>
      <c r="S1491" s="5" t="s">
        <v>168</v>
      </c>
      <c r="T1491" s="5" t="s">
        <v>169</v>
      </c>
      <c r="U1491" s="5" t="s">
        <v>396</v>
      </c>
      <c r="V1491" s="5" t="str">
        <f t="shared" si="249"/>
        <v>transportes pasamayo s r ltda</v>
      </c>
      <c r="W1491" s="5" t="str">
        <f t="shared" si="250"/>
        <v>TRANSPORTES PASAMAYO S R LTDA</v>
      </c>
      <c r="X1491" s="5" t="str">
        <f t="shared" si="251"/>
        <v>Transportes Pasamayo S R Ltda</v>
      </c>
      <c r="Y1491" s="5">
        <v>20225171719</v>
      </c>
      <c r="Z1491" s="5" t="s">
        <v>34</v>
      </c>
      <c r="AA1491" s="5" t="s">
        <v>35</v>
      </c>
      <c r="AD1491" s="5" t="s">
        <v>36</v>
      </c>
      <c r="AE1491" s="5">
        <v>152.54</v>
      </c>
      <c r="AF1491" s="5">
        <v>0</v>
      </c>
      <c r="AG1491" s="5">
        <v>27.46</v>
      </c>
      <c r="AH1491" s="5">
        <f t="shared" si="252"/>
        <v>180</v>
      </c>
    </row>
    <row r="1492" spans="1:34" x14ac:dyDescent="0.25">
      <c r="A1492" s="5">
        <v>1437</v>
      </c>
      <c r="B1492" s="5" t="s">
        <v>49</v>
      </c>
      <c r="C1492" s="5" t="s">
        <v>38</v>
      </c>
      <c r="D1492" s="5" t="s">
        <v>1832</v>
      </c>
      <c r="E1492" s="15" t="str">
        <f t="shared" si="253"/>
        <v>F003</v>
      </c>
      <c r="F1492" s="15" t="str">
        <f t="shared" si="243"/>
        <v>2059</v>
      </c>
      <c r="G1492" s="15" t="str">
        <f t="shared" si="244"/>
        <v>3-2</v>
      </c>
      <c r="H1492" s="5" t="s">
        <v>1815</v>
      </c>
      <c r="I1492" s="5">
        <f t="shared" si="245"/>
        <v>1</v>
      </c>
      <c r="J1492" s="5">
        <f t="shared" si="246"/>
        <v>2022</v>
      </c>
      <c r="K1492" s="5">
        <f t="shared" si="247"/>
        <v>22</v>
      </c>
      <c r="L1492" s="7">
        <f t="shared" si="248"/>
        <v>44583</v>
      </c>
      <c r="M1492" s="5" t="s">
        <v>1815</v>
      </c>
      <c r="S1492" s="5" t="s">
        <v>40</v>
      </c>
      <c r="T1492" s="5" t="s">
        <v>41</v>
      </c>
      <c r="U1492" s="5" t="s">
        <v>1833</v>
      </c>
      <c r="V1492" s="5" t="str">
        <f t="shared" si="249"/>
        <v>herrera mendoza segundo dandiel</v>
      </c>
      <c r="W1492" s="5" t="str">
        <f t="shared" si="250"/>
        <v>HERRERA MENDOZA SEGUNDO DANDIEL</v>
      </c>
      <c r="X1492" s="5" t="str">
        <f t="shared" si="251"/>
        <v>Herrera Mendoza Segundo Dandiel</v>
      </c>
      <c r="Y1492" s="5">
        <v>10461338904</v>
      </c>
      <c r="Z1492" s="5" t="s">
        <v>34</v>
      </c>
      <c r="AA1492" s="5" t="s">
        <v>35</v>
      </c>
      <c r="AD1492" s="5" t="s">
        <v>36</v>
      </c>
      <c r="AE1492" s="5">
        <v>42.37</v>
      </c>
      <c r="AF1492" s="5">
        <v>0</v>
      </c>
      <c r="AG1492" s="5">
        <v>7.63</v>
      </c>
      <c r="AH1492" s="5">
        <f t="shared" si="252"/>
        <v>50</v>
      </c>
    </row>
    <row r="1493" spans="1:34" x14ac:dyDescent="0.25">
      <c r="A1493" s="5">
        <v>1438</v>
      </c>
      <c r="B1493" s="5" t="s">
        <v>29</v>
      </c>
      <c r="C1493" s="5" t="s">
        <v>38</v>
      </c>
      <c r="D1493" s="5" t="s">
        <v>1834</v>
      </c>
      <c r="E1493" s="15" t="str">
        <f t="shared" si="253"/>
        <v>F001</v>
      </c>
      <c r="F1493" s="15" t="str">
        <f t="shared" si="243"/>
        <v>8207</v>
      </c>
      <c r="G1493" s="15" t="str">
        <f t="shared" si="244"/>
        <v>1-8</v>
      </c>
      <c r="H1493" s="5" t="s">
        <v>1815</v>
      </c>
      <c r="I1493" s="5">
        <f t="shared" si="245"/>
        <v>1</v>
      </c>
      <c r="J1493" s="5">
        <f t="shared" si="246"/>
        <v>2022</v>
      </c>
      <c r="K1493" s="5">
        <f t="shared" si="247"/>
        <v>22</v>
      </c>
      <c r="L1493" s="7">
        <f t="shared" si="248"/>
        <v>44583</v>
      </c>
      <c r="M1493" s="5" t="s">
        <v>1815</v>
      </c>
      <c r="S1493" s="5" t="s">
        <v>40</v>
      </c>
      <c r="T1493" s="5" t="s">
        <v>41</v>
      </c>
      <c r="U1493" s="5" t="s">
        <v>83</v>
      </c>
      <c r="V1493" s="5" t="str">
        <f t="shared" si="249"/>
        <v>sosa pagaza elias fernando</v>
      </c>
      <c r="W1493" s="5" t="str">
        <f t="shared" si="250"/>
        <v>SOSA PAGAZA ELIAS FERNANDO</v>
      </c>
      <c r="X1493" s="5" t="str">
        <f t="shared" si="251"/>
        <v>Sosa Pagaza Elias Fernando</v>
      </c>
      <c r="Y1493" s="5">
        <v>10000974787</v>
      </c>
      <c r="Z1493" s="5" t="s">
        <v>34</v>
      </c>
      <c r="AA1493" s="5" t="s">
        <v>35</v>
      </c>
      <c r="AD1493" s="5" t="s">
        <v>36</v>
      </c>
      <c r="AE1493" s="5">
        <v>193.22</v>
      </c>
      <c r="AF1493" s="5">
        <v>0</v>
      </c>
      <c r="AG1493" s="5">
        <v>34.78</v>
      </c>
      <c r="AH1493" s="5">
        <f t="shared" si="252"/>
        <v>228</v>
      </c>
    </row>
    <row r="1494" spans="1:34" x14ac:dyDescent="0.25">
      <c r="A1494" s="5">
        <v>1439</v>
      </c>
      <c r="B1494" s="5" t="s">
        <v>49</v>
      </c>
      <c r="C1494" s="5" t="s">
        <v>38</v>
      </c>
      <c r="D1494" s="5" t="s">
        <v>1835</v>
      </c>
      <c r="E1494" s="15" t="str">
        <f t="shared" si="253"/>
        <v>F003</v>
      </c>
      <c r="F1494" s="15" t="str">
        <f t="shared" si="243"/>
        <v>2058</v>
      </c>
      <c r="G1494" s="15" t="str">
        <f t="shared" si="244"/>
        <v>3-2</v>
      </c>
      <c r="H1494" s="5" t="s">
        <v>1815</v>
      </c>
      <c r="I1494" s="5">
        <f t="shared" si="245"/>
        <v>1</v>
      </c>
      <c r="J1494" s="5">
        <f t="shared" si="246"/>
        <v>2022</v>
      </c>
      <c r="K1494" s="5">
        <f t="shared" si="247"/>
        <v>22</v>
      </c>
      <c r="L1494" s="7">
        <f t="shared" si="248"/>
        <v>44583</v>
      </c>
      <c r="M1494" s="5" t="s">
        <v>1815</v>
      </c>
      <c r="R1494" s="5" t="s">
        <v>41</v>
      </c>
      <c r="S1494" s="5" t="s">
        <v>40</v>
      </c>
      <c r="T1494" s="5" t="s">
        <v>41</v>
      </c>
      <c r="U1494" s="5" t="s">
        <v>1836</v>
      </c>
      <c r="V1494" s="5" t="str">
        <f t="shared" si="249"/>
        <v>empresa de taxis patapo s.a.c.</v>
      </c>
      <c r="W1494" s="5" t="str">
        <f t="shared" si="250"/>
        <v>EMPRESA DE TAXIS PATAPO S.A.C.</v>
      </c>
      <c r="X1494" s="5" t="str">
        <f t="shared" si="251"/>
        <v>Empresa De Taxis Patapo S.A.C.</v>
      </c>
      <c r="Y1494" s="5">
        <v>20539140044</v>
      </c>
      <c r="Z1494" s="5" t="s">
        <v>34</v>
      </c>
      <c r="AA1494" s="5" t="s">
        <v>35</v>
      </c>
      <c r="AD1494" s="5" t="s">
        <v>36</v>
      </c>
      <c r="AE1494" s="5">
        <v>25.42</v>
      </c>
      <c r="AF1494" s="5">
        <v>0</v>
      </c>
      <c r="AG1494" s="5">
        <v>4.58</v>
      </c>
      <c r="AH1494" s="5">
        <f t="shared" si="252"/>
        <v>30</v>
      </c>
    </row>
    <row r="1495" spans="1:34" x14ac:dyDescent="0.25">
      <c r="A1495" s="5">
        <v>1440</v>
      </c>
      <c r="B1495" s="5" t="s">
        <v>29</v>
      </c>
      <c r="C1495" s="5" t="s">
        <v>38</v>
      </c>
      <c r="D1495" s="5" t="s">
        <v>1837</v>
      </c>
      <c r="E1495" s="15" t="str">
        <f t="shared" si="253"/>
        <v>F001</v>
      </c>
      <c r="F1495" s="15" t="str">
        <f t="shared" si="243"/>
        <v>8206</v>
      </c>
      <c r="G1495" s="15" t="str">
        <f t="shared" si="244"/>
        <v>1-8</v>
      </c>
      <c r="H1495" s="5" t="s">
        <v>1815</v>
      </c>
      <c r="I1495" s="5">
        <f t="shared" si="245"/>
        <v>1</v>
      </c>
      <c r="J1495" s="5">
        <f t="shared" si="246"/>
        <v>2022</v>
      </c>
      <c r="K1495" s="5">
        <f t="shared" si="247"/>
        <v>22</v>
      </c>
      <c r="L1495" s="7">
        <f t="shared" si="248"/>
        <v>44583</v>
      </c>
      <c r="M1495" s="5" t="s">
        <v>1815</v>
      </c>
      <c r="U1495" s="5" t="s">
        <v>1838</v>
      </c>
      <c r="V1495" s="5" t="str">
        <f t="shared" si="249"/>
        <v>davila bravo arbel demetrio</v>
      </c>
      <c r="W1495" s="5" t="str">
        <f t="shared" si="250"/>
        <v>DAVILA BRAVO ARBEL DEMETRIO</v>
      </c>
      <c r="X1495" s="5" t="str">
        <f t="shared" si="251"/>
        <v>Davila Bravo Arbel Demetrio</v>
      </c>
      <c r="Y1495" s="5">
        <v>10273978548</v>
      </c>
      <c r="Z1495" s="5" t="s">
        <v>34</v>
      </c>
      <c r="AA1495" s="5" t="s">
        <v>35</v>
      </c>
      <c r="AD1495" s="5" t="s">
        <v>36</v>
      </c>
      <c r="AE1495" s="5">
        <v>84.75</v>
      </c>
      <c r="AF1495" s="5">
        <v>0</v>
      </c>
      <c r="AG1495" s="5">
        <v>15.25</v>
      </c>
      <c r="AH1495" s="5">
        <f t="shared" si="252"/>
        <v>100</v>
      </c>
    </row>
    <row r="1496" spans="1:34" x14ac:dyDescent="0.25">
      <c r="A1496" s="5">
        <v>1441</v>
      </c>
      <c r="B1496" s="5" t="s">
        <v>29</v>
      </c>
      <c r="C1496" s="5" t="s">
        <v>38</v>
      </c>
      <c r="D1496" s="5" t="s">
        <v>1839</v>
      </c>
      <c r="E1496" s="15" t="str">
        <f t="shared" si="253"/>
        <v>F001</v>
      </c>
      <c r="F1496" s="15" t="str">
        <f t="shared" si="243"/>
        <v>8205</v>
      </c>
      <c r="G1496" s="15" t="str">
        <f t="shared" si="244"/>
        <v>1-8</v>
      </c>
      <c r="H1496" s="5" t="s">
        <v>1815</v>
      </c>
      <c r="I1496" s="5">
        <f t="shared" si="245"/>
        <v>1</v>
      </c>
      <c r="J1496" s="5">
        <f t="shared" si="246"/>
        <v>2022</v>
      </c>
      <c r="K1496" s="5">
        <f t="shared" si="247"/>
        <v>22</v>
      </c>
      <c r="L1496" s="7">
        <f t="shared" si="248"/>
        <v>44583</v>
      </c>
      <c r="M1496" s="5" t="s">
        <v>1815</v>
      </c>
      <c r="R1496" s="5" t="s">
        <v>219</v>
      </c>
      <c r="S1496" s="5" t="s">
        <v>61</v>
      </c>
      <c r="T1496" s="5" t="s">
        <v>219</v>
      </c>
      <c r="U1496" s="5" t="s">
        <v>1429</v>
      </c>
      <c r="V1496" s="5" t="str">
        <f t="shared" si="249"/>
        <v>maderera y representaciones san lorenzo s.a.c.</v>
      </c>
      <c r="W1496" s="5" t="str">
        <f t="shared" si="250"/>
        <v>MADERERA Y REPRESENTACIONES SAN LORENZO S.A.C.</v>
      </c>
      <c r="X1496" s="5" t="str">
        <f t="shared" si="251"/>
        <v>Maderera Y Representaciones San Lorenzo S.A.C.</v>
      </c>
      <c r="Y1496" s="5">
        <v>20605551832</v>
      </c>
      <c r="Z1496" s="5" t="s">
        <v>34</v>
      </c>
      <c r="AA1496" s="5" t="s">
        <v>35</v>
      </c>
      <c r="AD1496" s="5" t="s">
        <v>36</v>
      </c>
      <c r="AE1496" s="5">
        <v>1402.54</v>
      </c>
      <c r="AF1496" s="5">
        <v>0</v>
      </c>
      <c r="AG1496" s="5">
        <v>252.46</v>
      </c>
      <c r="AH1496" s="5">
        <f t="shared" si="252"/>
        <v>1655</v>
      </c>
    </row>
    <row r="1497" spans="1:34" x14ac:dyDescent="0.25">
      <c r="A1497" s="5">
        <v>1442</v>
      </c>
      <c r="B1497" s="5" t="s">
        <v>29</v>
      </c>
      <c r="C1497" s="5" t="s">
        <v>38</v>
      </c>
      <c r="D1497" s="5" t="s">
        <v>1840</v>
      </c>
      <c r="E1497" s="15" t="str">
        <f t="shared" si="253"/>
        <v>F001</v>
      </c>
      <c r="F1497" s="15" t="str">
        <f t="shared" si="243"/>
        <v>8204</v>
      </c>
      <c r="G1497" s="15" t="str">
        <f t="shared" si="244"/>
        <v>1-8</v>
      </c>
      <c r="H1497" s="5" t="s">
        <v>1841</v>
      </c>
      <c r="I1497" s="5">
        <f t="shared" si="245"/>
        <v>1</v>
      </c>
      <c r="J1497" s="5">
        <f t="shared" si="246"/>
        <v>2022</v>
      </c>
      <c r="K1497" s="5">
        <f t="shared" si="247"/>
        <v>21</v>
      </c>
      <c r="L1497" s="7">
        <f t="shared" si="248"/>
        <v>44582</v>
      </c>
      <c r="M1497" s="5" t="s">
        <v>1841</v>
      </c>
      <c r="R1497" s="5" t="s">
        <v>41</v>
      </c>
      <c r="S1497" s="5" t="s">
        <v>40</v>
      </c>
      <c r="T1497" s="5" t="s">
        <v>41</v>
      </c>
      <c r="U1497" s="5" t="s">
        <v>265</v>
      </c>
      <c r="V1497" s="5" t="str">
        <f t="shared" si="249"/>
        <v>empresa de transportes cj emperador e.i.r.l.</v>
      </c>
      <c r="W1497" s="5" t="str">
        <f t="shared" si="250"/>
        <v>EMPRESA DE TRANSPORTES CJ EMPERADOR E.I.R.L.</v>
      </c>
      <c r="X1497" s="5" t="str">
        <f t="shared" si="251"/>
        <v>Empresa De Transportes Cj Emperador E.I.R.L.</v>
      </c>
      <c r="Y1497" s="5">
        <v>20603639210</v>
      </c>
      <c r="Z1497" s="5" t="s">
        <v>34</v>
      </c>
      <c r="AA1497" s="5" t="s">
        <v>35</v>
      </c>
      <c r="AD1497" s="5" t="s">
        <v>36</v>
      </c>
      <c r="AE1497" s="5">
        <v>579.66</v>
      </c>
      <c r="AF1497" s="5">
        <v>0</v>
      </c>
      <c r="AG1497" s="5">
        <v>104.34</v>
      </c>
      <c r="AH1497" s="5">
        <f t="shared" si="252"/>
        <v>684</v>
      </c>
    </row>
    <row r="1498" spans="1:34" x14ac:dyDescent="0.25">
      <c r="A1498" s="5">
        <v>1443</v>
      </c>
      <c r="B1498" s="5" t="s">
        <v>29</v>
      </c>
      <c r="C1498" s="5" t="s">
        <v>30</v>
      </c>
      <c r="D1498" s="5" t="s">
        <v>1842</v>
      </c>
      <c r="E1498" s="15" t="str">
        <f t="shared" si="253"/>
        <v>B001</v>
      </c>
      <c r="F1498" s="15" t="str">
        <f t="shared" si="243"/>
        <v>16931</v>
      </c>
      <c r="G1498" s="15" t="str">
        <f t="shared" si="244"/>
        <v>1-1</v>
      </c>
      <c r="H1498" s="5" t="s">
        <v>1841</v>
      </c>
      <c r="I1498" s="5">
        <f t="shared" si="245"/>
        <v>1</v>
      </c>
      <c r="J1498" s="5">
        <f t="shared" si="246"/>
        <v>2022</v>
      </c>
      <c r="K1498" s="5">
        <f t="shared" si="247"/>
        <v>21</v>
      </c>
      <c r="L1498" s="7">
        <f t="shared" si="248"/>
        <v>44582</v>
      </c>
      <c r="M1498" s="5" t="s">
        <v>1841</v>
      </c>
      <c r="U1498" s="5" t="s">
        <v>33</v>
      </c>
      <c r="V1498" s="5" t="str">
        <f t="shared" si="249"/>
        <v>clientes - varios</v>
      </c>
      <c r="W1498" s="5" t="str">
        <f t="shared" si="250"/>
        <v>CLIENTES - VARIOS</v>
      </c>
      <c r="X1498" s="5" t="str">
        <f t="shared" si="251"/>
        <v>Clientes - Varios</v>
      </c>
      <c r="Y1498" s="5">
        <v>99999999</v>
      </c>
      <c r="Z1498" s="5" t="s">
        <v>34</v>
      </c>
      <c r="AA1498" s="5" t="s">
        <v>35</v>
      </c>
      <c r="AD1498" s="5" t="s">
        <v>36</v>
      </c>
      <c r="AE1498" s="5">
        <v>117.8</v>
      </c>
      <c r="AF1498" s="5">
        <v>0</v>
      </c>
      <c r="AG1498" s="5">
        <v>21.2</v>
      </c>
      <c r="AH1498" s="5">
        <f t="shared" si="252"/>
        <v>139</v>
      </c>
    </row>
    <row r="1499" spans="1:34" x14ac:dyDescent="0.25">
      <c r="A1499" s="5">
        <v>1444</v>
      </c>
      <c r="B1499" s="5" t="s">
        <v>49</v>
      </c>
      <c r="C1499" s="5" t="s">
        <v>30</v>
      </c>
      <c r="D1499" s="5" t="s">
        <v>1843</v>
      </c>
      <c r="E1499" s="15" t="str">
        <f t="shared" si="253"/>
        <v>B003</v>
      </c>
      <c r="F1499" s="15" t="str">
        <f t="shared" si="243"/>
        <v>12442</v>
      </c>
      <c r="G1499" s="15" t="str">
        <f t="shared" si="244"/>
        <v>3-1</v>
      </c>
      <c r="H1499" s="5" t="s">
        <v>1841</v>
      </c>
      <c r="I1499" s="5">
        <f t="shared" si="245"/>
        <v>1</v>
      </c>
      <c r="J1499" s="5">
        <f t="shared" si="246"/>
        <v>2022</v>
      </c>
      <c r="K1499" s="5">
        <f t="shared" si="247"/>
        <v>21</v>
      </c>
      <c r="L1499" s="7">
        <f t="shared" si="248"/>
        <v>44582</v>
      </c>
      <c r="M1499" s="5" t="s">
        <v>1841</v>
      </c>
      <c r="U1499" s="5" t="s">
        <v>33</v>
      </c>
      <c r="V1499" s="5" t="str">
        <f t="shared" si="249"/>
        <v>clientes - varios</v>
      </c>
      <c r="W1499" s="5" t="str">
        <f t="shared" si="250"/>
        <v>CLIENTES - VARIOS</v>
      </c>
      <c r="X1499" s="5" t="str">
        <f t="shared" si="251"/>
        <v>Clientes - Varios</v>
      </c>
      <c r="Y1499" s="5">
        <v>99999999</v>
      </c>
      <c r="Z1499" s="5" t="s">
        <v>34</v>
      </c>
      <c r="AA1499" s="5" t="s">
        <v>35</v>
      </c>
      <c r="AD1499" s="5" t="s">
        <v>36</v>
      </c>
      <c r="AE1499" s="5">
        <v>131.36000000000001</v>
      </c>
      <c r="AF1499" s="5">
        <v>0</v>
      </c>
      <c r="AG1499" s="5">
        <v>23.64</v>
      </c>
      <c r="AH1499" s="5">
        <f t="shared" si="252"/>
        <v>155</v>
      </c>
    </row>
    <row r="1500" spans="1:34" x14ac:dyDescent="0.25">
      <c r="A1500" s="5">
        <v>1445</v>
      </c>
      <c r="B1500" s="5" t="s">
        <v>29</v>
      </c>
      <c r="C1500" s="5" t="s">
        <v>30</v>
      </c>
      <c r="D1500" s="5" t="s">
        <v>1844</v>
      </c>
      <c r="E1500" s="15" t="str">
        <f t="shared" si="253"/>
        <v>B001</v>
      </c>
      <c r="F1500" s="15" t="str">
        <f t="shared" si="243"/>
        <v>16930</v>
      </c>
      <c r="G1500" s="15" t="str">
        <f t="shared" si="244"/>
        <v>1-1</v>
      </c>
      <c r="H1500" s="5" t="s">
        <v>1841</v>
      </c>
      <c r="I1500" s="5">
        <f t="shared" si="245"/>
        <v>1</v>
      </c>
      <c r="J1500" s="5">
        <f t="shared" si="246"/>
        <v>2022</v>
      </c>
      <c r="K1500" s="5">
        <f t="shared" si="247"/>
        <v>21</v>
      </c>
      <c r="L1500" s="7">
        <f t="shared" si="248"/>
        <v>44582</v>
      </c>
      <c r="M1500" s="5" t="s">
        <v>1841</v>
      </c>
      <c r="U1500" s="5" t="s">
        <v>33</v>
      </c>
      <c r="V1500" s="5" t="str">
        <f t="shared" si="249"/>
        <v>clientes - varios</v>
      </c>
      <c r="W1500" s="5" t="str">
        <f t="shared" si="250"/>
        <v>CLIENTES - VARIOS</v>
      </c>
      <c r="X1500" s="5" t="str">
        <f t="shared" si="251"/>
        <v>Clientes - Varios</v>
      </c>
      <c r="Y1500" s="5">
        <v>99999999</v>
      </c>
      <c r="Z1500" s="5" t="s">
        <v>34</v>
      </c>
      <c r="AA1500" s="5" t="s">
        <v>35</v>
      </c>
      <c r="AD1500" s="5" t="s">
        <v>36</v>
      </c>
      <c r="AE1500" s="5">
        <v>8.4700000000000006</v>
      </c>
      <c r="AF1500" s="5">
        <v>0</v>
      </c>
      <c r="AG1500" s="5">
        <v>1.53</v>
      </c>
      <c r="AH1500" s="5">
        <f t="shared" si="252"/>
        <v>10</v>
      </c>
    </row>
    <row r="1501" spans="1:34" x14ac:dyDescent="0.25">
      <c r="A1501" s="5">
        <v>1446</v>
      </c>
      <c r="B1501" s="5" t="s">
        <v>29</v>
      </c>
      <c r="C1501" s="5" t="s">
        <v>38</v>
      </c>
      <c r="D1501" s="5" t="s">
        <v>1845</v>
      </c>
      <c r="E1501" s="15" t="str">
        <f t="shared" si="253"/>
        <v>F001</v>
      </c>
      <c r="F1501" s="15" t="str">
        <f t="shared" si="243"/>
        <v>8203</v>
      </c>
      <c r="G1501" s="15" t="str">
        <f t="shared" si="244"/>
        <v>1-8</v>
      </c>
      <c r="H1501" s="5" t="s">
        <v>1841</v>
      </c>
      <c r="I1501" s="5">
        <f t="shared" si="245"/>
        <v>1</v>
      </c>
      <c r="J1501" s="5">
        <f t="shared" si="246"/>
        <v>2022</v>
      </c>
      <c r="K1501" s="5">
        <f t="shared" si="247"/>
        <v>21</v>
      </c>
      <c r="L1501" s="7">
        <f t="shared" si="248"/>
        <v>44582</v>
      </c>
      <c r="M1501" s="5" t="s">
        <v>1841</v>
      </c>
      <c r="R1501" s="5" t="s">
        <v>469</v>
      </c>
      <c r="S1501" s="5" t="s">
        <v>61</v>
      </c>
      <c r="T1501" s="5" t="s">
        <v>469</v>
      </c>
      <c r="U1501" s="5" t="s">
        <v>470</v>
      </c>
      <c r="V1501" s="5" t="str">
        <f t="shared" si="249"/>
        <v>e.y.n.c.contratistas generales e.i.r.l.</v>
      </c>
      <c r="W1501" s="5" t="str">
        <f t="shared" si="250"/>
        <v>E.Y.N.C.CONTRATISTAS GENERALES E.I.R.L.</v>
      </c>
      <c r="X1501" s="5" t="str">
        <f t="shared" si="251"/>
        <v>E.Y.N.C.Contratistas Generales E.I.R.L.</v>
      </c>
      <c r="Y1501" s="5">
        <v>20491842122</v>
      </c>
      <c r="Z1501" s="5" t="s">
        <v>34</v>
      </c>
      <c r="AA1501" s="5" t="s">
        <v>35</v>
      </c>
      <c r="AD1501" s="5" t="s">
        <v>36</v>
      </c>
      <c r="AE1501" s="5">
        <v>186.44</v>
      </c>
      <c r="AF1501" s="5">
        <v>0</v>
      </c>
      <c r="AG1501" s="5">
        <v>33.56</v>
      </c>
      <c r="AH1501" s="5">
        <f t="shared" si="252"/>
        <v>220</v>
      </c>
    </row>
    <row r="1502" spans="1:34" x14ac:dyDescent="0.25">
      <c r="A1502" s="5">
        <v>1447</v>
      </c>
      <c r="B1502" s="5" t="s">
        <v>29</v>
      </c>
      <c r="C1502" s="5" t="s">
        <v>38</v>
      </c>
      <c r="D1502" s="5" t="s">
        <v>1846</v>
      </c>
      <c r="E1502" s="15" t="str">
        <f t="shared" si="253"/>
        <v>F001</v>
      </c>
      <c r="F1502" s="15" t="str">
        <f t="shared" si="243"/>
        <v>8202</v>
      </c>
      <c r="G1502" s="15" t="str">
        <f t="shared" si="244"/>
        <v>1-8</v>
      </c>
      <c r="H1502" s="5" t="s">
        <v>1841</v>
      </c>
      <c r="I1502" s="5">
        <f t="shared" si="245"/>
        <v>1</v>
      </c>
      <c r="J1502" s="5">
        <f t="shared" si="246"/>
        <v>2022</v>
      </c>
      <c r="K1502" s="5">
        <f t="shared" si="247"/>
        <v>21</v>
      </c>
      <c r="L1502" s="7">
        <f t="shared" si="248"/>
        <v>44582</v>
      </c>
      <c r="M1502" s="5" t="s">
        <v>1841</v>
      </c>
      <c r="R1502" s="5" t="s">
        <v>695</v>
      </c>
      <c r="S1502" s="5" t="s">
        <v>61</v>
      </c>
      <c r="T1502" s="5" t="s">
        <v>695</v>
      </c>
      <c r="U1502" s="5" t="s">
        <v>696</v>
      </c>
      <c r="V1502" s="5" t="str">
        <f t="shared" si="249"/>
        <v>empresa de transportes turistico &amp; servicios señor del costado s.a.c.</v>
      </c>
      <c r="W1502" s="5" t="str">
        <f t="shared" si="250"/>
        <v>EMPRESA DE TRANSPORTES TURISTICO &amp; SERVICIOS SEÑOR DEL COSTADO S.A.C.</v>
      </c>
      <c r="X1502" s="5" t="str">
        <f t="shared" si="251"/>
        <v>Empresa De Transportes Turistico &amp; Servicios Señor Del Costado S.A.C.</v>
      </c>
      <c r="Y1502" s="5">
        <v>20606636394</v>
      </c>
      <c r="Z1502" s="5" t="s">
        <v>34</v>
      </c>
      <c r="AA1502" s="5" t="s">
        <v>35</v>
      </c>
      <c r="AD1502" s="5" t="s">
        <v>36</v>
      </c>
      <c r="AE1502" s="5">
        <v>125.42</v>
      </c>
      <c r="AF1502" s="5">
        <v>0</v>
      </c>
      <c r="AG1502" s="5">
        <v>22.58</v>
      </c>
      <c r="AH1502" s="5">
        <f t="shared" si="252"/>
        <v>148</v>
      </c>
    </row>
    <row r="1503" spans="1:34" x14ac:dyDescent="0.25">
      <c r="A1503" s="5">
        <v>1448</v>
      </c>
      <c r="B1503" s="5" t="s">
        <v>29</v>
      </c>
      <c r="C1503" s="5" t="s">
        <v>30</v>
      </c>
      <c r="D1503" s="5" t="s">
        <v>1847</v>
      </c>
      <c r="E1503" s="15" t="str">
        <f t="shared" si="253"/>
        <v>B001</v>
      </c>
      <c r="F1503" s="15" t="str">
        <f t="shared" si="243"/>
        <v>16929</v>
      </c>
      <c r="G1503" s="15" t="str">
        <f t="shared" si="244"/>
        <v>1-1</v>
      </c>
      <c r="H1503" s="5" t="s">
        <v>1841</v>
      </c>
      <c r="I1503" s="5">
        <f t="shared" si="245"/>
        <v>1</v>
      </c>
      <c r="J1503" s="5">
        <f t="shared" si="246"/>
        <v>2022</v>
      </c>
      <c r="K1503" s="5">
        <f t="shared" si="247"/>
        <v>21</v>
      </c>
      <c r="L1503" s="7">
        <f t="shared" si="248"/>
        <v>44582</v>
      </c>
      <c r="M1503" s="5" t="s">
        <v>1841</v>
      </c>
      <c r="U1503" s="5" t="s">
        <v>33</v>
      </c>
      <c r="V1503" s="5" t="str">
        <f t="shared" si="249"/>
        <v>clientes - varios</v>
      </c>
      <c r="W1503" s="5" t="str">
        <f t="shared" si="250"/>
        <v>CLIENTES - VARIOS</v>
      </c>
      <c r="X1503" s="5" t="str">
        <f t="shared" si="251"/>
        <v>Clientes - Varios</v>
      </c>
      <c r="Y1503" s="5">
        <v>99999999</v>
      </c>
      <c r="Z1503" s="5" t="s">
        <v>34</v>
      </c>
      <c r="AA1503" s="5" t="s">
        <v>35</v>
      </c>
      <c r="AD1503" s="5" t="s">
        <v>36</v>
      </c>
      <c r="AE1503" s="5">
        <v>107.63</v>
      </c>
      <c r="AF1503" s="5">
        <v>0</v>
      </c>
      <c r="AG1503" s="5">
        <v>19.37</v>
      </c>
      <c r="AH1503" s="5">
        <f t="shared" si="252"/>
        <v>127</v>
      </c>
    </row>
    <row r="1504" spans="1:34" x14ac:dyDescent="0.25">
      <c r="A1504" s="5">
        <v>1449</v>
      </c>
      <c r="B1504" s="5" t="s">
        <v>29</v>
      </c>
      <c r="C1504" s="5" t="s">
        <v>38</v>
      </c>
      <c r="D1504" s="5" t="s">
        <v>1848</v>
      </c>
      <c r="E1504" s="15" t="str">
        <f t="shared" si="253"/>
        <v>F001</v>
      </c>
      <c r="F1504" s="15" t="str">
        <f t="shared" si="243"/>
        <v>8201</v>
      </c>
      <c r="G1504" s="15" t="str">
        <f t="shared" si="244"/>
        <v>1-8</v>
      </c>
      <c r="H1504" s="5" t="s">
        <v>1841</v>
      </c>
      <c r="I1504" s="5">
        <f t="shared" si="245"/>
        <v>1</v>
      </c>
      <c r="J1504" s="5">
        <f t="shared" si="246"/>
        <v>2022</v>
      </c>
      <c r="K1504" s="5">
        <f t="shared" si="247"/>
        <v>21</v>
      </c>
      <c r="L1504" s="7">
        <f t="shared" si="248"/>
        <v>44582</v>
      </c>
      <c r="M1504" s="5" t="s">
        <v>1841</v>
      </c>
      <c r="U1504" s="5" t="s">
        <v>1849</v>
      </c>
      <c r="V1504" s="5" t="str">
        <f t="shared" si="249"/>
        <v>w.jj bustamante e.i.r.l</v>
      </c>
      <c r="W1504" s="5" t="str">
        <f t="shared" si="250"/>
        <v>W.JJ BUSTAMANTE E.I.R.L</v>
      </c>
      <c r="X1504" s="5" t="str">
        <f t="shared" si="251"/>
        <v>W.Jj Bustamante E.I.R.L</v>
      </c>
      <c r="Y1504" s="5">
        <v>20608852141</v>
      </c>
      <c r="Z1504" s="5" t="s">
        <v>34</v>
      </c>
      <c r="AA1504" s="5" t="s">
        <v>35</v>
      </c>
      <c r="AD1504" s="5" t="s">
        <v>36</v>
      </c>
      <c r="AE1504" s="5">
        <v>148.31</v>
      </c>
      <c r="AF1504" s="5">
        <v>0</v>
      </c>
      <c r="AG1504" s="5">
        <v>26.7</v>
      </c>
      <c r="AH1504" s="5">
        <f t="shared" si="252"/>
        <v>175.01</v>
      </c>
    </row>
    <row r="1505" spans="1:34" x14ac:dyDescent="0.25">
      <c r="A1505" s="5">
        <v>1450</v>
      </c>
      <c r="B1505" s="5" t="s">
        <v>29</v>
      </c>
      <c r="C1505" s="5" t="s">
        <v>30</v>
      </c>
      <c r="D1505" s="5" t="s">
        <v>1850</v>
      </c>
      <c r="E1505" s="15" t="str">
        <f t="shared" si="253"/>
        <v>B001</v>
      </c>
      <c r="F1505" s="15" t="str">
        <f t="shared" si="243"/>
        <v>16928</v>
      </c>
      <c r="G1505" s="15" t="str">
        <f t="shared" si="244"/>
        <v>1-1</v>
      </c>
      <c r="H1505" s="5" t="s">
        <v>1841</v>
      </c>
      <c r="I1505" s="5">
        <f t="shared" si="245"/>
        <v>1</v>
      </c>
      <c r="J1505" s="5">
        <f t="shared" si="246"/>
        <v>2022</v>
      </c>
      <c r="K1505" s="5">
        <f t="shared" si="247"/>
        <v>21</v>
      </c>
      <c r="L1505" s="7">
        <f t="shared" si="248"/>
        <v>44582</v>
      </c>
      <c r="M1505" s="5" t="s">
        <v>1841</v>
      </c>
      <c r="U1505" s="5" t="s">
        <v>33</v>
      </c>
      <c r="V1505" s="5" t="str">
        <f t="shared" si="249"/>
        <v>clientes - varios</v>
      </c>
      <c r="W1505" s="5" t="str">
        <f t="shared" si="250"/>
        <v>CLIENTES - VARIOS</v>
      </c>
      <c r="X1505" s="5" t="str">
        <f t="shared" si="251"/>
        <v>Clientes - Varios</v>
      </c>
      <c r="Y1505" s="5">
        <v>99999999</v>
      </c>
      <c r="Z1505" s="5" t="s">
        <v>34</v>
      </c>
      <c r="AA1505" s="5" t="s">
        <v>35</v>
      </c>
      <c r="AD1505" s="5" t="s">
        <v>36</v>
      </c>
      <c r="AE1505" s="5">
        <v>84.75</v>
      </c>
      <c r="AF1505" s="5">
        <v>0</v>
      </c>
      <c r="AG1505" s="5">
        <v>15.25</v>
      </c>
      <c r="AH1505" s="5">
        <f t="shared" si="252"/>
        <v>100</v>
      </c>
    </row>
    <row r="1506" spans="1:34" x14ac:dyDescent="0.25">
      <c r="A1506" s="5">
        <v>1451</v>
      </c>
      <c r="B1506" s="5" t="s">
        <v>29</v>
      </c>
      <c r="C1506" s="5" t="s">
        <v>38</v>
      </c>
      <c r="D1506" s="5" t="s">
        <v>1851</v>
      </c>
      <c r="E1506" s="15" t="str">
        <f t="shared" si="253"/>
        <v>F001</v>
      </c>
      <c r="F1506" s="15" t="str">
        <f t="shared" si="243"/>
        <v>8200</v>
      </c>
      <c r="G1506" s="15" t="str">
        <f t="shared" si="244"/>
        <v>1-8</v>
      </c>
      <c r="H1506" s="5" t="s">
        <v>1841</v>
      </c>
      <c r="I1506" s="5">
        <f t="shared" si="245"/>
        <v>1</v>
      </c>
      <c r="J1506" s="5">
        <f t="shared" si="246"/>
        <v>2022</v>
      </c>
      <c r="K1506" s="5">
        <f t="shared" si="247"/>
        <v>21</v>
      </c>
      <c r="L1506" s="7">
        <f t="shared" si="248"/>
        <v>44582</v>
      </c>
      <c r="M1506" s="5" t="s">
        <v>1841</v>
      </c>
      <c r="R1506" s="5" t="s">
        <v>271</v>
      </c>
      <c r="S1506" s="5" t="s">
        <v>168</v>
      </c>
      <c r="T1506" s="5" t="s">
        <v>169</v>
      </c>
      <c r="U1506" s="5" t="s">
        <v>850</v>
      </c>
      <c r="V1506" s="5" t="str">
        <f t="shared" si="249"/>
        <v>china railway n° 10 engineering group co., ltd sucursal del peru</v>
      </c>
      <c r="W1506" s="5" t="str">
        <f t="shared" si="250"/>
        <v>CHINA RAILWAY N° 10 ENGINEERING GROUP CO., LTD SUCURSAL DEL PERU</v>
      </c>
      <c r="X1506" s="5" t="str">
        <f t="shared" si="251"/>
        <v>China Railway N° 10 Engineering Group Co., Ltd Sucursal Del Peru</v>
      </c>
      <c r="Y1506" s="5">
        <v>20601116082</v>
      </c>
      <c r="Z1506" s="5" t="s">
        <v>34</v>
      </c>
      <c r="AA1506" s="5" t="s">
        <v>35</v>
      </c>
      <c r="AD1506" s="5" t="s">
        <v>36</v>
      </c>
      <c r="AE1506" s="5">
        <v>377.97</v>
      </c>
      <c r="AF1506" s="5">
        <v>0</v>
      </c>
      <c r="AG1506" s="5">
        <v>68.03</v>
      </c>
      <c r="AH1506" s="5">
        <f t="shared" si="252"/>
        <v>446</v>
      </c>
    </row>
    <row r="1507" spans="1:34" x14ac:dyDescent="0.25">
      <c r="A1507" s="5">
        <v>1452</v>
      </c>
      <c r="B1507" s="5" t="s">
        <v>29</v>
      </c>
      <c r="C1507" s="5" t="s">
        <v>38</v>
      </c>
      <c r="D1507" s="5" t="s">
        <v>1852</v>
      </c>
      <c r="E1507" s="15" t="str">
        <f t="shared" si="253"/>
        <v>F001</v>
      </c>
      <c r="F1507" s="15" t="str">
        <f t="shared" si="243"/>
        <v>8199</v>
      </c>
      <c r="G1507" s="15" t="str">
        <f t="shared" si="244"/>
        <v>1-8</v>
      </c>
      <c r="H1507" s="5" t="s">
        <v>1841</v>
      </c>
      <c r="I1507" s="5">
        <f t="shared" si="245"/>
        <v>1</v>
      </c>
      <c r="J1507" s="5">
        <f t="shared" si="246"/>
        <v>2022</v>
      </c>
      <c r="K1507" s="5">
        <f t="shared" si="247"/>
        <v>21</v>
      </c>
      <c r="L1507" s="7">
        <f t="shared" si="248"/>
        <v>44582</v>
      </c>
      <c r="M1507" s="5" t="s">
        <v>1841</v>
      </c>
      <c r="U1507" s="5" t="s">
        <v>1853</v>
      </c>
      <c r="V1507" s="5" t="str">
        <f t="shared" si="249"/>
        <v>alex fernandez gonzalez</v>
      </c>
      <c r="W1507" s="5" t="str">
        <f t="shared" si="250"/>
        <v>ALEX FERNANDEZ GONZALEZ</v>
      </c>
      <c r="X1507" s="5" t="str">
        <f t="shared" si="251"/>
        <v>Alex Fernandez Gonzalez</v>
      </c>
      <c r="Y1507" s="5">
        <v>10408745280</v>
      </c>
      <c r="Z1507" s="5" t="s">
        <v>34</v>
      </c>
      <c r="AA1507" s="5" t="s">
        <v>35</v>
      </c>
      <c r="AD1507" s="5" t="s">
        <v>36</v>
      </c>
      <c r="AE1507" s="5">
        <v>446.61</v>
      </c>
      <c r="AF1507" s="5">
        <v>0</v>
      </c>
      <c r="AG1507" s="5">
        <v>80.39</v>
      </c>
      <c r="AH1507" s="5">
        <f t="shared" si="252"/>
        <v>527</v>
      </c>
    </row>
    <row r="1508" spans="1:34" x14ac:dyDescent="0.25">
      <c r="A1508" s="5">
        <v>1453</v>
      </c>
      <c r="B1508" s="5" t="s">
        <v>29</v>
      </c>
      <c r="C1508" s="5" t="s">
        <v>38</v>
      </c>
      <c r="D1508" s="5" t="s">
        <v>1854</v>
      </c>
      <c r="E1508" s="15" t="str">
        <f t="shared" si="253"/>
        <v>F001</v>
      </c>
      <c r="F1508" s="15" t="str">
        <f t="shared" si="243"/>
        <v>8198</v>
      </c>
      <c r="G1508" s="15" t="str">
        <f t="shared" si="244"/>
        <v>1-8</v>
      </c>
      <c r="H1508" s="5" t="s">
        <v>1841</v>
      </c>
      <c r="I1508" s="5">
        <f t="shared" si="245"/>
        <v>1</v>
      </c>
      <c r="J1508" s="5">
        <f t="shared" si="246"/>
        <v>2022</v>
      </c>
      <c r="K1508" s="5">
        <f t="shared" si="247"/>
        <v>21</v>
      </c>
      <c r="L1508" s="7">
        <f t="shared" si="248"/>
        <v>44582</v>
      </c>
      <c r="M1508" s="5" t="s">
        <v>1841</v>
      </c>
      <c r="U1508" s="5" t="s">
        <v>1853</v>
      </c>
      <c r="V1508" s="5" t="str">
        <f t="shared" si="249"/>
        <v>alex fernandez gonzalez</v>
      </c>
      <c r="W1508" s="5" t="str">
        <f t="shared" si="250"/>
        <v>ALEX FERNANDEZ GONZALEZ</v>
      </c>
      <c r="X1508" s="5" t="str">
        <f t="shared" si="251"/>
        <v>Alex Fernandez Gonzalez</v>
      </c>
      <c r="Y1508" s="5">
        <v>10408745280</v>
      </c>
      <c r="Z1508" s="5" t="s">
        <v>34</v>
      </c>
      <c r="AA1508" s="5" t="s">
        <v>35</v>
      </c>
      <c r="AD1508" s="5" t="s">
        <v>36</v>
      </c>
      <c r="AE1508" s="5">
        <v>446.61</v>
      </c>
      <c r="AF1508" s="5">
        <v>0</v>
      </c>
      <c r="AG1508" s="5">
        <v>80.39</v>
      </c>
      <c r="AH1508" s="5">
        <f t="shared" si="252"/>
        <v>527</v>
      </c>
    </row>
    <row r="1509" spans="1:34" x14ac:dyDescent="0.25">
      <c r="A1509" s="5">
        <v>1454</v>
      </c>
      <c r="B1509" s="5" t="s">
        <v>97</v>
      </c>
      <c r="C1509" s="5" t="s">
        <v>1086</v>
      </c>
      <c r="D1509" s="5" t="s">
        <v>1855</v>
      </c>
      <c r="E1509" s="15" t="str">
        <f t="shared" si="253"/>
        <v>FC04</v>
      </c>
      <c r="F1509" s="15" t="str">
        <f t="shared" si="243"/>
        <v>04-58</v>
      </c>
      <c r="G1509" s="15" t="str">
        <f t="shared" si="244"/>
        <v>4-5</v>
      </c>
      <c r="H1509" s="5" t="s">
        <v>1841</v>
      </c>
      <c r="I1509" s="5">
        <f t="shared" si="245"/>
        <v>1</v>
      </c>
      <c r="J1509" s="5">
        <f t="shared" si="246"/>
        <v>2022</v>
      </c>
      <c r="K1509" s="5">
        <f t="shared" si="247"/>
        <v>21</v>
      </c>
      <c r="L1509" s="7">
        <f t="shared" si="248"/>
        <v>44582</v>
      </c>
      <c r="N1509" s="5" t="s">
        <v>1856</v>
      </c>
      <c r="R1509" s="5" t="s">
        <v>469</v>
      </c>
      <c r="S1509" s="5" t="s">
        <v>61</v>
      </c>
      <c r="T1509" s="5" t="s">
        <v>469</v>
      </c>
      <c r="U1509" s="5" t="s">
        <v>1813</v>
      </c>
      <c r="V1509" s="5" t="str">
        <f t="shared" si="249"/>
        <v>"ccubasdi ingenieria &amp; construccion e.i.r.l."</v>
      </c>
      <c r="W1509" s="5" t="str">
        <f t="shared" si="250"/>
        <v>"CCUBASDI INGENIERIA &amp; CONSTRUCCION E.I.R.L."</v>
      </c>
      <c r="X1509" s="5" t="str">
        <f t="shared" si="251"/>
        <v>"Ccubasdi Ingenieria &amp; Construccion E.I.R.L."</v>
      </c>
      <c r="Y1509" s="5">
        <v>20601738873</v>
      </c>
      <c r="Z1509" s="5" t="s">
        <v>34</v>
      </c>
      <c r="AA1509" s="5" t="s">
        <v>35</v>
      </c>
      <c r="AE1509" s="5">
        <v>-377.97</v>
      </c>
      <c r="AF1509" s="5">
        <v>0</v>
      </c>
      <c r="AG1509" s="5">
        <v>-68.03</v>
      </c>
      <c r="AH1509" s="5">
        <f t="shared" si="252"/>
        <v>-446</v>
      </c>
    </row>
    <row r="1510" spans="1:34" x14ac:dyDescent="0.25">
      <c r="A1510" s="5">
        <v>1455</v>
      </c>
      <c r="B1510" s="5" t="s">
        <v>49</v>
      </c>
      <c r="C1510" s="5" t="s">
        <v>30</v>
      </c>
      <c r="D1510" s="5" t="s">
        <v>1857</v>
      </c>
      <c r="E1510" s="15" t="str">
        <f t="shared" si="253"/>
        <v>B003</v>
      </c>
      <c r="F1510" s="15" t="str">
        <f t="shared" si="243"/>
        <v>12441</v>
      </c>
      <c r="G1510" s="15" t="str">
        <f t="shared" si="244"/>
        <v>3-1</v>
      </c>
      <c r="H1510" s="5" t="s">
        <v>1841</v>
      </c>
      <c r="I1510" s="5">
        <f t="shared" si="245"/>
        <v>1</v>
      </c>
      <c r="J1510" s="5">
        <f t="shared" si="246"/>
        <v>2022</v>
      </c>
      <c r="K1510" s="5">
        <f t="shared" si="247"/>
        <v>21</v>
      </c>
      <c r="L1510" s="7">
        <f t="shared" si="248"/>
        <v>44582</v>
      </c>
      <c r="M1510" s="5" t="s">
        <v>1841</v>
      </c>
      <c r="U1510" s="5" t="s">
        <v>33</v>
      </c>
      <c r="V1510" s="5" t="str">
        <f t="shared" si="249"/>
        <v>clientes - varios</v>
      </c>
      <c r="W1510" s="5" t="str">
        <f t="shared" si="250"/>
        <v>CLIENTES - VARIOS</v>
      </c>
      <c r="X1510" s="5" t="str">
        <f t="shared" si="251"/>
        <v>Clientes - Varios</v>
      </c>
      <c r="Y1510" s="5">
        <v>99999999</v>
      </c>
      <c r="Z1510" s="5" t="s">
        <v>34</v>
      </c>
      <c r="AA1510" s="5" t="s">
        <v>35</v>
      </c>
      <c r="AD1510" s="5" t="s">
        <v>36</v>
      </c>
      <c r="AE1510" s="5">
        <v>16.95</v>
      </c>
      <c r="AF1510" s="5">
        <v>0</v>
      </c>
      <c r="AG1510" s="5">
        <v>3.05</v>
      </c>
      <c r="AH1510" s="5">
        <f t="shared" si="252"/>
        <v>20</v>
      </c>
    </row>
    <row r="1511" spans="1:34" x14ac:dyDescent="0.25">
      <c r="A1511" s="5">
        <v>1456</v>
      </c>
      <c r="B1511" s="5" t="s">
        <v>29</v>
      </c>
      <c r="C1511" s="5" t="s">
        <v>30</v>
      </c>
      <c r="D1511" s="5" t="s">
        <v>1858</v>
      </c>
      <c r="E1511" s="15" t="str">
        <f t="shared" si="253"/>
        <v>B001</v>
      </c>
      <c r="F1511" s="15" t="str">
        <f t="shared" si="243"/>
        <v>16927</v>
      </c>
      <c r="G1511" s="15" t="str">
        <f t="shared" si="244"/>
        <v>1-1</v>
      </c>
      <c r="H1511" s="5" t="s">
        <v>1841</v>
      </c>
      <c r="I1511" s="5">
        <f t="shared" si="245"/>
        <v>1</v>
      </c>
      <c r="J1511" s="5">
        <f t="shared" si="246"/>
        <v>2022</v>
      </c>
      <c r="K1511" s="5">
        <f t="shared" si="247"/>
        <v>21</v>
      </c>
      <c r="L1511" s="7">
        <f t="shared" si="248"/>
        <v>44582</v>
      </c>
      <c r="M1511" s="5" t="s">
        <v>1841</v>
      </c>
      <c r="U1511" s="5" t="s">
        <v>33</v>
      </c>
      <c r="V1511" s="5" t="str">
        <f t="shared" si="249"/>
        <v>clientes - varios</v>
      </c>
      <c r="W1511" s="5" t="str">
        <f t="shared" si="250"/>
        <v>CLIENTES - VARIOS</v>
      </c>
      <c r="X1511" s="5" t="str">
        <f t="shared" si="251"/>
        <v>Clientes - Varios</v>
      </c>
      <c r="Y1511" s="5">
        <v>99999999</v>
      </c>
      <c r="Z1511" s="5" t="s">
        <v>34</v>
      </c>
      <c r="AA1511" s="5" t="s">
        <v>35</v>
      </c>
      <c r="AD1511" s="5" t="s">
        <v>36</v>
      </c>
      <c r="AE1511" s="5">
        <v>166.95</v>
      </c>
      <c r="AF1511" s="5">
        <v>0</v>
      </c>
      <c r="AG1511" s="5">
        <v>30.05</v>
      </c>
      <c r="AH1511" s="5">
        <f t="shared" si="252"/>
        <v>197</v>
      </c>
    </row>
    <row r="1512" spans="1:34" x14ac:dyDescent="0.25">
      <c r="A1512" s="5">
        <v>1457</v>
      </c>
      <c r="B1512" s="5" t="s">
        <v>29</v>
      </c>
      <c r="C1512" s="5" t="s">
        <v>38</v>
      </c>
      <c r="D1512" s="5" t="s">
        <v>1859</v>
      </c>
      <c r="E1512" s="15" t="str">
        <f t="shared" si="253"/>
        <v>F001</v>
      </c>
      <c r="F1512" s="15" t="str">
        <f t="shared" si="243"/>
        <v>8197</v>
      </c>
      <c r="G1512" s="15" t="str">
        <f t="shared" si="244"/>
        <v>1-8</v>
      </c>
      <c r="H1512" s="5" t="s">
        <v>1841</v>
      </c>
      <c r="I1512" s="5">
        <f t="shared" si="245"/>
        <v>1</v>
      </c>
      <c r="J1512" s="5">
        <f t="shared" si="246"/>
        <v>2022</v>
      </c>
      <c r="K1512" s="5">
        <f t="shared" si="247"/>
        <v>21</v>
      </c>
      <c r="L1512" s="7">
        <f t="shared" si="248"/>
        <v>44582</v>
      </c>
      <c r="M1512" s="5" t="s">
        <v>1841</v>
      </c>
      <c r="U1512" s="5" t="s">
        <v>1326</v>
      </c>
      <c r="V1512" s="5" t="str">
        <f t="shared" si="249"/>
        <v>tecniservicios ascate eirl</v>
      </c>
      <c r="W1512" s="5" t="str">
        <f t="shared" si="250"/>
        <v>TECNISERVICIOS ASCATE EIRL</v>
      </c>
      <c r="X1512" s="5" t="str">
        <f t="shared" si="251"/>
        <v>Tecniservicios Ascate Eirl</v>
      </c>
      <c r="Y1512" s="5">
        <v>20608391232</v>
      </c>
      <c r="Z1512" s="5" t="s">
        <v>34</v>
      </c>
      <c r="AA1512" s="5" t="s">
        <v>35</v>
      </c>
      <c r="AD1512" s="5" t="s">
        <v>36</v>
      </c>
      <c r="AE1512" s="5">
        <v>847.46</v>
      </c>
      <c r="AF1512" s="5">
        <v>0</v>
      </c>
      <c r="AG1512" s="5">
        <v>152.54</v>
      </c>
      <c r="AH1512" s="5">
        <f t="shared" si="252"/>
        <v>1000</v>
      </c>
    </row>
    <row r="1513" spans="1:34" x14ac:dyDescent="0.25">
      <c r="A1513" s="5">
        <v>1458</v>
      </c>
      <c r="B1513" s="5" t="s">
        <v>29</v>
      </c>
      <c r="C1513" s="5" t="s">
        <v>38</v>
      </c>
      <c r="D1513" s="5" t="s">
        <v>1860</v>
      </c>
      <c r="E1513" s="15" t="str">
        <f t="shared" si="253"/>
        <v>F001</v>
      </c>
      <c r="F1513" s="15" t="str">
        <f t="shared" si="243"/>
        <v>8196</v>
      </c>
      <c r="G1513" s="15" t="str">
        <f t="shared" si="244"/>
        <v>1-8</v>
      </c>
      <c r="H1513" s="5" t="s">
        <v>1841</v>
      </c>
      <c r="I1513" s="5">
        <f t="shared" si="245"/>
        <v>1</v>
      </c>
      <c r="J1513" s="5">
        <f t="shared" si="246"/>
        <v>2022</v>
      </c>
      <c r="K1513" s="5">
        <f t="shared" si="247"/>
        <v>21</v>
      </c>
      <c r="L1513" s="7">
        <f t="shared" si="248"/>
        <v>44582</v>
      </c>
      <c r="M1513" s="5" t="s">
        <v>1841</v>
      </c>
      <c r="R1513" s="5" t="s">
        <v>41</v>
      </c>
      <c r="S1513" s="5" t="s">
        <v>40</v>
      </c>
      <c r="T1513" s="5" t="s">
        <v>41</v>
      </c>
      <c r="U1513" s="5" t="s">
        <v>958</v>
      </c>
      <c r="V1513" s="5" t="str">
        <f t="shared" si="249"/>
        <v>empresa de transportes turismo batangrande srl</v>
      </c>
      <c r="W1513" s="5" t="str">
        <f t="shared" si="250"/>
        <v>EMPRESA DE TRANSPORTES TURISMO BATANGRANDE SRL</v>
      </c>
      <c r="X1513" s="5" t="str">
        <f t="shared" si="251"/>
        <v>Empresa De Transportes Turismo Batangrande Srl</v>
      </c>
      <c r="Y1513" s="5">
        <v>20212390624</v>
      </c>
      <c r="Z1513" s="5" t="s">
        <v>34</v>
      </c>
      <c r="AA1513" s="5" t="s">
        <v>35</v>
      </c>
      <c r="AD1513" s="5" t="s">
        <v>36</v>
      </c>
      <c r="AE1513" s="5">
        <v>364.41</v>
      </c>
      <c r="AF1513" s="5">
        <v>0</v>
      </c>
      <c r="AG1513" s="5">
        <v>65.59</v>
      </c>
      <c r="AH1513" s="5">
        <f t="shared" si="252"/>
        <v>430</v>
      </c>
    </row>
    <row r="1514" spans="1:34" x14ac:dyDescent="0.25">
      <c r="A1514" s="5">
        <v>1459</v>
      </c>
      <c r="B1514" s="5" t="s">
        <v>29</v>
      </c>
      <c r="C1514" s="5" t="s">
        <v>38</v>
      </c>
      <c r="D1514" s="5" t="s">
        <v>1861</v>
      </c>
      <c r="E1514" s="15" t="str">
        <f t="shared" si="253"/>
        <v>F001</v>
      </c>
      <c r="F1514" s="15" t="str">
        <f t="shared" si="243"/>
        <v>8195</v>
      </c>
      <c r="G1514" s="15" t="str">
        <f t="shared" si="244"/>
        <v>1-8</v>
      </c>
      <c r="H1514" s="5" t="s">
        <v>1841</v>
      </c>
      <c r="I1514" s="5">
        <f t="shared" si="245"/>
        <v>1</v>
      </c>
      <c r="J1514" s="5">
        <f t="shared" si="246"/>
        <v>2022</v>
      </c>
      <c r="K1514" s="5">
        <f t="shared" si="247"/>
        <v>21</v>
      </c>
      <c r="L1514" s="7">
        <f t="shared" si="248"/>
        <v>44582</v>
      </c>
      <c r="M1514" s="5" t="s">
        <v>1841</v>
      </c>
      <c r="R1514" s="5" t="s">
        <v>41</v>
      </c>
      <c r="S1514" s="5" t="s">
        <v>40</v>
      </c>
      <c r="T1514" s="5" t="s">
        <v>41</v>
      </c>
      <c r="U1514" s="5" t="s">
        <v>106</v>
      </c>
      <c r="V1514" s="5" t="str">
        <f t="shared" si="249"/>
        <v>casiano maco segundo baltazar</v>
      </c>
      <c r="W1514" s="5" t="str">
        <f t="shared" si="250"/>
        <v>CASIANO MACO SEGUNDO BALTAZAR</v>
      </c>
      <c r="X1514" s="5" t="str">
        <f t="shared" si="251"/>
        <v>Casiano Maco Segundo Baltazar</v>
      </c>
      <c r="Y1514" s="5">
        <v>10432479388</v>
      </c>
      <c r="Z1514" s="5" t="s">
        <v>34</v>
      </c>
      <c r="AA1514" s="5" t="s">
        <v>35</v>
      </c>
      <c r="AD1514" s="5" t="s">
        <v>36</v>
      </c>
      <c r="AE1514" s="5">
        <v>108.47</v>
      </c>
      <c r="AF1514" s="5">
        <v>0</v>
      </c>
      <c r="AG1514" s="5">
        <v>19.53</v>
      </c>
      <c r="AH1514" s="5">
        <f t="shared" si="252"/>
        <v>128</v>
      </c>
    </row>
    <row r="1515" spans="1:34" x14ac:dyDescent="0.25">
      <c r="A1515" s="5">
        <v>1460</v>
      </c>
      <c r="B1515" s="5" t="s">
        <v>29</v>
      </c>
      <c r="C1515" s="5" t="s">
        <v>38</v>
      </c>
      <c r="D1515" s="5" t="s">
        <v>1862</v>
      </c>
      <c r="E1515" s="15" t="str">
        <f t="shared" si="253"/>
        <v>F001</v>
      </c>
      <c r="F1515" s="15" t="str">
        <f t="shared" si="243"/>
        <v>8194</v>
      </c>
      <c r="G1515" s="15" t="str">
        <f t="shared" si="244"/>
        <v>1-8</v>
      </c>
      <c r="H1515" s="5" t="s">
        <v>1841</v>
      </c>
      <c r="I1515" s="5">
        <f t="shared" si="245"/>
        <v>1</v>
      </c>
      <c r="J1515" s="5">
        <f t="shared" si="246"/>
        <v>2022</v>
      </c>
      <c r="K1515" s="5">
        <f t="shared" si="247"/>
        <v>21</v>
      </c>
      <c r="L1515" s="7">
        <f t="shared" si="248"/>
        <v>44582</v>
      </c>
      <c r="M1515" s="5" t="s">
        <v>1841</v>
      </c>
      <c r="R1515" s="5" t="s">
        <v>41</v>
      </c>
      <c r="S1515" s="5" t="s">
        <v>40</v>
      </c>
      <c r="T1515" s="5" t="s">
        <v>41</v>
      </c>
      <c r="U1515" s="5" t="s">
        <v>1499</v>
      </c>
      <c r="V1515" s="5" t="str">
        <f t="shared" si="249"/>
        <v>coronel ramos cleber</v>
      </c>
      <c r="W1515" s="5" t="str">
        <f t="shared" si="250"/>
        <v>CORONEL RAMOS CLEBER</v>
      </c>
      <c r="X1515" s="5" t="str">
        <f t="shared" si="251"/>
        <v>Coronel Ramos Cleber</v>
      </c>
      <c r="Y1515" s="5">
        <v>10400491530</v>
      </c>
      <c r="Z1515" s="5" t="s">
        <v>34</v>
      </c>
      <c r="AA1515" s="5" t="s">
        <v>35</v>
      </c>
      <c r="AD1515" s="5" t="s">
        <v>36</v>
      </c>
      <c r="AE1515" s="5">
        <v>381.36</v>
      </c>
      <c r="AF1515" s="5">
        <v>0</v>
      </c>
      <c r="AG1515" s="5">
        <v>68.64</v>
      </c>
      <c r="AH1515" s="5">
        <f t="shared" si="252"/>
        <v>450</v>
      </c>
    </row>
    <row r="1516" spans="1:34" x14ac:dyDescent="0.25">
      <c r="A1516" s="5">
        <v>1461</v>
      </c>
      <c r="B1516" s="5" t="s">
        <v>29</v>
      </c>
      <c r="C1516" s="5" t="s">
        <v>30</v>
      </c>
      <c r="D1516" s="5" t="s">
        <v>1863</v>
      </c>
      <c r="E1516" s="15" t="str">
        <f t="shared" si="253"/>
        <v>B001</v>
      </c>
      <c r="F1516" s="15" t="str">
        <f t="shared" si="243"/>
        <v>16926</v>
      </c>
      <c r="G1516" s="15" t="str">
        <f t="shared" si="244"/>
        <v>1-1</v>
      </c>
      <c r="H1516" s="5" t="s">
        <v>1841</v>
      </c>
      <c r="I1516" s="5">
        <f t="shared" si="245"/>
        <v>1</v>
      </c>
      <c r="J1516" s="5">
        <f t="shared" si="246"/>
        <v>2022</v>
      </c>
      <c r="K1516" s="5">
        <f t="shared" si="247"/>
        <v>21</v>
      </c>
      <c r="L1516" s="7">
        <f t="shared" si="248"/>
        <v>44582</v>
      </c>
      <c r="M1516" s="5" t="s">
        <v>1841</v>
      </c>
      <c r="U1516" s="5" t="s">
        <v>33</v>
      </c>
      <c r="V1516" s="5" t="str">
        <f t="shared" si="249"/>
        <v>clientes - varios</v>
      </c>
      <c r="W1516" s="5" t="str">
        <f t="shared" si="250"/>
        <v>CLIENTES - VARIOS</v>
      </c>
      <c r="X1516" s="5" t="str">
        <f t="shared" si="251"/>
        <v>Clientes - Varios</v>
      </c>
      <c r="Y1516" s="5">
        <v>99999999</v>
      </c>
      <c r="Z1516" s="5" t="s">
        <v>34</v>
      </c>
      <c r="AA1516" s="5" t="s">
        <v>35</v>
      </c>
      <c r="AD1516" s="5" t="s">
        <v>36</v>
      </c>
      <c r="AE1516" s="5">
        <v>84.75</v>
      </c>
      <c r="AF1516" s="5">
        <v>0</v>
      </c>
      <c r="AG1516" s="5">
        <v>15.25</v>
      </c>
      <c r="AH1516" s="5">
        <f t="shared" si="252"/>
        <v>100</v>
      </c>
    </row>
    <row r="1517" spans="1:34" x14ac:dyDescent="0.25">
      <c r="A1517" s="5">
        <v>1462</v>
      </c>
      <c r="B1517" s="5" t="s">
        <v>29</v>
      </c>
      <c r="C1517" s="5" t="s">
        <v>38</v>
      </c>
      <c r="D1517" s="5" t="s">
        <v>1864</v>
      </c>
      <c r="E1517" s="15" t="str">
        <f t="shared" si="253"/>
        <v>F001</v>
      </c>
      <c r="F1517" s="15" t="str">
        <f t="shared" si="243"/>
        <v>8193</v>
      </c>
      <c r="G1517" s="15" t="str">
        <f t="shared" si="244"/>
        <v>1-8</v>
      </c>
      <c r="H1517" s="5" t="s">
        <v>1841</v>
      </c>
      <c r="I1517" s="5">
        <f t="shared" si="245"/>
        <v>1</v>
      </c>
      <c r="J1517" s="5">
        <f t="shared" si="246"/>
        <v>2022</v>
      </c>
      <c r="K1517" s="5">
        <f t="shared" si="247"/>
        <v>21</v>
      </c>
      <c r="L1517" s="7">
        <f t="shared" si="248"/>
        <v>44582</v>
      </c>
      <c r="M1517" s="5" t="s">
        <v>1841</v>
      </c>
      <c r="R1517" s="5" t="s">
        <v>271</v>
      </c>
      <c r="S1517" s="5" t="s">
        <v>168</v>
      </c>
      <c r="T1517" s="5" t="s">
        <v>169</v>
      </c>
      <c r="U1517" s="5" t="s">
        <v>676</v>
      </c>
      <c r="V1517" s="5" t="str">
        <f t="shared" si="249"/>
        <v>benicorp s.a.c.</v>
      </c>
      <c r="W1517" s="5" t="str">
        <f t="shared" si="250"/>
        <v>BENICORP S.A.C.</v>
      </c>
      <c r="X1517" s="5" t="str">
        <f t="shared" si="251"/>
        <v>Benicorp S.A.C.</v>
      </c>
      <c r="Y1517" s="5">
        <v>20601152291</v>
      </c>
      <c r="Z1517" s="5" t="s">
        <v>34</v>
      </c>
      <c r="AA1517" s="5" t="s">
        <v>35</v>
      </c>
      <c r="AD1517" s="5" t="s">
        <v>36</v>
      </c>
      <c r="AE1517" s="5">
        <v>84.75</v>
      </c>
      <c r="AF1517" s="5">
        <v>0</v>
      </c>
      <c r="AG1517" s="5">
        <v>15.25</v>
      </c>
      <c r="AH1517" s="5">
        <f t="shared" si="252"/>
        <v>100</v>
      </c>
    </row>
    <row r="1518" spans="1:34" x14ac:dyDescent="0.25">
      <c r="A1518" s="5">
        <v>1463</v>
      </c>
      <c r="B1518" s="5" t="s">
        <v>29</v>
      </c>
      <c r="C1518" s="5" t="s">
        <v>38</v>
      </c>
      <c r="D1518" s="5" t="s">
        <v>1865</v>
      </c>
      <c r="E1518" s="15" t="str">
        <f t="shared" si="253"/>
        <v>F001</v>
      </c>
      <c r="F1518" s="15" t="str">
        <f t="shared" si="243"/>
        <v>8192</v>
      </c>
      <c r="G1518" s="15" t="str">
        <f t="shared" si="244"/>
        <v>1-8</v>
      </c>
      <c r="H1518" s="5" t="s">
        <v>1841</v>
      </c>
      <c r="I1518" s="5">
        <f t="shared" si="245"/>
        <v>1</v>
      </c>
      <c r="J1518" s="5">
        <f t="shared" si="246"/>
        <v>2022</v>
      </c>
      <c r="K1518" s="5">
        <f t="shared" si="247"/>
        <v>21</v>
      </c>
      <c r="L1518" s="7">
        <f t="shared" si="248"/>
        <v>44582</v>
      </c>
      <c r="M1518" s="5" t="s">
        <v>1841</v>
      </c>
      <c r="R1518" s="5" t="s">
        <v>271</v>
      </c>
      <c r="S1518" s="5" t="s">
        <v>168</v>
      </c>
      <c r="T1518" s="5" t="s">
        <v>169</v>
      </c>
      <c r="U1518" s="5" t="s">
        <v>676</v>
      </c>
      <c r="V1518" s="5" t="str">
        <f t="shared" si="249"/>
        <v>benicorp s.a.c.</v>
      </c>
      <c r="W1518" s="5" t="str">
        <f t="shared" si="250"/>
        <v>BENICORP S.A.C.</v>
      </c>
      <c r="X1518" s="5" t="str">
        <f t="shared" si="251"/>
        <v>Benicorp S.A.C.</v>
      </c>
      <c r="Y1518" s="5">
        <v>20601152291</v>
      </c>
      <c r="Z1518" s="5" t="s">
        <v>34</v>
      </c>
      <c r="AA1518" s="5" t="s">
        <v>35</v>
      </c>
      <c r="AD1518" s="5" t="s">
        <v>36</v>
      </c>
      <c r="AE1518" s="5">
        <v>1932.2</v>
      </c>
      <c r="AF1518" s="5">
        <v>0</v>
      </c>
      <c r="AG1518" s="5">
        <v>347.8</v>
      </c>
      <c r="AH1518" s="5">
        <f t="shared" si="252"/>
        <v>2280</v>
      </c>
    </row>
    <row r="1519" spans="1:34" x14ac:dyDescent="0.25">
      <c r="A1519" s="5">
        <v>1464</v>
      </c>
      <c r="B1519" s="5" t="s">
        <v>29</v>
      </c>
      <c r="C1519" s="5" t="s">
        <v>38</v>
      </c>
      <c r="D1519" s="5" t="s">
        <v>1866</v>
      </c>
      <c r="E1519" s="15" t="str">
        <f t="shared" si="253"/>
        <v>F001</v>
      </c>
      <c r="F1519" s="15" t="str">
        <f t="shared" si="243"/>
        <v>8191</v>
      </c>
      <c r="G1519" s="15" t="str">
        <f t="shared" si="244"/>
        <v>1-8</v>
      </c>
      <c r="H1519" s="5" t="s">
        <v>1841</v>
      </c>
      <c r="I1519" s="5">
        <f t="shared" si="245"/>
        <v>1</v>
      </c>
      <c r="J1519" s="5">
        <f t="shared" si="246"/>
        <v>2022</v>
      </c>
      <c r="K1519" s="5">
        <f t="shared" si="247"/>
        <v>21</v>
      </c>
      <c r="L1519" s="7">
        <f t="shared" si="248"/>
        <v>44582</v>
      </c>
      <c r="M1519" s="5" t="s">
        <v>1841</v>
      </c>
      <c r="R1519" s="5" t="s">
        <v>695</v>
      </c>
      <c r="S1519" s="5" t="s">
        <v>61</v>
      </c>
      <c r="T1519" s="5" t="s">
        <v>695</v>
      </c>
      <c r="U1519" s="5" t="s">
        <v>696</v>
      </c>
      <c r="V1519" s="5" t="str">
        <f t="shared" si="249"/>
        <v>empresa de transportes turistico &amp; servicios señor del costado s.a.c.</v>
      </c>
      <c r="W1519" s="5" t="str">
        <f t="shared" si="250"/>
        <v>EMPRESA DE TRANSPORTES TURISTICO &amp; SERVICIOS SEÑOR DEL COSTADO S.A.C.</v>
      </c>
      <c r="X1519" s="5" t="str">
        <f t="shared" si="251"/>
        <v>Empresa De Transportes Turistico &amp; Servicios Señor Del Costado S.A.C.</v>
      </c>
      <c r="Y1519" s="5">
        <v>20606636394</v>
      </c>
      <c r="Z1519" s="5" t="s">
        <v>34</v>
      </c>
      <c r="AA1519" s="5" t="s">
        <v>35</v>
      </c>
      <c r="AD1519" s="5" t="s">
        <v>36</v>
      </c>
      <c r="AE1519" s="5">
        <v>117.8</v>
      </c>
      <c r="AF1519" s="5">
        <v>0</v>
      </c>
      <c r="AG1519" s="5">
        <v>21.2</v>
      </c>
      <c r="AH1519" s="5">
        <f t="shared" si="252"/>
        <v>139</v>
      </c>
    </row>
    <row r="1520" spans="1:34" x14ac:dyDescent="0.25">
      <c r="A1520" s="5">
        <v>1465</v>
      </c>
      <c r="B1520" s="5" t="s">
        <v>55</v>
      </c>
      <c r="C1520" s="5" t="s">
        <v>38</v>
      </c>
      <c r="D1520" s="5" t="s">
        <v>1867</v>
      </c>
      <c r="E1520" s="15" t="str">
        <f t="shared" si="253"/>
        <v>F002</v>
      </c>
      <c r="F1520" s="15" t="str">
        <f t="shared" si="243"/>
        <v>3438</v>
      </c>
      <c r="G1520" s="15" t="str">
        <f t="shared" si="244"/>
        <v>2-3</v>
      </c>
      <c r="H1520" s="5" t="s">
        <v>1841</v>
      </c>
      <c r="I1520" s="5">
        <f t="shared" si="245"/>
        <v>1</v>
      </c>
      <c r="J1520" s="5">
        <f t="shared" si="246"/>
        <v>2022</v>
      </c>
      <c r="K1520" s="5">
        <f t="shared" si="247"/>
        <v>21</v>
      </c>
      <c r="L1520" s="7">
        <f t="shared" si="248"/>
        <v>44582</v>
      </c>
      <c r="M1520" s="5" t="s">
        <v>1841</v>
      </c>
      <c r="U1520" s="5" t="s">
        <v>312</v>
      </c>
      <c r="V1520" s="5" t="str">
        <f t="shared" si="249"/>
        <v>inversiones tantalean cayotopa</v>
      </c>
      <c r="W1520" s="5" t="str">
        <f t="shared" si="250"/>
        <v>INVERSIONES TANTALEAN CAYOTOPA</v>
      </c>
      <c r="X1520" s="5" t="str">
        <f t="shared" si="251"/>
        <v>Inversiones Tantalean Cayotopa</v>
      </c>
      <c r="Y1520" s="5">
        <v>20608161296</v>
      </c>
      <c r="Z1520" s="5" t="s">
        <v>34</v>
      </c>
      <c r="AA1520" s="5" t="s">
        <v>35</v>
      </c>
      <c r="AD1520" s="5" t="s">
        <v>36</v>
      </c>
      <c r="AE1520" s="5">
        <v>8.4700000000000006</v>
      </c>
      <c r="AF1520" s="5">
        <v>0</v>
      </c>
      <c r="AG1520" s="5">
        <v>1.53</v>
      </c>
      <c r="AH1520" s="5">
        <f t="shared" si="252"/>
        <v>10</v>
      </c>
    </row>
    <row r="1521" spans="1:34" x14ac:dyDescent="0.25">
      <c r="A1521" s="5">
        <v>1466</v>
      </c>
      <c r="B1521" s="5" t="s">
        <v>29</v>
      </c>
      <c r="C1521" s="5" t="s">
        <v>38</v>
      </c>
      <c r="D1521" s="5" t="s">
        <v>1868</v>
      </c>
      <c r="E1521" s="15" t="str">
        <f t="shared" si="253"/>
        <v>F001</v>
      </c>
      <c r="F1521" s="15" t="str">
        <f t="shared" si="243"/>
        <v>8190</v>
      </c>
      <c r="G1521" s="15" t="str">
        <f t="shared" si="244"/>
        <v>1-8</v>
      </c>
      <c r="H1521" s="5" t="s">
        <v>1841</v>
      </c>
      <c r="I1521" s="5">
        <f t="shared" si="245"/>
        <v>1</v>
      </c>
      <c r="J1521" s="5">
        <f t="shared" si="246"/>
        <v>2022</v>
      </c>
      <c r="K1521" s="5">
        <f t="shared" si="247"/>
        <v>21</v>
      </c>
      <c r="L1521" s="7">
        <f t="shared" si="248"/>
        <v>44582</v>
      </c>
      <c r="M1521" s="5" t="s">
        <v>1841</v>
      </c>
      <c r="U1521" s="5" t="s">
        <v>1849</v>
      </c>
      <c r="V1521" s="5" t="str">
        <f t="shared" si="249"/>
        <v>w.jj bustamante e.i.r.l</v>
      </c>
      <c r="W1521" s="5" t="str">
        <f t="shared" si="250"/>
        <v>W.JJ BUSTAMANTE E.I.R.L</v>
      </c>
      <c r="X1521" s="5" t="str">
        <f t="shared" si="251"/>
        <v>W.Jj Bustamante E.I.R.L</v>
      </c>
      <c r="Y1521" s="5">
        <v>20608852141</v>
      </c>
      <c r="Z1521" s="5" t="s">
        <v>34</v>
      </c>
      <c r="AA1521" s="5" t="s">
        <v>35</v>
      </c>
      <c r="AD1521" s="5" t="s">
        <v>36</v>
      </c>
      <c r="AE1521" s="5">
        <v>987.29</v>
      </c>
      <c r="AF1521" s="5">
        <v>0</v>
      </c>
      <c r="AG1521" s="5">
        <v>177.71</v>
      </c>
      <c r="AH1521" s="5">
        <f t="shared" si="252"/>
        <v>1165</v>
      </c>
    </row>
    <row r="1522" spans="1:34" x14ac:dyDescent="0.25">
      <c r="A1522" s="5">
        <v>1467</v>
      </c>
      <c r="B1522" s="5" t="s">
        <v>29</v>
      </c>
      <c r="C1522" s="5" t="s">
        <v>30</v>
      </c>
      <c r="D1522" s="5" t="s">
        <v>1869</v>
      </c>
      <c r="E1522" s="15" t="str">
        <f t="shared" si="253"/>
        <v>B001</v>
      </c>
      <c r="F1522" s="15" t="str">
        <f t="shared" si="243"/>
        <v>16925</v>
      </c>
      <c r="G1522" s="15" t="str">
        <f t="shared" si="244"/>
        <v>1-1</v>
      </c>
      <c r="H1522" s="5" t="s">
        <v>1841</v>
      </c>
      <c r="I1522" s="5">
        <f t="shared" si="245"/>
        <v>1</v>
      </c>
      <c r="J1522" s="5">
        <f t="shared" si="246"/>
        <v>2022</v>
      </c>
      <c r="K1522" s="5">
        <f t="shared" si="247"/>
        <v>21</v>
      </c>
      <c r="L1522" s="7">
        <f t="shared" si="248"/>
        <v>44582</v>
      </c>
      <c r="M1522" s="5" t="s">
        <v>1841</v>
      </c>
      <c r="U1522" s="5" t="s">
        <v>33</v>
      </c>
      <c r="V1522" s="5" t="str">
        <f t="shared" si="249"/>
        <v>clientes - varios</v>
      </c>
      <c r="W1522" s="5" t="str">
        <f t="shared" si="250"/>
        <v>CLIENTES - VARIOS</v>
      </c>
      <c r="X1522" s="5" t="str">
        <f t="shared" si="251"/>
        <v>Clientes - Varios</v>
      </c>
      <c r="Y1522" s="5">
        <v>99999999</v>
      </c>
      <c r="Z1522" s="5" t="s">
        <v>34</v>
      </c>
      <c r="AA1522" s="5" t="s">
        <v>35</v>
      </c>
      <c r="AD1522" s="5" t="s">
        <v>36</v>
      </c>
      <c r="AE1522" s="5">
        <v>42.37</v>
      </c>
      <c r="AF1522" s="5">
        <v>0</v>
      </c>
      <c r="AG1522" s="5">
        <v>7.63</v>
      </c>
      <c r="AH1522" s="5">
        <f t="shared" si="252"/>
        <v>50</v>
      </c>
    </row>
    <row r="1523" spans="1:34" x14ac:dyDescent="0.25">
      <c r="A1523" s="5">
        <v>1468</v>
      </c>
      <c r="B1523" s="5" t="s">
        <v>29</v>
      </c>
      <c r="C1523" s="5" t="s">
        <v>38</v>
      </c>
      <c r="D1523" s="5" t="s">
        <v>1870</v>
      </c>
      <c r="E1523" s="15" t="str">
        <f t="shared" si="253"/>
        <v>F001</v>
      </c>
      <c r="F1523" s="15" t="str">
        <f t="shared" si="243"/>
        <v>8189</v>
      </c>
      <c r="G1523" s="15" t="str">
        <f t="shared" si="244"/>
        <v>1-8</v>
      </c>
      <c r="H1523" s="5" t="s">
        <v>1841</v>
      </c>
      <c r="I1523" s="5">
        <f t="shared" si="245"/>
        <v>1</v>
      </c>
      <c r="J1523" s="5">
        <f t="shared" si="246"/>
        <v>2022</v>
      </c>
      <c r="K1523" s="5">
        <f t="shared" si="247"/>
        <v>21</v>
      </c>
      <c r="L1523" s="7">
        <f t="shared" si="248"/>
        <v>44582</v>
      </c>
      <c r="M1523" s="5" t="s">
        <v>1841</v>
      </c>
      <c r="R1523" s="5" t="s">
        <v>395</v>
      </c>
      <c r="S1523" s="5" t="s">
        <v>168</v>
      </c>
      <c r="T1523" s="5" t="s">
        <v>169</v>
      </c>
      <c r="U1523" s="5" t="s">
        <v>396</v>
      </c>
      <c r="V1523" s="5" t="str">
        <f t="shared" si="249"/>
        <v>transportes pasamayo s r ltda</v>
      </c>
      <c r="W1523" s="5" t="str">
        <f t="shared" si="250"/>
        <v>TRANSPORTES PASAMAYO S R LTDA</v>
      </c>
      <c r="X1523" s="5" t="str">
        <f t="shared" si="251"/>
        <v>Transportes Pasamayo S R Ltda</v>
      </c>
      <c r="Y1523" s="5">
        <v>20225171719</v>
      </c>
      <c r="Z1523" s="5" t="s">
        <v>34</v>
      </c>
      <c r="AA1523" s="5" t="s">
        <v>35</v>
      </c>
      <c r="AD1523" s="5" t="s">
        <v>36</v>
      </c>
      <c r="AE1523" s="5">
        <v>156.78</v>
      </c>
      <c r="AF1523" s="5">
        <v>0</v>
      </c>
      <c r="AG1523" s="5">
        <v>28.22</v>
      </c>
      <c r="AH1523" s="5">
        <f t="shared" si="252"/>
        <v>185</v>
      </c>
    </row>
    <row r="1524" spans="1:34" x14ac:dyDescent="0.25">
      <c r="A1524" s="5">
        <v>1469</v>
      </c>
      <c r="B1524" s="5" t="s">
        <v>29</v>
      </c>
      <c r="C1524" s="5" t="s">
        <v>30</v>
      </c>
      <c r="D1524" s="5" t="s">
        <v>1871</v>
      </c>
      <c r="E1524" s="15" t="str">
        <f t="shared" si="253"/>
        <v>B001</v>
      </c>
      <c r="F1524" s="15" t="str">
        <f t="shared" si="243"/>
        <v>16924</v>
      </c>
      <c r="G1524" s="15" t="str">
        <f t="shared" si="244"/>
        <v>1-1</v>
      </c>
      <c r="H1524" s="5" t="s">
        <v>1841</v>
      </c>
      <c r="I1524" s="5">
        <f t="shared" si="245"/>
        <v>1</v>
      </c>
      <c r="J1524" s="5">
        <f t="shared" si="246"/>
        <v>2022</v>
      </c>
      <c r="K1524" s="5">
        <f t="shared" si="247"/>
        <v>21</v>
      </c>
      <c r="L1524" s="7">
        <f t="shared" si="248"/>
        <v>44582</v>
      </c>
      <c r="M1524" s="5" t="s">
        <v>1841</v>
      </c>
      <c r="U1524" s="5" t="s">
        <v>33</v>
      </c>
      <c r="V1524" s="5" t="str">
        <f t="shared" si="249"/>
        <v>clientes - varios</v>
      </c>
      <c r="W1524" s="5" t="str">
        <f t="shared" si="250"/>
        <v>CLIENTES - VARIOS</v>
      </c>
      <c r="X1524" s="5" t="str">
        <f t="shared" si="251"/>
        <v>Clientes - Varios</v>
      </c>
      <c r="Y1524" s="5">
        <v>99999999</v>
      </c>
      <c r="Z1524" s="5" t="s">
        <v>34</v>
      </c>
      <c r="AA1524" s="5" t="s">
        <v>35</v>
      </c>
      <c r="AD1524" s="5" t="s">
        <v>36</v>
      </c>
      <c r="AE1524" s="5">
        <v>254.24</v>
      </c>
      <c r="AF1524" s="5">
        <v>0</v>
      </c>
      <c r="AG1524" s="5">
        <v>45.76</v>
      </c>
      <c r="AH1524" s="5">
        <f t="shared" si="252"/>
        <v>300</v>
      </c>
    </row>
    <row r="1525" spans="1:34" x14ac:dyDescent="0.25">
      <c r="A1525" s="5">
        <v>1470</v>
      </c>
      <c r="B1525" s="5" t="s">
        <v>55</v>
      </c>
      <c r="C1525" s="5" t="s">
        <v>38</v>
      </c>
      <c r="D1525" s="5" t="s">
        <v>1872</v>
      </c>
      <c r="E1525" s="15" t="str">
        <f t="shared" si="253"/>
        <v>F002</v>
      </c>
      <c r="F1525" s="15" t="str">
        <f t="shared" si="243"/>
        <v>3437</v>
      </c>
      <c r="G1525" s="15" t="str">
        <f t="shared" si="244"/>
        <v>2-3</v>
      </c>
      <c r="H1525" s="5" t="s">
        <v>1841</v>
      </c>
      <c r="I1525" s="5">
        <f t="shared" si="245"/>
        <v>1</v>
      </c>
      <c r="J1525" s="5">
        <f t="shared" si="246"/>
        <v>2022</v>
      </c>
      <c r="K1525" s="5">
        <f t="shared" si="247"/>
        <v>21</v>
      </c>
      <c r="L1525" s="7">
        <f t="shared" si="248"/>
        <v>44582</v>
      </c>
      <c r="M1525" s="5" t="s">
        <v>1841</v>
      </c>
      <c r="U1525" s="5" t="s">
        <v>1873</v>
      </c>
      <c r="V1525" s="5" t="str">
        <f t="shared" si="249"/>
        <v>jomy contratistas generales s.r.l.</v>
      </c>
      <c r="W1525" s="5" t="str">
        <f t="shared" si="250"/>
        <v>JOMY CONTRATISTAS GENERALES S.R.L.</v>
      </c>
      <c r="X1525" s="5" t="str">
        <f t="shared" si="251"/>
        <v>Jomy Contratistas Generales S.R.L.</v>
      </c>
      <c r="Y1525" s="5">
        <v>20561413917</v>
      </c>
      <c r="Z1525" s="5" t="s">
        <v>34</v>
      </c>
      <c r="AA1525" s="5" t="s">
        <v>35</v>
      </c>
      <c r="AD1525" s="5" t="s">
        <v>36</v>
      </c>
      <c r="AE1525" s="5">
        <v>161.86000000000001</v>
      </c>
      <c r="AF1525" s="5">
        <v>0</v>
      </c>
      <c r="AG1525" s="5">
        <v>29.14</v>
      </c>
      <c r="AH1525" s="5">
        <f t="shared" si="252"/>
        <v>191</v>
      </c>
    </row>
    <row r="1526" spans="1:34" x14ac:dyDescent="0.25">
      <c r="A1526" s="5">
        <v>1471</v>
      </c>
      <c r="B1526" s="5" t="s">
        <v>49</v>
      </c>
      <c r="C1526" s="5" t="s">
        <v>30</v>
      </c>
      <c r="D1526" s="5" t="s">
        <v>1874</v>
      </c>
      <c r="E1526" s="15" t="str">
        <f t="shared" si="253"/>
        <v>B003</v>
      </c>
      <c r="F1526" s="15" t="str">
        <f t="shared" si="243"/>
        <v>12440</v>
      </c>
      <c r="G1526" s="15" t="str">
        <f t="shared" si="244"/>
        <v>3-1</v>
      </c>
      <c r="H1526" s="5" t="s">
        <v>1841</v>
      </c>
      <c r="I1526" s="5">
        <f t="shared" si="245"/>
        <v>1</v>
      </c>
      <c r="J1526" s="5">
        <f t="shared" si="246"/>
        <v>2022</v>
      </c>
      <c r="K1526" s="5">
        <f t="shared" si="247"/>
        <v>21</v>
      </c>
      <c r="L1526" s="7">
        <f t="shared" si="248"/>
        <v>44582</v>
      </c>
      <c r="M1526" s="5" t="s">
        <v>1841</v>
      </c>
      <c r="U1526" s="5" t="s">
        <v>33</v>
      </c>
      <c r="V1526" s="5" t="str">
        <f t="shared" si="249"/>
        <v>clientes - varios</v>
      </c>
      <c r="W1526" s="5" t="str">
        <f t="shared" si="250"/>
        <v>CLIENTES - VARIOS</v>
      </c>
      <c r="X1526" s="5" t="str">
        <f t="shared" si="251"/>
        <v>Clientes - Varios</v>
      </c>
      <c r="Y1526" s="5">
        <v>99999999</v>
      </c>
      <c r="Z1526" s="5" t="s">
        <v>34</v>
      </c>
      <c r="AA1526" s="5" t="s">
        <v>35</v>
      </c>
      <c r="AD1526" s="5" t="s">
        <v>36</v>
      </c>
      <c r="AE1526" s="5">
        <v>11.02</v>
      </c>
      <c r="AF1526" s="5">
        <v>0</v>
      </c>
      <c r="AG1526" s="5">
        <v>1.98</v>
      </c>
      <c r="AH1526" s="5">
        <f t="shared" si="252"/>
        <v>13</v>
      </c>
    </row>
    <row r="1527" spans="1:34" x14ac:dyDescent="0.25">
      <c r="A1527" s="5">
        <v>1472</v>
      </c>
      <c r="B1527" s="5" t="s">
        <v>29</v>
      </c>
      <c r="C1527" s="5" t="s">
        <v>38</v>
      </c>
      <c r="D1527" s="5" t="s">
        <v>1875</v>
      </c>
      <c r="E1527" s="15" t="str">
        <f t="shared" si="253"/>
        <v>F001</v>
      </c>
      <c r="F1527" s="15" t="str">
        <f t="shared" si="243"/>
        <v>8188</v>
      </c>
      <c r="G1527" s="15" t="str">
        <f t="shared" si="244"/>
        <v>1-8</v>
      </c>
      <c r="H1527" s="5" t="s">
        <v>1841</v>
      </c>
      <c r="I1527" s="5">
        <f t="shared" si="245"/>
        <v>1</v>
      </c>
      <c r="J1527" s="5">
        <f t="shared" si="246"/>
        <v>2022</v>
      </c>
      <c r="K1527" s="5">
        <f t="shared" si="247"/>
        <v>21</v>
      </c>
      <c r="L1527" s="7">
        <f t="shared" si="248"/>
        <v>44582</v>
      </c>
      <c r="M1527" s="5" t="s">
        <v>1841</v>
      </c>
      <c r="R1527" s="5" t="s">
        <v>683</v>
      </c>
      <c r="S1527" s="5" t="s">
        <v>61</v>
      </c>
      <c r="T1527" s="5" t="s">
        <v>60</v>
      </c>
      <c r="U1527" s="5" t="s">
        <v>684</v>
      </c>
      <c r="V1527" s="5" t="str">
        <f t="shared" si="249"/>
        <v>hermanos taydelmarc sociedad anonima cerrada</v>
      </c>
      <c r="W1527" s="5" t="str">
        <f t="shared" si="250"/>
        <v>HERMANOS TAYDELMARC SOCIEDAD ANONIMA CERRADA</v>
      </c>
      <c r="X1527" s="5" t="str">
        <f t="shared" si="251"/>
        <v>Hermanos Taydelmarc Sociedad Anonima Cerrada</v>
      </c>
      <c r="Y1527" s="5">
        <v>20601932424</v>
      </c>
      <c r="Z1527" s="5" t="s">
        <v>34</v>
      </c>
      <c r="AA1527" s="5" t="s">
        <v>35</v>
      </c>
      <c r="AD1527" s="5" t="s">
        <v>36</v>
      </c>
      <c r="AE1527" s="5">
        <v>127.12</v>
      </c>
      <c r="AF1527" s="5">
        <v>0</v>
      </c>
      <c r="AG1527" s="5">
        <v>22.88</v>
      </c>
      <c r="AH1527" s="5">
        <f t="shared" si="252"/>
        <v>150</v>
      </c>
    </row>
    <row r="1528" spans="1:34" x14ac:dyDescent="0.25">
      <c r="A1528" s="5">
        <v>1473</v>
      </c>
      <c r="B1528" s="5" t="s">
        <v>29</v>
      </c>
      <c r="C1528" s="5" t="s">
        <v>30</v>
      </c>
      <c r="D1528" s="5" t="s">
        <v>1876</v>
      </c>
      <c r="E1528" s="15" t="str">
        <f t="shared" si="253"/>
        <v>B001</v>
      </c>
      <c r="F1528" s="15" t="str">
        <f t="shared" si="243"/>
        <v>16923</v>
      </c>
      <c r="G1528" s="15" t="str">
        <f t="shared" si="244"/>
        <v>1-1</v>
      </c>
      <c r="H1528" s="5" t="s">
        <v>1877</v>
      </c>
      <c r="I1528" s="5">
        <f t="shared" si="245"/>
        <v>1</v>
      </c>
      <c r="J1528" s="5">
        <f t="shared" si="246"/>
        <v>2022</v>
      </c>
      <c r="K1528" s="5">
        <f t="shared" si="247"/>
        <v>20</v>
      </c>
      <c r="L1528" s="7">
        <f t="shared" si="248"/>
        <v>44581</v>
      </c>
      <c r="M1528" s="5" t="s">
        <v>1877</v>
      </c>
      <c r="U1528" s="5" t="s">
        <v>33</v>
      </c>
      <c r="V1528" s="5" t="str">
        <f t="shared" si="249"/>
        <v>clientes - varios</v>
      </c>
      <c r="W1528" s="5" t="str">
        <f t="shared" si="250"/>
        <v>CLIENTES - VARIOS</v>
      </c>
      <c r="X1528" s="5" t="str">
        <f t="shared" si="251"/>
        <v>Clientes - Varios</v>
      </c>
      <c r="Y1528" s="5">
        <v>99999999</v>
      </c>
      <c r="Z1528" s="5" t="s">
        <v>34</v>
      </c>
      <c r="AA1528" s="5" t="s">
        <v>35</v>
      </c>
      <c r="AD1528" s="5" t="s">
        <v>36</v>
      </c>
      <c r="AE1528" s="5">
        <v>117.8</v>
      </c>
      <c r="AF1528" s="5">
        <v>0</v>
      </c>
      <c r="AG1528" s="5">
        <v>21.2</v>
      </c>
      <c r="AH1528" s="5">
        <f t="shared" si="252"/>
        <v>139</v>
      </c>
    </row>
    <row r="1529" spans="1:34" x14ac:dyDescent="0.25">
      <c r="A1529" s="5">
        <v>1474</v>
      </c>
      <c r="B1529" s="5" t="s">
        <v>49</v>
      </c>
      <c r="C1529" s="5" t="s">
        <v>38</v>
      </c>
      <c r="D1529" s="5" t="s">
        <v>1878</v>
      </c>
      <c r="E1529" s="15" t="str">
        <f t="shared" si="253"/>
        <v>F003</v>
      </c>
      <c r="F1529" s="15" t="str">
        <f t="shared" ref="F1529:F1592" si="254">IF(LEFT(RIGHT(D1529,5),1)="-",RIGHT(D1529,4),RIGHT(D1529,5))</f>
        <v>2057</v>
      </c>
      <c r="G1529" s="15" t="str">
        <f t="shared" ref="G1529:G1592" si="255">MID(D1529,4,3)</f>
        <v>3-2</v>
      </c>
      <c r="H1529" s="5" t="s">
        <v>1877</v>
      </c>
      <c r="I1529" s="5">
        <f t="shared" ref="I1529:I1592" si="256">MONTH(H1529)</f>
        <v>1</v>
      </c>
      <c r="J1529" s="5">
        <f t="shared" ref="J1529:J1592" si="257">YEAR(H1529)</f>
        <v>2022</v>
      </c>
      <c r="K1529" s="5">
        <f t="shared" ref="K1529:K1592" si="258">DAY(H1529)</f>
        <v>20</v>
      </c>
      <c r="L1529" s="7">
        <f t="shared" ref="L1529:L1592" si="259">DATE(J1529,I1529,K1529)</f>
        <v>44581</v>
      </c>
      <c r="M1529" s="5" t="s">
        <v>1877</v>
      </c>
      <c r="R1529" s="5" t="s">
        <v>41</v>
      </c>
      <c r="S1529" s="5" t="s">
        <v>40</v>
      </c>
      <c r="T1529" s="5" t="s">
        <v>41</v>
      </c>
      <c r="U1529" s="5" t="s">
        <v>106</v>
      </c>
      <c r="V1529" s="5" t="str">
        <f t="shared" ref="V1529:V1592" si="260">LOWER(U1529)</f>
        <v>casiano maco segundo baltazar</v>
      </c>
      <c r="W1529" s="5" t="str">
        <f t="shared" ref="W1529:W1592" si="261">UPPER(U1529)</f>
        <v>CASIANO MACO SEGUNDO BALTAZAR</v>
      </c>
      <c r="X1529" s="5" t="str">
        <f t="shared" ref="X1529:X1592" si="262">PROPER(W1529)</f>
        <v>Casiano Maco Segundo Baltazar</v>
      </c>
      <c r="Y1529" s="5">
        <v>10432479388</v>
      </c>
      <c r="Z1529" s="5" t="s">
        <v>34</v>
      </c>
      <c r="AA1529" s="5" t="s">
        <v>35</v>
      </c>
      <c r="AD1529" s="5" t="s">
        <v>36</v>
      </c>
      <c r="AE1529" s="5">
        <v>42.37</v>
      </c>
      <c r="AF1529" s="5">
        <v>0</v>
      </c>
      <c r="AG1529" s="5">
        <v>7.63</v>
      </c>
      <c r="AH1529" s="5">
        <f t="shared" ref="AH1529:AH1592" si="263">AE1529+AG1529</f>
        <v>50</v>
      </c>
    </row>
    <row r="1530" spans="1:34" x14ac:dyDescent="0.25">
      <c r="A1530" s="5">
        <v>1475</v>
      </c>
      <c r="B1530" s="5" t="s">
        <v>29</v>
      </c>
      <c r="C1530" s="5" t="s">
        <v>38</v>
      </c>
      <c r="D1530" s="5" t="s">
        <v>1879</v>
      </c>
      <c r="E1530" s="15" t="str">
        <f t="shared" ref="E1530:E1593" si="264">LEFT(D1530,4)</f>
        <v>F001</v>
      </c>
      <c r="F1530" s="15" t="str">
        <f t="shared" si="254"/>
        <v>8187</v>
      </c>
      <c r="G1530" s="15" t="str">
        <f t="shared" si="255"/>
        <v>1-8</v>
      </c>
      <c r="H1530" s="5" t="s">
        <v>1877</v>
      </c>
      <c r="I1530" s="5">
        <f t="shared" si="256"/>
        <v>1</v>
      </c>
      <c r="J1530" s="5">
        <f t="shared" si="257"/>
        <v>2022</v>
      </c>
      <c r="K1530" s="5">
        <f t="shared" si="258"/>
        <v>20</v>
      </c>
      <c r="L1530" s="7">
        <f t="shared" si="259"/>
        <v>44581</v>
      </c>
      <c r="M1530" s="5" t="s">
        <v>1877</v>
      </c>
      <c r="R1530" s="5" t="s">
        <v>92</v>
      </c>
      <c r="S1530" s="5" t="s">
        <v>40</v>
      </c>
      <c r="T1530" s="5" t="s">
        <v>41</v>
      </c>
      <c r="U1530" s="5" t="s">
        <v>200</v>
      </c>
      <c r="V1530" s="5" t="str">
        <f t="shared" si="260"/>
        <v>rodrigo vasquez jesus juan jose</v>
      </c>
      <c r="W1530" s="5" t="str">
        <f t="shared" si="261"/>
        <v>RODRIGO VASQUEZ JESUS JUAN JOSE</v>
      </c>
      <c r="X1530" s="5" t="str">
        <f t="shared" si="262"/>
        <v>Rodrigo Vasquez Jesus Juan Jose</v>
      </c>
      <c r="Y1530" s="5">
        <v>10471184506</v>
      </c>
      <c r="Z1530" s="5" t="s">
        <v>34</v>
      </c>
      <c r="AA1530" s="5" t="s">
        <v>35</v>
      </c>
      <c r="AD1530" s="5" t="s">
        <v>36</v>
      </c>
      <c r="AE1530" s="5">
        <v>114.41</v>
      </c>
      <c r="AF1530" s="5">
        <v>0</v>
      </c>
      <c r="AG1530" s="5">
        <v>20.59</v>
      </c>
      <c r="AH1530" s="5">
        <f t="shared" si="263"/>
        <v>135</v>
      </c>
    </row>
    <row r="1531" spans="1:34" x14ac:dyDescent="0.25">
      <c r="A1531" s="5">
        <v>1476</v>
      </c>
      <c r="B1531" s="5" t="s">
        <v>29</v>
      </c>
      <c r="C1531" s="5" t="s">
        <v>30</v>
      </c>
      <c r="D1531" s="5" t="s">
        <v>1880</v>
      </c>
      <c r="E1531" s="15" t="str">
        <f t="shared" si="264"/>
        <v>B001</v>
      </c>
      <c r="F1531" s="15" t="str">
        <f t="shared" si="254"/>
        <v>16922</v>
      </c>
      <c r="G1531" s="15" t="str">
        <f t="shared" si="255"/>
        <v>1-1</v>
      </c>
      <c r="H1531" s="5" t="s">
        <v>1877</v>
      </c>
      <c r="I1531" s="5">
        <f t="shared" si="256"/>
        <v>1</v>
      </c>
      <c r="J1531" s="5">
        <f t="shared" si="257"/>
        <v>2022</v>
      </c>
      <c r="K1531" s="5">
        <f t="shared" si="258"/>
        <v>20</v>
      </c>
      <c r="L1531" s="7">
        <f t="shared" si="259"/>
        <v>44581</v>
      </c>
      <c r="M1531" s="5" t="s">
        <v>1877</v>
      </c>
      <c r="U1531" s="5" t="s">
        <v>33</v>
      </c>
      <c r="V1531" s="5" t="str">
        <f t="shared" si="260"/>
        <v>clientes - varios</v>
      </c>
      <c r="W1531" s="5" t="str">
        <f t="shared" si="261"/>
        <v>CLIENTES - VARIOS</v>
      </c>
      <c r="X1531" s="5" t="str">
        <f t="shared" si="262"/>
        <v>Clientes - Varios</v>
      </c>
      <c r="Y1531" s="5">
        <v>99999999</v>
      </c>
      <c r="Z1531" s="5" t="s">
        <v>34</v>
      </c>
      <c r="AA1531" s="5" t="s">
        <v>35</v>
      </c>
      <c r="AD1531" s="5" t="s">
        <v>36</v>
      </c>
      <c r="AE1531" s="5">
        <v>65.25</v>
      </c>
      <c r="AF1531" s="5">
        <v>0</v>
      </c>
      <c r="AG1531" s="5">
        <v>11.75</v>
      </c>
      <c r="AH1531" s="5">
        <f t="shared" si="263"/>
        <v>77</v>
      </c>
    </row>
    <row r="1532" spans="1:34" x14ac:dyDescent="0.25">
      <c r="A1532" s="5">
        <v>1477</v>
      </c>
      <c r="B1532" s="5" t="s">
        <v>29</v>
      </c>
      <c r="C1532" s="5" t="s">
        <v>30</v>
      </c>
      <c r="D1532" s="5" t="s">
        <v>1881</v>
      </c>
      <c r="E1532" s="15" t="str">
        <f t="shared" si="264"/>
        <v>B001</v>
      </c>
      <c r="F1532" s="15" t="str">
        <f t="shared" si="254"/>
        <v>16921</v>
      </c>
      <c r="G1532" s="15" t="str">
        <f t="shared" si="255"/>
        <v>1-1</v>
      </c>
      <c r="H1532" s="5" t="s">
        <v>1877</v>
      </c>
      <c r="I1532" s="5">
        <f t="shared" si="256"/>
        <v>1</v>
      </c>
      <c r="J1532" s="5">
        <f t="shared" si="257"/>
        <v>2022</v>
      </c>
      <c r="K1532" s="5">
        <f t="shared" si="258"/>
        <v>20</v>
      </c>
      <c r="L1532" s="7">
        <f t="shared" si="259"/>
        <v>44581</v>
      </c>
      <c r="M1532" s="5" t="s">
        <v>1877</v>
      </c>
      <c r="U1532" s="5" t="s">
        <v>33</v>
      </c>
      <c r="V1532" s="5" t="str">
        <f t="shared" si="260"/>
        <v>clientes - varios</v>
      </c>
      <c r="W1532" s="5" t="str">
        <f t="shared" si="261"/>
        <v>CLIENTES - VARIOS</v>
      </c>
      <c r="X1532" s="5" t="str">
        <f t="shared" si="262"/>
        <v>Clientes - Varios</v>
      </c>
      <c r="Y1532" s="5">
        <v>99999999</v>
      </c>
      <c r="Z1532" s="5" t="s">
        <v>34</v>
      </c>
      <c r="AA1532" s="5" t="s">
        <v>35</v>
      </c>
      <c r="AD1532" s="5" t="s">
        <v>36</v>
      </c>
      <c r="AE1532" s="5">
        <v>94.91</v>
      </c>
      <c r="AF1532" s="5">
        <v>0</v>
      </c>
      <c r="AG1532" s="5">
        <v>17.079999999999998</v>
      </c>
      <c r="AH1532" s="5">
        <f t="shared" si="263"/>
        <v>111.99</v>
      </c>
    </row>
    <row r="1533" spans="1:34" x14ac:dyDescent="0.25">
      <c r="A1533" s="5">
        <v>1478</v>
      </c>
      <c r="B1533" s="5" t="s">
        <v>29</v>
      </c>
      <c r="C1533" s="5" t="s">
        <v>30</v>
      </c>
      <c r="D1533" s="5" t="s">
        <v>1882</v>
      </c>
      <c r="E1533" s="15" t="str">
        <f t="shared" si="264"/>
        <v>B001</v>
      </c>
      <c r="F1533" s="15" t="str">
        <f t="shared" si="254"/>
        <v>16920</v>
      </c>
      <c r="G1533" s="15" t="str">
        <f t="shared" si="255"/>
        <v>1-1</v>
      </c>
      <c r="H1533" s="5" t="s">
        <v>1877</v>
      </c>
      <c r="I1533" s="5">
        <f t="shared" si="256"/>
        <v>1</v>
      </c>
      <c r="J1533" s="5">
        <f t="shared" si="257"/>
        <v>2022</v>
      </c>
      <c r="K1533" s="5">
        <f t="shared" si="258"/>
        <v>20</v>
      </c>
      <c r="L1533" s="7">
        <f t="shared" si="259"/>
        <v>44581</v>
      </c>
      <c r="M1533" s="5" t="s">
        <v>1877</v>
      </c>
      <c r="U1533" s="5" t="s">
        <v>33</v>
      </c>
      <c r="V1533" s="5" t="str">
        <f t="shared" si="260"/>
        <v>clientes - varios</v>
      </c>
      <c r="W1533" s="5" t="str">
        <f t="shared" si="261"/>
        <v>CLIENTES - VARIOS</v>
      </c>
      <c r="X1533" s="5" t="str">
        <f t="shared" si="262"/>
        <v>Clientes - Varios</v>
      </c>
      <c r="Y1533" s="5">
        <v>99999999</v>
      </c>
      <c r="Z1533" s="5" t="s">
        <v>34</v>
      </c>
      <c r="AA1533" s="5" t="s">
        <v>35</v>
      </c>
      <c r="AD1533" s="5" t="s">
        <v>36</v>
      </c>
      <c r="AE1533" s="5">
        <v>61.86</v>
      </c>
      <c r="AF1533" s="5">
        <v>0</v>
      </c>
      <c r="AG1533" s="5">
        <v>11.14</v>
      </c>
      <c r="AH1533" s="5">
        <f t="shared" si="263"/>
        <v>73</v>
      </c>
    </row>
    <row r="1534" spans="1:34" x14ac:dyDescent="0.25">
      <c r="A1534" s="5">
        <v>1479</v>
      </c>
      <c r="B1534" s="5" t="s">
        <v>29</v>
      </c>
      <c r="C1534" s="5" t="s">
        <v>30</v>
      </c>
      <c r="D1534" s="5" t="s">
        <v>1883</v>
      </c>
      <c r="E1534" s="15" t="str">
        <f t="shared" si="264"/>
        <v>B001</v>
      </c>
      <c r="F1534" s="15" t="str">
        <f t="shared" si="254"/>
        <v>16919</v>
      </c>
      <c r="G1534" s="15" t="str">
        <f t="shared" si="255"/>
        <v>1-1</v>
      </c>
      <c r="H1534" s="5" t="s">
        <v>1877</v>
      </c>
      <c r="I1534" s="5">
        <f t="shared" si="256"/>
        <v>1</v>
      </c>
      <c r="J1534" s="5">
        <f t="shared" si="257"/>
        <v>2022</v>
      </c>
      <c r="K1534" s="5">
        <f t="shared" si="258"/>
        <v>20</v>
      </c>
      <c r="L1534" s="7">
        <f t="shared" si="259"/>
        <v>44581</v>
      </c>
      <c r="M1534" s="5" t="s">
        <v>1877</v>
      </c>
      <c r="U1534" s="5" t="s">
        <v>1884</v>
      </c>
      <c r="V1534" s="5" t="str">
        <f t="shared" si="260"/>
        <v>vera inga, lilia rosa</v>
      </c>
      <c r="W1534" s="5" t="str">
        <f t="shared" si="261"/>
        <v>VERA INGA, LILIA ROSA</v>
      </c>
      <c r="X1534" s="5" t="str">
        <f t="shared" si="262"/>
        <v>Vera Inga, Lilia Rosa</v>
      </c>
      <c r="Y1534" s="5">
        <v>77574201</v>
      </c>
      <c r="Z1534" s="5" t="s">
        <v>34</v>
      </c>
      <c r="AA1534" s="5" t="s">
        <v>35</v>
      </c>
      <c r="AD1534" s="5" t="s">
        <v>36</v>
      </c>
      <c r="AE1534" s="5">
        <v>396.61</v>
      </c>
      <c r="AF1534" s="5">
        <v>0</v>
      </c>
      <c r="AG1534" s="5">
        <v>71.39</v>
      </c>
      <c r="AH1534" s="5">
        <f t="shared" si="263"/>
        <v>468</v>
      </c>
    </row>
    <row r="1535" spans="1:34" x14ac:dyDescent="0.25">
      <c r="A1535" s="5">
        <v>1480</v>
      </c>
      <c r="B1535" s="5" t="s">
        <v>49</v>
      </c>
      <c r="C1535" s="5" t="s">
        <v>30</v>
      </c>
      <c r="D1535" s="5" t="s">
        <v>1885</v>
      </c>
      <c r="E1535" s="15" t="str">
        <f t="shared" si="264"/>
        <v>B003</v>
      </c>
      <c r="F1535" s="15" t="str">
        <f t="shared" si="254"/>
        <v>12439</v>
      </c>
      <c r="G1535" s="15" t="str">
        <f t="shared" si="255"/>
        <v>3-1</v>
      </c>
      <c r="H1535" s="5" t="s">
        <v>1877</v>
      </c>
      <c r="I1535" s="5">
        <f t="shared" si="256"/>
        <v>1</v>
      </c>
      <c r="J1535" s="5">
        <f t="shared" si="257"/>
        <v>2022</v>
      </c>
      <c r="K1535" s="5">
        <f t="shared" si="258"/>
        <v>20</v>
      </c>
      <c r="L1535" s="7">
        <f t="shared" si="259"/>
        <v>44581</v>
      </c>
      <c r="M1535" s="5" t="s">
        <v>1877</v>
      </c>
      <c r="U1535" s="5" t="s">
        <v>33</v>
      </c>
      <c r="V1535" s="5" t="str">
        <f t="shared" si="260"/>
        <v>clientes - varios</v>
      </c>
      <c r="W1535" s="5" t="str">
        <f t="shared" si="261"/>
        <v>CLIENTES - VARIOS</v>
      </c>
      <c r="X1535" s="5" t="str">
        <f t="shared" si="262"/>
        <v>Clientes - Varios</v>
      </c>
      <c r="Y1535" s="5">
        <v>99999999</v>
      </c>
      <c r="Z1535" s="5" t="s">
        <v>34</v>
      </c>
      <c r="AA1535" s="5" t="s">
        <v>35</v>
      </c>
      <c r="AD1535" s="5" t="s">
        <v>36</v>
      </c>
      <c r="AE1535" s="5">
        <v>42.37</v>
      </c>
      <c r="AF1535" s="5">
        <v>0</v>
      </c>
      <c r="AG1535" s="5">
        <v>7.63</v>
      </c>
      <c r="AH1535" s="5">
        <f t="shared" si="263"/>
        <v>50</v>
      </c>
    </row>
    <row r="1536" spans="1:34" x14ac:dyDescent="0.25">
      <c r="A1536" s="5">
        <v>1481</v>
      </c>
      <c r="B1536" s="5" t="s">
        <v>29</v>
      </c>
      <c r="C1536" s="5" t="s">
        <v>30</v>
      </c>
      <c r="D1536" s="5" t="s">
        <v>1886</v>
      </c>
      <c r="E1536" s="15" t="str">
        <f t="shared" si="264"/>
        <v>B001</v>
      </c>
      <c r="F1536" s="15" t="str">
        <f t="shared" si="254"/>
        <v>16918</v>
      </c>
      <c r="G1536" s="15" t="str">
        <f t="shared" si="255"/>
        <v>1-1</v>
      </c>
      <c r="H1536" s="5" t="s">
        <v>1877</v>
      </c>
      <c r="I1536" s="5">
        <f t="shared" si="256"/>
        <v>1</v>
      </c>
      <c r="J1536" s="5">
        <f t="shared" si="257"/>
        <v>2022</v>
      </c>
      <c r="K1536" s="5">
        <f t="shared" si="258"/>
        <v>20</v>
      </c>
      <c r="L1536" s="7">
        <f t="shared" si="259"/>
        <v>44581</v>
      </c>
      <c r="M1536" s="5" t="s">
        <v>1877</v>
      </c>
      <c r="U1536" s="5" t="s">
        <v>33</v>
      </c>
      <c r="V1536" s="5" t="str">
        <f t="shared" si="260"/>
        <v>clientes - varios</v>
      </c>
      <c r="W1536" s="5" t="str">
        <f t="shared" si="261"/>
        <v>CLIENTES - VARIOS</v>
      </c>
      <c r="X1536" s="5" t="str">
        <f t="shared" si="262"/>
        <v>Clientes - Varios</v>
      </c>
      <c r="Y1536" s="5">
        <v>99999999</v>
      </c>
      <c r="Z1536" s="5" t="s">
        <v>34</v>
      </c>
      <c r="AA1536" s="5" t="s">
        <v>35</v>
      </c>
      <c r="AD1536" s="5" t="s">
        <v>36</v>
      </c>
      <c r="AE1536" s="5">
        <v>42.37</v>
      </c>
      <c r="AF1536" s="5">
        <v>0</v>
      </c>
      <c r="AG1536" s="5">
        <v>7.63</v>
      </c>
      <c r="AH1536" s="5">
        <f t="shared" si="263"/>
        <v>50</v>
      </c>
    </row>
    <row r="1537" spans="1:34" x14ac:dyDescent="0.25">
      <c r="A1537" s="5">
        <v>1482</v>
      </c>
      <c r="B1537" s="5" t="s">
        <v>49</v>
      </c>
      <c r="C1537" s="5" t="s">
        <v>30</v>
      </c>
      <c r="D1537" s="5" t="s">
        <v>1887</v>
      </c>
      <c r="E1537" s="15" t="str">
        <f t="shared" si="264"/>
        <v>B003</v>
      </c>
      <c r="F1537" s="15" t="str">
        <f t="shared" si="254"/>
        <v>12438</v>
      </c>
      <c r="G1537" s="15" t="str">
        <f t="shared" si="255"/>
        <v>3-1</v>
      </c>
      <c r="H1537" s="5" t="s">
        <v>1877</v>
      </c>
      <c r="I1537" s="5">
        <f t="shared" si="256"/>
        <v>1</v>
      </c>
      <c r="J1537" s="5">
        <f t="shared" si="257"/>
        <v>2022</v>
      </c>
      <c r="K1537" s="5">
        <f t="shared" si="258"/>
        <v>20</v>
      </c>
      <c r="L1537" s="7">
        <f t="shared" si="259"/>
        <v>44581</v>
      </c>
      <c r="M1537" s="5" t="s">
        <v>1877</v>
      </c>
      <c r="U1537" s="5" t="s">
        <v>33</v>
      </c>
      <c r="V1537" s="5" t="str">
        <f t="shared" si="260"/>
        <v>clientes - varios</v>
      </c>
      <c r="W1537" s="5" t="str">
        <f t="shared" si="261"/>
        <v>CLIENTES - VARIOS</v>
      </c>
      <c r="X1537" s="5" t="str">
        <f t="shared" si="262"/>
        <v>Clientes - Varios</v>
      </c>
      <c r="Y1537" s="5">
        <v>99999999</v>
      </c>
      <c r="Z1537" s="5" t="s">
        <v>34</v>
      </c>
      <c r="AA1537" s="5" t="s">
        <v>35</v>
      </c>
      <c r="AD1537" s="5" t="s">
        <v>36</v>
      </c>
      <c r="AE1537" s="5">
        <v>9.32</v>
      </c>
      <c r="AF1537" s="5">
        <v>0</v>
      </c>
      <c r="AG1537" s="5">
        <v>1.68</v>
      </c>
      <c r="AH1537" s="5">
        <f t="shared" si="263"/>
        <v>11</v>
      </c>
    </row>
    <row r="1538" spans="1:34" x14ac:dyDescent="0.25">
      <c r="A1538" s="5">
        <v>1483</v>
      </c>
      <c r="B1538" s="5" t="s">
        <v>29</v>
      </c>
      <c r="C1538" s="5" t="s">
        <v>30</v>
      </c>
      <c r="D1538" s="5" t="s">
        <v>1888</v>
      </c>
      <c r="E1538" s="15" t="str">
        <f t="shared" si="264"/>
        <v>B001</v>
      </c>
      <c r="F1538" s="15" t="str">
        <f t="shared" si="254"/>
        <v>16917</v>
      </c>
      <c r="G1538" s="15" t="str">
        <f t="shared" si="255"/>
        <v>1-1</v>
      </c>
      <c r="H1538" s="5" t="s">
        <v>1877</v>
      </c>
      <c r="I1538" s="5">
        <f t="shared" si="256"/>
        <v>1</v>
      </c>
      <c r="J1538" s="5">
        <f t="shared" si="257"/>
        <v>2022</v>
      </c>
      <c r="K1538" s="5">
        <f t="shared" si="258"/>
        <v>20</v>
      </c>
      <c r="L1538" s="7">
        <f t="shared" si="259"/>
        <v>44581</v>
      </c>
      <c r="M1538" s="5" t="s">
        <v>1877</v>
      </c>
      <c r="U1538" s="5" t="s">
        <v>33</v>
      </c>
      <c r="V1538" s="5" t="str">
        <f t="shared" si="260"/>
        <v>clientes - varios</v>
      </c>
      <c r="W1538" s="5" t="str">
        <f t="shared" si="261"/>
        <v>CLIENTES - VARIOS</v>
      </c>
      <c r="X1538" s="5" t="str">
        <f t="shared" si="262"/>
        <v>Clientes - Varios</v>
      </c>
      <c r="Y1538" s="5">
        <v>99999999</v>
      </c>
      <c r="Z1538" s="5" t="s">
        <v>34</v>
      </c>
      <c r="AA1538" s="5" t="s">
        <v>35</v>
      </c>
      <c r="AD1538" s="5" t="s">
        <v>36</v>
      </c>
      <c r="AE1538" s="5">
        <v>50.85</v>
      </c>
      <c r="AF1538" s="5">
        <v>0</v>
      </c>
      <c r="AG1538" s="5">
        <v>9.15</v>
      </c>
      <c r="AH1538" s="5">
        <f t="shared" si="263"/>
        <v>60</v>
      </c>
    </row>
    <row r="1539" spans="1:34" x14ac:dyDescent="0.25">
      <c r="A1539" s="5">
        <v>1484</v>
      </c>
      <c r="B1539" s="5" t="s">
        <v>49</v>
      </c>
      <c r="C1539" s="5" t="s">
        <v>30</v>
      </c>
      <c r="D1539" s="5" t="s">
        <v>1889</v>
      </c>
      <c r="E1539" s="15" t="str">
        <f t="shared" si="264"/>
        <v>B003</v>
      </c>
      <c r="F1539" s="15" t="str">
        <f t="shared" si="254"/>
        <v>12437</v>
      </c>
      <c r="G1539" s="15" t="str">
        <f t="shared" si="255"/>
        <v>3-1</v>
      </c>
      <c r="H1539" s="5" t="s">
        <v>1877</v>
      </c>
      <c r="I1539" s="5">
        <f t="shared" si="256"/>
        <v>1</v>
      </c>
      <c r="J1539" s="5">
        <f t="shared" si="257"/>
        <v>2022</v>
      </c>
      <c r="K1539" s="5">
        <f t="shared" si="258"/>
        <v>20</v>
      </c>
      <c r="L1539" s="7">
        <f t="shared" si="259"/>
        <v>44581</v>
      </c>
      <c r="M1539" s="5" t="s">
        <v>1877</v>
      </c>
      <c r="U1539" s="5" t="s">
        <v>33</v>
      </c>
      <c r="V1539" s="5" t="str">
        <f t="shared" si="260"/>
        <v>clientes - varios</v>
      </c>
      <c r="W1539" s="5" t="str">
        <f t="shared" si="261"/>
        <v>CLIENTES - VARIOS</v>
      </c>
      <c r="X1539" s="5" t="str">
        <f t="shared" si="262"/>
        <v>Clientes - Varios</v>
      </c>
      <c r="Y1539" s="5">
        <v>99999999</v>
      </c>
      <c r="Z1539" s="5" t="s">
        <v>34</v>
      </c>
      <c r="AA1539" s="5" t="s">
        <v>35</v>
      </c>
      <c r="AD1539" s="5" t="s">
        <v>36</v>
      </c>
      <c r="AE1539" s="5">
        <v>35.17</v>
      </c>
      <c r="AF1539" s="5">
        <v>0</v>
      </c>
      <c r="AG1539" s="5">
        <v>6.33</v>
      </c>
      <c r="AH1539" s="5">
        <f t="shared" si="263"/>
        <v>41.5</v>
      </c>
    </row>
    <row r="1540" spans="1:34" x14ac:dyDescent="0.25">
      <c r="A1540" s="5">
        <v>1485</v>
      </c>
      <c r="B1540" s="5" t="s">
        <v>29</v>
      </c>
      <c r="C1540" s="5" t="s">
        <v>30</v>
      </c>
      <c r="D1540" s="5" t="s">
        <v>1890</v>
      </c>
      <c r="E1540" s="15" t="str">
        <f t="shared" si="264"/>
        <v>B001</v>
      </c>
      <c r="F1540" s="15" t="str">
        <f t="shared" si="254"/>
        <v>16916</v>
      </c>
      <c r="G1540" s="15" t="str">
        <f t="shared" si="255"/>
        <v>1-1</v>
      </c>
      <c r="H1540" s="5" t="s">
        <v>1877</v>
      </c>
      <c r="I1540" s="5">
        <f t="shared" si="256"/>
        <v>1</v>
      </c>
      <c r="J1540" s="5">
        <f t="shared" si="257"/>
        <v>2022</v>
      </c>
      <c r="K1540" s="5">
        <f t="shared" si="258"/>
        <v>20</v>
      </c>
      <c r="L1540" s="7">
        <f t="shared" si="259"/>
        <v>44581</v>
      </c>
      <c r="M1540" s="5" t="s">
        <v>1877</v>
      </c>
      <c r="U1540" s="5" t="s">
        <v>33</v>
      </c>
      <c r="V1540" s="5" t="str">
        <f t="shared" si="260"/>
        <v>clientes - varios</v>
      </c>
      <c r="W1540" s="5" t="str">
        <f t="shared" si="261"/>
        <v>CLIENTES - VARIOS</v>
      </c>
      <c r="X1540" s="5" t="str">
        <f t="shared" si="262"/>
        <v>Clientes - Varios</v>
      </c>
      <c r="Y1540" s="5">
        <v>99999999</v>
      </c>
      <c r="Z1540" s="5" t="s">
        <v>34</v>
      </c>
      <c r="AA1540" s="5" t="s">
        <v>35</v>
      </c>
      <c r="AD1540" s="5" t="s">
        <v>36</v>
      </c>
      <c r="AE1540" s="5">
        <v>84.75</v>
      </c>
      <c r="AF1540" s="5">
        <v>0</v>
      </c>
      <c r="AG1540" s="5">
        <v>15.25</v>
      </c>
      <c r="AH1540" s="5">
        <f t="shared" si="263"/>
        <v>100</v>
      </c>
    </row>
    <row r="1541" spans="1:34" x14ac:dyDescent="0.25">
      <c r="A1541" s="5">
        <v>1486</v>
      </c>
      <c r="B1541" s="5" t="s">
        <v>29</v>
      </c>
      <c r="C1541" s="5" t="s">
        <v>38</v>
      </c>
      <c r="D1541" s="5" t="s">
        <v>1891</v>
      </c>
      <c r="E1541" s="15" t="str">
        <f t="shared" si="264"/>
        <v>F001</v>
      </c>
      <c r="F1541" s="15" t="str">
        <f t="shared" si="254"/>
        <v>8186</v>
      </c>
      <c r="G1541" s="15" t="str">
        <f t="shared" si="255"/>
        <v>1-8</v>
      </c>
      <c r="H1541" s="5" t="s">
        <v>1877</v>
      </c>
      <c r="I1541" s="5">
        <f t="shared" si="256"/>
        <v>1</v>
      </c>
      <c r="J1541" s="5">
        <f t="shared" si="257"/>
        <v>2022</v>
      </c>
      <c r="K1541" s="5">
        <f t="shared" si="258"/>
        <v>20</v>
      </c>
      <c r="L1541" s="7">
        <f t="shared" si="259"/>
        <v>44581</v>
      </c>
      <c r="M1541" s="5" t="s">
        <v>1877</v>
      </c>
      <c r="U1541" s="5" t="s">
        <v>1892</v>
      </c>
      <c r="V1541" s="5" t="str">
        <f t="shared" si="260"/>
        <v>apminco s.r.l</v>
      </c>
      <c r="W1541" s="5" t="str">
        <f t="shared" si="261"/>
        <v>APMINCO S.R.L</v>
      </c>
      <c r="X1541" s="5" t="str">
        <f t="shared" si="262"/>
        <v>Apminco S.R.L</v>
      </c>
      <c r="Y1541" s="5">
        <v>20480444508</v>
      </c>
      <c r="Z1541" s="5" t="s">
        <v>34</v>
      </c>
      <c r="AA1541" s="5" t="s">
        <v>35</v>
      </c>
      <c r="AD1541" s="5" t="s">
        <v>36</v>
      </c>
      <c r="AE1541" s="5">
        <v>84.75</v>
      </c>
      <c r="AF1541" s="5">
        <v>0</v>
      </c>
      <c r="AG1541" s="5">
        <v>15.25</v>
      </c>
      <c r="AH1541" s="5">
        <f t="shared" si="263"/>
        <v>100</v>
      </c>
    </row>
    <row r="1542" spans="1:34" x14ac:dyDescent="0.25">
      <c r="A1542" s="5">
        <v>1487</v>
      </c>
      <c r="B1542" s="5" t="s">
        <v>29</v>
      </c>
      <c r="C1542" s="5" t="s">
        <v>38</v>
      </c>
      <c r="D1542" s="5" t="s">
        <v>1893</v>
      </c>
      <c r="E1542" s="15" t="str">
        <f t="shared" si="264"/>
        <v>F001</v>
      </c>
      <c r="F1542" s="15" t="str">
        <f t="shared" si="254"/>
        <v>8185</v>
      </c>
      <c r="G1542" s="15" t="str">
        <f t="shared" si="255"/>
        <v>1-8</v>
      </c>
      <c r="H1542" s="5" t="s">
        <v>1877</v>
      </c>
      <c r="I1542" s="5">
        <f t="shared" si="256"/>
        <v>1</v>
      </c>
      <c r="J1542" s="5">
        <f t="shared" si="257"/>
        <v>2022</v>
      </c>
      <c r="K1542" s="5">
        <f t="shared" si="258"/>
        <v>20</v>
      </c>
      <c r="L1542" s="7">
        <f t="shared" si="259"/>
        <v>44581</v>
      </c>
      <c r="M1542" s="5" t="s">
        <v>1877</v>
      </c>
      <c r="U1542" s="5" t="s">
        <v>1892</v>
      </c>
      <c r="V1542" s="5" t="str">
        <f t="shared" si="260"/>
        <v>apminco s.r.l</v>
      </c>
      <c r="W1542" s="5" t="str">
        <f t="shared" si="261"/>
        <v>APMINCO S.R.L</v>
      </c>
      <c r="X1542" s="5" t="str">
        <f t="shared" si="262"/>
        <v>Apminco S.R.L</v>
      </c>
      <c r="Y1542" s="5">
        <v>20480444508</v>
      </c>
      <c r="Z1542" s="5" t="s">
        <v>34</v>
      </c>
      <c r="AA1542" s="5" t="s">
        <v>35</v>
      </c>
      <c r="AD1542" s="5" t="s">
        <v>36</v>
      </c>
      <c r="AE1542" s="5">
        <v>949.15</v>
      </c>
      <c r="AF1542" s="5">
        <v>0</v>
      </c>
      <c r="AG1542" s="5">
        <v>170.85</v>
      </c>
      <c r="AH1542" s="5">
        <f t="shared" si="263"/>
        <v>1120</v>
      </c>
    </row>
    <row r="1543" spans="1:34" x14ac:dyDescent="0.25">
      <c r="A1543" s="5">
        <v>1488</v>
      </c>
      <c r="B1543" s="5" t="s">
        <v>29</v>
      </c>
      <c r="C1543" s="5" t="s">
        <v>38</v>
      </c>
      <c r="D1543" s="5" t="s">
        <v>1894</v>
      </c>
      <c r="E1543" s="15" t="str">
        <f t="shared" si="264"/>
        <v>F001</v>
      </c>
      <c r="F1543" s="15" t="str">
        <f t="shared" si="254"/>
        <v>8184</v>
      </c>
      <c r="G1543" s="15" t="str">
        <f t="shared" si="255"/>
        <v>1-8</v>
      </c>
      <c r="H1543" s="5" t="s">
        <v>1877</v>
      </c>
      <c r="I1543" s="5">
        <f t="shared" si="256"/>
        <v>1</v>
      </c>
      <c r="J1543" s="5">
        <f t="shared" si="257"/>
        <v>2022</v>
      </c>
      <c r="K1543" s="5">
        <f t="shared" si="258"/>
        <v>20</v>
      </c>
      <c r="L1543" s="7">
        <f t="shared" si="259"/>
        <v>44581</v>
      </c>
      <c r="M1543" s="5" t="s">
        <v>1877</v>
      </c>
      <c r="R1543" s="5" t="s">
        <v>865</v>
      </c>
      <c r="S1543" s="5" t="s">
        <v>389</v>
      </c>
      <c r="T1543" s="5" t="s">
        <v>865</v>
      </c>
      <c r="U1543" s="5" t="s">
        <v>1895</v>
      </c>
      <c r="V1543" s="5" t="str">
        <f t="shared" si="260"/>
        <v>empresa constructora y consultora saldaña s.r.l</v>
      </c>
      <c r="W1543" s="5" t="str">
        <f t="shared" si="261"/>
        <v>EMPRESA CONSTRUCTORA Y CONSULTORA SALDAÑA S.R.L</v>
      </c>
      <c r="X1543" s="5" t="str">
        <f t="shared" si="262"/>
        <v>Empresa Constructora Y Consultora Saldaña S.R.L</v>
      </c>
      <c r="Y1543" s="5">
        <v>20525952402</v>
      </c>
      <c r="Z1543" s="5" t="s">
        <v>34</v>
      </c>
      <c r="AA1543" s="5" t="s">
        <v>35</v>
      </c>
      <c r="AD1543" s="5" t="s">
        <v>36</v>
      </c>
      <c r="AE1543" s="5">
        <v>144.91999999999999</v>
      </c>
      <c r="AF1543" s="5">
        <v>0</v>
      </c>
      <c r="AG1543" s="5">
        <v>26.08</v>
      </c>
      <c r="AH1543" s="5">
        <f t="shared" si="263"/>
        <v>171</v>
      </c>
    </row>
    <row r="1544" spans="1:34" x14ac:dyDescent="0.25">
      <c r="A1544" s="5">
        <v>1489</v>
      </c>
      <c r="B1544" s="5" t="s">
        <v>29</v>
      </c>
      <c r="C1544" s="5" t="s">
        <v>38</v>
      </c>
      <c r="D1544" s="5" t="s">
        <v>1896</v>
      </c>
      <c r="E1544" s="15" t="str">
        <f t="shared" si="264"/>
        <v>F001</v>
      </c>
      <c r="F1544" s="15" t="str">
        <f t="shared" si="254"/>
        <v>8183</v>
      </c>
      <c r="G1544" s="15" t="str">
        <f t="shared" si="255"/>
        <v>1-8</v>
      </c>
      <c r="H1544" s="5" t="s">
        <v>1877</v>
      </c>
      <c r="I1544" s="5">
        <f t="shared" si="256"/>
        <v>1</v>
      </c>
      <c r="J1544" s="5">
        <f t="shared" si="257"/>
        <v>2022</v>
      </c>
      <c r="K1544" s="5">
        <f t="shared" si="258"/>
        <v>20</v>
      </c>
      <c r="L1544" s="7">
        <f t="shared" si="259"/>
        <v>44581</v>
      </c>
      <c r="M1544" s="5" t="s">
        <v>1877</v>
      </c>
      <c r="S1544" s="5" t="s">
        <v>40</v>
      </c>
      <c r="T1544" s="5" t="s">
        <v>41</v>
      </c>
      <c r="U1544" s="5" t="s">
        <v>83</v>
      </c>
      <c r="V1544" s="5" t="str">
        <f t="shared" si="260"/>
        <v>sosa pagaza elias fernando</v>
      </c>
      <c r="W1544" s="5" t="str">
        <f t="shared" si="261"/>
        <v>SOSA PAGAZA ELIAS FERNANDO</v>
      </c>
      <c r="X1544" s="5" t="str">
        <f t="shared" si="262"/>
        <v>Sosa Pagaza Elias Fernando</v>
      </c>
      <c r="Y1544" s="5">
        <v>10000974787</v>
      </c>
      <c r="Z1544" s="5" t="s">
        <v>34</v>
      </c>
      <c r="AA1544" s="5" t="s">
        <v>35</v>
      </c>
      <c r="AD1544" s="5" t="s">
        <v>36</v>
      </c>
      <c r="AE1544" s="5">
        <v>193.22</v>
      </c>
      <c r="AF1544" s="5">
        <v>0</v>
      </c>
      <c r="AG1544" s="5">
        <v>34.78</v>
      </c>
      <c r="AH1544" s="5">
        <f t="shared" si="263"/>
        <v>228</v>
      </c>
    </row>
    <row r="1545" spans="1:34" x14ac:dyDescent="0.25">
      <c r="A1545" s="5">
        <v>1490</v>
      </c>
      <c r="B1545" s="5" t="s">
        <v>29</v>
      </c>
      <c r="C1545" s="5" t="s">
        <v>38</v>
      </c>
      <c r="D1545" s="5" t="s">
        <v>1897</v>
      </c>
      <c r="E1545" s="15" t="str">
        <f t="shared" si="264"/>
        <v>F001</v>
      </c>
      <c r="F1545" s="15" t="str">
        <f t="shared" si="254"/>
        <v>8182</v>
      </c>
      <c r="G1545" s="15" t="str">
        <f t="shared" si="255"/>
        <v>1-8</v>
      </c>
      <c r="H1545" s="5" t="s">
        <v>1877</v>
      </c>
      <c r="I1545" s="5">
        <f t="shared" si="256"/>
        <v>1</v>
      </c>
      <c r="J1545" s="5">
        <f t="shared" si="257"/>
        <v>2022</v>
      </c>
      <c r="K1545" s="5">
        <f t="shared" si="258"/>
        <v>20</v>
      </c>
      <c r="L1545" s="7">
        <f t="shared" si="259"/>
        <v>44581</v>
      </c>
      <c r="M1545" s="5" t="s">
        <v>1877</v>
      </c>
      <c r="U1545" s="5" t="s">
        <v>1898</v>
      </c>
      <c r="V1545" s="5" t="str">
        <f t="shared" si="260"/>
        <v>consorcio ccjen s.a.c</v>
      </c>
      <c r="W1545" s="5" t="str">
        <f t="shared" si="261"/>
        <v>CONSORCIO CCJEN S.A.C</v>
      </c>
      <c r="X1545" s="5" t="str">
        <f t="shared" si="262"/>
        <v>Consorcio Ccjen S.A.C</v>
      </c>
      <c r="Y1545" s="5">
        <v>20608717154</v>
      </c>
      <c r="Z1545" s="5" t="s">
        <v>34</v>
      </c>
      <c r="AA1545" s="5" t="s">
        <v>35</v>
      </c>
      <c r="AD1545" s="5" t="s">
        <v>36</v>
      </c>
      <c r="AE1545" s="5">
        <v>110.17</v>
      </c>
      <c r="AF1545" s="5">
        <v>0</v>
      </c>
      <c r="AG1545" s="5">
        <v>19.829999999999998</v>
      </c>
      <c r="AH1545" s="5">
        <f t="shared" si="263"/>
        <v>130</v>
      </c>
    </row>
    <row r="1546" spans="1:34" x14ac:dyDescent="0.25">
      <c r="A1546" s="5">
        <v>1491</v>
      </c>
      <c r="B1546" s="5" t="s">
        <v>29</v>
      </c>
      <c r="C1546" s="5" t="s">
        <v>38</v>
      </c>
      <c r="D1546" s="5" t="s">
        <v>1899</v>
      </c>
      <c r="E1546" s="15" t="str">
        <f t="shared" si="264"/>
        <v>F001</v>
      </c>
      <c r="F1546" s="15" t="str">
        <f t="shared" si="254"/>
        <v>8181</v>
      </c>
      <c r="G1546" s="15" t="str">
        <f t="shared" si="255"/>
        <v>1-8</v>
      </c>
      <c r="H1546" s="5" t="s">
        <v>1877</v>
      </c>
      <c r="I1546" s="5">
        <f t="shared" si="256"/>
        <v>1</v>
      </c>
      <c r="J1546" s="5">
        <f t="shared" si="257"/>
        <v>2022</v>
      </c>
      <c r="K1546" s="5">
        <f t="shared" si="258"/>
        <v>20</v>
      </c>
      <c r="L1546" s="7">
        <f t="shared" si="259"/>
        <v>44581</v>
      </c>
      <c r="M1546" s="5" t="s">
        <v>1877</v>
      </c>
      <c r="R1546" s="5" t="s">
        <v>695</v>
      </c>
      <c r="S1546" s="5" t="s">
        <v>61</v>
      </c>
      <c r="T1546" s="5" t="s">
        <v>695</v>
      </c>
      <c r="U1546" s="5" t="s">
        <v>696</v>
      </c>
      <c r="V1546" s="5" t="str">
        <f t="shared" si="260"/>
        <v>empresa de transportes turistico &amp; servicios señor del costado s.a.c.</v>
      </c>
      <c r="W1546" s="5" t="str">
        <f t="shared" si="261"/>
        <v>EMPRESA DE TRANSPORTES TURISTICO &amp; SERVICIOS SEÑOR DEL COSTADO S.A.C.</v>
      </c>
      <c r="X1546" s="5" t="str">
        <f t="shared" si="262"/>
        <v>Empresa De Transportes Turistico &amp; Servicios Señor Del Costado S.A.C.</v>
      </c>
      <c r="Y1546" s="5">
        <v>20606636394</v>
      </c>
      <c r="Z1546" s="5" t="s">
        <v>34</v>
      </c>
      <c r="AA1546" s="5" t="s">
        <v>35</v>
      </c>
      <c r="AD1546" s="5" t="s">
        <v>36</v>
      </c>
      <c r="AE1546" s="5">
        <v>76.27</v>
      </c>
      <c r="AF1546" s="5">
        <v>0</v>
      </c>
      <c r="AG1546" s="5">
        <v>13.73</v>
      </c>
      <c r="AH1546" s="5">
        <f t="shared" si="263"/>
        <v>90</v>
      </c>
    </row>
    <row r="1547" spans="1:34" x14ac:dyDescent="0.25">
      <c r="A1547" s="5">
        <v>1492</v>
      </c>
      <c r="B1547" s="5" t="s">
        <v>29</v>
      </c>
      <c r="C1547" s="5" t="s">
        <v>38</v>
      </c>
      <c r="D1547" s="5" t="s">
        <v>1900</v>
      </c>
      <c r="E1547" s="15" t="str">
        <f t="shared" si="264"/>
        <v>F001</v>
      </c>
      <c r="F1547" s="15" t="str">
        <f t="shared" si="254"/>
        <v>8180</v>
      </c>
      <c r="G1547" s="15" t="str">
        <f t="shared" si="255"/>
        <v>1-8</v>
      </c>
      <c r="H1547" s="5" t="s">
        <v>1877</v>
      </c>
      <c r="I1547" s="5">
        <f t="shared" si="256"/>
        <v>1</v>
      </c>
      <c r="J1547" s="5">
        <f t="shared" si="257"/>
        <v>2022</v>
      </c>
      <c r="K1547" s="5">
        <f t="shared" si="258"/>
        <v>20</v>
      </c>
      <c r="L1547" s="7">
        <f t="shared" si="259"/>
        <v>44581</v>
      </c>
      <c r="M1547" s="5" t="s">
        <v>1877</v>
      </c>
      <c r="R1547" s="5" t="s">
        <v>87</v>
      </c>
      <c r="S1547" s="5" t="s">
        <v>40</v>
      </c>
      <c r="T1547" s="5" t="s">
        <v>41</v>
      </c>
      <c r="U1547" s="5" t="s">
        <v>1901</v>
      </c>
      <c r="V1547" s="5" t="str">
        <f t="shared" si="260"/>
        <v>consultor y ejecutor de proyectos de inversion perez t. s.a.c.</v>
      </c>
      <c r="W1547" s="5" t="str">
        <f t="shared" si="261"/>
        <v>CONSULTOR Y EJECUTOR DE PROYECTOS DE INVERSION PEREZ T. S.A.C.</v>
      </c>
      <c r="X1547" s="5" t="str">
        <f t="shared" si="262"/>
        <v>Consultor Y Ejecutor De Proyectos De Inversion Perez T. S.A.C.</v>
      </c>
      <c r="Y1547" s="5">
        <v>20600139402</v>
      </c>
      <c r="Z1547" s="5" t="s">
        <v>34</v>
      </c>
      <c r="AA1547" s="5" t="s">
        <v>35</v>
      </c>
      <c r="AD1547" s="5" t="s">
        <v>36</v>
      </c>
      <c r="AE1547" s="5">
        <v>211.86</v>
      </c>
      <c r="AF1547" s="5">
        <v>0</v>
      </c>
      <c r="AG1547" s="5">
        <v>38.14</v>
      </c>
      <c r="AH1547" s="5">
        <f t="shared" si="263"/>
        <v>250</v>
      </c>
    </row>
    <row r="1548" spans="1:34" x14ac:dyDescent="0.25">
      <c r="A1548" s="5">
        <v>1493</v>
      </c>
      <c r="B1548" s="5" t="s">
        <v>55</v>
      </c>
      <c r="C1548" s="5" t="s">
        <v>38</v>
      </c>
      <c r="D1548" s="5" t="s">
        <v>1902</v>
      </c>
      <c r="E1548" s="15" t="str">
        <f t="shared" si="264"/>
        <v>F002</v>
      </c>
      <c r="F1548" s="15" t="str">
        <f t="shared" si="254"/>
        <v>3436</v>
      </c>
      <c r="G1548" s="15" t="str">
        <f t="shared" si="255"/>
        <v>2-3</v>
      </c>
      <c r="H1548" s="5" t="s">
        <v>1877</v>
      </c>
      <c r="I1548" s="5">
        <f t="shared" si="256"/>
        <v>1</v>
      </c>
      <c r="J1548" s="5">
        <f t="shared" si="257"/>
        <v>2022</v>
      </c>
      <c r="K1548" s="5">
        <f t="shared" si="258"/>
        <v>20</v>
      </c>
      <c r="L1548" s="7">
        <f t="shared" si="259"/>
        <v>44581</v>
      </c>
      <c r="M1548" s="5" t="s">
        <v>1877</v>
      </c>
      <c r="R1548" s="5" t="s">
        <v>955</v>
      </c>
      <c r="S1548" s="5" t="s">
        <v>168</v>
      </c>
      <c r="T1548" s="5" t="s">
        <v>169</v>
      </c>
      <c r="U1548" s="5" t="s">
        <v>1903</v>
      </c>
      <c r="V1548" s="5" t="str">
        <f t="shared" si="260"/>
        <v>estacion de servicios los pinos del norte srl</v>
      </c>
      <c r="W1548" s="5" t="str">
        <f t="shared" si="261"/>
        <v>ESTACION DE SERVICIOS LOS PINOS DEL NORTE SRL</v>
      </c>
      <c r="X1548" s="5" t="str">
        <f t="shared" si="262"/>
        <v>Estacion De Servicios Los Pinos Del Norte Srl</v>
      </c>
      <c r="Y1548" s="5">
        <v>20601904234</v>
      </c>
      <c r="Z1548" s="5" t="s">
        <v>34</v>
      </c>
      <c r="AA1548" s="5" t="s">
        <v>35</v>
      </c>
      <c r="AD1548" s="5" t="s">
        <v>36</v>
      </c>
      <c r="AE1548" s="5">
        <v>76.27</v>
      </c>
      <c r="AF1548" s="5">
        <v>0</v>
      </c>
      <c r="AG1548" s="5">
        <v>13.73</v>
      </c>
      <c r="AH1548" s="5">
        <f t="shared" si="263"/>
        <v>90</v>
      </c>
    </row>
    <row r="1549" spans="1:34" x14ac:dyDescent="0.25">
      <c r="A1549" s="5">
        <v>1494</v>
      </c>
      <c r="B1549" s="5" t="s">
        <v>29</v>
      </c>
      <c r="C1549" s="5" t="s">
        <v>38</v>
      </c>
      <c r="D1549" s="5" t="s">
        <v>1904</v>
      </c>
      <c r="E1549" s="15" t="str">
        <f t="shared" si="264"/>
        <v>F001</v>
      </c>
      <c r="F1549" s="15" t="str">
        <f t="shared" si="254"/>
        <v>8179</v>
      </c>
      <c r="G1549" s="15" t="str">
        <f t="shared" si="255"/>
        <v>1-8</v>
      </c>
      <c r="H1549" s="5" t="s">
        <v>1877</v>
      </c>
      <c r="I1549" s="5">
        <f t="shared" si="256"/>
        <v>1</v>
      </c>
      <c r="J1549" s="5">
        <f t="shared" si="257"/>
        <v>2022</v>
      </c>
      <c r="K1549" s="5">
        <f t="shared" si="258"/>
        <v>20</v>
      </c>
      <c r="L1549" s="7">
        <f t="shared" si="259"/>
        <v>44581</v>
      </c>
      <c r="M1549" s="5" t="s">
        <v>1877</v>
      </c>
      <c r="U1549" s="5" t="s">
        <v>964</v>
      </c>
      <c r="V1549" s="5" t="str">
        <f t="shared" si="260"/>
        <v>icmv inversiones</v>
      </c>
      <c r="W1549" s="5" t="str">
        <f t="shared" si="261"/>
        <v>ICMV INVERSIONES</v>
      </c>
      <c r="X1549" s="5" t="str">
        <f t="shared" si="262"/>
        <v>Icmv Inversiones</v>
      </c>
      <c r="Y1549" s="5">
        <v>10457954226</v>
      </c>
      <c r="Z1549" s="5" t="s">
        <v>34</v>
      </c>
      <c r="AA1549" s="5" t="s">
        <v>35</v>
      </c>
      <c r="AD1549" s="5" t="s">
        <v>36</v>
      </c>
      <c r="AE1549" s="5">
        <v>207.63</v>
      </c>
      <c r="AF1549" s="5">
        <v>0</v>
      </c>
      <c r="AG1549" s="5">
        <v>37.369999999999997</v>
      </c>
      <c r="AH1549" s="5">
        <f t="shared" si="263"/>
        <v>245</v>
      </c>
    </row>
    <row r="1550" spans="1:34" x14ac:dyDescent="0.25">
      <c r="A1550" s="5">
        <v>1495</v>
      </c>
      <c r="B1550" s="5" t="s">
        <v>49</v>
      </c>
      <c r="C1550" s="5" t="s">
        <v>38</v>
      </c>
      <c r="D1550" s="5" t="s">
        <v>1905</v>
      </c>
      <c r="E1550" s="15" t="str">
        <f t="shared" si="264"/>
        <v>F003</v>
      </c>
      <c r="F1550" s="15" t="str">
        <f t="shared" si="254"/>
        <v>2056</v>
      </c>
      <c r="G1550" s="15" t="str">
        <f t="shared" si="255"/>
        <v>3-2</v>
      </c>
      <c r="H1550" s="5" t="s">
        <v>1877</v>
      </c>
      <c r="I1550" s="5">
        <f t="shared" si="256"/>
        <v>1</v>
      </c>
      <c r="J1550" s="5">
        <f t="shared" si="257"/>
        <v>2022</v>
      </c>
      <c r="K1550" s="5">
        <f t="shared" si="258"/>
        <v>20</v>
      </c>
      <c r="L1550" s="7">
        <f t="shared" si="259"/>
        <v>44581</v>
      </c>
      <c r="M1550" s="5" t="s">
        <v>1877</v>
      </c>
      <c r="R1550" s="5" t="s">
        <v>1906</v>
      </c>
      <c r="S1550" s="5" t="s">
        <v>168</v>
      </c>
      <c r="T1550" s="5" t="s">
        <v>169</v>
      </c>
      <c r="U1550" s="5" t="s">
        <v>1907</v>
      </c>
      <c r="V1550" s="5" t="str">
        <f t="shared" si="260"/>
        <v>crismed e.i.r.l.</v>
      </c>
      <c r="W1550" s="5" t="str">
        <f t="shared" si="261"/>
        <v>CRISMED E.I.R.L.</v>
      </c>
      <c r="X1550" s="5" t="str">
        <f t="shared" si="262"/>
        <v>Crismed E.I.R.L.</v>
      </c>
      <c r="Y1550" s="5">
        <v>20556691046</v>
      </c>
      <c r="Z1550" s="5" t="s">
        <v>34</v>
      </c>
      <c r="AA1550" s="5" t="s">
        <v>35</v>
      </c>
      <c r="AD1550" s="5" t="s">
        <v>36</v>
      </c>
      <c r="AE1550" s="5">
        <v>16.95</v>
      </c>
      <c r="AF1550" s="5">
        <v>0</v>
      </c>
      <c r="AG1550" s="5">
        <v>3.05</v>
      </c>
      <c r="AH1550" s="5">
        <f t="shared" si="263"/>
        <v>20</v>
      </c>
    </row>
    <row r="1551" spans="1:34" x14ac:dyDescent="0.25">
      <c r="A1551" s="5">
        <v>1496</v>
      </c>
      <c r="B1551" s="5" t="s">
        <v>29</v>
      </c>
      <c r="C1551" s="5" t="s">
        <v>30</v>
      </c>
      <c r="D1551" s="5" t="s">
        <v>1908</v>
      </c>
      <c r="E1551" s="15" t="str">
        <f t="shared" si="264"/>
        <v>B001</v>
      </c>
      <c r="F1551" s="15" t="str">
        <f t="shared" si="254"/>
        <v>16915</v>
      </c>
      <c r="G1551" s="15" t="str">
        <f t="shared" si="255"/>
        <v>1-1</v>
      </c>
      <c r="H1551" s="5" t="s">
        <v>1877</v>
      </c>
      <c r="I1551" s="5">
        <f t="shared" si="256"/>
        <v>1</v>
      </c>
      <c r="J1551" s="5">
        <f t="shared" si="257"/>
        <v>2022</v>
      </c>
      <c r="K1551" s="5">
        <f t="shared" si="258"/>
        <v>20</v>
      </c>
      <c r="L1551" s="7">
        <f t="shared" si="259"/>
        <v>44581</v>
      </c>
      <c r="M1551" s="5" t="s">
        <v>1877</v>
      </c>
      <c r="U1551" s="5" t="s">
        <v>33</v>
      </c>
      <c r="V1551" s="5" t="str">
        <f t="shared" si="260"/>
        <v>clientes - varios</v>
      </c>
      <c r="W1551" s="5" t="str">
        <f t="shared" si="261"/>
        <v>CLIENTES - VARIOS</v>
      </c>
      <c r="X1551" s="5" t="str">
        <f t="shared" si="262"/>
        <v>Clientes - Varios</v>
      </c>
      <c r="Y1551" s="5">
        <v>99999999</v>
      </c>
      <c r="Z1551" s="5" t="s">
        <v>34</v>
      </c>
      <c r="AA1551" s="5" t="s">
        <v>35</v>
      </c>
      <c r="AD1551" s="5" t="s">
        <v>36</v>
      </c>
      <c r="AE1551" s="5">
        <v>97.46</v>
      </c>
      <c r="AF1551" s="5">
        <v>0</v>
      </c>
      <c r="AG1551" s="5">
        <v>17.54</v>
      </c>
      <c r="AH1551" s="5">
        <f t="shared" si="263"/>
        <v>115</v>
      </c>
    </row>
    <row r="1552" spans="1:34" x14ac:dyDescent="0.25">
      <c r="A1552" s="5">
        <v>1497</v>
      </c>
      <c r="B1552" s="5" t="s">
        <v>29</v>
      </c>
      <c r="C1552" s="5" t="s">
        <v>38</v>
      </c>
      <c r="D1552" s="5" t="s">
        <v>1909</v>
      </c>
      <c r="E1552" s="15" t="str">
        <f t="shared" si="264"/>
        <v>F001</v>
      </c>
      <c r="F1552" s="15" t="str">
        <f t="shared" si="254"/>
        <v>8178</v>
      </c>
      <c r="G1552" s="15" t="str">
        <f t="shared" si="255"/>
        <v>1-8</v>
      </c>
      <c r="H1552" s="5" t="s">
        <v>1877</v>
      </c>
      <c r="I1552" s="5">
        <f t="shared" si="256"/>
        <v>1</v>
      </c>
      <c r="J1552" s="5">
        <f t="shared" si="257"/>
        <v>2022</v>
      </c>
      <c r="K1552" s="5">
        <f t="shared" si="258"/>
        <v>20</v>
      </c>
      <c r="L1552" s="7">
        <f t="shared" si="259"/>
        <v>44581</v>
      </c>
      <c r="M1552" s="5" t="s">
        <v>1877</v>
      </c>
      <c r="R1552" s="5" t="s">
        <v>219</v>
      </c>
      <c r="S1552" s="5" t="s">
        <v>61</v>
      </c>
      <c r="T1552" s="5" t="s">
        <v>219</v>
      </c>
      <c r="U1552" s="5" t="s">
        <v>1429</v>
      </c>
      <c r="V1552" s="5" t="str">
        <f t="shared" si="260"/>
        <v>maderera y representaciones san lorenzo s.a.c.</v>
      </c>
      <c r="W1552" s="5" t="str">
        <f t="shared" si="261"/>
        <v>MADERERA Y REPRESENTACIONES SAN LORENZO S.A.C.</v>
      </c>
      <c r="X1552" s="5" t="str">
        <f t="shared" si="262"/>
        <v>Maderera Y Representaciones San Lorenzo S.A.C.</v>
      </c>
      <c r="Y1552" s="5">
        <v>20605551832</v>
      </c>
      <c r="Z1552" s="5" t="s">
        <v>34</v>
      </c>
      <c r="AA1552" s="5" t="s">
        <v>35</v>
      </c>
      <c r="AD1552" s="5" t="s">
        <v>36</v>
      </c>
      <c r="AE1552" s="5">
        <v>762.71</v>
      </c>
      <c r="AF1552" s="5">
        <v>0</v>
      </c>
      <c r="AG1552" s="5">
        <v>137.29</v>
      </c>
      <c r="AH1552" s="5">
        <f t="shared" si="263"/>
        <v>900</v>
      </c>
    </row>
    <row r="1553" spans="1:34" x14ac:dyDescent="0.25">
      <c r="A1553" s="5">
        <v>1498</v>
      </c>
      <c r="B1553" s="5" t="s">
        <v>29</v>
      </c>
      <c r="C1553" s="5" t="s">
        <v>30</v>
      </c>
      <c r="D1553" s="5" t="s">
        <v>1910</v>
      </c>
      <c r="E1553" s="15" t="str">
        <f t="shared" si="264"/>
        <v>B001</v>
      </c>
      <c r="F1553" s="15" t="str">
        <f t="shared" si="254"/>
        <v>16914</v>
      </c>
      <c r="G1553" s="15" t="str">
        <f t="shared" si="255"/>
        <v>1-1</v>
      </c>
      <c r="H1553" s="5" t="s">
        <v>1877</v>
      </c>
      <c r="I1553" s="5">
        <f t="shared" si="256"/>
        <v>1</v>
      </c>
      <c r="J1553" s="5">
        <f t="shared" si="257"/>
        <v>2022</v>
      </c>
      <c r="K1553" s="5">
        <f t="shared" si="258"/>
        <v>20</v>
      </c>
      <c r="L1553" s="7">
        <f t="shared" si="259"/>
        <v>44581</v>
      </c>
      <c r="M1553" s="5" t="s">
        <v>1877</v>
      </c>
      <c r="U1553" s="5" t="s">
        <v>33</v>
      </c>
      <c r="V1553" s="5" t="str">
        <f t="shared" si="260"/>
        <v>clientes - varios</v>
      </c>
      <c r="W1553" s="5" t="str">
        <f t="shared" si="261"/>
        <v>CLIENTES - VARIOS</v>
      </c>
      <c r="X1553" s="5" t="str">
        <f t="shared" si="262"/>
        <v>Clientes - Varios</v>
      </c>
      <c r="Y1553" s="5">
        <v>99999999</v>
      </c>
      <c r="Z1553" s="5" t="s">
        <v>34</v>
      </c>
      <c r="AA1553" s="5" t="s">
        <v>35</v>
      </c>
      <c r="AD1553" s="5" t="s">
        <v>36</v>
      </c>
      <c r="AE1553" s="5">
        <v>65.760000000000005</v>
      </c>
      <c r="AF1553" s="5">
        <v>0</v>
      </c>
      <c r="AG1553" s="5">
        <v>11.84</v>
      </c>
      <c r="AH1553" s="5">
        <f t="shared" si="263"/>
        <v>77.600000000000009</v>
      </c>
    </row>
    <row r="1554" spans="1:34" x14ac:dyDescent="0.25">
      <c r="A1554" s="5">
        <v>1499</v>
      </c>
      <c r="B1554" s="5" t="s">
        <v>29</v>
      </c>
      <c r="C1554" s="5" t="s">
        <v>30</v>
      </c>
      <c r="D1554" s="5" t="s">
        <v>1911</v>
      </c>
      <c r="E1554" s="15" t="str">
        <f t="shared" si="264"/>
        <v>B001</v>
      </c>
      <c r="F1554" s="15" t="str">
        <f t="shared" si="254"/>
        <v>16913</v>
      </c>
      <c r="G1554" s="15" t="str">
        <f t="shared" si="255"/>
        <v>1-1</v>
      </c>
      <c r="H1554" s="5" t="s">
        <v>1912</v>
      </c>
      <c r="I1554" s="5">
        <f t="shared" si="256"/>
        <v>1</v>
      </c>
      <c r="J1554" s="5">
        <f t="shared" si="257"/>
        <v>2022</v>
      </c>
      <c r="K1554" s="5">
        <f t="shared" si="258"/>
        <v>19</v>
      </c>
      <c r="L1554" s="7">
        <f t="shared" si="259"/>
        <v>44580</v>
      </c>
      <c r="M1554" s="5" t="s">
        <v>1912</v>
      </c>
      <c r="U1554" s="5" t="s">
        <v>33</v>
      </c>
      <c r="V1554" s="5" t="str">
        <f t="shared" si="260"/>
        <v>clientes - varios</v>
      </c>
      <c r="W1554" s="5" t="str">
        <f t="shared" si="261"/>
        <v>CLIENTES - VARIOS</v>
      </c>
      <c r="X1554" s="5" t="str">
        <f t="shared" si="262"/>
        <v>Clientes - Varios</v>
      </c>
      <c r="Y1554" s="5">
        <v>99999999</v>
      </c>
      <c r="Z1554" s="5" t="s">
        <v>34</v>
      </c>
      <c r="AA1554" s="5" t="s">
        <v>35</v>
      </c>
      <c r="AD1554" s="5" t="s">
        <v>36</v>
      </c>
      <c r="AE1554" s="5">
        <v>116.95</v>
      </c>
      <c r="AF1554" s="5">
        <v>0</v>
      </c>
      <c r="AG1554" s="5">
        <v>21.05</v>
      </c>
      <c r="AH1554" s="5">
        <f t="shared" si="263"/>
        <v>138</v>
      </c>
    </row>
    <row r="1555" spans="1:34" x14ac:dyDescent="0.25">
      <c r="A1555" s="5">
        <v>1500</v>
      </c>
      <c r="B1555" s="5" t="s">
        <v>29</v>
      </c>
      <c r="C1555" s="5" t="s">
        <v>38</v>
      </c>
      <c r="D1555" s="5" t="s">
        <v>1913</v>
      </c>
      <c r="E1555" s="15" t="str">
        <f t="shared" si="264"/>
        <v>F001</v>
      </c>
      <c r="F1555" s="15" t="str">
        <f t="shared" si="254"/>
        <v>8177</v>
      </c>
      <c r="G1555" s="15" t="str">
        <f t="shared" si="255"/>
        <v>1-8</v>
      </c>
      <c r="H1555" s="5" t="s">
        <v>1912</v>
      </c>
      <c r="I1555" s="5">
        <f t="shared" si="256"/>
        <v>1</v>
      </c>
      <c r="J1555" s="5">
        <f t="shared" si="257"/>
        <v>2022</v>
      </c>
      <c r="K1555" s="5">
        <f t="shared" si="258"/>
        <v>19</v>
      </c>
      <c r="L1555" s="7">
        <f t="shared" si="259"/>
        <v>44580</v>
      </c>
      <c r="M1555" s="5" t="s">
        <v>1912</v>
      </c>
      <c r="R1555" s="5" t="s">
        <v>92</v>
      </c>
      <c r="S1555" s="5" t="s">
        <v>40</v>
      </c>
      <c r="T1555" s="5" t="s">
        <v>41</v>
      </c>
      <c r="U1555" s="5" t="s">
        <v>200</v>
      </c>
      <c r="V1555" s="5" t="str">
        <f t="shared" si="260"/>
        <v>rodrigo vasquez jesus juan jose</v>
      </c>
      <c r="W1555" s="5" t="str">
        <f t="shared" si="261"/>
        <v>RODRIGO VASQUEZ JESUS JUAN JOSE</v>
      </c>
      <c r="X1555" s="5" t="str">
        <f t="shared" si="262"/>
        <v>Rodrigo Vasquez Jesus Juan Jose</v>
      </c>
      <c r="Y1555" s="5">
        <v>10471184506</v>
      </c>
      <c r="Z1555" s="5" t="s">
        <v>34</v>
      </c>
      <c r="AA1555" s="5" t="s">
        <v>35</v>
      </c>
      <c r="AD1555" s="5" t="s">
        <v>36</v>
      </c>
      <c r="AE1555" s="5">
        <v>118.64</v>
      </c>
      <c r="AF1555" s="5">
        <v>0</v>
      </c>
      <c r="AG1555" s="5">
        <v>21.36</v>
      </c>
      <c r="AH1555" s="5">
        <f t="shared" si="263"/>
        <v>140</v>
      </c>
    </row>
    <row r="1556" spans="1:34" x14ac:dyDescent="0.25">
      <c r="A1556" s="5">
        <v>1501</v>
      </c>
      <c r="B1556" s="5" t="s">
        <v>29</v>
      </c>
      <c r="C1556" s="5" t="s">
        <v>30</v>
      </c>
      <c r="D1556" s="5" t="s">
        <v>1914</v>
      </c>
      <c r="E1556" s="15" t="str">
        <f t="shared" si="264"/>
        <v>B001</v>
      </c>
      <c r="F1556" s="15" t="str">
        <f t="shared" si="254"/>
        <v>16912</v>
      </c>
      <c r="G1556" s="15" t="str">
        <f t="shared" si="255"/>
        <v>1-1</v>
      </c>
      <c r="H1556" s="5" t="s">
        <v>1912</v>
      </c>
      <c r="I1556" s="5">
        <f t="shared" si="256"/>
        <v>1</v>
      </c>
      <c r="J1556" s="5">
        <f t="shared" si="257"/>
        <v>2022</v>
      </c>
      <c r="K1556" s="5">
        <f t="shared" si="258"/>
        <v>19</v>
      </c>
      <c r="L1556" s="7">
        <f t="shared" si="259"/>
        <v>44580</v>
      </c>
      <c r="M1556" s="5" t="s">
        <v>1912</v>
      </c>
      <c r="U1556" s="5" t="s">
        <v>33</v>
      </c>
      <c r="V1556" s="5" t="str">
        <f t="shared" si="260"/>
        <v>clientes - varios</v>
      </c>
      <c r="W1556" s="5" t="str">
        <f t="shared" si="261"/>
        <v>CLIENTES - VARIOS</v>
      </c>
      <c r="X1556" s="5" t="str">
        <f t="shared" si="262"/>
        <v>Clientes - Varios</v>
      </c>
      <c r="Y1556" s="5">
        <v>99999999</v>
      </c>
      <c r="Z1556" s="5" t="s">
        <v>34</v>
      </c>
      <c r="AA1556" s="5" t="s">
        <v>35</v>
      </c>
      <c r="AD1556" s="5" t="s">
        <v>36</v>
      </c>
      <c r="AE1556" s="5">
        <v>118.64</v>
      </c>
      <c r="AF1556" s="5">
        <v>0</v>
      </c>
      <c r="AG1556" s="5">
        <v>21.36</v>
      </c>
      <c r="AH1556" s="5">
        <f t="shared" si="263"/>
        <v>140</v>
      </c>
    </row>
    <row r="1557" spans="1:34" x14ac:dyDescent="0.25">
      <c r="A1557" s="5">
        <v>1502</v>
      </c>
      <c r="B1557" s="5" t="s">
        <v>49</v>
      </c>
      <c r="C1557" s="5" t="s">
        <v>30</v>
      </c>
      <c r="D1557" s="5" t="s">
        <v>1915</v>
      </c>
      <c r="E1557" s="15" t="str">
        <f t="shared" si="264"/>
        <v>B003</v>
      </c>
      <c r="F1557" s="15" t="str">
        <f t="shared" si="254"/>
        <v>12436</v>
      </c>
      <c r="G1557" s="15" t="str">
        <f t="shared" si="255"/>
        <v>3-1</v>
      </c>
      <c r="H1557" s="5" t="s">
        <v>1912</v>
      </c>
      <c r="I1557" s="5">
        <f t="shared" si="256"/>
        <v>1</v>
      </c>
      <c r="J1557" s="5">
        <f t="shared" si="257"/>
        <v>2022</v>
      </c>
      <c r="K1557" s="5">
        <f t="shared" si="258"/>
        <v>19</v>
      </c>
      <c r="L1557" s="7">
        <f t="shared" si="259"/>
        <v>44580</v>
      </c>
      <c r="M1557" s="5" t="s">
        <v>1912</v>
      </c>
      <c r="U1557" s="5" t="s">
        <v>33</v>
      </c>
      <c r="V1557" s="5" t="str">
        <f t="shared" si="260"/>
        <v>clientes - varios</v>
      </c>
      <c r="W1557" s="5" t="str">
        <f t="shared" si="261"/>
        <v>CLIENTES - VARIOS</v>
      </c>
      <c r="X1557" s="5" t="str">
        <f t="shared" si="262"/>
        <v>Clientes - Varios</v>
      </c>
      <c r="Y1557" s="5">
        <v>99999999</v>
      </c>
      <c r="Z1557" s="5" t="s">
        <v>34</v>
      </c>
      <c r="AA1557" s="5" t="s">
        <v>35</v>
      </c>
      <c r="AD1557" s="5" t="s">
        <v>36</v>
      </c>
      <c r="AE1557" s="5">
        <v>423.73</v>
      </c>
      <c r="AF1557" s="5">
        <v>0</v>
      </c>
      <c r="AG1557" s="5">
        <v>76.27</v>
      </c>
      <c r="AH1557" s="5">
        <f t="shared" si="263"/>
        <v>500</v>
      </c>
    </row>
    <row r="1558" spans="1:34" x14ac:dyDescent="0.25">
      <c r="A1558" s="5">
        <v>1503</v>
      </c>
      <c r="B1558" s="5" t="s">
        <v>49</v>
      </c>
      <c r="C1558" s="5" t="s">
        <v>30</v>
      </c>
      <c r="D1558" s="5" t="s">
        <v>1916</v>
      </c>
      <c r="E1558" s="15" t="str">
        <f t="shared" si="264"/>
        <v>B003</v>
      </c>
      <c r="F1558" s="15" t="str">
        <f t="shared" si="254"/>
        <v>12435</v>
      </c>
      <c r="G1558" s="15" t="str">
        <f t="shared" si="255"/>
        <v>3-1</v>
      </c>
      <c r="H1558" s="5" t="s">
        <v>1912</v>
      </c>
      <c r="I1558" s="5">
        <f t="shared" si="256"/>
        <v>1</v>
      </c>
      <c r="J1558" s="5">
        <f t="shared" si="257"/>
        <v>2022</v>
      </c>
      <c r="K1558" s="5">
        <f t="shared" si="258"/>
        <v>19</v>
      </c>
      <c r="L1558" s="7">
        <f t="shared" si="259"/>
        <v>44580</v>
      </c>
      <c r="M1558" s="5" t="s">
        <v>1912</v>
      </c>
      <c r="U1558" s="5" t="s">
        <v>33</v>
      </c>
      <c r="V1558" s="5" t="str">
        <f t="shared" si="260"/>
        <v>clientes - varios</v>
      </c>
      <c r="W1558" s="5" t="str">
        <f t="shared" si="261"/>
        <v>CLIENTES - VARIOS</v>
      </c>
      <c r="X1558" s="5" t="str">
        <f t="shared" si="262"/>
        <v>Clientes - Varios</v>
      </c>
      <c r="Y1558" s="5">
        <v>99999999</v>
      </c>
      <c r="Z1558" s="5" t="s">
        <v>34</v>
      </c>
      <c r="AA1558" s="5" t="s">
        <v>35</v>
      </c>
      <c r="AD1558" s="5" t="s">
        <v>36</v>
      </c>
      <c r="AE1558" s="5">
        <v>423.73</v>
      </c>
      <c r="AF1558" s="5">
        <v>0</v>
      </c>
      <c r="AG1558" s="5">
        <v>76.27</v>
      </c>
      <c r="AH1558" s="5">
        <f t="shared" si="263"/>
        <v>500</v>
      </c>
    </row>
    <row r="1559" spans="1:34" x14ac:dyDescent="0.25">
      <c r="A1559" s="5">
        <v>1504</v>
      </c>
      <c r="B1559" s="5" t="s">
        <v>49</v>
      </c>
      <c r="C1559" s="5" t="s">
        <v>30</v>
      </c>
      <c r="D1559" s="5" t="s">
        <v>1917</v>
      </c>
      <c r="E1559" s="15" t="str">
        <f t="shared" si="264"/>
        <v>B003</v>
      </c>
      <c r="F1559" s="15" t="str">
        <f t="shared" si="254"/>
        <v>12434</v>
      </c>
      <c r="G1559" s="15" t="str">
        <f t="shared" si="255"/>
        <v>3-1</v>
      </c>
      <c r="H1559" s="5" t="s">
        <v>1912</v>
      </c>
      <c r="I1559" s="5">
        <f t="shared" si="256"/>
        <v>1</v>
      </c>
      <c r="J1559" s="5">
        <f t="shared" si="257"/>
        <v>2022</v>
      </c>
      <c r="K1559" s="5">
        <f t="shared" si="258"/>
        <v>19</v>
      </c>
      <c r="L1559" s="7">
        <f t="shared" si="259"/>
        <v>44580</v>
      </c>
      <c r="M1559" s="5" t="s">
        <v>1912</v>
      </c>
      <c r="U1559" s="5" t="s">
        <v>33</v>
      </c>
      <c r="V1559" s="5" t="str">
        <f t="shared" si="260"/>
        <v>clientes - varios</v>
      </c>
      <c r="W1559" s="5" t="str">
        <f t="shared" si="261"/>
        <v>CLIENTES - VARIOS</v>
      </c>
      <c r="X1559" s="5" t="str">
        <f t="shared" si="262"/>
        <v>Clientes - Varios</v>
      </c>
      <c r="Y1559" s="5">
        <v>99999999</v>
      </c>
      <c r="Z1559" s="5" t="s">
        <v>34</v>
      </c>
      <c r="AA1559" s="5" t="s">
        <v>35</v>
      </c>
      <c r="AD1559" s="5" t="s">
        <v>36</v>
      </c>
      <c r="AE1559" s="5">
        <v>423.73</v>
      </c>
      <c r="AF1559" s="5">
        <v>0</v>
      </c>
      <c r="AG1559" s="5">
        <v>76.27</v>
      </c>
      <c r="AH1559" s="5">
        <f t="shared" si="263"/>
        <v>500</v>
      </c>
    </row>
    <row r="1560" spans="1:34" x14ac:dyDescent="0.25">
      <c r="A1560" s="5">
        <v>1505</v>
      </c>
      <c r="B1560" s="5" t="s">
        <v>49</v>
      </c>
      <c r="C1560" s="5" t="s">
        <v>30</v>
      </c>
      <c r="D1560" s="5" t="s">
        <v>1918</v>
      </c>
      <c r="E1560" s="15" t="str">
        <f t="shared" si="264"/>
        <v>B003</v>
      </c>
      <c r="F1560" s="15" t="str">
        <f t="shared" si="254"/>
        <v>12433</v>
      </c>
      <c r="G1560" s="15" t="str">
        <f t="shared" si="255"/>
        <v>3-1</v>
      </c>
      <c r="H1560" s="5" t="s">
        <v>1912</v>
      </c>
      <c r="I1560" s="5">
        <f t="shared" si="256"/>
        <v>1</v>
      </c>
      <c r="J1560" s="5">
        <f t="shared" si="257"/>
        <v>2022</v>
      </c>
      <c r="K1560" s="5">
        <f t="shared" si="258"/>
        <v>19</v>
      </c>
      <c r="L1560" s="7">
        <f t="shared" si="259"/>
        <v>44580</v>
      </c>
      <c r="M1560" s="5" t="s">
        <v>1912</v>
      </c>
      <c r="U1560" s="5" t="s">
        <v>33</v>
      </c>
      <c r="V1560" s="5" t="str">
        <f t="shared" si="260"/>
        <v>clientes - varios</v>
      </c>
      <c r="W1560" s="5" t="str">
        <f t="shared" si="261"/>
        <v>CLIENTES - VARIOS</v>
      </c>
      <c r="X1560" s="5" t="str">
        <f t="shared" si="262"/>
        <v>Clientes - Varios</v>
      </c>
      <c r="Y1560" s="5">
        <v>99999999</v>
      </c>
      <c r="Z1560" s="5" t="s">
        <v>34</v>
      </c>
      <c r="AA1560" s="5" t="s">
        <v>35</v>
      </c>
      <c r="AD1560" s="5" t="s">
        <v>36</v>
      </c>
      <c r="AE1560" s="5">
        <v>423.73</v>
      </c>
      <c r="AF1560" s="5">
        <v>0</v>
      </c>
      <c r="AG1560" s="5">
        <v>76.27</v>
      </c>
      <c r="AH1560" s="5">
        <f t="shared" si="263"/>
        <v>500</v>
      </c>
    </row>
    <row r="1561" spans="1:34" x14ac:dyDescent="0.25">
      <c r="A1561" s="5">
        <v>1506</v>
      </c>
      <c r="B1561" s="5" t="s">
        <v>29</v>
      </c>
      <c r="C1561" s="5" t="s">
        <v>38</v>
      </c>
      <c r="D1561" s="5" t="s">
        <v>1919</v>
      </c>
      <c r="E1561" s="15" t="str">
        <f t="shared" si="264"/>
        <v>F001</v>
      </c>
      <c r="F1561" s="15" t="str">
        <f t="shared" si="254"/>
        <v>8176</v>
      </c>
      <c r="G1561" s="15" t="str">
        <f t="shared" si="255"/>
        <v>1-8</v>
      </c>
      <c r="H1561" s="5" t="s">
        <v>1912</v>
      </c>
      <c r="I1561" s="5">
        <f t="shared" si="256"/>
        <v>1</v>
      </c>
      <c r="J1561" s="5">
        <f t="shared" si="257"/>
        <v>2022</v>
      </c>
      <c r="K1561" s="5">
        <f t="shared" si="258"/>
        <v>19</v>
      </c>
      <c r="L1561" s="7">
        <f t="shared" si="259"/>
        <v>44580</v>
      </c>
      <c r="M1561" s="5" t="s">
        <v>1912</v>
      </c>
      <c r="S1561" s="5" t="s">
        <v>40</v>
      </c>
      <c r="T1561" s="5" t="s">
        <v>41</v>
      </c>
      <c r="U1561" s="5" t="s">
        <v>295</v>
      </c>
      <c r="V1561" s="5" t="str">
        <f t="shared" si="260"/>
        <v>guerra choroco milton luis</v>
      </c>
      <c r="W1561" s="5" t="str">
        <f t="shared" si="261"/>
        <v>GUERRA CHOROCO MILTON LUIS</v>
      </c>
      <c r="X1561" s="5" t="str">
        <f t="shared" si="262"/>
        <v>Guerra Choroco Milton Luis</v>
      </c>
      <c r="Y1561" s="5">
        <v>10479220285</v>
      </c>
      <c r="Z1561" s="5" t="s">
        <v>34</v>
      </c>
      <c r="AA1561" s="5" t="s">
        <v>35</v>
      </c>
      <c r="AD1561" s="5" t="s">
        <v>36</v>
      </c>
      <c r="AE1561" s="5">
        <v>1016.95</v>
      </c>
      <c r="AF1561" s="5">
        <v>0</v>
      </c>
      <c r="AG1561" s="5">
        <v>183.05</v>
      </c>
      <c r="AH1561" s="5">
        <f t="shared" si="263"/>
        <v>1200</v>
      </c>
    </row>
    <row r="1562" spans="1:34" x14ac:dyDescent="0.25">
      <c r="A1562" s="5">
        <v>1507</v>
      </c>
      <c r="B1562" s="5" t="s">
        <v>29</v>
      </c>
      <c r="C1562" s="5" t="s">
        <v>30</v>
      </c>
      <c r="D1562" s="5" t="s">
        <v>1920</v>
      </c>
      <c r="E1562" s="15" t="str">
        <f t="shared" si="264"/>
        <v>B001</v>
      </c>
      <c r="F1562" s="15" t="str">
        <f t="shared" si="254"/>
        <v>16911</v>
      </c>
      <c r="G1562" s="15" t="str">
        <f t="shared" si="255"/>
        <v>1-1</v>
      </c>
      <c r="H1562" s="5" t="s">
        <v>1912</v>
      </c>
      <c r="I1562" s="5">
        <f t="shared" si="256"/>
        <v>1</v>
      </c>
      <c r="J1562" s="5">
        <f t="shared" si="257"/>
        <v>2022</v>
      </c>
      <c r="K1562" s="5">
        <f t="shared" si="258"/>
        <v>19</v>
      </c>
      <c r="L1562" s="7">
        <f t="shared" si="259"/>
        <v>44580</v>
      </c>
      <c r="M1562" s="5" t="s">
        <v>1912</v>
      </c>
      <c r="R1562" s="5" t="s">
        <v>395</v>
      </c>
      <c r="S1562" s="5" t="s">
        <v>168</v>
      </c>
      <c r="T1562" s="5" t="s">
        <v>169</v>
      </c>
      <c r="U1562" s="5" t="s">
        <v>396</v>
      </c>
      <c r="V1562" s="5" t="str">
        <f t="shared" si="260"/>
        <v>transportes pasamayo s r ltda</v>
      </c>
      <c r="W1562" s="5" t="str">
        <f t="shared" si="261"/>
        <v>TRANSPORTES PASAMAYO S R LTDA</v>
      </c>
      <c r="X1562" s="5" t="str">
        <f t="shared" si="262"/>
        <v>Transportes Pasamayo S R Ltda</v>
      </c>
      <c r="Y1562" s="5">
        <v>20225171719</v>
      </c>
      <c r="Z1562" s="5" t="s">
        <v>34</v>
      </c>
      <c r="AA1562" s="5" t="s">
        <v>35</v>
      </c>
      <c r="AD1562" s="5" t="s">
        <v>36</v>
      </c>
      <c r="AE1562" s="5">
        <v>161.02000000000001</v>
      </c>
      <c r="AF1562" s="5">
        <v>0</v>
      </c>
      <c r="AG1562" s="5">
        <v>28.98</v>
      </c>
      <c r="AH1562" s="5">
        <f t="shared" si="263"/>
        <v>190</v>
      </c>
    </row>
    <row r="1563" spans="1:34" x14ac:dyDescent="0.25">
      <c r="A1563" s="5">
        <v>1508</v>
      </c>
      <c r="B1563" s="5" t="s">
        <v>29</v>
      </c>
      <c r="C1563" s="5" t="s">
        <v>30</v>
      </c>
      <c r="D1563" s="5" t="s">
        <v>1921</v>
      </c>
      <c r="E1563" s="15" t="str">
        <f t="shared" si="264"/>
        <v>B001</v>
      </c>
      <c r="F1563" s="15" t="str">
        <f t="shared" si="254"/>
        <v>16910</v>
      </c>
      <c r="G1563" s="15" t="str">
        <f t="shared" si="255"/>
        <v>1-1</v>
      </c>
      <c r="H1563" s="5" t="s">
        <v>1912</v>
      </c>
      <c r="I1563" s="5">
        <f t="shared" si="256"/>
        <v>1</v>
      </c>
      <c r="J1563" s="5">
        <f t="shared" si="257"/>
        <v>2022</v>
      </c>
      <c r="K1563" s="5">
        <f t="shared" si="258"/>
        <v>19</v>
      </c>
      <c r="L1563" s="7">
        <f t="shared" si="259"/>
        <v>44580</v>
      </c>
      <c r="M1563" s="5" t="s">
        <v>1912</v>
      </c>
      <c r="U1563" s="5" t="s">
        <v>33</v>
      </c>
      <c r="V1563" s="5" t="str">
        <f t="shared" si="260"/>
        <v>clientes - varios</v>
      </c>
      <c r="W1563" s="5" t="str">
        <f t="shared" si="261"/>
        <v>CLIENTES - VARIOS</v>
      </c>
      <c r="X1563" s="5" t="str">
        <f t="shared" si="262"/>
        <v>Clientes - Varios</v>
      </c>
      <c r="Y1563" s="5">
        <v>99999999</v>
      </c>
      <c r="Z1563" s="5" t="s">
        <v>34</v>
      </c>
      <c r="AA1563" s="5" t="s">
        <v>35</v>
      </c>
      <c r="AD1563" s="5" t="s">
        <v>36</v>
      </c>
      <c r="AE1563" s="5">
        <v>508.47</v>
      </c>
      <c r="AF1563" s="5">
        <v>0</v>
      </c>
      <c r="AG1563" s="5">
        <v>91.53</v>
      </c>
      <c r="AH1563" s="5">
        <f t="shared" si="263"/>
        <v>600</v>
      </c>
    </row>
    <row r="1564" spans="1:34" x14ac:dyDescent="0.25">
      <c r="A1564" s="5">
        <v>1509</v>
      </c>
      <c r="B1564" s="5" t="s">
        <v>29</v>
      </c>
      <c r="C1564" s="5" t="s">
        <v>38</v>
      </c>
      <c r="D1564" s="5" t="s">
        <v>1922</v>
      </c>
      <c r="E1564" s="15" t="str">
        <f t="shared" si="264"/>
        <v>F001</v>
      </c>
      <c r="F1564" s="15" t="str">
        <f t="shared" si="254"/>
        <v>8175</v>
      </c>
      <c r="G1564" s="15" t="str">
        <f t="shared" si="255"/>
        <v>1-8</v>
      </c>
      <c r="H1564" s="5" t="s">
        <v>1912</v>
      </c>
      <c r="I1564" s="5">
        <f t="shared" si="256"/>
        <v>1</v>
      </c>
      <c r="J1564" s="5">
        <f t="shared" si="257"/>
        <v>2022</v>
      </c>
      <c r="K1564" s="5">
        <f t="shared" si="258"/>
        <v>19</v>
      </c>
      <c r="L1564" s="7">
        <f t="shared" si="259"/>
        <v>44580</v>
      </c>
      <c r="M1564" s="5" t="s">
        <v>1912</v>
      </c>
      <c r="R1564" s="5" t="s">
        <v>92</v>
      </c>
      <c r="S1564" s="5" t="s">
        <v>40</v>
      </c>
      <c r="T1564" s="5" t="s">
        <v>41</v>
      </c>
      <c r="U1564" s="5" t="s">
        <v>93</v>
      </c>
      <c r="V1564" s="5" t="str">
        <f t="shared" si="260"/>
        <v>transporte mi poderoso cautivo jd &amp; a e.i.r.l.</v>
      </c>
      <c r="W1564" s="5" t="str">
        <f t="shared" si="261"/>
        <v>TRANSPORTE MI PODEROSO CAUTIVO JD &amp; A E.I.R.L.</v>
      </c>
      <c r="X1564" s="5" t="str">
        <f t="shared" si="262"/>
        <v>Transporte Mi Poderoso Cautivo Jd &amp; A E.I.R.L.</v>
      </c>
      <c r="Y1564" s="5">
        <v>20607139378</v>
      </c>
      <c r="Z1564" s="5" t="s">
        <v>34</v>
      </c>
      <c r="AA1564" s="5" t="s">
        <v>35</v>
      </c>
      <c r="AD1564" s="5" t="s">
        <v>36</v>
      </c>
      <c r="AE1564" s="5">
        <v>1182.26</v>
      </c>
      <c r="AF1564" s="5">
        <v>0</v>
      </c>
      <c r="AG1564" s="5">
        <v>212.81</v>
      </c>
      <c r="AH1564" s="5">
        <f t="shared" si="263"/>
        <v>1395.07</v>
      </c>
    </row>
    <row r="1565" spans="1:34" x14ac:dyDescent="0.25">
      <c r="A1565" s="5">
        <v>1510</v>
      </c>
      <c r="B1565" s="5" t="s">
        <v>55</v>
      </c>
      <c r="C1565" s="5" t="s">
        <v>30</v>
      </c>
      <c r="D1565" s="5" t="s">
        <v>1923</v>
      </c>
      <c r="E1565" s="15" t="str">
        <f t="shared" si="264"/>
        <v>B002</v>
      </c>
      <c r="F1565" s="15" t="str">
        <f t="shared" si="254"/>
        <v>15904</v>
      </c>
      <c r="G1565" s="15" t="str">
        <f t="shared" si="255"/>
        <v>2-1</v>
      </c>
      <c r="H1565" s="5" t="s">
        <v>1912</v>
      </c>
      <c r="I1565" s="5">
        <f t="shared" si="256"/>
        <v>1</v>
      </c>
      <c r="J1565" s="5">
        <f t="shared" si="257"/>
        <v>2022</v>
      </c>
      <c r="K1565" s="5">
        <f t="shared" si="258"/>
        <v>19</v>
      </c>
      <c r="L1565" s="7">
        <f t="shared" si="259"/>
        <v>44580</v>
      </c>
      <c r="M1565" s="5" t="s">
        <v>1912</v>
      </c>
      <c r="U1565" s="5" t="s">
        <v>33</v>
      </c>
      <c r="V1565" s="5" t="str">
        <f t="shared" si="260"/>
        <v>clientes - varios</v>
      </c>
      <c r="W1565" s="5" t="str">
        <f t="shared" si="261"/>
        <v>CLIENTES - VARIOS</v>
      </c>
      <c r="X1565" s="5" t="str">
        <f t="shared" si="262"/>
        <v>Clientes - Varios</v>
      </c>
      <c r="Y1565" s="5">
        <v>99999999</v>
      </c>
      <c r="Z1565" s="5" t="s">
        <v>34</v>
      </c>
      <c r="AA1565" s="5" t="s">
        <v>35</v>
      </c>
      <c r="AD1565" s="5" t="s">
        <v>36</v>
      </c>
      <c r="AE1565" s="5">
        <v>423.73</v>
      </c>
      <c r="AF1565" s="5">
        <v>0</v>
      </c>
      <c r="AG1565" s="5">
        <v>76.27</v>
      </c>
      <c r="AH1565" s="5">
        <f t="shared" si="263"/>
        <v>500</v>
      </c>
    </row>
    <row r="1566" spans="1:34" x14ac:dyDescent="0.25">
      <c r="A1566" s="5">
        <v>1511</v>
      </c>
      <c r="B1566" s="5" t="s">
        <v>55</v>
      </c>
      <c r="C1566" s="5" t="s">
        <v>30</v>
      </c>
      <c r="D1566" s="5" t="s">
        <v>1924</v>
      </c>
      <c r="E1566" s="15" t="str">
        <f t="shared" si="264"/>
        <v>B002</v>
      </c>
      <c r="F1566" s="15" t="str">
        <f t="shared" si="254"/>
        <v>15903</v>
      </c>
      <c r="G1566" s="15" t="str">
        <f t="shared" si="255"/>
        <v>2-1</v>
      </c>
      <c r="H1566" s="5" t="s">
        <v>1912</v>
      </c>
      <c r="I1566" s="5">
        <f t="shared" si="256"/>
        <v>1</v>
      </c>
      <c r="J1566" s="5">
        <f t="shared" si="257"/>
        <v>2022</v>
      </c>
      <c r="K1566" s="5">
        <f t="shared" si="258"/>
        <v>19</v>
      </c>
      <c r="L1566" s="7">
        <f t="shared" si="259"/>
        <v>44580</v>
      </c>
      <c r="M1566" s="5" t="s">
        <v>1912</v>
      </c>
      <c r="U1566" s="5" t="s">
        <v>33</v>
      </c>
      <c r="V1566" s="5" t="str">
        <f t="shared" si="260"/>
        <v>clientes - varios</v>
      </c>
      <c r="W1566" s="5" t="str">
        <f t="shared" si="261"/>
        <v>CLIENTES - VARIOS</v>
      </c>
      <c r="X1566" s="5" t="str">
        <f t="shared" si="262"/>
        <v>Clientes - Varios</v>
      </c>
      <c r="Y1566" s="5">
        <v>99999999</v>
      </c>
      <c r="Z1566" s="5" t="s">
        <v>34</v>
      </c>
      <c r="AA1566" s="5" t="s">
        <v>35</v>
      </c>
      <c r="AD1566" s="5" t="s">
        <v>36</v>
      </c>
      <c r="AE1566" s="5">
        <v>423.73</v>
      </c>
      <c r="AF1566" s="5">
        <v>0</v>
      </c>
      <c r="AG1566" s="5">
        <v>76.27</v>
      </c>
      <c r="AH1566" s="5">
        <f t="shared" si="263"/>
        <v>500</v>
      </c>
    </row>
    <row r="1567" spans="1:34" x14ac:dyDescent="0.25">
      <c r="A1567" s="5">
        <v>1512</v>
      </c>
      <c r="B1567" s="5" t="s">
        <v>55</v>
      </c>
      <c r="C1567" s="5" t="s">
        <v>30</v>
      </c>
      <c r="D1567" s="5" t="s">
        <v>1925</v>
      </c>
      <c r="E1567" s="15" t="str">
        <f t="shared" si="264"/>
        <v>B002</v>
      </c>
      <c r="F1567" s="15" t="str">
        <f t="shared" si="254"/>
        <v>15902</v>
      </c>
      <c r="G1567" s="15" t="str">
        <f t="shared" si="255"/>
        <v>2-1</v>
      </c>
      <c r="H1567" s="5" t="s">
        <v>1912</v>
      </c>
      <c r="I1567" s="5">
        <f t="shared" si="256"/>
        <v>1</v>
      </c>
      <c r="J1567" s="5">
        <f t="shared" si="257"/>
        <v>2022</v>
      </c>
      <c r="K1567" s="5">
        <f t="shared" si="258"/>
        <v>19</v>
      </c>
      <c r="L1567" s="7">
        <f t="shared" si="259"/>
        <v>44580</v>
      </c>
      <c r="M1567" s="5" t="s">
        <v>1912</v>
      </c>
      <c r="U1567" s="5" t="s">
        <v>33</v>
      </c>
      <c r="V1567" s="5" t="str">
        <f t="shared" si="260"/>
        <v>clientes - varios</v>
      </c>
      <c r="W1567" s="5" t="str">
        <f t="shared" si="261"/>
        <v>CLIENTES - VARIOS</v>
      </c>
      <c r="X1567" s="5" t="str">
        <f t="shared" si="262"/>
        <v>Clientes - Varios</v>
      </c>
      <c r="Y1567" s="5">
        <v>99999999</v>
      </c>
      <c r="Z1567" s="5" t="s">
        <v>34</v>
      </c>
      <c r="AA1567" s="5" t="s">
        <v>35</v>
      </c>
      <c r="AD1567" s="5" t="s">
        <v>36</v>
      </c>
      <c r="AE1567" s="5">
        <v>423.73</v>
      </c>
      <c r="AF1567" s="5">
        <v>0</v>
      </c>
      <c r="AG1567" s="5">
        <v>76.27</v>
      </c>
      <c r="AH1567" s="5">
        <f t="shared" si="263"/>
        <v>500</v>
      </c>
    </row>
    <row r="1568" spans="1:34" x14ac:dyDescent="0.25">
      <c r="A1568" s="5">
        <v>1513</v>
      </c>
      <c r="B1568" s="5" t="s">
        <v>55</v>
      </c>
      <c r="C1568" s="5" t="s">
        <v>30</v>
      </c>
      <c r="D1568" s="5" t="s">
        <v>1926</v>
      </c>
      <c r="E1568" s="15" t="str">
        <f t="shared" si="264"/>
        <v>B002</v>
      </c>
      <c r="F1568" s="15" t="str">
        <f t="shared" si="254"/>
        <v>15901</v>
      </c>
      <c r="G1568" s="15" t="str">
        <f t="shared" si="255"/>
        <v>2-1</v>
      </c>
      <c r="H1568" s="5" t="s">
        <v>1912</v>
      </c>
      <c r="I1568" s="5">
        <f t="shared" si="256"/>
        <v>1</v>
      </c>
      <c r="J1568" s="5">
        <f t="shared" si="257"/>
        <v>2022</v>
      </c>
      <c r="K1568" s="5">
        <f t="shared" si="258"/>
        <v>19</v>
      </c>
      <c r="L1568" s="7">
        <f t="shared" si="259"/>
        <v>44580</v>
      </c>
      <c r="M1568" s="5" t="s">
        <v>1912</v>
      </c>
      <c r="U1568" s="5" t="s">
        <v>33</v>
      </c>
      <c r="V1568" s="5" t="str">
        <f t="shared" si="260"/>
        <v>clientes - varios</v>
      </c>
      <c r="W1568" s="5" t="str">
        <f t="shared" si="261"/>
        <v>CLIENTES - VARIOS</v>
      </c>
      <c r="X1568" s="5" t="str">
        <f t="shared" si="262"/>
        <v>Clientes - Varios</v>
      </c>
      <c r="Y1568" s="5">
        <v>99999999</v>
      </c>
      <c r="Z1568" s="5" t="s">
        <v>34</v>
      </c>
      <c r="AA1568" s="5" t="s">
        <v>35</v>
      </c>
      <c r="AD1568" s="5" t="s">
        <v>36</v>
      </c>
      <c r="AE1568" s="5">
        <v>21.19</v>
      </c>
      <c r="AF1568" s="5">
        <v>0</v>
      </c>
      <c r="AG1568" s="5">
        <v>3.81</v>
      </c>
      <c r="AH1568" s="5">
        <f t="shared" si="263"/>
        <v>25</v>
      </c>
    </row>
    <row r="1569" spans="1:34" x14ac:dyDescent="0.25">
      <c r="A1569" s="5">
        <v>1514</v>
      </c>
      <c r="B1569" s="5" t="s">
        <v>49</v>
      </c>
      <c r="C1569" s="5" t="s">
        <v>38</v>
      </c>
      <c r="D1569" s="5" t="s">
        <v>1927</v>
      </c>
      <c r="E1569" s="15" t="str">
        <f t="shared" si="264"/>
        <v>F003</v>
      </c>
      <c r="F1569" s="15" t="str">
        <f t="shared" si="254"/>
        <v>2055</v>
      </c>
      <c r="G1569" s="15" t="str">
        <f t="shared" si="255"/>
        <v>3-2</v>
      </c>
      <c r="H1569" s="5" t="s">
        <v>1912</v>
      </c>
      <c r="I1569" s="5">
        <f t="shared" si="256"/>
        <v>1</v>
      </c>
      <c r="J1569" s="5">
        <f t="shared" si="257"/>
        <v>2022</v>
      </c>
      <c r="K1569" s="5">
        <f t="shared" si="258"/>
        <v>19</v>
      </c>
      <c r="L1569" s="7">
        <f t="shared" si="259"/>
        <v>44580</v>
      </c>
      <c r="M1569" s="5" t="s">
        <v>1912</v>
      </c>
      <c r="R1569" s="5" t="s">
        <v>1826</v>
      </c>
      <c r="S1569" s="5" t="s">
        <v>168</v>
      </c>
      <c r="T1569" s="5" t="s">
        <v>169</v>
      </c>
      <c r="U1569" s="5" t="s">
        <v>1827</v>
      </c>
      <c r="V1569" s="5" t="str">
        <f t="shared" si="260"/>
        <v>m &amp; l construcciones e.i.r.l.</v>
      </c>
      <c r="W1569" s="5" t="str">
        <f t="shared" si="261"/>
        <v>M &amp; L CONSTRUCCIONES E.I.R.L.</v>
      </c>
      <c r="X1569" s="5" t="str">
        <f t="shared" si="262"/>
        <v>M &amp; L Construcciones E.I.R.L.</v>
      </c>
      <c r="Y1569" s="5">
        <v>20608484427</v>
      </c>
      <c r="Z1569" s="5" t="s">
        <v>34</v>
      </c>
      <c r="AA1569" s="5" t="s">
        <v>35</v>
      </c>
      <c r="AD1569" s="5" t="s">
        <v>36</v>
      </c>
      <c r="AE1569" s="5">
        <v>50.85</v>
      </c>
      <c r="AF1569" s="5">
        <v>0</v>
      </c>
      <c r="AG1569" s="5">
        <v>9.15</v>
      </c>
      <c r="AH1569" s="5">
        <f t="shared" si="263"/>
        <v>60</v>
      </c>
    </row>
    <row r="1570" spans="1:34" x14ac:dyDescent="0.25">
      <c r="A1570" s="5">
        <v>1515</v>
      </c>
      <c r="B1570" s="5" t="s">
        <v>29</v>
      </c>
      <c r="C1570" s="5" t="s">
        <v>38</v>
      </c>
      <c r="D1570" s="5" t="s">
        <v>1928</v>
      </c>
      <c r="E1570" s="15" t="str">
        <f t="shared" si="264"/>
        <v>F001</v>
      </c>
      <c r="F1570" s="15" t="str">
        <f t="shared" si="254"/>
        <v>8174</v>
      </c>
      <c r="G1570" s="15" t="str">
        <f t="shared" si="255"/>
        <v>1-8</v>
      </c>
      <c r="H1570" s="5" t="s">
        <v>1912</v>
      </c>
      <c r="I1570" s="5">
        <f t="shared" si="256"/>
        <v>1</v>
      </c>
      <c r="J1570" s="5">
        <f t="shared" si="257"/>
        <v>2022</v>
      </c>
      <c r="K1570" s="5">
        <f t="shared" si="258"/>
        <v>19</v>
      </c>
      <c r="L1570" s="7">
        <f t="shared" si="259"/>
        <v>44580</v>
      </c>
      <c r="M1570" s="5" t="s">
        <v>1912</v>
      </c>
      <c r="R1570" s="5" t="s">
        <v>469</v>
      </c>
      <c r="S1570" s="5" t="s">
        <v>61</v>
      </c>
      <c r="T1570" s="5" t="s">
        <v>469</v>
      </c>
      <c r="U1570" s="5" t="s">
        <v>971</v>
      </c>
      <c r="V1570" s="5" t="str">
        <f t="shared" si="260"/>
        <v>grupo de inversiones olarte s.a.c.</v>
      </c>
      <c r="W1570" s="5" t="str">
        <f t="shared" si="261"/>
        <v>GRUPO DE INVERSIONES OLARTE S.A.C.</v>
      </c>
      <c r="X1570" s="5" t="str">
        <f t="shared" si="262"/>
        <v>Grupo De Inversiones Olarte S.A.C.</v>
      </c>
      <c r="Y1570" s="5">
        <v>20574782768</v>
      </c>
      <c r="Z1570" s="5" t="s">
        <v>34</v>
      </c>
      <c r="AA1570" s="5" t="s">
        <v>35</v>
      </c>
      <c r="AD1570" s="5" t="s">
        <v>36</v>
      </c>
      <c r="AE1570" s="5">
        <v>87.29</v>
      </c>
      <c r="AF1570" s="5">
        <v>0</v>
      </c>
      <c r="AG1570" s="5">
        <v>15.71</v>
      </c>
      <c r="AH1570" s="5">
        <f t="shared" si="263"/>
        <v>103</v>
      </c>
    </row>
    <row r="1571" spans="1:34" x14ac:dyDescent="0.25">
      <c r="A1571" s="5">
        <v>1516</v>
      </c>
      <c r="B1571" s="5" t="s">
        <v>29</v>
      </c>
      <c r="C1571" s="5" t="s">
        <v>38</v>
      </c>
      <c r="D1571" s="5" t="s">
        <v>1929</v>
      </c>
      <c r="E1571" s="15" t="str">
        <f t="shared" si="264"/>
        <v>F001</v>
      </c>
      <c r="F1571" s="15" t="str">
        <f t="shared" si="254"/>
        <v>8173</v>
      </c>
      <c r="G1571" s="15" t="str">
        <f t="shared" si="255"/>
        <v>1-8</v>
      </c>
      <c r="H1571" s="5" t="s">
        <v>1912</v>
      </c>
      <c r="I1571" s="5">
        <f t="shared" si="256"/>
        <v>1</v>
      </c>
      <c r="J1571" s="5">
        <f t="shared" si="257"/>
        <v>2022</v>
      </c>
      <c r="K1571" s="5">
        <f t="shared" si="258"/>
        <v>19</v>
      </c>
      <c r="L1571" s="7">
        <f t="shared" si="259"/>
        <v>44580</v>
      </c>
      <c r="M1571" s="5" t="s">
        <v>1912</v>
      </c>
      <c r="R1571" s="5" t="s">
        <v>87</v>
      </c>
      <c r="S1571" s="5" t="s">
        <v>40</v>
      </c>
      <c r="T1571" s="5" t="s">
        <v>41</v>
      </c>
      <c r="U1571" s="5" t="s">
        <v>584</v>
      </c>
      <c r="V1571" s="5" t="str">
        <f t="shared" si="260"/>
        <v>emp de transportes turismo alvarado eirl</v>
      </c>
      <c r="W1571" s="5" t="str">
        <f t="shared" si="261"/>
        <v>EMP DE TRANSPORTES TURISMO ALVARADO EIRL</v>
      </c>
      <c r="X1571" s="5" t="str">
        <f t="shared" si="262"/>
        <v>Emp De Transportes Turismo Alvarado Eirl</v>
      </c>
      <c r="Y1571" s="5">
        <v>20395748701</v>
      </c>
      <c r="Z1571" s="5" t="s">
        <v>34</v>
      </c>
      <c r="AA1571" s="5" t="s">
        <v>35</v>
      </c>
      <c r="AD1571" s="5" t="s">
        <v>36</v>
      </c>
      <c r="AE1571" s="5">
        <v>25756.69</v>
      </c>
      <c r="AF1571" s="5">
        <v>0</v>
      </c>
      <c r="AG1571" s="5">
        <v>4636.21</v>
      </c>
      <c r="AH1571" s="5">
        <f t="shared" si="263"/>
        <v>30392.899999999998</v>
      </c>
    </row>
    <row r="1572" spans="1:34" x14ac:dyDescent="0.25">
      <c r="A1572" s="5">
        <v>1517</v>
      </c>
      <c r="B1572" s="5" t="s">
        <v>29</v>
      </c>
      <c r="C1572" s="5" t="s">
        <v>30</v>
      </c>
      <c r="D1572" s="5" t="s">
        <v>1930</v>
      </c>
      <c r="E1572" s="15" t="str">
        <f t="shared" si="264"/>
        <v>B001</v>
      </c>
      <c r="F1572" s="15" t="str">
        <f t="shared" si="254"/>
        <v>16909</v>
      </c>
      <c r="G1572" s="15" t="str">
        <f t="shared" si="255"/>
        <v>1-1</v>
      </c>
      <c r="H1572" s="5" t="s">
        <v>1912</v>
      </c>
      <c r="I1572" s="5">
        <f t="shared" si="256"/>
        <v>1</v>
      </c>
      <c r="J1572" s="5">
        <f t="shared" si="257"/>
        <v>2022</v>
      </c>
      <c r="K1572" s="5">
        <f t="shared" si="258"/>
        <v>19</v>
      </c>
      <c r="L1572" s="7">
        <f t="shared" si="259"/>
        <v>44580</v>
      </c>
      <c r="M1572" s="5" t="s">
        <v>1912</v>
      </c>
      <c r="U1572" s="5" t="s">
        <v>33</v>
      </c>
      <c r="V1572" s="5" t="str">
        <f t="shared" si="260"/>
        <v>clientes - varios</v>
      </c>
      <c r="W1572" s="5" t="str">
        <f t="shared" si="261"/>
        <v>CLIENTES - VARIOS</v>
      </c>
      <c r="X1572" s="5" t="str">
        <f t="shared" si="262"/>
        <v>Clientes - Varios</v>
      </c>
      <c r="Y1572" s="5">
        <v>99999999</v>
      </c>
      <c r="Z1572" s="5" t="s">
        <v>34</v>
      </c>
      <c r="AA1572" s="5" t="s">
        <v>35</v>
      </c>
      <c r="AD1572" s="5" t="s">
        <v>36</v>
      </c>
      <c r="AE1572" s="5">
        <v>76.27</v>
      </c>
      <c r="AF1572" s="5">
        <v>0</v>
      </c>
      <c r="AG1572" s="5">
        <v>13.73</v>
      </c>
      <c r="AH1572" s="5">
        <f t="shared" si="263"/>
        <v>90</v>
      </c>
    </row>
    <row r="1573" spans="1:34" x14ac:dyDescent="0.25">
      <c r="A1573" s="5">
        <v>1518</v>
      </c>
      <c r="B1573" s="5" t="s">
        <v>29</v>
      </c>
      <c r="C1573" s="5" t="s">
        <v>30</v>
      </c>
      <c r="D1573" s="5" t="s">
        <v>1931</v>
      </c>
      <c r="E1573" s="15" t="str">
        <f t="shared" si="264"/>
        <v>B001</v>
      </c>
      <c r="F1573" s="15" t="str">
        <f t="shared" si="254"/>
        <v>16908</v>
      </c>
      <c r="G1573" s="15" t="str">
        <f t="shared" si="255"/>
        <v>1-1</v>
      </c>
      <c r="H1573" s="5" t="s">
        <v>1912</v>
      </c>
      <c r="I1573" s="5">
        <f t="shared" si="256"/>
        <v>1</v>
      </c>
      <c r="J1573" s="5">
        <f t="shared" si="257"/>
        <v>2022</v>
      </c>
      <c r="K1573" s="5">
        <f t="shared" si="258"/>
        <v>19</v>
      </c>
      <c r="L1573" s="7">
        <f t="shared" si="259"/>
        <v>44580</v>
      </c>
      <c r="M1573" s="5" t="s">
        <v>1912</v>
      </c>
      <c r="U1573" s="5" t="s">
        <v>33</v>
      </c>
      <c r="V1573" s="5" t="str">
        <f t="shared" si="260"/>
        <v>clientes - varios</v>
      </c>
      <c r="W1573" s="5" t="str">
        <f t="shared" si="261"/>
        <v>CLIENTES - VARIOS</v>
      </c>
      <c r="X1573" s="5" t="str">
        <f t="shared" si="262"/>
        <v>Clientes - Varios</v>
      </c>
      <c r="Y1573" s="5">
        <v>99999999</v>
      </c>
      <c r="Z1573" s="5" t="s">
        <v>34</v>
      </c>
      <c r="AA1573" s="5" t="s">
        <v>35</v>
      </c>
      <c r="AD1573" s="5" t="s">
        <v>36</v>
      </c>
      <c r="AE1573" s="5">
        <v>84.75</v>
      </c>
      <c r="AF1573" s="5">
        <v>0</v>
      </c>
      <c r="AG1573" s="5">
        <v>15.25</v>
      </c>
      <c r="AH1573" s="5">
        <f t="shared" si="263"/>
        <v>100</v>
      </c>
    </row>
    <row r="1574" spans="1:34" x14ac:dyDescent="0.25">
      <c r="A1574" s="5">
        <v>1519</v>
      </c>
      <c r="B1574" s="5" t="s">
        <v>49</v>
      </c>
      <c r="C1574" s="5" t="s">
        <v>38</v>
      </c>
      <c r="D1574" s="5" t="s">
        <v>1932</v>
      </c>
      <c r="E1574" s="15" t="str">
        <f t="shared" si="264"/>
        <v>F003</v>
      </c>
      <c r="F1574" s="15" t="str">
        <f t="shared" si="254"/>
        <v>2054</v>
      </c>
      <c r="G1574" s="15" t="str">
        <f t="shared" si="255"/>
        <v>3-2</v>
      </c>
      <c r="H1574" s="5" t="s">
        <v>1912</v>
      </c>
      <c r="I1574" s="5">
        <f t="shared" si="256"/>
        <v>1</v>
      </c>
      <c r="J1574" s="5">
        <f t="shared" si="257"/>
        <v>2022</v>
      </c>
      <c r="K1574" s="5">
        <f t="shared" si="258"/>
        <v>19</v>
      </c>
      <c r="L1574" s="7">
        <f t="shared" si="259"/>
        <v>44580</v>
      </c>
      <c r="M1574" s="5" t="s">
        <v>1912</v>
      </c>
      <c r="R1574" s="5" t="s">
        <v>41</v>
      </c>
      <c r="S1574" s="5" t="s">
        <v>40</v>
      </c>
      <c r="T1574" s="5" t="s">
        <v>41</v>
      </c>
      <c r="U1574" s="5" t="s">
        <v>106</v>
      </c>
      <c r="V1574" s="5" t="str">
        <f t="shared" si="260"/>
        <v>casiano maco segundo baltazar</v>
      </c>
      <c r="W1574" s="5" t="str">
        <f t="shared" si="261"/>
        <v>CASIANO MACO SEGUNDO BALTAZAR</v>
      </c>
      <c r="X1574" s="5" t="str">
        <f t="shared" si="262"/>
        <v>Casiano Maco Segundo Baltazar</v>
      </c>
      <c r="Y1574" s="5">
        <v>10432479388</v>
      </c>
      <c r="Z1574" s="5" t="s">
        <v>34</v>
      </c>
      <c r="AA1574" s="5" t="s">
        <v>35</v>
      </c>
      <c r="AD1574" s="5" t="s">
        <v>36</v>
      </c>
      <c r="AE1574" s="5">
        <v>25.42</v>
      </c>
      <c r="AF1574" s="5">
        <v>0</v>
      </c>
      <c r="AG1574" s="5">
        <v>4.58</v>
      </c>
      <c r="AH1574" s="5">
        <f t="shared" si="263"/>
        <v>30</v>
      </c>
    </row>
    <row r="1575" spans="1:34" x14ac:dyDescent="0.25">
      <c r="A1575" s="5">
        <v>1520</v>
      </c>
      <c r="B1575" s="5" t="s">
        <v>29</v>
      </c>
      <c r="C1575" s="5" t="s">
        <v>38</v>
      </c>
      <c r="D1575" s="5" t="s">
        <v>1933</v>
      </c>
      <c r="E1575" s="15" t="str">
        <f t="shared" si="264"/>
        <v>F001</v>
      </c>
      <c r="F1575" s="15" t="str">
        <f t="shared" si="254"/>
        <v>8172</v>
      </c>
      <c r="G1575" s="15" t="str">
        <f t="shared" si="255"/>
        <v>1-8</v>
      </c>
      <c r="H1575" s="5" t="s">
        <v>1912</v>
      </c>
      <c r="I1575" s="5">
        <f t="shared" si="256"/>
        <v>1</v>
      </c>
      <c r="J1575" s="5">
        <f t="shared" si="257"/>
        <v>2022</v>
      </c>
      <c r="K1575" s="5">
        <f t="shared" si="258"/>
        <v>19</v>
      </c>
      <c r="L1575" s="7">
        <f t="shared" si="259"/>
        <v>44580</v>
      </c>
      <c r="M1575" s="5" t="s">
        <v>1912</v>
      </c>
      <c r="S1575" s="5" t="s">
        <v>40</v>
      </c>
      <c r="T1575" s="5" t="s">
        <v>41</v>
      </c>
      <c r="U1575" s="5" t="s">
        <v>83</v>
      </c>
      <c r="V1575" s="5" t="str">
        <f t="shared" si="260"/>
        <v>sosa pagaza elias fernando</v>
      </c>
      <c r="W1575" s="5" t="str">
        <f t="shared" si="261"/>
        <v>SOSA PAGAZA ELIAS FERNANDO</v>
      </c>
      <c r="X1575" s="5" t="str">
        <f t="shared" si="262"/>
        <v>Sosa Pagaza Elias Fernando</v>
      </c>
      <c r="Y1575" s="5">
        <v>10000974787</v>
      </c>
      <c r="Z1575" s="5" t="s">
        <v>34</v>
      </c>
      <c r="AA1575" s="5" t="s">
        <v>35</v>
      </c>
      <c r="AD1575" s="5" t="s">
        <v>36</v>
      </c>
      <c r="AE1575" s="5">
        <v>257.63</v>
      </c>
      <c r="AF1575" s="5">
        <v>0</v>
      </c>
      <c r="AG1575" s="5">
        <v>46.37</v>
      </c>
      <c r="AH1575" s="5">
        <f t="shared" si="263"/>
        <v>304</v>
      </c>
    </row>
    <row r="1576" spans="1:34" x14ac:dyDescent="0.25">
      <c r="A1576" s="5">
        <v>1521</v>
      </c>
      <c r="B1576" s="5" t="s">
        <v>49</v>
      </c>
      <c r="C1576" s="5" t="s">
        <v>38</v>
      </c>
      <c r="D1576" s="5" t="s">
        <v>1934</v>
      </c>
      <c r="E1576" s="15" t="str">
        <f t="shared" si="264"/>
        <v>F003</v>
      </c>
      <c r="F1576" s="15" t="str">
        <f t="shared" si="254"/>
        <v>2053</v>
      </c>
      <c r="G1576" s="15" t="str">
        <f t="shared" si="255"/>
        <v>3-2</v>
      </c>
      <c r="H1576" s="5" t="s">
        <v>1935</v>
      </c>
      <c r="I1576" s="5">
        <f t="shared" si="256"/>
        <v>1</v>
      </c>
      <c r="J1576" s="5">
        <f t="shared" si="257"/>
        <v>2022</v>
      </c>
      <c r="K1576" s="5">
        <f t="shared" si="258"/>
        <v>18</v>
      </c>
      <c r="L1576" s="7">
        <f t="shared" si="259"/>
        <v>44579</v>
      </c>
      <c r="M1576" s="5" t="s">
        <v>1935</v>
      </c>
      <c r="R1576" s="5" t="s">
        <v>92</v>
      </c>
      <c r="S1576" s="5" t="s">
        <v>40</v>
      </c>
      <c r="T1576" s="5" t="s">
        <v>41</v>
      </c>
      <c r="U1576" s="5" t="s">
        <v>438</v>
      </c>
      <c r="V1576" s="5" t="str">
        <f t="shared" si="260"/>
        <v>consorcio yauyucan</v>
      </c>
      <c r="W1576" s="5" t="str">
        <f t="shared" si="261"/>
        <v>CONSORCIO YAUYUCAN</v>
      </c>
      <c r="X1576" s="5" t="str">
        <f t="shared" si="262"/>
        <v>Consorcio Yauyucan</v>
      </c>
      <c r="Y1576" s="5">
        <v>20608692721</v>
      </c>
      <c r="Z1576" s="5" t="s">
        <v>34</v>
      </c>
      <c r="AA1576" s="5" t="s">
        <v>35</v>
      </c>
      <c r="AD1576" s="5" t="s">
        <v>36</v>
      </c>
      <c r="AE1576" s="5">
        <v>84.75</v>
      </c>
      <c r="AF1576" s="5">
        <v>0</v>
      </c>
      <c r="AG1576" s="5">
        <v>15.25</v>
      </c>
      <c r="AH1576" s="5">
        <f t="shared" si="263"/>
        <v>100</v>
      </c>
    </row>
    <row r="1577" spans="1:34" x14ac:dyDescent="0.25">
      <c r="A1577" s="5">
        <v>1522</v>
      </c>
      <c r="B1577" s="5" t="s">
        <v>55</v>
      </c>
      <c r="C1577" s="5" t="s">
        <v>38</v>
      </c>
      <c r="D1577" s="5" t="s">
        <v>1936</v>
      </c>
      <c r="E1577" s="15" t="str">
        <f t="shared" si="264"/>
        <v>F002</v>
      </c>
      <c r="F1577" s="15" t="str">
        <f t="shared" si="254"/>
        <v>3435</v>
      </c>
      <c r="G1577" s="15" t="str">
        <f t="shared" si="255"/>
        <v>2-3</v>
      </c>
      <c r="H1577" s="5" t="s">
        <v>1935</v>
      </c>
      <c r="I1577" s="5">
        <f t="shared" si="256"/>
        <v>1</v>
      </c>
      <c r="J1577" s="5">
        <f t="shared" si="257"/>
        <v>2022</v>
      </c>
      <c r="K1577" s="5">
        <f t="shared" si="258"/>
        <v>18</v>
      </c>
      <c r="L1577" s="7">
        <f t="shared" si="259"/>
        <v>44579</v>
      </c>
      <c r="M1577" s="5" t="s">
        <v>1935</v>
      </c>
      <c r="R1577" s="5" t="s">
        <v>92</v>
      </c>
      <c r="S1577" s="5" t="s">
        <v>40</v>
      </c>
      <c r="T1577" s="5" t="s">
        <v>41</v>
      </c>
      <c r="U1577" s="5" t="s">
        <v>438</v>
      </c>
      <c r="V1577" s="5" t="str">
        <f t="shared" si="260"/>
        <v>consorcio yauyucan</v>
      </c>
      <c r="W1577" s="5" t="str">
        <f t="shared" si="261"/>
        <v>CONSORCIO YAUYUCAN</v>
      </c>
      <c r="X1577" s="5" t="str">
        <f t="shared" si="262"/>
        <v>Consorcio Yauyucan</v>
      </c>
      <c r="Y1577" s="5">
        <v>20608692721</v>
      </c>
      <c r="Z1577" s="5" t="s">
        <v>34</v>
      </c>
      <c r="AA1577" s="5" t="s">
        <v>35</v>
      </c>
      <c r="AD1577" s="5" t="s">
        <v>36</v>
      </c>
      <c r="AE1577" s="5">
        <v>169.49</v>
      </c>
      <c r="AF1577" s="5">
        <v>0</v>
      </c>
      <c r="AG1577" s="5">
        <v>30.51</v>
      </c>
      <c r="AH1577" s="5">
        <f t="shared" si="263"/>
        <v>200</v>
      </c>
    </row>
    <row r="1578" spans="1:34" x14ac:dyDescent="0.25">
      <c r="A1578" s="5">
        <v>1523</v>
      </c>
      <c r="B1578" s="5" t="s">
        <v>29</v>
      </c>
      <c r="C1578" s="5" t="s">
        <v>38</v>
      </c>
      <c r="D1578" s="5" t="s">
        <v>1937</v>
      </c>
      <c r="E1578" s="15" t="str">
        <f t="shared" si="264"/>
        <v>F001</v>
      </c>
      <c r="F1578" s="15" t="str">
        <f t="shared" si="254"/>
        <v>8171</v>
      </c>
      <c r="G1578" s="15" t="str">
        <f t="shared" si="255"/>
        <v>1-8</v>
      </c>
      <c r="H1578" s="5" t="s">
        <v>1935</v>
      </c>
      <c r="I1578" s="5">
        <f t="shared" si="256"/>
        <v>1</v>
      </c>
      <c r="J1578" s="5">
        <f t="shared" si="257"/>
        <v>2022</v>
      </c>
      <c r="K1578" s="5">
        <f t="shared" si="258"/>
        <v>18</v>
      </c>
      <c r="L1578" s="7">
        <f t="shared" si="259"/>
        <v>44579</v>
      </c>
      <c r="M1578" s="5" t="s">
        <v>1935</v>
      </c>
      <c r="R1578" s="5" t="s">
        <v>781</v>
      </c>
      <c r="S1578" s="5" t="s">
        <v>40</v>
      </c>
      <c r="T1578" s="5" t="s">
        <v>41</v>
      </c>
      <c r="U1578" s="5" t="s">
        <v>782</v>
      </c>
      <c r="V1578" s="5" t="str">
        <f t="shared" si="260"/>
        <v>jambo tafur julver frank</v>
      </c>
      <c r="W1578" s="5" t="str">
        <f t="shared" si="261"/>
        <v>JAMBO TAFUR JULVER FRANK</v>
      </c>
      <c r="X1578" s="5" t="str">
        <f t="shared" si="262"/>
        <v>Jambo Tafur Julver Frank</v>
      </c>
      <c r="Y1578" s="5">
        <v>10469092882</v>
      </c>
      <c r="Z1578" s="5" t="s">
        <v>34</v>
      </c>
      <c r="AA1578" s="5" t="s">
        <v>35</v>
      </c>
      <c r="AD1578" s="5" t="s">
        <v>36</v>
      </c>
      <c r="AE1578" s="5">
        <v>1525.42</v>
      </c>
      <c r="AF1578" s="5">
        <v>0</v>
      </c>
      <c r="AG1578" s="5">
        <v>274.58</v>
      </c>
      <c r="AH1578" s="5">
        <f t="shared" si="263"/>
        <v>1800</v>
      </c>
    </row>
    <row r="1579" spans="1:34" x14ac:dyDescent="0.25">
      <c r="A1579" s="5">
        <v>1524</v>
      </c>
      <c r="B1579" s="5" t="s">
        <v>29</v>
      </c>
      <c r="C1579" s="5" t="s">
        <v>38</v>
      </c>
      <c r="D1579" s="5" t="s">
        <v>1938</v>
      </c>
      <c r="E1579" s="15" t="str">
        <f t="shared" si="264"/>
        <v>F001</v>
      </c>
      <c r="F1579" s="15" t="str">
        <f t="shared" si="254"/>
        <v>8170</v>
      </c>
      <c r="G1579" s="15" t="str">
        <f t="shared" si="255"/>
        <v>1-8</v>
      </c>
      <c r="H1579" s="5" t="s">
        <v>1935</v>
      </c>
      <c r="I1579" s="5">
        <f t="shared" si="256"/>
        <v>1</v>
      </c>
      <c r="J1579" s="5">
        <f t="shared" si="257"/>
        <v>2022</v>
      </c>
      <c r="K1579" s="5">
        <f t="shared" si="258"/>
        <v>18</v>
      </c>
      <c r="L1579" s="7">
        <f t="shared" si="259"/>
        <v>44579</v>
      </c>
      <c r="M1579" s="5" t="s">
        <v>1935</v>
      </c>
      <c r="R1579" s="5" t="s">
        <v>92</v>
      </c>
      <c r="S1579" s="5" t="s">
        <v>40</v>
      </c>
      <c r="T1579" s="5" t="s">
        <v>41</v>
      </c>
      <c r="U1579" s="5" t="s">
        <v>93</v>
      </c>
      <c r="V1579" s="5" t="str">
        <f t="shared" si="260"/>
        <v>transporte mi poderoso cautivo jd &amp; a e.i.r.l.</v>
      </c>
      <c r="W1579" s="5" t="str">
        <f t="shared" si="261"/>
        <v>TRANSPORTE MI PODEROSO CAUTIVO JD &amp; A E.I.R.L.</v>
      </c>
      <c r="X1579" s="5" t="str">
        <f t="shared" si="262"/>
        <v>Transporte Mi Poderoso Cautivo Jd &amp; A E.I.R.L.</v>
      </c>
      <c r="Y1579" s="5">
        <v>20607139378</v>
      </c>
      <c r="Z1579" s="5" t="s">
        <v>34</v>
      </c>
      <c r="AA1579" s="5" t="s">
        <v>35</v>
      </c>
      <c r="AD1579" s="5" t="s">
        <v>36</v>
      </c>
      <c r="AE1579" s="5">
        <v>737.29</v>
      </c>
      <c r="AF1579" s="5">
        <v>0</v>
      </c>
      <c r="AG1579" s="5">
        <v>132.71</v>
      </c>
      <c r="AH1579" s="5">
        <f t="shared" si="263"/>
        <v>870</v>
      </c>
    </row>
    <row r="1580" spans="1:34" x14ac:dyDescent="0.25">
      <c r="A1580" s="5">
        <v>1525</v>
      </c>
      <c r="B1580" s="5" t="s">
        <v>49</v>
      </c>
      <c r="C1580" s="5" t="s">
        <v>38</v>
      </c>
      <c r="D1580" s="5" t="s">
        <v>1939</v>
      </c>
      <c r="E1580" s="15" t="str">
        <f t="shared" si="264"/>
        <v>F003</v>
      </c>
      <c r="F1580" s="15" t="str">
        <f t="shared" si="254"/>
        <v>2052</v>
      </c>
      <c r="G1580" s="15" t="str">
        <f t="shared" si="255"/>
        <v>3-2</v>
      </c>
      <c r="H1580" s="5" t="s">
        <v>1935</v>
      </c>
      <c r="I1580" s="5">
        <f t="shared" si="256"/>
        <v>1</v>
      </c>
      <c r="J1580" s="5">
        <f t="shared" si="257"/>
        <v>2022</v>
      </c>
      <c r="K1580" s="5">
        <f t="shared" si="258"/>
        <v>18</v>
      </c>
      <c r="L1580" s="7">
        <f t="shared" si="259"/>
        <v>44579</v>
      </c>
      <c r="M1580" s="5" t="s">
        <v>1935</v>
      </c>
      <c r="R1580" s="5" t="s">
        <v>41</v>
      </c>
      <c r="S1580" s="5" t="s">
        <v>40</v>
      </c>
      <c r="T1580" s="5" t="s">
        <v>41</v>
      </c>
      <c r="U1580" s="5" t="s">
        <v>106</v>
      </c>
      <c r="V1580" s="5" t="str">
        <f t="shared" si="260"/>
        <v>casiano maco segundo baltazar</v>
      </c>
      <c r="W1580" s="5" t="str">
        <f t="shared" si="261"/>
        <v>CASIANO MACO SEGUNDO BALTAZAR</v>
      </c>
      <c r="X1580" s="5" t="str">
        <f t="shared" si="262"/>
        <v>Casiano Maco Segundo Baltazar</v>
      </c>
      <c r="Y1580" s="5">
        <v>10432479388</v>
      </c>
      <c r="Z1580" s="5" t="s">
        <v>34</v>
      </c>
      <c r="AA1580" s="5" t="s">
        <v>35</v>
      </c>
      <c r="AD1580" s="5" t="s">
        <v>36</v>
      </c>
      <c r="AE1580" s="5">
        <v>25.42</v>
      </c>
      <c r="AF1580" s="5">
        <v>0</v>
      </c>
      <c r="AG1580" s="5">
        <v>4.58</v>
      </c>
      <c r="AH1580" s="5">
        <f t="shared" si="263"/>
        <v>30</v>
      </c>
    </row>
    <row r="1581" spans="1:34" x14ac:dyDescent="0.25">
      <c r="A1581" s="5">
        <v>1526</v>
      </c>
      <c r="B1581" s="5" t="s">
        <v>29</v>
      </c>
      <c r="C1581" s="5" t="s">
        <v>38</v>
      </c>
      <c r="D1581" s="5" t="s">
        <v>1940</v>
      </c>
      <c r="E1581" s="15" t="str">
        <f t="shared" si="264"/>
        <v>F001</v>
      </c>
      <c r="F1581" s="15" t="str">
        <f t="shared" si="254"/>
        <v>8169</v>
      </c>
      <c r="G1581" s="15" t="str">
        <f t="shared" si="255"/>
        <v>1-8</v>
      </c>
      <c r="H1581" s="5" t="s">
        <v>1935</v>
      </c>
      <c r="I1581" s="5">
        <f t="shared" si="256"/>
        <v>1</v>
      </c>
      <c r="J1581" s="5">
        <f t="shared" si="257"/>
        <v>2022</v>
      </c>
      <c r="K1581" s="5">
        <f t="shared" si="258"/>
        <v>18</v>
      </c>
      <c r="L1581" s="7">
        <f t="shared" si="259"/>
        <v>44579</v>
      </c>
      <c r="M1581" s="5" t="s">
        <v>1935</v>
      </c>
      <c r="R1581" s="5" t="s">
        <v>219</v>
      </c>
      <c r="S1581" s="5" t="s">
        <v>61</v>
      </c>
      <c r="T1581" s="5" t="s">
        <v>219</v>
      </c>
      <c r="U1581" s="5" t="s">
        <v>1429</v>
      </c>
      <c r="V1581" s="5" t="str">
        <f t="shared" si="260"/>
        <v>maderera y representaciones san lorenzo s.a.c.</v>
      </c>
      <c r="W1581" s="5" t="str">
        <f t="shared" si="261"/>
        <v>MADERERA Y REPRESENTACIONES SAN LORENZO S.A.C.</v>
      </c>
      <c r="X1581" s="5" t="str">
        <f t="shared" si="262"/>
        <v>Maderera Y Representaciones San Lorenzo S.A.C.</v>
      </c>
      <c r="Y1581" s="5">
        <v>20605551832</v>
      </c>
      <c r="Z1581" s="5" t="s">
        <v>34</v>
      </c>
      <c r="AA1581" s="5" t="s">
        <v>35</v>
      </c>
      <c r="AD1581" s="5" t="s">
        <v>36</v>
      </c>
      <c r="AE1581" s="5">
        <v>1355.93</v>
      </c>
      <c r="AF1581" s="5">
        <v>0</v>
      </c>
      <c r="AG1581" s="5">
        <v>244.07</v>
      </c>
      <c r="AH1581" s="5">
        <f t="shared" si="263"/>
        <v>1600</v>
      </c>
    </row>
    <row r="1582" spans="1:34" x14ac:dyDescent="0.25">
      <c r="A1582" s="5">
        <v>1527</v>
      </c>
      <c r="B1582" s="5" t="s">
        <v>29</v>
      </c>
      <c r="C1582" s="5" t="s">
        <v>30</v>
      </c>
      <c r="D1582" s="5" t="s">
        <v>1941</v>
      </c>
      <c r="E1582" s="15" t="str">
        <f t="shared" si="264"/>
        <v>B001</v>
      </c>
      <c r="F1582" s="15" t="str">
        <f t="shared" si="254"/>
        <v>16907</v>
      </c>
      <c r="G1582" s="15" t="str">
        <f t="shared" si="255"/>
        <v>1-1</v>
      </c>
      <c r="H1582" s="5" t="s">
        <v>1935</v>
      </c>
      <c r="I1582" s="5">
        <f t="shared" si="256"/>
        <v>1</v>
      </c>
      <c r="J1582" s="5">
        <f t="shared" si="257"/>
        <v>2022</v>
      </c>
      <c r="K1582" s="5">
        <f t="shared" si="258"/>
        <v>18</v>
      </c>
      <c r="L1582" s="7">
        <f t="shared" si="259"/>
        <v>44579</v>
      </c>
      <c r="M1582" s="5" t="s">
        <v>1935</v>
      </c>
      <c r="U1582" s="5" t="s">
        <v>33</v>
      </c>
      <c r="V1582" s="5" t="str">
        <f t="shared" si="260"/>
        <v>clientes - varios</v>
      </c>
      <c r="W1582" s="5" t="str">
        <f t="shared" si="261"/>
        <v>CLIENTES - VARIOS</v>
      </c>
      <c r="X1582" s="5" t="str">
        <f t="shared" si="262"/>
        <v>Clientes - Varios</v>
      </c>
      <c r="Y1582" s="5">
        <v>99999999</v>
      </c>
      <c r="Z1582" s="5" t="s">
        <v>34</v>
      </c>
      <c r="AA1582" s="5" t="s">
        <v>35</v>
      </c>
      <c r="AD1582" s="5" t="s">
        <v>36</v>
      </c>
      <c r="AE1582" s="5">
        <v>104.91</v>
      </c>
      <c r="AF1582" s="5">
        <v>0</v>
      </c>
      <c r="AG1582" s="5">
        <v>18.88</v>
      </c>
      <c r="AH1582" s="5">
        <f t="shared" si="263"/>
        <v>123.78999999999999</v>
      </c>
    </row>
    <row r="1583" spans="1:34" x14ac:dyDescent="0.25">
      <c r="A1583" s="5">
        <v>1528</v>
      </c>
      <c r="B1583" s="5" t="s">
        <v>29</v>
      </c>
      <c r="C1583" s="5" t="s">
        <v>30</v>
      </c>
      <c r="D1583" s="5" t="s">
        <v>1942</v>
      </c>
      <c r="E1583" s="15" t="str">
        <f t="shared" si="264"/>
        <v>B001</v>
      </c>
      <c r="F1583" s="15" t="str">
        <f t="shared" si="254"/>
        <v>16906</v>
      </c>
      <c r="G1583" s="15" t="str">
        <f t="shared" si="255"/>
        <v>1-1</v>
      </c>
      <c r="H1583" s="5" t="s">
        <v>1935</v>
      </c>
      <c r="I1583" s="5">
        <f t="shared" si="256"/>
        <v>1</v>
      </c>
      <c r="J1583" s="5">
        <f t="shared" si="257"/>
        <v>2022</v>
      </c>
      <c r="K1583" s="5">
        <f t="shared" si="258"/>
        <v>18</v>
      </c>
      <c r="L1583" s="7">
        <f t="shared" si="259"/>
        <v>44579</v>
      </c>
      <c r="M1583" s="5" t="s">
        <v>1935</v>
      </c>
      <c r="U1583" s="5" t="s">
        <v>33</v>
      </c>
      <c r="V1583" s="5" t="str">
        <f t="shared" si="260"/>
        <v>clientes - varios</v>
      </c>
      <c r="W1583" s="5" t="str">
        <f t="shared" si="261"/>
        <v>CLIENTES - VARIOS</v>
      </c>
      <c r="X1583" s="5" t="str">
        <f t="shared" si="262"/>
        <v>Clientes - Varios</v>
      </c>
      <c r="Y1583" s="5">
        <v>99999999</v>
      </c>
      <c r="Z1583" s="5" t="s">
        <v>34</v>
      </c>
      <c r="AA1583" s="5" t="s">
        <v>35</v>
      </c>
      <c r="AD1583" s="5" t="s">
        <v>36</v>
      </c>
      <c r="AE1583" s="5">
        <v>93.22</v>
      </c>
      <c r="AF1583" s="5">
        <v>0</v>
      </c>
      <c r="AG1583" s="5">
        <v>16.78</v>
      </c>
      <c r="AH1583" s="5">
        <f t="shared" si="263"/>
        <v>110</v>
      </c>
    </row>
    <row r="1584" spans="1:34" x14ac:dyDescent="0.25">
      <c r="A1584" s="5">
        <v>1529</v>
      </c>
      <c r="B1584" s="5" t="s">
        <v>29</v>
      </c>
      <c r="C1584" s="5" t="s">
        <v>38</v>
      </c>
      <c r="D1584" s="5" t="s">
        <v>1943</v>
      </c>
      <c r="E1584" s="15" t="str">
        <f t="shared" si="264"/>
        <v>F001</v>
      </c>
      <c r="F1584" s="15" t="str">
        <f t="shared" si="254"/>
        <v>8168</v>
      </c>
      <c r="G1584" s="15" t="str">
        <f t="shared" si="255"/>
        <v>1-8</v>
      </c>
      <c r="H1584" s="5" t="s">
        <v>1935</v>
      </c>
      <c r="I1584" s="5">
        <f t="shared" si="256"/>
        <v>1</v>
      </c>
      <c r="J1584" s="5">
        <f t="shared" si="257"/>
        <v>2022</v>
      </c>
      <c r="K1584" s="5">
        <f t="shared" si="258"/>
        <v>18</v>
      </c>
      <c r="L1584" s="7">
        <f t="shared" si="259"/>
        <v>44579</v>
      </c>
      <c r="M1584" s="5" t="s">
        <v>1935</v>
      </c>
      <c r="R1584" s="5" t="s">
        <v>66</v>
      </c>
      <c r="S1584" s="5" t="s">
        <v>40</v>
      </c>
      <c r="T1584" s="5" t="s">
        <v>41</v>
      </c>
      <c r="U1584" s="5" t="s">
        <v>67</v>
      </c>
      <c r="V1584" s="5" t="str">
        <f t="shared" si="260"/>
        <v>regalado cieza segundo</v>
      </c>
      <c r="W1584" s="5" t="str">
        <f t="shared" si="261"/>
        <v>REGALADO CIEZA SEGUNDO</v>
      </c>
      <c r="X1584" s="5" t="str">
        <f t="shared" si="262"/>
        <v>Regalado Cieza Segundo</v>
      </c>
      <c r="Y1584" s="5">
        <v>10166087916</v>
      </c>
      <c r="Z1584" s="5" t="s">
        <v>34</v>
      </c>
      <c r="AA1584" s="5" t="s">
        <v>35</v>
      </c>
      <c r="AD1584" s="5" t="s">
        <v>36</v>
      </c>
      <c r="AE1584" s="5">
        <v>2457.63</v>
      </c>
      <c r="AF1584" s="5">
        <v>0</v>
      </c>
      <c r="AG1584" s="5">
        <v>442.37</v>
      </c>
      <c r="AH1584" s="5">
        <f t="shared" si="263"/>
        <v>2900</v>
      </c>
    </row>
    <row r="1585" spans="1:34" x14ac:dyDescent="0.25">
      <c r="A1585" s="5">
        <v>1530</v>
      </c>
      <c r="B1585" s="5" t="s">
        <v>29</v>
      </c>
      <c r="C1585" s="5" t="s">
        <v>38</v>
      </c>
      <c r="D1585" s="5" t="s">
        <v>1944</v>
      </c>
      <c r="E1585" s="15" t="str">
        <f t="shared" si="264"/>
        <v>F001</v>
      </c>
      <c r="F1585" s="15" t="str">
        <f t="shared" si="254"/>
        <v>8167</v>
      </c>
      <c r="G1585" s="15" t="str">
        <f t="shared" si="255"/>
        <v>1-8</v>
      </c>
      <c r="H1585" s="5" t="s">
        <v>1935</v>
      </c>
      <c r="I1585" s="5">
        <f t="shared" si="256"/>
        <v>1</v>
      </c>
      <c r="J1585" s="5">
        <f t="shared" si="257"/>
        <v>2022</v>
      </c>
      <c r="K1585" s="5">
        <f t="shared" si="258"/>
        <v>18</v>
      </c>
      <c r="L1585" s="7">
        <f t="shared" si="259"/>
        <v>44579</v>
      </c>
      <c r="M1585" s="5" t="s">
        <v>1935</v>
      </c>
      <c r="R1585" s="5" t="s">
        <v>66</v>
      </c>
      <c r="S1585" s="5" t="s">
        <v>40</v>
      </c>
      <c r="T1585" s="5" t="s">
        <v>41</v>
      </c>
      <c r="U1585" s="5" t="s">
        <v>67</v>
      </c>
      <c r="V1585" s="5" t="str">
        <f t="shared" si="260"/>
        <v>regalado cieza segundo</v>
      </c>
      <c r="W1585" s="5" t="str">
        <f t="shared" si="261"/>
        <v>REGALADO CIEZA SEGUNDO</v>
      </c>
      <c r="X1585" s="5" t="str">
        <f t="shared" si="262"/>
        <v>Regalado Cieza Segundo</v>
      </c>
      <c r="Y1585" s="5">
        <v>10166087916</v>
      </c>
      <c r="Z1585" s="5" t="s">
        <v>34</v>
      </c>
      <c r="AA1585" s="5" t="s">
        <v>35</v>
      </c>
      <c r="AD1585" s="5" t="s">
        <v>36</v>
      </c>
      <c r="AE1585" s="5">
        <v>2457.63</v>
      </c>
      <c r="AF1585" s="5">
        <v>0</v>
      </c>
      <c r="AG1585" s="5">
        <v>442.37</v>
      </c>
      <c r="AH1585" s="5">
        <f t="shared" si="263"/>
        <v>2900</v>
      </c>
    </row>
    <row r="1586" spans="1:34" x14ac:dyDescent="0.25">
      <c r="A1586" s="5">
        <v>1531</v>
      </c>
      <c r="B1586" s="5" t="s">
        <v>29</v>
      </c>
      <c r="C1586" s="5" t="s">
        <v>38</v>
      </c>
      <c r="D1586" s="5" t="s">
        <v>1945</v>
      </c>
      <c r="E1586" s="15" t="str">
        <f t="shared" si="264"/>
        <v>F001</v>
      </c>
      <c r="F1586" s="15" t="str">
        <f t="shared" si="254"/>
        <v>8166</v>
      </c>
      <c r="G1586" s="15" t="str">
        <f t="shared" si="255"/>
        <v>1-8</v>
      </c>
      <c r="H1586" s="5" t="s">
        <v>1935</v>
      </c>
      <c r="I1586" s="5">
        <f t="shared" si="256"/>
        <v>1</v>
      </c>
      <c r="J1586" s="5">
        <f t="shared" si="257"/>
        <v>2022</v>
      </c>
      <c r="K1586" s="5">
        <f t="shared" si="258"/>
        <v>18</v>
      </c>
      <c r="L1586" s="7">
        <f t="shared" si="259"/>
        <v>44579</v>
      </c>
      <c r="M1586" s="5" t="s">
        <v>1935</v>
      </c>
      <c r="R1586" s="5" t="s">
        <v>66</v>
      </c>
      <c r="S1586" s="5" t="s">
        <v>40</v>
      </c>
      <c r="T1586" s="5" t="s">
        <v>41</v>
      </c>
      <c r="U1586" s="5" t="s">
        <v>67</v>
      </c>
      <c r="V1586" s="5" t="str">
        <f t="shared" si="260"/>
        <v>regalado cieza segundo</v>
      </c>
      <c r="W1586" s="5" t="str">
        <f t="shared" si="261"/>
        <v>REGALADO CIEZA SEGUNDO</v>
      </c>
      <c r="X1586" s="5" t="str">
        <f t="shared" si="262"/>
        <v>Regalado Cieza Segundo</v>
      </c>
      <c r="Y1586" s="5">
        <v>10166087916</v>
      </c>
      <c r="Z1586" s="5" t="s">
        <v>34</v>
      </c>
      <c r="AA1586" s="5" t="s">
        <v>35</v>
      </c>
      <c r="AD1586" s="5" t="s">
        <v>36</v>
      </c>
      <c r="AE1586" s="5">
        <v>2457.63</v>
      </c>
      <c r="AF1586" s="5">
        <v>0</v>
      </c>
      <c r="AG1586" s="5">
        <v>442.37</v>
      </c>
      <c r="AH1586" s="5">
        <f t="shared" si="263"/>
        <v>2900</v>
      </c>
    </row>
    <row r="1587" spans="1:34" x14ac:dyDescent="0.25">
      <c r="A1587" s="5">
        <v>1532</v>
      </c>
      <c r="B1587" s="5" t="s">
        <v>49</v>
      </c>
      <c r="C1587" s="5" t="s">
        <v>30</v>
      </c>
      <c r="D1587" s="5" t="s">
        <v>1946</v>
      </c>
      <c r="E1587" s="15" t="str">
        <f t="shared" si="264"/>
        <v>B003</v>
      </c>
      <c r="F1587" s="15" t="str">
        <f t="shared" si="254"/>
        <v>12432</v>
      </c>
      <c r="G1587" s="15" t="str">
        <f t="shared" si="255"/>
        <v>3-1</v>
      </c>
      <c r="H1587" s="5" t="s">
        <v>1935</v>
      </c>
      <c r="I1587" s="5">
        <f t="shared" si="256"/>
        <v>1</v>
      </c>
      <c r="J1587" s="5">
        <f t="shared" si="257"/>
        <v>2022</v>
      </c>
      <c r="K1587" s="5">
        <f t="shared" si="258"/>
        <v>18</v>
      </c>
      <c r="L1587" s="7">
        <f t="shared" si="259"/>
        <v>44579</v>
      </c>
      <c r="M1587" s="5" t="s">
        <v>1935</v>
      </c>
      <c r="U1587" s="5" t="s">
        <v>33</v>
      </c>
      <c r="V1587" s="5" t="str">
        <f t="shared" si="260"/>
        <v>clientes - varios</v>
      </c>
      <c r="W1587" s="5" t="str">
        <f t="shared" si="261"/>
        <v>CLIENTES - VARIOS</v>
      </c>
      <c r="X1587" s="5" t="str">
        <f t="shared" si="262"/>
        <v>Clientes - Varios</v>
      </c>
      <c r="Y1587" s="5">
        <v>99999999</v>
      </c>
      <c r="Z1587" s="5" t="s">
        <v>34</v>
      </c>
      <c r="AA1587" s="5" t="s">
        <v>35</v>
      </c>
      <c r="AD1587" s="5" t="s">
        <v>36</v>
      </c>
      <c r="AE1587" s="5">
        <v>508.47</v>
      </c>
      <c r="AF1587" s="5">
        <v>0</v>
      </c>
      <c r="AG1587" s="5">
        <v>91.53</v>
      </c>
      <c r="AH1587" s="5">
        <f t="shared" si="263"/>
        <v>600</v>
      </c>
    </row>
    <row r="1588" spans="1:34" x14ac:dyDescent="0.25">
      <c r="A1588" s="5">
        <v>1533</v>
      </c>
      <c r="B1588" s="5" t="s">
        <v>49</v>
      </c>
      <c r="C1588" s="5" t="s">
        <v>30</v>
      </c>
      <c r="D1588" s="5" t="s">
        <v>1947</v>
      </c>
      <c r="E1588" s="15" t="str">
        <f t="shared" si="264"/>
        <v>B003</v>
      </c>
      <c r="F1588" s="15" t="str">
        <f t="shared" si="254"/>
        <v>12431</v>
      </c>
      <c r="G1588" s="15" t="str">
        <f t="shared" si="255"/>
        <v>3-1</v>
      </c>
      <c r="H1588" s="5" t="s">
        <v>1935</v>
      </c>
      <c r="I1588" s="5">
        <f t="shared" si="256"/>
        <v>1</v>
      </c>
      <c r="J1588" s="5">
        <f t="shared" si="257"/>
        <v>2022</v>
      </c>
      <c r="K1588" s="5">
        <f t="shared" si="258"/>
        <v>18</v>
      </c>
      <c r="L1588" s="7">
        <f t="shared" si="259"/>
        <v>44579</v>
      </c>
      <c r="M1588" s="5" t="s">
        <v>1935</v>
      </c>
      <c r="U1588" s="5" t="s">
        <v>33</v>
      </c>
      <c r="V1588" s="5" t="str">
        <f t="shared" si="260"/>
        <v>clientes - varios</v>
      </c>
      <c r="W1588" s="5" t="str">
        <f t="shared" si="261"/>
        <v>CLIENTES - VARIOS</v>
      </c>
      <c r="X1588" s="5" t="str">
        <f t="shared" si="262"/>
        <v>Clientes - Varios</v>
      </c>
      <c r="Y1588" s="5">
        <v>99999999</v>
      </c>
      <c r="Z1588" s="5" t="s">
        <v>34</v>
      </c>
      <c r="AA1588" s="5" t="s">
        <v>35</v>
      </c>
      <c r="AD1588" s="5" t="s">
        <v>36</v>
      </c>
      <c r="AE1588" s="5">
        <v>423.73</v>
      </c>
      <c r="AF1588" s="5">
        <v>0</v>
      </c>
      <c r="AG1588" s="5">
        <v>76.27</v>
      </c>
      <c r="AH1588" s="5">
        <f t="shared" si="263"/>
        <v>500</v>
      </c>
    </row>
    <row r="1589" spans="1:34" x14ac:dyDescent="0.25">
      <c r="A1589" s="5">
        <v>1534</v>
      </c>
      <c r="B1589" s="5" t="s">
        <v>49</v>
      </c>
      <c r="C1589" s="5" t="s">
        <v>30</v>
      </c>
      <c r="D1589" s="5" t="s">
        <v>1948</v>
      </c>
      <c r="E1589" s="15" t="str">
        <f t="shared" si="264"/>
        <v>B003</v>
      </c>
      <c r="F1589" s="15" t="str">
        <f t="shared" si="254"/>
        <v>12430</v>
      </c>
      <c r="G1589" s="15" t="str">
        <f t="shared" si="255"/>
        <v>3-1</v>
      </c>
      <c r="H1589" s="5" t="s">
        <v>1935</v>
      </c>
      <c r="I1589" s="5">
        <f t="shared" si="256"/>
        <v>1</v>
      </c>
      <c r="J1589" s="5">
        <f t="shared" si="257"/>
        <v>2022</v>
      </c>
      <c r="K1589" s="5">
        <f t="shared" si="258"/>
        <v>18</v>
      </c>
      <c r="L1589" s="7">
        <f t="shared" si="259"/>
        <v>44579</v>
      </c>
      <c r="M1589" s="5" t="s">
        <v>1935</v>
      </c>
      <c r="U1589" s="5" t="s">
        <v>33</v>
      </c>
      <c r="V1589" s="5" t="str">
        <f t="shared" si="260"/>
        <v>clientes - varios</v>
      </c>
      <c r="W1589" s="5" t="str">
        <f t="shared" si="261"/>
        <v>CLIENTES - VARIOS</v>
      </c>
      <c r="X1589" s="5" t="str">
        <f t="shared" si="262"/>
        <v>Clientes - Varios</v>
      </c>
      <c r="Y1589" s="5">
        <v>99999999</v>
      </c>
      <c r="Z1589" s="5" t="s">
        <v>34</v>
      </c>
      <c r="AA1589" s="5" t="s">
        <v>35</v>
      </c>
      <c r="AD1589" s="5" t="s">
        <v>36</v>
      </c>
      <c r="AE1589" s="5">
        <v>508.47</v>
      </c>
      <c r="AF1589" s="5">
        <v>0</v>
      </c>
      <c r="AG1589" s="5">
        <v>91.53</v>
      </c>
      <c r="AH1589" s="5">
        <f t="shared" si="263"/>
        <v>600</v>
      </c>
    </row>
    <row r="1590" spans="1:34" x14ac:dyDescent="0.25">
      <c r="A1590" s="5">
        <v>1535</v>
      </c>
      <c r="B1590" s="5" t="s">
        <v>49</v>
      </c>
      <c r="C1590" s="5" t="s">
        <v>30</v>
      </c>
      <c r="D1590" s="5" t="s">
        <v>1949</v>
      </c>
      <c r="E1590" s="15" t="str">
        <f t="shared" si="264"/>
        <v>B003</v>
      </c>
      <c r="F1590" s="15" t="str">
        <f t="shared" si="254"/>
        <v>12429</v>
      </c>
      <c r="G1590" s="15" t="str">
        <f t="shared" si="255"/>
        <v>3-1</v>
      </c>
      <c r="H1590" s="5" t="s">
        <v>1935</v>
      </c>
      <c r="I1590" s="5">
        <f t="shared" si="256"/>
        <v>1</v>
      </c>
      <c r="J1590" s="5">
        <f t="shared" si="257"/>
        <v>2022</v>
      </c>
      <c r="K1590" s="5">
        <f t="shared" si="258"/>
        <v>18</v>
      </c>
      <c r="L1590" s="7">
        <f t="shared" si="259"/>
        <v>44579</v>
      </c>
      <c r="M1590" s="5" t="s">
        <v>1935</v>
      </c>
      <c r="U1590" s="5" t="s">
        <v>33</v>
      </c>
      <c r="V1590" s="5" t="str">
        <f t="shared" si="260"/>
        <v>clientes - varios</v>
      </c>
      <c r="W1590" s="5" t="str">
        <f t="shared" si="261"/>
        <v>CLIENTES - VARIOS</v>
      </c>
      <c r="X1590" s="5" t="str">
        <f t="shared" si="262"/>
        <v>Clientes - Varios</v>
      </c>
      <c r="Y1590" s="5">
        <v>99999999</v>
      </c>
      <c r="Z1590" s="5" t="s">
        <v>34</v>
      </c>
      <c r="AA1590" s="5" t="s">
        <v>35</v>
      </c>
      <c r="AD1590" s="5" t="s">
        <v>36</v>
      </c>
      <c r="AE1590" s="5">
        <v>508.47</v>
      </c>
      <c r="AF1590" s="5">
        <v>0</v>
      </c>
      <c r="AG1590" s="5">
        <v>91.53</v>
      </c>
      <c r="AH1590" s="5">
        <f t="shared" si="263"/>
        <v>600</v>
      </c>
    </row>
    <row r="1591" spans="1:34" x14ac:dyDescent="0.25">
      <c r="A1591" s="5">
        <v>1536</v>
      </c>
      <c r="B1591" s="5" t="s">
        <v>55</v>
      </c>
      <c r="C1591" s="5" t="s">
        <v>30</v>
      </c>
      <c r="D1591" s="5" t="s">
        <v>1950</v>
      </c>
      <c r="E1591" s="15" t="str">
        <f t="shared" si="264"/>
        <v>B002</v>
      </c>
      <c r="F1591" s="15" t="str">
        <f t="shared" si="254"/>
        <v>15900</v>
      </c>
      <c r="G1591" s="15" t="str">
        <f t="shared" si="255"/>
        <v>2-1</v>
      </c>
      <c r="H1591" s="5" t="s">
        <v>1935</v>
      </c>
      <c r="I1591" s="5">
        <f t="shared" si="256"/>
        <v>1</v>
      </c>
      <c r="J1591" s="5">
        <f t="shared" si="257"/>
        <v>2022</v>
      </c>
      <c r="K1591" s="5">
        <f t="shared" si="258"/>
        <v>18</v>
      </c>
      <c r="L1591" s="7">
        <f t="shared" si="259"/>
        <v>44579</v>
      </c>
      <c r="M1591" s="5" t="s">
        <v>1935</v>
      </c>
      <c r="U1591" s="5" t="s">
        <v>33</v>
      </c>
      <c r="V1591" s="5" t="str">
        <f t="shared" si="260"/>
        <v>clientes - varios</v>
      </c>
      <c r="W1591" s="5" t="str">
        <f t="shared" si="261"/>
        <v>CLIENTES - VARIOS</v>
      </c>
      <c r="X1591" s="5" t="str">
        <f t="shared" si="262"/>
        <v>Clientes - Varios</v>
      </c>
      <c r="Y1591" s="5">
        <v>99999999</v>
      </c>
      <c r="Z1591" s="5" t="s">
        <v>34</v>
      </c>
      <c r="AA1591" s="5" t="s">
        <v>35</v>
      </c>
      <c r="AD1591" s="5" t="s">
        <v>36</v>
      </c>
      <c r="AE1591" s="5">
        <v>254.24</v>
      </c>
      <c r="AF1591" s="5">
        <v>0</v>
      </c>
      <c r="AG1591" s="5">
        <v>45.76</v>
      </c>
      <c r="AH1591" s="5">
        <f t="shared" si="263"/>
        <v>300</v>
      </c>
    </row>
    <row r="1592" spans="1:34" x14ac:dyDescent="0.25">
      <c r="A1592" s="5">
        <v>1537</v>
      </c>
      <c r="B1592" s="5" t="s">
        <v>55</v>
      </c>
      <c r="C1592" s="5" t="s">
        <v>30</v>
      </c>
      <c r="D1592" s="5" t="s">
        <v>1951</v>
      </c>
      <c r="E1592" s="15" t="str">
        <f t="shared" si="264"/>
        <v>B002</v>
      </c>
      <c r="F1592" s="15" t="str">
        <f t="shared" si="254"/>
        <v>15899</v>
      </c>
      <c r="G1592" s="15" t="str">
        <f t="shared" si="255"/>
        <v>2-1</v>
      </c>
      <c r="H1592" s="5" t="s">
        <v>1935</v>
      </c>
      <c r="I1592" s="5">
        <f t="shared" si="256"/>
        <v>1</v>
      </c>
      <c r="J1592" s="5">
        <f t="shared" si="257"/>
        <v>2022</v>
      </c>
      <c r="K1592" s="5">
        <f t="shared" si="258"/>
        <v>18</v>
      </c>
      <c r="L1592" s="7">
        <f t="shared" si="259"/>
        <v>44579</v>
      </c>
      <c r="M1592" s="5" t="s">
        <v>1935</v>
      </c>
      <c r="U1592" s="5" t="s">
        <v>33</v>
      </c>
      <c r="V1592" s="5" t="str">
        <f t="shared" si="260"/>
        <v>clientes - varios</v>
      </c>
      <c r="W1592" s="5" t="str">
        <f t="shared" si="261"/>
        <v>CLIENTES - VARIOS</v>
      </c>
      <c r="X1592" s="5" t="str">
        <f t="shared" si="262"/>
        <v>Clientes - Varios</v>
      </c>
      <c r="Y1592" s="5">
        <v>99999999</v>
      </c>
      <c r="Z1592" s="5" t="s">
        <v>34</v>
      </c>
      <c r="AA1592" s="5" t="s">
        <v>35</v>
      </c>
      <c r="AD1592" s="5" t="s">
        <v>36</v>
      </c>
      <c r="AE1592" s="5">
        <v>508.47</v>
      </c>
      <c r="AF1592" s="5">
        <v>0</v>
      </c>
      <c r="AG1592" s="5">
        <v>91.53</v>
      </c>
      <c r="AH1592" s="5">
        <f t="shared" si="263"/>
        <v>600</v>
      </c>
    </row>
    <row r="1593" spans="1:34" x14ac:dyDescent="0.25">
      <c r="A1593" s="5">
        <v>1538</v>
      </c>
      <c r="B1593" s="5" t="s">
        <v>55</v>
      </c>
      <c r="C1593" s="5" t="s">
        <v>30</v>
      </c>
      <c r="D1593" s="5" t="s">
        <v>1952</v>
      </c>
      <c r="E1593" s="15" t="str">
        <f t="shared" si="264"/>
        <v>B002</v>
      </c>
      <c r="F1593" s="15" t="str">
        <f t="shared" ref="F1593:F1656" si="265">IF(LEFT(RIGHT(D1593,5),1)="-",RIGHT(D1593,4),RIGHT(D1593,5))</f>
        <v>15898</v>
      </c>
      <c r="G1593" s="15" t="str">
        <f t="shared" ref="G1593:G1656" si="266">MID(D1593,4,3)</f>
        <v>2-1</v>
      </c>
      <c r="H1593" s="5" t="s">
        <v>1935</v>
      </c>
      <c r="I1593" s="5">
        <f t="shared" ref="I1593:I1656" si="267">MONTH(H1593)</f>
        <v>1</v>
      </c>
      <c r="J1593" s="5">
        <f t="shared" ref="J1593:J1656" si="268">YEAR(H1593)</f>
        <v>2022</v>
      </c>
      <c r="K1593" s="5">
        <f t="shared" ref="K1593:K1656" si="269">DAY(H1593)</f>
        <v>18</v>
      </c>
      <c r="L1593" s="7">
        <f t="shared" ref="L1593:L1656" si="270">DATE(J1593,I1593,K1593)</f>
        <v>44579</v>
      </c>
      <c r="M1593" s="5" t="s">
        <v>1935</v>
      </c>
      <c r="U1593" s="5" t="s">
        <v>33</v>
      </c>
      <c r="V1593" s="5" t="str">
        <f t="shared" ref="V1593:V1656" si="271">LOWER(U1593)</f>
        <v>clientes - varios</v>
      </c>
      <c r="W1593" s="5" t="str">
        <f t="shared" ref="W1593:W1656" si="272">UPPER(U1593)</f>
        <v>CLIENTES - VARIOS</v>
      </c>
      <c r="X1593" s="5" t="str">
        <f t="shared" ref="X1593:X1656" si="273">PROPER(W1593)</f>
        <v>Clientes - Varios</v>
      </c>
      <c r="Y1593" s="5">
        <v>99999999</v>
      </c>
      <c r="Z1593" s="5" t="s">
        <v>34</v>
      </c>
      <c r="AA1593" s="5" t="s">
        <v>35</v>
      </c>
      <c r="AD1593" s="5" t="s">
        <v>36</v>
      </c>
      <c r="AE1593" s="5">
        <v>508.47</v>
      </c>
      <c r="AF1593" s="5">
        <v>0</v>
      </c>
      <c r="AG1593" s="5">
        <v>91.53</v>
      </c>
      <c r="AH1593" s="5">
        <f t="shared" ref="AH1593:AH1656" si="274">AE1593+AG1593</f>
        <v>600</v>
      </c>
    </row>
    <row r="1594" spans="1:34" x14ac:dyDescent="0.25">
      <c r="A1594" s="5">
        <v>1539</v>
      </c>
      <c r="B1594" s="5" t="s">
        <v>55</v>
      </c>
      <c r="C1594" s="5" t="s">
        <v>30</v>
      </c>
      <c r="D1594" s="5" t="s">
        <v>1953</v>
      </c>
      <c r="E1594" s="15" t="str">
        <f t="shared" ref="E1594:E1657" si="275">LEFT(D1594,4)</f>
        <v>B002</v>
      </c>
      <c r="F1594" s="15" t="str">
        <f t="shared" si="265"/>
        <v>15897</v>
      </c>
      <c r="G1594" s="15" t="str">
        <f t="shared" si="266"/>
        <v>2-1</v>
      </c>
      <c r="H1594" s="5" t="s">
        <v>1935</v>
      </c>
      <c r="I1594" s="5">
        <f t="shared" si="267"/>
        <v>1</v>
      </c>
      <c r="J1594" s="5">
        <f t="shared" si="268"/>
        <v>2022</v>
      </c>
      <c r="K1594" s="5">
        <f t="shared" si="269"/>
        <v>18</v>
      </c>
      <c r="L1594" s="7">
        <f t="shared" si="270"/>
        <v>44579</v>
      </c>
      <c r="M1594" s="5" t="s">
        <v>1935</v>
      </c>
      <c r="U1594" s="5" t="s">
        <v>33</v>
      </c>
      <c r="V1594" s="5" t="str">
        <f t="shared" si="271"/>
        <v>clientes - varios</v>
      </c>
      <c r="W1594" s="5" t="str">
        <f t="shared" si="272"/>
        <v>CLIENTES - VARIOS</v>
      </c>
      <c r="X1594" s="5" t="str">
        <f t="shared" si="273"/>
        <v>Clientes - Varios</v>
      </c>
      <c r="Y1594" s="5">
        <v>99999999</v>
      </c>
      <c r="Z1594" s="5" t="s">
        <v>34</v>
      </c>
      <c r="AA1594" s="5" t="s">
        <v>35</v>
      </c>
      <c r="AD1594" s="5" t="s">
        <v>36</v>
      </c>
      <c r="AE1594" s="5">
        <v>423.73</v>
      </c>
      <c r="AF1594" s="5">
        <v>0</v>
      </c>
      <c r="AG1594" s="5">
        <v>76.27</v>
      </c>
      <c r="AH1594" s="5">
        <f t="shared" si="274"/>
        <v>500</v>
      </c>
    </row>
    <row r="1595" spans="1:34" x14ac:dyDescent="0.25">
      <c r="A1595" s="5">
        <v>1540</v>
      </c>
      <c r="B1595" s="5" t="s">
        <v>55</v>
      </c>
      <c r="C1595" s="5" t="s">
        <v>30</v>
      </c>
      <c r="D1595" s="5" t="s">
        <v>1954</v>
      </c>
      <c r="E1595" s="15" t="str">
        <f t="shared" si="275"/>
        <v>B002</v>
      </c>
      <c r="F1595" s="15" t="str">
        <f t="shared" si="265"/>
        <v>15896</v>
      </c>
      <c r="G1595" s="15" t="str">
        <f t="shared" si="266"/>
        <v>2-1</v>
      </c>
      <c r="H1595" s="5" t="s">
        <v>1935</v>
      </c>
      <c r="I1595" s="5">
        <f t="shared" si="267"/>
        <v>1</v>
      </c>
      <c r="J1595" s="5">
        <f t="shared" si="268"/>
        <v>2022</v>
      </c>
      <c r="K1595" s="5">
        <f t="shared" si="269"/>
        <v>18</v>
      </c>
      <c r="L1595" s="7">
        <f t="shared" si="270"/>
        <v>44579</v>
      </c>
      <c r="M1595" s="5" t="s">
        <v>1935</v>
      </c>
      <c r="U1595" s="5" t="s">
        <v>33</v>
      </c>
      <c r="V1595" s="5" t="str">
        <f t="shared" si="271"/>
        <v>clientes - varios</v>
      </c>
      <c r="W1595" s="5" t="str">
        <f t="shared" si="272"/>
        <v>CLIENTES - VARIOS</v>
      </c>
      <c r="X1595" s="5" t="str">
        <f t="shared" si="273"/>
        <v>Clientes - Varios</v>
      </c>
      <c r="Y1595" s="5">
        <v>99999999</v>
      </c>
      <c r="Z1595" s="5" t="s">
        <v>34</v>
      </c>
      <c r="AA1595" s="5" t="s">
        <v>35</v>
      </c>
      <c r="AD1595" s="5" t="s">
        <v>36</v>
      </c>
      <c r="AE1595" s="5">
        <v>423.73</v>
      </c>
      <c r="AF1595" s="5">
        <v>0</v>
      </c>
      <c r="AG1595" s="5">
        <v>76.27</v>
      </c>
      <c r="AH1595" s="5">
        <f t="shared" si="274"/>
        <v>500</v>
      </c>
    </row>
    <row r="1596" spans="1:34" x14ac:dyDescent="0.25">
      <c r="A1596" s="5">
        <v>1541</v>
      </c>
      <c r="B1596" s="5" t="s">
        <v>29</v>
      </c>
      <c r="C1596" s="5" t="s">
        <v>30</v>
      </c>
      <c r="D1596" s="5" t="s">
        <v>1955</v>
      </c>
      <c r="E1596" s="15" t="str">
        <f t="shared" si="275"/>
        <v>B001</v>
      </c>
      <c r="F1596" s="15" t="str">
        <f t="shared" si="265"/>
        <v>16905</v>
      </c>
      <c r="G1596" s="15" t="str">
        <f t="shared" si="266"/>
        <v>1-1</v>
      </c>
      <c r="H1596" s="5" t="s">
        <v>1935</v>
      </c>
      <c r="I1596" s="5">
        <f t="shared" si="267"/>
        <v>1</v>
      </c>
      <c r="J1596" s="5">
        <f t="shared" si="268"/>
        <v>2022</v>
      </c>
      <c r="K1596" s="5">
        <f t="shared" si="269"/>
        <v>18</v>
      </c>
      <c r="L1596" s="7">
        <f t="shared" si="270"/>
        <v>44579</v>
      </c>
      <c r="M1596" s="5" t="s">
        <v>1935</v>
      </c>
      <c r="U1596" s="5" t="s">
        <v>33</v>
      </c>
      <c r="V1596" s="5" t="str">
        <f t="shared" si="271"/>
        <v>clientes - varios</v>
      </c>
      <c r="W1596" s="5" t="str">
        <f t="shared" si="272"/>
        <v>CLIENTES - VARIOS</v>
      </c>
      <c r="X1596" s="5" t="str">
        <f t="shared" si="273"/>
        <v>Clientes - Varios</v>
      </c>
      <c r="Y1596" s="5">
        <v>99999999</v>
      </c>
      <c r="Z1596" s="5" t="s">
        <v>34</v>
      </c>
      <c r="AA1596" s="5" t="s">
        <v>35</v>
      </c>
      <c r="AD1596" s="5" t="s">
        <v>36</v>
      </c>
      <c r="AE1596" s="5">
        <v>423.73</v>
      </c>
      <c r="AF1596" s="5">
        <v>0</v>
      </c>
      <c r="AG1596" s="5">
        <v>76.27</v>
      </c>
      <c r="AH1596" s="5">
        <f t="shared" si="274"/>
        <v>500</v>
      </c>
    </row>
    <row r="1597" spans="1:34" x14ac:dyDescent="0.25">
      <c r="A1597" s="5">
        <v>1542</v>
      </c>
      <c r="B1597" s="5" t="s">
        <v>29</v>
      </c>
      <c r="C1597" s="5" t="s">
        <v>30</v>
      </c>
      <c r="D1597" s="5" t="s">
        <v>1956</v>
      </c>
      <c r="E1597" s="15" t="str">
        <f t="shared" si="275"/>
        <v>B001</v>
      </c>
      <c r="F1597" s="15" t="str">
        <f t="shared" si="265"/>
        <v>16904</v>
      </c>
      <c r="G1597" s="15" t="str">
        <f t="shared" si="266"/>
        <v>1-1</v>
      </c>
      <c r="H1597" s="5" t="s">
        <v>1935</v>
      </c>
      <c r="I1597" s="5">
        <f t="shared" si="267"/>
        <v>1</v>
      </c>
      <c r="J1597" s="5">
        <f t="shared" si="268"/>
        <v>2022</v>
      </c>
      <c r="K1597" s="5">
        <f t="shared" si="269"/>
        <v>18</v>
      </c>
      <c r="L1597" s="7">
        <f t="shared" si="270"/>
        <v>44579</v>
      </c>
      <c r="M1597" s="5" t="s">
        <v>1935</v>
      </c>
      <c r="U1597" s="5" t="s">
        <v>33</v>
      </c>
      <c r="V1597" s="5" t="str">
        <f t="shared" si="271"/>
        <v>clientes - varios</v>
      </c>
      <c r="W1597" s="5" t="str">
        <f t="shared" si="272"/>
        <v>CLIENTES - VARIOS</v>
      </c>
      <c r="X1597" s="5" t="str">
        <f t="shared" si="273"/>
        <v>Clientes - Varios</v>
      </c>
      <c r="Y1597" s="5">
        <v>99999999</v>
      </c>
      <c r="Z1597" s="5" t="s">
        <v>34</v>
      </c>
      <c r="AA1597" s="5" t="s">
        <v>35</v>
      </c>
      <c r="AD1597" s="5" t="s">
        <v>36</v>
      </c>
      <c r="AE1597" s="5">
        <v>508.47</v>
      </c>
      <c r="AF1597" s="5">
        <v>0</v>
      </c>
      <c r="AG1597" s="5">
        <v>91.53</v>
      </c>
      <c r="AH1597" s="5">
        <f t="shared" si="274"/>
        <v>600</v>
      </c>
    </row>
    <row r="1598" spans="1:34" x14ac:dyDescent="0.25">
      <c r="A1598" s="5">
        <v>1543</v>
      </c>
      <c r="B1598" s="5" t="s">
        <v>29</v>
      </c>
      <c r="C1598" s="5" t="s">
        <v>30</v>
      </c>
      <c r="D1598" s="5" t="s">
        <v>1957</v>
      </c>
      <c r="E1598" s="15" t="str">
        <f t="shared" si="275"/>
        <v>B001</v>
      </c>
      <c r="F1598" s="15" t="str">
        <f t="shared" si="265"/>
        <v>16903</v>
      </c>
      <c r="G1598" s="15" t="str">
        <f t="shared" si="266"/>
        <v>1-1</v>
      </c>
      <c r="H1598" s="5" t="s">
        <v>1935</v>
      </c>
      <c r="I1598" s="5">
        <f t="shared" si="267"/>
        <v>1</v>
      </c>
      <c r="J1598" s="5">
        <f t="shared" si="268"/>
        <v>2022</v>
      </c>
      <c r="K1598" s="5">
        <f t="shared" si="269"/>
        <v>18</v>
      </c>
      <c r="L1598" s="7">
        <f t="shared" si="270"/>
        <v>44579</v>
      </c>
      <c r="M1598" s="5" t="s">
        <v>1935</v>
      </c>
      <c r="U1598" s="5" t="s">
        <v>33</v>
      </c>
      <c r="V1598" s="5" t="str">
        <f t="shared" si="271"/>
        <v>clientes - varios</v>
      </c>
      <c r="W1598" s="5" t="str">
        <f t="shared" si="272"/>
        <v>CLIENTES - VARIOS</v>
      </c>
      <c r="X1598" s="5" t="str">
        <f t="shared" si="273"/>
        <v>Clientes - Varios</v>
      </c>
      <c r="Y1598" s="5">
        <v>99999999</v>
      </c>
      <c r="Z1598" s="5" t="s">
        <v>34</v>
      </c>
      <c r="AA1598" s="5" t="s">
        <v>35</v>
      </c>
      <c r="AD1598" s="5" t="s">
        <v>36</v>
      </c>
      <c r="AE1598" s="5">
        <v>84.75</v>
      </c>
      <c r="AF1598" s="5">
        <v>0</v>
      </c>
      <c r="AG1598" s="5">
        <v>15.25</v>
      </c>
      <c r="AH1598" s="5">
        <f t="shared" si="274"/>
        <v>100</v>
      </c>
    </row>
    <row r="1599" spans="1:34" x14ac:dyDescent="0.25">
      <c r="A1599" s="5">
        <v>1544</v>
      </c>
      <c r="B1599" s="5" t="s">
        <v>29</v>
      </c>
      <c r="C1599" s="5" t="s">
        <v>30</v>
      </c>
      <c r="D1599" s="5" t="s">
        <v>1958</v>
      </c>
      <c r="E1599" s="15" t="str">
        <f t="shared" si="275"/>
        <v>B001</v>
      </c>
      <c r="F1599" s="15" t="str">
        <f t="shared" si="265"/>
        <v>16902</v>
      </c>
      <c r="G1599" s="15" t="str">
        <f t="shared" si="266"/>
        <v>1-1</v>
      </c>
      <c r="H1599" s="5" t="s">
        <v>1935</v>
      </c>
      <c r="I1599" s="5">
        <f t="shared" si="267"/>
        <v>1</v>
      </c>
      <c r="J1599" s="5">
        <f t="shared" si="268"/>
        <v>2022</v>
      </c>
      <c r="K1599" s="5">
        <f t="shared" si="269"/>
        <v>18</v>
      </c>
      <c r="L1599" s="7">
        <f t="shared" si="270"/>
        <v>44579</v>
      </c>
      <c r="M1599" s="5" t="s">
        <v>1935</v>
      </c>
      <c r="U1599" s="5" t="s">
        <v>33</v>
      </c>
      <c r="V1599" s="5" t="str">
        <f t="shared" si="271"/>
        <v>clientes - varios</v>
      </c>
      <c r="W1599" s="5" t="str">
        <f t="shared" si="272"/>
        <v>CLIENTES - VARIOS</v>
      </c>
      <c r="X1599" s="5" t="str">
        <f t="shared" si="273"/>
        <v>Clientes - Varios</v>
      </c>
      <c r="Y1599" s="5">
        <v>99999999</v>
      </c>
      <c r="Z1599" s="5" t="s">
        <v>34</v>
      </c>
      <c r="AA1599" s="5" t="s">
        <v>35</v>
      </c>
      <c r="AD1599" s="5" t="s">
        <v>36</v>
      </c>
      <c r="AE1599" s="5">
        <v>101.69</v>
      </c>
      <c r="AF1599" s="5">
        <v>0</v>
      </c>
      <c r="AG1599" s="5">
        <v>18.3</v>
      </c>
      <c r="AH1599" s="5">
        <f t="shared" si="274"/>
        <v>119.99</v>
      </c>
    </row>
    <row r="1600" spans="1:34" x14ac:dyDescent="0.25">
      <c r="A1600" s="5">
        <v>1545</v>
      </c>
      <c r="B1600" s="5" t="s">
        <v>55</v>
      </c>
      <c r="C1600" s="5" t="s">
        <v>38</v>
      </c>
      <c r="D1600" s="5" t="s">
        <v>1959</v>
      </c>
      <c r="E1600" s="15" t="str">
        <f t="shared" si="275"/>
        <v>F002</v>
      </c>
      <c r="F1600" s="15" t="str">
        <f t="shared" si="265"/>
        <v>3434</v>
      </c>
      <c r="G1600" s="15" t="str">
        <f t="shared" si="266"/>
        <v>2-3</v>
      </c>
      <c r="H1600" s="5" t="s">
        <v>1935</v>
      </c>
      <c r="I1600" s="5">
        <f t="shared" si="267"/>
        <v>1</v>
      </c>
      <c r="J1600" s="5">
        <f t="shared" si="268"/>
        <v>2022</v>
      </c>
      <c r="K1600" s="5">
        <f t="shared" si="269"/>
        <v>18</v>
      </c>
      <c r="L1600" s="7">
        <f t="shared" si="270"/>
        <v>44579</v>
      </c>
      <c r="M1600" s="5" t="s">
        <v>1935</v>
      </c>
      <c r="R1600" s="5" t="s">
        <v>695</v>
      </c>
      <c r="S1600" s="5" t="s">
        <v>61</v>
      </c>
      <c r="T1600" s="5" t="s">
        <v>695</v>
      </c>
      <c r="U1600" s="5" t="s">
        <v>1960</v>
      </c>
      <c r="V1600" s="5" t="str">
        <f t="shared" si="271"/>
        <v>grupo santa cruz ingenieria &amp; construccion s.a.c.</v>
      </c>
      <c r="W1600" s="5" t="str">
        <f t="shared" si="272"/>
        <v>GRUPO SANTA CRUZ INGENIERIA &amp; CONSTRUCCION S.A.C.</v>
      </c>
      <c r="X1600" s="5" t="str">
        <f t="shared" si="273"/>
        <v>Grupo Santa Cruz Ingenieria &amp; Construccion S.A.C.</v>
      </c>
      <c r="Y1600" s="5">
        <v>20602863213</v>
      </c>
      <c r="Z1600" s="5" t="s">
        <v>34</v>
      </c>
      <c r="AA1600" s="5" t="s">
        <v>35</v>
      </c>
      <c r="AD1600" s="5" t="s">
        <v>36</v>
      </c>
      <c r="AE1600" s="5">
        <v>42.37</v>
      </c>
      <c r="AF1600" s="5">
        <v>0</v>
      </c>
      <c r="AG1600" s="5">
        <v>7.63</v>
      </c>
      <c r="AH1600" s="5">
        <f t="shared" si="274"/>
        <v>50</v>
      </c>
    </row>
    <row r="1601" spans="1:34" x14ac:dyDescent="0.25">
      <c r="A1601" s="5">
        <v>1546</v>
      </c>
      <c r="B1601" s="5" t="s">
        <v>29</v>
      </c>
      <c r="C1601" s="5" t="s">
        <v>38</v>
      </c>
      <c r="D1601" s="5" t="s">
        <v>1961</v>
      </c>
      <c r="E1601" s="15" t="str">
        <f t="shared" si="275"/>
        <v>F001</v>
      </c>
      <c r="F1601" s="15" t="str">
        <f t="shared" si="265"/>
        <v>8165</v>
      </c>
      <c r="G1601" s="15" t="str">
        <f t="shared" si="266"/>
        <v>1-8</v>
      </c>
      <c r="H1601" s="5" t="s">
        <v>1935</v>
      </c>
      <c r="I1601" s="5">
        <f t="shared" si="267"/>
        <v>1</v>
      </c>
      <c r="J1601" s="5">
        <f t="shared" si="268"/>
        <v>2022</v>
      </c>
      <c r="K1601" s="5">
        <f t="shared" si="269"/>
        <v>18</v>
      </c>
      <c r="L1601" s="7">
        <f t="shared" si="270"/>
        <v>44579</v>
      </c>
      <c r="M1601" s="5" t="s">
        <v>1935</v>
      </c>
      <c r="R1601" s="5" t="s">
        <v>87</v>
      </c>
      <c r="S1601" s="5" t="s">
        <v>40</v>
      </c>
      <c r="T1601" s="5" t="s">
        <v>41</v>
      </c>
      <c r="U1601" s="5" t="s">
        <v>1669</v>
      </c>
      <c r="V1601" s="5" t="str">
        <f t="shared" si="271"/>
        <v>nevygas s.a.c.</v>
      </c>
      <c r="W1601" s="5" t="str">
        <f t="shared" si="272"/>
        <v>NEVYGAS S.A.C.</v>
      </c>
      <c r="X1601" s="5" t="str">
        <f t="shared" si="273"/>
        <v>Nevygas S.A.C.</v>
      </c>
      <c r="Y1601" s="5">
        <v>20605811885</v>
      </c>
      <c r="Z1601" s="5" t="s">
        <v>34</v>
      </c>
      <c r="AA1601" s="5" t="s">
        <v>35</v>
      </c>
      <c r="AD1601" s="5" t="s">
        <v>36</v>
      </c>
      <c r="AE1601" s="5">
        <v>230.51</v>
      </c>
      <c r="AF1601" s="5">
        <v>0</v>
      </c>
      <c r="AG1601" s="5">
        <v>41.49</v>
      </c>
      <c r="AH1601" s="5">
        <f t="shared" si="274"/>
        <v>272</v>
      </c>
    </row>
    <row r="1602" spans="1:34" x14ac:dyDescent="0.25">
      <c r="A1602" s="5">
        <v>1547</v>
      </c>
      <c r="B1602" s="5" t="s">
        <v>29</v>
      </c>
      <c r="C1602" s="5" t="s">
        <v>38</v>
      </c>
      <c r="D1602" s="5" t="s">
        <v>1962</v>
      </c>
      <c r="E1602" s="15" t="str">
        <f t="shared" si="275"/>
        <v>F001</v>
      </c>
      <c r="F1602" s="15" t="str">
        <f t="shared" si="265"/>
        <v>8164</v>
      </c>
      <c r="G1602" s="15" t="str">
        <f t="shared" si="266"/>
        <v>1-8</v>
      </c>
      <c r="H1602" s="5" t="s">
        <v>1935</v>
      </c>
      <c r="I1602" s="5">
        <f t="shared" si="267"/>
        <v>1</v>
      </c>
      <c r="J1602" s="5">
        <f t="shared" si="268"/>
        <v>2022</v>
      </c>
      <c r="K1602" s="5">
        <f t="shared" si="269"/>
        <v>18</v>
      </c>
      <c r="L1602" s="7">
        <f t="shared" si="270"/>
        <v>44579</v>
      </c>
      <c r="M1602" s="5" t="s">
        <v>1935</v>
      </c>
      <c r="S1602" s="5" t="s">
        <v>40</v>
      </c>
      <c r="T1602" s="5" t="s">
        <v>41</v>
      </c>
      <c r="U1602" s="5" t="s">
        <v>83</v>
      </c>
      <c r="V1602" s="5" t="str">
        <f t="shared" si="271"/>
        <v>sosa pagaza elias fernando</v>
      </c>
      <c r="W1602" s="5" t="str">
        <f t="shared" si="272"/>
        <v>SOSA PAGAZA ELIAS FERNANDO</v>
      </c>
      <c r="X1602" s="5" t="str">
        <f t="shared" si="273"/>
        <v>Sosa Pagaza Elias Fernando</v>
      </c>
      <c r="Y1602" s="5">
        <v>10000974787</v>
      </c>
      <c r="Z1602" s="5" t="s">
        <v>34</v>
      </c>
      <c r="AA1602" s="5" t="s">
        <v>35</v>
      </c>
      <c r="AD1602" s="5" t="s">
        <v>36</v>
      </c>
      <c r="AE1602" s="5">
        <v>64.41</v>
      </c>
      <c r="AF1602" s="5">
        <v>0</v>
      </c>
      <c r="AG1602" s="5">
        <v>11.59</v>
      </c>
      <c r="AH1602" s="5">
        <f t="shared" si="274"/>
        <v>76</v>
      </c>
    </row>
    <row r="1603" spans="1:34" x14ac:dyDescent="0.25">
      <c r="A1603" s="5">
        <v>1548</v>
      </c>
      <c r="B1603" s="5" t="s">
        <v>29</v>
      </c>
      <c r="C1603" s="5" t="s">
        <v>30</v>
      </c>
      <c r="D1603" s="5" t="s">
        <v>1963</v>
      </c>
      <c r="E1603" s="15" t="str">
        <f t="shared" si="275"/>
        <v>B001</v>
      </c>
      <c r="F1603" s="15" t="str">
        <f t="shared" si="265"/>
        <v>16901</v>
      </c>
      <c r="G1603" s="15" t="str">
        <f t="shared" si="266"/>
        <v>1-1</v>
      </c>
      <c r="H1603" s="5" t="s">
        <v>1935</v>
      </c>
      <c r="I1603" s="5">
        <f t="shared" si="267"/>
        <v>1</v>
      </c>
      <c r="J1603" s="5">
        <f t="shared" si="268"/>
        <v>2022</v>
      </c>
      <c r="K1603" s="5">
        <f t="shared" si="269"/>
        <v>18</v>
      </c>
      <c r="L1603" s="7">
        <f t="shared" si="270"/>
        <v>44579</v>
      </c>
      <c r="M1603" s="5" t="s">
        <v>1935</v>
      </c>
      <c r="U1603" s="5" t="s">
        <v>33</v>
      </c>
      <c r="V1603" s="5" t="str">
        <f t="shared" si="271"/>
        <v>clientes - varios</v>
      </c>
      <c r="W1603" s="5" t="str">
        <f t="shared" si="272"/>
        <v>CLIENTES - VARIOS</v>
      </c>
      <c r="X1603" s="5" t="str">
        <f t="shared" si="273"/>
        <v>Clientes - Varios</v>
      </c>
      <c r="Y1603" s="5">
        <v>99999999</v>
      </c>
      <c r="Z1603" s="5" t="s">
        <v>34</v>
      </c>
      <c r="AA1603" s="5" t="s">
        <v>35</v>
      </c>
      <c r="AD1603" s="5" t="s">
        <v>36</v>
      </c>
      <c r="AE1603" s="5">
        <v>216.1</v>
      </c>
      <c r="AF1603" s="5">
        <v>0</v>
      </c>
      <c r="AG1603" s="5">
        <v>38.9</v>
      </c>
      <c r="AH1603" s="5">
        <f t="shared" si="274"/>
        <v>255</v>
      </c>
    </row>
    <row r="1604" spans="1:34" x14ac:dyDescent="0.25">
      <c r="A1604" s="5">
        <v>1549</v>
      </c>
      <c r="B1604" s="5" t="s">
        <v>29</v>
      </c>
      <c r="C1604" s="5" t="s">
        <v>38</v>
      </c>
      <c r="D1604" s="5" t="s">
        <v>1964</v>
      </c>
      <c r="E1604" s="15" t="str">
        <f t="shared" si="275"/>
        <v>F001</v>
      </c>
      <c r="F1604" s="15" t="str">
        <f t="shared" si="265"/>
        <v>8163</v>
      </c>
      <c r="G1604" s="15" t="str">
        <f t="shared" si="266"/>
        <v>1-8</v>
      </c>
      <c r="H1604" s="5" t="s">
        <v>1935</v>
      </c>
      <c r="I1604" s="5">
        <f t="shared" si="267"/>
        <v>1</v>
      </c>
      <c r="J1604" s="5">
        <f t="shared" si="268"/>
        <v>2022</v>
      </c>
      <c r="K1604" s="5">
        <f t="shared" si="269"/>
        <v>18</v>
      </c>
      <c r="L1604" s="7">
        <f t="shared" si="270"/>
        <v>44579</v>
      </c>
      <c r="M1604" s="5" t="s">
        <v>1935</v>
      </c>
      <c r="R1604" s="5" t="s">
        <v>60</v>
      </c>
      <c r="S1604" s="5" t="s">
        <v>61</v>
      </c>
      <c r="T1604" s="5" t="s">
        <v>60</v>
      </c>
      <c r="U1604" s="5" t="s">
        <v>1965</v>
      </c>
      <c r="V1604" s="5" t="str">
        <f t="shared" si="271"/>
        <v>maquinaria y construccion condor andino e.i.r.l.</v>
      </c>
      <c r="W1604" s="5" t="str">
        <f t="shared" si="272"/>
        <v>MAQUINARIA Y CONSTRUCCION CONDOR ANDINO E.I.R.L.</v>
      </c>
      <c r="X1604" s="5" t="str">
        <f t="shared" si="273"/>
        <v>Maquinaria Y Construccion Condor Andino E.I.R.L.</v>
      </c>
      <c r="Y1604" s="5">
        <v>20607483907</v>
      </c>
      <c r="Z1604" s="5" t="s">
        <v>34</v>
      </c>
      <c r="AA1604" s="5" t="s">
        <v>35</v>
      </c>
      <c r="AD1604" s="5" t="s">
        <v>36</v>
      </c>
      <c r="AE1604" s="5">
        <v>67.8</v>
      </c>
      <c r="AF1604" s="5">
        <v>0</v>
      </c>
      <c r="AG1604" s="5">
        <v>12.2</v>
      </c>
      <c r="AH1604" s="5">
        <f t="shared" si="274"/>
        <v>80</v>
      </c>
    </row>
    <row r="1605" spans="1:34" x14ac:dyDescent="0.25">
      <c r="A1605" s="5">
        <v>1550</v>
      </c>
      <c r="B1605" s="5" t="s">
        <v>29</v>
      </c>
      <c r="C1605" s="5" t="s">
        <v>38</v>
      </c>
      <c r="D1605" s="5" t="s">
        <v>1966</v>
      </c>
      <c r="E1605" s="15" t="str">
        <f t="shared" si="275"/>
        <v>F001</v>
      </c>
      <c r="F1605" s="15" t="str">
        <f t="shared" si="265"/>
        <v>8162</v>
      </c>
      <c r="G1605" s="15" t="str">
        <f t="shared" si="266"/>
        <v>1-8</v>
      </c>
      <c r="H1605" s="5" t="s">
        <v>1935</v>
      </c>
      <c r="I1605" s="5">
        <f t="shared" si="267"/>
        <v>1</v>
      </c>
      <c r="J1605" s="5">
        <f t="shared" si="268"/>
        <v>2022</v>
      </c>
      <c r="K1605" s="5">
        <f t="shared" si="269"/>
        <v>18</v>
      </c>
      <c r="L1605" s="7">
        <f t="shared" si="270"/>
        <v>44579</v>
      </c>
      <c r="M1605" s="5" t="s">
        <v>1935</v>
      </c>
      <c r="R1605" s="5" t="s">
        <v>865</v>
      </c>
      <c r="S1605" s="5" t="s">
        <v>389</v>
      </c>
      <c r="T1605" s="5" t="s">
        <v>865</v>
      </c>
      <c r="U1605" s="5" t="s">
        <v>1895</v>
      </c>
      <c r="V1605" s="5" t="str">
        <f t="shared" si="271"/>
        <v>empresa constructora y consultora saldaña s.r.l</v>
      </c>
      <c r="W1605" s="5" t="str">
        <f t="shared" si="272"/>
        <v>EMPRESA CONSTRUCTORA Y CONSULTORA SALDAÑA S.R.L</v>
      </c>
      <c r="X1605" s="5" t="str">
        <f t="shared" si="273"/>
        <v>Empresa Constructora Y Consultora Saldaña S.R.L</v>
      </c>
      <c r="Y1605" s="5">
        <v>20525952402</v>
      </c>
      <c r="Z1605" s="5" t="s">
        <v>34</v>
      </c>
      <c r="AA1605" s="5" t="s">
        <v>35</v>
      </c>
      <c r="AD1605" s="5" t="s">
        <v>36</v>
      </c>
      <c r="AE1605" s="5">
        <v>88.98</v>
      </c>
      <c r="AF1605" s="5">
        <v>0</v>
      </c>
      <c r="AG1605" s="5">
        <v>16.02</v>
      </c>
      <c r="AH1605" s="5">
        <f t="shared" si="274"/>
        <v>105</v>
      </c>
    </row>
    <row r="1606" spans="1:34" x14ac:dyDescent="0.25">
      <c r="A1606" s="5">
        <v>1551</v>
      </c>
      <c r="B1606" s="5" t="s">
        <v>49</v>
      </c>
      <c r="C1606" s="5" t="s">
        <v>38</v>
      </c>
      <c r="D1606" s="5" t="s">
        <v>1967</v>
      </c>
      <c r="E1606" s="15" t="str">
        <f t="shared" si="275"/>
        <v>F003</v>
      </c>
      <c r="F1606" s="15" t="str">
        <f t="shared" si="265"/>
        <v>2051</v>
      </c>
      <c r="G1606" s="15" t="str">
        <f t="shared" si="266"/>
        <v>3-2</v>
      </c>
      <c r="H1606" s="5" t="s">
        <v>1935</v>
      </c>
      <c r="I1606" s="5">
        <f t="shared" si="267"/>
        <v>1</v>
      </c>
      <c r="J1606" s="5">
        <f t="shared" si="268"/>
        <v>2022</v>
      </c>
      <c r="K1606" s="5">
        <f t="shared" si="269"/>
        <v>18</v>
      </c>
      <c r="L1606" s="7">
        <f t="shared" si="270"/>
        <v>44579</v>
      </c>
      <c r="M1606" s="5" t="s">
        <v>1935</v>
      </c>
      <c r="R1606" s="5" t="s">
        <v>1826</v>
      </c>
      <c r="S1606" s="5" t="s">
        <v>168</v>
      </c>
      <c r="T1606" s="5" t="s">
        <v>169</v>
      </c>
      <c r="U1606" s="5" t="s">
        <v>1827</v>
      </c>
      <c r="V1606" s="5" t="str">
        <f t="shared" si="271"/>
        <v>m &amp; l construcciones e.i.r.l.</v>
      </c>
      <c r="W1606" s="5" t="str">
        <f t="shared" si="272"/>
        <v>M &amp; L CONSTRUCCIONES E.I.R.L.</v>
      </c>
      <c r="X1606" s="5" t="str">
        <f t="shared" si="273"/>
        <v>M &amp; L Construcciones E.I.R.L.</v>
      </c>
      <c r="Y1606" s="5">
        <v>20608484427</v>
      </c>
      <c r="Z1606" s="5" t="s">
        <v>34</v>
      </c>
      <c r="AA1606" s="5" t="s">
        <v>35</v>
      </c>
      <c r="AD1606" s="5" t="s">
        <v>36</v>
      </c>
      <c r="AE1606" s="5">
        <v>42.37</v>
      </c>
      <c r="AF1606" s="5">
        <v>0</v>
      </c>
      <c r="AG1606" s="5">
        <v>7.63</v>
      </c>
      <c r="AH1606" s="5">
        <f t="shared" si="274"/>
        <v>50</v>
      </c>
    </row>
    <row r="1607" spans="1:34" x14ac:dyDescent="0.25">
      <c r="A1607" s="5">
        <v>1552</v>
      </c>
      <c r="B1607" s="5" t="s">
        <v>55</v>
      </c>
      <c r="C1607" s="5" t="s">
        <v>30</v>
      </c>
      <c r="D1607" s="5" t="s">
        <v>1968</v>
      </c>
      <c r="E1607" s="15" t="str">
        <f t="shared" si="275"/>
        <v>B002</v>
      </c>
      <c r="F1607" s="15" t="str">
        <f t="shared" si="265"/>
        <v>15895</v>
      </c>
      <c r="G1607" s="15" t="str">
        <f t="shared" si="266"/>
        <v>2-1</v>
      </c>
      <c r="H1607" s="5" t="s">
        <v>1935</v>
      </c>
      <c r="I1607" s="5">
        <f t="shared" si="267"/>
        <v>1</v>
      </c>
      <c r="J1607" s="5">
        <f t="shared" si="268"/>
        <v>2022</v>
      </c>
      <c r="K1607" s="5">
        <f t="shared" si="269"/>
        <v>18</v>
      </c>
      <c r="L1607" s="7">
        <f t="shared" si="270"/>
        <v>44579</v>
      </c>
      <c r="M1607" s="5" t="s">
        <v>1935</v>
      </c>
      <c r="U1607" s="5" t="s">
        <v>33</v>
      </c>
      <c r="V1607" s="5" t="str">
        <f t="shared" si="271"/>
        <v>clientes - varios</v>
      </c>
      <c r="W1607" s="5" t="str">
        <f t="shared" si="272"/>
        <v>CLIENTES - VARIOS</v>
      </c>
      <c r="X1607" s="5" t="str">
        <f t="shared" si="273"/>
        <v>Clientes - Varios</v>
      </c>
      <c r="Y1607" s="5">
        <v>99999999</v>
      </c>
      <c r="Z1607" s="5" t="s">
        <v>34</v>
      </c>
      <c r="AA1607" s="5" t="s">
        <v>35</v>
      </c>
      <c r="AD1607" s="5" t="s">
        <v>36</v>
      </c>
      <c r="AE1607" s="5">
        <v>508.47</v>
      </c>
      <c r="AF1607" s="5">
        <v>0</v>
      </c>
      <c r="AG1607" s="5">
        <v>91.53</v>
      </c>
      <c r="AH1607" s="5">
        <f t="shared" si="274"/>
        <v>600</v>
      </c>
    </row>
    <row r="1608" spans="1:34" x14ac:dyDescent="0.25">
      <c r="A1608" s="5">
        <v>1553</v>
      </c>
      <c r="B1608" s="5" t="s">
        <v>55</v>
      </c>
      <c r="C1608" s="5" t="s">
        <v>30</v>
      </c>
      <c r="D1608" s="5" t="s">
        <v>1969</v>
      </c>
      <c r="E1608" s="15" t="str">
        <f t="shared" si="275"/>
        <v>B002</v>
      </c>
      <c r="F1608" s="15" t="str">
        <f t="shared" si="265"/>
        <v>15894</v>
      </c>
      <c r="G1608" s="15" t="str">
        <f t="shared" si="266"/>
        <v>2-1</v>
      </c>
      <c r="H1608" s="5" t="s">
        <v>1935</v>
      </c>
      <c r="I1608" s="5">
        <f t="shared" si="267"/>
        <v>1</v>
      </c>
      <c r="J1608" s="5">
        <f t="shared" si="268"/>
        <v>2022</v>
      </c>
      <c r="K1608" s="5">
        <f t="shared" si="269"/>
        <v>18</v>
      </c>
      <c r="L1608" s="7">
        <f t="shared" si="270"/>
        <v>44579</v>
      </c>
      <c r="M1608" s="5" t="s">
        <v>1935</v>
      </c>
      <c r="U1608" s="5" t="s">
        <v>33</v>
      </c>
      <c r="V1608" s="5" t="str">
        <f t="shared" si="271"/>
        <v>clientes - varios</v>
      </c>
      <c r="W1608" s="5" t="str">
        <f t="shared" si="272"/>
        <v>CLIENTES - VARIOS</v>
      </c>
      <c r="X1608" s="5" t="str">
        <f t="shared" si="273"/>
        <v>Clientes - Varios</v>
      </c>
      <c r="Y1608" s="5">
        <v>99999999</v>
      </c>
      <c r="Z1608" s="5" t="s">
        <v>34</v>
      </c>
      <c r="AA1608" s="5" t="s">
        <v>35</v>
      </c>
      <c r="AD1608" s="5" t="s">
        <v>36</v>
      </c>
      <c r="AE1608" s="5">
        <v>508.47</v>
      </c>
      <c r="AF1608" s="5">
        <v>0</v>
      </c>
      <c r="AG1608" s="5">
        <v>91.53</v>
      </c>
      <c r="AH1608" s="5">
        <f t="shared" si="274"/>
        <v>600</v>
      </c>
    </row>
    <row r="1609" spans="1:34" x14ac:dyDescent="0.25">
      <c r="A1609" s="5">
        <v>1554</v>
      </c>
      <c r="B1609" s="5" t="s">
        <v>55</v>
      </c>
      <c r="C1609" s="5" t="s">
        <v>30</v>
      </c>
      <c r="D1609" s="5" t="s">
        <v>1970</v>
      </c>
      <c r="E1609" s="15" t="str">
        <f t="shared" si="275"/>
        <v>B002</v>
      </c>
      <c r="F1609" s="15" t="str">
        <f t="shared" si="265"/>
        <v>15893</v>
      </c>
      <c r="G1609" s="15" t="str">
        <f t="shared" si="266"/>
        <v>2-1</v>
      </c>
      <c r="H1609" s="5" t="s">
        <v>1935</v>
      </c>
      <c r="I1609" s="5">
        <f t="shared" si="267"/>
        <v>1</v>
      </c>
      <c r="J1609" s="5">
        <f t="shared" si="268"/>
        <v>2022</v>
      </c>
      <c r="K1609" s="5">
        <f t="shared" si="269"/>
        <v>18</v>
      </c>
      <c r="L1609" s="7">
        <f t="shared" si="270"/>
        <v>44579</v>
      </c>
      <c r="M1609" s="5" t="s">
        <v>1935</v>
      </c>
      <c r="U1609" s="5" t="s">
        <v>33</v>
      </c>
      <c r="V1609" s="5" t="str">
        <f t="shared" si="271"/>
        <v>clientes - varios</v>
      </c>
      <c r="W1609" s="5" t="str">
        <f t="shared" si="272"/>
        <v>CLIENTES - VARIOS</v>
      </c>
      <c r="X1609" s="5" t="str">
        <f t="shared" si="273"/>
        <v>Clientes - Varios</v>
      </c>
      <c r="Y1609" s="5">
        <v>99999999</v>
      </c>
      <c r="Z1609" s="5" t="s">
        <v>34</v>
      </c>
      <c r="AA1609" s="5" t="s">
        <v>35</v>
      </c>
      <c r="AD1609" s="5" t="s">
        <v>36</v>
      </c>
      <c r="AE1609" s="5">
        <v>508.47</v>
      </c>
      <c r="AF1609" s="5">
        <v>0</v>
      </c>
      <c r="AG1609" s="5">
        <v>91.53</v>
      </c>
      <c r="AH1609" s="5">
        <f t="shared" si="274"/>
        <v>600</v>
      </c>
    </row>
    <row r="1610" spans="1:34" x14ac:dyDescent="0.25">
      <c r="A1610" s="5">
        <v>1555</v>
      </c>
      <c r="B1610" s="5" t="s">
        <v>49</v>
      </c>
      <c r="C1610" s="5" t="s">
        <v>30</v>
      </c>
      <c r="D1610" s="5" t="s">
        <v>1971</v>
      </c>
      <c r="E1610" s="15" t="str">
        <f t="shared" si="275"/>
        <v>B003</v>
      </c>
      <c r="F1610" s="15" t="str">
        <f t="shared" si="265"/>
        <v>12428</v>
      </c>
      <c r="G1610" s="15" t="str">
        <f t="shared" si="266"/>
        <v>3-1</v>
      </c>
      <c r="H1610" s="5" t="s">
        <v>1935</v>
      </c>
      <c r="I1610" s="5">
        <f t="shared" si="267"/>
        <v>1</v>
      </c>
      <c r="J1610" s="5">
        <f t="shared" si="268"/>
        <v>2022</v>
      </c>
      <c r="K1610" s="5">
        <f t="shared" si="269"/>
        <v>18</v>
      </c>
      <c r="L1610" s="7">
        <f t="shared" si="270"/>
        <v>44579</v>
      </c>
      <c r="M1610" s="5" t="s">
        <v>1935</v>
      </c>
      <c r="U1610" s="5" t="s">
        <v>33</v>
      </c>
      <c r="V1610" s="5" t="str">
        <f t="shared" si="271"/>
        <v>clientes - varios</v>
      </c>
      <c r="W1610" s="5" t="str">
        <f t="shared" si="272"/>
        <v>CLIENTES - VARIOS</v>
      </c>
      <c r="X1610" s="5" t="str">
        <f t="shared" si="273"/>
        <v>Clientes - Varios</v>
      </c>
      <c r="Y1610" s="5">
        <v>99999999</v>
      </c>
      <c r="Z1610" s="5" t="s">
        <v>34</v>
      </c>
      <c r="AA1610" s="5" t="s">
        <v>35</v>
      </c>
      <c r="AD1610" s="5" t="s">
        <v>36</v>
      </c>
      <c r="AE1610" s="5">
        <v>423.73</v>
      </c>
      <c r="AF1610" s="5">
        <v>0</v>
      </c>
      <c r="AG1610" s="5">
        <v>76.27</v>
      </c>
      <c r="AH1610" s="5">
        <f t="shared" si="274"/>
        <v>500</v>
      </c>
    </row>
    <row r="1611" spans="1:34" x14ac:dyDescent="0.25">
      <c r="A1611" s="5">
        <v>1556</v>
      </c>
      <c r="B1611" s="5" t="s">
        <v>49</v>
      </c>
      <c r="C1611" s="5" t="s">
        <v>30</v>
      </c>
      <c r="D1611" s="5" t="s">
        <v>1972</v>
      </c>
      <c r="E1611" s="15" t="str">
        <f t="shared" si="275"/>
        <v>B003</v>
      </c>
      <c r="F1611" s="15" t="str">
        <f t="shared" si="265"/>
        <v>12427</v>
      </c>
      <c r="G1611" s="15" t="str">
        <f t="shared" si="266"/>
        <v>3-1</v>
      </c>
      <c r="H1611" s="5" t="s">
        <v>1935</v>
      </c>
      <c r="I1611" s="5">
        <f t="shared" si="267"/>
        <v>1</v>
      </c>
      <c r="J1611" s="5">
        <f t="shared" si="268"/>
        <v>2022</v>
      </c>
      <c r="K1611" s="5">
        <f t="shared" si="269"/>
        <v>18</v>
      </c>
      <c r="L1611" s="7">
        <f t="shared" si="270"/>
        <v>44579</v>
      </c>
      <c r="M1611" s="5" t="s">
        <v>1935</v>
      </c>
      <c r="U1611" s="5" t="s">
        <v>33</v>
      </c>
      <c r="V1611" s="5" t="str">
        <f t="shared" si="271"/>
        <v>clientes - varios</v>
      </c>
      <c r="W1611" s="5" t="str">
        <f t="shared" si="272"/>
        <v>CLIENTES - VARIOS</v>
      </c>
      <c r="X1611" s="5" t="str">
        <f t="shared" si="273"/>
        <v>Clientes - Varios</v>
      </c>
      <c r="Y1611" s="5">
        <v>99999999</v>
      </c>
      <c r="Z1611" s="5" t="s">
        <v>34</v>
      </c>
      <c r="AA1611" s="5" t="s">
        <v>35</v>
      </c>
      <c r="AD1611" s="5" t="s">
        <v>36</v>
      </c>
      <c r="AE1611" s="5">
        <v>423.73</v>
      </c>
      <c r="AF1611" s="5">
        <v>0</v>
      </c>
      <c r="AG1611" s="5">
        <v>76.27</v>
      </c>
      <c r="AH1611" s="5">
        <f t="shared" si="274"/>
        <v>500</v>
      </c>
    </row>
    <row r="1612" spans="1:34" x14ac:dyDescent="0.25">
      <c r="A1612" s="5">
        <v>1557</v>
      </c>
      <c r="B1612" s="5" t="s">
        <v>49</v>
      </c>
      <c r="C1612" s="5" t="s">
        <v>30</v>
      </c>
      <c r="D1612" s="5" t="s">
        <v>1973</v>
      </c>
      <c r="E1612" s="15" t="str">
        <f t="shared" si="275"/>
        <v>B003</v>
      </c>
      <c r="F1612" s="15" t="str">
        <f t="shared" si="265"/>
        <v>12426</v>
      </c>
      <c r="G1612" s="15" t="str">
        <f t="shared" si="266"/>
        <v>3-1</v>
      </c>
      <c r="H1612" s="5" t="s">
        <v>1935</v>
      </c>
      <c r="I1612" s="5">
        <f t="shared" si="267"/>
        <v>1</v>
      </c>
      <c r="J1612" s="5">
        <f t="shared" si="268"/>
        <v>2022</v>
      </c>
      <c r="K1612" s="5">
        <f t="shared" si="269"/>
        <v>18</v>
      </c>
      <c r="L1612" s="7">
        <f t="shared" si="270"/>
        <v>44579</v>
      </c>
      <c r="M1612" s="5" t="s">
        <v>1935</v>
      </c>
      <c r="U1612" s="5" t="s">
        <v>33</v>
      </c>
      <c r="V1612" s="5" t="str">
        <f t="shared" si="271"/>
        <v>clientes - varios</v>
      </c>
      <c r="W1612" s="5" t="str">
        <f t="shared" si="272"/>
        <v>CLIENTES - VARIOS</v>
      </c>
      <c r="X1612" s="5" t="str">
        <f t="shared" si="273"/>
        <v>Clientes - Varios</v>
      </c>
      <c r="Y1612" s="5">
        <v>99999999</v>
      </c>
      <c r="Z1612" s="5" t="s">
        <v>34</v>
      </c>
      <c r="AA1612" s="5" t="s">
        <v>35</v>
      </c>
      <c r="AD1612" s="5" t="s">
        <v>36</v>
      </c>
      <c r="AE1612" s="5">
        <v>423.73</v>
      </c>
      <c r="AF1612" s="5">
        <v>0</v>
      </c>
      <c r="AG1612" s="5">
        <v>76.27</v>
      </c>
      <c r="AH1612" s="5">
        <f t="shared" si="274"/>
        <v>500</v>
      </c>
    </row>
    <row r="1613" spans="1:34" x14ac:dyDescent="0.25">
      <c r="A1613" s="5">
        <v>1558</v>
      </c>
      <c r="B1613" s="5" t="s">
        <v>49</v>
      </c>
      <c r="C1613" s="5" t="s">
        <v>30</v>
      </c>
      <c r="D1613" s="5" t="s">
        <v>1974</v>
      </c>
      <c r="E1613" s="15" t="str">
        <f t="shared" si="275"/>
        <v>B003</v>
      </c>
      <c r="F1613" s="15" t="str">
        <f t="shared" si="265"/>
        <v>12425</v>
      </c>
      <c r="G1613" s="15" t="str">
        <f t="shared" si="266"/>
        <v>3-1</v>
      </c>
      <c r="H1613" s="5" t="s">
        <v>1935</v>
      </c>
      <c r="I1613" s="5">
        <f t="shared" si="267"/>
        <v>1</v>
      </c>
      <c r="J1613" s="5">
        <f t="shared" si="268"/>
        <v>2022</v>
      </c>
      <c r="K1613" s="5">
        <f t="shared" si="269"/>
        <v>18</v>
      </c>
      <c r="L1613" s="7">
        <f t="shared" si="270"/>
        <v>44579</v>
      </c>
      <c r="M1613" s="5" t="s">
        <v>1935</v>
      </c>
      <c r="U1613" s="5" t="s">
        <v>33</v>
      </c>
      <c r="V1613" s="5" t="str">
        <f t="shared" si="271"/>
        <v>clientes - varios</v>
      </c>
      <c r="W1613" s="5" t="str">
        <f t="shared" si="272"/>
        <v>CLIENTES - VARIOS</v>
      </c>
      <c r="X1613" s="5" t="str">
        <f t="shared" si="273"/>
        <v>Clientes - Varios</v>
      </c>
      <c r="Y1613" s="5">
        <v>99999999</v>
      </c>
      <c r="Z1613" s="5" t="s">
        <v>34</v>
      </c>
      <c r="AA1613" s="5" t="s">
        <v>35</v>
      </c>
      <c r="AD1613" s="5" t="s">
        <v>36</v>
      </c>
      <c r="AE1613" s="5">
        <v>423.73</v>
      </c>
      <c r="AF1613" s="5">
        <v>0</v>
      </c>
      <c r="AG1613" s="5">
        <v>76.27</v>
      </c>
      <c r="AH1613" s="5">
        <f t="shared" si="274"/>
        <v>500</v>
      </c>
    </row>
    <row r="1614" spans="1:34" x14ac:dyDescent="0.25">
      <c r="A1614" s="5">
        <v>1559</v>
      </c>
      <c r="B1614" s="5" t="s">
        <v>29</v>
      </c>
      <c r="C1614" s="5" t="s">
        <v>30</v>
      </c>
      <c r="D1614" s="5" t="s">
        <v>1975</v>
      </c>
      <c r="E1614" s="15" t="str">
        <f t="shared" si="275"/>
        <v>B001</v>
      </c>
      <c r="F1614" s="15" t="str">
        <f t="shared" si="265"/>
        <v>16900</v>
      </c>
      <c r="G1614" s="15" t="str">
        <f t="shared" si="266"/>
        <v>1-1</v>
      </c>
      <c r="H1614" s="5" t="s">
        <v>1935</v>
      </c>
      <c r="I1614" s="5">
        <f t="shared" si="267"/>
        <v>1</v>
      </c>
      <c r="J1614" s="5">
        <f t="shared" si="268"/>
        <v>2022</v>
      </c>
      <c r="K1614" s="5">
        <f t="shared" si="269"/>
        <v>18</v>
      </c>
      <c r="L1614" s="7">
        <f t="shared" si="270"/>
        <v>44579</v>
      </c>
      <c r="M1614" s="5" t="s">
        <v>1935</v>
      </c>
      <c r="U1614" s="5" t="s">
        <v>33</v>
      </c>
      <c r="V1614" s="5" t="str">
        <f t="shared" si="271"/>
        <v>clientes - varios</v>
      </c>
      <c r="W1614" s="5" t="str">
        <f t="shared" si="272"/>
        <v>CLIENTES - VARIOS</v>
      </c>
      <c r="X1614" s="5" t="str">
        <f t="shared" si="273"/>
        <v>Clientes - Varios</v>
      </c>
      <c r="Y1614" s="5">
        <v>99999999</v>
      </c>
      <c r="Z1614" s="5" t="s">
        <v>34</v>
      </c>
      <c r="AA1614" s="5" t="s">
        <v>35</v>
      </c>
      <c r="AD1614" s="5" t="s">
        <v>36</v>
      </c>
      <c r="AE1614" s="5">
        <v>254.24</v>
      </c>
      <c r="AF1614" s="5">
        <v>0</v>
      </c>
      <c r="AG1614" s="5">
        <v>45.76</v>
      </c>
      <c r="AH1614" s="5">
        <f t="shared" si="274"/>
        <v>300</v>
      </c>
    </row>
    <row r="1615" spans="1:34" x14ac:dyDescent="0.25">
      <c r="A1615" s="5">
        <v>1560</v>
      </c>
      <c r="B1615" s="5" t="s">
        <v>29</v>
      </c>
      <c r="C1615" s="5" t="s">
        <v>30</v>
      </c>
      <c r="D1615" s="5" t="s">
        <v>1976</v>
      </c>
      <c r="E1615" s="15" t="str">
        <f t="shared" si="275"/>
        <v>B001</v>
      </c>
      <c r="F1615" s="15" t="str">
        <f t="shared" si="265"/>
        <v>16899</v>
      </c>
      <c r="G1615" s="15" t="str">
        <f t="shared" si="266"/>
        <v>1-1</v>
      </c>
      <c r="H1615" s="5" t="s">
        <v>1935</v>
      </c>
      <c r="I1615" s="5">
        <f t="shared" si="267"/>
        <v>1</v>
      </c>
      <c r="J1615" s="5">
        <f t="shared" si="268"/>
        <v>2022</v>
      </c>
      <c r="K1615" s="5">
        <f t="shared" si="269"/>
        <v>18</v>
      </c>
      <c r="L1615" s="7">
        <f t="shared" si="270"/>
        <v>44579</v>
      </c>
      <c r="M1615" s="5" t="s">
        <v>1935</v>
      </c>
      <c r="U1615" s="5" t="s">
        <v>33</v>
      </c>
      <c r="V1615" s="5" t="str">
        <f t="shared" si="271"/>
        <v>clientes - varios</v>
      </c>
      <c r="W1615" s="5" t="str">
        <f t="shared" si="272"/>
        <v>CLIENTES - VARIOS</v>
      </c>
      <c r="X1615" s="5" t="str">
        <f t="shared" si="273"/>
        <v>Clientes - Varios</v>
      </c>
      <c r="Y1615" s="5">
        <v>99999999</v>
      </c>
      <c r="Z1615" s="5" t="s">
        <v>34</v>
      </c>
      <c r="AA1615" s="5" t="s">
        <v>35</v>
      </c>
      <c r="AD1615" s="5" t="s">
        <v>36</v>
      </c>
      <c r="AE1615" s="5">
        <v>508.47</v>
      </c>
      <c r="AF1615" s="5">
        <v>0</v>
      </c>
      <c r="AG1615" s="5">
        <v>91.53</v>
      </c>
      <c r="AH1615" s="5">
        <f t="shared" si="274"/>
        <v>600</v>
      </c>
    </row>
    <row r="1616" spans="1:34" x14ac:dyDescent="0.25">
      <c r="A1616" s="5">
        <v>1561</v>
      </c>
      <c r="B1616" s="5" t="s">
        <v>29</v>
      </c>
      <c r="C1616" s="5" t="s">
        <v>30</v>
      </c>
      <c r="D1616" s="5" t="s">
        <v>1977</v>
      </c>
      <c r="E1616" s="15" t="str">
        <f t="shared" si="275"/>
        <v>B001</v>
      </c>
      <c r="F1616" s="15" t="str">
        <f t="shared" si="265"/>
        <v>16898</v>
      </c>
      <c r="G1616" s="15" t="str">
        <f t="shared" si="266"/>
        <v>1-1</v>
      </c>
      <c r="H1616" s="5" t="s">
        <v>1935</v>
      </c>
      <c r="I1616" s="5">
        <f t="shared" si="267"/>
        <v>1</v>
      </c>
      <c r="J1616" s="5">
        <f t="shared" si="268"/>
        <v>2022</v>
      </c>
      <c r="K1616" s="5">
        <f t="shared" si="269"/>
        <v>18</v>
      </c>
      <c r="L1616" s="7">
        <f t="shared" si="270"/>
        <v>44579</v>
      </c>
      <c r="M1616" s="5" t="s">
        <v>1935</v>
      </c>
      <c r="U1616" s="5" t="s">
        <v>33</v>
      </c>
      <c r="V1616" s="5" t="str">
        <f t="shared" si="271"/>
        <v>clientes - varios</v>
      </c>
      <c r="W1616" s="5" t="str">
        <f t="shared" si="272"/>
        <v>CLIENTES - VARIOS</v>
      </c>
      <c r="X1616" s="5" t="str">
        <f t="shared" si="273"/>
        <v>Clientes - Varios</v>
      </c>
      <c r="Y1616" s="5">
        <v>99999999</v>
      </c>
      <c r="Z1616" s="5" t="s">
        <v>34</v>
      </c>
      <c r="AA1616" s="5" t="s">
        <v>35</v>
      </c>
      <c r="AD1616" s="5" t="s">
        <v>36</v>
      </c>
      <c r="AE1616" s="5">
        <v>508.47</v>
      </c>
      <c r="AF1616" s="5">
        <v>0</v>
      </c>
      <c r="AG1616" s="5">
        <v>91.53</v>
      </c>
      <c r="AH1616" s="5">
        <f t="shared" si="274"/>
        <v>600</v>
      </c>
    </row>
    <row r="1617" spans="1:34" x14ac:dyDescent="0.25">
      <c r="A1617" s="5">
        <v>1562</v>
      </c>
      <c r="B1617" s="5" t="s">
        <v>29</v>
      </c>
      <c r="C1617" s="5" t="s">
        <v>30</v>
      </c>
      <c r="D1617" s="5" t="s">
        <v>1978</v>
      </c>
      <c r="E1617" s="15" t="str">
        <f t="shared" si="275"/>
        <v>B001</v>
      </c>
      <c r="F1617" s="15" t="str">
        <f t="shared" si="265"/>
        <v>16897</v>
      </c>
      <c r="G1617" s="15" t="str">
        <f t="shared" si="266"/>
        <v>1-1</v>
      </c>
      <c r="H1617" s="5" t="s">
        <v>1935</v>
      </c>
      <c r="I1617" s="5">
        <f t="shared" si="267"/>
        <v>1</v>
      </c>
      <c r="J1617" s="5">
        <f t="shared" si="268"/>
        <v>2022</v>
      </c>
      <c r="K1617" s="5">
        <f t="shared" si="269"/>
        <v>18</v>
      </c>
      <c r="L1617" s="7">
        <f t="shared" si="270"/>
        <v>44579</v>
      </c>
      <c r="M1617" s="5" t="s">
        <v>1935</v>
      </c>
      <c r="U1617" s="5" t="s">
        <v>33</v>
      </c>
      <c r="V1617" s="5" t="str">
        <f t="shared" si="271"/>
        <v>clientes - varios</v>
      </c>
      <c r="W1617" s="5" t="str">
        <f t="shared" si="272"/>
        <v>CLIENTES - VARIOS</v>
      </c>
      <c r="X1617" s="5" t="str">
        <f t="shared" si="273"/>
        <v>Clientes - Varios</v>
      </c>
      <c r="Y1617" s="5">
        <v>99999999</v>
      </c>
      <c r="Z1617" s="5" t="s">
        <v>34</v>
      </c>
      <c r="AA1617" s="5" t="s">
        <v>35</v>
      </c>
      <c r="AD1617" s="5" t="s">
        <v>36</v>
      </c>
      <c r="AE1617" s="5">
        <v>148.72999999999999</v>
      </c>
      <c r="AF1617" s="5">
        <v>0</v>
      </c>
      <c r="AG1617" s="5">
        <v>26.77</v>
      </c>
      <c r="AH1617" s="5">
        <f t="shared" si="274"/>
        <v>175.5</v>
      </c>
    </row>
    <row r="1618" spans="1:34" x14ac:dyDescent="0.25">
      <c r="A1618" s="5">
        <v>1563</v>
      </c>
      <c r="B1618" s="5" t="s">
        <v>49</v>
      </c>
      <c r="C1618" s="5" t="s">
        <v>38</v>
      </c>
      <c r="D1618" s="5" t="s">
        <v>1979</v>
      </c>
      <c r="E1618" s="15" t="str">
        <f t="shared" si="275"/>
        <v>F003</v>
      </c>
      <c r="F1618" s="15" t="str">
        <f t="shared" si="265"/>
        <v>2050</v>
      </c>
      <c r="G1618" s="15" t="str">
        <f t="shared" si="266"/>
        <v>3-2</v>
      </c>
      <c r="H1618" s="5" t="s">
        <v>1935</v>
      </c>
      <c r="I1618" s="5">
        <f t="shared" si="267"/>
        <v>1</v>
      </c>
      <c r="J1618" s="5">
        <f t="shared" si="268"/>
        <v>2022</v>
      </c>
      <c r="K1618" s="5">
        <f t="shared" si="269"/>
        <v>18</v>
      </c>
      <c r="L1618" s="7">
        <f t="shared" si="270"/>
        <v>44579</v>
      </c>
      <c r="M1618" s="5" t="s">
        <v>1935</v>
      </c>
      <c r="R1618" s="5" t="s">
        <v>41</v>
      </c>
      <c r="S1618" s="5" t="s">
        <v>40</v>
      </c>
      <c r="T1618" s="5" t="s">
        <v>41</v>
      </c>
      <c r="U1618" s="5" t="s">
        <v>106</v>
      </c>
      <c r="V1618" s="5" t="str">
        <f t="shared" si="271"/>
        <v>casiano maco segundo baltazar</v>
      </c>
      <c r="W1618" s="5" t="str">
        <f t="shared" si="272"/>
        <v>CASIANO MACO SEGUNDO BALTAZAR</v>
      </c>
      <c r="X1618" s="5" t="str">
        <f t="shared" si="273"/>
        <v>Casiano Maco Segundo Baltazar</v>
      </c>
      <c r="Y1618" s="5">
        <v>10432479388</v>
      </c>
      <c r="Z1618" s="5" t="s">
        <v>34</v>
      </c>
      <c r="AA1618" s="5" t="s">
        <v>35</v>
      </c>
      <c r="AD1618" s="5" t="s">
        <v>36</v>
      </c>
      <c r="AE1618" s="5">
        <v>42.37</v>
      </c>
      <c r="AF1618" s="5">
        <v>0</v>
      </c>
      <c r="AG1618" s="5">
        <v>7.63</v>
      </c>
      <c r="AH1618" s="5">
        <f t="shared" si="274"/>
        <v>50</v>
      </c>
    </row>
    <row r="1619" spans="1:34" x14ac:dyDescent="0.25">
      <c r="A1619" s="5">
        <v>1564</v>
      </c>
      <c r="B1619" s="5" t="s">
        <v>29</v>
      </c>
      <c r="C1619" s="5" t="s">
        <v>38</v>
      </c>
      <c r="D1619" s="5" t="s">
        <v>1980</v>
      </c>
      <c r="E1619" s="15" t="str">
        <f t="shared" si="275"/>
        <v>F001</v>
      </c>
      <c r="F1619" s="15" t="str">
        <f t="shared" si="265"/>
        <v>8161</v>
      </c>
      <c r="G1619" s="15" t="str">
        <f t="shared" si="266"/>
        <v>1-8</v>
      </c>
      <c r="H1619" s="5" t="s">
        <v>1935</v>
      </c>
      <c r="I1619" s="5">
        <f t="shared" si="267"/>
        <v>1</v>
      </c>
      <c r="J1619" s="5">
        <f t="shared" si="268"/>
        <v>2022</v>
      </c>
      <c r="K1619" s="5">
        <f t="shared" si="269"/>
        <v>18</v>
      </c>
      <c r="L1619" s="7">
        <f t="shared" si="270"/>
        <v>44579</v>
      </c>
      <c r="M1619" s="5" t="s">
        <v>1935</v>
      </c>
      <c r="S1619" s="5" t="s">
        <v>40</v>
      </c>
      <c r="T1619" s="5" t="s">
        <v>41</v>
      </c>
      <c r="U1619" s="5" t="s">
        <v>83</v>
      </c>
      <c r="V1619" s="5" t="str">
        <f t="shared" si="271"/>
        <v>sosa pagaza elias fernando</v>
      </c>
      <c r="W1619" s="5" t="str">
        <f t="shared" si="272"/>
        <v>SOSA PAGAZA ELIAS FERNANDO</v>
      </c>
      <c r="X1619" s="5" t="str">
        <f t="shared" si="273"/>
        <v>Sosa Pagaza Elias Fernando</v>
      </c>
      <c r="Y1619" s="5">
        <v>10000974787</v>
      </c>
      <c r="Z1619" s="5" t="s">
        <v>34</v>
      </c>
      <c r="AA1619" s="5" t="s">
        <v>35</v>
      </c>
      <c r="AD1619" s="5" t="s">
        <v>36</v>
      </c>
      <c r="AE1619" s="5">
        <v>193.22</v>
      </c>
      <c r="AF1619" s="5">
        <v>0</v>
      </c>
      <c r="AG1619" s="5">
        <v>34.78</v>
      </c>
      <c r="AH1619" s="5">
        <f t="shared" si="274"/>
        <v>228</v>
      </c>
    </row>
    <row r="1620" spans="1:34" x14ac:dyDescent="0.25">
      <c r="A1620" s="5">
        <v>1565</v>
      </c>
      <c r="B1620" s="5" t="s">
        <v>49</v>
      </c>
      <c r="C1620" s="5" t="s">
        <v>30</v>
      </c>
      <c r="D1620" s="5" t="s">
        <v>1981</v>
      </c>
      <c r="E1620" s="15" t="str">
        <f t="shared" si="275"/>
        <v>B003</v>
      </c>
      <c r="F1620" s="15" t="str">
        <f t="shared" si="265"/>
        <v>12424</v>
      </c>
      <c r="G1620" s="15" t="str">
        <f t="shared" si="266"/>
        <v>3-1</v>
      </c>
      <c r="H1620" s="5" t="s">
        <v>1935</v>
      </c>
      <c r="I1620" s="5">
        <f t="shared" si="267"/>
        <v>1</v>
      </c>
      <c r="J1620" s="5">
        <f t="shared" si="268"/>
        <v>2022</v>
      </c>
      <c r="K1620" s="5">
        <f t="shared" si="269"/>
        <v>18</v>
      </c>
      <c r="L1620" s="7">
        <f t="shared" si="270"/>
        <v>44579</v>
      </c>
      <c r="M1620" s="5" t="s">
        <v>1935</v>
      </c>
      <c r="U1620" s="5" t="s">
        <v>33</v>
      </c>
      <c r="V1620" s="5" t="str">
        <f t="shared" si="271"/>
        <v>clientes - varios</v>
      </c>
      <c r="W1620" s="5" t="str">
        <f t="shared" si="272"/>
        <v>CLIENTES - VARIOS</v>
      </c>
      <c r="X1620" s="5" t="str">
        <f t="shared" si="273"/>
        <v>Clientes - Varios</v>
      </c>
      <c r="Y1620" s="5">
        <v>99999999</v>
      </c>
      <c r="Z1620" s="5" t="s">
        <v>34</v>
      </c>
      <c r="AA1620" s="5" t="s">
        <v>35</v>
      </c>
      <c r="AD1620" s="5" t="s">
        <v>36</v>
      </c>
      <c r="AE1620" s="5">
        <v>42.37</v>
      </c>
      <c r="AF1620" s="5">
        <v>0</v>
      </c>
      <c r="AG1620" s="5">
        <v>7.63</v>
      </c>
      <c r="AH1620" s="5">
        <f t="shared" si="274"/>
        <v>50</v>
      </c>
    </row>
    <row r="1621" spans="1:34" x14ac:dyDescent="0.25">
      <c r="A1621" s="5">
        <v>1566</v>
      </c>
      <c r="B1621" s="5" t="s">
        <v>29</v>
      </c>
      <c r="C1621" s="5" t="s">
        <v>38</v>
      </c>
      <c r="D1621" s="5" t="s">
        <v>1982</v>
      </c>
      <c r="E1621" s="15" t="str">
        <f t="shared" si="275"/>
        <v>F001</v>
      </c>
      <c r="F1621" s="15" t="str">
        <f t="shared" si="265"/>
        <v>8160</v>
      </c>
      <c r="G1621" s="15" t="str">
        <f t="shared" si="266"/>
        <v>1-8</v>
      </c>
      <c r="H1621" s="5" t="s">
        <v>1935</v>
      </c>
      <c r="I1621" s="5">
        <f t="shared" si="267"/>
        <v>1</v>
      </c>
      <c r="J1621" s="5">
        <f t="shared" si="268"/>
        <v>2022</v>
      </c>
      <c r="K1621" s="5">
        <f t="shared" si="269"/>
        <v>18</v>
      </c>
      <c r="L1621" s="7">
        <f t="shared" si="270"/>
        <v>44579</v>
      </c>
      <c r="M1621" s="5" t="s">
        <v>1935</v>
      </c>
      <c r="R1621" s="5" t="s">
        <v>1983</v>
      </c>
      <c r="S1621" s="5" t="s">
        <v>379</v>
      </c>
      <c r="T1621" s="5" t="s">
        <v>380</v>
      </c>
      <c r="U1621" s="5" t="s">
        <v>1984</v>
      </c>
      <c r="V1621" s="5" t="str">
        <f t="shared" si="271"/>
        <v>j &amp; v perme e.i.r.l.</v>
      </c>
      <c r="W1621" s="5" t="str">
        <f t="shared" si="272"/>
        <v>J &amp; V PERME E.I.R.L.</v>
      </c>
      <c r="X1621" s="5" t="str">
        <f t="shared" si="273"/>
        <v>J &amp; V Perme E.I.R.L.</v>
      </c>
      <c r="Y1621" s="5">
        <v>20546578543</v>
      </c>
      <c r="Z1621" s="5" t="s">
        <v>34</v>
      </c>
      <c r="AA1621" s="5" t="s">
        <v>35</v>
      </c>
      <c r="AD1621" s="5" t="s">
        <v>36</v>
      </c>
      <c r="AE1621" s="5">
        <v>296.61</v>
      </c>
      <c r="AF1621" s="5">
        <v>0</v>
      </c>
      <c r="AG1621" s="5">
        <v>53.39</v>
      </c>
      <c r="AH1621" s="5">
        <f t="shared" si="274"/>
        <v>350</v>
      </c>
    </row>
    <row r="1622" spans="1:34" x14ac:dyDescent="0.25">
      <c r="A1622" s="5">
        <v>1567</v>
      </c>
      <c r="B1622" s="5" t="s">
        <v>29</v>
      </c>
      <c r="C1622" s="5" t="s">
        <v>38</v>
      </c>
      <c r="D1622" s="5" t="s">
        <v>1985</v>
      </c>
      <c r="E1622" s="15" t="str">
        <f t="shared" si="275"/>
        <v>F001</v>
      </c>
      <c r="F1622" s="15" t="str">
        <f t="shared" si="265"/>
        <v>8159</v>
      </c>
      <c r="G1622" s="15" t="str">
        <f t="shared" si="266"/>
        <v>1-8</v>
      </c>
      <c r="H1622" s="5" t="s">
        <v>1986</v>
      </c>
      <c r="I1622" s="5">
        <f t="shared" si="267"/>
        <v>1</v>
      </c>
      <c r="J1622" s="5">
        <f t="shared" si="268"/>
        <v>2022</v>
      </c>
      <c r="K1622" s="5">
        <f t="shared" si="269"/>
        <v>17</v>
      </c>
      <c r="L1622" s="7">
        <f t="shared" si="270"/>
        <v>44578</v>
      </c>
      <c r="M1622" s="5" t="s">
        <v>1986</v>
      </c>
      <c r="R1622" s="5" t="s">
        <v>41</v>
      </c>
      <c r="S1622" s="5" t="s">
        <v>40</v>
      </c>
      <c r="T1622" s="5" t="s">
        <v>41</v>
      </c>
      <c r="U1622" s="5" t="s">
        <v>265</v>
      </c>
      <c r="V1622" s="5" t="str">
        <f t="shared" si="271"/>
        <v>empresa de transportes cj emperador e.i.r.l.</v>
      </c>
      <c r="W1622" s="5" t="str">
        <f t="shared" si="272"/>
        <v>EMPRESA DE TRANSPORTES CJ EMPERADOR E.I.R.L.</v>
      </c>
      <c r="X1622" s="5" t="str">
        <f t="shared" si="273"/>
        <v>Empresa De Transportes Cj Emperador E.I.R.L.</v>
      </c>
      <c r="Y1622" s="5">
        <v>20603639210</v>
      </c>
      <c r="Z1622" s="5" t="s">
        <v>34</v>
      </c>
      <c r="AA1622" s="5" t="s">
        <v>35</v>
      </c>
      <c r="AD1622" s="5" t="s">
        <v>36</v>
      </c>
      <c r="AE1622" s="5">
        <v>515.25</v>
      </c>
      <c r="AF1622" s="5">
        <v>0</v>
      </c>
      <c r="AG1622" s="5">
        <v>92.75</v>
      </c>
      <c r="AH1622" s="5">
        <f t="shared" si="274"/>
        <v>608</v>
      </c>
    </row>
    <row r="1623" spans="1:34" x14ac:dyDescent="0.25">
      <c r="A1623" s="5">
        <v>1568</v>
      </c>
      <c r="B1623" s="5" t="s">
        <v>29</v>
      </c>
      <c r="C1623" s="5" t="s">
        <v>38</v>
      </c>
      <c r="D1623" s="5" t="s">
        <v>1987</v>
      </c>
      <c r="E1623" s="15" t="str">
        <f t="shared" si="275"/>
        <v>F001</v>
      </c>
      <c r="F1623" s="15" t="str">
        <f t="shared" si="265"/>
        <v>8158</v>
      </c>
      <c r="G1623" s="15" t="str">
        <f t="shared" si="266"/>
        <v>1-8</v>
      </c>
      <c r="H1623" s="5" t="s">
        <v>1986</v>
      </c>
      <c r="I1623" s="5">
        <f t="shared" si="267"/>
        <v>1</v>
      </c>
      <c r="J1623" s="5">
        <f t="shared" si="268"/>
        <v>2022</v>
      </c>
      <c r="K1623" s="5">
        <f t="shared" si="269"/>
        <v>17</v>
      </c>
      <c r="L1623" s="7">
        <f t="shared" si="270"/>
        <v>44578</v>
      </c>
      <c r="M1623" s="5" t="s">
        <v>1986</v>
      </c>
      <c r="U1623" s="5" t="s">
        <v>919</v>
      </c>
      <c r="V1623" s="5" t="str">
        <f t="shared" si="271"/>
        <v>delgado olivera bernardino</v>
      </c>
      <c r="W1623" s="5" t="str">
        <f t="shared" si="272"/>
        <v>DELGADO OLIVERA BERNARDINO</v>
      </c>
      <c r="X1623" s="5" t="str">
        <f t="shared" si="273"/>
        <v>Delgado Olivera Bernardino</v>
      </c>
      <c r="Y1623" s="5">
        <v>10272967526</v>
      </c>
      <c r="Z1623" s="5" t="s">
        <v>34</v>
      </c>
      <c r="AA1623" s="5" t="s">
        <v>35</v>
      </c>
      <c r="AD1623" s="5" t="s">
        <v>36</v>
      </c>
      <c r="AE1623" s="5">
        <v>338.98</v>
      </c>
      <c r="AF1623" s="5">
        <v>0</v>
      </c>
      <c r="AG1623" s="5">
        <v>61.02</v>
      </c>
      <c r="AH1623" s="5">
        <f t="shared" si="274"/>
        <v>400</v>
      </c>
    </row>
    <row r="1624" spans="1:34" x14ac:dyDescent="0.25">
      <c r="A1624" s="5">
        <v>1569</v>
      </c>
      <c r="B1624" s="5" t="s">
        <v>29</v>
      </c>
      <c r="C1624" s="5" t="s">
        <v>30</v>
      </c>
      <c r="D1624" s="5" t="s">
        <v>1988</v>
      </c>
      <c r="E1624" s="15" t="str">
        <f t="shared" si="275"/>
        <v>B001</v>
      </c>
      <c r="F1624" s="15" t="str">
        <f t="shared" si="265"/>
        <v>16896</v>
      </c>
      <c r="G1624" s="15" t="str">
        <f t="shared" si="266"/>
        <v>1-1</v>
      </c>
      <c r="H1624" s="5" t="s">
        <v>1986</v>
      </c>
      <c r="I1624" s="5">
        <f t="shared" si="267"/>
        <v>1</v>
      </c>
      <c r="J1624" s="5">
        <f t="shared" si="268"/>
        <v>2022</v>
      </c>
      <c r="K1624" s="5">
        <f t="shared" si="269"/>
        <v>17</v>
      </c>
      <c r="L1624" s="7">
        <f t="shared" si="270"/>
        <v>44578</v>
      </c>
      <c r="M1624" s="5" t="s">
        <v>1986</v>
      </c>
      <c r="U1624" s="5" t="s">
        <v>33</v>
      </c>
      <c r="V1624" s="5" t="str">
        <f t="shared" si="271"/>
        <v>clientes - varios</v>
      </c>
      <c r="W1624" s="5" t="str">
        <f t="shared" si="272"/>
        <v>CLIENTES - VARIOS</v>
      </c>
      <c r="X1624" s="5" t="str">
        <f t="shared" si="273"/>
        <v>Clientes - Varios</v>
      </c>
      <c r="Y1624" s="5">
        <v>99999999</v>
      </c>
      <c r="Z1624" s="5" t="s">
        <v>34</v>
      </c>
      <c r="AA1624" s="5" t="s">
        <v>35</v>
      </c>
      <c r="AD1624" s="5" t="s">
        <v>36</v>
      </c>
      <c r="AE1624" s="5">
        <v>166.1</v>
      </c>
      <c r="AF1624" s="5">
        <v>0</v>
      </c>
      <c r="AG1624" s="5">
        <v>29.9</v>
      </c>
      <c r="AH1624" s="5">
        <f t="shared" si="274"/>
        <v>196</v>
      </c>
    </row>
    <row r="1625" spans="1:34" x14ac:dyDescent="0.25">
      <c r="A1625" s="5">
        <v>1570</v>
      </c>
      <c r="B1625" s="5" t="s">
        <v>29</v>
      </c>
      <c r="C1625" s="5" t="s">
        <v>38</v>
      </c>
      <c r="D1625" s="5" t="s">
        <v>1989</v>
      </c>
      <c r="E1625" s="15" t="str">
        <f t="shared" si="275"/>
        <v>F001</v>
      </c>
      <c r="F1625" s="15" t="str">
        <f t="shared" si="265"/>
        <v>8157</v>
      </c>
      <c r="G1625" s="15" t="str">
        <f t="shared" si="266"/>
        <v>1-8</v>
      </c>
      <c r="H1625" s="5" t="s">
        <v>1986</v>
      </c>
      <c r="I1625" s="5">
        <f t="shared" si="267"/>
        <v>1</v>
      </c>
      <c r="J1625" s="5">
        <f t="shared" si="268"/>
        <v>2022</v>
      </c>
      <c r="K1625" s="5">
        <f t="shared" si="269"/>
        <v>17</v>
      </c>
      <c r="L1625" s="7">
        <f t="shared" si="270"/>
        <v>44578</v>
      </c>
      <c r="M1625" s="5" t="s">
        <v>1986</v>
      </c>
      <c r="S1625" s="5" t="s">
        <v>61</v>
      </c>
      <c r="T1625" s="5" t="s">
        <v>60</v>
      </c>
      <c r="U1625" s="5" t="s">
        <v>1694</v>
      </c>
      <c r="V1625" s="5" t="str">
        <f t="shared" si="271"/>
        <v>idrogo medina anibal</v>
      </c>
      <c r="W1625" s="5" t="str">
        <f t="shared" si="272"/>
        <v>IDROGO MEDINA ANIBAL</v>
      </c>
      <c r="X1625" s="5" t="str">
        <f t="shared" si="273"/>
        <v>Idrogo Medina Anibal</v>
      </c>
      <c r="Y1625" s="5">
        <v>10424174365</v>
      </c>
      <c r="Z1625" s="5" t="s">
        <v>34</v>
      </c>
      <c r="AA1625" s="5" t="s">
        <v>35</v>
      </c>
      <c r="AD1625" s="5" t="s">
        <v>36</v>
      </c>
      <c r="AE1625" s="5">
        <v>235.76</v>
      </c>
      <c r="AF1625" s="5">
        <v>0</v>
      </c>
      <c r="AG1625" s="5">
        <v>42.44</v>
      </c>
      <c r="AH1625" s="5">
        <f t="shared" si="274"/>
        <v>278.2</v>
      </c>
    </row>
    <row r="1626" spans="1:34" x14ac:dyDescent="0.25">
      <c r="A1626" s="5">
        <v>1571</v>
      </c>
      <c r="B1626" s="5" t="s">
        <v>29</v>
      </c>
      <c r="C1626" s="5" t="s">
        <v>30</v>
      </c>
      <c r="D1626" s="5" t="s">
        <v>1990</v>
      </c>
      <c r="E1626" s="15" t="str">
        <f t="shared" si="275"/>
        <v>B001</v>
      </c>
      <c r="F1626" s="15" t="str">
        <f t="shared" si="265"/>
        <v>16895</v>
      </c>
      <c r="G1626" s="15" t="str">
        <f t="shared" si="266"/>
        <v>1-1</v>
      </c>
      <c r="H1626" s="5" t="s">
        <v>1986</v>
      </c>
      <c r="I1626" s="5">
        <f t="shared" si="267"/>
        <v>1</v>
      </c>
      <c r="J1626" s="5">
        <f t="shared" si="268"/>
        <v>2022</v>
      </c>
      <c r="K1626" s="5">
        <f t="shared" si="269"/>
        <v>17</v>
      </c>
      <c r="L1626" s="7">
        <f t="shared" si="270"/>
        <v>44578</v>
      </c>
      <c r="M1626" s="5" t="s">
        <v>1986</v>
      </c>
      <c r="U1626" s="5" t="s">
        <v>33</v>
      </c>
      <c r="V1626" s="5" t="str">
        <f t="shared" si="271"/>
        <v>clientes - varios</v>
      </c>
      <c r="W1626" s="5" t="str">
        <f t="shared" si="272"/>
        <v>CLIENTES - VARIOS</v>
      </c>
      <c r="X1626" s="5" t="str">
        <f t="shared" si="273"/>
        <v>Clientes - Varios</v>
      </c>
      <c r="Y1626" s="5">
        <v>99999999</v>
      </c>
      <c r="Z1626" s="5" t="s">
        <v>34</v>
      </c>
      <c r="AA1626" s="5" t="s">
        <v>35</v>
      </c>
      <c r="AD1626" s="5" t="s">
        <v>36</v>
      </c>
      <c r="AE1626" s="5">
        <v>381.36</v>
      </c>
      <c r="AF1626" s="5">
        <v>0</v>
      </c>
      <c r="AG1626" s="5">
        <v>68.64</v>
      </c>
      <c r="AH1626" s="5">
        <f t="shared" si="274"/>
        <v>450</v>
      </c>
    </row>
    <row r="1627" spans="1:34" x14ac:dyDescent="0.25">
      <c r="A1627" s="5">
        <v>1572</v>
      </c>
      <c r="B1627" s="5" t="s">
        <v>29</v>
      </c>
      <c r="C1627" s="5" t="s">
        <v>30</v>
      </c>
      <c r="D1627" s="5" t="s">
        <v>1991</v>
      </c>
      <c r="E1627" s="15" t="str">
        <f t="shared" si="275"/>
        <v>B001</v>
      </c>
      <c r="F1627" s="15" t="str">
        <f t="shared" si="265"/>
        <v>16894</v>
      </c>
      <c r="G1627" s="15" t="str">
        <f t="shared" si="266"/>
        <v>1-1</v>
      </c>
      <c r="H1627" s="5" t="s">
        <v>1986</v>
      </c>
      <c r="I1627" s="5">
        <f t="shared" si="267"/>
        <v>1</v>
      </c>
      <c r="J1627" s="5">
        <f t="shared" si="268"/>
        <v>2022</v>
      </c>
      <c r="K1627" s="5">
        <f t="shared" si="269"/>
        <v>17</v>
      </c>
      <c r="L1627" s="7">
        <f t="shared" si="270"/>
        <v>44578</v>
      </c>
      <c r="M1627" s="5" t="s">
        <v>1986</v>
      </c>
      <c r="U1627" s="5" t="s">
        <v>33</v>
      </c>
      <c r="V1627" s="5" t="str">
        <f t="shared" si="271"/>
        <v>clientes - varios</v>
      </c>
      <c r="W1627" s="5" t="str">
        <f t="shared" si="272"/>
        <v>CLIENTES - VARIOS</v>
      </c>
      <c r="X1627" s="5" t="str">
        <f t="shared" si="273"/>
        <v>Clientes - Varios</v>
      </c>
      <c r="Y1627" s="5">
        <v>99999999</v>
      </c>
      <c r="Z1627" s="5" t="s">
        <v>34</v>
      </c>
      <c r="AA1627" s="5" t="s">
        <v>35</v>
      </c>
      <c r="AD1627" s="5" t="s">
        <v>36</v>
      </c>
      <c r="AE1627" s="5">
        <v>42.37</v>
      </c>
      <c r="AF1627" s="5">
        <v>0</v>
      </c>
      <c r="AG1627" s="5">
        <v>7.63</v>
      </c>
      <c r="AH1627" s="5">
        <f t="shared" si="274"/>
        <v>50</v>
      </c>
    </row>
    <row r="1628" spans="1:34" x14ac:dyDescent="0.25">
      <c r="A1628" s="5">
        <v>1573</v>
      </c>
      <c r="B1628" s="5" t="s">
        <v>29</v>
      </c>
      <c r="C1628" s="5" t="s">
        <v>30</v>
      </c>
      <c r="D1628" s="5" t="s">
        <v>1992</v>
      </c>
      <c r="E1628" s="15" t="str">
        <f t="shared" si="275"/>
        <v>B001</v>
      </c>
      <c r="F1628" s="15" t="str">
        <f t="shared" si="265"/>
        <v>16893</v>
      </c>
      <c r="G1628" s="15" t="str">
        <f t="shared" si="266"/>
        <v>1-1</v>
      </c>
      <c r="H1628" s="5" t="s">
        <v>1986</v>
      </c>
      <c r="I1628" s="5">
        <f t="shared" si="267"/>
        <v>1</v>
      </c>
      <c r="J1628" s="5">
        <f t="shared" si="268"/>
        <v>2022</v>
      </c>
      <c r="K1628" s="5">
        <f t="shared" si="269"/>
        <v>17</v>
      </c>
      <c r="L1628" s="7">
        <f t="shared" si="270"/>
        <v>44578</v>
      </c>
      <c r="M1628" s="5" t="s">
        <v>1986</v>
      </c>
      <c r="U1628" s="5" t="s">
        <v>33</v>
      </c>
      <c r="V1628" s="5" t="str">
        <f t="shared" si="271"/>
        <v>clientes - varios</v>
      </c>
      <c r="W1628" s="5" t="str">
        <f t="shared" si="272"/>
        <v>CLIENTES - VARIOS</v>
      </c>
      <c r="X1628" s="5" t="str">
        <f t="shared" si="273"/>
        <v>Clientes - Varios</v>
      </c>
      <c r="Y1628" s="5">
        <v>99999999</v>
      </c>
      <c r="Z1628" s="5" t="s">
        <v>34</v>
      </c>
      <c r="AA1628" s="5" t="s">
        <v>35</v>
      </c>
      <c r="AD1628" s="5" t="s">
        <v>36</v>
      </c>
      <c r="AE1628" s="5">
        <v>93.22</v>
      </c>
      <c r="AF1628" s="5">
        <v>0</v>
      </c>
      <c r="AG1628" s="5">
        <v>16.78</v>
      </c>
      <c r="AH1628" s="5">
        <f t="shared" si="274"/>
        <v>110</v>
      </c>
    </row>
    <row r="1629" spans="1:34" x14ac:dyDescent="0.25">
      <c r="A1629" s="5">
        <v>1574</v>
      </c>
      <c r="B1629" s="5" t="s">
        <v>49</v>
      </c>
      <c r="C1629" s="5" t="s">
        <v>30</v>
      </c>
      <c r="D1629" s="5" t="s">
        <v>1993</v>
      </c>
      <c r="E1629" s="15" t="str">
        <f t="shared" si="275"/>
        <v>B003</v>
      </c>
      <c r="F1629" s="15" t="str">
        <f t="shared" si="265"/>
        <v>12423</v>
      </c>
      <c r="G1629" s="15" t="str">
        <f t="shared" si="266"/>
        <v>3-1</v>
      </c>
      <c r="H1629" s="5" t="s">
        <v>1986</v>
      </c>
      <c r="I1629" s="5">
        <f t="shared" si="267"/>
        <v>1</v>
      </c>
      <c r="J1629" s="5">
        <f t="shared" si="268"/>
        <v>2022</v>
      </c>
      <c r="K1629" s="5">
        <f t="shared" si="269"/>
        <v>17</v>
      </c>
      <c r="L1629" s="7">
        <f t="shared" si="270"/>
        <v>44578</v>
      </c>
      <c r="M1629" s="5" t="s">
        <v>1986</v>
      </c>
      <c r="U1629" s="5" t="s">
        <v>33</v>
      </c>
      <c r="V1629" s="5" t="str">
        <f t="shared" si="271"/>
        <v>clientes - varios</v>
      </c>
      <c r="W1629" s="5" t="str">
        <f t="shared" si="272"/>
        <v>CLIENTES - VARIOS</v>
      </c>
      <c r="X1629" s="5" t="str">
        <f t="shared" si="273"/>
        <v>Clientes - Varios</v>
      </c>
      <c r="Y1629" s="5">
        <v>99999999</v>
      </c>
      <c r="Z1629" s="5" t="s">
        <v>34</v>
      </c>
      <c r="AA1629" s="5" t="s">
        <v>35</v>
      </c>
      <c r="AD1629" s="5" t="s">
        <v>36</v>
      </c>
      <c r="AE1629" s="5">
        <v>105.08</v>
      </c>
      <c r="AF1629" s="5">
        <v>0</v>
      </c>
      <c r="AG1629" s="5">
        <v>18.920000000000002</v>
      </c>
      <c r="AH1629" s="5">
        <f t="shared" si="274"/>
        <v>124</v>
      </c>
    </row>
    <row r="1630" spans="1:34" x14ac:dyDescent="0.25">
      <c r="A1630" s="5">
        <v>1575</v>
      </c>
      <c r="B1630" s="5" t="s">
        <v>29</v>
      </c>
      <c r="C1630" s="5" t="s">
        <v>30</v>
      </c>
      <c r="D1630" s="5" t="s">
        <v>1994</v>
      </c>
      <c r="E1630" s="15" t="str">
        <f t="shared" si="275"/>
        <v>B001</v>
      </c>
      <c r="F1630" s="15" t="str">
        <f t="shared" si="265"/>
        <v>16892</v>
      </c>
      <c r="G1630" s="15" t="str">
        <f t="shared" si="266"/>
        <v>1-1</v>
      </c>
      <c r="H1630" s="5" t="s">
        <v>1986</v>
      </c>
      <c r="I1630" s="5">
        <f t="shared" si="267"/>
        <v>1</v>
      </c>
      <c r="J1630" s="5">
        <f t="shared" si="268"/>
        <v>2022</v>
      </c>
      <c r="K1630" s="5">
        <f t="shared" si="269"/>
        <v>17</v>
      </c>
      <c r="L1630" s="7">
        <f t="shared" si="270"/>
        <v>44578</v>
      </c>
      <c r="M1630" s="5" t="s">
        <v>1986</v>
      </c>
      <c r="U1630" s="5" t="s">
        <v>33</v>
      </c>
      <c r="V1630" s="5" t="str">
        <f t="shared" si="271"/>
        <v>clientes - varios</v>
      </c>
      <c r="W1630" s="5" t="str">
        <f t="shared" si="272"/>
        <v>CLIENTES - VARIOS</v>
      </c>
      <c r="X1630" s="5" t="str">
        <f t="shared" si="273"/>
        <v>Clientes - Varios</v>
      </c>
      <c r="Y1630" s="5">
        <v>99999999</v>
      </c>
      <c r="Z1630" s="5" t="s">
        <v>34</v>
      </c>
      <c r="AA1630" s="5" t="s">
        <v>35</v>
      </c>
      <c r="AD1630" s="5" t="s">
        <v>36</v>
      </c>
      <c r="AE1630" s="5">
        <v>148.31</v>
      </c>
      <c r="AF1630" s="5">
        <v>0</v>
      </c>
      <c r="AG1630" s="5">
        <v>26.7</v>
      </c>
      <c r="AH1630" s="5">
        <f t="shared" si="274"/>
        <v>175.01</v>
      </c>
    </row>
    <row r="1631" spans="1:34" x14ac:dyDescent="0.25">
      <c r="A1631" s="5">
        <v>1576</v>
      </c>
      <c r="B1631" s="5" t="s">
        <v>29</v>
      </c>
      <c r="C1631" s="5" t="s">
        <v>38</v>
      </c>
      <c r="D1631" s="5" t="s">
        <v>1995</v>
      </c>
      <c r="E1631" s="15" t="str">
        <f t="shared" si="275"/>
        <v>F001</v>
      </c>
      <c r="F1631" s="15" t="str">
        <f t="shared" si="265"/>
        <v>8156</v>
      </c>
      <c r="G1631" s="15" t="str">
        <f t="shared" si="266"/>
        <v>1-8</v>
      </c>
      <c r="H1631" s="5" t="s">
        <v>1986</v>
      </c>
      <c r="I1631" s="5">
        <f t="shared" si="267"/>
        <v>1</v>
      </c>
      <c r="J1631" s="5">
        <f t="shared" si="268"/>
        <v>2022</v>
      </c>
      <c r="K1631" s="5">
        <f t="shared" si="269"/>
        <v>17</v>
      </c>
      <c r="L1631" s="7">
        <f t="shared" si="270"/>
        <v>44578</v>
      </c>
      <c r="M1631" s="5" t="s">
        <v>1986</v>
      </c>
      <c r="R1631" s="5" t="s">
        <v>87</v>
      </c>
      <c r="S1631" s="5" t="s">
        <v>40</v>
      </c>
      <c r="T1631" s="5" t="s">
        <v>41</v>
      </c>
      <c r="U1631" s="5" t="s">
        <v>159</v>
      </c>
      <c r="V1631" s="5" t="str">
        <f t="shared" si="271"/>
        <v>corporacion shekinah s.a.c.</v>
      </c>
      <c r="W1631" s="5" t="str">
        <f t="shared" si="272"/>
        <v>CORPORACION SHEKINAH S.A.C.</v>
      </c>
      <c r="X1631" s="5" t="str">
        <f t="shared" si="273"/>
        <v>Corporacion Shekinah S.A.C.</v>
      </c>
      <c r="Y1631" s="5">
        <v>20606378727</v>
      </c>
      <c r="Z1631" s="5" t="s">
        <v>34</v>
      </c>
      <c r="AA1631" s="5" t="s">
        <v>35</v>
      </c>
      <c r="AD1631" s="5" t="s">
        <v>36</v>
      </c>
      <c r="AE1631" s="5">
        <v>149.15</v>
      </c>
      <c r="AF1631" s="5">
        <v>0</v>
      </c>
      <c r="AG1631" s="5">
        <v>26.85</v>
      </c>
      <c r="AH1631" s="5">
        <f t="shared" si="274"/>
        <v>176</v>
      </c>
    </row>
    <row r="1632" spans="1:34" x14ac:dyDescent="0.25">
      <c r="A1632" s="5">
        <v>1577</v>
      </c>
      <c r="B1632" s="5" t="s">
        <v>29</v>
      </c>
      <c r="C1632" s="5" t="s">
        <v>30</v>
      </c>
      <c r="D1632" s="5" t="s">
        <v>1996</v>
      </c>
      <c r="E1632" s="15" t="str">
        <f t="shared" si="275"/>
        <v>B001</v>
      </c>
      <c r="F1632" s="15" t="str">
        <f t="shared" si="265"/>
        <v>16891</v>
      </c>
      <c r="G1632" s="15" t="str">
        <f t="shared" si="266"/>
        <v>1-1</v>
      </c>
      <c r="H1632" s="5" t="s">
        <v>1986</v>
      </c>
      <c r="I1632" s="5">
        <f t="shared" si="267"/>
        <v>1</v>
      </c>
      <c r="J1632" s="5">
        <f t="shared" si="268"/>
        <v>2022</v>
      </c>
      <c r="K1632" s="5">
        <f t="shared" si="269"/>
        <v>17</v>
      </c>
      <c r="L1632" s="7">
        <f t="shared" si="270"/>
        <v>44578</v>
      </c>
      <c r="M1632" s="5" t="s">
        <v>1986</v>
      </c>
      <c r="U1632" s="5" t="s">
        <v>33</v>
      </c>
      <c r="V1632" s="5" t="str">
        <f t="shared" si="271"/>
        <v>clientes - varios</v>
      </c>
      <c r="W1632" s="5" t="str">
        <f t="shared" si="272"/>
        <v>CLIENTES - VARIOS</v>
      </c>
      <c r="X1632" s="5" t="str">
        <f t="shared" si="273"/>
        <v>Clientes - Varios</v>
      </c>
      <c r="Y1632" s="5">
        <v>99999999</v>
      </c>
      <c r="Z1632" s="5" t="s">
        <v>34</v>
      </c>
      <c r="AA1632" s="5" t="s">
        <v>35</v>
      </c>
      <c r="AD1632" s="5" t="s">
        <v>36</v>
      </c>
      <c r="AE1632" s="5">
        <v>254.24</v>
      </c>
      <c r="AF1632" s="5">
        <v>0</v>
      </c>
      <c r="AG1632" s="5">
        <v>45.76</v>
      </c>
      <c r="AH1632" s="5">
        <f t="shared" si="274"/>
        <v>300</v>
      </c>
    </row>
    <row r="1633" spans="1:34" x14ac:dyDescent="0.25">
      <c r="A1633" s="5">
        <v>1578</v>
      </c>
      <c r="B1633" s="5" t="s">
        <v>49</v>
      </c>
      <c r="C1633" s="5" t="s">
        <v>30</v>
      </c>
      <c r="D1633" s="5" t="s">
        <v>1997</v>
      </c>
      <c r="E1633" s="15" t="str">
        <f t="shared" si="275"/>
        <v>B003</v>
      </c>
      <c r="F1633" s="15" t="str">
        <f t="shared" si="265"/>
        <v>12422</v>
      </c>
      <c r="G1633" s="15" t="str">
        <f t="shared" si="266"/>
        <v>3-1</v>
      </c>
      <c r="H1633" s="5" t="s">
        <v>1986</v>
      </c>
      <c r="I1633" s="5">
        <f t="shared" si="267"/>
        <v>1</v>
      </c>
      <c r="J1633" s="5">
        <f t="shared" si="268"/>
        <v>2022</v>
      </c>
      <c r="K1633" s="5">
        <f t="shared" si="269"/>
        <v>17</v>
      </c>
      <c r="L1633" s="7">
        <f t="shared" si="270"/>
        <v>44578</v>
      </c>
      <c r="M1633" s="5" t="s">
        <v>1986</v>
      </c>
      <c r="U1633" s="5" t="s">
        <v>33</v>
      </c>
      <c r="V1633" s="5" t="str">
        <f t="shared" si="271"/>
        <v>clientes - varios</v>
      </c>
      <c r="W1633" s="5" t="str">
        <f t="shared" si="272"/>
        <v>CLIENTES - VARIOS</v>
      </c>
      <c r="X1633" s="5" t="str">
        <f t="shared" si="273"/>
        <v>Clientes - Varios</v>
      </c>
      <c r="Y1633" s="5">
        <v>99999999</v>
      </c>
      <c r="Z1633" s="5" t="s">
        <v>34</v>
      </c>
      <c r="AA1633" s="5" t="s">
        <v>35</v>
      </c>
      <c r="AD1633" s="5" t="s">
        <v>36</v>
      </c>
      <c r="AE1633" s="5">
        <v>63.56</v>
      </c>
      <c r="AF1633" s="5">
        <v>0</v>
      </c>
      <c r="AG1633" s="5">
        <v>11.44</v>
      </c>
      <c r="AH1633" s="5">
        <f t="shared" si="274"/>
        <v>75</v>
      </c>
    </row>
    <row r="1634" spans="1:34" x14ac:dyDescent="0.25">
      <c r="A1634" s="5">
        <v>1579</v>
      </c>
      <c r="B1634" s="5" t="s">
        <v>29</v>
      </c>
      <c r="C1634" s="5" t="s">
        <v>38</v>
      </c>
      <c r="D1634" s="5" t="s">
        <v>1998</v>
      </c>
      <c r="E1634" s="15" t="str">
        <f t="shared" si="275"/>
        <v>F001</v>
      </c>
      <c r="F1634" s="15" t="str">
        <f t="shared" si="265"/>
        <v>8155</v>
      </c>
      <c r="G1634" s="15" t="str">
        <f t="shared" si="266"/>
        <v>1-8</v>
      </c>
      <c r="H1634" s="5" t="s">
        <v>1986</v>
      </c>
      <c r="I1634" s="5">
        <f t="shared" si="267"/>
        <v>1</v>
      </c>
      <c r="J1634" s="5">
        <f t="shared" si="268"/>
        <v>2022</v>
      </c>
      <c r="K1634" s="5">
        <f t="shared" si="269"/>
        <v>17</v>
      </c>
      <c r="L1634" s="7">
        <f t="shared" si="270"/>
        <v>44578</v>
      </c>
      <c r="M1634" s="5" t="s">
        <v>1986</v>
      </c>
      <c r="R1634" s="5" t="s">
        <v>222</v>
      </c>
      <c r="S1634" s="5" t="s">
        <v>40</v>
      </c>
      <c r="T1634" s="5" t="s">
        <v>41</v>
      </c>
      <c r="U1634" s="5" t="s">
        <v>223</v>
      </c>
      <c r="V1634" s="5" t="str">
        <f t="shared" si="271"/>
        <v>servicios generales oasis camp srl</v>
      </c>
      <c r="W1634" s="5" t="str">
        <f t="shared" si="272"/>
        <v>SERVICIOS GENERALES OASIS CAMP SRL</v>
      </c>
      <c r="X1634" s="5" t="str">
        <f t="shared" si="273"/>
        <v>Servicios Generales Oasis Camp Srl</v>
      </c>
      <c r="Y1634" s="5">
        <v>20538972071</v>
      </c>
      <c r="Z1634" s="5" t="s">
        <v>34</v>
      </c>
      <c r="AA1634" s="5" t="s">
        <v>35</v>
      </c>
      <c r="AD1634" s="5" t="s">
        <v>36</v>
      </c>
      <c r="AE1634" s="5">
        <v>127.12</v>
      </c>
      <c r="AF1634" s="5">
        <v>0</v>
      </c>
      <c r="AG1634" s="5">
        <v>22.88</v>
      </c>
      <c r="AH1634" s="5">
        <f t="shared" si="274"/>
        <v>150</v>
      </c>
    </row>
    <row r="1635" spans="1:34" x14ac:dyDescent="0.25">
      <c r="A1635" s="5">
        <v>1580</v>
      </c>
      <c r="B1635" s="5" t="s">
        <v>29</v>
      </c>
      <c r="C1635" s="5" t="s">
        <v>38</v>
      </c>
      <c r="D1635" s="5" t="s">
        <v>1999</v>
      </c>
      <c r="E1635" s="15" t="str">
        <f t="shared" si="275"/>
        <v>F001</v>
      </c>
      <c r="F1635" s="15" t="str">
        <f t="shared" si="265"/>
        <v>8154</v>
      </c>
      <c r="G1635" s="15" t="str">
        <f t="shared" si="266"/>
        <v>1-8</v>
      </c>
      <c r="H1635" s="5" t="s">
        <v>1986</v>
      </c>
      <c r="I1635" s="5">
        <f t="shared" si="267"/>
        <v>1</v>
      </c>
      <c r="J1635" s="5">
        <f t="shared" si="268"/>
        <v>2022</v>
      </c>
      <c r="K1635" s="5">
        <f t="shared" si="269"/>
        <v>17</v>
      </c>
      <c r="L1635" s="7">
        <f t="shared" si="270"/>
        <v>44578</v>
      </c>
      <c r="M1635" s="5" t="s">
        <v>1986</v>
      </c>
      <c r="R1635" s="5" t="s">
        <v>222</v>
      </c>
      <c r="S1635" s="5" t="s">
        <v>40</v>
      </c>
      <c r="T1635" s="5" t="s">
        <v>41</v>
      </c>
      <c r="U1635" s="5" t="s">
        <v>442</v>
      </c>
      <c r="V1635" s="5" t="str">
        <f t="shared" si="271"/>
        <v>distribuidora vela motor?s s.r.l.</v>
      </c>
      <c r="W1635" s="5" t="str">
        <f t="shared" si="272"/>
        <v>DISTRIBUIDORA VELA MOTOR?S S.R.L.</v>
      </c>
      <c r="X1635" s="5" t="str">
        <f t="shared" si="273"/>
        <v>Distribuidora Vela Motor?S S.R.L.</v>
      </c>
      <c r="Y1635" s="5">
        <v>20479970468</v>
      </c>
      <c r="Z1635" s="5" t="s">
        <v>34</v>
      </c>
      <c r="AA1635" s="5" t="s">
        <v>35</v>
      </c>
      <c r="AD1635" s="5" t="s">
        <v>36</v>
      </c>
      <c r="AE1635" s="5">
        <v>84.75</v>
      </c>
      <c r="AF1635" s="5">
        <v>0</v>
      </c>
      <c r="AG1635" s="5">
        <v>15.25</v>
      </c>
      <c r="AH1635" s="5">
        <f t="shared" si="274"/>
        <v>100</v>
      </c>
    </row>
    <row r="1636" spans="1:34" x14ac:dyDescent="0.25">
      <c r="A1636" s="5">
        <v>1581</v>
      </c>
      <c r="B1636" s="5" t="s">
        <v>55</v>
      </c>
      <c r="C1636" s="5" t="s">
        <v>30</v>
      </c>
      <c r="D1636" s="5" t="s">
        <v>2000</v>
      </c>
      <c r="E1636" s="15" t="str">
        <f t="shared" si="275"/>
        <v>B002</v>
      </c>
      <c r="F1636" s="15" t="str">
        <f t="shared" si="265"/>
        <v>15892</v>
      </c>
      <c r="G1636" s="15" t="str">
        <f t="shared" si="266"/>
        <v>2-1</v>
      </c>
      <c r="H1636" s="5" t="s">
        <v>1986</v>
      </c>
      <c r="I1636" s="5">
        <f t="shared" si="267"/>
        <v>1</v>
      </c>
      <c r="J1636" s="5">
        <f t="shared" si="268"/>
        <v>2022</v>
      </c>
      <c r="K1636" s="5">
        <f t="shared" si="269"/>
        <v>17</v>
      </c>
      <c r="L1636" s="7">
        <f t="shared" si="270"/>
        <v>44578</v>
      </c>
      <c r="M1636" s="5" t="s">
        <v>1986</v>
      </c>
      <c r="U1636" s="5" t="s">
        <v>33</v>
      </c>
      <c r="V1636" s="5" t="str">
        <f t="shared" si="271"/>
        <v>clientes - varios</v>
      </c>
      <c r="W1636" s="5" t="str">
        <f t="shared" si="272"/>
        <v>CLIENTES - VARIOS</v>
      </c>
      <c r="X1636" s="5" t="str">
        <f t="shared" si="273"/>
        <v>Clientes - Varios</v>
      </c>
      <c r="Y1636" s="5">
        <v>99999999</v>
      </c>
      <c r="Z1636" s="5" t="s">
        <v>34</v>
      </c>
      <c r="AA1636" s="5" t="s">
        <v>35</v>
      </c>
      <c r="AD1636" s="5" t="s">
        <v>36</v>
      </c>
      <c r="AE1636" s="5">
        <v>211.86</v>
      </c>
      <c r="AF1636" s="5">
        <v>0</v>
      </c>
      <c r="AG1636" s="5">
        <v>38.14</v>
      </c>
      <c r="AH1636" s="5">
        <f t="shared" si="274"/>
        <v>250</v>
      </c>
    </row>
    <row r="1637" spans="1:34" x14ac:dyDescent="0.25">
      <c r="A1637" s="5">
        <v>1582</v>
      </c>
      <c r="B1637" s="5" t="s">
        <v>55</v>
      </c>
      <c r="C1637" s="5" t="s">
        <v>30</v>
      </c>
      <c r="D1637" s="5" t="s">
        <v>2001</v>
      </c>
      <c r="E1637" s="15" t="str">
        <f t="shared" si="275"/>
        <v>B002</v>
      </c>
      <c r="F1637" s="15" t="str">
        <f t="shared" si="265"/>
        <v>15891</v>
      </c>
      <c r="G1637" s="15" t="str">
        <f t="shared" si="266"/>
        <v>2-1</v>
      </c>
      <c r="H1637" s="5" t="s">
        <v>1986</v>
      </c>
      <c r="I1637" s="5">
        <f t="shared" si="267"/>
        <v>1</v>
      </c>
      <c r="J1637" s="5">
        <f t="shared" si="268"/>
        <v>2022</v>
      </c>
      <c r="K1637" s="5">
        <f t="shared" si="269"/>
        <v>17</v>
      </c>
      <c r="L1637" s="7">
        <f t="shared" si="270"/>
        <v>44578</v>
      </c>
      <c r="M1637" s="5" t="s">
        <v>1986</v>
      </c>
      <c r="U1637" s="5" t="s">
        <v>33</v>
      </c>
      <c r="V1637" s="5" t="str">
        <f t="shared" si="271"/>
        <v>clientes - varios</v>
      </c>
      <c r="W1637" s="5" t="str">
        <f t="shared" si="272"/>
        <v>CLIENTES - VARIOS</v>
      </c>
      <c r="X1637" s="5" t="str">
        <f t="shared" si="273"/>
        <v>Clientes - Varios</v>
      </c>
      <c r="Y1637" s="5">
        <v>99999999</v>
      </c>
      <c r="Z1637" s="5" t="s">
        <v>34</v>
      </c>
      <c r="AA1637" s="5" t="s">
        <v>35</v>
      </c>
      <c r="AD1637" s="5" t="s">
        <v>36</v>
      </c>
      <c r="AE1637" s="5">
        <v>211.86</v>
      </c>
      <c r="AF1637" s="5">
        <v>0</v>
      </c>
      <c r="AG1637" s="5">
        <v>38.14</v>
      </c>
      <c r="AH1637" s="5">
        <f t="shared" si="274"/>
        <v>250</v>
      </c>
    </row>
    <row r="1638" spans="1:34" x14ac:dyDescent="0.25">
      <c r="A1638" s="5">
        <v>1583</v>
      </c>
      <c r="B1638" s="5" t="s">
        <v>55</v>
      </c>
      <c r="C1638" s="5" t="s">
        <v>30</v>
      </c>
      <c r="D1638" s="5" t="s">
        <v>2002</v>
      </c>
      <c r="E1638" s="15" t="str">
        <f t="shared" si="275"/>
        <v>B002</v>
      </c>
      <c r="F1638" s="15" t="str">
        <f t="shared" si="265"/>
        <v>15890</v>
      </c>
      <c r="G1638" s="15" t="str">
        <f t="shared" si="266"/>
        <v>2-1</v>
      </c>
      <c r="H1638" s="5" t="s">
        <v>1986</v>
      </c>
      <c r="I1638" s="5">
        <f t="shared" si="267"/>
        <v>1</v>
      </c>
      <c r="J1638" s="5">
        <f t="shared" si="268"/>
        <v>2022</v>
      </c>
      <c r="K1638" s="5">
        <f t="shared" si="269"/>
        <v>17</v>
      </c>
      <c r="L1638" s="7">
        <f t="shared" si="270"/>
        <v>44578</v>
      </c>
      <c r="M1638" s="5" t="s">
        <v>1986</v>
      </c>
      <c r="U1638" s="5" t="s">
        <v>33</v>
      </c>
      <c r="V1638" s="5" t="str">
        <f t="shared" si="271"/>
        <v>clientes - varios</v>
      </c>
      <c r="W1638" s="5" t="str">
        <f t="shared" si="272"/>
        <v>CLIENTES - VARIOS</v>
      </c>
      <c r="X1638" s="5" t="str">
        <f t="shared" si="273"/>
        <v>Clientes - Varios</v>
      </c>
      <c r="Y1638" s="5">
        <v>99999999</v>
      </c>
      <c r="Z1638" s="5" t="s">
        <v>34</v>
      </c>
      <c r="AA1638" s="5" t="s">
        <v>35</v>
      </c>
      <c r="AD1638" s="5" t="s">
        <v>36</v>
      </c>
      <c r="AE1638" s="5">
        <v>211.86</v>
      </c>
      <c r="AF1638" s="5">
        <v>0</v>
      </c>
      <c r="AG1638" s="5">
        <v>38.14</v>
      </c>
      <c r="AH1638" s="5">
        <f t="shared" si="274"/>
        <v>250</v>
      </c>
    </row>
    <row r="1639" spans="1:34" x14ac:dyDescent="0.25">
      <c r="A1639" s="5">
        <v>1584</v>
      </c>
      <c r="B1639" s="5" t="s">
        <v>55</v>
      </c>
      <c r="C1639" s="5" t="s">
        <v>30</v>
      </c>
      <c r="D1639" s="5" t="s">
        <v>2003</v>
      </c>
      <c r="E1639" s="15" t="str">
        <f t="shared" si="275"/>
        <v>B002</v>
      </c>
      <c r="F1639" s="15" t="str">
        <f t="shared" si="265"/>
        <v>15889</v>
      </c>
      <c r="G1639" s="15" t="str">
        <f t="shared" si="266"/>
        <v>2-1</v>
      </c>
      <c r="H1639" s="5" t="s">
        <v>1986</v>
      </c>
      <c r="I1639" s="5">
        <f t="shared" si="267"/>
        <v>1</v>
      </c>
      <c r="J1639" s="5">
        <f t="shared" si="268"/>
        <v>2022</v>
      </c>
      <c r="K1639" s="5">
        <f t="shared" si="269"/>
        <v>17</v>
      </c>
      <c r="L1639" s="7">
        <f t="shared" si="270"/>
        <v>44578</v>
      </c>
      <c r="M1639" s="5" t="s">
        <v>1986</v>
      </c>
      <c r="U1639" s="5" t="s">
        <v>33</v>
      </c>
      <c r="V1639" s="5" t="str">
        <f t="shared" si="271"/>
        <v>clientes - varios</v>
      </c>
      <c r="W1639" s="5" t="str">
        <f t="shared" si="272"/>
        <v>CLIENTES - VARIOS</v>
      </c>
      <c r="X1639" s="5" t="str">
        <f t="shared" si="273"/>
        <v>Clientes - Varios</v>
      </c>
      <c r="Y1639" s="5">
        <v>99999999</v>
      </c>
      <c r="Z1639" s="5" t="s">
        <v>34</v>
      </c>
      <c r="AA1639" s="5" t="s">
        <v>35</v>
      </c>
      <c r="AD1639" s="5" t="s">
        <v>36</v>
      </c>
      <c r="AE1639" s="5">
        <v>211.86</v>
      </c>
      <c r="AF1639" s="5">
        <v>0</v>
      </c>
      <c r="AG1639" s="5">
        <v>38.14</v>
      </c>
      <c r="AH1639" s="5">
        <f t="shared" si="274"/>
        <v>250</v>
      </c>
    </row>
    <row r="1640" spans="1:34" x14ac:dyDescent="0.25">
      <c r="A1640" s="5">
        <v>1585</v>
      </c>
      <c r="B1640" s="5" t="s">
        <v>55</v>
      </c>
      <c r="C1640" s="5" t="s">
        <v>30</v>
      </c>
      <c r="D1640" s="5" t="s">
        <v>2004</v>
      </c>
      <c r="E1640" s="15" t="str">
        <f t="shared" si="275"/>
        <v>B002</v>
      </c>
      <c r="F1640" s="15" t="str">
        <f t="shared" si="265"/>
        <v>15888</v>
      </c>
      <c r="G1640" s="15" t="str">
        <f t="shared" si="266"/>
        <v>2-1</v>
      </c>
      <c r="H1640" s="5" t="s">
        <v>1986</v>
      </c>
      <c r="I1640" s="5">
        <f t="shared" si="267"/>
        <v>1</v>
      </c>
      <c r="J1640" s="5">
        <f t="shared" si="268"/>
        <v>2022</v>
      </c>
      <c r="K1640" s="5">
        <f t="shared" si="269"/>
        <v>17</v>
      </c>
      <c r="L1640" s="7">
        <f t="shared" si="270"/>
        <v>44578</v>
      </c>
      <c r="M1640" s="5" t="s">
        <v>1986</v>
      </c>
      <c r="U1640" s="5" t="s">
        <v>33</v>
      </c>
      <c r="V1640" s="5" t="str">
        <f t="shared" si="271"/>
        <v>clientes - varios</v>
      </c>
      <c r="W1640" s="5" t="str">
        <f t="shared" si="272"/>
        <v>CLIENTES - VARIOS</v>
      </c>
      <c r="X1640" s="5" t="str">
        <f t="shared" si="273"/>
        <v>Clientes - Varios</v>
      </c>
      <c r="Y1640" s="5">
        <v>99999999</v>
      </c>
      <c r="Z1640" s="5" t="s">
        <v>34</v>
      </c>
      <c r="AA1640" s="5" t="s">
        <v>35</v>
      </c>
      <c r="AD1640" s="5" t="s">
        <v>36</v>
      </c>
      <c r="AE1640" s="5">
        <v>67.8</v>
      </c>
      <c r="AF1640" s="5">
        <v>0</v>
      </c>
      <c r="AG1640" s="5">
        <v>12.2</v>
      </c>
      <c r="AH1640" s="5">
        <f t="shared" si="274"/>
        <v>80</v>
      </c>
    </row>
    <row r="1641" spans="1:34" x14ac:dyDescent="0.25">
      <c r="A1641" s="5">
        <v>1586</v>
      </c>
      <c r="B1641" s="5" t="s">
        <v>49</v>
      </c>
      <c r="C1641" s="5" t="s">
        <v>30</v>
      </c>
      <c r="D1641" s="5" t="s">
        <v>2005</v>
      </c>
      <c r="E1641" s="15" t="str">
        <f t="shared" si="275"/>
        <v>B003</v>
      </c>
      <c r="F1641" s="15" t="str">
        <f t="shared" si="265"/>
        <v>12421</v>
      </c>
      <c r="G1641" s="15" t="str">
        <f t="shared" si="266"/>
        <v>3-1</v>
      </c>
      <c r="H1641" s="5" t="s">
        <v>1986</v>
      </c>
      <c r="I1641" s="5">
        <f t="shared" si="267"/>
        <v>1</v>
      </c>
      <c r="J1641" s="5">
        <f t="shared" si="268"/>
        <v>2022</v>
      </c>
      <c r="K1641" s="5">
        <f t="shared" si="269"/>
        <v>17</v>
      </c>
      <c r="L1641" s="7">
        <f t="shared" si="270"/>
        <v>44578</v>
      </c>
      <c r="M1641" s="5" t="s">
        <v>1986</v>
      </c>
      <c r="U1641" s="5" t="s">
        <v>33</v>
      </c>
      <c r="V1641" s="5" t="str">
        <f t="shared" si="271"/>
        <v>clientes - varios</v>
      </c>
      <c r="W1641" s="5" t="str">
        <f t="shared" si="272"/>
        <v>CLIENTES - VARIOS</v>
      </c>
      <c r="X1641" s="5" t="str">
        <f t="shared" si="273"/>
        <v>Clientes - Varios</v>
      </c>
      <c r="Y1641" s="5">
        <v>99999999</v>
      </c>
      <c r="Z1641" s="5" t="s">
        <v>34</v>
      </c>
      <c r="AA1641" s="5" t="s">
        <v>35</v>
      </c>
      <c r="AD1641" s="5" t="s">
        <v>36</v>
      </c>
      <c r="AE1641" s="5">
        <v>296.61</v>
      </c>
      <c r="AF1641" s="5">
        <v>0</v>
      </c>
      <c r="AG1641" s="5">
        <v>53.39</v>
      </c>
      <c r="AH1641" s="5">
        <f t="shared" si="274"/>
        <v>350</v>
      </c>
    </row>
    <row r="1642" spans="1:34" x14ac:dyDescent="0.25">
      <c r="A1642" s="5">
        <v>1587</v>
      </c>
      <c r="B1642" s="5" t="s">
        <v>49</v>
      </c>
      <c r="C1642" s="5" t="s">
        <v>30</v>
      </c>
      <c r="D1642" s="5" t="s">
        <v>2006</v>
      </c>
      <c r="E1642" s="15" t="str">
        <f t="shared" si="275"/>
        <v>B003</v>
      </c>
      <c r="F1642" s="15" t="str">
        <f t="shared" si="265"/>
        <v>12420</v>
      </c>
      <c r="G1642" s="15" t="str">
        <f t="shared" si="266"/>
        <v>3-1</v>
      </c>
      <c r="H1642" s="5" t="s">
        <v>1986</v>
      </c>
      <c r="I1642" s="5">
        <f t="shared" si="267"/>
        <v>1</v>
      </c>
      <c r="J1642" s="5">
        <f t="shared" si="268"/>
        <v>2022</v>
      </c>
      <c r="K1642" s="5">
        <f t="shared" si="269"/>
        <v>17</v>
      </c>
      <c r="L1642" s="7">
        <f t="shared" si="270"/>
        <v>44578</v>
      </c>
      <c r="M1642" s="5" t="s">
        <v>1986</v>
      </c>
      <c r="U1642" s="5" t="s">
        <v>33</v>
      </c>
      <c r="V1642" s="5" t="str">
        <f t="shared" si="271"/>
        <v>clientes - varios</v>
      </c>
      <c r="W1642" s="5" t="str">
        <f t="shared" si="272"/>
        <v>CLIENTES - VARIOS</v>
      </c>
      <c r="X1642" s="5" t="str">
        <f t="shared" si="273"/>
        <v>Clientes - Varios</v>
      </c>
      <c r="Y1642" s="5">
        <v>99999999</v>
      </c>
      <c r="Z1642" s="5" t="s">
        <v>34</v>
      </c>
      <c r="AA1642" s="5" t="s">
        <v>35</v>
      </c>
      <c r="AD1642" s="5" t="s">
        <v>36</v>
      </c>
      <c r="AE1642" s="5">
        <v>169.49</v>
      </c>
      <c r="AF1642" s="5">
        <v>0</v>
      </c>
      <c r="AG1642" s="5">
        <v>30.51</v>
      </c>
      <c r="AH1642" s="5">
        <f t="shared" si="274"/>
        <v>200</v>
      </c>
    </row>
    <row r="1643" spans="1:34" x14ac:dyDescent="0.25">
      <c r="A1643" s="5">
        <v>1588</v>
      </c>
      <c r="B1643" s="5" t="s">
        <v>49</v>
      </c>
      <c r="C1643" s="5" t="s">
        <v>30</v>
      </c>
      <c r="D1643" s="5" t="s">
        <v>2007</v>
      </c>
      <c r="E1643" s="15" t="str">
        <f t="shared" si="275"/>
        <v>B003</v>
      </c>
      <c r="F1643" s="15" t="str">
        <f t="shared" si="265"/>
        <v>12419</v>
      </c>
      <c r="G1643" s="15" t="str">
        <f t="shared" si="266"/>
        <v>3-1</v>
      </c>
      <c r="H1643" s="5" t="s">
        <v>1986</v>
      </c>
      <c r="I1643" s="5">
        <f t="shared" si="267"/>
        <v>1</v>
      </c>
      <c r="J1643" s="5">
        <f t="shared" si="268"/>
        <v>2022</v>
      </c>
      <c r="K1643" s="5">
        <f t="shared" si="269"/>
        <v>17</v>
      </c>
      <c r="L1643" s="7">
        <f t="shared" si="270"/>
        <v>44578</v>
      </c>
      <c r="M1643" s="5" t="s">
        <v>1986</v>
      </c>
      <c r="U1643" s="5" t="s">
        <v>33</v>
      </c>
      <c r="V1643" s="5" t="str">
        <f t="shared" si="271"/>
        <v>clientes - varios</v>
      </c>
      <c r="W1643" s="5" t="str">
        <f t="shared" si="272"/>
        <v>CLIENTES - VARIOS</v>
      </c>
      <c r="X1643" s="5" t="str">
        <f t="shared" si="273"/>
        <v>Clientes - Varios</v>
      </c>
      <c r="Y1643" s="5">
        <v>99999999</v>
      </c>
      <c r="Z1643" s="5" t="s">
        <v>34</v>
      </c>
      <c r="AA1643" s="5" t="s">
        <v>35</v>
      </c>
      <c r="AD1643" s="5" t="s">
        <v>36</v>
      </c>
      <c r="AE1643" s="5">
        <v>423.73</v>
      </c>
      <c r="AF1643" s="5">
        <v>0</v>
      </c>
      <c r="AG1643" s="5">
        <v>76.27</v>
      </c>
      <c r="AH1643" s="5">
        <f t="shared" si="274"/>
        <v>500</v>
      </c>
    </row>
    <row r="1644" spans="1:34" x14ac:dyDescent="0.25">
      <c r="A1644" s="5">
        <v>1589</v>
      </c>
      <c r="B1644" s="5" t="s">
        <v>49</v>
      </c>
      <c r="C1644" s="5" t="s">
        <v>30</v>
      </c>
      <c r="D1644" s="5" t="s">
        <v>2008</v>
      </c>
      <c r="E1644" s="15" t="str">
        <f t="shared" si="275"/>
        <v>B003</v>
      </c>
      <c r="F1644" s="15" t="str">
        <f t="shared" si="265"/>
        <v>12418</v>
      </c>
      <c r="G1644" s="15" t="str">
        <f t="shared" si="266"/>
        <v>3-1</v>
      </c>
      <c r="H1644" s="5" t="s">
        <v>1986</v>
      </c>
      <c r="I1644" s="5">
        <f t="shared" si="267"/>
        <v>1</v>
      </c>
      <c r="J1644" s="5">
        <f t="shared" si="268"/>
        <v>2022</v>
      </c>
      <c r="K1644" s="5">
        <f t="shared" si="269"/>
        <v>17</v>
      </c>
      <c r="L1644" s="7">
        <f t="shared" si="270"/>
        <v>44578</v>
      </c>
      <c r="M1644" s="5" t="s">
        <v>1986</v>
      </c>
      <c r="U1644" s="5" t="s">
        <v>33</v>
      </c>
      <c r="V1644" s="5" t="str">
        <f t="shared" si="271"/>
        <v>clientes - varios</v>
      </c>
      <c r="W1644" s="5" t="str">
        <f t="shared" si="272"/>
        <v>CLIENTES - VARIOS</v>
      </c>
      <c r="X1644" s="5" t="str">
        <f t="shared" si="273"/>
        <v>Clientes - Varios</v>
      </c>
      <c r="Y1644" s="5">
        <v>99999999</v>
      </c>
      <c r="Z1644" s="5" t="s">
        <v>34</v>
      </c>
      <c r="AA1644" s="5" t="s">
        <v>35</v>
      </c>
      <c r="AD1644" s="5" t="s">
        <v>36</v>
      </c>
      <c r="AE1644" s="5">
        <v>254.24</v>
      </c>
      <c r="AF1644" s="5">
        <v>0</v>
      </c>
      <c r="AG1644" s="5">
        <v>45.76</v>
      </c>
      <c r="AH1644" s="5">
        <f t="shared" si="274"/>
        <v>300</v>
      </c>
    </row>
    <row r="1645" spans="1:34" x14ac:dyDescent="0.25">
      <c r="A1645" s="5">
        <v>1590</v>
      </c>
      <c r="B1645" s="5" t="s">
        <v>49</v>
      </c>
      <c r="C1645" s="5" t="s">
        <v>30</v>
      </c>
      <c r="D1645" s="5" t="s">
        <v>2009</v>
      </c>
      <c r="E1645" s="15" t="str">
        <f t="shared" si="275"/>
        <v>B003</v>
      </c>
      <c r="F1645" s="15" t="str">
        <f t="shared" si="265"/>
        <v>12417</v>
      </c>
      <c r="G1645" s="15" t="str">
        <f t="shared" si="266"/>
        <v>3-1</v>
      </c>
      <c r="H1645" s="5" t="s">
        <v>1986</v>
      </c>
      <c r="I1645" s="5">
        <f t="shared" si="267"/>
        <v>1</v>
      </c>
      <c r="J1645" s="5">
        <f t="shared" si="268"/>
        <v>2022</v>
      </c>
      <c r="K1645" s="5">
        <f t="shared" si="269"/>
        <v>17</v>
      </c>
      <c r="L1645" s="7">
        <f t="shared" si="270"/>
        <v>44578</v>
      </c>
      <c r="M1645" s="5" t="s">
        <v>1986</v>
      </c>
      <c r="U1645" s="5" t="s">
        <v>33</v>
      </c>
      <c r="V1645" s="5" t="str">
        <f t="shared" si="271"/>
        <v>clientes - varios</v>
      </c>
      <c r="W1645" s="5" t="str">
        <f t="shared" si="272"/>
        <v>CLIENTES - VARIOS</v>
      </c>
      <c r="X1645" s="5" t="str">
        <f t="shared" si="273"/>
        <v>Clientes - Varios</v>
      </c>
      <c r="Y1645" s="5">
        <v>99999999</v>
      </c>
      <c r="Z1645" s="5" t="s">
        <v>34</v>
      </c>
      <c r="AA1645" s="5" t="s">
        <v>35</v>
      </c>
      <c r="AD1645" s="5" t="s">
        <v>36</v>
      </c>
      <c r="AE1645" s="5">
        <v>423.73</v>
      </c>
      <c r="AF1645" s="5">
        <v>0</v>
      </c>
      <c r="AG1645" s="5">
        <v>76.27</v>
      </c>
      <c r="AH1645" s="5">
        <f t="shared" si="274"/>
        <v>500</v>
      </c>
    </row>
    <row r="1646" spans="1:34" x14ac:dyDescent="0.25">
      <c r="A1646" s="5">
        <v>1591</v>
      </c>
      <c r="B1646" s="5" t="s">
        <v>49</v>
      </c>
      <c r="C1646" s="5" t="s">
        <v>30</v>
      </c>
      <c r="D1646" s="5" t="s">
        <v>2010</v>
      </c>
      <c r="E1646" s="15" t="str">
        <f t="shared" si="275"/>
        <v>B003</v>
      </c>
      <c r="F1646" s="15" t="str">
        <f t="shared" si="265"/>
        <v>12416</v>
      </c>
      <c r="G1646" s="15" t="str">
        <f t="shared" si="266"/>
        <v>3-1</v>
      </c>
      <c r="H1646" s="5" t="s">
        <v>1986</v>
      </c>
      <c r="I1646" s="5">
        <f t="shared" si="267"/>
        <v>1</v>
      </c>
      <c r="J1646" s="5">
        <f t="shared" si="268"/>
        <v>2022</v>
      </c>
      <c r="K1646" s="5">
        <f t="shared" si="269"/>
        <v>17</v>
      </c>
      <c r="L1646" s="7">
        <f t="shared" si="270"/>
        <v>44578</v>
      </c>
      <c r="M1646" s="5" t="s">
        <v>1986</v>
      </c>
      <c r="U1646" s="5" t="s">
        <v>33</v>
      </c>
      <c r="V1646" s="5" t="str">
        <f t="shared" si="271"/>
        <v>clientes - varios</v>
      </c>
      <c r="W1646" s="5" t="str">
        <f t="shared" si="272"/>
        <v>CLIENTES - VARIOS</v>
      </c>
      <c r="X1646" s="5" t="str">
        <f t="shared" si="273"/>
        <v>Clientes - Varios</v>
      </c>
      <c r="Y1646" s="5">
        <v>99999999</v>
      </c>
      <c r="Z1646" s="5" t="s">
        <v>34</v>
      </c>
      <c r="AA1646" s="5" t="s">
        <v>35</v>
      </c>
      <c r="AD1646" s="5" t="s">
        <v>36</v>
      </c>
      <c r="AE1646" s="5">
        <v>423.73</v>
      </c>
      <c r="AF1646" s="5">
        <v>0</v>
      </c>
      <c r="AG1646" s="5">
        <v>76.27</v>
      </c>
      <c r="AH1646" s="5">
        <f t="shared" si="274"/>
        <v>500</v>
      </c>
    </row>
    <row r="1647" spans="1:34" x14ac:dyDescent="0.25">
      <c r="A1647" s="5">
        <v>1592</v>
      </c>
      <c r="B1647" s="5" t="s">
        <v>49</v>
      </c>
      <c r="C1647" s="5" t="s">
        <v>30</v>
      </c>
      <c r="D1647" s="5" t="s">
        <v>2011</v>
      </c>
      <c r="E1647" s="15" t="str">
        <f t="shared" si="275"/>
        <v>B003</v>
      </c>
      <c r="F1647" s="15" t="str">
        <f t="shared" si="265"/>
        <v>12415</v>
      </c>
      <c r="G1647" s="15" t="str">
        <f t="shared" si="266"/>
        <v>3-1</v>
      </c>
      <c r="H1647" s="5" t="s">
        <v>1986</v>
      </c>
      <c r="I1647" s="5">
        <f t="shared" si="267"/>
        <v>1</v>
      </c>
      <c r="J1647" s="5">
        <f t="shared" si="268"/>
        <v>2022</v>
      </c>
      <c r="K1647" s="5">
        <f t="shared" si="269"/>
        <v>17</v>
      </c>
      <c r="L1647" s="7">
        <f t="shared" si="270"/>
        <v>44578</v>
      </c>
      <c r="M1647" s="5" t="s">
        <v>1986</v>
      </c>
      <c r="U1647" s="5" t="s">
        <v>33</v>
      </c>
      <c r="V1647" s="5" t="str">
        <f t="shared" si="271"/>
        <v>clientes - varios</v>
      </c>
      <c r="W1647" s="5" t="str">
        <f t="shared" si="272"/>
        <v>CLIENTES - VARIOS</v>
      </c>
      <c r="X1647" s="5" t="str">
        <f t="shared" si="273"/>
        <v>Clientes - Varios</v>
      </c>
      <c r="Y1647" s="5">
        <v>99999999</v>
      </c>
      <c r="Z1647" s="5" t="s">
        <v>34</v>
      </c>
      <c r="AA1647" s="5" t="s">
        <v>35</v>
      </c>
      <c r="AD1647" s="5" t="s">
        <v>36</v>
      </c>
      <c r="AE1647" s="5">
        <v>423.73</v>
      </c>
      <c r="AF1647" s="5">
        <v>0</v>
      </c>
      <c r="AG1647" s="5">
        <v>76.27</v>
      </c>
      <c r="AH1647" s="5">
        <f t="shared" si="274"/>
        <v>500</v>
      </c>
    </row>
    <row r="1648" spans="1:34" x14ac:dyDescent="0.25">
      <c r="A1648" s="5">
        <v>1593</v>
      </c>
      <c r="B1648" s="5" t="s">
        <v>49</v>
      </c>
      <c r="C1648" s="5" t="s">
        <v>30</v>
      </c>
      <c r="D1648" s="5" t="s">
        <v>2012</v>
      </c>
      <c r="E1648" s="15" t="str">
        <f t="shared" si="275"/>
        <v>B003</v>
      </c>
      <c r="F1648" s="15" t="str">
        <f t="shared" si="265"/>
        <v>12414</v>
      </c>
      <c r="G1648" s="15" t="str">
        <f t="shared" si="266"/>
        <v>3-1</v>
      </c>
      <c r="H1648" s="5" t="s">
        <v>1986</v>
      </c>
      <c r="I1648" s="5">
        <f t="shared" si="267"/>
        <v>1</v>
      </c>
      <c r="J1648" s="5">
        <f t="shared" si="268"/>
        <v>2022</v>
      </c>
      <c r="K1648" s="5">
        <f t="shared" si="269"/>
        <v>17</v>
      </c>
      <c r="L1648" s="7">
        <f t="shared" si="270"/>
        <v>44578</v>
      </c>
      <c r="M1648" s="5" t="s">
        <v>1986</v>
      </c>
      <c r="U1648" s="5" t="s">
        <v>33</v>
      </c>
      <c r="V1648" s="5" t="str">
        <f t="shared" si="271"/>
        <v>clientes - varios</v>
      </c>
      <c r="W1648" s="5" t="str">
        <f t="shared" si="272"/>
        <v>CLIENTES - VARIOS</v>
      </c>
      <c r="X1648" s="5" t="str">
        <f t="shared" si="273"/>
        <v>Clientes - Varios</v>
      </c>
      <c r="Y1648" s="5">
        <v>99999999</v>
      </c>
      <c r="Z1648" s="5" t="s">
        <v>34</v>
      </c>
      <c r="AA1648" s="5" t="s">
        <v>35</v>
      </c>
      <c r="AD1648" s="5" t="s">
        <v>36</v>
      </c>
      <c r="AE1648" s="5">
        <v>423.73</v>
      </c>
      <c r="AF1648" s="5">
        <v>0</v>
      </c>
      <c r="AG1648" s="5">
        <v>76.27</v>
      </c>
      <c r="AH1648" s="5">
        <f t="shared" si="274"/>
        <v>500</v>
      </c>
    </row>
    <row r="1649" spans="1:34" x14ac:dyDescent="0.25">
      <c r="A1649" s="5">
        <v>1594</v>
      </c>
      <c r="B1649" s="5" t="s">
        <v>29</v>
      </c>
      <c r="C1649" s="5" t="s">
        <v>38</v>
      </c>
      <c r="D1649" s="5" t="s">
        <v>2013</v>
      </c>
      <c r="E1649" s="15" t="str">
        <f t="shared" si="275"/>
        <v>F001</v>
      </c>
      <c r="F1649" s="15" t="str">
        <f t="shared" si="265"/>
        <v>8153</v>
      </c>
      <c r="G1649" s="15" t="str">
        <f t="shared" si="266"/>
        <v>1-8</v>
      </c>
      <c r="H1649" s="5" t="s">
        <v>1986</v>
      </c>
      <c r="I1649" s="5">
        <f t="shared" si="267"/>
        <v>1</v>
      </c>
      <c r="J1649" s="5">
        <f t="shared" si="268"/>
        <v>2022</v>
      </c>
      <c r="K1649" s="5">
        <f t="shared" si="269"/>
        <v>17</v>
      </c>
      <c r="L1649" s="7">
        <f t="shared" si="270"/>
        <v>44578</v>
      </c>
      <c r="M1649" s="5" t="s">
        <v>1986</v>
      </c>
      <c r="R1649" s="5" t="s">
        <v>2014</v>
      </c>
      <c r="S1649" s="5" t="s">
        <v>168</v>
      </c>
      <c r="T1649" s="5" t="s">
        <v>169</v>
      </c>
      <c r="U1649" s="5" t="s">
        <v>2015</v>
      </c>
      <c r="V1649" s="5" t="str">
        <f t="shared" si="271"/>
        <v>empresa de transportes turismo santa cruz s.a.c.</v>
      </c>
      <c r="W1649" s="5" t="str">
        <f t="shared" si="272"/>
        <v>EMPRESA DE TRANSPORTES TURISMO SANTA CRUZ S.A.C.</v>
      </c>
      <c r="X1649" s="5" t="str">
        <f t="shared" si="273"/>
        <v>Empresa De Transportes Turismo Santa Cruz S.A.C.</v>
      </c>
      <c r="Y1649" s="5">
        <v>20546334831</v>
      </c>
      <c r="Z1649" s="5" t="s">
        <v>34</v>
      </c>
      <c r="AA1649" s="5" t="s">
        <v>35</v>
      </c>
      <c r="AD1649" s="5" t="s">
        <v>36</v>
      </c>
      <c r="AE1649" s="5">
        <v>1932.2</v>
      </c>
      <c r="AF1649" s="5">
        <v>0</v>
      </c>
      <c r="AG1649" s="5">
        <v>347.8</v>
      </c>
      <c r="AH1649" s="5">
        <f t="shared" si="274"/>
        <v>2280</v>
      </c>
    </row>
    <row r="1650" spans="1:34" x14ac:dyDescent="0.25">
      <c r="A1650" s="5">
        <v>1595</v>
      </c>
      <c r="B1650" s="5" t="s">
        <v>49</v>
      </c>
      <c r="C1650" s="5" t="s">
        <v>30</v>
      </c>
      <c r="D1650" s="5" t="s">
        <v>2016</v>
      </c>
      <c r="E1650" s="15" t="str">
        <f t="shared" si="275"/>
        <v>B003</v>
      </c>
      <c r="F1650" s="15" t="str">
        <f t="shared" si="265"/>
        <v>12413</v>
      </c>
      <c r="G1650" s="15" t="str">
        <f t="shared" si="266"/>
        <v>3-1</v>
      </c>
      <c r="H1650" s="5" t="s">
        <v>1986</v>
      </c>
      <c r="I1650" s="5">
        <f t="shared" si="267"/>
        <v>1</v>
      </c>
      <c r="J1650" s="5">
        <f t="shared" si="268"/>
        <v>2022</v>
      </c>
      <c r="K1650" s="5">
        <f t="shared" si="269"/>
        <v>17</v>
      </c>
      <c r="L1650" s="7">
        <f t="shared" si="270"/>
        <v>44578</v>
      </c>
      <c r="M1650" s="5" t="s">
        <v>1986</v>
      </c>
      <c r="U1650" s="5" t="s">
        <v>33</v>
      </c>
      <c r="V1650" s="5" t="str">
        <f t="shared" si="271"/>
        <v>clientes - varios</v>
      </c>
      <c r="W1650" s="5" t="str">
        <f t="shared" si="272"/>
        <v>CLIENTES - VARIOS</v>
      </c>
      <c r="X1650" s="5" t="str">
        <f t="shared" si="273"/>
        <v>Clientes - Varios</v>
      </c>
      <c r="Y1650" s="5">
        <v>99999999</v>
      </c>
      <c r="Z1650" s="5" t="s">
        <v>34</v>
      </c>
      <c r="AA1650" s="5" t="s">
        <v>35</v>
      </c>
      <c r="AD1650" s="5" t="s">
        <v>36</v>
      </c>
      <c r="AE1650" s="5">
        <v>508.47</v>
      </c>
      <c r="AF1650" s="5">
        <v>0</v>
      </c>
      <c r="AG1650" s="5">
        <v>91.53</v>
      </c>
      <c r="AH1650" s="5">
        <f t="shared" si="274"/>
        <v>600</v>
      </c>
    </row>
    <row r="1651" spans="1:34" x14ac:dyDescent="0.25">
      <c r="A1651" s="5">
        <v>1596</v>
      </c>
      <c r="B1651" s="5" t="s">
        <v>49</v>
      </c>
      <c r="C1651" s="5" t="s">
        <v>30</v>
      </c>
      <c r="D1651" s="5" t="s">
        <v>2017</v>
      </c>
      <c r="E1651" s="15" t="str">
        <f t="shared" si="275"/>
        <v>B003</v>
      </c>
      <c r="F1651" s="15" t="str">
        <f t="shared" si="265"/>
        <v>12412</v>
      </c>
      <c r="G1651" s="15" t="str">
        <f t="shared" si="266"/>
        <v>3-1</v>
      </c>
      <c r="H1651" s="5" t="s">
        <v>1986</v>
      </c>
      <c r="I1651" s="5">
        <f t="shared" si="267"/>
        <v>1</v>
      </c>
      <c r="J1651" s="5">
        <f t="shared" si="268"/>
        <v>2022</v>
      </c>
      <c r="K1651" s="5">
        <f t="shared" si="269"/>
        <v>17</v>
      </c>
      <c r="L1651" s="7">
        <f t="shared" si="270"/>
        <v>44578</v>
      </c>
      <c r="M1651" s="5" t="s">
        <v>1986</v>
      </c>
      <c r="U1651" s="5" t="s">
        <v>33</v>
      </c>
      <c r="V1651" s="5" t="str">
        <f t="shared" si="271"/>
        <v>clientes - varios</v>
      </c>
      <c r="W1651" s="5" t="str">
        <f t="shared" si="272"/>
        <v>CLIENTES - VARIOS</v>
      </c>
      <c r="X1651" s="5" t="str">
        <f t="shared" si="273"/>
        <v>Clientes - Varios</v>
      </c>
      <c r="Y1651" s="5">
        <v>99999999</v>
      </c>
      <c r="Z1651" s="5" t="s">
        <v>34</v>
      </c>
      <c r="AA1651" s="5" t="s">
        <v>35</v>
      </c>
      <c r="AD1651" s="5" t="s">
        <v>36</v>
      </c>
      <c r="AE1651" s="5">
        <v>508.47</v>
      </c>
      <c r="AF1651" s="5">
        <v>0</v>
      </c>
      <c r="AG1651" s="5">
        <v>91.53</v>
      </c>
      <c r="AH1651" s="5">
        <f t="shared" si="274"/>
        <v>600</v>
      </c>
    </row>
    <row r="1652" spans="1:34" x14ac:dyDescent="0.25">
      <c r="A1652" s="5">
        <v>1597</v>
      </c>
      <c r="B1652" s="5" t="s">
        <v>49</v>
      </c>
      <c r="C1652" s="5" t="s">
        <v>30</v>
      </c>
      <c r="D1652" s="5" t="s">
        <v>2018</v>
      </c>
      <c r="E1652" s="15" t="str">
        <f t="shared" si="275"/>
        <v>B003</v>
      </c>
      <c r="F1652" s="15" t="str">
        <f t="shared" si="265"/>
        <v>12411</v>
      </c>
      <c r="G1652" s="15" t="str">
        <f t="shared" si="266"/>
        <v>3-1</v>
      </c>
      <c r="H1652" s="5" t="s">
        <v>1986</v>
      </c>
      <c r="I1652" s="5">
        <f t="shared" si="267"/>
        <v>1</v>
      </c>
      <c r="J1652" s="5">
        <f t="shared" si="268"/>
        <v>2022</v>
      </c>
      <c r="K1652" s="5">
        <f t="shared" si="269"/>
        <v>17</v>
      </c>
      <c r="L1652" s="7">
        <f t="shared" si="270"/>
        <v>44578</v>
      </c>
      <c r="M1652" s="5" t="s">
        <v>1986</v>
      </c>
      <c r="U1652" s="5" t="s">
        <v>33</v>
      </c>
      <c r="V1652" s="5" t="str">
        <f t="shared" si="271"/>
        <v>clientes - varios</v>
      </c>
      <c r="W1652" s="5" t="str">
        <f t="shared" si="272"/>
        <v>CLIENTES - VARIOS</v>
      </c>
      <c r="X1652" s="5" t="str">
        <f t="shared" si="273"/>
        <v>Clientes - Varios</v>
      </c>
      <c r="Y1652" s="5">
        <v>99999999</v>
      </c>
      <c r="Z1652" s="5" t="s">
        <v>34</v>
      </c>
      <c r="AA1652" s="5" t="s">
        <v>35</v>
      </c>
      <c r="AD1652" s="5" t="s">
        <v>36</v>
      </c>
      <c r="AE1652" s="5">
        <v>508.47</v>
      </c>
      <c r="AF1652" s="5">
        <v>0</v>
      </c>
      <c r="AG1652" s="5">
        <v>91.53</v>
      </c>
      <c r="AH1652" s="5">
        <f t="shared" si="274"/>
        <v>600</v>
      </c>
    </row>
    <row r="1653" spans="1:34" x14ac:dyDescent="0.25">
      <c r="A1653" s="5">
        <v>1598</v>
      </c>
      <c r="B1653" s="5" t="s">
        <v>49</v>
      </c>
      <c r="C1653" s="5" t="s">
        <v>30</v>
      </c>
      <c r="D1653" s="5" t="s">
        <v>2019</v>
      </c>
      <c r="E1653" s="15" t="str">
        <f t="shared" si="275"/>
        <v>B003</v>
      </c>
      <c r="F1653" s="15" t="str">
        <f t="shared" si="265"/>
        <v>12410</v>
      </c>
      <c r="G1653" s="15" t="str">
        <f t="shared" si="266"/>
        <v>3-1</v>
      </c>
      <c r="H1653" s="5" t="s">
        <v>1986</v>
      </c>
      <c r="I1653" s="5">
        <f t="shared" si="267"/>
        <v>1</v>
      </c>
      <c r="J1653" s="5">
        <f t="shared" si="268"/>
        <v>2022</v>
      </c>
      <c r="K1653" s="5">
        <f t="shared" si="269"/>
        <v>17</v>
      </c>
      <c r="L1653" s="7">
        <f t="shared" si="270"/>
        <v>44578</v>
      </c>
      <c r="M1653" s="5" t="s">
        <v>1986</v>
      </c>
      <c r="U1653" s="5" t="s">
        <v>33</v>
      </c>
      <c r="V1653" s="5" t="str">
        <f t="shared" si="271"/>
        <v>clientes - varios</v>
      </c>
      <c r="W1653" s="5" t="str">
        <f t="shared" si="272"/>
        <v>CLIENTES - VARIOS</v>
      </c>
      <c r="X1653" s="5" t="str">
        <f t="shared" si="273"/>
        <v>Clientes - Varios</v>
      </c>
      <c r="Y1653" s="5">
        <v>99999999</v>
      </c>
      <c r="Z1653" s="5" t="s">
        <v>34</v>
      </c>
      <c r="AA1653" s="5" t="s">
        <v>35</v>
      </c>
      <c r="AD1653" s="5" t="s">
        <v>36</v>
      </c>
      <c r="AE1653" s="5">
        <v>508.47</v>
      </c>
      <c r="AF1653" s="5">
        <v>0</v>
      </c>
      <c r="AG1653" s="5">
        <v>91.53</v>
      </c>
      <c r="AH1653" s="5">
        <f t="shared" si="274"/>
        <v>600</v>
      </c>
    </row>
    <row r="1654" spans="1:34" x14ac:dyDescent="0.25">
      <c r="A1654" s="5">
        <v>1599</v>
      </c>
      <c r="B1654" s="5" t="s">
        <v>55</v>
      </c>
      <c r="C1654" s="5" t="s">
        <v>30</v>
      </c>
      <c r="D1654" s="5" t="s">
        <v>2020</v>
      </c>
      <c r="E1654" s="15" t="str">
        <f t="shared" si="275"/>
        <v>B002</v>
      </c>
      <c r="F1654" s="15" t="str">
        <f t="shared" si="265"/>
        <v>15887</v>
      </c>
      <c r="G1654" s="15" t="str">
        <f t="shared" si="266"/>
        <v>2-1</v>
      </c>
      <c r="H1654" s="5" t="s">
        <v>1986</v>
      </c>
      <c r="I1654" s="5">
        <f t="shared" si="267"/>
        <v>1</v>
      </c>
      <c r="J1654" s="5">
        <f t="shared" si="268"/>
        <v>2022</v>
      </c>
      <c r="K1654" s="5">
        <f t="shared" si="269"/>
        <v>17</v>
      </c>
      <c r="L1654" s="7">
        <f t="shared" si="270"/>
        <v>44578</v>
      </c>
      <c r="M1654" s="5" t="s">
        <v>1986</v>
      </c>
      <c r="U1654" s="5" t="s">
        <v>33</v>
      </c>
      <c r="V1654" s="5" t="str">
        <f t="shared" si="271"/>
        <v>clientes - varios</v>
      </c>
      <c r="W1654" s="5" t="str">
        <f t="shared" si="272"/>
        <v>CLIENTES - VARIOS</v>
      </c>
      <c r="X1654" s="5" t="str">
        <f t="shared" si="273"/>
        <v>Clientes - Varios</v>
      </c>
      <c r="Y1654" s="5">
        <v>99999999</v>
      </c>
      <c r="Z1654" s="5" t="s">
        <v>34</v>
      </c>
      <c r="AA1654" s="5" t="s">
        <v>35</v>
      </c>
      <c r="AD1654" s="5" t="s">
        <v>36</v>
      </c>
      <c r="AE1654" s="5">
        <v>508.47</v>
      </c>
      <c r="AF1654" s="5">
        <v>0</v>
      </c>
      <c r="AG1654" s="5">
        <v>91.53</v>
      </c>
      <c r="AH1654" s="5">
        <f t="shared" si="274"/>
        <v>600</v>
      </c>
    </row>
    <row r="1655" spans="1:34" x14ac:dyDescent="0.25">
      <c r="A1655" s="5">
        <v>1600</v>
      </c>
      <c r="B1655" s="5" t="s">
        <v>55</v>
      </c>
      <c r="C1655" s="5" t="s">
        <v>30</v>
      </c>
      <c r="D1655" s="5" t="s">
        <v>2021</v>
      </c>
      <c r="E1655" s="15" t="str">
        <f t="shared" si="275"/>
        <v>B002</v>
      </c>
      <c r="F1655" s="15" t="str">
        <f t="shared" si="265"/>
        <v>15886</v>
      </c>
      <c r="G1655" s="15" t="str">
        <f t="shared" si="266"/>
        <v>2-1</v>
      </c>
      <c r="H1655" s="5" t="s">
        <v>1986</v>
      </c>
      <c r="I1655" s="5">
        <f t="shared" si="267"/>
        <v>1</v>
      </c>
      <c r="J1655" s="5">
        <f t="shared" si="268"/>
        <v>2022</v>
      </c>
      <c r="K1655" s="5">
        <f t="shared" si="269"/>
        <v>17</v>
      </c>
      <c r="L1655" s="7">
        <f t="shared" si="270"/>
        <v>44578</v>
      </c>
      <c r="M1655" s="5" t="s">
        <v>1986</v>
      </c>
      <c r="U1655" s="5" t="s">
        <v>33</v>
      </c>
      <c r="V1655" s="5" t="str">
        <f t="shared" si="271"/>
        <v>clientes - varios</v>
      </c>
      <c r="W1655" s="5" t="str">
        <f t="shared" si="272"/>
        <v>CLIENTES - VARIOS</v>
      </c>
      <c r="X1655" s="5" t="str">
        <f t="shared" si="273"/>
        <v>Clientes - Varios</v>
      </c>
      <c r="Y1655" s="5">
        <v>99999999</v>
      </c>
      <c r="Z1655" s="5" t="s">
        <v>34</v>
      </c>
      <c r="AA1655" s="5" t="s">
        <v>35</v>
      </c>
      <c r="AD1655" s="5" t="s">
        <v>36</v>
      </c>
      <c r="AE1655" s="5">
        <v>508.47</v>
      </c>
      <c r="AF1655" s="5">
        <v>0</v>
      </c>
      <c r="AG1655" s="5">
        <v>91.53</v>
      </c>
      <c r="AH1655" s="5">
        <f t="shared" si="274"/>
        <v>600</v>
      </c>
    </row>
    <row r="1656" spans="1:34" x14ac:dyDescent="0.25">
      <c r="A1656" s="5">
        <v>1601</v>
      </c>
      <c r="B1656" s="5" t="s">
        <v>55</v>
      </c>
      <c r="C1656" s="5" t="s">
        <v>30</v>
      </c>
      <c r="D1656" s="5" t="s">
        <v>2022</v>
      </c>
      <c r="E1656" s="15" t="str">
        <f t="shared" si="275"/>
        <v>B002</v>
      </c>
      <c r="F1656" s="15" t="str">
        <f t="shared" si="265"/>
        <v>15885</v>
      </c>
      <c r="G1656" s="15" t="str">
        <f t="shared" si="266"/>
        <v>2-1</v>
      </c>
      <c r="H1656" s="5" t="s">
        <v>1986</v>
      </c>
      <c r="I1656" s="5">
        <f t="shared" si="267"/>
        <v>1</v>
      </c>
      <c r="J1656" s="5">
        <f t="shared" si="268"/>
        <v>2022</v>
      </c>
      <c r="K1656" s="5">
        <f t="shared" si="269"/>
        <v>17</v>
      </c>
      <c r="L1656" s="7">
        <f t="shared" si="270"/>
        <v>44578</v>
      </c>
      <c r="M1656" s="5" t="s">
        <v>1986</v>
      </c>
      <c r="U1656" s="5" t="s">
        <v>33</v>
      </c>
      <c r="V1656" s="5" t="str">
        <f t="shared" si="271"/>
        <v>clientes - varios</v>
      </c>
      <c r="W1656" s="5" t="str">
        <f t="shared" si="272"/>
        <v>CLIENTES - VARIOS</v>
      </c>
      <c r="X1656" s="5" t="str">
        <f t="shared" si="273"/>
        <v>Clientes - Varios</v>
      </c>
      <c r="Y1656" s="5">
        <v>99999999</v>
      </c>
      <c r="Z1656" s="5" t="s">
        <v>34</v>
      </c>
      <c r="AA1656" s="5" t="s">
        <v>35</v>
      </c>
      <c r="AD1656" s="5" t="s">
        <v>36</v>
      </c>
      <c r="AE1656" s="5">
        <v>508.47</v>
      </c>
      <c r="AF1656" s="5">
        <v>0</v>
      </c>
      <c r="AG1656" s="5">
        <v>91.53</v>
      </c>
      <c r="AH1656" s="5">
        <f t="shared" si="274"/>
        <v>600</v>
      </c>
    </row>
    <row r="1657" spans="1:34" x14ac:dyDescent="0.25">
      <c r="A1657" s="5">
        <v>1602</v>
      </c>
      <c r="B1657" s="5" t="s">
        <v>55</v>
      </c>
      <c r="C1657" s="5" t="s">
        <v>30</v>
      </c>
      <c r="D1657" s="5" t="s">
        <v>2023</v>
      </c>
      <c r="E1657" s="15" t="str">
        <f t="shared" si="275"/>
        <v>B002</v>
      </c>
      <c r="F1657" s="15" t="str">
        <f t="shared" ref="F1657:F1720" si="276">IF(LEFT(RIGHT(D1657,5),1)="-",RIGHT(D1657,4),RIGHT(D1657,5))</f>
        <v>15884</v>
      </c>
      <c r="G1657" s="15" t="str">
        <f t="shared" ref="G1657:G1720" si="277">MID(D1657,4,3)</f>
        <v>2-1</v>
      </c>
      <c r="H1657" s="5" t="s">
        <v>1986</v>
      </c>
      <c r="I1657" s="5">
        <f t="shared" ref="I1657:I1720" si="278">MONTH(H1657)</f>
        <v>1</v>
      </c>
      <c r="J1657" s="5">
        <f t="shared" ref="J1657:J1720" si="279">YEAR(H1657)</f>
        <v>2022</v>
      </c>
      <c r="K1657" s="5">
        <f t="shared" ref="K1657:K1720" si="280">DAY(H1657)</f>
        <v>17</v>
      </c>
      <c r="L1657" s="7">
        <f t="shared" ref="L1657:L1720" si="281">DATE(J1657,I1657,K1657)</f>
        <v>44578</v>
      </c>
      <c r="M1657" s="5" t="s">
        <v>1986</v>
      </c>
      <c r="U1657" s="5" t="s">
        <v>33</v>
      </c>
      <c r="V1657" s="5" t="str">
        <f t="shared" ref="V1657:V1720" si="282">LOWER(U1657)</f>
        <v>clientes - varios</v>
      </c>
      <c r="W1657" s="5" t="str">
        <f t="shared" ref="W1657:W1720" si="283">UPPER(U1657)</f>
        <v>CLIENTES - VARIOS</v>
      </c>
      <c r="X1657" s="5" t="str">
        <f t="shared" ref="X1657:X1720" si="284">PROPER(W1657)</f>
        <v>Clientes - Varios</v>
      </c>
      <c r="Y1657" s="5">
        <v>99999999</v>
      </c>
      <c r="Z1657" s="5" t="s">
        <v>34</v>
      </c>
      <c r="AA1657" s="5" t="s">
        <v>35</v>
      </c>
      <c r="AD1657" s="5" t="s">
        <v>36</v>
      </c>
      <c r="AE1657" s="5">
        <v>508.47</v>
      </c>
      <c r="AF1657" s="5">
        <v>0</v>
      </c>
      <c r="AG1657" s="5">
        <v>91.53</v>
      </c>
      <c r="AH1657" s="5">
        <f t="shared" ref="AH1657:AH1720" si="285">AE1657+AG1657</f>
        <v>600</v>
      </c>
    </row>
    <row r="1658" spans="1:34" x14ac:dyDescent="0.25">
      <c r="A1658" s="5">
        <v>1603</v>
      </c>
      <c r="B1658" s="5" t="s">
        <v>29</v>
      </c>
      <c r="C1658" s="5" t="s">
        <v>30</v>
      </c>
      <c r="D1658" s="5" t="s">
        <v>2024</v>
      </c>
      <c r="E1658" s="15" t="str">
        <f t="shared" ref="E1658:E1721" si="286">LEFT(D1658,4)</f>
        <v>B001</v>
      </c>
      <c r="F1658" s="15" t="str">
        <f t="shared" si="276"/>
        <v>16890</v>
      </c>
      <c r="G1658" s="15" t="str">
        <f t="shared" si="277"/>
        <v>1-1</v>
      </c>
      <c r="H1658" s="5" t="s">
        <v>1986</v>
      </c>
      <c r="I1658" s="5">
        <f t="shared" si="278"/>
        <v>1</v>
      </c>
      <c r="J1658" s="5">
        <f t="shared" si="279"/>
        <v>2022</v>
      </c>
      <c r="K1658" s="5">
        <f t="shared" si="280"/>
        <v>17</v>
      </c>
      <c r="L1658" s="7">
        <f t="shared" si="281"/>
        <v>44578</v>
      </c>
      <c r="M1658" s="5" t="s">
        <v>1986</v>
      </c>
      <c r="U1658" s="5" t="s">
        <v>33</v>
      </c>
      <c r="V1658" s="5" t="str">
        <f t="shared" si="282"/>
        <v>clientes - varios</v>
      </c>
      <c r="W1658" s="5" t="str">
        <f t="shared" si="283"/>
        <v>CLIENTES - VARIOS</v>
      </c>
      <c r="X1658" s="5" t="str">
        <f t="shared" si="284"/>
        <v>Clientes - Varios</v>
      </c>
      <c r="Y1658" s="5">
        <v>99999999</v>
      </c>
      <c r="Z1658" s="5" t="s">
        <v>34</v>
      </c>
      <c r="AA1658" s="5" t="s">
        <v>35</v>
      </c>
      <c r="AD1658" s="5" t="s">
        <v>36</v>
      </c>
      <c r="AE1658" s="5">
        <v>423.73</v>
      </c>
      <c r="AF1658" s="5">
        <v>0</v>
      </c>
      <c r="AG1658" s="5">
        <v>76.27</v>
      </c>
      <c r="AH1658" s="5">
        <f t="shared" si="285"/>
        <v>500</v>
      </c>
    </row>
    <row r="1659" spans="1:34" x14ac:dyDescent="0.25">
      <c r="A1659" s="5">
        <v>1604</v>
      </c>
      <c r="B1659" s="5" t="s">
        <v>29</v>
      </c>
      <c r="C1659" s="5" t="s">
        <v>30</v>
      </c>
      <c r="D1659" s="5" t="s">
        <v>2025</v>
      </c>
      <c r="E1659" s="15" t="str">
        <f t="shared" si="286"/>
        <v>B001</v>
      </c>
      <c r="F1659" s="15" t="str">
        <f t="shared" si="276"/>
        <v>16889</v>
      </c>
      <c r="G1659" s="15" t="str">
        <f t="shared" si="277"/>
        <v>1-1</v>
      </c>
      <c r="H1659" s="5" t="s">
        <v>1986</v>
      </c>
      <c r="I1659" s="5">
        <f t="shared" si="278"/>
        <v>1</v>
      </c>
      <c r="J1659" s="5">
        <f t="shared" si="279"/>
        <v>2022</v>
      </c>
      <c r="K1659" s="5">
        <f t="shared" si="280"/>
        <v>17</v>
      </c>
      <c r="L1659" s="7">
        <f t="shared" si="281"/>
        <v>44578</v>
      </c>
      <c r="M1659" s="5" t="s">
        <v>1986</v>
      </c>
      <c r="U1659" s="5" t="s">
        <v>33</v>
      </c>
      <c r="V1659" s="5" t="str">
        <f t="shared" si="282"/>
        <v>clientes - varios</v>
      </c>
      <c r="W1659" s="5" t="str">
        <f t="shared" si="283"/>
        <v>CLIENTES - VARIOS</v>
      </c>
      <c r="X1659" s="5" t="str">
        <f t="shared" si="284"/>
        <v>Clientes - Varios</v>
      </c>
      <c r="Y1659" s="5">
        <v>99999999</v>
      </c>
      <c r="Z1659" s="5" t="s">
        <v>34</v>
      </c>
      <c r="AA1659" s="5" t="s">
        <v>35</v>
      </c>
      <c r="AD1659" s="5" t="s">
        <v>36</v>
      </c>
      <c r="AE1659" s="5">
        <v>508.47</v>
      </c>
      <c r="AF1659" s="5">
        <v>0</v>
      </c>
      <c r="AG1659" s="5">
        <v>91.53</v>
      </c>
      <c r="AH1659" s="5">
        <f t="shared" si="285"/>
        <v>600</v>
      </c>
    </row>
    <row r="1660" spans="1:34" x14ac:dyDescent="0.25">
      <c r="A1660" s="5">
        <v>1605</v>
      </c>
      <c r="B1660" s="5" t="s">
        <v>29</v>
      </c>
      <c r="C1660" s="5" t="s">
        <v>30</v>
      </c>
      <c r="D1660" s="5" t="s">
        <v>2026</v>
      </c>
      <c r="E1660" s="15" t="str">
        <f t="shared" si="286"/>
        <v>B001</v>
      </c>
      <c r="F1660" s="15" t="str">
        <f t="shared" si="276"/>
        <v>16888</v>
      </c>
      <c r="G1660" s="15" t="str">
        <f t="shared" si="277"/>
        <v>1-1</v>
      </c>
      <c r="H1660" s="5" t="s">
        <v>1986</v>
      </c>
      <c r="I1660" s="5">
        <f t="shared" si="278"/>
        <v>1</v>
      </c>
      <c r="J1660" s="5">
        <f t="shared" si="279"/>
        <v>2022</v>
      </c>
      <c r="K1660" s="5">
        <f t="shared" si="280"/>
        <v>17</v>
      </c>
      <c r="L1660" s="7">
        <f t="shared" si="281"/>
        <v>44578</v>
      </c>
      <c r="M1660" s="5" t="s">
        <v>1986</v>
      </c>
      <c r="U1660" s="5" t="s">
        <v>33</v>
      </c>
      <c r="V1660" s="5" t="str">
        <f t="shared" si="282"/>
        <v>clientes - varios</v>
      </c>
      <c r="W1660" s="5" t="str">
        <f t="shared" si="283"/>
        <v>CLIENTES - VARIOS</v>
      </c>
      <c r="X1660" s="5" t="str">
        <f t="shared" si="284"/>
        <v>Clientes - Varios</v>
      </c>
      <c r="Y1660" s="5">
        <v>99999999</v>
      </c>
      <c r="Z1660" s="5" t="s">
        <v>34</v>
      </c>
      <c r="AA1660" s="5" t="s">
        <v>35</v>
      </c>
      <c r="AD1660" s="5" t="s">
        <v>36</v>
      </c>
      <c r="AE1660" s="5">
        <v>508.47</v>
      </c>
      <c r="AF1660" s="5">
        <v>0</v>
      </c>
      <c r="AG1660" s="5">
        <v>91.53</v>
      </c>
      <c r="AH1660" s="5">
        <f t="shared" si="285"/>
        <v>600</v>
      </c>
    </row>
    <row r="1661" spans="1:34" x14ac:dyDescent="0.25">
      <c r="A1661" s="5">
        <v>1606</v>
      </c>
      <c r="B1661" s="5" t="s">
        <v>29</v>
      </c>
      <c r="C1661" s="5" t="s">
        <v>30</v>
      </c>
      <c r="D1661" s="5" t="s">
        <v>2027</v>
      </c>
      <c r="E1661" s="15" t="str">
        <f t="shared" si="286"/>
        <v>B001</v>
      </c>
      <c r="F1661" s="15" t="str">
        <f t="shared" si="276"/>
        <v>16887</v>
      </c>
      <c r="G1661" s="15" t="str">
        <f t="shared" si="277"/>
        <v>1-1</v>
      </c>
      <c r="H1661" s="5" t="s">
        <v>1986</v>
      </c>
      <c r="I1661" s="5">
        <f t="shared" si="278"/>
        <v>1</v>
      </c>
      <c r="J1661" s="5">
        <f t="shared" si="279"/>
        <v>2022</v>
      </c>
      <c r="K1661" s="5">
        <f t="shared" si="280"/>
        <v>17</v>
      </c>
      <c r="L1661" s="7">
        <f t="shared" si="281"/>
        <v>44578</v>
      </c>
      <c r="M1661" s="5" t="s">
        <v>1986</v>
      </c>
      <c r="U1661" s="5" t="s">
        <v>33</v>
      </c>
      <c r="V1661" s="5" t="str">
        <f t="shared" si="282"/>
        <v>clientes - varios</v>
      </c>
      <c r="W1661" s="5" t="str">
        <f t="shared" si="283"/>
        <v>CLIENTES - VARIOS</v>
      </c>
      <c r="X1661" s="5" t="str">
        <f t="shared" si="284"/>
        <v>Clientes - Varios</v>
      </c>
      <c r="Y1661" s="5">
        <v>99999999</v>
      </c>
      <c r="Z1661" s="5" t="s">
        <v>34</v>
      </c>
      <c r="AA1661" s="5" t="s">
        <v>35</v>
      </c>
      <c r="AD1661" s="5" t="s">
        <v>36</v>
      </c>
      <c r="AE1661" s="5">
        <v>508.47</v>
      </c>
      <c r="AF1661" s="5">
        <v>0</v>
      </c>
      <c r="AG1661" s="5">
        <v>91.53</v>
      </c>
      <c r="AH1661" s="5">
        <f t="shared" si="285"/>
        <v>600</v>
      </c>
    </row>
    <row r="1662" spans="1:34" x14ac:dyDescent="0.25">
      <c r="A1662" s="5">
        <v>1607</v>
      </c>
      <c r="B1662" s="5" t="s">
        <v>29</v>
      </c>
      <c r="C1662" s="5" t="s">
        <v>30</v>
      </c>
      <c r="D1662" s="5" t="s">
        <v>2028</v>
      </c>
      <c r="E1662" s="15" t="str">
        <f t="shared" si="286"/>
        <v>B001</v>
      </c>
      <c r="F1662" s="15" t="str">
        <f t="shared" si="276"/>
        <v>16886</v>
      </c>
      <c r="G1662" s="15" t="str">
        <f t="shared" si="277"/>
        <v>1-1</v>
      </c>
      <c r="H1662" s="5" t="s">
        <v>1986</v>
      </c>
      <c r="I1662" s="5">
        <f t="shared" si="278"/>
        <v>1</v>
      </c>
      <c r="J1662" s="5">
        <f t="shared" si="279"/>
        <v>2022</v>
      </c>
      <c r="K1662" s="5">
        <f t="shared" si="280"/>
        <v>17</v>
      </c>
      <c r="L1662" s="7">
        <f t="shared" si="281"/>
        <v>44578</v>
      </c>
      <c r="M1662" s="5" t="s">
        <v>1986</v>
      </c>
      <c r="U1662" s="5" t="s">
        <v>33</v>
      </c>
      <c r="V1662" s="5" t="str">
        <f t="shared" si="282"/>
        <v>clientes - varios</v>
      </c>
      <c r="W1662" s="5" t="str">
        <f t="shared" si="283"/>
        <v>CLIENTES - VARIOS</v>
      </c>
      <c r="X1662" s="5" t="str">
        <f t="shared" si="284"/>
        <v>Clientes - Varios</v>
      </c>
      <c r="Y1662" s="5">
        <v>99999999</v>
      </c>
      <c r="Z1662" s="5" t="s">
        <v>34</v>
      </c>
      <c r="AA1662" s="5" t="s">
        <v>35</v>
      </c>
      <c r="AD1662" s="5" t="s">
        <v>36</v>
      </c>
      <c r="AE1662" s="5">
        <v>508.47</v>
      </c>
      <c r="AF1662" s="5">
        <v>0</v>
      </c>
      <c r="AG1662" s="5">
        <v>91.53</v>
      </c>
      <c r="AH1662" s="5">
        <f t="shared" si="285"/>
        <v>600</v>
      </c>
    </row>
    <row r="1663" spans="1:34" x14ac:dyDescent="0.25">
      <c r="A1663" s="5">
        <v>1608</v>
      </c>
      <c r="B1663" s="5" t="s">
        <v>29</v>
      </c>
      <c r="C1663" s="5" t="s">
        <v>30</v>
      </c>
      <c r="D1663" s="5" t="s">
        <v>2029</v>
      </c>
      <c r="E1663" s="15" t="str">
        <f t="shared" si="286"/>
        <v>B001</v>
      </c>
      <c r="F1663" s="15" t="str">
        <f t="shared" si="276"/>
        <v>16885</v>
      </c>
      <c r="G1663" s="15" t="str">
        <f t="shared" si="277"/>
        <v>1-1</v>
      </c>
      <c r="H1663" s="5" t="s">
        <v>1986</v>
      </c>
      <c r="I1663" s="5">
        <f t="shared" si="278"/>
        <v>1</v>
      </c>
      <c r="J1663" s="5">
        <f t="shared" si="279"/>
        <v>2022</v>
      </c>
      <c r="K1663" s="5">
        <f t="shared" si="280"/>
        <v>17</v>
      </c>
      <c r="L1663" s="7">
        <f t="shared" si="281"/>
        <v>44578</v>
      </c>
      <c r="M1663" s="5" t="s">
        <v>1986</v>
      </c>
      <c r="U1663" s="5" t="s">
        <v>33</v>
      </c>
      <c r="V1663" s="5" t="str">
        <f t="shared" si="282"/>
        <v>clientes - varios</v>
      </c>
      <c r="W1663" s="5" t="str">
        <f t="shared" si="283"/>
        <v>CLIENTES - VARIOS</v>
      </c>
      <c r="X1663" s="5" t="str">
        <f t="shared" si="284"/>
        <v>Clientes - Varios</v>
      </c>
      <c r="Y1663" s="5">
        <v>99999999</v>
      </c>
      <c r="Z1663" s="5" t="s">
        <v>34</v>
      </c>
      <c r="AA1663" s="5" t="s">
        <v>35</v>
      </c>
      <c r="AD1663" s="5" t="s">
        <v>36</v>
      </c>
      <c r="AE1663" s="5">
        <v>101.69</v>
      </c>
      <c r="AF1663" s="5">
        <v>0</v>
      </c>
      <c r="AG1663" s="5">
        <v>18.3</v>
      </c>
      <c r="AH1663" s="5">
        <f t="shared" si="285"/>
        <v>119.99</v>
      </c>
    </row>
    <row r="1664" spans="1:34" x14ac:dyDescent="0.25">
      <c r="A1664" s="5">
        <v>1609</v>
      </c>
      <c r="B1664" s="5" t="s">
        <v>29</v>
      </c>
      <c r="C1664" s="5" t="s">
        <v>30</v>
      </c>
      <c r="D1664" s="5" t="s">
        <v>2030</v>
      </c>
      <c r="E1664" s="15" t="str">
        <f t="shared" si="286"/>
        <v>B001</v>
      </c>
      <c r="F1664" s="15" t="str">
        <f t="shared" si="276"/>
        <v>16884</v>
      </c>
      <c r="G1664" s="15" t="str">
        <f t="shared" si="277"/>
        <v>1-1</v>
      </c>
      <c r="H1664" s="5" t="s">
        <v>1986</v>
      </c>
      <c r="I1664" s="5">
        <f t="shared" si="278"/>
        <v>1</v>
      </c>
      <c r="J1664" s="5">
        <f t="shared" si="279"/>
        <v>2022</v>
      </c>
      <c r="K1664" s="5">
        <f t="shared" si="280"/>
        <v>17</v>
      </c>
      <c r="L1664" s="7">
        <f t="shared" si="281"/>
        <v>44578</v>
      </c>
      <c r="M1664" s="5" t="s">
        <v>1986</v>
      </c>
      <c r="U1664" s="5" t="s">
        <v>33</v>
      </c>
      <c r="V1664" s="5" t="str">
        <f t="shared" si="282"/>
        <v>clientes - varios</v>
      </c>
      <c r="W1664" s="5" t="str">
        <f t="shared" si="283"/>
        <v>CLIENTES - VARIOS</v>
      </c>
      <c r="X1664" s="5" t="str">
        <f t="shared" si="284"/>
        <v>Clientes - Varios</v>
      </c>
      <c r="Y1664" s="5">
        <v>99999999</v>
      </c>
      <c r="Z1664" s="5" t="s">
        <v>34</v>
      </c>
      <c r="AA1664" s="5" t="s">
        <v>35</v>
      </c>
      <c r="AD1664" s="5" t="s">
        <v>36</v>
      </c>
      <c r="AE1664" s="5">
        <v>136.94999999999999</v>
      </c>
      <c r="AF1664" s="5">
        <v>0</v>
      </c>
      <c r="AG1664" s="5">
        <v>24.65</v>
      </c>
      <c r="AH1664" s="5">
        <f t="shared" si="285"/>
        <v>161.6</v>
      </c>
    </row>
    <row r="1665" spans="1:34" x14ac:dyDescent="0.25">
      <c r="A1665" s="5">
        <v>1610</v>
      </c>
      <c r="B1665" s="5" t="s">
        <v>29</v>
      </c>
      <c r="C1665" s="5" t="s">
        <v>30</v>
      </c>
      <c r="D1665" s="5" t="s">
        <v>2031</v>
      </c>
      <c r="E1665" s="15" t="str">
        <f t="shared" si="286"/>
        <v>B001</v>
      </c>
      <c r="F1665" s="15" t="str">
        <f t="shared" si="276"/>
        <v>16883</v>
      </c>
      <c r="G1665" s="15" t="str">
        <f t="shared" si="277"/>
        <v>1-1</v>
      </c>
      <c r="H1665" s="5" t="s">
        <v>2032</v>
      </c>
      <c r="I1665" s="5">
        <f t="shared" si="278"/>
        <v>1</v>
      </c>
      <c r="J1665" s="5">
        <f t="shared" si="279"/>
        <v>2022</v>
      </c>
      <c r="K1665" s="5">
        <f t="shared" si="280"/>
        <v>16</v>
      </c>
      <c r="L1665" s="7">
        <f t="shared" si="281"/>
        <v>44577</v>
      </c>
      <c r="M1665" s="5" t="s">
        <v>2032</v>
      </c>
      <c r="U1665" s="5" t="s">
        <v>33</v>
      </c>
      <c r="V1665" s="5" t="str">
        <f t="shared" si="282"/>
        <v>clientes - varios</v>
      </c>
      <c r="W1665" s="5" t="str">
        <f t="shared" si="283"/>
        <v>CLIENTES - VARIOS</v>
      </c>
      <c r="X1665" s="5" t="str">
        <f t="shared" si="284"/>
        <v>Clientes - Varios</v>
      </c>
      <c r="Y1665" s="5">
        <v>99999999</v>
      </c>
      <c r="Z1665" s="5" t="s">
        <v>34</v>
      </c>
      <c r="AA1665" s="5" t="s">
        <v>35</v>
      </c>
      <c r="AD1665" s="5" t="s">
        <v>36</v>
      </c>
      <c r="AE1665" s="5">
        <v>94.49</v>
      </c>
      <c r="AF1665" s="5">
        <v>0</v>
      </c>
      <c r="AG1665" s="5">
        <v>17.010000000000002</v>
      </c>
      <c r="AH1665" s="5">
        <f t="shared" si="285"/>
        <v>111.5</v>
      </c>
    </row>
    <row r="1666" spans="1:34" x14ac:dyDescent="0.25">
      <c r="A1666" s="5">
        <v>1611</v>
      </c>
      <c r="B1666" s="5" t="s">
        <v>49</v>
      </c>
      <c r="C1666" s="5" t="s">
        <v>38</v>
      </c>
      <c r="D1666" s="5" t="s">
        <v>2033</v>
      </c>
      <c r="E1666" s="15" t="str">
        <f t="shared" si="286"/>
        <v>F003</v>
      </c>
      <c r="F1666" s="15" t="str">
        <f t="shared" si="276"/>
        <v>2049</v>
      </c>
      <c r="G1666" s="15" t="str">
        <f t="shared" si="277"/>
        <v>3-2</v>
      </c>
      <c r="H1666" s="5" t="s">
        <v>2032</v>
      </c>
      <c r="I1666" s="5">
        <f t="shared" si="278"/>
        <v>1</v>
      </c>
      <c r="J1666" s="5">
        <f t="shared" si="279"/>
        <v>2022</v>
      </c>
      <c r="K1666" s="5">
        <f t="shared" si="280"/>
        <v>16</v>
      </c>
      <c r="L1666" s="7">
        <f t="shared" si="281"/>
        <v>44577</v>
      </c>
      <c r="M1666" s="5" t="s">
        <v>2032</v>
      </c>
      <c r="R1666" s="5" t="s">
        <v>1826</v>
      </c>
      <c r="S1666" s="5" t="s">
        <v>168</v>
      </c>
      <c r="T1666" s="5" t="s">
        <v>169</v>
      </c>
      <c r="U1666" s="5" t="s">
        <v>1827</v>
      </c>
      <c r="V1666" s="5" t="str">
        <f t="shared" si="282"/>
        <v>m &amp; l construcciones e.i.r.l.</v>
      </c>
      <c r="W1666" s="5" t="str">
        <f t="shared" si="283"/>
        <v>M &amp; L CONSTRUCCIONES E.I.R.L.</v>
      </c>
      <c r="X1666" s="5" t="str">
        <f t="shared" si="284"/>
        <v>M &amp; L Construcciones E.I.R.L.</v>
      </c>
      <c r="Y1666" s="5">
        <v>20608484427</v>
      </c>
      <c r="Z1666" s="5" t="s">
        <v>34</v>
      </c>
      <c r="AA1666" s="5" t="s">
        <v>35</v>
      </c>
      <c r="AD1666" s="5" t="s">
        <v>36</v>
      </c>
      <c r="AE1666" s="5">
        <v>41.53</v>
      </c>
      <c r="AF1666" s="5">
        <v>0</v>
      </c>
      <c r="AG1666" s="5">
        <v>7.47</v>
      </c>
      <c r="AH1666" s="5">
        <f t="shared" si="285"/>
        <v>49</v>
      </c>
    </row>
    <row r="1667" spans="1:34" x14ac:dyDescent="0.25">
      <c r="A1667" s="5">
        <v>1612</v>
      </c>
      <c r="B1667" s="5" t="s">
        <v>29</v>
      </c>
      <c r="C1667" s="5" t="s">
        <v>38</v>
      </c>
      <c r="D1667" s="5" t="s">
        <v>2034</v>
      </c>
      <c r="E1667" s="15" t="str">
        <f t="shared" si="286"/>
        <v>F001</v>
      </c>
      <c r="F1667" s="15" t="str">
        <f t="shared" si="276"/>
        <v>8152</v>
      </c>
      <c r="G1667" s="15" t="str">
        <f t="shared" si="277"/>
        <v>1-8</v>
      </c>
      <c r="H1667" s="5" t="s">
        <v>2032</v>
      </c>
      <c r="I1667" s="5">
        <f t="shared" si="278"/>
        <v>1</v>
      </c>
      <c r="J1667" s="5">
        <f t="shared" si="279"/>
        <v>2022</v>
      </c>
      <c r="K1667" s="5">
        <f t="shared" si="280"/>
        <v>16</v>
      </c>
      <c r="L1667" s="7">
        <f t="shared" si="281"/>
        <v>44577</v>
      </c>
      <c r="M1667" s="5" t="s">
        <v>2032</v>
      </c>
      <c r="R1667" s="5" t="s">
        <v>169</v>
      </c>
      <c r="S1667" s="5" t="s">
        <v>168</v>
      </c>
      <c r="T1667" s="5" t="s">
        <v>169</v>
      </c>
      <c r="U1667" s="5" t="s">
        <v>328</v>
      </c>
      <c r="V1667" s="5" t="str">
        <f t="shared" si="282"/>
        <v>empresa de transporte delgado rodriguez sociedad anonima cerrada</v>
      </c>
      <c r="W1667" s="5" t="str">
        <f t="shared" si="283"/>
        <v>EMPRESA DE TRANSPORTE DELGADO RODRIGUEZ SOCIEDAD ANONIMA CERRADA</v>
      </c>
      <c r="X1667" s="5" t="str">
        <f t="shared" si="284"/>
        <v>Empresa De Transporte Delgado Rodriguez Sociedad Anonima Cerrada</v>
      </c>
      <c r="Y1667" s="5">
        <v>20524458501</v>
      </c>
      <c r="Z1667" s="5" t="s">
        <v>34</v>
      </c>
      <c r="AA1667" s="5" t="s">
        <v>35</v>
      </c>
      <c r="AD1667" s="5" t="s">
        <v>36</v>
      </c>
      <c r="AE1667" s="5">
        <v>710.34</v>
      </c>
      <c r="AF1667" s="5">
        <v>0</v>
      </c>
      <c r="AG1667" s="5">
        <v>127.86</v>
      </c>
      <c r="AH1667" s="5">
        <f t="shared" si="285"/>
        <v>838.2</v>
      </c>
    </row>
    <row r="1668" spans="1:34" x14ac:dyDescent="0.25">
      <c r="A1668" s="5">
        <v>1613</v>
      </c>
      <c r="B1668" s="5" t="s">
        <v>49</v>
      </c>
      <c r="C1668" s="5" t="s">
        <v>30</v>
      </c>
      <c r="D1668" s="5" t="s">
        <v>2035</v>
      </c>
      <c r="E1668" s="15" t="str">
        <f t="shared" si="286"/>
        <v>B003</v>
      </c>
      <c r="F1668" s="15" t="str">
        <f t="shared" si="276"/>
        <v>12409</v>
      </c>
      <c r="G1668" s="15" t="str">
        <f t="shared" si="277"/>
        <v>3-1</v>
      </c>
      <c r="H1668" s="5" t="s">
        <v>2032</v>
      </c>
      <c r="I1668" s="5">
        <f t="shared" si="278"/>
        <v>1</v>
      </c>
      <c r="J1668" s="5">
        <f t="shared" si="279"/>
        <v>2022</v>
      </c>
      <c r="K1668" s="5">
        <f t="shared" si="280"/>
        <v>16</v>
      </c>
      <c r="L1668" s="7">
        <f t="shared" si="281"/>
        <v>44577</v>
      </c>
      <c r="M1668" s="5" t="s">
        <v>2032</v>
      </c>
      <c r="U1668" s="5" t="s">
        <v>33</v>
      </c>
      <c r="V1668" s="5" t="str">
        <f t="shared" si="282"/>
        <v>clientes - varios</v>
      </c>
      <c r="W1668" s="5" t="str">
        <f t="shared" si="283"/>
        <v>CLIENTES - VARIOS</v>
      </c>
      <c r="X1668" s="5" t="str">
        <f t="shared" si="284"/>
        <v>Clientes - Varios</v>
      </c>
      <c r="Y1668" s="5">
        <v>99999999</v>
      </c>
      <c r="Z1668" s="5" t="s">
        <v>34</v>
      </c>
      <c r="AA1668" s="5" t="s">
        <v>35</v>
      </c>
      <c r="AD1668" s="5" t="s">
        <v>36</v>
      </c>
      <c r="AE1668" s="5">
        <v>17.8</v>
      </c>
      <c r="AF1668" s="5">
        <v>0</v>
      </c>
      <c r="AG1668" s="5">
        <v>3.2</v>
      </c>
      <c r="AH1668" s="5">
        <f t="shared" si="285"/>
        <v>21</v>
      </c>
    </row>
    <row r="1669" spans="1:34" x14ac:dyDescent="0.25">
      <c r="A1669" s="5">
        <v>1614</v>
      </c>
      <c r="B1669" s="5" t="s">
        <v>29</v>
      </c>
      <c r="C1669" s="5" t="s">
        <v>30</v>
      </c>
      <c r="D1669" s="5" t="s">
        <v>2036</v>
      </c>
      <c r="E1669" s="15" t="str">
        <f t="shared" si="286"/>
        <v>B001</v>
      </c>
      <c r="F1669" s="15" t="str">
        <f t="shared" si="276"/>
        <v>16882</v>
      </c>
      <c r="G1669" s="15" t="str">
        <f t="shared" si="277"/>
        <v>1-1</v>
      </c>
      <c r="H1669" s="5" t="s">
        <v>2032</v>
      </c>
      <c r="I1669" s="5">
        <f t="shared" si="278"/>
        <v>1</v>
      </c>
      <c r="J1669" s="5">
        <f t="shared" si="279"/>
        <v>2022</v>
      </c>
      <c r="K1669" s="5">
        <f t="shared" si="280"/>
        <v>16</v>
      </c>
      <c r="L1669" s="7">
        <f t="shared" si="281"/>
        <v>44577</v>
      </c>
      <c r="M1669" s="5" t="s">
        <v>2032</v>
      </c>
      <c r="U1669" s="5" t="s">
        <v>33</v>
      </c>
      <c r="V1669" s="5" t="str">
        <f t="shared" si="282"/>
        <v>clientes - varios</v>
      </c>
      <c r="W1669" s="5" t="str">
        <f t="shared" si="283"/>
        <v>CLIENTES - VARIOS</v>
      </c>
      <c r="X1669" s="5" t="str">
        <f t="shared" si="284"/>
        <v>Clientes - Varios</v>
      </c>
      <c r="Y1669" s="5">
        <v>99999999</v>
      </c>
      <c r="Z1669" s="5" t="s">
        <v>34</v>
      </c>
      <c r="AA1669" s="5" t="s">
        <v>35</v>
      </c>
      <c r="AD1669" s="5" t="s">
        <v>36</v>
      </c>
      <c r="AE1669" s="5">
        <v>115.25</v>
      </c>
      <c r="AF1669" s="5">
        <v>0</v>
      </c>
      <c r="AG1669" s="5">
        <v>20.75</v>
      </c>
      <c r="AH1669" s="5">
        <f t="shared" si="285"/>
        <v>136</v>
      </c>
    </row>
    <row r="1670" spans="1:34" x14ac:dyDescent="0.25">
      <c r="A1670" s="5">
        <v>1615</v>
      </c>
      <c r="B1670" s="5" t="s">
        <v>55</v>
      </c>
      <c r="C1670" s="5" t="s">
        <v>30</v>
      </c>
      <c r="D1670" s="5" t="s">
        <v>2037</v>
      </c>
      <c r="E1670" s="15" t="str">
        <f t="shared" si="286"/>
        <v>B002</v>
      </c>
      <c r="F1670" s="15" t="str">
        <f t="shared" si="276"/>
        <v>15883</v>
      </c>
      <c r="G1670" s="15" t="str">
        <f t="shared" si="277"/>
        <v>2-1</v>
      </c>
      <c r="H1670" s="5" t="s">
        <v>2032</v>
      </c>
      <c r="I1670" s="5">
        <f t="shared" si="278"/>
        <v>1</v>
      </c>
      <c r="J1670" s="5">
        <f t="shared" si="279"/>
        <v>2022</v>
      </c>
      <c r="K1670" s="5">
        <f t="shared" si="280"/>
        <v>16</v>
      </c>
      <c r="L1670" s="7">
        <f t="shared" si="281"/>
        <v>44577</v>
      </c>
      <c r="M1670" s="5" t="s">
        <v>2032</v>
      </c>
      <c r="U1670" s="5" t="s">
        <v>33</v>
      </c>
      <c r="V1670" s="5" t="str">
        <f t="shared" si="282"/>
        <v>clientes - varios</v>
      </c>
      <c r="W1670" s="5" t="str">
        <f t="shared" si="283"/>
        <v>CLIENTES - VARIOS</v>
      </c>
      <c r="X1670" s="5" t="str">
        <f t="shared" si="284"/>
        <v>Clientes - Varios</v>
      </c>
      <c r="Y1670" s="5">
        <v>99999999</v>
      </c>
      <c r="Z1670" s="5" t="s">
        <v>34</v>
      </c>
      <c r="AA1670" s="5" t="s">
        <v>35</v>
      </c>
      <c r="AD1670" s="5" t="s">
        <v>36</v>
      </c>
      <c r="AE1670" s="5">
        <v>59.32</v>
      </c>
      <c r="AF1670" s="5">
        <v>0</v>
      </c>
      <c r="AG1670" s="5">
        <v>10.68</v>
      </c>
      <c r="AH1670" s="5">
        <f t="shared" si="285"/>
        <v>70</v>
      </c>
    </row>
    <row r="1671" spans="1:34" x14ac:dyDescent="0.25">
      <c r="A1671" s="5">
        <v>1616</v>
      </c>
      <c r="B1671" s="5" t="s">
        <v>55</v>
      </c>
      <c r="C1671" s="5" t="s">
        <v>30</v>
      </c>
      <c r="D1671" s="5" t="s">
        <v>2038</v>
      </c>
      <c r="E1671" s="15" t="str">
        <f t="shared" si="286"/>
        <v>B002</v>
      </c>
      <c r="F1671" s="15" t="str">
        <f t="shared" si="276"/>
        <v>15882</v>
      </c>
      <c r="G1671" s="15" t="str">
        <f t="shared" si="277"/>
        <v>2-1</v>
      </c>
      <c r="H1671" s="5" t="s">
        <v>2032</v>
      </c>
      <c r="I1671" s="5">
        <f t="shared" si="278"/>
        <v>1</v>
      </c>
      <c r="J1671" s="5">
        <f t="shared" si="279"/>
        <v>2022</v>
      </c>
      <c r="K1671" s="5">
        <f t="shared" si="280"/>
        <v>16</v>
      </c>
      <c r="L1671" s="7">
        <f t="shared" si="281"/>
        <v>44577</v>
      </c>
      <c r="M1671" s="5" t="s">
        <v>2032</v>
      </c>
      <c r="U1671" s="5" t="s">
        <v>33</v>
      </c>
      <c r="V1671" s="5" t="str">
        <f t="shared" si="282"/>
        <v>clientes - varios</v>
      </c>
      <c r="W1671" s="5" t="str">
        <f t="shared" si="283"/>
        <v>CLIENTES - VARIOS</v>
      </c>
      <c r="X1671" s="5" t="str">
        <f t="shared" si="284"/>
        <v>Clientes - Varios</v>
      </c>
      <c r="Y1671" s="5">
        <v>99999999</v>
      </c>
      <c r="Z1671" s="5" t="s">
        <v>34</v>
      </c>
      <c r="AA1671" s="5" t="s">
        <v>35</v>
      </c>
      <c r="AD1671" s="5" t="s">
        <v>36</v>
      </c>
      <c r="AE1671" s="5">
        <v>16.95</v>
      </c>
      <c r="AF1671" s="5">
        <v>0</v>
      </c>
      <c r="AG1671" s="5">
        <v>3.05</v>
      </c>
      <c r="AH1671" s="5">
        <f t="shared" si="285"/>
        <v>20</v>
      </c>
    </row>
    <row r="1672" spans="1:34" x14ac:dyDescent="0.25">
      <c r="A1672" s="5">
        <v>1617</v>
      </c>
      <c r="B1672" s="5" t="s">
        <v>29</v>
      </c>
      <c r="C1672" s="5" t="s">
        <v>38</v>
      </c>
      <c r="D1672" s="5" t="s">
        <v>2039</v>
      </c>
      <c r="E1672" s="15" t="str">
        <f t="shared" si="286"/>
        <v>F001</v>
      </c>
      <c r="F1672" s="15" t="str">
        <f t="shared" si="276"/>
        <v>8151</v>
      </c>
      <c r="G1672" s="15" t="str">
        <f t="shared" si="277"/>
        <v>1-8</v>
      </c>
      <c r="H1672" s="5" t="s">
        <v>2032</v>
      </c>
      <c r="I1672" s="5">
        <f t="shared" si="278"/>
        <v>1</v>
      </c>
      <c r="J1672" s="5">
        <f t="shared" si="279"/>
        <v>2022</v>
      </c>
      <c r="K1672" s="5">
        <f t="shared" si="280"/>
        <v>16</v>
      </c>
      <c r="L1672" s="7">
        <f t="shared" si="281"/>
        <v>44577</v>
      </c>
      <c r="M1672" s="5" t="s">
        <v>2032</v>
      </c>
      <c r="U1672" s="5" t="s">
        <v>108</v>
      </c>
      <c r="V1672" s="5" t="str">
        <f t="shared" si="282"/>
        <v>empresa constructora y servicios generales akunta s.r.l.</v>
      </c>
      <c r="W1672" s="5" t="str">
        <f t="shared" si="283"/>
        <v>EMPRESA CONSTRUCTORA Y SERVICIOS GENERALES AKUNTA S.R.L.</v>
      </c>
      <c r="X1672" s="5" t="str">
        <f t="shared" si="284"/>
        <v>Empresa Constructora Y Servicios Generales Akunta S.R.L.</v>
      </c>
      <c r="Y1672" s="5">
        <v>20496149425</v>
      </c>
      <c r="Z1672" s="5" t="s">
        <v>34</v>
      </c>
      <c r="AA1672" s="5" t="s">
        <v>35</v>
      </c>
      <c r="AD1672" s="5" t="s">
        <v>36</v>
      </c>
      <c r="AE1672" s="5">
        <v>84.75</v>
      </c>
      <c r="AF1672" s="5">
        <v>0</v>
      </c>
      <c r="AG1672" s="5">
        <v>15.25</v>
      </c>
      <c r="AH1672" s="5">
        <f t="shared" si="285"/>
        <v>100</v>
      </c>
    </row>
    <row r="1673" spans="1:34" x14ac:dyDescent="0.25">
      <c r="A1673" s="5">
        <v>1618</v>
      </c>
      <c r="B1673" s="5" t="s">
        <v>29</v>
      </c>
      <c r="C1673" s="5" t="s">
        <v>30</v>
      </c>
      <c r="D1673" s="5" t="s">
        <v>2040</v>
      </c>
      <c r="E1673" s="15" t="str">
        <f t="shared" si="286"/>
        <v>B001</v>
      </c>
      <c r="F1673" s="15" t="str">
        <f t="shared" si="276"/>
        <v>16881</v>
      </c>
      <c r="G1673" s="15" t="str">
        <f t="shared" si="277"/>
        <v>1-1</v>
      </c>
      <c r="H1673" s="5" t="s">
        <v>2032</v>
      </c>
      <c r="I1673" s="5">
        <f t="shared" si="278"/>
        <v>1</v>
      </c>
      <c r="J1673" s="5">
        <f t="shared" si="279"/>
        <v>2022</v>
      </c>
      <c r="K1673" s="5">
        <f t="shared" si="280"/>
        <v>16</v>
      </c>
      <c r="L1673" s="7">
        <f t="shared" si="281"/>
        <v>44577</v>
      </c>
      <c r="M1673" s="5" t="s">
        <v>2032</v>
      </c>
      <c r="U1673" s="5" t="s">
        <v>33</v>
      </c>
      <c r="V1673" s="5" t="str">
        <f t="shared" si="282"/>
        <v>clientes - varios</v>
      </c>
      <c r="W1673" s="5" t="str">
        <f t="shared" si="283"/>
        <v>CLIENTES - VARIOS</v>
      </c>
      <c r="X1673" s="5" t="str">
        <f t="shared" si="284"/>
        <v>Clientes - Varios</v>
      </c>
      <c r="Y1673" s="5">
        <v>99999999</v>
      </c>
      <c r="Z1673" s="5" t="s">
        <v>34</v>
      </c>
      <c r="AA1673" s="5" t="s">
        <v>35</v>
      </c>
      <c r="AD1673" s="5" t="s">
        <v>36</v>
      </c>
      <c r="AE1673" s="5">
        <v>33.9</v>
      </c>
      <c r="AF1673" s="5">
        <v>0</v>
      </c>
      <c r="AG1673" s="5">
        <v>6.1</v>
      </c>
      <c r="AH1673" s="5">
        <f t="shared" si="285"/>
        <v>40</v>
      </c>
    </row>
    <row r="1674" spans="1:34" x14ac:dyDescent="0.25">
      <c r="A1674" s="5">
        <v>1619</v>
      </c>
      <c r="B1674" s="5" t="s">
        <v>29</v>
      </c>
      <c r="C1674" s="5" t="s">
        <v>30</v>
      </c>
      <c r="D1674" s="5" t="s">
        <v>2041</v>
      </c>
      <c r="E1674" s="15" t="str">
        <f t="shared" si="286"/>
        <v>B001</v>
      </c>
      <c r="F1674" s="15" t="str">
        <f t="shared" si="276"/>
        <v>16880</v>
      </c>
      <c r="G1674" s="15" t="str">
        <f t="shared" si="277"/>
        <v>1-1</v>
      </c>
      <c r="H1674" s="5" t="s">
        <v>2032</v>
      </c>
      <c r="I1674" s="5">
        <f t="shared" si="278"/>
        <v>1</v>
      </c>
      <c r="J1674" s="5">
        <f t="shared" si="279"/>
        <v>2022</v>
      </c>
      <c r="K1674" s="5">
        <f t="shared" si="280"/>
        <v>16</v>
      </c>
      <c r="L1674" s="7">
        <f t="shared" si="281"/>
        <v>44577</v>
      </c>
      <c r="M1674" s="5" t="s">
        <v>2032</v>
      </c>
      <c r="U1674" s="5" t="s">
        <v>33</v>
      </c>
      <c r="V1674" s="5" t="str">
        <f t="shared" si="282"/>
        <v>clientes - varios</v>
      </c>
      <c r="W1674" s="5" t="str">
        <f t="shared" si="283"/>
        <v>CLIENTES - VARIOS</v>
      </c>
      <c r="X1674" s="5" t="str">
        <f t="shared" si="284"/>
        <v>Clientes - Varios</v>
      </c>
      <c r="Y1674" s="5">
        <v>99999999</v>
      </c>
      <c r="Z1674" s="5" t="s">
        <v>34</v>
      </c>
      <c r="AA1674" s="5" t="s">
        <v>35</v>
      </c>
      <c r="AD1674" s="5" t="s">
        <v>36</v>
      </c>
      <c r="AE1674" s="5">
        <v>93.22</v>
      </c>
      <c r="AF1674" s="5">
        <v>0</v>
      </c>
      <c r="AG1674" s="5">
        <v>16.78</v>
      </c>
      <c r="AH1674" s="5">
        <f t="shared" si="285"/>
        <v>110</v>
      </c>
    </row>
    <row r="1675" spans="1:34" x14ac:dyDescent="0.25">
      <c r="A1675" s="5">
        <v>1620</v>
      </c>
      <c r="B1675" s="5" t="s">
        <v>49</v>
      </c>
      <c r="C1675" s="5" t="s">
        <v>30</v>
      </c>
      <c r="D1675" s="5" t="s">
        <v>2042</v>
      </c>
      <c r="E1675" s="15" t="str">
        <f t="shared" si="286"/>
        <v>B003</v>
      </c>
      <c r="F1675" s="15" t="str">
        <f t="shared" si="276"/>
        <v>12408</v>
      </c>
      <c r="G1675" s="15" t="str">
        <f t="shared" si="277"/>
        <v>3-1</v>
      </c>
      <c r="H1675" s="5" t="s">
        <v>2032</v>
      </c>
      <c r="I1675" s="5">
        <f t="shared" si="278"/>
        <v>1</v>
      </c>
      <c r="J1675" s="5">
        <f t="shared" si="279"/>
        <v>2022</v>
      </c>
      <c r="K1675" s="5">
        <f t="shared" si="280"/>
        <v>16</v>
      </c>
      <c r="L1675" s="7">
        <f t="shared" si="281"/>
        <v>44577</v>
      </c>
      <c r="M1675" s="5" t="s">
        <v>2032</v>
      </c>
      <c r="U1675" s="5" t="s">
        <v>33</v>
      </c>
      <c r="V1675" s="5" t="str">
        <f t="shared" si="282"/>
        <v>clientes - varios</v>
      </c>
      <c r="W1675" s="5" t="str">
        <f t="shared" si="283"/>
        <v>CLIENTES - VARIOS</v>
      </c>
      <c r="X1675" s="5" t="str">
        <f t="shared" si="284"/>
        <v>Clientes - Varios</v>
      </c>
      <c r="Y1675" s="5">
        <v>99999999</v>
      </c>
      <c r="Z1675" s="5" t="s">
        <v>34</v>
      </c>
      <c r="AA1675" s="5" t="s">
        <v>35</v>
      </c>
      <c r="AD1675" s="5" t="s">
        <v>36</v>
      </c>
      <c r="AE1675" s="5">
        <v>25.42</v>
      </c>
      <c r="AF1675" s="5">
        <v>0</v>
      </c>
      <c r="AG1675" s="5">
        <v>4.58</v>
      </c>
      <c r="AH1675" s="5">
        <f t="shared" si="285"/>
        <v>30</v>
      </c>
    </row>
    <row r="1676" spans="1:34" x14ac:dyDescent="0.25">
      <c r="A1676" s="5">
        <v>1621</v>
      </c>
      <c r="B1676" s="5" t="s">
        <v>29</v>
      </c>
      <c r="C1676" s="5" t="s">
        <v>30</v>
      </c>
      <c r="D1676" s="5" t="s">
        <v>2043</v>
      </c>
      <c r="E1676" s="15" t="str">
        <f t="shared" si="286"/>
        <v>B001</v>
      </c>
      <c r="F1676" s="15" t="str">
        <f t="shared" si="276"/>
        <v>16879</v>
      </c>
      <c r="G1676" s="15" t="str">
        <f t="shared" si="277"/>
        <v>1-1</v>
      </c>
      <c r="H1676" s="5" t="s">
        <v>2032</v>
      </c>
      <c r="I1676" s="5">
        <f t="shared" si="278"/>
        <v>1</v>
      </c>
      <c r="J1676" s="5">
        <f t="shared" si="279"/>
        <v>2022</v>
      </c>
      <c r="K1676" s="5">
        <f t="shared" si="280"/>
        <v>16</v>
      </c>
      <c r="L1676" s="7">
        <f t="shared" si="281"/>
        <v>44577</v>
      </c>
      <c r="M1676" s="5" t="s">
        <v>2032</v>
      </c>
      <c r="U1676" s="5" t="s">
        <v>33</v>
      </c>
      <c r="V1676" s="5" t="str">
        <f t="shared" si="282"/>
        <v>clientes - varios</v>
      </c>
      <c r="W1676" s="5" t="str">
        <f t="shared" si="283"/>
        <v>CLIENTES - VARIOS</v>
      </c>
      <c r="X1676" s="5" t="str">
        <f t="shared" si="284"/>
        <v>Clientes - Varios</v>
      </c>
      <c r="Y1676" s="5">
        <v>99999999</v>
      </c>
      <c r="Z1676" s="5" t="s">
        <v>34</v>
      </c>
      <c r="AA1676" s="5" t="s">
        <v>35</v>
      </c>
      <c r="AD1676" s="5" t="s">
        <v>36</v>
      </c>
      <c r="AE1676" s="5">
        <v>77.97</v>
      </c>
      <c r="AF1676" s="5">
        <v>0</v>
      </c>
      <c r="AG1676" s="5">
        <v>14.03</v>
      </c>
      <c r="AH1676" s="5">
        <f t="shared" si="285"/>
        <v>92</v>
      </c>
    </row>
    <row r="1677" spans="1:34" x14ac:dyDescent="0.25">
      <c r="A1677" s="5">
        <v>1622</v>
      </c>
      <c r="B1677" s="5" t="s">
        <v>29</v>
      </c>
      <c r="C1677" s="5" t="s">
        <v>38</v>
      </c>
      <c r="D1677" s="5" t="s">
        <v>2044</v>
      </c>
      <c r="E1677" s="15" t="str">
        <f t="shared" si="286"/>
        <v>F001</v>
      </c>
      <c r="F1677" s="15" t="str">
        <f t="shared" si="276"/>
        <v>8150</v>
      </c>
      <c r="G1677" s="15" t="str">
        <f t="shared" si="277"/>
        <v>1-8</v>
      </c>
      <c r="H1677" s="5" t="s">
        <v>2032</v>
      </c>
      <c r="I1677" s="5">
        <f t="shared" si="278"/>
        <v>1</v>
      </c>
      <c r="J1677" s="5">
        <f t="shared" si="279"/>
        <v>2022</v>
      </c>
      <c r="K1677" s="5">
        <f t="shared" si="280"/>
        <v>16</v>
      </c>
      <c r="L1677" s="7">
        <f t="shared" si="281"/>
        <v>44577</v>
      </c>
      <c r="M1677" s="5" t="s">
        <v>2032</v>
      </c>
      <c r="R1677" s="5" t="s">
        <v>1665</v>
      </c>
      <c r="S1677" s="5" t="s">
        <v>168</v>
      </c>
      <c r="T1677" s="5" t="s">
        <v>169</v>
      </c>
      <c r="U1677" s="5" t="s">
        <v>2045</v>
      </c>
      <c r="V1677" s="5" t="str">
        <f t="shared" si="282"/>
        <v>vasmil contratistas generales s.a.c.</v>
      </c>
      <c r="W1677" s="5" t="str">
        <f t="shared" si="283"/>
        <v>VASMIL CONTRATISTAS GENERALES S.A.C.</v>
      </c>
      <c r="X1677" s="5" t="str">
        <f t="shared" si="284"/>
        <v>Vasmil Contratistas Generales S.A.C.</v>
      </c>
      <c r="Y1677" s="5">
        <v>20602307728</v>
      </c>
      <c r="Z1677" s="5" t="s">
        <v>34</v>
      </c>
      <c r="AA1677" s="5" t="s">
        <v>35</v>
      </c>
      <c r="AD1677" s="5" t="s">
        <v>36</v>
      </c>
      <c r="AE1677" s="5">
        <v>84.75</v>
      </c>
      <c r="AF1677" s="5">
        <v>0</v>
      </c>
      <c r="AG1677" s="5">
        <v>15.25</v>
      </c>
      <c r="AH1677" s="5">
        <f t="shared" si="285"/>
        <v>100</v>
      </c>
    </row>
    <row r="1678" spans="1:34" x14ac:dyDescent="0.25">
      <c r="A1678" s="5">
        <v>1623</v>
      </c>
      <c r="B1678" s="5" t="s">
        <v>29</v>
      </c>
      <c r="C1678" s="5" t="s">
        <v>30</v>
      </c>
      <c r="D1678" s="5" t="s">
        <v>2046</v>
      </c>
      <c r="E1678" s="15" t="str">
        <f t="shared" si="286"/>
        <v>B001</v>
      </c>
      <c r="F1678" s="15" t="str">
        <f t="shared" si="276"/>
        <v>16878</v>
      </c>
      <c r="G1678" s="15" t="str">
        <f t="shared" si="277"/>
        <v>1-1</v>
      </c>
      <c r="H1678" s="5" t="s">
        <v>2032</v>
      </c>
      <c r="I1678" s="5">
        <f t="shared" si="278"/>
        <v>1</v>
      </c>
      <c r="J1678" s="5">
        <f t="shared" si="279"/>
        <v>2022</v>
      </c>
      <c r="K1678" s="5">
        <f t="shared" si="280"/>
        <v>16</v>
      </c>
      <c r="L1678" s="7">
        <f t="shared" si="281"/>
        <v>44577</v>
      </c>
      <c r="M1678" s="5" t="s">
        <v>2032</v>
      </c>
      <c r="U1678" s="5" t="s">
        <v>33</v>
      </c>
      <c r="V1678" s="5" t="str">
        <f t="shared" si="282"/>
        <v>clientes - varios</v>
      </c>
      <c r="W1678" s="5" t="str">
        <f t="shared" si="283"/>
        <v>CLIENTES - VARIOS</v>
      </c>
      <c r="X1678" s="5" t="str">
        <f t="shared" si="284"/>
        <v>Clientes - Varios</v>
      </c>
      <c r="Y1678" s="5">
        <v>99999999</v>
      </c>
      <c r="Z1678" s="5" t="s">
        <v>34</v>
      </c>
      <c r="AA1678" s="5" t="s">
        <v>35</v>
      </c>
      <c r="AD1678" s="5" t="s">
        <v>36</v>
      </c>
      <c r="AE1678" s="5">
        <v>150.85</v>
      </c>
      <c r="AF1678" s="5">
        <v>0</v>
      </c>
      <c r="AG1678" s="5">
        <v>27.15</v>
      </c>
      <c r="AH1678" s="5">
        <f t="shared" si="285"/>
        <v>178</v>
      </c>
    </row>
    <row r="1679" spans="1:34" x14ac:dyDescent="0.25">
      <c r="A1679" s="5">
        <v>1624</v>
      </c>
      <c r="B1679" s="5" t="s">
        <v>29</v>
      </c>
      <c r="C1679" s="5" t="s">
        <v>38</v>
      </c>
      <c r="D1679" s="5" t="s">
        <v>2047</v>
      </c>
      <c r="E1679" s="15" t="str">
        <f t="shared" si="286"/>
        <v>F001</v>
      </c>
      <c r="F1679" s="15" t="str">
        <f t="shared" si="276"/>
        <v>8149</v>
      </c>
      <c r="G1679" s="15" t="str">
        <f t="shared" si="277"/>
        <v>1-8</v>
      </c>
      <c r="H1679" s="5" t="s">
        <v>2032</v>
      </c>
      <c r="I1679" s="5">
        <f t="shared" si="278"/>
        <v>1</v>
      </c>
      <c r="J1679" s="5">
        <f t="shared" si="279"/>
        <v>2022</v>
      </c>
      <c r="K1679" s="5">
        <f t="shared" si="280"/>
        <v>16</v>
      </c>
      <c r="L1679" s="7">
        <f t="shared" si="281"/>
        <v>44577</v>
      </c>
      <c r="M1679" s="5" t="s">
        <v>2032</v>
      </c>
      <c r="R1679" s="5" t="s">
        <v>41</v>
      </c>
      <c r="S1679" s="5" t="s">
        <v>40</v>
      </c>
      <c r="T1679" s="5" t="s">
        <v>41</v>
      </c>
      <c r="U1679" s="5" t="s">
        <v>958</v>
      </c>
      <c r="V1679" s="5" t="str">
        <f t="shared" si="282"/>
        <v>empresa de transportes turismo batangrande srl</v>
      </c>
      <c r="W1679" s="5" t="str">
        <f t="shared" si="283"/>
        <v>EMPRESA DE TRANSPORTES TURISMO BATANGRANDE SRL</v>
      </c>
      <c r="X1679" s="5" t="str">
        <f t="shared" si="284"/>
        <v>Empresa De Transportes Turismo Batangrande Srl</v>
      </c>
      <c r="Y1679" s="5">
        <v>20212390624</v>
      </c>
      <c r="Z1679" s="5" t="s">
        <v>34</v>
      </c>
      <c r="AA1679" s="5" t="s">
        <v>35</v>
      </c>
      <c r="AD1679" s="5" t="s">
        <v>36</v>
      </c>
      <c r="AE1679" s="5">
        <v>208.47</v>
      </c>
      <c r="AF1679" s="5">
        <v>0</v>
      </c>
      <c r="AG1679" s="5">
        <v>37.53</v>
      </c>
      <c r="AH1679" s="5">
        <f t="shared" si="285"/>
        <v>246</v>
      </c>
    </row>
    <row r="1680" spans="1:34" x14ac:dyDescent="0.25">
      <c r="A1680" s="5">
        <v>1625</v>
      </c>
      <c r="B1680" s="5" t="s">
        <v>49</v>
      </c>
      <c r="C1680" s="5" t="s">
        <v>38</v>
      </c>
      <c r="D1680" s="5" t="s">
        <v>2048</v>
      </c>
      <c r="E1680" s="15" t="str">
        <f t="shared" si="286"/>
        <v>F003</v>
      </c>
      <c r="F1680" s="15" t="str">
        <f t="shared" si="276"/>
        <v>2048</v>
      </c>
      <c r="G1680" s="15" t="str">
        <f t="shared" si="277"/>
        <v>3-2</v>
      </c>
      <c r="H1680" s="5" t="s">
        <v>2032</v>
      </c>
      <c r="I1680" s="5">
        <f t="shared" si="278"/>
        <v>1</v>
      </c>
      <c r="J1680" s="5">
        <f t="shared" si="279"/>
        <v>2022</v>
      </c>
      <c r="K1680" s="5">
        <f t="shared" si="280"/>
        <v>16</v>
      </c>
      <c r="L1680" s="7">
        <f t="shared" si="281"/>
        <v>44577</v>
      </c>
      <c r="M1680" s="5" t="s">
        <v>2032</v>
      </c>
      <c r="R1680" s="5" t="s">
        <v>222</v>
      </c>
      <c r="S1680" s="5" t="s">
        <v>40</v>
      </c>
      <c r="T1680" s="5" t="s">
        <v>41</v>
      </c>
      <c r="U1680" s="5" t="s">
        <v>2049</v>
      </c>
      <c r="V1680" s="5" t="str">
        <f t="shared" si="282"/>
        <v>inmobiliaria rosales del valle s.a.c.</v>
      </c>
      <c r="W1680" s="5" t="str">
        <f t="shared" si="283"/>
        <v>INMOBILIARIA ROSALES DEL VALLE S.A.C.</v>
      </c>
      <c r="X1680" s="5" t="str">
        <f t="shared" si="284"/>
        <v>Inmobiliaria Rosales Del Valle S.A.C.</v>
      </c>
      <c r="Y1680" s="5">
        <v>20602201164</v>
      </c>
      <c r="Z1680" s="5" t="s">
        <v>34</v>
      </c>
      <c r="AA1680" s="5" t="s">
        <v>35</v>
      </c>
      <c r="AD1680" s="5" t="s">
        <v>36</v>
      </c>
      <c r="AE1680" s="5">
        <v>25.42</v>
      </c>
      <c r="AF1680" s="5">
        <v>0</v>
      </c>
      <c r="AG1680" s="5">
        <v>4.58</v>
      </c>
      <c r="AH1680" s="5">
        <f t="shared" si="285"/>
        <v>30</v>
      </c>
    </row>
    <row r="1681" spans="1:34" x14ac:dyDescent="0.25">
      <c r="A1681" s="5">
        <v>1626</v>
      </c>
      <c r="B1681" s="5" t="s">
        <v>55</v>
      </c>
      <c r="C1681" s="5" t="s">
        <v>38</v>
      </c>
      <c r="D1681" s="5" t="s">
        <v>2050</v>
      </c>
      <c r="E1681" s="15" t="str">
        <f t="shared" si="286"/>
        <v>F002</v>
      </c>
      <c r="F1681" s="15" t="str">
        <f t="shared" si="276"/>
        <v>3433</v>
      </c>
      <c r="G1681" s="15" t="str">
        <f t="shared" si="277"/>
        <v>2-3</v>
      </c>
      <c r="H1681" s="5" t="s">
        <v>2051</v>
      </c>
      <c r="I1681" s="5">
        <f t="shared" si="278"/>
        <v>1</v>
      </c>
      <c r="J1681" s="5">
        <f t="shared" si="279"/>
        <v>2022</v>
      </c>
      <c r="K1681" s="5">
        <f t="shared" si="280"/>
        <v>15</v>
      </c>
      <c r="L1681" s="7">
        <f t="shared" si="281"/>
        <v>44576</v>
      </c>
      <c r="M1681" s="5" t="s">
        <v>2051</v>
      </c>
      <c r="R1681" s="5" t="s">
        <v>41</v>
      </c>
      <c r="S1681" s="5" t="s">
        <v>40</v>
      </c>
      <c r="T1681" s="5" t="s">
        <v>41</v>
      </c>
      <c r="U1681" s="5" t="s">
        <v>106</v>
      </c>
      <c r="V1681" s="5" t="str">
        <f t="shared" si="282"/>
        <v>casiano maco segundo baltazar</v>
      </c>
      <c r="W1681" s="5" t="str">
        <f t="shared" si="283"/>
        <v>CASIANO MACO SEGUNDO BALTAZAR</v>
      </c>
      <c r="X1681" s="5" t="str">
        <f t="shared" si="284"/>
        <v>Casiano Maco Segundo Baltazar</v>
      </c>
      <c r="Y1681" s="5">
        <v>10432479388</v>
      </c>
      <c r="Z1681" s="5" t="s">
        <v>34</v>
      </c>
      <c r="AA1681" s="5" t="s">
        <v>35</v>
      </c>
      <c r="AD1681" s="5" t="s">
        <v>36</v>
      </c>
      <c r="AE1681" s="5">
        <v>59.32</v>
      </c>
      <c r="AF1681" s="5">
        <v>0</v>
      </c>
      <c r="AG1681" s="5">
        <v>10.68</v>
      </c>
      <c r="AH1681" s="5">
        <f t="shared" si="285"/>
        <v>70</v>
      </c>
    </row>
    <row r="1682" spans="1:34" x14ac:dyDescent="0.25">
      <c r="A1682" s="5">
        <v>1627</v>
      </c>
      <c r="B1682" s="5" t="s">
        <v>55</v>
      </c>
      <c r="C1682" s="5" t="s">
        <v>38</v>
      </c>
      <c r="D1682" s="5" t="s">
        <v>2052</v>
      </c>
      <c r="E1682" s="15" t="str">
        <f t="shared" si="286"/>
        <v>F002</v>
      </c>
      <c r="F1682" s="15" t="str">
        <f t="shared" si="276"/>
        <v>3432</v>
      </c>
      <c r="G1682" s="15" t="str">
        <f t="shared" si="277"/>
        <v>2-3</v>
      </c>
      <c r="H1682" s="5" t="s">
        <v>2051</v>
      </c>
      <c r="I1682" s="5">
        <f t="shared" si="278"/>
        <v>1</v>
      </c>
      <c r="J1682" s="5">
        <f t="shared" si="279"/>
        <v>2022</v>
      </c>
      <c r="K1682" s="5">
        <f t="shared" si="280"/>
        <v>15</v>
      </c>
      <c r="L1682" s="7">
        <f t="shared" si="281"/>
        <v>44576</v>
      </c>
      <c r="M1682" s="5" t="s">
        <v>2051</v>
      </c>
      <c r="R1682" s="5" t="s">
        <v>41</v>
      </c>
      <c r="S1682" s="5" t="s">
        <v>40</v>
      </c>
      <c r="T1682" s="5" t="s">
        <v>41</v>
      </c>
      <c r="U1682" s="5" t="s">
        <v>95</v>
      </c>
      <c r="V1682" s="5" t="str">
        <f t="shared" si="282"/>
        <v>distribuciones e.m.i. s.a.c.</v>
      </c>
      <c r="W1682" s="5" t="str">
        <f t="shared" si="283"/>
        <v>DISTRIBUCIONES E.M.I. S.A.C.</v>
      </c>
      <c r="X1682" s="5" t="str">
        <f t="shared" si="284"/>
        <v>Distribuciones E.M.I. S.A.C.</v>
      </c>
      <c r="Y1682" s="5">
        <v>20352813711</v>
      </c>
      <c r="Z1682" s="5" t="s">
        <v>34</v>
      </c>
      <c r="AA1682" s="5" t="s">
        <v>35</v>
      </c>
      <c r="AD1682" s="5" t="s">
        <v>36</v>
      </c>
      <c r="AE1682" s="5">
        <v>50.85</v>
      </c>
      <c r="AF1682" s="5">
        <v>0</v>
      </c>
      <c r="AG1682" s="5">
        <v>9.15</v>
      </c>
      <c r="AH1682" s="5">
        <f t="shared" si="285"/>
        <v>60</v>
      </c>
    </row>
    <row r="1683" spans="1:34" x14ac:dyDescent="0.25">
      <c r="A1683" s="5">
        <v>1628</v>
      </c>
      <c r="B1683" s="5" t="s">
        <v>29</v>
      </c>
      <c r="C1683" s="5" t="s">
        <v>30</v>
      </c>
      <c r="D1683" s="5" t="s">
        <v>2053</v>
      </c>
      <c r="E1683" s="15" t="str">
        <f t="shared" si="286"/>
        <v>B001</v>
      </c>
      <c r="F1683" s="15" t="str">
        <f t="shared" si="276"/>
        <v>16877</v>
      </c>
      <c r="G1683" s="15" t="str">
        <f t="shared" si="277"/>
        <v>1-1</v>
      </c>
      <c r="H1683" s="5" t="s">
        <v>2051</v>
      </c>
      <c r="I1683" s="5">
        <f t="shared" si="278"/>
        <v>1</v>
      </c>
      <c r="J1683" s="5">
        <f t="shared" si="279"/>
        <v>2022</v>
      </c>
      <c r="K1683" s="5">
        <f t="shared" si="280"/>
        <v>15</v>
      </c>
      <c r="L1683" s="7">
        <f t="shared" si="281"/>
        <v>44576</v>
      </c>
      <c r="M1683" s="5" t="s">
        <v>2051</v>
      </c>
      <c r="U1683" s="5" t="s">
        <v>33</v>
      </c>
      <c r="V1683" s="5" t="str">
        <f t="shared" si="282"/>
        <v>clientes - varios</v>
      </c>
      <c r="W1683" s="5" t="str">
        <f t="shared" si="283"/>
        <v>CLIENTES - VARIOS</v>
      </c>
      <c r="X1683" s="5" t="str">
        <f t="shared" si="284"/>
        <v>Clientes - Varios</v>
      </c>
      <c r="Y1683" s="5">
        <v>99999999</v>
      </c>
      <c r="Z1683" s="5" t="s">
        <v>34</v>
      </c>
      <c r="AA1683" s="5" t="s">
        <v>35</v>
      </c>
      <c r="AD1683" s="5" t="s">
        <v>36</v>
      </c>
      <c r="AE1683" s="5">
        <v>112.71</v>
      </c>
      <c r="AF1683" s="5">
        <v>0</v>
      </c>
      <c r="AG1683" s="5">
        <v>20.29</v>
      </c>
      <c r="AH1683" s="5">
        <f t="shared" si="285"/>
        <v>133</v>
      </c>
    </row>
    <row r="1684" spans="1:34" x14ac:dyDescent="0.25">
      <c r="A1684" s="5">
        <v>1629</v>
      </c>
      <c r="B1684" s="5" t="s">
        <v>29</v>
      </c>
      <c r="C1684" s="5" t="s">
        <v>30</v>
      </c>
      <c r="D1684" s="5" t="s">
        <v>2054</v>
      </c>
      <c r="E1684" s="15" t="str">
        <f t="shared" si="286"/>
        <v>B001</v>
      </c>
      <c r="F1684" s="15" t="str">
        <f t="shared" si="276"/>
        <v>16876</v>
      </c>
      <c r="G1684" s="15" t="str">
        <f t="shared" si="277"/>
        <v>1-1</v>
      </c>
      <c r="H1684" s="5" t="s">
        <v>2051</v>
      </c>
      <c r="I1684" s="5">
        <f t="shared" si="278"/>
        <v>1</v>
      </c>
      <c r="J1684" s="5">
        <f t="shared" si="279"/>
        <v>2022</v>
      </c>
      <c r="K1684" s="5">
        <f t="shared" si="280"/>
        <v>15</v>
      </c>
      <c r="L1684" s="7">
        <f t="shared" si="281"/>
        <v>44576</v>
      </c>
      <c r="M1684" s="5" t="s">
        <v>2051</v>
      </c>
      <c r="R1684" s="5" t="s">
        <v>87</v>
      </c>
      <c r="S1684" s="5" t="s">
        <v>40</v>
      </c>
      <c r="T1684" s="5" t="s">
        <v>41</v>
      </c>
      <c r="U1684" s="5" t="s">
        <v>2055</v>
      </c>
      <c r="V1684" s="5" t="str">
        <f t="shared" si="282"/>
        <v>mejia nuñez, jose wilmer</v>
      </c>
      <c r="W1684" s="5" t="str">
        <f t="shared" si="283"/>
        <v>MEJIA NUÑEZ, JOSE WILMER</v>
      </c>
      <c r="X1684" s="5" t="str">
        <f t="shared" si="284"/>
        <v>Mejia Nuñez, Jose Wilmer</v>
      </c>
      <c r="Y1684" s="5">
        <v>27436858</v>
      </c>
      <c r="Z1684" s="5" t="s">
        <v>34</v>
      </c>
      <c r="AA1684" s="5" t="s">
        <v>35</v>
      </c>
      <c r="AD1684" s="5" t="s">
        <v>36</v>
      </c>
      <c r="AE1684" s="5">
        <v>84.75</v>
      </c>
      <c r="AF1684" s="5">
        <v>0</v>
      </c>
      <c r="AG1684" s="5">
        <v>15.25</v>
      </c>
      <c r="AH1684" s="5">
        <f t="shared" si="285"/>
        <v>100</v>
      </c>
    </row>
    <row r="1685" spans="1:34" x14ac:dyDescent="0.25">
      <c r="A1685" s="5">
        <v>1630</v>
      </c>
      <c r="B1685" s="5" t="s">
        <v>55</v>
      </c>
      <c r="C1685" s="5" t="s">
        <v>30</v>
      </c>
      <c r="D1685" s="5" t="s">
        <v>2056</v>
      </c>
      <c r="E1685" s="15" t="str">
        <f t="shared" si="286"/>
        <v>B002</v>
      </c>
      <c r="F1685" s="15" t="str">
        <f t="shared" si="276"/>
        <v>15881</v>
      </c>
      <c r="G1685" s="15" t="str">
        <f t="shared" si="277"/>
        <v>2-1</v>
      </c>
      <c r="H1685" s="5" t="s">
        <v>2051</v>
      </c>
      <c r="I1685" s="5">
        <f t="shared" si="278"/>
        <v>1</v>
      </c>
      <c r="J1685" s="5">
        <f t="shared" si="279"/>
        <v>2022</v>
      </c>
      <c r="K1685" s="5">
        <f t="shared" si="280"/>
        <v>15</v>
      </c>
      <c r="L1685" s="7">
        <f t="shared" si="281"/>
        <v>44576</v>
      </c>
      <c r="M1685" s="5" t="s">
        <v>2051</v>
      </c>
      <c r="U1685" s="5" t="s">
        <v>33</v>
      </c>
      <c r="V1685" s="5" t="str">
        <f t="shared" si="282"/>
        <v>clientes - varios</v>
      </c>
      <c r="W1685" s="5" t="str">
        <f t="shared" si="283"/>
        <v>CLIENTES - VARIOS</v>
      </c>
      <c r="X1685" s="5" t="str">
        <f t="shared" si="284"/>
        <v>Clientes - Varios</v>
      </c>
      <c r="Y1685" s="5">
        <v>99999999</v>
      </c>
      <c r="Z1685" s="5" t="s">
        <v>34</v>
      </c>
      <c r="AA1685" s="5" t="s">
        <v>35</v>
      </c>
      <c r="AD1685" s="5" t="s">
        <v>36</v>
      </c>
      <c r="AE1685" s="5">
        <v>63.56</v>
      </c>
      <c r="AF1685" s="5">
        <v>0</v>
      </c>
      <c r="AG1685" s="5">
        <v>11.44</v>
      </c>
      <c r="AH1685" s="5">
        <f t="shared" si="285"/>
        <v>75</v>
      </c>
    </row>
    <row r="1686" spans="1:34" x14ac:dyDescent="0.25">
      <c r="A1686" s="5">
        <v>1631</v>
      </c>
      <c r="B1686" s="5" t="s">
        <v>55</v>
      </c>
      <c r="C1686" s="5" t="s">
        <v>38</v>
      </c>
      <c r="D1686" s="5" t="s">
        <v>2057</v>
      </c>
      <c r="E1686" s="15" t="str">
        <f t="shared" si="286"/>
        <v>F002</v>
      </c>
      <c r="F1686" s="15" t="str">
        <f t="shared" si="276"/>
        <v>3431</v>
      </c>
      <c r="G1686" s="15" t="str">
        <f t="shared" si="277"/>
        <v>2-3</v>
      </c>
      <c r="H1686" s="5" t="s">
        <v>2051</v>
      </c>
      <c r="I1686" s="5">
        <f t="shared" si="278"/>
        <v>1</v>
      </c>
      <c r="J1686" s="5">
        <f t="shared" si="279"/>
        <v>2022</v>
      </c>
      <c r="K1686" s="5">
        <f t="shared" si="280"/>
        <v>15</v>
      </c>
      <c r="L1686" s="7">
        <f t="shared" si="281"/>
        <v>44576</v>
      </c>
      <c r="M1686" s="5" t="s">
        <v>2051</v>
      </c>
      <c r="U1686" s="5" t="s">
        <v>312</v>
      </c>
      <c r="V1686" s="5" t="str">
        <f t="shared" si="282"/>
        <v>inversiones tantalean cayotopa</v>
      </c>
      <c r="W1686" s="5" t="str">
        <f t="shared" si="283"/>
        <v>INVERSIONES TANTALEAN CAYOTOPA</v>
      </c>
      <c r="X1686" s="5" t="str">
        <f t="shared" si="284"/>
        <v>Inversiones Tantalean Cayotopa</v>
      </c>
      <c r="Y1686" s="5">
        <v>20608161296</v>
      </c>
      <c r="Z1686" s="5" t="s">
        <v>34</v>
      </c>
      <c r="AA1686" s="5" t="s">
        <v>35</v>
      </c>
      <c r="AD1686" s="5" t="s">
        <v>36</v>
      </c>
      <c r="AE1686" s="5">
        <v>16.95</v>
      </c>
      <c r="AF1686" s="5">
        <v>0</v>
      </c>
      <c r="AG1686" s="5">
        <v>3.05</v>
      </c>
      <c r="AH1686" s="5">
        <f t="shared" si="285"/>
        <v>20</v>
      </c>
    </row>
    <row r="1687" spans="1:34" x14ac:dyDescent="0.25">
      <c r="A1687" s="5">
        <v>1632</v>
      </c>
      <c r="B1687" s="5" t="s">
        <v>29</v>
      </c>
      <c r="C1687" s="5" t="s">
        <v>30</v>
      </c>
      <c r="D1687" s="5" t="s">
        <v>2058</v>
      </c>
      <c r="E1687" s="15" t="str">
        <f t="shared" si="286"/>
        <v>B001</v>
      </c>
      <c r="F1687" s="15" t="str">
        <f t="shared" si="276"/>
        <v>16875</v>
      </c>
      <c r="G1687" s="15" t="str">
        <f t="shared" si="277"/>
        <v>1-1</v>
      </c>
      <c r="H1687" s="5" t="s">
        <v>2051</v>
      </c>
      <c r="I1687" s="5">
        <f t="shared" si="278"/>
        <v>1</v>
      </c>
      <c r="J1687" s="5">
        <f t="shared" si="279"/>
        <v>2022</v>
      </c>
      <c r="K1687" s="5">
        <f t="shared" si="280"/>
        <v>15</v>
      </c>
      <c r="L1687" s="7">
        <f t="shared" si="281"/>
        <v>44576</v>
      </c>
      <c r="M1687" s="5" t="s">
        <v>2051</v>
      </c>
      <c r="U1687" s="5" t="s">
        <v>33</v>
      </c>
      <c r="V1687" s="5" t="str">
        <f t="shared" si="282"/>
        <v>clientes - varios</v>
      </c>
      <c r="W1687" s="5" t="str">
        <f t="shared" si="283"/>
        <v>CLIENTES - VARIOS</v>
      </c>
      <c r="X1687" s="5" t="str">
        <f t="shared" si="284"/>
        <v>Clientes - Varios</v>
      </c>
      <c r="Y1687" s="5">
        <v>99999999</v>
      </c>
      <c r="Z1687" s="5" t="s">
        <v>34</v>
      </c>
      <c r="AA1687" s="5" t="s">
        <v>35</v>
      </c>
      <c r="AD1687" s="5" t="s">
        <v>36</v>
      </c>
      <c r="AE1687" s="5">
        <v>135.59</v>
      </c>
      <c r="AF1687" s="5">
        <v>0</v>
      </c>
      <c r="AG1687" s="5">
        <v>24.41</v>
      </c>
      <c r="AH1687" s="5">
        <f t="shared" si="285"/>
        <v>160</v>
      </c>
    </row>
    <row r="1688" spans="1:34" x14ac:dyDescent="0.25">
      <c r="A1688" s="5">
        <v>1633</v>
      </c>
      <c r="B1688" s="5" t="s">
        <v>29</v>
      </c>
      <c r="C1688" s="5" t="s">
        <v>38</v>
      </c>
      <c r="D1688" s="5" t="s">
        <v>2059</v>
      </c>
      <c r="E1688" s="15" t="str">
        <f t="shared" si="286"/>
        <v>F001</v>
      </c>
      <c r="F1688" s="15" t="str">
        <f t="shared" si="276"/>
        <v>8148</v>
      </c>
      <c r="G1688" s="15" t="str">
        <f t="shared" si="277"/>
        <v>1-8</v>
      </c>
      <c r="H1688" s="5" t="s">
        <v>2051</v>
      </c>
      <c r="I1688" s="5">
        <f t="shared" si="278"/>
        <v>1</v>
      </c>
      <c r="J1688" s="5">
        <f t="shared" si="279"/>
        <v>2022</v>
      </c>
      <c r="K1688" s="5">
        <f t="shared" si="280"/>
        <v>15</v>
      </c>
      <c r="L1688" s="7">
        <f t="shared" si="281"/>
        <v>44576</v>
      </c>
      <c r="M1688" s="5" t="s">
        <v>2051</v>
      </c>
      <c r="R1688" s="5" t="s">
        <v>395</v>
      </c>
      <c r="S1688" s="5" t="s">
        <v>168</v>
      </c>
      <c r="T1688" s="5" t="s">
        <v>169</v>
      </c>
      <c r="U1688" s="5" t="s">
        <v>396</v>
      </c>
      <c r="V1688" s="5" t="str">
        <f t="shared" si="282"/>
        <v>transportes pasamayo s r ltda</v>
      </c>
      <c r="W1688" s="5" t="str">
        <f t="shared" si="283"/>
        <v>TRANSPORTES PASAMAYO S R LTDA</v>
      </c>
      <c r="X1688" s="5" t="str">
        <f t="shared" si="284"/>
        <v>Transportes Pasamayo S R Ltda</v>
      </c>
      <c r="Y1688" s="5">
        <v>20225171719</v>
      </c>
      <c r="Z1688" s="5" t="s">
        <v>34</v>
      </c>
      <c r="AA1688" s="5" t="s">
        <v>35</v>
      </c>
      <c r="AD1688" s="5" t="s">
        <v>36</v>
      </c>
      <c r="AE1688" s="5">
        <v>169.49</v>
      </c>
      <c r="AF1688" s="5">
        <v>0</v>
      </c>
      <c r="AG1688" s="5">
        <v>30.51</v>
      </c>
      <c r="AH1688" s="5">
        <f t="shared" si="285"/>
        <v>200</v>
      </c>
    </row>
    <row r="1689" spans="1:34" x14ac:dyDescent="0.25">
      <c r="A1689" s="5">
        <v>1634</v>
      </c>
      <c r="B1689" s="5" t="s">
        <v>29</v>
      </c>
      <c r="C1689" s="5" t="s">
        <v>30</v>
      </c>
      <c r="D1689" s="5" t="s">
        <v>2060</v>
      </c>
      <c r="E1689" s="15" t="str">
        <f t="shared" si="286"/>
        <v>B001</v>
      </c>
      <c r="F1689" s="15" t="str">
        <f t="shared" si="276"/>
        <v>16874</v>
      </c>
      <c r="G1689" s="15" t="str">
        <f t="shared" si="277"/>
        <v>1-1</v>
      </c>
      <c r="H1689" s="5" t="s">
        <v>2051</v>
      </c>
      <c r="I1689" s="5">
        <f t="shared" si="278"/>
        <v>1</v>
      </c>
      <c r="J1689" s="5">
        <f t="shared" si="279"/>
        <v>2022</v>
      </c>
      <c r="K1689" s="5">
        <f t="shared" si="280"/>
        <v>15</v>
      </c>
      <c r="L1689" s="7">
        <f t="shared" si="281"/>
        <v>44576</v>
      </c>
      <c r="M1689" s="5" t="s">
        <v>2051</v>
      </c>
      <c r="U1689" s="5" t="s">
        <v>33</v>
      </c>
      <c r="V1689" s="5" t="str">
        <f t="shared" si="282"/>
        <v>clientes - varios</v>
      </c>
      <c r="W1689" s="5" t="str">
        <f t="shared" si="283"/>
        <v>CLIENTES - VARIOS</v>
      </c>
      <c r="X1689" s="5" t="str">
        <f t="shared" si="284"/>
        <v>Clientes - Varios</v>
      </c>
      <c r="Y1689" s="5">
        <v>99999999</v>
      </c>
      <c r="Z1689" s="5" t="s">
        <v>34</v>
      </c>
      <c r="AA1689" s="5" t="s">
        <v>35</v>
      </c>
      <c r="AD1689" s="5" t="s">
        <v>36</v>
      </c>
      <c r="AE1689" s="5">
        <v>101.69</v>
      </c>
      <c r="AF1689" s="5">
        <v>0</v>
      </c>
      <c r="AG1689" s="5">
        <v>18.3</v>
      </c>
      <c r="AH1689" s="5">
        <f t="shared" si="285"/>
        <v>119.99</v>
      </c>
    </row>
    <row r="1690" spans="1:34" x14ac:dyDescent="0.25">
      <c r="A1690" s="5">
        <v>1635</v>
      </c>
      <c r="B1690" s="5" t="s">
        <v>49</v>
      </c>
      <c r="C1690" s="5" t="s">
        <v>30</v>
      </c>
      <c r="D1690" s="5" t="s">
        <v>2061</v>
      </c>
      <c r="E1690" s="15" t="str">
        <f t="shared" si="286"/>
        <v>B003</v>
      </c>
      <c r="F1690" s="15" t="str">
        <f t="shared" si="276"/>
        <v>12407</v>
      </c>
      <c r="G1690" s="15" t="str">
        <f t="shared" si="277"/>
        <v>3-1</v>
      </c>
      <c r="H1690" s="5" t="s">
        <v>2051</v>
      </c>
      <c r="I1690" s="5">
        <f t="shared" si="278"/>
        <v>1</v>
      </c>
      <c r="J1690" s="5">
        <f t="shared" si="279"/>
        <v>2022</v>
      </c>
      <c r="K1690" s="5">
        <f t="shared" si="280"/>
        <v>15</v>
      </c>
      <c r="L1690" s="7">
        <f t="shared" si="281"/>
        <v>44576</v>
      </c>
      <c r="M1690" s="5" t="s">
        <v>2051</v>
      </c>
      <c r="U1690" s="5" t="s">
        <v>33</v>
      </c>
      <c r="V1690" s="5" t="str">
        <f t="shared" si="282"/>
        <v>clientes - varios</v>
      </c>
      <c r="W1690" s="5" t="str">
        <f t="shared" si="283"/>
        <v>CLIENTES - VARIOS</v>
      </c>
      <c r="X1690" s="5" t="str">
        <f t="shared" si="284"/>
        <v>Clientes - Varios</v>
      </c>
      <c r="Y1690" s="5">
        <v>99999999</v>
      </c>
      <c r="Z1690" s="5" t="s">
        <v>34</v>
      </c>
      <c r="AA1690" s="5" t="s">
        <v>35</v>
      </c>
      <c r="AD1690" s="5" t="s">
        <v>36</v>
      </c>
      <c r="AE1690" s="5">
        <v>423.73</v>
      </c>
      <c r="AF1690" s="5">
        <v>0</v>
      </c>
      <c r="AG1690" s="5">
        <v>76.27</v>
      </c>
      <c r="AH1690" s="5">
        <f t="shared" si="285"/>
        <v>500</v>
      </c>
    </row>
    <row r="1691" spans="1:34" x14ac:dyDescent="0.25">
      <c r="A1691" s="5">
        <v>1636</v>
      </c>
      <c r="B1691" s="5" t="s">
        <v>49</v>
      </c>
      <c r="C1691" s="5" t="s">
        <v>30</v>
      </c>
      <c r="D1691" s="5" t="s">
        <v>2062</v>
      </c>
      <c r="E1691" s="15" t="str">
        <f t="shared" si="286"/>
        <v>B003</v>
      </c>
      <c r="F1691" s="15" t="str">
        <f t="shared" si="276"/>
        <v>12406</v>
      </c>
      <c r="G1691" s="15" t="str">
        <f t="shared" si="277"/>
        <v>3-1</v>
      </c>
      <c r="H1691" s="5" t="s">
        <v>2051</v>
      </c>
      <c r="I1691" s="5">
        <f t="shared" si="278"/>
        <v>1</v>
      </c>
      <c r="J1691" s="5">
        <f t="shared" si="279"/>
        <v>2022</v>
      </c>
      <c r="K1691" s="5">
        <f t="shared" si="280"/>
        <v>15</v>
      </c>
      <c r="L1691" s="7">
        <f t="shared" si="281"/>
        <v>44576</v>
      </c>
      <c r="M1691" s="5" t="s">
        <v>2051</v>
      </c>
      <c r="U1691" s="5" t="s">
        <v>33</v>
      </c>
      <c r="V1691" s="5" t="str">
        <f t="shared" si="282"/>
        <v>clientes - varios</v>
      </c>
      <c r="W1691" s="5" t="str">
        <f t="shared" si="283"/>
        <v>CLIENTES - VARIOS</v>
      </c>
      <c r="X1691" s="5" t="str">
        <f t="shared" si="284"/>
        <v>Clientes - Varios</v>
      </c>
      <c r="Y1691" s="5">
        <v>99999999</v>
      </c>
      <c r="Z1691" s="5" t="s">
        <v>34</v>
      </c>
      <c r="AA1691" s="5" t="s">
        <v>35</v>
      </c>
      <c r="AD1691" s="5" t="s">
        <v>36</v>
      </c>
      <c r="AE1691" s="5">
        <v>423.73</v>
      </c>
      <c r="AF1691" s="5">
        <v>0</v>
      </c>
      <c r="AG1691" s="5">
        <v>76.27</v>
      </c>
      <c r="AH1691" s="5">
        <f t="shared" si="285"/>
        <v>500</v>
      </c>
    </row>
    <row r="1692" spans="1:34" x14ac:dyDescent="0.25">
      <c r="A1692" s="5">
        <v>1637</v>
      </c>
      <c r="B1692" s="5" t="s">
        <v>49</v>
      </c>
      <c r="C1692" s="5" t="s">
        <v>30</v>
      </c>
      <c r="D1692" s="5" t="s">
        <v>2063</v>
      </c>
      <c r="E1692" s="15" t="str">
        <f t="shared" si="286"/>
        <v>B003</v>
      </c>
      <c r="F1692" s="15" t="str">
        <f t="shared" si="276"/>
        <v>12405</v>
      </c>
      <c r="G1692" s="15" t="str">
        <f t="shared" si="277"/>
        <v>3-1</v>
      </c>
      <c r="H1692" s="5" t="s">
        <v>2051</v>
      </c>
      <c r="I1692" s="5">
        <f t="shared" si="278"/>
        <v>1</v>
      </c>
      <c r="J1692" s="5">
        <f t="shared" si="279"/>
        <v>2022</v>
      </c>
      <c r="K1692" s="5">
        <f t="shared" si="280"/>
        <v>15</v>
      </c>
      <c r="L1692" s="7">
        <f t="shared" si="281"/>
        <v>44576</v>
      </c>
      <c r="M1692" s="5" t="s">
        <v>2051</v>
      </c>
      <c r="U1692" s="5" t="s">
        <v>33</v>
      </c>
      <c r="V1692" s="5" t="str">
        <f t="shared" si="282"/>
        <v>clientes - varios</v>
      </c>
      <c r="W1692" s="5" t="str">
        <f t="shared" si="283"/>
        <v>CLIENTES - VARIOS</v>
      </c>
      <c r="X1692" s="5" t="str">
        <f t="shared" si="284"/>
        <v>Clientes - Varios</v>
      </c>
      <c r="Y1692" s="5">
        <v>99999999</v>
      </c>
      <c r="Z1692" s="5" t="s">
        <v>34</v>
      </c>
      <c r="AA1692" s="5" t="s">
        <v>35</v>
      </c>
      <c r="AD1692" s="5" t="s">
        <v>36</v>
      </c>
      <c r="AE1692" s="5">
        <v>423.73</v>
      </c>
      <c r="AF1692" s="5">
        <v>0</v>
      </c>
      <c r="AG1692" s="5">
        <v>76.27</v>
      </c>
      <c r="AH1692" s="5">
        <f t="shared" si="285"/>
        <v>500</v>
      </c>
    </row>
    <row r="1693" spans="1:34" x14ac:dyDescent="0.25">
      <c r="A1693" s="5">
        <v>1638</v>
      </c>
      <c r="B1693" s="5" t="s">
        <v>49</v>
      </c>
      <c r="C1693" s="5" t="s">
        <v>30</v>
      </c>
      <c r="D1693" s="5" t="s">
        <v>2064</v>
      </c>
      <c r="E1693" s="15" t="str">
        <f t="shared" si="286"/>
        <v>B003</v>
      </c>
      <c r="F1693" s="15" t="str">
        <f t="shared" si="276"/>
        <v>12404</v>
      </c>
      <c r="G1693" s="15" t="str">
        <f t="shared" si="277"/>
        <v>3-1</v>
      </c>
      <c r="H1693" s="5" t="s">
        <v>2051</v>
      </c>
      <c r="I1693" s="5">
        <f t="shared" si="278"/>
        <v>1</v>
      </c>
      <c r="J1693" s="5">
        <f t="shared" si="279"/>
        <v>2022</v>
      </c>
      <c r="K1693" s="5">
        <f t="shared" si="280"/>
        <v>15</v>
      </c>
      <c r="L1693" s="7">
        <f t="shared" si="281"/>
        <v>44576</v>
      </c>
      <c r="M1693" s="5" t="s">
        <v>2051</v>
      </c>
      <c r="U1693" s="5" t="s">
        <v>33</v>
      </c>
      <c r="V1693" s="5" t="str">
        <f t="shared" si="282"/>
        <v>clientes - varios</v>
      </c>
      <c r="W1693" s="5" t="str">
        <f t="shared" si="283"/>
        <v>CLIENTES - VARIOS</v>
      </c>
      <c r="X1693" s="5" t="str">
        <f t="shared" si="284"/>
        <v>Clientes - Varios</v>
      </c>
      <c r="Y1693" s="5">
        <v>99999999</v>
      </c>
      <c r="Z1693" s="5" t="s">
        <v>34</v>
      </c>
      <c r="AA1693" s="5" t="s">
        <v>35</v>
      </c>
      <c r="AD1693" s="5" t="s">
        <v>36</v>
      </c>
      <c r="AE1693" s="5">
        <v>423.73</v>
      </c>
      <c r="AF1693" s="5">
        <v>0</v>
      </c>
      <c r="AG1693" s="5">
        <v>76.27</v>
      </c>
      <c r="AH1693" s="5">
        <f t="shared" si="285"/>
        <v>500</v>
      </c>
    </row>
    <row r="1694" spans="1:34" x14ac:dyDescent="0.25">
      <c r="A1694" s="5">
        <v>1639</v>
      </c>
      <c r="B1694" s="5" t="s">
        <v>29</v>
      </c>
      <c r="C1694" s="5" t="s">
        <v>30</v>
      </c>
      <c r="D1694" s="5" t="s">
        <v>2065</v>
      </c>
      <c r="E1694" s="15" t="str">
        <f t="shared" si="286"/>
        <v>B001</v>
      </c>
      <c r="F1694" s="15" t="str">
        <f t="shared" si="276"/>
        <v>16873</v>
      </c>
      <c r="G1694" s="15" t="str">
        <f t="shared" si="277"/>
        <v>1-1</v>
      </c>
      <c r="H1694" s="5" t="s">
        <v>2051</v>
      </c>
      <c r="I1694" s="5">
        <f t="shared" si="278"/>
        <v>1</v>
      </c>
      <c r="J1694" s="5">
        <f t="shared" si="279"/>
        <v>2022</v>
      </c>
      <c r="K1694" s="5">
        <f t="shared" si="280"/>
        <v>15</v>
      </c>
      <c r="L1694" s="7">
        <f t="shared" si="281"/>
        <v>44576</v>
      </c>
      <c r="M1694" s="5" t="s">
        <v>2051</v>
      </c>
      <c r="U1694" s="5" t="s">
        <v>33</v>
      </c>
      <c r="V1694" s="5" t="str">
        <f t="shared" si="282"/>
        <v>clientes - varios</v>
      </c>
      <c r="W1694" s="5" t="str">
        <f t="shared" si="283"/>
        <v>CLIENTES - VARIOS</v>
      </c>
      <c r="X1694" s="5" t="str">
        <f t="shared" si="284"/>
        <v>Clientes - Varios</v>
      </c>
      <c r="Y1694" s="5">
        <v>99999999</v>
      </c>
      <c r="Z1694" s="5" t="s">
        <v>34</v>
      </c>
      <c r="AA1694" s="5" t="s">
        <v>35</v>
      </c>
      <c r="AD1694" s="5" t="s">
        <v>36</v>
      </c>
      <c r="AE1694" s="5">
        <v>84.75</v>
      </c>
      <c r="AF1694" s="5">
        <v>0</v>
      </c>
      <c r="AG1694" s="5">
        <v>15.25</v>
      </c>
      <c r="AH1694" s="5">
        <f t="shared" si="285"/>
        <v>100</v>
      </c>
    </row>
    <row r="1695" spans="1:34" x14ac:dyDescent="0.25">
      <c r="A1695" s="5">
        <v>1640</v>
      </c>
      <c r="B1695" s="5" t="s">
        <v>29</v>
      </c>
      <c r="C1695" s="5" t="s">
        <v>30</v>
      </c>
      <c r="D1695" s="5" t="s">
        <v>2066</v>
      </c>
      <c r="E1695" s="15" t="str">
        <f t="shared" si="286"/>
        <v>B001</v>
      </c>
      <c r="F1695" s="15" t="str">
        <f t="shared" si="276"/>
        <v>16872</v>
      </c>
      <c r="G1695" s="15" t="str">
        <f t="shared" si="277"/>
        <v>1-1</v>
      </c>
      <c r="H1695" s="5" t="s">
        <v>2051</v>
      </c>
      <c r="I1695" s="5">
        <f t="shared" si="278"/>
        <v>1</v>
      </c>
      <c r="J1695" s="5">
        <f t="shared" si="279"/>
        <v>2022</v>
      </c>
      <c r="K1695" s="5">
        <f t="shared" si="280"/>
        <v>15</v>
      </c>
      <c r="L1695" s="7">
        <f t="shared" si="281"/>
        <v>44576</v>
      </c>
      <c r="M1695" s="5" t="s">
        <v>2051</v>
      </c>
      <c r="U1695" s="5" t="s">
        <v>33</v>
      </c>
      <c r="V1695" s="5" t="str">
        <f t="shared" si="282"/>
        <v>clientes - varios</v>
      </c>
      <c r="W1695" s="5" t="str">
        <f t="shared" si="283"/>
        <v>CLIENTES - VARIOS</v>
      </c>
      <c r="X1695" s="5" t="str">
        <f t="shared" si="284"/>
        <v>Clientes - Varios</v>
      </c>
      <c r="Y1695" s="5">
        <v>99999999</v>
      </c>
      <c r="Z1695" s="5" t="s">
        <v>34</v>
      </c>
      <c r="AA1695" s="5" t="s">
        <v>35</v>
      </c>
      <c r="AD1695" s="5" t="s">
        <v>36</v>
      </c>
      <c r="AE1695" s="5">
        <v>93.22</v>
      </c>
      <c r="AF1695" s="5">
        <v>0</v>
      </c>
      <c r="AG1695" s="5">
        <v>16.78</v>
      </c>
      <c r="AH1695" s="5">
        <f t="shared" si="285"/>
        <v>110</v>
      </c>
    </row>
    <row r="1696" spans="1:34" x14ac:dyDescent="0.25">
      <c r="A1696" s="5">
        <v>1641</v>
      </c>
      <c r="B1696" s="5" t="s">
        <v>49</v>
      </c>
      <c r="C1696" s="5" t="s">
        <v>30</v>
      </c>
      <c r="D1696" s="5" t="s">
        <v>2067</v>
      </c>
      <c r="E1696" s="15" t="str">
        <f t="shared" si="286"/>
        <v>B003</v>
      </c>
      <c r="F1696" s="15" t="str">
        <f t="shared" si="276"/>
        <v>12403</v>
      </c>
      <c r="G1696" s="15" t="str">
        <f t="shared" si="277"/>
        <v>3-1</v>
      </c>
      <c r="H1696" s="5" t="s">
        <v>2051</v>
      </c>
      <c r="I1696" s="5">
        <f t="shared" si="278"/>
        <v>1</v>
      </c>
      <c r="J1696" s="5">
        <f t="shared" si="279"/>
        <v>2022</v>
      </c>
      <c r="K1696" s="5">
        <f t="shared" si="280"/>
        <v>15</v>
      </c>
      <c r="L1696" s="7">
        <f t="shared" si="281"/>
        <v>44576</v>
      </c>
      <c r="M1696" s="5" t="s">
        <v>2051</v>
      </c>
      <c r="U1696" s="5" t="s">
        <v>33</v>
      </c>
      <c r="V1696" s="5" t="str">
        <f t="shared" si="282"/>
        <v>clientes - varios</v>
      </c>
      <c r="W1696" s="5" t="str">
        <f t="shared" si="283"/>
        <v>CLIENTES - VARIOS</v>
      </c>
      <c r="X1696" s="5" t="str">
        <f t="shared" si="284"/>
        <v>Clientes - Varios</v>
      </c>
      <c r="Y1696" s="5">
        <v>99999999</v>
      </c>
      <c r="Z1696" s="5" t="s">
        <v>34</v>
      </c>
      <c r="AA1696" s="5" t="s">
        <v>35</v>
      </c>
      <c r="AD1696" s="5" t="s">
        <v>36</v>
      </c>
      <c r="AE1696" s="5">
        <v>423.73</v>
      </c>
      <c r="AF1696" s="5">
        <v>0</v>
      </c>
      <c r="AG1696" s="5">
        <v>76.27</v>
      </c>
      <c r="AH1696" s="5">
        <f t="shared" si="285"/>
        <v>500</v>
      </c>
    </row>
    <row r="1697" spans="1:34" x14ac:dyDescent="0.25">
      <c r="A1697" s="5">
        <v>1642</v>
      </c>
      <c r="B1697" s="5" t="s">
        <v>49</v>
      </c>
      <c r="C1697" s="5" t="s">
        <v>30</v>
      </c>
      <c r="D1697" s="5" t="s">
        <v>2068</v>
      </c>
      <c r="E1697" s="15" t="str">
        <f t="shared" si="286"/>
        <v>B003</v>
      </c>
      <c r="F1697" s="15" t="str">
        <f t="shared" si="276"/>
        <v>12402</v>
      </c>
      <c r="G1697" s="15" t="str">
        <f t="shared" si="277"/>
        <v>3-1</v>
      </c>
      <c r="H1697" s="5" t="s">
        <v>2051</v>
      </c>
      <c r="I1697" s="5">
        <f t="shared" si="278"/>
        <v>1</v>
      </c>
      <c r="J1697" s="5">
        <f t="shared" si="279"/>
        <v>2022</v>
      </c>
      <c r="K1697" s="5">
        <f t="shared" si="280"/>
        <v>15</v>
      </c>
      <c r="L1697" s="7">
        <f t="shared" si="281"/>
        <v>44576</v>
      </c>
      <c r="M1697" s="5" t="s">
        <v>2051</v>
      </c>
      <c r="U1697" s="5" t="s">
        <v>33</v>
      </c>
      <c r="V1697" s="5" t="str">
        <f t="shared" si="282"/>
        <v>clientes - varios</v>
      </c>
      <c r="W1697" s="5" t="str">
        <f t="shared" si="283"/>
        <v>CLIENTES - VARIOS</v>
      </c>
      <c r="X1697" s="5" t="str">
        <f t="shared" si="284"/>
        <v>Clientes - Varios</v>
      </c>
      <c r="Y1697" s="5">
        <v>99999999</v>
      </c>
      <c r="Z1697" s="5" t="s">
        <v>34</v>
      </c>
      <c r="AA1697" s="5" t="s">
        <v>35</v>
      </c>
      <c r="AD1697" s="5" t="s">
        <v>36</v>
      </c>
      <c r="AE1697" s="5">
        <v>423.73</v>
      </c>
      <c r="AF1697" s="5">
        <v>0</v>
      </c>
      <c r="AG1697" s="5">
        <v>76.27</v>
      </c>
      <c r="AH1697" s="5">
        <f t="shared" si="285"/>
        <v>500</v>
      </c>
    </row>
    <row r="1698" spans="1:34" x14ac:dyDescent="0.25">
      <c r="A1698" s="5">
        <v>1643</v>
      </c>
      <c r="B1698" s="5" t="s">
        <v>49</v>
      </c>
      <c r="C1698" s="5" t="s">
        <v>30</v>
      </c>
      <c r="D1698" s="5" t="s">
        <v>2069</v>
      </c>
      <c r="E1698" s="15" t="str">
        <f t="shared" si="286"/>
        <v>B003</v>
      </c>
      <c r="F1698" s="15" t="str">
        <f t="shared" si="276"/>
        <v>12401</v>
      </c>
      <c r="G1698" s="15" t="str">
        <f t="shared" si="277"/>
        <v>3-1</v>
      </c>
      <c r="H1698" s="5" t="s">
        <v>2051</v>
      </c>
      <c r="I1698" s="5">
        <f t="shared" si="278"/>
        <v>1</v>
      </c>
      <c r="J1698" s="5">
        <f t="shared" si="279"/>
        <v>2022</v>
      </c>
      <c r="K1698" s="5">
        <f t="shared" si="280"/>
        <v>15</v>
      </c>
      <c r="L1698" s="7">
        <f t="shared" si="281"/>
        <v>44576</v>
      </c>
      <c r="M1698" s="5" t="s">
        <v>2051</v>
      </c>
      <c r="U1698" s="5" t="s">
        <v>33</v>
      </c>
      <c r="V1698" s="5" t="str">
        <f t="shared" si="282"/>
        <v>clientes - varios</v>
      </c>
      <c r="W1698" s="5" t="str">
        <f t="shared" si="283"/>
        <v>CLIENTES - VARIOS</v>
      </c>
      <c r="X1698" s="5" t="str">
        <f t="shared" si="284"/>
        <v>Clientes - Varios</v>
      </c>
      <c r="Y1698" s="5">
        <v>99999999</v>
      </c>
      <c r="Z1698" s="5" t="s">
        <v>34</v>
      </c>
      <c r="AA1698" s="5" t="s">
        <v>35</v>
      </c>
      <c r="AD1698" s="5" t="s">
        <v>36</v>
      </c>
      <c r="AE1698" s="5">
        <v>423.73</v>
      </c>
      <c r="AF1698" s="5">
        <v>0</v>
      </c>
      <c r="AG1698" s="5">
        <v>76.27</v>
      </c>
      <c r="AH1698" s="5">
        <f t="shared" si="285"/>
        <v>500</v>
      </c>
    </row>
    <row r="1699" spans="1:34" x14ac:dyDescent="0.25">
      <c r="A1699" s="5">
        <v>1644</v>
      </c>
      <c r="B1699" s="5" t="s">
        <v>49</v>
      </c>
      <c r="C1699" s="5" t="s">
        <v>30</v>
      </c>
      <c r="D1699" s="5" t="s">
        <v>2070</v>
      </c>
      <c r="E1699" s="15" t="str">
        <f t="shared" si="286"/>
        <v>B003</v>
      </c>
      <c r="F1699" s="15" t="str">
        <f t="shared" si="276"/>
        <v>12400</v>
      </c>
      <c r="G1699" s="15" t="str">
        <f t="shared" si="277"/>
        <v>3-1</v>
      </c>
      <c r="H1699" s="5" t="s">
        <v>2051</v>
      </c>
      <c r="I1699" s="5">
        <f t="shared" si="278"/>
        <v>1</v>
      </c>
      <c r="J1699" s="5">
        <f t="shared" si="279"/>
        <v>2022</v>
      </c>
      <c r="K1699" s="5">
        <f t="shared" si="280"/>
        <v>15</v>
      </c>
      <c r="L1699" s="7">
        <f t="shared" si="281"/>
        <v>44576</v>
      </c>
      <c r="M1699" s="5" t="s">
        <v>2051</v>
      </c>
      <c r="U1699" s="5" t="s">
        <v>33</v>
      </c>
      <c r="V1699" s="5" t="str">
        <f t="shared" si="282"/>
        <v>clientes - varios</v>
      </c>
      <c r="W1699" s="5" t="str">
        <f t="shared" si="283"/>
        <v>CLIENTES - VARIOS</v>
      </c>
      <c r="X1699" s="5" t="str">
        <f t="shared" si="284"/>
        <v>Clientes - Varios</v>
      </c>
      <c r="Y1699" s="5">
        <v>99999999</v>
      </c>
      <c r="Z1699" s="5" t="s">
        <v>34</v>
      </c>
      <c r="AA1699" s="5" t="s">
        <v>35</v>
      </c>
      <c r="AD1699" s="5" t="s">
        <v>36</v>
      </c>
      <c r="AE1699" s="5">
        <v>423.73</v>
      </c>
      <c r="AF1699" s="5">
        <v>0</v>
      </c>
      <c r="AG1699" s="5">
        <v>76.27</v>
      </c>
      <c r="AH1699" s="5">
        <f t="shared" si="285"/>
        <v>500</v>
      </c>
    </row>
    <row r="1700" spans="1:34" x14ac:dyDescent="0.25">
      <c r="A1700" s="5">
        <v>1645</v>
      </c>
      <c r="B1700" s="5" t="s">
        <v>49</v>
      </c>
      <c r="C1700" s="5" t="s">
        <v>30</v>
      </c>
      <c r="D1700" s="5" t="s">
        <v>2071</v>
      </c>
      <c r="E1700" s="15" t="str">
        <f t="shared" si="286"/>
        <v>B003</v>
      </c>
      <c r="F1700" s="15" t="str">
        <f t="shared" si="276"/>
        <v>12399</v>
      </c>
      <c r="G1700" s="15" t="str">
        <f t="shared" si="277"/>
        <v>3-1</v>
      </c>
      <c r="H1700" s="5" t="s">
        <v>2051</v>
      </c>
      <c r="I1700" s="5">
        <f t="shared" si="278"/>
        <v>1</v>
      </c>
      <c r="J1700" s="5">
        <f t="shared" si="279"/>
        <v>2022</v>
      </c>
      <c r="K1700" s="5">
        <f t="shared" si="280"/>
        <v>15</v>
      </c>
      <c r="L1700" s="7">
        <f t="shared" si="281"/>
        <v>44576</v>
      </c>
      <c r="M1700" s="5" t="s">
        <v>2051</v>
      </c>
      <c r="U1700" s="5" t="s">
        <v>33</v>
      </c>
      <c r="V1700" s="5" t="str">
        <f t="shared" si="282"/>
        <v>clientes - varios</v>
      </c>
      <c r="W1700" s="5" t="str">
        <f t="shared" si="283"/>
        <v>CLIENTES - VARIOS</v>
      </c>
      <c r="X1700" s="5" t="str">
        <f t="shared" si="284"/>
        <v>Clientes - Varios</v>
      </c>
      <c r="Y1700" s="5">
        <v>99999999</v>
      </c>
      <c r="Z1700" s="5" t="s">
        <v>34</v>
      </c>
      <c r="AA1700" s="5" t="s">
        <v>35</v>
      </c>
      <c r="AD1700" s="5" t="s">
        <v>36</v>
      </c>
      <c r="AE1700" s="5">
        <v>423.73</v>
      </c>
      <c r="AF1700" s="5">
        <v>0</v>
      </c>
      <c r="AG1700" s="5">
        <v>76.27</v>
      </c>
      <c r="AH1700" s="5">
        <f t="shared" si="285"/>
        <v>500</v>
      </c>
    </row>
    <row r="1701" spans="1:34" x14ac:dyDescent="0.25">
      <c r="A1701" s="5">
        <v>1646</v>
      </c>
      <c r="B1701" s="5" t="s">
        <v>49</v>
      </c>
      <c r="C1701" s="5" t="s">
        <v>30</v>
      </c>
      <c r="D1701" s="5" t="s">
        <v>2072</v>
      </c>
      <c r="E1701" s="15" t="str">
        <f t="shared" si="286"/>
        <v>B003</v>
      </c>
      <c r="F1701" s="15" t="str">
        <f t="shared" si="276"/>
        <v>12398</v>
      </c>
      <c r="G1701" s="15" t="str">
        <f t="shared" si="277"/>
        <v>3-1</v>
      </c>
      <c r="H1701" s="5" t="s">
        <v>2051</v>
      </c>
      <c r="I1701" s="5">
        <f t="shared" si="278"/>
        <v>1</v>
      </c>
      <c r="J1701" s="5">
        <f t="shared" si="279"/>
        <v>2022</v>
      </c>
      <c r="K1701" s="5">
        <f t="shared" si="280"/>
        <v>15</v>
      </c>
      <c r="L1701" s="7">
        <f t="shared" si="281"/>
        <v>44576</v>
      </c>
      <c r="M1701" s="5" t="s">
        <v>2051</v>
      </c>
      <c r="U1701" s="5" t="s">
        <v>33</v>
      </c>
      <c r="V1701" s="5" t="str">
        <f t="shared" si="282"/>
        <v>clientes - varios</v>
      </c>
      <c r="W1701" s="5" t="str">
        <f t="shared" si="283"/>
        <v>CLIENTES - VARIOS</v>
      </c>
      <c r="X1701" s="5" t="str">
        <f t="shared" si="284"/>
        <v>Clientes - Varios</v>
      </c>
      <c r="Y1701" s="5">
        <v>99999999</v>
      </c>
      <c r="Z1701" s="5" t="s">
        <v>34</v>
      </c>
      <c r="AA1701" s="5" t="s">
        <v>35</v>
      </c>
      <c r="AD1701" s="5" t="s">
        <v>36</v>
      </c>
      <c r="AE1701" s="5">
        <v>423.73</v>
      </c>
      <c r="AF1701" s="5">
        <v>0</v>
      </c>
      <c r="AG1701" s="5">
        <v>76.27</v>
      </c>
      <c r="AH1701" s="5">
        <f t="shared" si="285"/>
        <v>500</v>
      </c>
    </row>
    <row r="1702" spans="1:34" x14ac:dyDescent="0.25">
      <c r="A1702" s="5">
        <v>1647</v>
      </c>
      <c r="B1702" s="5" t="s">
        <v>49</v>
      </c>
      <c r="C1702" s="5" t="s">
        <v>38</v>
      </c>
      <c r="D1702" s="5" t="s">
        <v>2073</v>
      </c>
      <c r="E1702" s="15" t="str">
        <f t="shared" si="286"/>
        <v>F003</v>
      </c>
      <c r="F1702" s="15" t="str">
        <f t="shared" si="276"/>
        <v>2047</v>
      </c>
      <c r="G1702" s="15" t="str">
        <f t="shared" si="277"/>
        <v>3-2</v>
      </c>
      <c r="H1702" s="5" t="s">
        <v>2051</v>
      </c>
      <c r="I1702" s="5">
        <f t="shared" si="278"/>
        <v>1</v>
      </c>
      <c r="J1702" s="5">
        <f t="shared" si="279"/>
        <v>2022</v>
      </c>
      <c r="K1702" s="5">
        <f t="shared" si="280"/>
        <v>15</v>
      </c>
      <c r="L1702" s="7">
        <f t="shared" si="281"/>
        <v>44576</v>
      </c>
      <c r="M1702" s="5" t="s">
        <v>2051</v>
      </c>
      <c r="R1702" s="5" t="s">
        <v>41</v>
      </c>
      <c r="S1702" s="5" t="s">
        <v>40</v>
      </c>
      <c r="T1702" s="5" t="s">
        <v>41</v>
      </c>
      <c r="U1702" s="5" t="s">
        <v>1306</v>
      </c>
      <c r="V1702" s="5" t="str">
        <f t="shared" si="282"/>
        <v>blackpark e.i.r.l.</v>
      </c>
      <c r="W1702" s="5" t="str">
        <f t="shared" si="283"/>
        <v>BLACKPARK E.I.R.L.</v>
      </c>
      <c r="X1702" s="5" t="str">
        <f t="shared" si="284"/>
        <v>Blackpark E.I.R.L.</v>
      </c>
      <c r="Y1702" s="5">
        <v>20606507012</v>
      </c>
      <c r="Z1702" s="5" t="s">
        <v>34</v>
      </c>
      <c r="AA1702" s="5" t="s">
        <v>35</v>
      </c>
      <c r="AD1702" s="5" t="s">
        <v>36</v>
      </c>
      <c r="AE1702" s="5">
        <v>46.61</v>
      </c>
      <c r="AF1702" s="5">
        <v>0</v>
      </c>
      <c r="AG1702" s="5">
        <v>8.39</v>
      </c>
      <c r="AH1702" s="5">
        <f t="shared" si="285"/>
        <v>55</v>
      </c>
    </row>
    <row r="1703" spans="1:34" x14ac:dyDescent="0.25">
      <c r="A1703" s="5">
        <v>1648</v>
      </c>
      <c r="B1703" s="5" t="s">
        <v>49</v>
      </c>
      <c r="C1703" s="5" t="s">
        <v>30</v>
      </c>
      <c r="D1703" s="5" t="s">
        <v>2074</v>
      </c>
      <c r="E1703" s="15" t="str">
        <f t="shared" si="286"/>
        <v>B003</v>
      </c>
      <c r="F1703" s="15" t="str">
        <f t="shared" si="276"/>
        <v>12397</v>
      </c>
      <c r="G1703" s="15" t="str">
        <f t="shared" si="277"/>
        <v>3-1</v>
      </c>
      <c r="H1703" s="5" t="s">
        <v>2051</v>
      </c>
      <c r="I1703" s="5">
        <f t="shared" si="278"/>
        <v>1</v>
      </c>
      <c r="J1703" s="5">
        <f t="shared" si="279"/>
        <v>2022</v>
      </c>
      <c r="K1703" s="5">
        <f t="shared" si="280"/>
        <v>15</v>
      </c>
      <c r="L1703" s="7">
        <f t="shared" si="281"/>
        <v>44576</v>
      </c>
      <c r="M1703" s="5" t="s">
        <v>2051</v>
      </c>
      <c r="U1703" s="5" t="s">
        <v>33</v>
      </c>
      <c r="V1703" s="5" t="str">
        <f t="shared" si="282"/>
        <v>clientes - varios</v>
      </c>
      <c r="W1703" s="5" t="str">
        <f t="shared" si="283"/>
        <v>CLIENTES - VARIOS</v>
      </c>
      <c r="X1703" s="5" t="str">
        <f t="shared" si="284"/>
        <v>Clientes - Varios</v>
      </c>
      <c r="Y1703" s="5">
        <v>99999999</v>
      </c>
      <c r="Z1703" s="5" t="s">
        <v>34</v>
      </c>
      <c r="AA1703" s="5" t="s">
        <v>35</v>
      </c>
      <c r="AD1703" s="5" t="s">
        <v>36</v>
      </c>
      <c r="AE1703" s="5">
        <v>16.95</v>
      </c>
      <c r="AF1703" s="5">
        <v>0</v>
      </c>
      <c r="AG1703" s="5">
        <v>3.05</v>
      </c>
      <c r="AH1703" s="5">
        <f t="shared" si="285"/>
        <v>20</v>
      </c>
    </row>
    <row r="1704" spans="1:34" x14ac:dyDescent="0.25">
      <c r="A1704" s="5">
        <v>1649</v>
      </c>
      <c r="B1704" s="5" t="s">
        <v>29</v>
      </c>
      <c r="C1704" s="5" t="s">
        <v>38</v>
      </c>
      <c r="D1704" s="5" t="s">
        <v>2075</v>
      </c>
      <c r="E1704" s="15" t="str">
        <f t="shared" si="286"/>
        <v>F001</v>
      </c>
      <c r="F1704" s="15" t="str">
        <f t="shared" si="276"/>
        <v>8147</v>
      </c>
      <c r="G1704" s="15" t="str">
        <f t="shared" si="277"/>
        <v>1-8</v>
      </c>
      <c r="H1704" s="5" t="s">
        <v>2051</v>
      </c>
      <c r="I1704" s="5">
        <f t="shared" si="278"/>
        <v>1</v>
      </c>
      <c r="J1704" s="5">
        <f t="shared" si="279"/>
        <v>2022</v>
      </c>
      <c r="K1704" s="5">
        <f t="shared" si="280"/>
        <v>15</v>
      </c>
      <c r="L1704" s="7">
        <f t="shared" si="281"/>
        <v>44576</v>
      </c>
      <c r="M1704" s="5" t="s">
        <v>2051</v>
      </c>
      <c r="R1704" s="5" t="s">
        <v>1826</v>
      </c>
      <c r="S1704" s="5" t="s">
        <v>168</v>
      </c>
      <c r="T1704" s="5" t="s">
        <v>169</v>
      </c>
      <c r="U1704" s="5" t="s">
        <v>2076</v>
      </c>
      <c r="V1704" s="5" t="str">
        <f t="shared" si="282"/>
        <v>corporacion alimentaria suiza s.a.c. - coraliza sac</v>
      </c>
      <c r="W1704" s="5" t="str">
        <f t="shared" si="283"/>
        <v>CORPORACION ALIMENTARIA SUIZA S.A.C. - CORALIZA SAC</v>
      </c>
      <c r="X1704" s="5" t="str">
        <f t="shared" si="284"/>
        <v>Corporacion Alimentaria Suiza S.A.C. - Coraliza Sac</v>
      </c>
      <c r="Y1704" s="5">
        <v>20601261031</v>
      </c>
      <c r="Z1704" s="5" t="s">
        <v>34</v>
      </c>
      <c r="AA1704" s="5" t="s">
        <v>35</v>
      </c>
      <c r="AD1704" s="5" t="s">
        <v>36</v>
      </c>
      <c r="AE1704" s="5">
        <v>172.88</v>
      </c>
      <c r="AF1704" s="5">
        <v>0</v>
      </c>
      <c r="AG1704" s="5">
        <v>31.12</v>
      </c>
      <c r="AH1704" s="5">
        <f t="shared" si="285"/>
        <v>204</v>
      </c>
    </row>
    <row r="1705" spans="1:34" x14ac:dyDescent="0.25">
      <c r="A1705" s="5">
        <v>1650</v>
      </c>
      <c r="B1705" s="5" t="s">
        <v>49</v>
      </c>
      <c r="C1705" s="5" t="s">
        <v>30</v>
      </c>
      <c r="D1705" s="5" t="s">
        <v>2077</v>
      </c>
      <c r="E1705" s="15" t="str">
        <f t="shared" si="286"/>
        <v>B003</v>
      </c>
      <c r="F1705" s="15" t="str">
        <f t="shared" si="276"/>
        <v>12396</v>
      </c>
      <c r="G1705" s="15" t="str">
        <f t="shared" si="277"/>
        <v>3-1</v>
      </c>
      <c r="H1705" s="5" t="s">
        <v>2051</v>
      </c>
      <c r="I1705" s="5">
        <f t="shared" si="278"/>
        <v>1</v>
      </c>
      <c r="J1705" s="5">
        <f t="shared" si="279"/>
        <v>2022</v>
      </c>
      <c r="K1705" s="5">
        <f t="shared" si="280"/>
        <v>15</v>
      </c>
      <c r="L1705" s="7">
        <f t="shared" si="281"/>
        <v>44576</v>
      </c>
      <c r="M1705" s="5" t="s">
        <v>2051</v>
      </c>
      <c r="U1705" s="5" t="s">
        <v>33</v>
      </c>
      <c r="V1705" s="5" t="str">
        <f t="shared" si="282"/>
        <v>clientes - varios</v>
      </c>
      <c r="W1705" s="5" t="str">
        <f t="shared" si="283"/>
        <v>CLIENTES - VARIOS</v>
      </c>
      <c r="X1705" s="5" t="str">
        <f t="shared" si="284"/>
        <v>Clientes - Varios</v>
      </c>
      <c r="Y1705" s="5">
        <v>99999999</v>
      </c>
      <c r="Z1705" s="5" t="s">
        <v>34</v>
      </c>
      <c r="AA1705" s="5" t="s">
        <v>35</v>
      </c>
      <c r="AD1705" s="5" t="s">
        <v>36</v>
      </c>
      <c r="AE1705" s="5">
        <v>423.73</v>
      </c>
      <c r="AF1705" s="5">
        <v>0</v>
      </c>
      <c r="AG1705" s="5">
        <v>76.27</v>
      </c>
      <c r="AH1705" s="5">
        <f t="shared" si="285"/>
        <v>500</v>
      </c>
    </row>
    <row r="1706" spans="1:34" x14ac:dyDescent="0.25">
      <c r="A1706" s="5">
        <v>1651</v>
      </c>
      <c r="B1706" s="5" t="s">
        <v>49</v>
      </c>
      <c r="C1706" s="5" t="s">
        <v>30</v>
      </c>
      <c r="D1706" s="5" t="s">
        <v>2078</v>
      </c>
      <c r="E1706" s="15" t="str">
        <f t="shared" si="286"/>
        <v>B003</v>
      </c>
      <c r="F1706" s="15" t="str">
        <f t="shared" si="276"/>
        <v>12395</v>
      </c>
      <c r="G1706" s="15" t="str">
        <f t="shared" si="277"/>
        <v>3-1</v>
      </c>
      <c r="H1706" s="5" t="s">
        <v>2051</v>
      </c>
      <c r="I1706" s="5">
        <f t="shared" si="278"/>
        <v>1</v>
      </c>
      <c r="J1706" s="5">
        <f t="shared" si="279"/>
        <v>2022</v>
      </c>
      <c r="K1706" s="5">
        <f t="shared" si="280"/>
        <v>15</v>
      </c>
      <c r="L1706" s="7">
        <f t="shared" si="281"/>
        <v>44576</v>
      </c>
      <c r="M1706" s="5" t="s">
        <v>2051</v>
      </c>
      <c r="U1706" s="5" t="s">
        <v>33</v>
      </c>
      <c r="V1706" s="5" t="str">
        <f t="shared" si="282"/>
        <v>clientes - varios</v>
      </c>
      <c r="W1706" s="5" t="str">
        <f t="shared" si="283"/>
        <v>CLIENTES - VARIOS</v>
      </c>
      <c r="X1706" s="5" t="str">
        <f t="shared" si="284"/>
        <v>Clientes - Varios</v>
      </c>
      <c r="Y1706" s="5">
        <v>99999999</v>
      </c>
      <c r="Z1706" s="5" t="s">
        <v>34</v>
      </c>
      <c r="AA1706" s="5" t="s">
        <v>35</v>
      </c>
      <c r="AD1706" s="5" t="s">
        <v>36</v>
      </c>
      <c r="AE1706" s="5">
        <v>423.73</v>
      </c>
      <c r="AF1706" s="5">
        <v>0</v>
      </c>
      <c r="AG1706" s="5">
        <v>76.27</v>
      </c>
      <c r="AH1706" s="5">
        <f t="shared" si="285"/>
        <v>500</v>
      </c>
    </row>
    <row r="1707" spans="1:34" x14ac:dyDescent="0.25">
      <c r="A1707" s="5">
        <v>1652</v>
      </c>
      <c r="B1707" s="5" t="s">
        <v>49</v>
      </c>
      <c r="C1707" s="5" t="s">
        <v>30</v>
      </c>
      <c r="D1707" s="5" t="s">
        <v>2079</v>
      </c>
      <c r="E1707" s="15" t="str">
        <f t="shared" si="286"/>
        <v>B003</v>
      </c>
      <c r="F1707" s="15" t="str">
        <f t="shared" si="276"/>
        <v>12394</v>
      </c>
      <c r="G1707" s="15" t="str">
        <f t="shared" si="277"/>
        <v>3-1</v>
      </c>
      <c r="H1707" s="5" t="s">
        <v>2051</v>
      </c>
      <c r="I1707" s="5">
        <f t="shared" si="278"/>
        <v>1</v>
      </c>
      <c r="J1707" s="5">
        <f t="shared" si="279"/>
        <v>2022</v>
      </c>
      <c r="K1707" s="5">
        <f t="shared" si="280"/>
        <v>15</v>
      </c>
      <c r="L1707" s="7">
        <f t="shared" si="281"/>
        <v>44576</v>
      </c>
      <c r="M1707" s="5" t="s">
        <v>2051</v>
      </c>
      <c r="U1707" s="5" t="s">
        <v>33</v>
      </c>
      <c r="V1707" s="5" t="str">
        <f t="shared" si="282"/>
        <v>clientes - varios</v>
      </c>
      <c r="W1707" s="5" t="str">
        <f t="shared" si="283"/>
        <v>CLIENTES - VARIOS</v>
      </c>
      <c r="X1707" s="5" t="str">
        <f t="shared" si="284"/>
        <v>Clientes - Varios</v>
      </c>
      <c r="Y1707" s="5">
        <v>99999999</v>
      </c>
      <c r="Z1707" s="5" t="s">
        <v>34</v>
      </c>
      <c r="AA1707" s="5" t="s">
        <v>35</v>
      </c>
      <c r="AD1707" s="5" t="s">
        <v>36</v>
      </c>
      <c r="AE1707" s="5">
        <v>423.73</v>
      </c>
      <c r="AF1707" s="5">
        <v>0</v>
      </c>
      <c r="AG1707" s="5">
        <v>76.27</v>
      </c>
      <c r="AH1707" s="5">
        <f t="shared" si="285"/>
        <v>500</v>
      </c>
    </row>
    <row r="1708" spans="1:34" x14ac:dyDescent="0.25">
      <c r="A1708" s="5">
        <v>1653</v>
      </c>
      <c r="B1708" s="5" t="s">
        <v>49</v>
      </c>
      <c r="C1708" s="5" t="s">
        <v>30</v>
      </c>
      <c r="D1708" s="5" t="s">
        <v>2080</v>
      </c>
      <c r="E1708" s="15" t="str">
        <f t="shared" si="286"/>
        <v>B003</v>
      </c>
      <c r="F1708" s="15" t="str">
        <f t="shared" si="276"/>
        <v>12393</v>
      </c>
      <c r="G1708" s="15" t="str">
        <f t="shared" si="277"/>
        <v>3-1</v>
      </c>
      <c r="H1708" s="5" t="s">
        <v>2051</v>
      </c>
      <c r="I1708" s="5">
        <f t="shared" si="278"/>
        <v>1</v>
      </c>
      <c r="J1708" s="5">
        <f t="shared" si="279"/>
        <v>2022</v>
      </c>
      <c r="K1708" s="5">
        <f t="shared" si="280"/>
        <v>15</v>
      </c>
      <c r="L1708" s="7">
        <f t="shared" si="281"/>
        <v>44576</v>
      </c>
      <c r="M1708" s="5" t="s">
        <v>2051</v>
      </c>
      <c r="U1708" s="5" t="s">
        <v>33</v>
      </c>
      <c r="V1708" s="5" t="str">
        <f t="shared" si="282"/>
        <v>clientes - varios</v>
      </c>
      <c r="W1708" s="5" t="str">
        <f t="shared" si="283"/>
        <v>CLIENTES - VARIOS</v>
      </c>
      <c r="X1708" s="5" t="str">
        <f t="shared" si="284"/>
        <v>Clientes - Varios</v>
      </c>
      <c r="Y1708" s="5">
        <v>99999999</v>
      </c>
      <c r="Z1708" s="5" t="s">
        <v>34</v>
      </c>
      <c r="AA1708" s="5" t="s">
        <v>35</v>
      </c>
      <c r="AD1708" s="5" t="s">
        <v>36</v>
      </c>
      <c r="AE1708" s="5">
        <v>423.73</v>
      </c>
      <c r="AF1708" s="5">
        <v>0</v>
      </c>
      <c r="AG1708" s="5">
        <v>76.27</v>
      </c>
      <c r="AH1708" s="5">
        <f t="shared" si="285"/>
        <v>500</v>
      </c>
    </row>
    <row r="1709" spans="1:34" x14ac:dyDescent="0.25">
      <c r="A1709" s="5">
        <v>1654</v>
      </c>
      <c r="B1709" s="5" t="s">
        <v>49</v>
      </c>
      <c r="C1709" s="5" t="s">
        <v>30</v>
      </c>
      <c r="D1709" s="5" t="s">
        <v>2081</v>
      </c>
      <c r="E1709" s="15" t="str">
        <f t="shared" si="286"/>
        <v>B003</v>
      </c>
      <c r="F1709" s="15" t="str">
        <f t="shared" si="276"/>
        <v>12392</v>
      </c>
      <c r="G1709" s="15" t="str">
        <f t="shared" si="277"/>
        <v>3-1</v>
      </c>
      <c r="H1709" s="5" t="s">
        <v>2051</v>
      </c>
      <c r="I1709" s="5">
        <f t="shared" si="278"/>
        <v>1</v>
      </c>
      <c r="J1709" s="5">
        <f t="shared" si="279"/>
        <v>2022</v>
      </c>
      <c r="K1709" s="5">
        <f t="shared" si="280"/>
        <v>15</v>
      </c>
      <c r="L1709" s="7">
        <f t="shared" si="281"/>
        <v>44576</v>
      </c>
      <c r="M1709" s="5" t="s">
        <v>2051</v>
      </c>
      <c r="U1709" s="5" t="s">
        <v>33</v>
      </c>
      <c r="V1709" s="5" t="str">
        <f t="shared" si="282"/>
        <v>clientes - varios</v>
      </c>
      <c r="W1709" s="5" t="str">
        <f t="shared" si="283"/>
        <v>CLIENTES - VARIOS</v>
      </c>
      <c r="X1709" s="5" t="str">
        <f t="shared" si="284"/>
        <v>Clientes - Varios</v>
      </c>
      <c r="Y1709" s="5">
        <v>99999999</v>
      </c>
      <c r="Z1709" s="5" t="s">
        <v>34</v>
      </c>
      <c r="AA1709" s="5" t="s">
        <v>35</v>
      </c>
      <c r="AD1709" s="5" t="s">
        <v>36</v>
      </c>
      <c r="AE1709" s="5">
        <v>423.73</v>
      </c>
      <c r="AF1709" s="5">
        <v>0</v>
      </c>
      <c r="AG1709" s="5">
        <v>76.27</v>
      </c>
      <c r="AH1709" s="5">
        <f t="shared" si="285"/>
        <v>500</v>
      </c>
    </row>
    <row r="1710" spans="1:34" x14ac:dyDescent="0.25">
      <c r="A1710" s="5">
        <v>1655</v>
      </c>
      <c r="B1710" s="5" t="s">
        <v>29</v>
      </c>
      <c r="C1710" s="5" t="s">
        <v>30</v>
      </c>
      <c r="D1710" s="5" t="s">
        <v>2082</v>
      </c>
      <c r="E1710" s="15" t="str">
        <f t="shared" si="286"/>
        <v>B001</v>
      </c>
      <c r="F1710" s="15" t="str">
        <f t="shared" si="276"/>
        <v>16871</v>
      </c>
      <c r="G1710" s="15" t="str">
        <f t="shared" si="277"/>
        <v>1-1</v>
      </c>
      <c r="H1710" s="5" t="s">
        <v>2051</v>
      </c>
      <c r="I1710" s="5">
        <f t="shared" si="278"/>
        <v>1</v>
      </c>
      <c r="J1710" s="5">
        <f t="shared" si="279"/>
        <v>2022</v>
      </c>
      <c r="K1710" s="5">
        <f t="shared" si="280"/>
        <v>15</v>
      </c>
      <c r="L1710" s="7">
        <f t="shared" si="281"/>
        <v>44576</v>
      </c>
      <c r="M1710" s="5" t="s">
        <v>2051</v>
      </c>
      <c r="U1710" s="5" t="s">
        <v>2083</v>
      </c>
      <c r="V1710" s="5" t="str">
        <f t="shared" si="282"/>
        <v>davila campos, edwin segundo</v>
      </c>
      <c r="W1710" s="5" t="str">
        <f t="shared" si="283"/>
        <v>DAVILA CAMPOS, EDWIN SEGUNDO</v>
      </c>
      <c r="X1710" s="5" t="str">
        <f t="shared" si="284"/>
        <v>Davila Campos, Edwin Segundo</v>
      </c>
      <c r="Y1710" s="5">
        <v>45542846</v>
      </c>
      <c r="Z1710" s="5" t="s">
        <v>34</v>
      </c>
      <c r="AA1710" s="5" t="s">
        <v>35</v>
      </c>
      <c r="AD1710" s="5" t="s">
        <v>36</v>
      </c>
      <c r="AE1710" s="5">
        <v>42.37</v>
      </c>
      <c r="AF1710" s="5">
        <v>0</v>
      </c>
      <c r="AG1710" s="5">
        <v>7.63</v>
      </c>
      <c r="AH1710" s="5">
        <f t="shared" si="285"/>
        <v>50</v>
      </c>
    </row>
    <row r="1711" spans="1:34" x14ac:dyDescent="0.25">
      <c r="A1711" s="5">
        <v>1656</v>
      </c>
      <c r="B1711" s="5" t="s">
        <v>29</v>
      </c>
      <c r="C1711" s="5" t="s">
        <v>38</v>
      </c>
      <c r="D1711" s="5" t="s">
        <v>2084</v>
      </c>
      <c r="E1711" s="15" t="str">
        <f t="shared" si="286"/>
        <v>F001</v>
      </c>
      <c r="F1711" s="15" t="str">
        <f t="shared" si="276"/>
        <v>8146</v>
      </c>
      <c r="G1711" s="15" t="str">
        <f t="shared" si="277"/>
        <v>1-8</v>
      </c>
      <c r="H1711" s="5" t="s">
        <v>2051</v>
      </c>
      <c r="I1711" s="5">
        <f t="shared" si="278"/>
        <v>1</v>
      </c>
      <c r="J1711" s="5">
        <f t="shared" si="279"/>
        <v>2022</v>
      </c>
      <c r="K1711" s="5">
        <f t="shared" si="280"/>
        <v>15</v>
      </c>
      <c r="L1711" s="7">
        <f t="shared" si="281"/>
        <v>44576</v>
      </c>
      <c r="M1711" s="5" t="s">
        <v>2051</v>
      </c>
      <c r="U1711" s="5" t="s">
        <v>1838</v>
      </c>
      <c r="V1711" s="5" t="str">
        <f t="shared" si="282"/>
        <v>davila bravo arbel demetrio</v>
      </c>
      <c r="W1711" s="5" t="str">
        <f t="shared" si="283"/>
        <v>DAVILA BRAVO ARBEL DEMETRIO</v>
      </c>
      <c r="X1711" s="5" t="str">
        <f t="shared" si="284"/>
        <v>Davila Bravo Arbel Demetrio</v>
      </c>
      <c r="Y1711" s="5">
        <v>10273978548</v>
      </c>
      <c r="Z1711" s="5" t="s">
        <v>34</v>
      </c>
      <c r="AA1711" s="5" t="s">
        <v>35</v>
      </c>
      <c r="AD1711" s="5" t="s">
        <v>36</v>
      </c>
      <c r="AE1711" s="5">
        <v>169.49</v>
      </c>
      <c r="AF1711" s="5">
        <v>0</v>
      </c>
      <c r="AG1711" s="5">
        <v>30.51</v>
      </c>
      <c r="AH1711" s="5">
        <f t="shared" si="285"/>
        <v>200</v>
      </c>
    </row>
    <row r="1712" spans="1:34" x14ac:dyDescent="0.25">
      <c r="A1712" s="5">
        <v>1657</v>
      </c>
      <c r="B1712" s="5" t="s">
        <v>29</v>
      </c>
      <c r="C1712" s="5" t="s">
        <v>38</v>
      </c>
      <c r="D1712" s="5" t="s">
        <v>2085</v>
      </c>
      <c r="E1712" s="15" t="str">
        <f t="shared" si="286"/>
        <v>F001</v>
      </c>
      <c r="F1712" s="15" t="str">
        <f t="shared" si="276"/>
        <v>8145</v>
      </c>
      <c r="G1712" s="15" t="str">
        <f t="shared" si="277"/>
        <v>1-8</v>
      </c>
      <c r="H1712" s="5" t="s">
        <v>2051</v>
      </c>
      <c r="I1712" s="5">
        <f t="shared" si="278"/>
        <v>1</v>
      </c>
      <c r="J1712" s="5">
        <f t="shared" si="279"/>
        <v>2022</v>
      </c>
      <c r="K1712" s="5">
        <f t="shared" si="280"/>
        <v>15</v>
      </c>
      <c r="L1712" s="7">
        <f t="shared" si="281"/>
        <v>44576</v>
      </c>
      <c r="M1712" s="5" t="s">
        <v>2051</v>
      </c>
      <c r="R1712" s="5" t="s">
        <v>395</v>
      </c>
      <c r="S1712" s="5" t="s">
        <v>168</v>
      </c>
      <c r="T1712" s="5" t="s">
        <v>169</v>
      </c>
      <c r="U1712" s="5" t="s">
        <v>1414</v>
      </c>
      <c r="V1712" s="5" t="str">
        <f t="shared" si="282"/>
        <v>enerconst e.i.r.l.</v>
      </c>
      <c r="W1712" s="5" t="str">
        <f t="shared" si="283"/>
        <v>ENERCONST E.I.R.L.</v>
      </c>
      <c r="X1712" s="5" t="str">
        <f t="shared" si="284"/>
        <v>Enerconst E.I.R.L.</v>
      </c>
      <c r="Y1712" s="5">
        <v>20603400551</v>
      </c>
      <c r="Z1712" s="5" t="s">
        <v>34</v>
      </c>
      <c r="AA1712" s="5" t="s">
        <v>35</v>
      </c>
      <c r="AD1712" s="5" t="s">
        <v>36</v>
      </c>
      <c r="AE1712" s="5">
        <v>236.44</v>
      </c>
      <c r="AF1712" s="5">
        <v>0</v>
      </c>
      <c r="AG1712" s="5">
        <v>42.56</v>
      </c>
      <c r="AH1712" s="5">
        <f t="shared" si="285"/>
        <v>279</v>
      </c>
    </row>
    <row r="1713" spans="1:34" x14ac:dyDescent="0.25">
      <c r="A1713" s="5">
        <v>1658</v>
      </c>
      <c r="B1713" s="5" t="s">
        <v>49</v>
      </c>
      <c r="C1713" s="5" t="s">
        <v>30</v>
      </c>
      <c r="D1713" s="5" t="s">
        <v>2086</v>
      </c>
      <c r="E1713" s="15" t="str">
        <f t="shared" si="286"/>
        <v>B003</v>
      </c>
      <c r="F1713" s="15" t="str">
        <f t="shared" si="276"/>
        <v>12391</v>
      </c>
      <c r="G1713" s="15" t="str">
        <f t="shared" si="277"/>
        <v>3-1</v>
      </c>
      <c r="H1713" s="5" t="s">
        <v>2051</v>
      </c>
      <c r="I1713" s="5">
        <f t="shared" si="278"/>
        <v>1</v>
      </c>
      <c r="J1713" s="5">
        <f t="shared" si="279"/>
        <v>2022</v>
      </c>
      <c r="K1713" s="5">
        <f t="shared" si="280"/>
        <v>15</v>
      </c>
      <c r="L1713" s="7">
        <f t="shared" si="281"/>
        <v>44576</v>
      </c>
      <c r="M1713" s="5" t="s">
        <v>2051</v>
      </c>
      <c r="U1713" s="5" t="s">
        <v>33</v>
      </c>
      <c r="V1713" s="5" t="str">
        <f t="shared" si="282"/>
        <v>clientes - varios</v>
      </c>
      <c r="W1713" s="5" t="str">
        <f t="shared" si="283"/>
        <v>CLIENTES - VARIOS</v>
      </c>
      <c r="X1713" s="5" t="str">
        <f t="shared" si="284"/>
        <v>Clientes - Varios</v>
      </c>
      <c r="Y1713" s="5">
        <v>99999999</v>
      </c>
      <c r="Z1713" s="5" t="s">
        <v>34</v>
      </c>
      <c r="AA1713" s="5" t="s">
        <v>35</v>
      </c>
      <c r="AD1713" s="5" t="s">
        <v>36</v>
      </c>
      <c r="AE1713" s="5">
        <v>423.73</v>
      </c>
      <c r="AF1713" s="5">
        <v>0</v>
      </c>
      <c r="AG1713" s="5">
        <v>76.27</v>
      </c>
      <c r="AH1713" s="5">
        <f t="shared" si="285"/>
        <v>500</v>
      </c>
    </row>
    <row r="1714" spans="1:34" x14ac:dyDescent="0.25">
      <c r="A1714" s="5">
        <v>1659</v>
      </c>
      <c r="B1714" s="5" t="s">
        <v>49</v>
      </c>
      <c r="C1714" s="5" t="s">
        <v>38</v>
      </c>
      <c r="D1714" s="5" t="s">
        <v>2087</v>
      </c>
      <c r="E1714" s="15" t="str">
        <f t="shared" si="286"/>
        <v>F003</v>
      </c>
      <c r="F1714" s="15" t="str">
        <f t="shared" si="276"/>
        <v>2046</v>
      </c>
      <c r="G1714" s="15" t="str">
        <f t="shared" si="277"/>
        <v>3-2</v>
      </c>
      <c r="H1714" s="5" t="s">
        <v>2051</v>
      </c>
      <c r="I1714" s="5">
        <f t="shared" si="278"/>
        <v>1</v>
      </c>
      <c r="J1714" s="5">
        <f t="shared" si="279"/>
        <v>2022</v>
      </c>
      <c r="K1714" s="5">
        <f t="shared" si="280"/>
        <v>15</v>
      </c>
      <c r="L1714" s="7">
        <f t="shared" si="281"/>
        <v>44576</v>
      </c>
      <c r="M1714" s="5" t="s">
        <v>2051</v>
      </c>
      <c r="R1714" s="5" t="s">
        <v>1798</v>
      </c>
      <c r="S1714" s="5" t="s">
        <v>168</v>
      </c>
      <c r="T1714" s="5" t="s">
        <v>169</v>
      </c>
      <c r="U1714" s="5" t="s">
        <v>1799</v>
      </c>
      <c r="V1714" s="5" t="str">
        <f t="shared" si="282"/>
        <v>lineas gourmet s.a.c.</v>
      </c>
      <c r="W1714" s="5" t="str">
        <f t="shared" si="283"/>
        <v>LINEAS GOURMET S.A.C.</v>
      </c>
      <c r="X1714" s="5" t="str">
        <f t="shared" si="284"/>
        <v>Lineas Gourmet S.A.C.</v>
      </c>
      <c r="Y1714" s="5">
        <v>20601527627</v>
      </c>
      <c r="Z1714" s="5" t="s">
        <v>34</v>
      </c>
      <c r="AA1714" s="5" t="s">
        <v>35</v>
      </c>
      <c r="AD1714" s="5" t="s">
        <v>36</v>
      </c>
      <c r="AE1714" s="5">
        <v>67.8</v>
      </c>
      <c r="AF1714" s="5">
        <v>0</v>
      </c>
      <c r="AG1714" s="5">
        <v>12.2</v>
      </c>
      <c r="AH1714" s="5">
        <f t="shared" si="285"/>
        <v>80</v>
      </c>
    </row>
    <row r="1715" spans="1:34" x14ac:dyDescent="0.25">
      <c r="A1715" s="5">
        <v>1660</v>
      </c>
      <c r="B1715" s="5" t="s">
        <v>29</v>
      </c>
      <c r="C1715" s="5" t="s">
        <v>30</v>
      </c>
      <c r="D1715" s="5" t="s">
        <v>2088</v>
      </c>
      <c r="E1715" s="15" t="str">
        <f t="shared" si="286"/>
        <v>B001</v>
      </c>
      <c r="F1715" s="15" t="str">
        <f t="shared" si="276"/>
        <v>16870</v>
      </c>
      <c r="G1715" s="15" t="str">
        <f t="shared" si="277"/>
        <v>1-1</v>
      </c>
      <c r="H1715" s="5" t="s">
        <v>2051</v>
      </c>
      <c r="I1715" s="5">
        <f t="shared" si="278"/>
        <v>1</v>
      </c>
      <c r="J1715" s="5">
        <f t="shared" si="279"/>
        <v>2022</v>
      </c>
      <c r="K1715" s="5">
        <f t="shared" si="280"/>
        <v>15</v>
      </c>
      <c r="L1715" s="7">
        <f t="shared" si="281"/>
        <v>44576</v>
      </c>
      <c r="M1715" s="5" t="s">
        <v>2051</v>
      </c>
      <c r="U1715" s="5" t="s">
        <v>33</v>
      </c>
      <c r="V1715" s="5" t="str">
        <f t="shared" si="282"/>
        <v>clientes - varios</v>
      </c>
      <c r="W1715" s="5" t="str">
        <f t="shared" si="283"/>
        <v>CLIENTES - VARIOS</v>
      </c>
      <c r="X1715" s="5" t="str">
        <f t="shared" si="284"/>
        <v>Clientes - Varios</v>
      </c>
      <c r="Y1715" s="5">
        <v>99999999</v>
      </c>
      <c r="Z1715" s="5" t="s">
        <v>34</v>
      </c>
      <c r="AA1715" s="5" t="s">
        <v>35</v>
      </c>
      <c r="AD1715" s="5" t="s">
        <v>36</v>
      </c>
      <c r="AE1715" s="5">
        <v>423.73</v>
      </c>
      <c r="AF1715" s="5">
        <v>0</v>
      </c>
      <c r="AG1715" s="5">
        <v>76.27</v>
      </c>
      <c r="AH1715" s="5">
        <f t="shared" si="285"/>
        <v>500</v>
      </c>
    </row>
    <row r="1716" spans="1:34" x14ac:dyDescent="0.25">
      <c r="A1716" s="5">
        <v>1661</v>
      </c>
      <c r="B1716" s="5" t="s">
        <v>29</v>
      </c>
      <c r="C1716" s="5" t="s">
        <v>30</v>
      </c>
      <c r="D1716" s="5" t="s">
        <v>2089</v>
      </c>
      <c r="E1716" s="15" t="str">
        <f t="shared" si="286"/>
        <v>B001</v>
      </c>
      <c r="F1716" s="15" t="str">
        <f t="shared" si="276"/>
        <v>16869</v>
      </c>
      <c r="G1716" s="15" t="str">
        <f t="shared" si="277"/>
        <v>1-1</v>
      </c>
      <c r="H1716" s="5" t="s">
        <v>2051</v>
      </c>
      <c r="I1716" s="5">
        <f t="shared" si="278"/>
        <v>1</v>
      </c>
      <c r="J1716" s="5">
        <f t="shared" si="279"/>
        <v>2022</v>
      </c>
      <c r="K1716" s="5">
        <f t="shared" si="280"/>
        <v>15</v>
      </c>
      <c r="L1716" s="7">
        <f t="shared" si="281"/>
        <v>44576</v>
      </c>
      <c r="M1716" s="5" t="s">
        <v>2051</v>
      </c>
      <c r="U1716" s="5" t="s">
        <v>33</v>
      </c>
      <c r="V1716" s="5" t="str">
        <f t="shared" si="282"/>
        <v>clientes - varios</v>
      </c>
      <c r="W1716" s="5" t="str">
        <f t="shared" si="283"/>
        <v>CLIENTES - VARIOS</v>
      </c>
      <c r="X1716" s="5" t="str">
        <f t="shared" si="284"/>
        <v>Clientes - Varios</v>
      </c>
      <c r="Y1716" s="5">
        <v>99999999</v>
      </c>
      <c r="Z1716" s="5" t="s">
        <v>34</v>
      </c>
      <c r="AA1716" s="5" t="s">
        <v>35</v>
      </c>
      <c r="AD1716" s="5" t="s">
        <v>36</v>
      </c>
      <c r="AE1716" s="5">
        <v>84.75</v>
      </c>
      <c r="AF1716" s="5">
        <v>0</v>
      </c>
      <c r="AG1716" s="5">
        <v>15.25</v>
      </c>
      <c r="AH1716" s="5">
        <f t="shared" si="285"/>
        <v>100</v>
      </c>
    </row>
    <row r="1717" spans="1:34" x14ac:dyDescent="0.25">
      <c r="A1717" s="5">
        <v>1662</v>
      </c>
      <c r="B1717" s="5" t="s">
        <v>29</v>
      </c>
      <c r="C1717" s="5" t="s">
        <v>30</v>
      </c>
      <c r="D1717" s="5" t="s">
        <v>2090</v>
      </c>
      <c r="E1717" s="15" t="str">
        <f t="shared" si="286"/>
        <v>B001</v>
      </c>
      <c r="F1717" s="15" t="str">
        <f t="shared" si="276"/>
        <v>16868</v>
      </c>
      <c r="G1717" s="15" t="str">
        <f t="shared" si="277"/>
        <v>1-1</v>
      </c>
      <c r="H1717" s="5" t="s">
        <v>2051</v>
      </c>
      <c r="I1717" s="5">
        <f t="shared" si="278"/>
        <v>1</v>
      </c>
      <c r="J1717" s="5">
        <f t="shared" si="279"/>
        <v>2022</v>
      </c>
      <c r="K1717" s="5">
        <f t="shared" si="280"/>
        <v>15</v>
      </c>
      <c r="L1717" s="7">
        <f t="shared" si="281"/>
        <v>44576</v>
      </c>
      <c r="M1717" s="5" t="s">
        <v>2051</v>
      </c>
      <c r="U1717" s="5" t="s">
        <v>33</v>
      </c>
      <c r="V1717" s="5" t="str">
        <f t="shared" si="282"/>
        <v>clientes - varios</v>
      </c>
      <c r="W1717" s="5" t="str">
        <f t="shared" si="283"/>
        <v>CLIENTES - VARIOS</v>
      </c>
      <c r="X1717" s="5" t="str">
        <f t="shared" si="284"/>
        <v>Clientes - Varios</v>
      </c>
      <c r="Y1717" s="5">
        <v>99999999</v>
      </c>
      <c r="Z1717" s="5" t="s">
        <v>34</v>
      </c>
      <c r="AA1717" s="5" t="s">
        <v>35</v>
      </c>
      <c r="AD1717" s="5" t="s">
        <v>36</v>
      </c>
      <c r="AE1717" s="5">
        <v>84.75</v>
      </c>
      <c r="AF1717" s="5">
        <v>0</v>
      </c>
      <c r="AG1717" s="5">
        <v>15.25</v>
      </c>
      <c r="AH1717" s="5">
        <f t="shared" si="285"/>
        <v>100</v>
      </c>
    </row>
    <row r="1718" spans="1:34" x14ac:dyDescent="0.25">
      <c r="A1718" s="5">
        <v>1663</v>
      </c>
      <c r="B1718" s="5" t="s">
        <v>29</v>
      </c>
      <c r="C1718" s="5" t="s">
        <v>30</v>
      </c>
      <c r="D1718" s="5" t="s">
        <v>2091</v>
      </c>
      <c r="E1718" s="15" t="str">
        <f t="shared" si="286"/>
        <v>B001</v>
      </c>
      <c r="F1718" s="15" t="str">
        <f t="shared" si="276"/>
        <v>16867</v>
      </c>
      <c r="G1718" s="15" t="str">
        <f t="shared" si="277"/>
        <v>1-1</v>
      </c>
      <c r="H1718" s="5" t="s">
        <v>2051</v>
      </c>
      <c r="I1718" s="5">
        <f t="shared" si="278"/>
        <v>1</v>
      </c>
      <c r="J1718" s="5">
        <f t="shared" si="279"/>
        <v>2022</v>
      </c>
      <c r="K1718" s="5">
        <f t="shared" si="280"/>
        <v>15</v>
      </c>
      <c r="L1718" s="7">
        <f t="shared" si="281"/>
        <v>44576</v>
      </c>
      <c r="M1718" s="5" t="s">
        <v>2051</v>
      </c>
      <c r="U1718" s="5" t="s">
        <v>33</v>
      </c>
      <c r="V1718" s="5" t="str">
        <f t="shared" si="282"/>
        <v>clientes - varios</v>
      </c>
      <c r="W1718" s="5" t="str">
        <f t="shared" si="283"/>
        <v>CLIENTES - VARIOS</v>
      </c>
      <c r="X1718" s="5" t="str">
        <f t="shared" si="284"/>
        <v>Clientes - Varios</v>
      </c>
      <c r="Y1718" s="5">
        <v>99999999</v>
      </c>
      <c r="Z1718" s="5" t="s">
        <v>34</v>
      </c>
      <c r="AA1718" s="5" t="s">
        <v>35</v>
      </c>
      <c r="AD1718" s="5" t="s">
        <v>36</v>
      </c>
      <c r="AE1718" s="5">
        <v>84.75</v>
      </c>
      <c r="AF1718" s="5">
        <v>0</v>
      </c>
      <c r="AG1718" s="5">
        <v>15.25</v>
      </c>
      <c r="AH1718" s="5">
        <f t="shared" si="285"/>
        <v>100</v>
      </c>
    </row>
    <row r="1719" spans="1:34" x14ac:dyDescent="0.25">
      <c r="A1719" s="5">
        <v>1664</v>
      </c>
      <c r="B1719" s="5" t="s">
        <v>29</v>
      </c>
      <c r="C1719" s="5" t="s">
        <v>30</v>
      </c>
      <c r="D1719" s="5" t="s">
        <v>2092</v>
      </c>
      <c r="E1719" s="15" t="str">
        <f t="shared" si="286"/>
        <v>B001</v>
      </c>
      <c r="F1719" s="15" t="str">
        <f t="shared" si="276"/>
        <v>16866</v>
      </c>
      <c r="G1719" s="15" t="str">
        <f t="shared" si="277"/>
        <v>1-1</v>
      </c>
      <c r="H1719" s="5" t="s">
        <v>2051</v>
      </c>
      <c r="I1719" s="5">
        <f t="shared" si="278"/>
        <v>1</v>
      </c>
      <c r="J1719" s="5">
        <f t="shared" si="279"/>
        <v>2022</v>
      </c>
      <c r="K1719" s="5">
        <f t="shared" si="280"/>
        <v>15</v>
      </c>
      <c r="L1719" s="7">
        <f t="shared" si="281"/>
        <v>44576</v>
      </c>
      <c r="M1719" s="5" t="s">
        <v>2051</v>
      </c>
      <c r="U1719" s="5" t="s">
        <v>33</v>
      </c>
      <c r="V1719" s="5" t="str">
        <f t="shared" si="282"/>
        <v>clientes - varios</v>
      </c>
      <c r="W1719" s="5" t="str">
        <f t="shared" si="283"/>
        <v>CLIENTES - VARIOS</v>
      </c>
      <c r="X1719" s="5" t="str">
        <f t="shared" si="284"/>
        <v>Clientes - Varios</v>
      </c>
      <c r="Y1719" s="5">
        <v>99999999</v>
      </c>
      <c r="Z1719" s="5" t="s">
        <v>34</v>
      </c>
      <c r="AA1719" s="5" t="s">
        <v>35</v>
      </c>
      <c r="AD1719" s="5" t="s">
        <v>36</v>
      </c>
      <c r="AE1719" s="5">
        <v>84.75</v>
      </c>
      <c r="AF1719" s="5">
        <v>0</v>
      </c>
      <c r="AG1719" s="5">
        <v>15.25</v>
      </c>
      <c r="AH1719" s="5">
        <f t="shared" si="285"/>
        <v>100</v>
      </c>
    </row>
    <row r="1720" spans="1:34" x14ac:dyDescent="0.25">
      <c r="A1720" s="5">
        <v>1665</v>
      </c>
      <c r="B1720" s="5" t="s">
        <v>29</v>
      </c>
      <c r="C1720" s="5" t="s">
        <v>30</v>
      </c>
      <c r="D1720" s="5" t="s">
        <v>2093</v>
      </c>
      <c r="E1720" s="15" t="str">
        <f t="shared" si="286"/>
        <v>B001</v>
      </c>
      <c r="F1720" s="15" t="str">
        <f t="shared" si="276"/>
        <v>16865</v>
      </c>
      <c r="G1720" s="15" t="str">
        <f t="shared" si="277"/>
        <v>1-1</v>
      </c>
      <c r="H1720" s="5" t="s">
        <v>2051</v>
      </c>
      <c r="I1720" s="5">
        <f t="shared" si="278"/>
        <v>1</v>
      </c>
      <c r="J1720" s="5">
        <f t="shared" si="279"/>
        <v>2022</v>
      </c>
      <c r="K1720" s="5">
        <f t="shared" si="280"/>
        <v>15</v>
      </c>
      <c r="L1720" s="7">
        <f t="shared" si="281"/>
        <v>44576</v>
      </c>
      <c r="M1720" s="5" t="s">
        <v>2051</v>
      </c>
      <c r="U1720" s="5" t="s">
        <v>33</v>
      </c>
      <c r="V1720" s="5" t="str">
        <f t="shared" si="282"/>
        <v>clientes - varios</v>
      </c>
      <c r="W1720" s="5" t="str">
        <f t="shared" si="283"/>
        <v>CLIENTES - VARIOS</v>
      </c>
      <c r="X1720" s="5" t="str">
        <f t="shared" si="284"/>
        <v>Clientes - Varios</v>
      </c>
      <c r="Y1720" s="5">
        <v>99999999</v>
      </c>
      <c r="Z1720" s="5" t="s">
        <v>34</v>
      </c>
      <c r="AA1720" s="5" t="s">
        <v>35</v>
      </c>
      <c r="AD1720" s="5" t="s">
        <v>36</v>
      </c>
      <c r="AE1720" s="5">
        <v>84.75</v>
      </c>
      <c r="AF1720" s="5">
        <v>0</v>
      </c>
      <c r="AG1720" s="5">
        <v>15.25</v>
      </c>
      <c r="AH1720" s="5">
        <f t="shared" si="285"/>
        <v>100</v>
      </c>
    </row>
    <row r="1721" spans="1:34" x14ac:dyDescent="0.25">
      <c r="A1721" s="5">
        <v>1666</v>
      </c>
      <c r="B1721" s="5" t="s">
        <v>29</v>
      </c>
      <c r="C1721" s="5" t="s">
        <v>38</v>
      </c>
      <c r="D1721" s="5" t="s">
        <v>2094</v>
      </c>
      <c r="E1721" s="15" t="str">
        <f t="shared" si="286"/>
        <v>F001</v>
      </c>
      <c r="F1721" s="15" t="str">
        <f t="shared" ref="F1721:F1784" si="287">IF(LEFT(RIGHT(D1721,5),1)="-",RIGHT(D1721,4),RIGHT(D1721,5))</f>
        <v>8144</v>
      </c>
      <c r="G1721" s="15" t="str">
        <f t="shared" ref="G1721:G1784" si="288">MID(D1721,4,3)</f>
        <v>1-8</v>
      </c>
      <c r="H1721" s="5" t="s">
        <v>2051</v>
      </c>
      <c r="I1721" s="5">
        <f t="shared" ref="I1721:I1784" si="289">MONTH(H1721)</f>
        <v>1</v>
      </c>
      <c r="J1721" s="5">
        <f t="shared" ref="J1721:J1784" si="290">YEAR(H1721)</f>
        <v>2022</v>
      </c>
      <c r="K1721" s="5">
        <f t="shared" ref="K1721:K1784" si="291">DAY(H1721)</f>
        <v>15</v>
      </c>
      <c r="L1721" s="7">
        <f t="shared" ref="L1721:L1784" si="292">DATE(J1721,I1721,K1721)</f>
        <v>44576</v>
      </c>
      <c r="M1721" s="5" t="s">
        <v>2051</v>
      </c>
      <c r="S1721" s="5" t="s">
        <v>40</v>
      </c>
      <c r="T1721" s="5" t="s">
        <v>41</v>
      </c>
      <c r="U1721" s="5" t="s">
        <v>83</v>
      </c>
      <c r="V1721" s="5" t="str">
        <f t="shared" ref="V1721:V1784" si="293">LOWER(U1721)</f>
        <v>sosa pagaza elias fernando</v>
      </c>
      <c r="W1721" s="5" t="str">
        <f t="shared" ref="W1721:W1784" si="294">UPPER(U1721)</f>
        <v>SOSA PAGAZA ELIAS FERNANDO</v>
      </c>
      <c r="X1721" s="5" t="str">
        <f t="shared" ref="X1721:X1784" si="295">PROPER(W1721)</f>
        <v>Sosa Pagaza Elias Fernando</v>
      </c>
      <c r="Y1721" s="5">
        <v>10000974787</v>
      </c>
      <c r="Z1721" s="5" t="s">
        <v>34</v>
      </c>
      <c r="AA1721" s="5" t="s">
        <v>35</v>
      </c>
      <c r="AD1721" s="5" t="s">
        <v>36</v>
      </c>
      <c r="AE1721" s="5">
        <v>193.22</v>
      </c>
      <c r="AF1721" s="5">
        <v>0</v>
      </c>
      <c r="AG1721" s="5">
        <v>34.78</v>
      </c>
      <c r="AH1721" s="5">
        <f t="shared" ref="AH1721:AH1784" si="296">AE1721+AG1721</f>
        <v>228</v>
      </c>
    </row>
    <row r="1722" spans="1:34" x14ac:dyDescent="0.25">
      <c r="A1722" s="5">
        <v>1667</v>
      </c>
      <c r="B1722" s="5" t="s">
        <v>29</v>
      </c>
      <c r="C1722" s="5" t="s">
        <v>38</v>
      </c>
      <c r="D1722" s="5" t="s">
        <v>2095</v>
      </c>
      <c r="E1722" s="15" t="str">
        <f t="shared" ref="E1722:E1785" si="297">LEFT(D1722,4)</f>
        <v>F001</v>
      </c>
      <c r="F1722" s="15" t="str">
        <f t="shared" si="287"/>
        <v>8143</v>
      </c>
      <c r="G1722" s="15" t="str">
        <f t="shared" si="288"/>
        <v>1-8</v>
      </c>
      <c r="H1722" s="5" t="s">
        <v>2051</v>
      </c>
      <c r="I1722" s="5">
        <f t="shared" si="289"/>
        <v>1</v>
      </c>
      <c r="J1722" s="5">
        <f t="shared" si="290"/>
        <v>2022</v>
      </c>
      <c r="K1722" s="5">
        <f t="shared" si="291"/>
        <v>15</v>
      </c>
      <c r="L1722" s="7">
        <f t="shared" si="292"/>
        <v>44576</v>
      </c>
      <c r="M1722" s="5" t="s">
        <v>2051</v>
      </c>
      <c r="S1722" s="5" t="s">
        <v>40</v>
      </c>
      <c r="T1722" s="5" t="s">
        <v>41</v>
      </c>
      <c r="U1722" s="5" t="s">
        <v>83</v>
      </c>
      <c r="V1722" s="5" t="str">
        <f t="shared" si="293"/>
        <v>sosa pagaza elias fernando</v>
      </c>
      <c r="W1722" s="5" t="str">
        <f t="shared" si="294"/>
        <v>SOSA PAGAZA ELIAS FERNANDO</v>
      </c>
      <c r="X1722" s="5" t="str">
        <f t="shared" si="295"/>
        <v>Sosa Pagaza Elias Fernando</v>
      </c>
      <c r="Y1722" s="5">
        <v>10000974787</v>
      </c>
      <c r="Z1722" s="5" t="s">
        <v>34</v>
      </c>
      <c r="AA1722" s="5" t="s">
        <v>35</v>
      </c>
      <c r="AD1722" s="5" t="s">
        <v>36</v>
      </c>
      <c r="AE1722" s="5">
        <v>195.76</v>
      </c>
      <c r="AF1722" s="5">
        <v>0</v>
      </c>
      <c r="AG1722" s="5">
        <v>35.24</v>
      </c>
      <c r="AH1722" s="5">
        <f t="shared" si="296"/>
        <v>231</v>
      </c>
    </row>
    <row r="1723" spans="1:34" x14ac:dyDescent="0.25">
      <c r="A1723" s="5">
        <v>1668</v>
      </c>
      <c r="B1723" s="5" t="s">
        <v>49</v>
      </c>
      <c r="C1723" s="5" t="s">
        <v>30</v>
      </c>
      <c r="D1723" s="5" t="s">
        <v>2096</v>
      </c>
      <c r="E1723" s="15" t="str">
        <f t="shared" si="297"/>
        <v>B003</v>
      </c>
      <c r="F1723" s="15" t="str">
        <f t="shared" si="287"/>
        <v>12390</v>
      </c>
      <c r="G1723" s="15" t="str">
        <f t="shared" si="288"/>
        <v>3-1</v>
      </c>
      <c r="H1723" s="5" t="s">
        <v>2051</v>
      </c>
      <c r="I1723" s="5">
        <f t="shared" si="289"/>
        <v>1</v>
      </c>
      <c r="J1723" s="5">
        <f t="shared" si="290"/>
        <v>2022</v>
      </c>
      <c r="K1723" s="5">
        <f t="shared" si="291"/>
        <v>15</v>
      </c>
      <c r="L1723" s="7">
        <f t="shared" si="292"/>
        <v>44576</v>
      </c>
      <c r="M1723" s="5" t="s">
        <v>2051</v>
      </c>
      <c r="U1723" s="5" t="s">
        <v>33</v>
      </c>
      <c r="V1723" s="5" t="str">
        <f t="shared" si="293"/>
        <v>clientes - varios</v>
      </c>
      <c r="W1723" s="5" t="str">
        <f t="shared" si="294"/>
        <v>CLIENTES - VARIOS</v>
      </c>
      <c r="X1723" s="5" t="str">
        <f t="shared" si="295"/>
        <v>Clientes - Varios</v>
      </c>
      <c r="Y1723" s="5">
        <v>99999999</v>
      </c>
      <c r="Z1723" s="5" t="s">
        <v>34</v>
      </c>
      <c r="AA1723" s="5" t="s">
        <v>35</v>
      </c>
      <c r="AD1723" s="5" t="s">
        <v>36</v>
      </c>
      <c r="AE1723" s="5">
        <v>423.73</v>
      </c>
      <c r="AF1723" s="5">
        <v>0</v>
      </c>
      <c r="AG1723" s="5">
        <v>76.27</v>
      </c>
      <c r="AH1723" s="5">
        <f t="shared" si="296"/>
        <v>500</v>
      </c>
    </row>
    <row r="1724" spans="1:34" x14ac:dyDescent="0.25">
      <c r="A1724" s="5">
        <v>1669</v>
      </c>
      <c r="B1724" s="5" t="s">
        <v>49</v>
      </c>
      <c r="C1724" s="5" t="s">
        <v>30</v>
      </c>
      <c r="D1724" s="5" t="s">
        <v>2097</v>
      </c>
      <c r="E1724" s="15" t="str">
        <f t="shared" si="297"/>
        <v>B003</v>
      </c>
      <c r="F1724" s="15" t="str">
        <f t="shared" si="287"/>
        <v>12389</v>
      </c>
      <c r="G1724" s="15" t="str">
        <f t="shared" si="288"/>
        <v>3-1</v>
      </c>
      <c r="H1724" s="5" t="s">
        <v>2051</v>
      </c>
      <c r="I1724" s="5">
        <f t="shared" si="289"/>
        <v>1</v>
      </c>
      <c r="J1724" s="5">
        <f t="shared" si="290"/>
        <v>2022</v>
      </c>
      <c r="K1724" s="5">
        <f t="shared" si="291"/>
        <v>15</v>
      </c>
      <c r="L1724" s="7">
        <f t="shared" si="292"/>
        <v>44576</v>
      </c>
      <c r="M1724" s="5" t="s">
        <v>2051</v>
      </c>
      <c r="U1724" s="5" t="s">
        <v>33</v>
      </c>
      <c r="V1724" s="5" t="str">
        <f t="shared" si="293"/>
        <v>clientes - varios</v>
      </c>
      <c r="W1724" s="5" t="str">
        <f t="shared" si="294"/>
        <v>CLIENTES - VARIOS</v>
      </c>
      <c r="X1724" s="5" t="str">
        <f t="shared" si="295"/>
        <v>Clientes - Varios</v>
      </c>
      <c r="Y1724" s="5">
        <v>99999999</v>
      </c>
      <c r="Z1724" s="5" t="s">
        <v>34</v>
      </c>
      <c r="AA1724" s="5" t="s">
        <v>35</v>
      </c>
      <c r="AD1724" s="5" t="s">
        <v>36</v>
      </c>
      <c r="AE1724" s="5">
        <v>423.73</v>
      </c>
      <c r="AF1724" s="5">
        <v>0</v>
      </c>
      <c r="AG1724" s="5">
        <v>76.27</v>
      </c>
      <c r="AH1724" s="5">
        <f t="shared" si="296"/>
        <v>500</v>
      </c>
    </row>
    <row r="1725" spans="1:34" x14ac:dyDescent="0.25">
      <c r="A1725" s="5">
        <v>1670</v>
      </c>
      <c r="B1725" s="5" t="s">
        <v>49</v>
      </c>
      <c r="C1725" s="5" t="s">
        <v>30</v>
      </c>
      <c r="D1725" s="5" t="s">
        <v>2098</v>
      </c>
      <c r="E1725" s="15" t="str">
        <f t="shared" si="297"/>
        <v>B003</v>
      </c>
      <c r="F1725" s="15" t="str">
        <f t="shared" si="287"/>
        <v>12388</v>
      </c>
      <c r="G1725" s="15" t="str">
        <f t="shared" si="288"/>
        <v>3-1</v>
      </c>
      <c r="H1725" s="5" t="s">
        <v>2051</v>
      </c>
      <c r="I1725" s="5">
        <f t="shared" si="289"/>
        <v>1</v>
      </c>
      <c r="J1725" s="5">
        <f t="shared" si="290"/>
        <v>2022</v>
      </c>
      <c r="K1725" s="5">
        <f t="shared" si="291"/>
        <v>15</v>
      </c>
      <c r="L1725" s="7">
        <f t="shared" si="292"/>
        <v>44576</v>
      </c>
      <c r="M1725" s="5" t="s">
        <v>2051</v>
      </c>
      <c r="U1725" s="5" t="s">
        <v>33</v>
      </c>
      <c r="V1725" s="5" t="str">
        <f t="shared" si="293"/>
        <v>clientes - varios</v>
      </c>
      <c r="W1725" s="5" t="str">
        <f t="shared" si="294"/>
        <v>CLIENTES - VARIOS</v>
      </c>
      <c r="X1725" s="5" t="str">
        <f t="shared" si="295"/>
        <v>Clientes - Varios</v>
      </c>
      <c r="Y1725" s="5">
        <v>99999999</v>
      </c>
      <c r="Z1725" s="5" t="s">
        <v>34</v>
      </c>
      <c r="AA1725" s="5" t="s">
        <v>35</v>
      </c>
      <c r="AD1725" s="5" t="s">
        <v>36</v>
      </c>
      <c r="AE1725" s="5">
        <v>423.73</v>
      </c>
      <c r="AF1725" s="5">
        <v>0</v>
      </c>
      <c r="AG1725" s="5">
        <v>76.27</v>
      </c>
      <c r="AH1725" s="5">
        <f t="shared" si="296"/>
        <v>500</v>
      </c>
    </row>
    <row r="1726" spans="1:34" x14ac:dyDescent="0.25">
      <c r="A1726" s="5">
        <v>1671</v>
      </c>
      <c r="B1726" s="5" t="s">
        <v>49</v>
      </c>
      <c r="C1726" s="5" t="s">
        <v>30</v>
      </c>
      <c r="D1726" s="5" t="s">
        <v>2099</v>
      </c>
      <c r="E1726" s="15" t="str">
        <f t="shared" si="297"/>
        <v>B003</v>
      </c>
      <c r="F1726" s="15" t="str">
        <f t="shared" si="287"/>
        <v>12387</v>
      </c>
      <c r="G1726" s="15" t="str">
        <f t="shared" si="288"/>
        <v>3-1</v>
      </c>
      <c r="H1726" s="5" t="s">
        <v>2051</v>
      </c>
      <c r="I1726" s="5">
        <f t="shared" si="289"/>
        <v>1</v>
      </c>
      <c r="J1726" s="5">
        <f t="shared" si="290"/>
        <v>2022</v>
      </c>
      <c r="K1726" s="5">
        <f t="shared" si="291"/>
        <v>15</v>
      </c>
      <c r="L1726" s="7">
        <f t="shared" si="292"/>
        <v>44576</v>
      </c>
      <c r="M1726" s="5" t="s">
        <v>2051</v>
      </c>
      <c r="U1726" s="5" t="s">
        <v>33</v>
      </c>
      <c r="V1726" s="5" t="str">
        <f t="shared" si="293"/>
        <v>clientes - varios</v>
      </c>
      <c r="W1726" s="5" t="str">
        <f t="shared" si="294"/>
        <v>CLIENTES - VARIOS</v>
      </c>
      <c r="X1726" s="5" t="str">
        <f t="shared" si="295"/>
        <v>Clientes - Varios</v>
      </c>
      <c r="Y1726" s="5">
        <v>99999999</v>
      </c>
      <c r="Z1726" s="5" t="s">
        <v>34</v>
      </c>
      <c r="AA1726" s="5" t="s">
        <v>35</v>
      </c>
      <c r="AD1726" s="5" t="s">
        <v>36</v>
      </c>
      <c r="AE1726" s="5">
        <v>423.73</v>
      </c>
      <c r="AF1726" s="5">
        <v>0</v>
      </c>
      <c r="AG1726" s="5">
        <v>76.27</v>
      </c>
      <c r="AH1726" s="5">
        <f t="shared" si="296"/>
        <v>500</v>
      </c>
    </row>
    <row r="1727" spans="1:34" x14ac:dyDescent="0.25">
      <c r="A1727" s="5">
        <v>1672</v>
      </c>
      <c r="B1727" s="5" t="s">
        <v>49</v>
      </c>
      <c r="C1727" s="5" t="s">
        <v>30</v>
      </c>
      <c r="D1727" s="5" t="s">
        <v>2100</v>
      </c>
      <c r="E1727" s="15" t="str">
        <f t="shared" si="297"/>
        <v>B003</v>
      </c>
      <c r="F1727" s="15" t="str">
        <f t="shared" si="287"/>
        <v>12386</v>
      </c>
      <c r="G1727" s="15" t="str">
        <f t="shared" si="288"/>
        <v>3-1</v>
      </c>
      <c r="H1727" s="5" t="s">
        <v>2051</v>
      </c>
      <c r="I1727" s="5">
        <f t="shared" si="289"/>
        <v>1</v>
      </c>
      <c r="J1727" s="5">
        <f t="shared" si="290"/>
        <v>2022</v>
      </c>
      <c r="K1727" s="5">
        <f t="shared" si="291"/>
        <v>15</v>
      </c>
      <c r="L1727" s="7">
        <f t="shared" si="292"/>
        <v>44576</v>
      </c>
      <c r="M1727" s="5" t="s">
        <v>2051</v>
      </c>
      <c r="U1727" s="5" t="s">
        <v>33</v>
      </c>
      <c r="V1727" s="5" t="str">
        <f t="shared" si="293"/>
        <v>clientes - varios</v>
      </c>
      <c r="W1727" s="5" t="str">
        <f t="shared" si="294"/>
        <v>CLIENTES - VARIOS</v>
      </c>
      <c r="X1727" s="5" t="str">
        <f t="shared" si="295"/>
        <v>Clientes - Varios</v>
      </c>
      <c r="Y1727" s="5">
        <v>99999999</v>
      </c>
      <c r="Z1727" s="5" t="s">
        <v>34</v>
      </c>
      <c r="AA1727" s="5" t="s">
        <v>35</v>
      </c>
      <c r="AD1727" s="5" t="s">
        <v>36</v>
      </c>
      <c r="AE1727" s="5">
        <v>423.73</v>
      </c>
      <c r="AF1727" s="5">
        <v>0</v>
      </c>
      <c r="AG1727" s="5">
        <v>76.27</v>
      </c>
      <c r="AH1727" s="5">
        <f t="shared" si="296"/>
        <v>500</v>
      </c>
    </row>
    <row r="1728" spans="1:34" x14ac:dyDescent="0.25">
      <c r="A1728" s="5">
        <v>1673</v>
      </c>
      <c r="B1728" s="5" t="s">
        <v>49</v>
      </c>
      <c r="C1728" s="5" t="s">
        <v>30</v>
      </c>
      <c r="D1728" s="5" t="s">
        <v>2101</v>
      </c>
      <c r="E1728" s="15" t="str">
        <f t="shared" si="297"/>
        <v>B003</v>
      </c>
      <c r="F1728" s="15" t="str">
        <f t="shared" si="287"/>
        <v>12385</v>
      </c>
      <c r="G1728" s="15" t="str">
        <f t="shared" si="288"/>
        <v>3-1</v>
      </c>
      <c r="H1728" s="5" t="s">
        <v>2051</v>
      </c>
      <c r="I1728" s="5">
        <f t="shared" si="289"/>
        <v>1</v>
      </c>
      <c r="J1728" s="5">
        <f t="shared" si="290"/>
        <v>2022</v>
      </c>
      <c r="K1728" s="5">
        <f t="shared" si="291"/>
        <v>15</v>
      </c>
      <c r="L1728" s="7">
        <f t="shared" si="292"/>
        <v>44576</v>
      </c>
      <c r="M1728" s="5" t="s">
        <v>2051</v>
      </c>
      <c r="U1728" s="5" t="s">
        <v>33</v>
      </c>
      <c r="V1728" s="5" t="str">
        <f t="shared" si="293"/>
        <v>clientes - varios</v>
      </c>
      <c r="W1728" s="5" t="str">
        <f t="shared" si="294"/>
        <v>CLIENTES - VARIOS</v>
      </c>
      <c r="X1728" s="5" t="str">
        <f t="shared" si="295"/>
        <v>Clientes - Varios</v>
      </c>
      <c r="Y1728" s="5">
        <v>99999999</v>
      </c>
      <c r="Z1728" s="5" t="s">
        <v>34</v>
      </c>
      <c r="AA1728" s="5" t="s">
        <v>35</v>
      </c>
      <c r="AD1728" s="5" t="s">
        <v>36</v>
      </c>
      <c r="AE1728" s="5">
        <v>423.73</v>
      </c>
      <c r="AF1728" s="5">
        <v>0</v>
      </c>
      <c r="AG1728" s="5">
        <v>76.27</v>
      </c>
      <c r="AH1728" s="5">
        <f t="shared" si="296"/>
        <v>500</v>
      </c>
    </row>
    <row r="1729" spans="1:34" x14ac:dyDescent="0.25">
      <c r="A1729" s="5">
        <v>1674</v>
      </c>
      <c r="B1729" s="5" t="s">
        <v>49</v>
      </c>
      <c r="C1729" s="5" t="s">
        <v>30</v>
      </c>
      <c r="D1729" s="5" t="s">
        <v>2102</v>
      </c>
      <c r="E1729" s="15" t="str">
        <f t="shared" si="297"/>
        <v>B003</v>
      </c>
      <c r="F1729" s="15" t="str">
        <f t="shared" si="287"/>
        <v>12384</v>
      </c>
      <c r="G1729" s="15" t="str">
        <f t="shared" si="288"/>
        <v>3-1</v>
      </c>
      <c r="H1729" s="5" t="s">
        <v>2051</v>
      </c>
      <c r="I1729" s="5">
        <f t="shared" si="289"/>
        <v>1</v>
      </c>
      <c r="J1729" s="5">
        <f t="shared" si="290"/>
        <v>2022</v>
      </c>
      <c r="K1729" s="5">
        <f t="shared" si="291"/>
        <v>15</v>
      </c>
      <c r="L1729" s="7">
        <f t="shared" si="292"/>
        <v>44576</v>
      </c>
      <c r="M1729" s="5" t="s">
        <v>2051</v>
      </c>
      <c r="U1729" s="5" t="s">
        <v>33</v>
      </c>
      <c r="V1729" s="5" t="str">
        <f t="shared" si="293"/>
        <v>clientes - varios</v>
      </c>
      <c r="W1729" s="5" t="str">
        <f t="shared" si="294"/>
        <v>CLIENTES - VARIOS</v>
      </c>
      <c r="X1729" s="5" t="str">
        <f t="shared" si="295"/>
        <v>Clientes - Varios</v>
      </c>
      <c r="Y1729" s="5">
        <v>99999999</v>
      </c>
      <c r="Z1729" s="5" t="s">
        <v>34</v>
      </c>
      <c r="AA1729" s="5" t="s">
        <v>35</v>
      </c>
      <c r="AD1729" s="5" t="s">
        <v>36</v>
      </c>
      <c r="AE1729" s="5">
        <v>423.73</v>
      </c>
      <c r="AF1729" s="5">
        <v>0</v>
      </c>
      <c r="AG1729" s="5">
        <v>76.27</v>
      </c>
      <c r="AH1729" s="5">
        <f t="shared" si="296"/>
        <v>500</v>
      </c>
    </row>
    <row r="1730" spans="1:34" x14ac:dyDescent="0.25">
      <c r="A1730" s="5">
        <v>1675</v>
      </c>
      <c r="B1730" s="5" t="s">
        <v>29</v>
      </c>
      <c r="C1730" s="5" t="s">
        <v>30</v>
      </c>
      <c r="D1730" s="5" t="s">
        <v>2103</v>
      </c>
      <c r="E1730" s="15" t="str">
        <f t="shared" si="297"/>
        <v>B001</v>
      </c>
      <c r="F1730" s="15" t="str">
        <f t="shared" si="287"/>
        <v>16864</v>
      </c>
      <c r="G1730" s="15" t="str">
        <f t="shared" si="288"/>
        <v>1-1</v>
      </c>
      <c r="H1730" s="5" t="s">
        <v>2051</v>
      </c>
      <c r="I1730" s="5">
        <f t="shared" si="289"/>
        <v>1</v>
      </c>
      <c r="J1730" s="5">
        <f t="shared" si="290"/>
        <v>2022</v>
      </c>
      <c r="K1730" s="5">
        <f t="shared" si="291"/>
        <v>15</v>
      </c>
      <c r="L1730" s="7">
        <f t="shared" si="292"/>
        <v>44576</v>
      </c>
      <c r="M1730" s="5" t="s">
        <v>2051</v>
      </c>
      <c r="U1730" s="5" t="s">
        <v>33</v>
      </c>
      <c r="V1730" s="5" t="str">
        <f t="shared" si="293"/>
        <v>clientes - varios</v>
      </c>
      <c r="W1730" s="5" t="str">
        <f t="shared" si="294"/>
        <v>CLIENTES - VARIOS</v>
      </c>
      <c r="X1730" s="5" t="str">
        <f t="shared" si="295"/>
        <v>Clientes - Varios</v>
      </c>
      <c r="Y1730" s="5">
        <v>99999999</v>
      </c>
      <c r="Z1730" s="5" t="s">
        <v>34</v>
      </c>
      <c r="AA1730" s="5" t="s">
        <v>35</v>
      </c>
      <c r="AD1730" s="5" t="s">
        <v>36</v>
      </c>
      <c r="AE1730" s="5">
        <v>423.73</v>
      </c>
      <c r="AF1730" s="5">
        <v>0</v>
      </c>
      <c r="AG1730" s="5">
        <v>76.27</v>
      </c>
      <c r="AH1730" s="5">
        <f t="shared" si="296"/>
        <v>500</v>
      </c>
    </row>
    <row r="1731" spans="1:34" x14ac:dyDescent="0.25">
      <c r="A1731" s="5">
        <v>1676</v>
      </c>
      <c r="B1731" s="5" t="s">
        <v>29</v>
      </c>
      <c r="C1731" s="5" t="s">
        <v>30</v>
      </c>
      <c r="D1731" s="5" t="s">
        <v>2104</v>
      </c>
      <c r="E1731" s="15" t="str">
        <f t="shared" si="297"/>
        <v>B001</v>
      </c>
      <c r="F1731" s="15" t="str">
        <f t="shared" si="287"/>
        <v>16863</v>
      </c>
      <c r="G1731" s="15" t="str">
        <f t="shared" si="288"/>
        <v>1-1</v>
      </c>
      <c r="H1731" s="5" t="s">
        <v>2051</v>
      </c>
      <c r="I1731" s="5">
        <f t="shared" si="289"/>
        <v>1</v>
      </c>
      <c r="J1731" s="5">
        <f t="shared" si="290"/>
        <v>2022</v>
      </c>
      <c r="K1731" s="5">
        <f t="shared" si="291"/>
        <v>15</v>
      </c>
      <c r="L1731" s="7">
        <f t="shared" si="292"/>
        <v>44576</v>
      </c>
      <c r="M1731" s="5" t="s">
        <v>2051</v>
      </c>
      <c r="U1731" s="5" t="s">
        <v>33</v>
      </c>
      <c r="V1731" s="5" t="str">
        <f t="shared" si="293"/>
        <v>clientes - varios</v>
      </c>
      <c r="W1731" s="5" t="str">
        <f t="shared" si="294"/>
        <v>CLIENTES - VARIOS</v>
      </c>
      <c r="X1731" s="5" t="str">
        <f t="shared" si="295"/>
        <v>Clientes - Varios</v>
      </c>
      <c r="Y1731" s="5">
        <v>99999999</v>
      </c>
      <c r="Z1731" s="5" t="s">
        <v>34</v>
      </c>
      <c r="AA1731" s="5" t="s">
        <v>35</v>
      </c>
      <c r="AD1731" s="5" t="s">
        <v>36</v>
      </c>
      <c r="AE1731" s="5">
        <v>423.73</v>
      </c>
      <c r="AF1731" s="5">
        <v>0</v>
      </c>
      <c r="AG1731" s="5">
        <v>76.27</v>
      </c>
      <c r="AH1731" s="5">
        <f t="shared" si="296"/>
        <v>500</v>
      </c>
    </row>
    <row r="1732" spans="1:34" x14ac:dyDescent="0.25">
      <c r="A1732" s="5">
        <v>1677</v>
      </c>
      <c r="B1732" s="5" t="s">
        <v>29</v>
      </c>
      <c r="C1732" s="5" t="s">
        <v>30</v>
      </c>
      <c r="D1732" s="5" t="s">
        <v>2105</v>
      </c>
      <c r="E1732" s="15" t="str">
        <f t="shared" si="297"/>
        <v>B001</v>
      </c>
      <c r="F1732" s="15" t="str">
        <f t="shared" si="287"/>
        <v>16862</v>
      </c>
      <c r="G1732" s="15" t="str">
        <f t="shared" si="288"/>
        <v>1-1</v>
      </c>
      <c r="H1732" s="5" t="s">
        <v>2051</v>
      </c>
      <c r="I1732" s="5">
        <f t="shared" si="289"/>
        <v>1</v>
      </c>
      <c r="J1732" s="5">
        <f t="shared" si="290"/>
        <v>2022</v>
      </c>
      <c r="K1732" s="5">
        <f t="shared" si="291"/>
        <v>15</v>
      </c>
      <c r="L1732" s="7">
        <f t="shared" si="292"/>
        <v>44576</v>
      </c>
      <c r="M1732" s="5" t="s">
        <v>2051</v>
      </c>
      <c r="U1732" s="5" t="s">
        <v>33</v>
      </c>
      <c r="V1732" s="5" t="str">
        <f t="shared" si="293"/>
        <v>clientes - varios</v>
      </c>
      <c r="W1732" s="5" t="str">
        <f t="shared" si="294"/>
        <v>CLIENTES - VARIOS</v>
      </c>
      <c r="X1732" s="5" t="str">
        <f t="shared" si="295"/>
        <v>Clientes - Varios</v>
      </c>
      <c r="Y1732" s="5">
        <v>99999999</v>
      </c>
      <c r="Z1732" s="5" t="s">
        <v>34</v>
      </c>
      <c r="AA1732" s="5" t="s">
        <v>35</v>
      </c>
      <c r="AD1732" s="5" t="s">
        <v>36</v>
      </c>
      <c r="AE1732" s="5">
        <v>423.73</v>
      </c>
      <c r="AF1732" s="5">
        <v>0</v>
      </c>
      <c r="AG1732" s="5">
        <v>76.27</v>
      </c>
      <c r="AH1732" s="5">
        <f t="shared" si="296"/>
        <v>500</v>
      </c>
    </row>
    <row r="1733" spans="1:34" x14ac:dyDescent="0.25">
      <c r="A1733" s="5">
        <v>1678</v>
      </c>
      <c r="B1733" s="5" t="s">
        <v>29</v>
      </c>
      <c r="C1733" s="5" t="s">
        <v>30</v>
      </c>
      <c r="D1733" s="5" t="s">
        <v>2106</v>
      </c>
      <c r="E1733" s="15" t="str">
        <f t="shared" si="297"/>
        <v>B001</v>
      </c>
      <c r="F1733" s="15" t="str">
        <f t="shared" si="287"/>
        <v>16861</v>
      </c>
      <c r="G1733" s="15" t="str">
        <f t="shared" si="288"/>
        <v>1-1</v>
      </c>
      <c r="H1733" s="5" t="s">
        <v>2051</v>
      </c>
      <c r="I1733" s="5">
        <f t="shared" si="289"/>
        <v>1</v>
      </c>
      <c r="J1733" s="5">
        <f t="shared" si="290"/>
        <v>2022</v>
      </c>
      <c r="K1733" s="5">
        <f t="shared" si="291"/>
        <v>15</v>
      </c>
      <c r="L1733" s="7">
        <f t="shared" si="292"/>
        <v>44576</v>
      </c>
      <c r="M1733" s="5" t="s">
        <v>2051</v>
      </c>
      <c r="U1733" s="5" t="s">
        <v>33</v>
      </c>
      <c r="V1733" s="5" t="str">
        <f t="shared" si="293"/>
        <v>clientes - varios</v>
      </c>
      <c r="W1733" s="5" t="str">
        <f t="shared" si="294"/>
        <v>CLIENTES - VARIOS</v>
      </c>
      <c r="X1733" s="5" t="str">
        <f t="shared" si="295"/>
        <v>Clientes - Varios</v>
      </c>
      <c r="Y1733" s="5">
        <v>99999999</v>
      </c>
      <c r="Z1733" s="5" t="s">
        <v>34</v>
      </c>
      <c r="AA1733" s="5" t="s">
        <v>35</v>
      </c>
      <c r="AD1733" s="5" t="s">
        <v>36</v>
      </c>
      <c r="AE1733" s="5">
        <v>423.73</v>
      </c>
      <c r="AF1733" s="5">
        <v>0</v>
      </c>
      <c r="AG1733" s="5">
        <v>76.27</v>
      </c>
      <c r="AH1733" s="5">
        <f t="shared" si="296"/>
        <v>500</v>
      </c>
    </row>
    <row r="1734" spans="1:34" x14ac:dyDescent="0.25">
      <c r="A1734" s="5">
        <v>1679</v>
      </c>
      <c r="B1734" s="5" t="s">
        <v>29</v>
      </c>
      <c r="C1734" s="5" t="s">
        <v>38</v>
      </c>
      <c r="D1734" s="5" t="s">
        <v>2107</v>
      </c>
      <c r="E1734" s="15" t="str">
        <f t="shared" si="297"/>
        <v>F001</v>
      </c>
      <c r="F1734" s="15" t="str">
        <f t="shared" si="287"/>
        <v>8142</v>
      </c>
      <c r="G1734" s="15" t="str">
        <f t="shared" si="288"/>
        <v>1-8</v>
      </c>
      <c r="H1734" s="5" t="s">
        <v>2051</v>
      </c>
      <c r="I1734" s="5">
        <f t="shared" si="289"/>
        <v>1</v>
      </c>
      <c r="J1734" s="5">
        <f t="shared" si="290"/>
        <v>2022</v>
      </c>
      <c r="K1734" s="5">
        <f t="shared" si="291"/>
        <v>15</v>
      </c>
      <c r="L1734" s="7">
        <f t="shared" si="292"/>
        <v>44576</v>
      </c>
      <c r="M1734" s="5" t="s">
        <v>2051</v>
      </c>
      <c r="R1734" s="5" t="s">
        <v>395</v>
      </c>
      <c r="S1734" s="5" t="s">
        <v>168</v>
      </c>
      <c r="T1734" s="5" t="s">
        <v>169</v>
      </c>
      <c r="U1734" s="5" t="s">
        <v>396</v>
      </c>
      <c r="V1734" s="5" t="str">
        <f t="shared" si="293"/>
        <v>transportes pasamayo s r ltda</v>
      </c>
      <c r="W1734" s="5" t="str">
        <f t="shared" si="294"/>
        <v>TRANSPORTES PASAMAYO S R LTDA</v>
      </c>
      <c r="X1734" s="5" t="str">
        <f t="shared" si="295"/>
        <v>Transportes Pasamayo S R Ltda</v>
      </c>
      <c r="Y1734" s="5">
        <v>20225171719</v>
      </c>
      <c r="Z1734" s="5" t="s">
        <v>34</v>
      </c>
      <c r="AA1734" s="5" t="s">
        <v>35</v>
      </c>
      <c r="AD1734" s="5" t="s">
        <v>36</v>
      </c>
      <c r="AE1734" s="5">
        <v>153.38999999999999</v>
      </c>
      <c r="AF1734" s="5">
        <v>0</v>
      </c>
      <c r="AG1734" s="5">
        <v>27.61</v>
      </c>
      <c r="AH1734" s="5">
        <f t="shared" si="296"/>
        <v>181</v>
      </c>
    </row>
    <row r="1735" spans="1:34" x14ac:dyDescent="0.25">
      <c r="A1735" s="5">
        <v>1680</v>
      </c>
      <c r="B1735" s="5" t="s">
        <v>29</v>
      </c>
      <c r="C1735" s="5" t="s">
        <v>38</v>
      </c>
      <c r="D1735" s="5" t="s">
        <v>2108</v>
      </c>
      <c r="E1735" s="15" t="str">
        <f t="shared" si="297"/>
        <v>F001</v>
      </c>
      <c r="F1735" s="15" t="str">
        <f t="shared" si="287"/>
        <v>8141</v>
      </c>
      <c r="G1735" s="15" t="str">
        <f t="shared" si="288"/>
        <v>1-8</v>
      </c>
      <c r="H1735" s="5" t="s">
        <v>2051</v>
      </c>
      <c r="I1735" s="5">
        <f t="shared" si="289"/>
        <v>1</v>
      </c>
      <c r="J1735" s="5">
        <f t="shared" si="290"/>
        <v>2022</v>
      </c>
      <c r="K1735" s="5">
        <f t="shared" si="291"/>
        <v>15</v>
      </c>
      <c r="L1735" s="7">
        <f t="shared" si="292"/>
        <v>44576</v>
      </c>
      <c r="M1735" s="5" t="s">
        <v>2051</v>
      </c>
      <c r="R1735" s="5" t="s">
        <v>2109</v>
      </c>
      <c r="S1735" s="5" t="s">
        <v>168</v>
      </c>
      <c r="T1735" s="5" t="s">
        <v>169</v>
      </c>
      <c r="U1735" s="5" t="s">
        <v>2110</v>
      </c>
      <c r="V1735" s="5" t="str">
        <f t="shared" si="293"/>
        <v>mangrup s.r.l.</v>
      </c>
      <c r="W1735" s="5" t="str">
        <f t="shared" si="294"/>
        <v>MANGRUP S.R.L.</v>
      </c>
      <c r="X1735" s="5" t="str">
        <f t="shared" si="295"/>
        <v>Mangrup S.R.L.</v>
      </c>
      <c r="Y1735" s="5">
        <v>20550421527</v>
      </c>
      <c r="Z1735" s="5" t="s">
        <v>34</v>
      </c>
      <c r="AA1735" s="5" t="s">
        <v>35</v>
      </c>
      <c r="AD1735" s="5" t="s">
        <v>36</v>
      </c>
      <c r="AE1735" s="5">
        <v>111.86</v>
      </c>
      <c r="AF1735" s="5">
        <v>0</v>
      </c>
      <c r="AG1735" s="5">
        <v>20.14</v>
      </c>
      <c r="AH1735" s="5">
        <f t="shared" si="296"/>
        <v>132</v>
      </c>
    </row>
    <row r="1736" spans="1:34" x14ac:dyDescent="0.25">
      <c r="A1736" s="5">
        <v>1681</v>
      </c>
      <c r="B1736" s="5" t="s">
        <v>29</v>
      </c>
      <c r="C1736" s="5" t="s">
        <v>30</v>
      </c>
      <c r="D1736" s="5" t="s">
        <v>2111</v>
      </c>
      <c r="E1736" s="15" t="str">
        <f t="shared" si="297"/>
        <v>B001</v>
      </c>
      <c r="F1736" s="15" t="str">
        <f t="shared" si="287"/>
        <v>16860</v>
      </c>
      <c r="G1736" s="15" t="str">
        <f t="shared" si="288"/>
        <v>1-1</v>
      </c>
      <c r="H1736" s="5" t="s">
        <v>2112</v>
      </c>
      <c r="I1736" s="5">
        <f t="shared" si="289"/>
        <v>1</v>
      </c>
      <c r="J1736" s="5">
        <f t="shared" si="290"/>
        <v>2022</v>
      </c>
      <c r="K1736" s="5">
        <f t="shared" si="291"/>
        <v>14</v>
      </c>
      <c r="L1736" s="7">
        <f t="shared" si="292"/>
        <v>44575</v>
      </c>
      <c r="M1736" s="5" t="s">
        <v>2112</v>
      </c>
      <c r="U1736" s="5" t="s">
        <v>33</v>
      </c>
      <c r="V1736" s="5" t="str">
        <f t="shared" si="293"/>
        <v>clientes - varios</v>
      </c>
      <c r="W1736" s="5" t="str">
        <f t="shared" si="294"/>
        <v>CLIENTES - VARIOS</v>
      </c>
      <c r="X1736" s="5" t="str">
        <f t="shared" si="295"/>
        <v>Clientes - Varios</v>
      </c>
      <c r="Y1736" s="5">
        <v>99999999</v>
      </c>
      <c r="Z1736" s="5" t="s">
        <v>34</v>
      </c>
      <c r="AA1736" s="5" t="s">
        <v>35</v>
      </c>
      <c r="AD1736" s="5" t="s">
        <v>36</v>
      </c>
      <c r="AE1736" s="5">
        <v>118.64</v>
      </c>
      <c r="AF1736" s="5">
        <v>0</v>
      </c>
      <c r="AG1736" s="5">
        <v>21.36</v>
      </c>
      <c r="AH1736" s="5">
        <f t="shared" si="296"/>
        <v>140</v>
      </c>
    </row>
    <row r="1737" spans="1:34" x14ac:dyDescent="0.25">
      <c r="A1737" s="5">
        <v>1682</v>
      </c>
      <c r="B1737" s="5" t="s">
        <v>29</v>
      </c>
      <c r="C1737" s="5" t="s">
        <v>38</v>
      </c>
      <c r="D1737" s="5" t="s">
        <v>2113</v>
      </c>
      <c r="E1737" s="15" t="str">
        <f t="shared" si="297"/>
        <v>F001</v>
      </c>
      <c r="F1737" s="15" t="str">
        <f t="shared" si="287"/>
        <v>8140</v>
      </c>
      <c r="G1737" s="15" t="str">
        <f t="shared" si="288"/>
        <v>1-8</v>
      </c>
      <c r="H1737" s="5" t="s">
        <v>2112</v>
      </c>
      <c r="I1737" s="5">
        <f t="shared" si="289"/>
        <v>1</v>
      </c>
      <c r="J1737" s="5">
        <f t="shared" si="290"/>
        <v>2022</v>
      </c>
      <c r="K1737" s="5">
        <f t="shared" si="291"/>
        <v>14</v>
      </c>
      <c r="L1737" s="7">
        <f t="shared" si="292"/>
        <v>44575</v>
      </c>
      <c r="M1737" s="5" t="s">
        <v>2112</v>
      </c>
      <c r="R1737" s="5" t="s">
        <v>813</v>
      </c>
      <c r="S1737" s="5" t="s">
        <v>168</v>
      </c>
      <c r="T1737" s="5" t="s">
        <v>169</v>
      </c>
      <c r="U1737" s="5" t="s">
        <v>814</v>
      </c>
      <c r="V1737" s="5" t="str">
        <f t="shared" si="293"/>
        <v>consorcio izavar &amp; ads</v>
      </c>
      <c r="W1737" s="5" t="str">
        <f t="shared" si="294"/>
        <v>CONSORCIO IZAVAR &amp; ADS</v>
      </c>
      <c r="X1737" s="5" t="str">
        <f t="shared" si="295"/>
        <v>Consorcio Izavar &amp; Ads</v>
      </c>
      <c r="Y1737" s="5">
        <v>20608395696</v>
      </c>
      <c r="Z1737" s="5" t="s">
        <v>34</v>
      </c>
      <c r="AA1737" s="5" t="s">
        <v>35</v>
      </c>
      <c r="AD1737" s="5" t="s">
        <v>36</v>
      </c>
      <c r="AE1737" s="5">
        <v>211.86</v>
      </c>
      <c r="AF1737" s="5">
        <v>0</v>
      </c>
      <c r="AG1737" s="5">
        <v>38.14</v>
      </c>
      <c r="AH1737" s="5">
        <f t="shared" si="296"/>
        <v>250</v>
      </c>
    </row>
    <row r="1738" spans="1:34" x14ac:dyDescent="0.25">
      <c r="A1738" s="5">
        <v>1683</v>
      </c>
      <c r="B1738" s="5" t="s">
        <v>29</v>
      </c>
      <c r="C1738" s="5" t="s">
        <v>30</v>
      </c>
      <c r="D1738" s="5" t="s">
        <v>2114</v>
      </c>
      <c r="E1738" s="15" t="str">
        <f t="shared" si="297"/>
        <v>B001</v>
      </c>
      <c r="F1738" s="15" t="str">
        <f t="shared" si="287"/>
        <v>16859</v>
      </c>
      <c r="G1738" s="15" t="str">
        <f t="shared" si="288"/>
        <v>1-1</v>
      </c>
      <c r="H1738" s="5" t="s">
        <v>2112</v>
      </c>
      <c r="I1738" s="5">
        <f t="shared" si="289"/>
        <v>1</v>
      </c>
      <c r="J1738" s="5">
        <f t="shared" si="290"/>
        <v>2022</v>
      </c>
      <c r="K1738" s="5">
        <f t="shared" si="291"/>
        <v>14</v>
      </c>
      <c r="L1738" s="7">
        <f t="shared" si="292"/>
        <v>44575</v>
      </c>
      <c r="M1738" s="5" t="s">
        <v>2112</v>
      </c>
      <c r="U1738" s="5" t="s">
        <v>33</v>
      </c>
      <c r="V1738" s="5" t="str">
        <f t="shared" si="293"/>
        <v>clientes - varios</v>
      </c>
      <c r="W1738" s="5" t="str">
        <f t="shared" si="294"/>
        <v>CLIENTES - VARIOS</v>
      </c>
      <c r="X1738" s="5" t="str">
        <f t="shared" si="295"/>
        <v>Clientes - Varios</v>
      </c>
      <c r="Y1738" s="5">
        <v>99999999</v>
      </c>
      <c r="Z1738" s="5" t="s">
        <v>34</v>
      </c>
      <c r="AA1738" s="5" t="s">
        <v>35</v>
      </c>
      <c r="AD1738" s="5" t="s">
        <v>36</v>
      </c>
      <c r="AE1738" s="5">
        <v>135.59</v>
      </c>
      <c r="AF1738" s="5">
        <v>0</v>
      </c>
      <c r="AG1738" s="5">
        <v>24.41</v>
      </c>
      <c r="AH1738" s="5">
        <f t="shared" si="296"/>
        <v>160</v>
      </c>
    </row>
    <row r="1739" spans="1:34" x14ac:dyDescent="0.25">
      <c r="A1739" s="5">
        <v>1684</v>
      </c>
      <c r="B1739" s="5" t="s">
        <v>49</v>
      </c>
      <c r="C1739" s="5" t="s">
        <v>30</v>
      </c>
      <c r="D1739" s="5" t="s">
        <v>2115</v>
      </c>
      <c r="E1739" s="15" t="str">
        <f t="shared" si="297"/>
        <v>B003</v>
      </c>
      <c r="F1739" s="15" t="str">
        <f t="shared" si="287"/>
        <v>12383</v>
      </c>
      <c r="G1739" s="15" t="str">
        <f t="shared" si="288"/>
        <v>3-1</v>
      </c>
      <c r="H1739" s="5" t="s">
        <v>2112</v>
      </c>
      <c r="I1739" s="5">
        <f t="shared" si="289"/>
        <v>1</v>
      </c>
      <c r="J1739" s="5">
        <f t="shared" si="290"/>
        <v>2022</v>
      </c>
      <c r="K1739" s="5">
        <f t="shared" si="291"/>
        <v>14</v>
      </c>
      <c r="L1739" s="7">
        <f t="shared" si="292"/>
        <v>44575</v>
      </c>
      <c r="M1739" s="5" t="s">
        <v>2112</v>
      </c>
      <c r="U1739" s="5" t="s">
        <v>33</v>
      </c>
      <c r="V1739" s="5" t="str">
        <f t="shared" si="293"/>
        <v>clientes - varios</v>
      </c>
      <c r="W1739" s="5" t="str">
        <f t="shared" si="294"/>
        <v>CLIENTES - VARIOS</v>
      </c>
      <c r="X1739" s="5" t="str">
        <f t="shared" si="295"/>
        <v>Clientes - Varios</v>
      </c>
      <c r="Y1739" s="5">
        <v>99999999</v>
      </c>
      <c r="Z1739" s="5" t="s">
        <v>34</v>
      </c>
      <c r="AA1739" s="5" t="s">
        <v>35</v>
      </c>
      <c r="AD1739" s="5" t="s">
        <v>36</v>
      </c>
      <c r="AE1739" s="5">
        <v>423.73</v>
      </c>
      <c r="AF1739" s="5">
        <v>0</v>
      </c>
      <c r="AG1739" s="5">
        <v>76.27</v>
      </c>
      <c r="AH1739" s="5">
        <f t="shared" si="296"/>
        <v>500</v>
      </c>
    </row>
    <row r="1740" spans="1:34" x14ac:dyDescent="0.25">
      <c r="A1740" s="5">
        <v>1685</v>
      </c>
      <c r="B1740" s="5" t="s">
        <v>49</v>
      </c>
      <c r="C1740" s="5" t="s">
        <v>30</v>
      </c>
      <c r="D1740" s="5" t="s">
        <v>2116</v>
      </c>
      <c r="E1740" s="15" t="str">
        <f t="shared" si="297"/>
        <v>B003</v>
      </c>
      <c r="F1740" s="15" t="str">
        <f t="shared" si="287"/>
        <v>12382</v>
      </c>
      <c r="G1740" s="15" t="str">
        <f t="shared" si="288"/>
        <v>3-1</v>
      </c>
      <c r="H1740" s="5" t="s">
        <v>2112</v>
      </c>
      <c r="I1740" s="5">
        <f t="shared" si="289"/>
        <v>1</v>
      </c>
      <c r="J1740" s="5">
        <f t="shared" si="290"/>
        <v>2022</v>
      </c>
      <c r="K1740" s="5">
        <f t="shared" si="291"/>
        <v>14</v>
      </c>
      <c r="L1740" s="7">
        <f t="shared" si="292"/>
        <v>44575</v>
      </c>
      <c r="M1740" s="5" t="s">
        <v>2112</v>
      </c>
      <c r="U1740" s="5" t="s">
        <v>33</v>
      </c>
      <c r="V1740" s="5" t="str">
        <f t="shared" si="293"/>
        <v>clientes - varios</v>
      </c>
      <c r="W1740" s="5" t="str">
        <f t="shared" si="294"/>
        <v>CLIENTES - VARIOS</v>
      </c>
      <c r="X1740" s="5" t="str">
        <f t="shared" si="295"/>
        <v>Clientes - Varios</v>
      </c>
      <c r="Y1740" s="5">
        <v>99999999</v>
      </c>
      <c r="Z1740" s="5" t="s">
        <v>34</v>
      </c>
      <c r="AA1740" s="5" t="s">
        <v>35</v>
      </c>
      <c r="AD1740" s="5" t="s">
        <v>36</v>
      </c>
      <c r="AE1740" s="5">
        <v>423.73</v>
      </c>
      <c r="AF1740" s="5">
        <v>0</v>
      </c>
      <c r="AG1740" s="5">
        <v>76.27</v>
      </c>
      <c r="AH1740" s="5">
        <f t="shared" si="296"/>
        <v>500</v>
      </c>
    </row>
    <row r="1741" spans="1:34" x14ac:dyDescent="0.25">
      <c r="A1741" s="5">
        <v>1686</v>
      </c>
      <c r="B1741" s="5" t="s">
        <v>49</v>
      </c>
      <c r="C1741" s="5" t="s">
        <v>30</v>
      </c>
      <c r="D1741" s="5" t="s">
        <v>2117</v>
      </c>
      <c r="E1741" s="15" t="str">
        <f t="shared" si="297"/>
        <v>B003</v>
      </c>
      <c r="F1741" s="15" t="str">
        <f t="shared" si="287"/>
        <v>12381</v>
      </c>
      <c r="G1741" s="15" t="str">
        <f t="shared" si="288"/>
        <v>3-1</v>
      </c>
      <c r="H1741" s="5" t="s">
        <v>2112</v>
      </c>
      <c r="I1741" s="5">
        <f t="shared" si="289"/>
        <v>1</v>
      </c>
      <c r="J1741" s="5">
        <f t="shared" si="290"/>
        <v>2022</v>
      </c>
      <c r="K1741" s="5">
        <f t="shared" si="291"/>
        <v>14</v>
      </c>
      <c r="L1741" s="7">
        <f t="shared" si="292"/>
        <v>44575</v>
      </c>
      <c r="M1741" s="5" t="s">
        <v>2112</v>
      </c>
      <c r="U1741" s="5" t="s">
        <v>33</v>
      </c>
      <c r="V1741" s="5" t="str">
        <f t="shared" si="293"/>
        <v>clientes - varios</v>
      </c>
      <c r="W1741" s="5" t="str">
        <f t="shared" si="294"/>
        <v>CLIENTES - VARIOS</v>
      </c>
      <c r="X1741" s="5" t="str">
        <f t="shared" si="295"/>
        <v>Clientes - Varios</v>
      </c>
      <c r="Y1741" s="5">
        <v>99999999</v>
      </c>
      <c r="Z1741" s="5" t="s">
        <v>34</v>
      </c>
      <c r="AA1741" s="5" t="s">
        <v>35</v>
      </c>
      <c r="AD1741" s="5" t="s">
        <v>36</v>
      </c>
      <c r="AE1741" s="5">
        <v>423.73</v>
      </c>
      <c r="AF1741" s="5">
        <v>0</v>
      </c>
      <c r="AG1741" s="5">
        <v>76.27</v>
      </c>
      <c r="AH1741" s="5">
        <f t="shared" si="296"/>
        <v>500</v>
      </c>
    </row>
    <row r="1742" spans="1:34" x14ac:dyDescent="0.25">
      <c r="A1742" s="5">
        <v>1687</v>
      </c>
      <c r="B1742" s="5" t="s">
        <v>49</v>
      </c>
      <c r="C1742" s="5" t="s">
        <v>30</v>
      </c>
      <c r="D1742" s="5" t="s">
        <v>2118</v>
      </c>
      <c r="E1742" s="15" t="str">
        <f t="shared" si="297"/>
        <v>B003</v>
      </c>
      <c r="F1742" s="15" t="str">
        <f t="shared" si="287"/>
        <v>12380</v>
      </c>
      <c r="G1742" s="15" t="str">
        <f t="shared" si="288"/>
        <v>3-1</v>
      </c>
      <c r="H1742" s="5" t="s">
        <v>2112</v>
      </c>
      <c r="I1742" s="5">
        <f t="shared" si="289"/>
        <v>1</v>
      </c>
      <c r="J1742" s="5">
        <f t="shared" si="290"/>
        <v>2022</v>
      </c>
      <c r="K1742" s="5">
        <f t="shared" si="291"/>
        <v>14</v>
      </c>
      <c r="L1742" s="7">
        <f t="shared" si="292"/>
        <v>44575</v>
      </c>
      <c r="M1742" s="5" t="s">
        <v>2112</v>
      </c>
      <c r="U1742" s="5" t="s">
        <v>33</v>
      </c>
      <c r="V1742" s="5" t="str">
        <f t="shared" si="293"/>
        <v>clientes - varios</v>
      </c>
      <c r="W1742" s="5" t="str">
        <f t="shared" si="294"/>
        <v>CLIENTES - VARIOS</v>
      </c>
      <c r="X1742" s="5" t="str">
        <f t="shared" si="295"/>
        <v>Clientes - Varios</v>
      </c>
      <c r="Y1742" s="5">
        <v>99999999</v>
      </c>
      <c r="Z1742" s="5" t="s">
        <v>34</v>
      </c>
      <c r="AA1742" s="5" t="s">
        <v>35</v>
      </c>
      <c r="AD1742" s="5" t="s">
        <v>36</v>
      </c>
      <c r="AE1742" s="5">
        <v>423.73</v>
      </c>
      <c r="AF1742" s="5">
        <v>0</v>
      </c>
      <c r="AG1742" s="5">
        <v>76.27</v>
      </c>
      <c r="AH1742" s="5">
        <f t="shared" si="296"/>
        <v>500</v>
      </c>
    </row>
    <row r="1743" spans="1:34" x14ac:dyDescent="0.25">
      <c r="A1743" s="5">
        <v>1688</v>
      </c>
      <c r="B1743" s="5" t="s">
        <v>49</v>
      </c>
      <c r="C1743" s="5" t="s">
        <v>30</v>
      </c>
      <c r="D1743" s="5" t="s">
        <v>2119</v>
      </c>
      <c r="E1743" s="15" t="str">
        <f t="shared" si="297"/>
        <v>B003</v>
      </c>
      <c r="F1743" s="15" t="str">
        <f t="shared" si="287"/>
        <v>12379</v>
      </c>
      <c r="G1743" s="15" t="str">
        <f t="shared" si="288"/>
        <v>3-1</v>
      </c>
      <c r="H1743" s="5" t="s">
        <v>2112</v>
      </c>
      <c r="I1743" s="5">
        <f t="shared" si="289"/>
        <v>1</v>
      </c>
      <c r="J1743" s="5">
        <f t="shared" si="290"/>
        <v>2022</v>
      </c>
      <c r="K1743" s="5">
        <f t="shared" si="291"/>
        <v>14</v>
      </c>
      <c r="L1743" s="7">
        <f t="shared" si="292"/>
        <v>44575</v>
      </c>
      <c r="M1743" s="5" t="s">
        <v>2112</v>
      </c>
      <c r="U1743" s="5" t="s">
        <v>33</v>
      </c>
      <c r="V1743" s="5" t="str">
        <f t="shared" si="293"/>
        <v>clientes - varios</v>
      </c>
      <c r="W1743" s="5" t="str">
        <f t="shared" si="294"/>
        <v>CLIENTES - VARIOS</v>
      </c>
      <c r="X1743" s="5" t="str">
        <f t="shared" si="295"/>
        <v>Clientes - Varios</v>
      </c>
      <c r="Y1743" s="5">
        <v>99999999</v>
      </c>
      <c r="Z1743" s="5" t="s">
        <v>34</v>
      </c>
      <c r="AA1743" s="5" t="s">
        <v>35</v>
      </c>
      <c r="AD1743" s="5" t="s">
        <v>36</v>
      </c>
      <c r="AE1743" s="5">
        <v>423.73</v>
      </c>
      <c r="AF1743" s="5">
        <v>0</v>
      </c>
      <c r="AG1743" s="5">
        <v>76.27</v>
      </c>
      <c r="AH1743" s="5">
        <f t="shared" si="296"/>
        <v>500</v>
      </c>
    </row>
    <row r="1744" spans="1:34" x14ac:dyDescent="0.25">
      <c r="A1744" s="5">
        <v>1689</v>
      </c>
      <c r="B1744" s="5" t="s">
        <v>49</v>
      </c>
      <c r="C1744" s="5" t="s">
        <v>30</v>
      </c>
      <c r="D1744" s="5" t="s">
        <v>2120</v>
      </c>
      <c r="E1744" s="15" t="str">
        <f t="shared" si="297"/>
        <v>B003</v>
      </c>
      <c r="F1744" s="15" t="str">
        <f t="shared" si="287"/>
        <v>12378</v>
      </c>
      <c r="G1744" s="15" t="str">
        <f t="shared" si="288"/>
        <v>3-1</v>
      </c>
      <c r="H1744" s="5" t="s">
        <v>2112</v>
      </c>
      <c r="I1744" s="5">
        <f t="shared" si="289"/>
        <v>1</v>
      </c>
      <c r="J1744" s="5">
        <f t="shared" si="290"/>
        <v>2022</v>
      </c>
      <c r="K1744" s="5">
        <f t="shared" si="291"/>
        <v>14</v>
      </c>
      <c r="L1744" s="7">
        <f t="shared" si="292"/>
        <v>44575</v>
      </c>
      <c r="M1744" s="5" t="s">
        <v>2112</v>
      </c>
      <c r="U1744" s="5" t="s">
        <v>33</v>
      </c>
      <c r="V1744" s="5" t="str">
        <f t="shared" si="293"/>
        <v>clientes - varios</v>
      </c>
      <c r="W1744" s="5" t="str">
        <f t="shared" si="294"/>
        <v>CLIENTES - VARIOS</v>
      </c>
      <c r="X1744" s="5" t="str">
        <f t="shared" si="295"/>
        <v>Clientes - Varios</v>
      </c>
      <c r="Y1744" s="5">
        <v>99999999</v>
      </c>
      <c r="Z1744" s="5" t="s">
        <v>34</v>
      </c>
      <c r="AA1744" s="5" t="s">
        <v>35</v>
      </c>
      <c r="AD1744" s="5" t="s">
        <v>36</v>
      </c>
      <c r="AE1744" s="5">
        <v>423.73</v>
      </c>
      <c r="AF1744" s="5">
        <v>0</v>
      </c>
      <c r="AG1744" s="5">
        <v>76.27</v>
      </c>
      <c r="AH1744" s="5">
        <f t="shared" si="296"/>
        <v>500</v>
      </c>
    </row>
    <row r="1745" spans="1:34" x14ac:dyDescent="0.25">
      <c r="A1745" s="5">
        <v>1690</v>
      </c>
      <c r="B1745" s="5" t="s">
        <v>29</v>
      </c>
      <c r="C1745" s="5" t="s">
        <v>38</v>
      </c>
      <c r="D1745" s="5" t="s">
        <v>2121</v>
      </c>
      <c r="E1745" s="15" t="str">
        <f t="shared" si="297"/>
        <v>F001</v>
      </c>
      <c r="F1745" s="15" t="str">
        <f t="shared" si="287"/>
        <v>8139</v>
      </c>
      <c r="G1745" s="15" t="str">
        <f t="shared" si="288"/>
        <v>1-8</v>
      </c>
      <c r="H1745" s="5" t="s">
        <v>2112</v>
      </c>
      <c r="I1745" s="5">
        <f t="shared" si="289"/>
        <v>1</v>
      </c>
      <c r="J1745" s="5">
        <f t="shared" si="290"/>
        <v>2022</v>
      </c>
      <c r="K1745" s="5">
        <f t="shared" si="291"/>
        <v>14</v>
      </c>
      <c r="L1745" s="7">
        <f t="shared" si="292"/>
        <v>44575</v>
      </c>
      <c r="M1745" s="5" t="s">
        <v>2112</v>
      </c>
      <c r="R1745" s="5" t="s">
        <v>66</v>
      </c>
      <c r="S1745" s="5" t="s">
        <v>40</v>
      </c>
      <c r="T1745" s="5" t="s">
        <v>41</v>
      </c>
      <c r="U1745" s="5" t="s">
        <v>67</v>
      </c>
      <c r="V1745" s="5" t="str">
        <f t="shared" si="293"/>
        <v>regalado cieza segundo</v>
      </c>
      <c r="W1745" s="5" t="str">
        <f t="shared" si="294"/>
        <v>REGALADO CIEZA SEGUNDO</v>
      </c>
      <c r="X1745" s="5" t="str">
        <f t="shared" si="295"/>
        <v>Regalado Cieza Segundo</v>
      </c>
      <c r="Y1745" s="5">
        <v>10166087916</v>
      </c>
      <c r="Z1745" s="5" t="s">
        <v>34</v>
      </c>
      <c r="AA1745" s="5" t="s">
        <v>35</v>
      </c>
      <c r="AD1745" s="5" t="s">
        <v>36</v>
      </c>
      <c r="AE1745" s="5">
        <v>2457.63</v>
      </c>
      <c r="AF1745" s="5">
        <v>0</v>
      </c>
      <c r="AG1745" s="5">
        <v>442.37</v>
      </c>
      <c r="AH1745" s="5">
        <f t="shared" si="296"/>
        <v>2900</v>
      </c>
    </row>
    <row r="1746" spans="1:34" x14ac:dyDescent="0.25">
      <c r="A1746" s="5">
        <v>1691</v>
      </c>
      <c r="B1746" s="5" t="s">
        <v>29</v>
      </c>
      <c r="C1746" s="5" t="s">
        <v>38</v>
      </c>
      <c r="D1746" s="5" t="s">
        <v>2122</v>
      </c>
      <c r="E1746" s="15" t="str">
        <f t="shared" si="297"/>
        <v>F001</v>
      </c>
      <c r="F1746" s="15" t="str">
        <f t="shared" si="287"/>
        <v>8138</v>
      </c>
      <c r="G1746" s="15" t="str">
        <f t="shared" si="288"/>
        <v>1-8</v>
      </c>
      <c r="H1746" s="5" t="s">
        <v>2112</v>
      </c>
      <c r="I1746" s="5">
        <f t="shared" si="289"/>
        <v>1</v>
      </c>
      <c r="J1746" s="5">
        <f t="shared" si="290"/>
        <v>2022</v>
      </c>
      <c r="K1746" s="5">
        <f t="shared" si="291"/>
        <v>14</v>
      </c>
      <c r="L1746" s="7">
        <f t="shared" si="292"/>
        <v>44575</v>
      </c>
      <c r="M1746" s="5" t="s">
        <v>2112</v>
      </c>
      <c r="R1746" s="5" t="s">
        <v>66</v>
      </c>
      <c r="S1746" s="5" t="s">
        <v>40</v>
      </c>
      <c r="T1746" s="5" t="s">
        <v>41</v>
      </c>
      <c r="U1746" s="5" t="s">
        <v>67</v>
      </c>
      <c r="V1746" s="5" t="str">
        <f t="shared" si="293"/>
        <v>regalado cieza segundo</v>
      </c>
      <c r="W1746" s="5" t="str">
        <f t="shared" si="294"/>
        <v>REGALADO CIEZA SEGUNDO</v>
      </c>
      <c r="X1746" s="5" t="str">
        <f t="shared" si="295"/>
        <v>Regalado Cieza Segundo</v>
      </c>
      <c r="Y1746" s="5">
        <v>10166087916</v>
      </c>
      <c r="Z1746" s="5" t="s">
        <v>34</v>
      </c>
      <c r="AA1746" s="5" t="s">
        <v>35</v>
      </c>
      <c r="AD1746" s="5" t="s">
        <v>36</v>
      </c>
      <c r="AE1746" s="5">
        <v>2457.63</v>
      </c>
      <c r="AF1746" s="5">
        <v>0</v>
      </c>
      <c r="AG1746" s="5">
        <v>442.37</v>
      </c>
      <c r="AH1746" s="5">
        <f t="shared" si="296"/>
        <v>2900</v>
      </c>
    </row>
    <row r="1747" spans="1:34" x14ac:dyDescent="0.25">
      <c r="A1747" s="5">
        <v>1692</v>
      </c>
      <c r="B1747" s="5" t="s">
        <v>29</v>
      </c>
      <c r="C1747" s="5" t="s">
        <v>30</v>
      </c>
      <c r="D1747" s="5" t="s">
        <v>2123</v>
      </c>
      <c r="E1747" s="15" t="str">
        <f t="shared" si="297"/>
        <v>B001</v>
      </c>
      <c r="F1747" s="15" t="str">
        <f t="shared" si="287"/>
        <v>16858</v>
      </c>
      <c r="G1747" s="15" t="str">
        <f t="shared" si="288"/>
        <v>1-1</v>
      </c>
      <c r="H1747" s="5" t="s">
        <v>2112</v>
      </c>
      <c r="I1747" s="5">
        <f t="shared" si="289"/>
        <v>1</v>
      </c>
      <c r="J1747" s="5">
        <f t="shared" si="290"/>
        <v>2022</v>
      </c>
      <c r="K1747" s="5">
        <f t="shared" si="291"/>
        <v>14</v>
      </c>
      <c r="L1747" s="7">
        <f t="shared" si="292"/>
        <v>44575</v>
      </c>
      <c r="M1747" s="5" t="s">
        <v>2112</v>
      </c>
      <c r="U1747" s="5" t="s">
        <v>33</v>
      </c>
      <c r="V1747" s="5" t="str">
        <f t="shared" si="293"/>
        <v>clientes - varios</v>
      </c>
      <c r="W1747" s="5" t="str">
        <f t="shared" si="294"/>
        <v>CLIENTES - VARIOS</v>
      </c>
      <c r="X1747" s="5" t="str">
        <f t="shared" si="295"/>
        <v>Clientes - Varios</v>
      </c>
      <c r="Y1747" s="5">
        <v>99999999</v>
      </c>
      <c r="Z1747" s="5" t="s">
        <v>34</v>
      </c>
      <c r="AA1747" s="5" t="s">
        <v>35</v>
      </c>
      <c r="AD1747" s="5" t="s">
        <v>36</v>
      </c>
      <c r="AE1747" s="5">
        <v>103.39</v>
      </c>
      <c r="AF1747" s="5">
        <v>0</v>
      </c>
      <c r="AG1747" s="5">
        <v>18.61</v>
      </c>
      <c r="AH1747" s="5">
        <f t="shared" si="296"/>
        <v>122</v>
      </c>
    </row>
    <row r="1748" spans="1:34" x14ac:dyDescent="0.25">
      <c r="A1748" s="5">
        <v>1693</v>
      </c>
      <c r="B1748" s="5" t="s">
        <v>29</v>
      </c>
      <c r="C1748" s="5" t="s">
        <v>30</v>
      </c>
      <c r="D1748" s="5" t="s">
        <v>2124</v>
      </c>
      <c r="E1748" s="15" t="str">
        <f t="shared" si="297"/>
        <v>B001</v>
      </c>
      <c r="F1748" s="15" t="str">
        <f t="shared" si="287"/>
        <v>16857</v>
      </c>
      <c r="G1748" s="15" t="str">
        <f t="shared" si="288"/>
        <v>1-1</v>
      </c>
      <c r="H1748" s="5" t="s">
        <v>2112</v>
      </c>
      <c r="I1748" s="5">
        <f t="shared" si="289"/>
        <v>1</v>
      </c>
      <c r="J1748" s="5">
        <f t="shared" si="290"/>
        <v>2022</v>
      </c>
      <c r="K1748" s="5">
        <f t="shared" si="291"/>
        <v>14</v>
      </c>
      <c r="L1748" s="7">
        <f t="shared" si="292"/>
        <v>44575</v>
      </c>
      <c r="M1748" s="5" t="s">
        <v>2112</v>
      </c>
      <c r="U1748" s="5" t="s">
        <v>33</v>
      </c>
      <c r="V1748" s="5" t="str">
        <f t="shared" si="293"/>
        <v>clientes - varios</v>
      </c>
      <c r="W1748" s="5" t="str">
        <f t="shared" si="294"/>
        <v>CLIENTES - VARIOS</v>
      </c>
      <c r="X1748" s="5" t="str">
        <f t="shared" si="295"/>
        <v>Clientes - Varios</v>
      </c>
      <c r="Y1748" s="5">
        <v>99999999</v>
      </c>
      <c r="Z1748" s="5" t="s">
        <v>34</v>
      </c>
      <c r="AA1748" s="5" t="s">
        <v>35</v>
      </c>
      <c r="AD1748" s="5" t="s">
        <v>36</v>
      </c>
      <c r="AE1748" s="5">
        <v>42.37</v>
      </c>
      <c r="AF1748" s="5">
        <v>0</v>
      </c>
      <c r="AG1748" s="5">
        <v>7.63</v>
      </c>
      <c r="AH1748" s="5">
        <f t="shared" si="296"/>
        <v>50</v>
      </c>
    </row>
    <row r="1749" spans="1:34" x14ac:dyDescent="0.25">
      <c r="A1749" s="5">
        <v>1694</v>
      </c>
      <c r="B1749" s="5" t="s">
        <v>29</v>
      </c>
      <c r="C1749" s="5" t="s">
        <v>30</v>
      </c>
      <c r="D1749" s="5" t="s">
        <v>2125</v>
      </c>
      <c r="E1749" s="15" t="str">
        <f t="shared" si="297"/>
        <v>B001</v>
      </c>
      <c r="F1749" s="15" t="str">
        <f t="shared" si="287"/>
        <v>16856</v>
      </c>
      <c r="G1749" s="15" t="str">
        <f t="shared" si="288"/>
        <v>1-1</v>
      </c>
      <c r="H1749" s="5" t="s">
        <v>2112</v>
      </c>
      <c r="I1749" s="5">
        <f t="shared" si="289"/>
        <v>1</v>
      </c>
      <c r="J1749" s="5">
        <f t="shared" si="290"/>
        <v>2022</v>
      </c>
      <c r="K1749" s="5">
        <f t="shared" si="291"/>
        <v>14</v>
      </c>
      <c r="L1749" s="7">
        <f t="shared" si="292"/>
        <v>44575</v>
      </c>
      <c r="M1749" s="5" t="s">
        <v>2112</v>
      </c>
      <c r="U1749" s="5" t="s">
        <v>33</v>
      </c>
      <c r="V1749" s="5" t="str">
        <f t="shared" si="293"/>
        <v>clientes - varios</v>
      </c>
      <c r="W1749" s="5" t="str">
        <f t="shared" si="294"/>
        <v>CLIENTES - VARIOS</v>
      </c>
      <c r="X1749" s="5" t="str">
        <f t="shared" si="295"/>
        <v>Clientes - Varios</v>
      </c>
      <c r="Y1749" s="5">
        <v>99999999</v>
      </c>
      <c r="Z1749" s="5" t="s">
        <v>34</v>
      </c>
      <c r="AA1749" s="5" t="s">
        <v>35</v>
      </c>
      <c r="AD1749" s="5" t="s">
        <v>36</v>
      </c>
      <c r="AE1749" s="5">
        <v>127.12</v>
      </c>
      <c r="AF1749" s="5">
        <v>0</v>
      </c>
      <c r="AG1749" s="5">
        <v>22.88</v>
      </c>
      <c r="AH1749" s="5">
        <f t="shared" si="296"/>
        <v>150</v>
      </c>
    </row>
    <row r="1750" spans="1:34" x14ac:dyDescent="0.25">
      <c r="A1750" s="5">
        <v>1695</v>
      </c>
      <c r="B1750" s="5" t="s">
        <v>29</v>
      </c>
      <c r="C1750" s="5" t="s">
        <v>30</v>
      </c>
      <c r="D1750" s="5" t="s">
        <v>2126</v>
      </c>
      <c r="E1750" s="15" t="str">
        <f t="shared" si="297"/>
        <v>B001</v>
      </c>
      <c r="F1750" s="15" t="str">
        <f t="shared" si="287"/>
        <v>16855</v>
      </c>
      <c r="G1750" s="15" t="str">
        <f t="shared" si="288"/>
        <v>1-1</v>
      </c>
      <c r="H1750" s="5" t="s">
        <v>2112</v>
      </c>
      <c r="I1750" s="5">
        <f t="shared" si="289"/>
        <v>1</v>
      </c>
      <c r="J1750" s="5">
        <f t="shared" si="290"/>
        <v>2022</v>
      </c>
      <c r="K1750" s="5">
        <f t="shared" si="291"/>
        <v>14</v>
      </c>
      <c r="L1750" s="7">
        <f t="shared" si="292"/>
        <v>44575</v>
      </c>
      <c r="M1750" s="5" t="s">
        <v>2112</v>
      </c>
      <c r="U1750" s="5" t="s">
        <v>33</v>
      </c>
      <c r="V1750" s="5" t="str">
        <f t="shared" si="293"/>
        <v>clientes - varios</v>
      </c>
      <c r="W1750" s="5" t="str">
        <f t="shared" si="294"/>
        <v>CLIENTES - VARIOS</v>
      </c>
      <c r="X1750" s="5" t="str">
        <f t="shared" si="295"/>
        <v>Clientes - Varios</v>
      </c>
      <c r="Y1750" s="5">
        <v>99999999</v>
      </c>
      <c r="Z1750" s="5" t="s">
        <v>34</v>
      </c>
      <c r="AA1750" s="5" t="s">
        <v>35</v>
      </c>
      <c r="AD1750" s="5" t="s">
        <v>36</v>
      </c>
      <c r="AE1750" s="5">
        <v>50.85</v>
      </c>
      <c r="AF1750" s="5">
        <v>0</v>
      </c>
      <c r="AG1750" s="5">
        <v>9.15</v>
      </c>
      <c r="AH1750" s="5">
        <f t="shared" si="296"/>
        <v>60</v>
      </c>
    </row>
    <row r="1751" spans="1:34" x14ac:dyDescent="0.25">
      <c r="A1751" s="5">
        <v>1696</v>
      </c>
      <c r="B1751" s="5" t="s">
        <v>29</v>
      </c>
      <c r="C1751" s="5" t="s">
        <v>30</v>
      </c>
      <c r="D1751" s="5" t="s">
        <v>2127</v>
      </c>
      <c r="E1751" s="15" t="str">
        <f t="shared" si="297"/>
        <v>B001</v>
      </c>
      <c r="F1751" s="15" t="str">
        <f t="shared" si="287"/>
        <v>16854</v>
      </c>
      <c r="G1751" s="15" t="str">
        <f t="shared" si="288"/>
        <v>1-1</v>
      </c>
      <c r="H1751" s="5" t="s">
        <v>2112</v>
      </c>
      <c r="I1751" s="5">
        <f t="shared" si="289"/>
        <v>1</v>
      </c>
      <c r="J1751" s="5">
        <f t="shared" si="290"/>
        <v>2022</v>
      </c>
      <c r="K1751" s="5">
        <f t="shared" si="291"/>
        <v>14</v>
      </c>
      <c r="L1751" s="7">
        <f t="shared" si="292"/>
        <v>44575</v>
      </c>
      <c r="M1751" s="5" t="s">
        <v>2112</v>
      </c>
      <c r="U1751" s="5" t="s">
        <v>33</v>
      </c>
      <c r="V1751" s="5" t="str">
        <f t="shared" si="293"/>
        <v>clientes - varios</v>
      </c>
      <c r="W1751" s="5" t="str">
        <f t="shared" si="294"/>
        <v>CLIENTES - VARIOS</v>
      </c>
      <c r="X1751" s="5" t="str">
        <f t="shared" si="295"/>
        <v>Clientes - Varios</v>
      </c>
      <c r="Y1751" s="5">
        <v>99999999</v>
      </c>
      <c r="Z1751" s="5" t="s">
        <v>34</v>
      </c>
      <c r="AA1751" s="5" t="s">
        <v>35</v>
      </c>
      <c r="AD1751" s="5" t="s">
        <v>36</v>
      </c>
      <c r="AE1751" s="5">
        <v>101.69</v>
      </c>
      <c r="AF1751" s="5">
        <v>0</v>
      </c>
      <c r="AG1751" s="5">
        <v>18.309999999999999</v>
      </c>
      <c r="AH1751" s="5">
        <f t="shared" si="296"/>
        <v>120</v>
      </c>
    </row>
    <row r="1752" spans="1:34" x14ac:dyDescent="0.25">
      <c r="A1752" s="5">
        <v>1697</v>
      </c>
      <c r="B1752" s="5" t="s">
        <v>29</v>
      </c>
      <c r="C1752" s="5" t="s">
        <v>38</v>
      </c>
      <c r="D1752" s="5" t="s">
        <v>2128</v>
      </c>
      <c r="E1752" s="15" t="str">
        <f t="shared" si="297"/>
        <v>F001</v>
      </c>
      <c r="F1752" s="15" t="str">
        <f t="shared" si="287"/>
        <v>8137</v>
      </c>
      <c r="G1752" s="15" t="str">
        <f t="shared" si="288"/>
        <v>1-8</v>
      </c>
      <c r="H1752" s="5" t="s">
        <v>2112</v>
      </c>
      <c r="I1752" s="5">
        <f t="shared" si="289"/>
        <v>1</v>
      </c>
      <c r="J1752" s="5">
        <f t="shared" si="290"/>
        <v>2022</v>
      </c>
      <c r="K1752" s="5">
        <f t="shared" si="291"/>
        <v>14</v>
      </c>
      <c r="L1752" s="7">
        <f t="shared" si="292"/>
        <v>44575</v>
      </c>
      <c r="M1752" s="5" t="s">
        <v>2112</v>
      </c>
      <c r="S1752" s="5" t="s">
        <v>40</v>
      </c>
      <c r="T1752" s="5" t="s">
        <v>41</v>
      </c>
      <c r="U1752" s="5" t="s">
        <v>83</v>
      </c>
      <c r="V1752" s="5" t="str">
        <f t="shared" si="293"/>
        <v>sosa pagaza elias fernando</v>
      </c>
      <c r="W1752" s="5" t="str">
        <f t="shared" si="294"/>
        <v>SOSA PAGAZA ELIAS FERNANDO</v>
      </c>
      <c r="X1752" s="5" t="str">
        <f t="shared" si="295"/>
        <v>Sosa Pagaza Elias Fernando</v>
      </c>
      <c r="Y1752" s="5">
        <v>10000974787</v>
      </c>
      <c r="Z1752" s="5" t="s">
        <v>34</v>
      </c>
      <c r="AA1752" s="5" t="s">
        <v>35</v>
      </c>
      <c r="AD1752" s="5" t="s">
        <v>36</v>
      </c>
      <c r="AE1752" s="5">
        <v>65.25</v>
      </c>
      <c r="AF1752" s="5">
        <v>0</v>
      </c>
      <c r="AG1752" s="5">
        <v>11.75</v>
      </c>
      <c r="AH1752" s="5">
        <f t="shared" si="296"/>
        <v>77</v>
      </c>
    </row>
    <row r="1753" spans="1:34" x14ac:dyDescent="0.25">
      <c r="A1753" s="5">
        <v>1698</v>
      </c>
      <c r="B1753" s="5" t="s">
        <v>29</v>
      </c>
      <c r="C1753" s="5" t="s">
        <v>38</v>
      </c>
      <c r="D1753" s="5" t="s">
        <v>2129</v>
      </c>
      <c r="E1753" s="15" t="str">
        <f t="shared" si="297"/>
        <v>F001</v>
      </c>
      <c r="F1753" s="15" t="str">
        <f t="shared" si="287"/>
        <v>8136</v>
      </c>
      <c r="G1753" s="15" t="str">
        <f t="shared" si="288"/>
        <v>1-8</v>
      </c>
      <c r="H1753" s="5" t="s">
        <v>2112</v>
      </c>
      <c r="I1753" s="5">
        <f t="shared" si="289"/>
        <v>1</v>
      </c>
      <c r="J1753" s="5">
        <f t="shared" si="290"/>
        <v>2022</v>
      </c>
      <c r="K1753" s="5">
        <f t="shared" si="291"/>
        <v>14</v>
      </c>
      <c r="L1753" s="7">
        <f t="shared" si="292"/>
        <v>44575</v>
      </c>
      <c r="M1753" s="5" t="s">
        <v>2112</v>
      </c>
      <c r="R1753" s="5" t="s">
        <v>60</v>
      </c>
      <c r="S1753" s="5" t="s">
        <v>61</v>
      </c>
      <c r="T1753" s="5" t="s">
        <v>60</v>
      </c>
      <c r="U1753" s="5" t="s">
        <v>2130</v>
      </c>
      <c r="V1753" s="5" t="str">
        <f t="shared" si="293"/>
        <v>las palmas contratistas generales s.r.l.</v>
      </c>
      <c r="W1753" s="5" t="str">
        <f t="shared" si="294"/>
        <v>LAS PALMAS CONTRATISTAS GENERALES S.R.L.</v>
      </c>
      <c r="X1753" s="5" t="str">
        <f t="shared" si="295"/>
        <v>Las Palmas Contratistas Generales S.R.L.</v>
      </c>
      <c r="Y1753" s="5">
        <v>20495934498</v>
      </c>
      <c r="Z1753" s="5" t="s">
        <v>34</v>
      </c>
      <c r="AA1753" s="5" t="s">
        <v>35</v>
      </c>
      <c r="AD1753" s="5" t="s">
        <v>36</v>
      </c>
      <c r="AE1753" s="5">
        <v>254.24</v>
      </c>
      <c r="AF1753" s="5">
        <v>0</v>
      </c>
      <c r="AG1753" s="5">
        <v>45.76</v>
      </c>
      <c r="AH1753" s="5">
        <f t="shared" si="296"/>
        <v>300</v>
      </c>
    </row>
    <row r="1754" spans="1:34" x14ac:dyDescent="0.25">
      <c r="A1754" s="5">
        <v>1699</v>
      </c>
      <c r="B1754" s="5" t="s">
        <v>49</v>
      </c>
      <c r="C1754" s="5" t="s">
        <v>30</v>
      </c>
      <c r="D1754" s="5" t="s">
        <v>2131</v>
      </c>
      <c r="E1754" s="15" t="str">
        <f t="shared" si="297"/>
        <v>B003</v>
      </c>
      <c r="F1754" s="15" t="str">
        <f t="shared" si="287"/>
        <v>12377</v>
      </c>
      <c r="G1754" s="15" t="str">
        <f t="shared" si="288"/>
        <v>3-1</v>
      </c>
      <c r="H1754" s="5" t="s">
        <v>2112</v>
      </c>
      <c r="I1754" s="5">
        <f t="shared" si="289"/>
        <v>1</v>
      </c>
      <c r="J1754" s="5">
        <f t="shared" si="290"/>
        <v>2022</v>
      </c>
      <c r="K1754" s="5">
        <f t="shared" si="291"/>
        <v>14</v>
      </c>
      <c r="L1754" s="7">
        <f t="shared" si="292"/>
        <v>44575</v>
      </c>
      <c r="M1754" s="5" t="s">
        <v>2112</v>
      </c>
      <c r="U1754" s="5" t="s">
        <v>33</v>
      </c>
      <c r="V1754" s="5" t="str">
        <f t="shared" si="293"/>
        <v>clientes - varios</v>
      </c>
      <c r="W1754" s="5" t="str">
        <f t="shared" si="294"/>
        <v>CLIENTES - VARIOS</v>
      </c>
      <c r="X1754" s="5" t="str">
        <f t="shared" si="295"/>
        <v>Clientes - Varios</v>
      </c>
      <c r="Y1754" s="5">
        <v>99999999</v>
      </c>
      <c r="Z1754" s="5" t="s">
        <v>34</v>
      </c>
      <c r="AA1754" s="5" t="s">
        <v>35</v>
      </c>
      <c r="AD1754" s="5" t="s">
        <v>36</v>
      </c>
      <c r="AE1754" s="5">
        <v>21.19</v>
      </c>
      <c r="AF1754" s="5">
        <v>0</v>
      </c>
      <c r="AG1754" s="5">
        <v>3.81</v>
      </c>
      <c r="AH1754" s="5">
        <f t="shared" si="296"/>
        <v>25</v>
      </c>
    </row>
    <row r="1755" spans="1:34" x14ac:dyDescent="0.25">
      <c r="A1755" s="5">
        <v>1700</v>
      </c>
      <c r="B1755" s="5" t="s">
        <v>29</v>
      </c>
      <c r="C1755" s="5" t="s">
        <v>38</v>
      </c>
      <c r="D1755" s="5" t="s">
        <v>2132</v>
      </c>
      <c r="E1755" s="15" t="str">
        <f t="shared" si="297"/>
        <v>F001</v>
      </c>
      <c r="F1755" s="15" t="str">
        <f t="shared" si="287"/>
        <v>8135</v>
      </c>
      <c r="G1755" s="15" t="str">
        <f t="shared" si="288"/>
        <v>1-8</v>
      </c>
      <c r="H1755" s="5" t="s">
        <v>2112</v>
      </c>
      <c r="I1755" s="5">
        <f t="shared" si="289"/>
        <v>1</v>
      </c>
      <c r="J1755" s="5">
        <f t="shared" si="290"/>
        <v>2022</v>
      </c>
      <c r="K1755" s="5">
        <f t="shared" si="291"/>
        <v>14</v>
      </c>
      <c r="L1755" s="7">
        <f t="shared" si="292"/>
        <v>44575</v>
      </c>
      <c r="M1755" s="5" t="s">
        <v>2112</v>
      </c>
      <c r="R1755" s="5" t="s">
        <v>1635</v>
      </c>
      <c r="S1755" s="5" t="s">
        <v>40</v>
      </c>
      <c r="T1755" s="5" t="s">
        <v>41</v>
      </c>
      <c r="U1755" s="5" t="s">
        <v>1636</v>
      </c>
      <c r="V1755" s="5" t="str">
        <f t="shared" si="293"/>
        <v>pedraza cubas doralisa</v>
      </c>
      <c r="W1755" s="5" t="str">
        <f t="shared" si="294"/>
        <v>PEDRAZA CUBAS DORALISA</v>
      </c>
      <c r="X1755" s="5" t="str">
        <f t="shared" si="295"/>
        <v>Pedraza Cubas Doralisa</v>
      </c>
      <c r="Y1755" s="5">
        <v>10453320036</v>
      </c>
      <c r="Z1755" s="5" t="s">
        <v>34</v>
      </c>
      <c r="AA1755" s="5" t="s">
        <v>35</v>
      </c>
      <c r="AD1755" s="5" t="s">
        <v>36</v>
      </c>
      <c r="AE1755" s="5">
        <v>84.75</v>
      </c>
      <c r="AF1755" s="5">
        <v>0</v>
      </c>
      <c r="AG1755" s="5">
        <v>15.25</v>
      </c>
      <c r="AH1755" s="5">
        <f t="shared" si="296"/>
        <v>100</v>
      </c>
    </row>
    <row r="1756" spans="1:34" x14ac:dyDescent="0.25">
      <c r="A1756" s="5">
        <v>1701</v>
      </c>
      <c r="B1756" s="5" t="s">
        <v>55</v>
      </c>
      <c r="C1756" s="5" t="s">
        <v>38</v>
      </c>
      <c r="D1756" s="5" t="s">
        <v>2133</v>
      </c>
      <c r="E1756" s="15" t="str">
        <f t="shared" si="297"/>
        <v>F002</v>
      </c>
      <c r="F1756" s="15" t="str">
        <f t="shared" si="287"/>
        <v>3430</v>
      </c>
      <c r="G1756" s="15" t="str">
        <f t="shared" si="288"/>
        <v>2-3</v>
      </c>
      <c r="H1756" s="5" t="s">
        <v>2112</v>
      </c>
      <c r="I1756" s="5">
        <f t="shared" si="289"/>
        <v>1</v>
      </c>
      <c r="J1756" s="5">
        <f t="shared" si="290"/>
        <v>2022</v>
      </c>
      <c r="K1756" s="5">
        <f t="shared" si="291"/>
        <v>14</v>
      </c>
      <c r="L1756" s="7">
        <f t="shared" si="292"/>
        <v>44575</v>
      </c>
      <c r="M1756" s="5" t="s">
        <v>2112</v>
      </c>
      <c r="R1756" s="5" t="s">
        <v>271</v>
      </c>
      <c r="S1756" s="5" t="s">
        <v>168</v>
      </c>
      <c r="T1756" s="5" t="s">
        <v>169</v>
      </c>
      <c r="U1756" s="5" t="s">
        <v>676</v>
      </c>
      <c r="V1756" s="5" t="str">
        <f t="shared" si="293"/>
        <v>benicorp s.a.c.</v>
      </c>
      <c r="W1756" s="5" t="str">
        <f t="shared" si="294"/>
        <v>BENICORP S.A.C.</v>
      </c>
      <c r="X1756" s="5" t="str">
        <f t="shared" si="295"/>
        <v>Benicorp S.A.C.</v>
      </c>
      <c r="Y1756" s="5">
        <v>20601152291</v>
      </c>
      <c r="Z1756" s="5" t="s">
        <v>34</v>
      </c>
      <c r="AA1756" s="5" t="s">
        <v>35</v>
      </c>
      <c r="AD1756" s="5" t="s">
        <v>36</v>
      </c>
      <c r="AE1756" s="5">
        <v>144.91999999999999</v>
      </c>
      <c r="AF1756" s="5">
        <v>0</v>
      </c>
      <c r="AG1756" s="5">
        <v>26.08</v>
      </c>
      <c r="AH1756" s="5">
        <f t="shared" si="296"/>
        <v>171</v>
      </c>
    </row>
    <row r="1757" spans="1:34" x14ac:dyDescent="0.25">
      <c r="A1757" s="5">
        <v>1702</v>
      </c>
      <c r="B1757" s="5" t="s">
        <v>29</v>
      </c>
      <c r="C1757" s="5" t="s">
        <v>38</v>
      </c>
      <c r="D1757" s="5" t="s">
        <v>2134</v>
      </c>
      <c r="E1757" s="15" t="str">
        <f t="shared" si="297"/>
        <v>F001</v>
      </c>
      <c r="F1757" s="15" t="str">
        <f t="shared" si="287"/>
        <v>8134</v>
      </c>
      <c r="G1757" s="15" t="str">
        <f t="shared" si="288"/>
        <v>1-8</v>
      </c>
      <c r="H1757" s="5" t="s">
        <v>2112</v>
      </c>
      <c r="I1757" s="5">
        <f t="shared" si="289"/>
        <v>1</v>
      </c>
      <c r="J1757" s="5">
        <f t="shared" si="290"/>
        <v>2022</v>
      </c>
      <c r="K1757" s="5">
        <f t="shared" si="291"/>
        <v>14</v>
      </c>
      <c r="L1757" s="7">
        <f t="shared" si="292"/>
        <v>44575</v>
      </c>
      <c r="M1757" s="5" t="s">
        <v>2112</v>
      </c>
      <c r="U1757" s="5" t="s">
        <v>2135</v>
      </c>
      <c r="V1757" s="5" t="str">
        <f t="shared" si="293"/>
        <v>santamaria sandoval pedro</v>
      </c>
      <c r="W1757" s="5" t="str">
        <f t="shared" si="294"/>
        <v>SANTAMARIA SANDOVAL PEDRO</v>
      </c>
      <c r="X1757" s="5" t="str">
        <f t="shared" si="295"/>
        <v>Santamaria Sandoval Pedro</v>
      </c>
      <c r="Y1757" s="5">
        <v>10426099280</v>
      </c>
      <c r="Z1757" s="5" t="s">
        <v>34</v>
      </c>
      <c r="AA1757" s="5" t="s">
        <v>35</v>
      </c>
      <c r="AD1757" s="5" t="s">
        <v>36</v>
      </c>
      <c r="AE1757" s="5">
        <v>84.75</v>
      </c>
      <c r="AF1757" s="5">
        <v>0</v>
      </c>
      <c r="AG1757" s="5">
        <v>15.25</v>
      </c>
      <c r="AH1757" s="5">
        <f t="shared" si="296"/>
        <v>100</v>
      </c>
    </row>
    <row r="1758" spans="1:34" x14ac:dyDescent="0.25">
      <c r="A1758" s="5">
        <v>1703</v>
      </c>
      <c r="B1758" s="5" t="s">
        <v>29</v>
      </c>
      <c r="C1758" s="5" t="s">
        <v>38</v>
      </c>
      <c r="D1758" s="5" t="s">
        <v>2136</v>
      </c>
      <c r="E1758" s="15" t="str">
        <f t="shared" si="297"/>
        <v>F001</v>
      </c>
      <c r="F1758" s="15" t="str">
        <f t="shared" si="287"/>
        <v>8133</v>
      </c>
      <c r="G1758" s="15" t="str">
        <f t="shared" si="288"/>
        <v>1-8</v>
      </c>
      <c r="H1758" s="5" t="s">
        <v>2112</v>
      </c>
      <c r="I1758" s="5">
        <f t="shared" si="289"/>
        <v>1</v>
      </c>
      <c r="J1758" s="5">
        <f t="shared" si="290"/>
        <v>2022</v>
      </c>
      <c r="K1758" s="5">
        <f t="shared" si="291"/>
        <v>14</v>
      </c>
      <c r="L1758" s="7">
        <f t="shared" si="292"/>
        <v>44575</v>
      </c>
      <c r="M1758" s="5" t="s">
        <v>2112</v>
      </c>
      <c r="R1758" s="5" t="s">
        <v>41</v>
      </c>
      <c r="S1758" s="5" t="s">
        <v>40</v>
      </c>
      <c r="T1758" s="5" t="s">
        <v>41</v>
      </c>
      <c r="U1758" s="5" t="s">
        <v>958</v>
      </c>
      <c r="V1758" s="5" t="str">
        <f t="shared" si="293"/>
        <v>empresa de transportes turismo batangrande srl</v>
      </c>
      <c r="W1758" s="5" t="str">
        <f t="shared" si="294"/>
        <v>EMPRESA DE TRANSPORTES TURISMO BATANGRANDE SRL</v>
      </c>
      <c r="X1758" s="5" t="str">
        <f t="shared" si="295"/>
        <v>Empresa De Transportes Turismo Batangrande Srl</v>
      </c>
      <c r="Y1758" s="5">
        <v>20212390624</v>
      </c>
      <c r="Z1758" s="5" t="s">
        <v>34</v>
      </c>
      <c r="AA1758" s="5" t="s">
        <v>35</v>
      </c>
      <c r="AD1758" s="5" t="s">
        <v>36</v>
      </c>
      <c r="AE1758" s="5">
        <v>227.12</v>
      </c>
      <c r="AF1758" s="5">
        <v>0</v>
      </c>
      <c r="AG1758" s="5">
        <v>40.880000000000003</v>
      </c>
      <c r="AH1758" s="5">
        <f t="shared" si="296"/>
        <v>268</v>
      </c>
    </row>
    <row r="1759" spans="1:34" x14ac:dyDescent="0.25">
      <c r="A1759" s="5">
        <v>1704</v>
      </c>
      <c r="B1759" s="5" t="s">
        <v>29</v>
      </c>
      <c r="C1759" s="5" t="s">
        <v>30</v>
      </c>
      <c r="D1759" s="5" t="s">
        <v>2137</v>
      </c>
      <c r="E1759" s="15" t="str">
        <f t="shared" si="297"/>
        <v>B001</v>
      </c>
      <c r="F1759" s="15" t="str">
        <f t="shared" si="287"/>
        <v>16853</v>
      </c>
      <c r="G1759" s="15" t="str">
        <f t="shared" si="288"/>
        <v>1-1</v>
      </c>
      <c r="H1759" s="5" t="s">
        <v>2112</v>
      </c>
      <c r="I1759" s="5">
        <f t="shared" si="289"/>
        <v>1</v>
      </c>
      <c r="J1759" s="5">
        <f t="shared" si="290"/>
        <v>2022</v>
      </c>
      <c r="K1759" s="5">
        <f t="shared" si="291"/>
        <v>14</v>
      </c>
      <c r="L1759" s="7">
        <f t="shared" si="292"/>
        <v>44575</v>
      </c>
      <c r="M1759" s="5" t="s">
        <v>2112</v>
      </c>
      <c r="U1759" s="5" t="s">
        <v>33</v>
      </c>
      <c r="V1759" s="5" t="str">
        <f t="shared" si="293"/>
        <v>clientes - varios</v>
      </c>
      <c r="W1759" s="5" t="str">
        <f t="shared" si="294"/>
        <v>CLIENTES - VARIOS</v>
      </c>
      <c r="X1759" s="5" t="str">
        <f t="shared" si="295"/>
        <v>Clientes - Varios</v>
      </c>
      <c r="Y1759" s="5">
        <v>99999999</v>
      </c>
      <c r="Z1759" s="5" t="s">
        <v>34</v>
      </c>
      <c r="AA1759" s="5" t="s">
        <v>35</v>
      </c>
      <c r="AD1759" s="5" t="s">
        <v>36</v>
      </c>
      <c r="AE1759" s="5">
        <v>93.22</v>
      </c>
      <c r="AF1759" s="5">
        <v>0</v>
      </c>
      <c r="AG1759" s="5">
        <v>16.78</v>
      </c>
      <c r="AH1759" s="5">
        <f t="shared" si="296"/>
        <v>110</v>
      </c>
    </row>
    <row r="1760" spans="1:34" x14ac:dyDescent="0.25">
      <c r="A1760" s="5">
        <v>1705</v>
      </c>
      <c r="B1760" s="5" t="s">
        <v>29</v>
      </c>
      <c r="C1760" s="5" t="s">
        <v>30</v>
      </c>
      <c r="D1760" s="5" t="s">
        <v>2138</v>
      </c>
      <c r="E1760" s="15" t="str">
        <f t="shared" si="297"/>
        <v>B001</v>
      </c>
      <c r="F1760" s="15" t="str">
        <f t="shared" si="287"/>
        <v>16852</v>
      </c>
      <c r="G1760" s="15" t="str">
        <f t="shared" si="288"/>
        <v>1-1</v>
      </c>
      <c r="H1760" s="5" t="s">
        <v>2112</v>
      </c>
      <c r="I1760" s="5">
        <f t="shared" si="289"/>
        <v>1</v>
      </c>
      <c r="J1760" s="5">
        <f t="shared" si="290"/>
        <v>2022</v>
      </c>
      <c r="K1760" s="5">
        <f t="shared" si="291"/>
        <v>14</v>
      </c>
      <c r="L1760" s="7">
        <f t="shared" si="292"/>
        <v>44575</v>
      </c>
      <c r="M1760" s="5" t="s">
        <v>2112</v>
      </c>
      <c r="U1760" s="5" t="s">
        <v>33</v>
      </c>
      <c r="V1760" s="5" t="str">
        <f t="shared" si="293"/>
        <v>clientes - varios</v>
      </c>
      <c r="W1760" s="5" t="str">
        <f t="shared" si="294"/>
        <v>CLIENTES - VARIOS</v>
      </c>
      <c r="X1760" s="5" t="str">
        <f t="shared" si="295"/>
        <v>Clientes - Varios</v>
      </c>
      <c r="Y1760" s="5">
        <v>99999999</v>
      </c>
      <c r="Z1760" s="5" t="s">
        <v>34</v>
      </c>
      <c r="AA1760" s="5" t="s">
        <v>35</v>
      </c>
      <c r="AD1760" s="5" t="s">
        <v>36</v>
      </c>
      <c r="AE1760" s="5">
        <v>508.47</v>
      </c>
      <c r="AF1760" s="5">
        <v>0</v>
      </c>
      <c r="AG1760" s="5">
        <v>91.53</v>
      </c>
      <c r="AH1760" s="5">
        <f t="shared" si="296"/>
        <v>600</v>
      </c>
    </row>
    <row r="1761" spans="1:34" x14ac:dyDescent="0.25">
      <c r="A1761" s="5">
        <v>1706</v>
      </c>
      <c r="B1761" s="5" t="s">
        <v>29</v>
      </c>
      <c r="C1761" s="5" t="s">
        <v>30</v>
      </c>
      <c r="D1761" s="5" t="s">
        <v>2139</v>
      </c>
      <c r="E1761" s="15" t="str">
        <f t="shared" si="297"/>
        <v>B001</v>
      </c>
      <c r="F1761" s="15" t="str">
        <f t="shared" si="287"/>
        <v>16851</v>
      </c>
      <c r="G1761" s="15" t="str">
        <f t="shared" si="288"/>
        <v>1-1</v>
      </c>
      <c r="H1761" s="5" t="s">
        <v>2112</v>
      </c>
      <c r="I1761" s="5">
        <f t="shared" si="289"/>
        <v>1</v>
      </c>
      <c r="J1761" s="5">
        <f t="shared" si="290"/>
        <v>2022</v>
      </c>
      <c r="K1761" s="5">
        <f t="shared" si="291"/>
        <v>14</v>
      </c>
      <c r="L1761" s="7">
        <f t="shared" si="292"/>
        <v>44575</v>
      </c>
      <c r="M1761" s="5" t="s">
        <v>2112</v>
      </c>
      <c r="U1761" s="5" t="s">
        <v>33</v>
      </c>
      <c r="V1761" s="5" t="str">
        <f t="shared" si="293"/>
        <v>clientes - varios</v>
      </c>
      <c r="W1761" s="5" t="str">
        <f t="shared" si="294"/>
        <v>CLIENTES - VARIOS</v>
      </c>
      <c r="X1761" s="5" t="str">
        <f t="shared" si="295"/>
        <v>Clientes - Varios</v>
      </c>
      <c r="Y1761" s="5">
        <v>99999999</v>
      </c>
      <c r="Z1761" s="5" t="s">
        <v>34</v>
      </c>
      <c r="AA1761" s="5" t="s">
        <v>35</v>
      </c>
      <c r="AD1761" s="5" t="s">
        <v>36</v>
      </c>
      <c r="AE1761" s="5">
        <v>423.73</v>
      </c>
      <c r="AF1761" s="5">
        <v>0</v>
      </c>
      <c r="AG1761" s="5">
        <v>76.27</v>
      </c>
      <c r="AH1761" s="5">
        <f t="shared" si="296"/>
        <v>500</v>
      </c>
    </row>
    <row r="1762" spans="1:34" x14ac:dyDescent="0.25">
      <c r="A1762" s="5">
        <v>1707</v>
      </c>
      <c r="B1762" s="5" t="s">
        <v>29</v>
      </c>
      <c r="C1762" s="5" t="s">
        <v>30</v>
      </c>
      <c r="D1762" s="5" t="s">
        <v>2140</v>
      </c>
      <c r="E1762" s="15" t="str">
        <f t="shared" si="297"/>
        <v>B001</v>
      </c>
      <c r="F1762" s="15" t="str">
        <f t="shared" si="287"/>
        <v>16850</v>
      </c>
      <c r="G1762" s="15" t="str">
        <f t="shared" si="288"/>
        <v>1-1</v>
      </c>
      <c r="H1762" s="5" t="s">
        <v>2112</v>
      </c>
      <c r="I1762" s="5">
        <f t="shared" si="289"/>
        <v>1</v>
      </c>
      <c r="J1762" s="5">
        <f t="shared" si="290"/>
        <v>2022</v>
      </c>
      <c r="K1762" s="5">
        <f t="shared" si="291"/>
        <v>14</v>
      </c>
      <c r="L1762" s="7">
        <f t="shared" si="292"/>
        <v>44575</v>
      </c>
      <c r="M1762" s="5" t="s">
        <v>2112</v>
      </c>
      <c r="U1762" s="5" t="s">
        <v>33</v>
      </c>
      <c r="V1762" s="5" t="str">
        <f t="shared" si="293"/>
        <v>clientes - varios</v>
      </c>
      <c r="W1762" s="5" t="str">
        <f t="shared" si="294"/>
        <v>CLIENTES - VARIOS</v>
      </c>
      <c r="X1762" s="5" t="str">
        <f t="shared" si="295"/>
        <v>Clientes - Varios</v>
      </c>
      <c r="Y1762" s="5">
        <v>99999999</v>
      </c>
      <c r="Z1762" s="5" t="s">
        <v>34</v>
      </c>
      <c r="AA1762" s="5" t="s">
        <v>35</v>
      </c>
      <c r="AD1762" s="5" t="s">
        <v>36</v>
      </c>
      <c r="AE1762" s="5">
        <v>508.47</v>
      </c>
      <c r="AF1762" s="5">
        <v>0</v>
      </c>
      <c r="AG1762" s="5">
        <v>91.53</v>
      </c>
      <c r="AH1762" s="5">
        <f t="shared" si="296"/>
        <v>600</v>
      </c>
    </row>
    <row r="1763" spans="1:34" x14ac:dyDescent="0.25">
      <c r="A1763" s="5">
        <v>1708</v>
      </c>
      <c r="B1763" s="5" t="s">
        <v>29</v>
      </c>
      <c r="C1763" s="5" t="s">
        <v>30</v>
      </c>
      <c r="D1763" s="5" t="s">
        <v>2141</v>
      </c>
      <c r="E1763" s="15" t="str">
        <f t="shared" si="297"/>
        <v>B001</v>
      </c>
      <c r="F1763" s="15" t="str">
        <f t="shared" si="287"/>
        <v>16849</v>
      </c>
      <c r="G1763" s="15" t="str">
        <f t="shared" si="288"/>
        <v>1-1</v>
      </c>
      <c r="H1763" s="5" t="s">
        <v>2112</v>
      </c>
      <c r="I1763" s="5">
        <f t="shared" si="289"/>
        <v>1</v>
      </c>
      <c r="J1763" s="5">
        <f t="shared" si="290"/>
        <v>2022</v>
      </c>
      <c r="K1763" s="5">
        <f t="shared" si="291"/>
        <v>14</v>
      </c>
      <c r="L1763" s="7">
        <f t="shared" si="292"/>
        <v>44575</v>
      </c>
      <c r="M1763" s="5" t="s">
        <v>2112</v>
      </c>
      <c r="U1763" s="5" t="s">
        <v>33</v>
      </c>
      <c r="V1763" s="5" t="str">
        <f t="shared" si="293"/>
        <v>clientes - varios</v>
      </c>
      <c r="W1763" s="5" t="str">
        <f t="shared" si="294"/>
        <v>CLIENTES - VARIOS</v>
      </c>
      <c r="X1763" s="5" t="str">
        <f t="shared" si="295"/>
        <v>Clientes - Varios</v>
      </c>
      <c r="Y1763" s="5">
        <v>99999999</v>
      </c>
      <c r="Z1763" s="5" t="s">
        <v>34</v>
      </c>
      <c r="AA1763" s="5" t="s">
        <v>35</v>
      </c>
      <c r="AD1763" s="5" t="s">
        <v>36</v>
      </c>
      <c r="AE1763" s="5">
        <v>508.47</v>
      </c>
      <c r="AF1763" s="5">
        <v>0</v>
      </c>
      <c r="AG1763" s="5">
        <v>91.53</v>
      </c>
      <c r="AH1763" s="5">
        <f t="shared" si="296"/>
        <v>600</v>
      </c>
    </row>
    <row r="1764" spans="1:34" x14ac:dyDescent="0.25">
      <c r="A1764" s="5">
        <v>1709</v>
      </c>
      <c r="B1764" s="5" t="s">
        <v>29</v>
      </c>
      <c r="C1764" s="5" t="s">
        <v>30</v>
      </c>
      <c r="D1764" s="5" t="s">
        <v>2142</v>
      </c>
      <c r="E1764" s="15" t="str">
        <f t="shared" si="297"/>
        <v>B001</v>
      </c>
      <c r="F1764" s="15" t="str">
        <f t="shared" si="287"/>
        <v>16848</v>
      </c>
      <c r="G1764" s="15" t="str">
        <f t="shared" si="288"/>
        <v>1-1</v>
      </c>
      <c r="H1764" s="5" t="s">
        <v>2112</v>
      </c>
      <c r="I1764" s="5">
        <f t="shared" si="289"/>
        <v>1</v>
      </c>
      <c r="J1764" s="5">
        <f t="shared" si="290"/>
        <v>2022</v>
      </c>
      <c r="K1764" s="5">
        <f t="shared" si="291"/>
        <v>14</v>
      </c>
      <c r="L1764" s="7">
        <f t="shared" si="292"/>
        <v>44575</v>
      </c>
      <c r="M1764" s="5" t="s">
        <v>2112</v>
      </c>
      <c r="U1764" s="5" t="s">
        <v>33</v>
      </c>
      <c r="V1764" s="5" t="str">
        <f t="shared" si="293"/>
        <v>clientes - varios</v>
      </c>
      <c r="W1764" s="5" t="str">
        <f t="shared" si="294"/>
        <v>CLIENTES - VARIOS</v>
      </c>
      <c r="X1764" s="5" t="str">
        <f t="shared" si="295"/>
        <v>Clientes - Varios</v>
      </c>
      <c r="Y1764" s="5">
        <v>99999999</v>
      </c>
      <c r="Z1764" s="5" t="s">
        <v>34</v>
      </c>
      <c r="AA1764" s="5" t="s">
        <v>35</v>
      </c>
      <c r="AD1764" s="5" t="s">
        <v>36</v>
      </c>
      <c r="AE1764" s="5">
        <v>508.47</v>
      </c>
      <c r="AF1764" s="5">
        <v>0</v>
      </c>
      <c r="AG1764" s="5">
        <v>91.53</v>
      </c>
      <c r="AH1764" s="5">
        <f t="shared" si="296"/>
        <v>600</v>
      </c>
    </row>
    <row r="1765" spans="1:34" x14ac:dyDescent="0.25">
      <c r="A1765" s="5">
        <v>1710</v>
      </c>
      <c r="B1765" s="5" t="s">
        <v>55</v>
      </c>
      <c r="C1765" s="5" t="s">
        <v>30</v>
      </c>
      <c r="D1765" s="5" t="s">
        <v>2143</v>
      </c>
      <c r="E1765" s="15" t="str">
        <f t="shared" si="297"/>
        <v>B002</v>
      </c>
      <c r="F1765" s="15" t="str">
        <f t="shared" si="287"/>
        <v>15880</v>
      </c>
      <c r="G1765" s="15" t="str">
        <f t="shared" si="288"/>
        <v>2-1</v>
      </c>
      <c r="H1765" s="5" t="s">
        <v>2112</v>
      </c>
      <c r="I1765" s="5">
        <f t="shared" si="289"/>
        <v>1</v>
      </c>
      <c r="J1765" s="5">
        <f t="shared" si="290"/>
        <v>2022</v>
      </c>
      <c r="K1765" s="5">
        <f t="shared" si="291"/>
        <v>14</v>
      </c>
      <c r="L1765" s="7">
        <f t="shared" si="292"/>
        <v>44575</v>
      </c>
      <c r="M1765" s="5" t="s">
        <v>2112</v>
      </c>
      <c r="U1765" s="5" t="s">
        <v>33</v>
      </c>
      <c r="V1765" s="5" t="str">
        <f t="shared" si="293"/>
        <v>clientes - varios</v>
      </c>
      <c r="W1765" s="5" t="str">
        <f t="shared" si="294"/>
        <v>CLIENTES - VARIOS</v>
      </c>
      <c r="X1765" s="5" t="str">
        <f t="shared" si="295"/>
        <v>Clientes - Varios</v>
      </c>
      <c r="Y1765" s="5">
        <v>99999999</v>
      </c>
      <c r="Z1765" s="5" t="s">
        <v>34</v>
      </c>
      <c r="AA1765" s="5" t="s">
        <v>35</v>
      </c>
      <c r="AD1765" s="5" t="s">
        <v>36</v>
      </c>
      <c r="AE1765" s="5">
        <v>508.47</v>
      </c>
      <c r="AF1765" s="5">
        <v>0</v>
      </c>
      <c r="AG1765" s="5">
        <v>91.53</v>
      </c>
      <c r="AH1765" s="5">
        <f t="shared" si="296"/>
        <v>600</v>
      </c>
    </row>
    <row r="1766" spans="1:34" x14ac:dyDescent="0.25">
      <c r="A1766" s="5">
        <v>1711</v>
      </c>
      <c r="B1766" s="5" t="s">
        <v>55</v>
      </c>
      <c r="C1766" s="5" t="s">
        <v>30</v>
      </c>
      <c r="D1766" s="5" t="s">
        <v>2144</v>
      </c>
      <c r="E1766" s="15" t="str">
        <f t="shared" si="297"/>
        <v>B002</v>
      </c>
      <c r="F1766" s="15" t="str">
        <f t="shared" si="287"/>
        <v>15879</v>
      </c>
      <c r="G1766" s="15" t="str">
        <f t="shared" si="288"/>
        <v>2-1</v>
      </c>
      <c r="H1766" s="5" t="s">
        <v>2112</v>
      </c>
      <c r="I1766" s="5">
        <f t="shared" si="289"/>
        <v>1</v>
      </c>
      <c r="J1766" s="5">
        <f t="shared" si="290"/>
        <v>2022</v>
      </c>
      <c r="K1766" s="5">
        <f t="shared" si="291"/>
        <v>14</v>
      </c>
      <c r="L1766" s="7">
        <f t="shared" si="292"/>
        <v>44575</v>
      </c>
      <c r="M1766" s="5" t="s">
        <v>2112</v>
      </c>
      <c r="U1766" s="5" t="s">
        <v>33</v>
      </c>
      <c r="V1766" s="5" t="str">
        <f t="shared" si="293"/>
        <v>clientes - varios</v>
      </c>
      <c r="W1766" s="5" t="str">
        <f t="shared" si="294"/>
        <v>CLIENTES - VARIOS</v>
      </c>
      <c r="X1766" s="5" t="str">
        <f t="shared" si="295"/>
        <v>Clientes - Varios</v>
      </c>
      <c r="Y1766" s="5">
        <v>99999999</v>
      </c>
      <c r="Z1766" s="5" t="s">
        <v>34</v>
      </c>
      <c r="AA1766" s="5" t="s">
        <v>35</v>
      </c>
      <c r="AD1766" s="5" t="s">
        <v>36</v>
      </c>
      <c r="AE1766" s="5">
        <v>508.47</v>
      </c>
      <c r="AF1766" s="5">
        <v>0</v>
      </c>
      <c r="AG1766" s="5">
        <v>91.53</v>
      </c>
      <c r="AH1766" s="5">
        <f t="shared" si="296"/>
        <v>600</v>
      </c>
    </row>
    <row r="1767" spans="1:34" x14ac:dyDescent="0.25">
      <c r="A1767" s="5">
        <v>1712</v>
      </c>
      <c r="B1767" s="5" t="s">
        <v>55</v>
      </c>
      <c r="C1767" s="5" t="s">
        <v>30</v>
      </c>
      <c r="D1767" s="5" t="s">
        <v>2145</v>
      </c>
      <c r="E1767" s="15" t="str">
        <f t="shared" si="297"/>
        <v>B002</v>
      </c>
      <c r="F1767" s="15" t="str">
        <f t="shared" si="287"/>
        <v>15878</v>
      </c>
      <c r="G1767" s="15" t="str">
        <f t="shared" si="288"/>
        <v>2-1</v>
      </c>
      <c r="H1767" s="5" t="s">
        <v>2112</v>
      </c>
      <c r="I1767" s="5">
        <f t="shared" si="289"/>
        <v>1</v>
      </c>
      <c r="J1767" s="5">
        <f t="shared" si="290"/>
        <v>2022</v>
      </c>
      <c r="K1767" s="5">
        <f t="shared" si="291"/>
        <v>14</v>
      </c>
      <c r="L1767" s="7">
        <f t="shared" si="292"/>
        <v>44575</v>
      </c>
      <c r="M1767" s="5" t="s">
        <v>2112</v>
      </c>
      <c r="U1767" s="5" t="s">
        <v>33</v>
      </c>
      <c r="V1767" s="5" t="str">
        <f t="shared" si="293"/>
        <v>clientes - varios</v>
      </c>
      <c r="W1767" s="5" t="str">
        <f t="shared" si="294"/>
        <v>CLIENTES - VARIOS</v>
      </c>
      <c r="X1767" s="5" t="str">
        <f t="shared" si="295"/>
        <v>Clientes - Varios</v>
      </c>
      <c r="Y1767" s="5">
        <v>99999999</v>
      </c>
      <c r="Z1767" s="5" t="s">
        <v>34</v>
      </c>
      <c r="AA1767" s="5" t="s">
        <v>35</v>
      </c>
      <c r="AD1767" s="5" t="s">
        <v>36</v>
      </c>
      <c r="AE1767" s="5">
        <v>508.47</v>
      </c>
      <c r="AF1767" s="5">
        <v>0</v>
      </c>
      <c r="AG1767" s="5">
        <v>91.53</v>
      </c>
      <c r="AH1767" s="5">
        <f t="shared" si="296"/>
        <v>600</v>
      </c>
    </row>
    <row r="1768" spans="1:34" x14ac:dyDescent="0.25">
      <c r="A1768" s="5">
        <v>1713</v>
      </c>
      <c r="B1768" s="5" t="s">
        <v>49</v>
      </c>
      <c r="C1768" s="5" t="s">
        <v>30</v>
      </c>
      <c r="D1768" s="5" t="s">
        <v>2146</v>
      </c>
      <c r="E1768" s="15" t="str">
        <f t="shared" si="297"/>
        <v>B003</v>
      </c>
      <c r="F1768" s="15" t="str">
        <f t="shared" si="287"/>
        <v>12376</v>
      </c>
      <c r="G1768" s="15" t="str">
        <f t="shared" si="288"/>
        <v>3-1</v>
      </c>
      <c r="H1768" s="5" t="s">
        <v>2112</v>
      </c>
      <c r="I1768" s="5">
        <f t="shared" si="289"/>
        <v>1</v>
      </c>
      <c r="J1768" s="5">
        <f t="shared" si="290"/>
        <v>2022</v>
      </c>
      <c r="K1768" s="5">
        <f t="shared" si="291"/>
        <v>14</v>
      </c>
      <c r="L1768" s="7">
        <f t="shared" si="292"/>
        <v>44575</v>
      </c>
      <c r="M1768" s="5" t="s">
        <v>2112</v>
      </c>
      <c r="U1768" s="5" t="s">
        <v>33</v>
      </c>
      <c r="V1768" s="5" t="str">
        <f t="shared" si="293"/>
        <v>clientes - varios</v>
      </c>
      <c r="W1768" s="5" t="str">
        <f t="shared" si="294"/>
        <v>CLIENTES - VARIOS</v>
      </c>
      <c r="X1768" s="5" t="str">
        <f t="shared" si="295"/>
        <v>Clientes - Varios</v>
      </c>
      <c r="Y1768" s="5">
        <v>99999999</v>
      </c>
      <c r="Z1768" s="5" t="s">
        <v>34</v>
      </c>
      <c r="AA1768" s="5" t="s">
        <v>35</v>
      </c>
      <c r="AD1768" s="5" t="s">
        <v>36</v>
      </c>
      <c r="AE1768" s="5">
        <v>508.47</v>
      </c>
      <c r="AF1768" s="5">
        <v>0</v>
      </c>
      <c r="AG1768" s="5">
        <v>91.53</v>
      </c>
      <c r="AH1768" s="5">
        <f t="shared" si="296"/>
        <v>600</v>
      </c>
    </row>
    <row r="1769" spans="1:34" x14ac:dyDescent="0.25">
      <c r="A1769" s="5">
        <v>1714</v>
      </c>
      <c r="B1769" s="5" t="s">
        <v>49</v>
      </c>
      <c r="C1769" s="5" t="s">
        <v>30</v>
      </c>
      <c r="D1769" s="5" t="s">
        <v>2147</v>
      </c>
      <c r="E1769" s="15" t="str">
        <f t="shared" si="297"/>
        <v>B003</v>
      </c>
      <c r="F1769" s="15" t="str">
        <f t="shared" si="287"/>
        <v>12375</v>
      </c>
      <c r="G1769" s="15" t="str">
        <f t="shared" si="288"/>
        <v>3-1</v>
      </c>
      <c r="H1769" s="5" t="s">
        <v>2112</v>
      </c>
      <c r="I1769" s="5">
        <f t="shared" si="289"/>
        <v>1</v>
      </c>
      <c r="J1769" s="5">
        <f t="shared" si="290"/>
        <v>2022</v>
      </c>
      <c r="K1769" s="5">
        <f t="shared" si="291"/>
        <v>14</v>
      </c>
      <c r="L1769" s="7">
        <f t="shared" si="292"/>
        <v>44575</v>
      </c>
      <c r="M1769" s="5" t="s">
        <v>2112</v>
      </c>
      <c r="U1769" s="5" t="s">
        <v>33</v>
      </c>
      <c r="V1769" s="5" t="str">
        <f t="shared" si="293"/>
        <v>clientes - varios</v>
      </c>
      <c r="W1769" s="5" t="str">
        <f t="shared" si="294"/>
        <v>CLIENTES - VARIOS</v>
      </c>
      <c r="X1769" s="5" t="str">
        <f t="shared" si="295"/>
        <v>Clientes - Varios</v>
      </c>
      <c r="Y1769" s="5">
        <v>99999999</v>
      </c>
      <c r="Z1769" s="5" t="s">
        <v>34</v>
      </c>
      <c r="AA1769" s="5" t="s">
        <v>35</v>
      </c>
      <c r="AD1769" s="5" t="s">
        <v>36</v>
      </c>
      <c r="AE1769" s="5">
        <v>423.73</v>
      </c>
      <c r="AF1769" s="5">
        <v>0</v>
      </c>
      <c r="AG1769" s="5">
        <v>76.27</v>
      </c>
      <c r="AH1769" s="5">
        <f t="shared" si="296"/>
        <v>500</v>
      </c>
    </row>
    <row r="1770" spans="1:34" x14ac:dyDescent="0.25">
      <c r="A1770" s="5">
        <v>1715</v>
      </c>
      <c r="B1770" s="5" t="s">
        <v>49</v>
      </c>
      <c r="C1770" s="5" t="s">
        <v>30</v>
      </c>
      <c r="D1770" s="5" t="s">
        <v>2148</v>
      </c>
      <c r="E1770" s="15" t="str">
        <f t="shared" si="297"/>
        <v>B003</v>
      </c>
      <c r="F1770" s="15" t="str">
        <f t="shared" si="287"/>
        <v>12374</v>
      </c>
      <c r="G1770" s="15" t="str">
        <f t="shared" si="288"/>
        <v>3-1</v>
      </c>
      <c r="H1770" s="5" t="s">
        <v>2112</v>
      </c>
      <c r="I1770" s="5">
        <f t="shared" si="289"/>
        <v>1</v>
      </c>
      <c r="J1770" s="5">
        <f t="shared" si="290"/>
        <v>2022</v>
      </c>
      <c r="K1770" s="5">
        <f t="shared" si="291"/>
        <v>14</v>
      </c>
      <c r="L1770" s="7">
        <f t="shared" si="292"/>
        <v>44575</v>
      </c>
      <c r="M1770" s="5" t="s">
        <v>2112</v>
      </c>
      <c r="U1770" s="5" t="s">
        <v>33</v>
      </c>
      <c r="V1770" s="5" t="str">
        <f t="shared" si="293"/>
        <v>clientes - varios</v>
      </c>
      <c r="W1770" s="5" t="str">
        <f t="shared" si="294"/>
        <v>CLIENTES - VARIOS</v>
      </c>
      <c r="X1770" s="5" t="str">
        <f t="shared" si="295"/>
        <v>Clientes - Varios</v>
      </c>
      <c r="Y1770" s="5">
        <v>99999999</v>
      </c>
      <c r="Z1770" s="5" t="s">
        <v>34</v>
      </c>
      <c r="AA1770" s="5" t="s">
        <v>35</v>
      </c>
      <c r="AD1770" s="5" t="s">
        <v>36</v>
      </c>
      <c r="AE1770" s="5">
        <v>508.47</v>
      </c>
      <c r="AF1770" s="5">
        <v>0</v>
      </c>
      <c r="AG1770" s="5">
        <v>91.53</v>
      </c>
      <c r="AH1770" s="5">
        <f t="shared" si="296"/>
        <v>600</v>
      </c>
    </row>
    <row r="1771" spans="1:34" x14ac:dyDescent="0.25">
      <c r="A1771" s="5">
        <v>1716</v>
      </c>
      <c r="B1771" s="5" t="s">
        <v>49</v>
      </c>
      <c r="C1771" s="5" t="s">
        <v>30</v>
      </c>
      <c r="D1771" s="5" t="s">
        <v>2149</v>
      </c>
      <c r="E1771" s="15" t="str">
        <f t="shared" si="297"/>
        <v>B003</v>
      </c>
      <c r="F1771" s="15" t="str">
        <f t="shared" si="287"/>
        <v>12373</v>
      </c>
      <c r="G1771" s="15" t="str">
        <f t="shared" si="288"/>
        <v>3-1</v>
      </c>
      <c r="H1771" s="5" t="s">
        <v>2112</v>
      </c>
      <c r="I1771" s="5">
        <f t="shared" si="289"/>
        <v>1</v>
      </c>
      <c r="J1771" s="5">
        <f t="shared" si="290"/>
        <v>2022</v>
      </c>
      <c r="K1771" s="5">
        <f t="shared" si="291"/>
        <v>14</v>
      </c>
      <c r="L1771" s="7">
        <f t="shared" si="292"/>
        <v>44575</v>
      </c>
      <c r="M1771" s="5" t="s">
        <v>2112</v>
      </c>
      <c r="U1771" s="5" t="s">
        <v>33</v>
      </c>
      <c r="V1771" s="5" t="str">
        <f t="shared" si="293"/>
        <v>clientes - varios</v>
      </c>
      <c r="W1771" s="5" t="str">
        <f t="shared" si="294"/>
        <v>CLIENTES - VARIOS</v>
      </c>
      <c r="X1771" s="5" t="str">
        <f t="shared" si="295"/>
        <v>Clientes - Varios</v>
      </c>
      <c r="Y1771" s="5">
        <v>99999999</v>
      </c>
      <c r="Z1771" s="5" t="s">
        <v>34</v>
      </c>
      <c r="AA1771" s="5" t="s">
        <v>35</v>
      </c>
      <c r="AD1771" s="5" t="s">
        <v>36</v>
      </c>
      <c r="AE1771" s="5">
        <v>508.47</v>
      </c>
      <c r="AF1771" s="5">
        <v>0</v>
      </c>
      <c r="AG1771" s="5">
        <v>91.53</v>
      </c>
      <c r="AH1771" s="5">
        <f t="shared" si="296"/>
        <v>600</v>
      </c>
    </row>
    <row r="1772" spans="1:34" x14ac:dyDescent="0.25">
      <c r="A1772" s="5">
        <v>1717</v>
      </c>
      <c r="B1772" s="5" t="s">
        <v>49</v>
      </c>
      <c r="C1772" s="5" t="s">
        <v>30</v>
      </c>
      <c r="D1772" s="5" t="s">
        <v>2150</v>
      </c>
      <c r="E1772" s="15" t="str">
        <f t="shared" si="297"/>
        <v>B003</v>
      </c>
      <c r="F1772" s="15" t="str">
        <f t="shared" si="287"/>
        <v>12372</v>
      </c>
      <c r="G1772" s="15" t="str">
        <f t="shared" si="288"/>
        <v>3-1</v>
      </c>
      <c r="H1772" s="5" t="s">
        <v>2112</v>
      </c>
      <c r="I1772" s="5">
        <f t="shared" si="289"/>
        <v>1</v>
      </c>
      <c r="J1772" s="5">
        <f t="shared" si="290"/>
        <v>2022</v>
      </c>
      <c r="K1772" s="5">
        <f t="shared" si="291"/>
        <v>14</v>
      </c>
      <c r="L1772" s="7">
        <f t="shared" si="292"/>
        <v>44575</v>
      </c>
      <c r="M1772" s="5" t="s">
        <v>2112</v>
      </c>
      <c r="U1772" s="5" t="s">
        <v>33</v>
      </c>
      <c r="V1772" s="5" t="str">
        <f t="shared" si="293"/>
        <v>clientes - varios</v>
      </c>
      <c r="W1772" s="5" t="str">
        <f t="shared" si="294"/>
        <v>CLIENTES - VARIOS</v>
      </c>
      <c r="X1772" s="5" t="str">
        <f t="shared" si="295"/>
        <v>Clientes - Varios</v>
      </c>
      <c r="Y1772" s="5">
        <v>99999999</v>
      </c>
      <c r="Z1772" s="5" t="s">
        <v>34</v>
      </c>
      <c r="AA1772" s="5" t="s">
        <v>35</v>
      </c>
      <c r="AD1772" s="5" t="s">
        <v>36</v>
      </c>
      <c r="AE1772" s="5">
        <v>508.47</v>
      </c>
      <c r="AF1772" s="5">
        <v>0</v>
      </c>
      <c r="AG1772" s="5">
        <v>91.53</v>
      </c>
      <c r="AH1772" s="5">
        <f t="shared" si="296"/>
        <v>600</v>
      </c>
    </row>
    <row r="1773" spans="1:34" x14ac:dyDescent="0.25">
      <c r="A1773" s="5">
        <v>1718</v>
      </c>
      <c r="B1773" s="5" t="s">
        <v>49</v>
      </c>
      <c r="C1773" s="5" t="s">
        <v>30</v>
      </c>
      <c r="D1773" s="5" t="s">
        <v>2151</v>
      </c>
      <c r="E1773" s="15" t="str">
        <f t="shared" si="297"/>
        <v>B003</v>
      </c>
      <c r="F1773" s="15" t="str">
        <f t="shared" si="287"/>
        <v>12371</v>
      </c>
      <c r="G1773" s="15" t="str">
        <f t="shared" si="288"/>
        <v>3-1</v>
      </c>
      <c r="H1773" s="5" t="s">
        <v>2112</v>
      </c>
      <c r="I1773" s="5">
        <f t="shared" si="289"/>
        <v>1</v>
      </c>
      <c r="J1773" s="5">
        <f t="shared" si="290"/>
        <v>2022</v>
      </c>
      <c r="K1773" s="5">
        <f t="shared" si="291"/>
        <v>14</v>
      </c>
      <c r="L1773" s="7">
        <f t="shared" si="292"/>
        <v>44575</v>
      </c>
      <c r="M1773" s="5" t="s">
        <v>2112</v>
      </c>
      <c r="U1773" s="5" t="s">
        <v>33</v>
      </c>
      <c r="V1773" s="5" t="str">
        <f t="shared" si="293"/>
        <v>clientes - varios</v>
      </c>
      <c r="W1773" s="5" t="str">
        <f t="shared" si="294"/>
        <v>CLIENTES - VARIOS</v>
      </c>
      <c r="X1773" s="5" t="str">
        <f t="shared" si="295"/>
        <v>Clientes - Varios</v>
      </c>
      <c r="Y1773" s="5">
        <v>99999999</v>
      </c>
      <c r="Z1773" s="5" t="s">
        <v>34</v>
      </c>
      <c r="AA1773" s="5" t="s">
        <v>35</v>
      </c>
      <c r="AD1773" s="5" t="s">
        <v>36</v>
      </c>
      <c r="AE1773" s="5">
        <v>508.47</v>
      </c>
      <c r="AF1773" s="5">
        <v>0</v>
      </c>
      <c r="AG1773" s="5">
        <v>91.53</v>
      </c>
      <c r="AH1773" s="5">
        <f t="shared" si="296"/>
        <v>600</v>
      </c>
    </row>
    <row r="1774" spans="1:34" x14ac:dyDescent="0.25">
      <c r="A1774" s="5">
        <v>1719</v>
      </c>
      <c r="B1774" s="5" t="s">
        <v>49</v>
      </c>
      <c r="C1774" s="5" t="s">
        <v>30</v>
      </c>
      <c r="D1774" s="5" t="s">
        <v>2152</v>
      </c>
      <c r="E1774" s="15" t="str">
        <f t="shared" si="297"/>
        <v>B003</v>
      </c>
      <c r="F1774" s="15" t="str">
        <f t="shared" si="287"/>
        <v>12370</v>
      </c>
      <c r="G1774" s="15" t="str">
        <f t="shared" si="288"/>
        <v>3-1</v>
      </c>
      <c r="H1774" s="5" t="s">
        <v>2112</v>
      </c>
      <c r="I1774" s="5">
        <f t="shared" si="289"/>
        <v>1</v>
      </c>
      <c r="J1774" s="5">
        <f t="shared" si="290"/>
        <v>2022</v>
      </c>
      <c r="K1774" s="5">
        <f t="shared" si="291"/>
        <v>14</v>
      </c>
      <c r="L1774" s="7">
        <f t="shared" si="292"/>
        <v>44575</v>
      </c>
      <c r="M1774" s="5" t="s">
        <v>2112</v>
      </c>
      <c r="U1774" s="5" t="s">
        <v>33</v>
      </c>
      <c r="V1774" s="5" t="str">
        <f t="shared" si="293"/>
        <v>clientes - varios</v>
      </c>
      <c r="W1774" s="5" t="str">
        <f t="shared" si="294"/>
        <v>CLIENTES - VARIOS</v>
      </c>
      <c r="X1774" s="5" t="str">
        <f t="shared" si="295"/>
        <v>Clientes - Varios</v>
      </c>
      <c r="Y1774" s="5">
        <v>99999999</v>
      </c>
      <c r="Z1774" s="5" t="s">
        <v>34</v>
      </c>
      <c r="AA1774" s="5" t="s">
        <v>35</v>
      </c>
      <c r="AD1774" s="5" t="s">
        <v>36</v>
      </c>
      <c r="AE1774" s="5">
        <v>423.73</v>
      </c>
      <c r="AF1774" s="5">
        <v>0</v>
      </c>
      <c r="AG1774" s="5">
        <v>76.27</v>
      </c>
      <c r="AH1774" s="5">
        <f t="shared" si="296"/>
        <v>500</v>
      </c>
    </row>
    <row r="1775" spans="1:34" x14ac:dyDescent="0.25">
      <c r="A1775" s="5">
        <v>1720</v>
      </c>
      <c r="B1775" s="5" t="s">
        <v>49</v>
      </c>
      <c r="C1775" s="5" t="s">
        <v>30</v>
      </c>
      <c r="D1775" s="5" t="s">
        <v>2153</v>
      </c>
      <c r="E1775" s="15" t="str">
        <f t="shared" si="297"/>
        <v>B003</v>
      </c>
      <c r="F1775" s="15" t="str">
        <f t="shared" si="287"/>
        <v>12369</v>
      </c>
      <c r="G1775" s="15" t="str">
        <f t="shared" si="288"/>
        <v>3-1</v>
      </c>
      <c r="H1775" s="5" t="s">
        <v>2112</v>
      </c>
      <c r="I1775" s="5">
        <f t="shared" si="289"/>
        <v>1</v>
      </c>
      <c r="J1775" s="5">
        <f t="shared" si="290"/>
        <v>2022</v>
      </c>
      <c r="K1775" s="5">
        <f t="shared" si="291"/>
        <v>14</v>
      </c>
      <c r="L1775" s="7">
        <f t="shared" si="292"/>
        <v>44575</v>
      </c>
      <c r="M1775" s="5" t="s">
        <v>2112</v>
      </c>
      <c r="U1775" s="5" t="s">
        <v>33</v>
      </c>
      <c r="V1775" s="5" t="str">
        <f t="shared" si="293"/>
        <v>clientes - varios</v>
      </c>
      <c r="W1775" s="5" t="str">
        <f t="shared" si="294"/>
        <v>CLIENTES - VARIOS</v>
      </c>
      <c r="X1775" s="5" t="str">
        <f t="shared" si="295"/>
        <v>Clientes - Varios</v>
      </c>
      <c r="Y1775" s="5">
        <v>99999999</v>
      </c>
      <c r="Z1775" s="5" t="s">
        <v>34</v>
      </c>
      <c r="AA1775" s="5" t="s">
        <v>35</v>
      </c>
      <c r="AD1775" s="5" t="s">
        <v>36</v>
      </c>
      <c r="AE1775" s="5">
        <v>508.47</v>
      </c>
      <c r="AF1775" s="5">
        <v>0</v>
      </c>
      <c r="AG1775" s="5">
        <v>91.53</v>
      </c>
      <c r="AH1775" s="5">
        <f t="shared" si="296"/>
        <v>600</v>
      </c>
    </row>
    <row r="1776" spans="1:34" x14ac:dyDescent="0.25">
      <c r="A1776" s="5">
        <v>1721</v>
      </c>
      <c r="B1776" s="5" t="s">
        <v>49</v>
      </c>
      <c r="C1776" s="5" t="s">
        <v>30</v>
      </c>
      <c r="D1776" s="5" t="s">
        <v>2154</v>
      </c>
      <c r="E1776" s="15" t="str">
        <f t="shared" si="297"/>
        <v>B003</v>
      </c>
      <c r="F1776" s="15" t="str">
        <f t="shared" si="287"/>
        <v>12368</v>
      </c>
      <c r="G1776" s="15" t="str">
        <f t="shared" si="288"/>
        <v>3-1</v>
      </c>
      <c r="H1776" s="5" t="s">
        <v>2112</v>
      </c>
      <c r="I1776" s="5">
        <f t="shared" si="289"/>
        <v>1</v>
      </c>
      <c r="J1776" s="5">
        <f t="shared" si="290"/>
        <v>2022</v>
      </c>
      <c r="K1776" s="5">
        <f t="shared" si="291"/>
        <v>14</v>
      </c>
      <c r="L1776" s="7">
        <f t="shared" si="292"/>
        <v>44575</v>
      </c>
      <c r="M1776" s="5" t="s">
        <v>2112</v>
      </c>
      <c r="U1776" s="5" t="s">
        <v>33</v>
      </c>
      <c r="V1776" s="5" t="str">
        <f t="shared" si="293"/>
        <v>clientes - varios</v>
      </c>
      <c r="W1776" s="5" t="str">
        <f t="shared" si="294"/>
        <v>CLIENTES - VARIOS</v>
      </c>
      <c r="X1776" s="5" t="str">
        <f t="shared" si="295"/>
        <v>Clientes - Varios</v>
      </c>
      <c r="Y1776" s="5">
        <v>99999999</v>
      </c>
      <c r="Z1776" s="5" t="s">
        <v>34</v>
      </c>
      <c r="AA1776" s="5" t="s">
        <v>35</v>
      </c>
      <c r="AD1776" s="5" t="s">
        <v>36</v>
      </c>
      <c r="AE1776" s="5">
        <v>508.47</v>
      </c>
      <c r="AF1776" s="5">
        <v>0</v>
      </c>
      <c r="AG1776" s="5">
        <v>91.53</v>
      </c>
      <c r="AH1776" s="5">
        <f t="shared" si="296"/>
        <v>600</v>
      </c>
    </row>
    <row r="1777" spans="1:34" x14ac:dyDescent="0.25">
      <c r="A1777" s="5">
        <v>1722</v>
      </c>
      <c r="B1777" s="5" t="s">
        <v>49</v>
      </c>
      <c r="C1777" s="5" t="s">
        <v>30</v>
      </c>
      <c r="D1777" s="5" t="s">
        <v>2155</v>
      </c>
      <c r="E1777" s="15" t="str">
        <f t="shared" si="297"/>
        <v>B003</v>
      </c>
      <c r="F1777" s="15" t="str">
        <f t="shared" si="287"/>
        <v>12367</v>
      </c>
      <c r="G1777" s="15" t="str">
        <f t="shared" si="288"/>
        <v>3-1</v>
      </c>
      <c r="H1777" s="5" t="s">
        <v>2112</v>
      </c>
      <c r="I1777" s="5">
        <f t="shared" si="289"/>
        <v>1</v>
      </c>
      <c r="J1777" s="5">
        <f t="shared" si="290"/>
        <v>2022</v>
      </c>
      <c r="K1777" s="5">
        <f t="shared" si="291"/>
        <v>14</v>
      </c>
      <c r="L1777" s="7">
        <f t="shared" si="292"/>
        <v>44575</v>
      </c>
      <c r="M1777" s="5" t="s">
        <v>2112</v>
      </c>
      <c r="U1777" s="5" t="s">
        <v>33</v>
      </c>
      <c r="V1777" s="5" t="str">
        <f t="shared" si="293"/>
        <v>clientes - varios</v>
      </c>
      <c r="W1777" s="5" t="str">
        <f t="shared" si="294"/>
        <v>CLIENTES - VARIOS</v>
      </c>
      <c r="X1777" s="5" t="str">
        <f t="shared" si="295"/>
        <v>Clientes - Varios</v>
      </c>
      <c r="Y1777" s="5">
        <v>99999999</v>
      </c>
      <c r="Z1777" s="5" t="s">
        <v>34</v>
      </c>
      <c r="AA1777" s="5" t="s">
        <v>35</v>
      </c>
      <c r="AD1777" s="5" t="s">
        <v>36</v>
      </c>
      <c r="AE1777" s="5">
        <v>423.73</v>
      </c>
      <c r="AF1777" s="5">
        <v>0</v>
      </c>
      <c r="AG1777" s="5">
        <v>76.27</v>
      </c>
      <c r="AH1777" s="5">
        <f t="shared" si="296"/>
        <v>500</v>
      </c>
    </row>
    <row r="1778" spans="1:34" x14ac:dyDescent="0.25">
      <c r="A1778" s="5">
        <v>1723</v>
      </c>
      <c r="B1778" s="5" t="s">
        <v>49</v>
      </c>
      <c r="C1778" s="5" t="s">
        <v>30</v>
      </c>
      <c r="D1778" s="5" t="s">
        <v>2156</v>
      </c>
      <c r="E1778" s="15" t="str">
        <f t="shared" si="297"/>
        <v>B003</v>
      </c>
      <c r="F1778" s="15" t="str">
        <f t="shared" si="287"/>
        <v>12366</v>
      </c>
      <c r="G1778" s="15" t="str">
        <f t="shared" si="288"/>
        <v>3-1</v>
      </c>
      <c r="H1778" s="5" t="s">
        <v>2112</v>
      </c>
      <c r="I1778" s="5">
        <f t="shared" si="289"/>
        <v>1</v>
      </c>
      <c r="J1778" s="5">
        <f t="shared" si="290"/>
        <v>2022</v>
      </c>
      <c r="K1778" s="5">
        <f t="shared" si="291"/>
        <v>14</v>
      </c>
      <c r="L1778" s="7">
        <f t="shared" si="292"/>
        <v>44575</v>
      </c>
      <c r="M1778" s="5" t="s">
        <v>2112</v>
      </c>
      <c r="U1778" s="5" t="s">
        <v>33</v>
      </c>
      <c r="V1778" s="5" t="str">
        <f t="shared" si="293"/>
        <v>clientes - varios</v>
      </c>
      <c r="W1778" s="5" t="str">
        <f t="shared" si="294"/>
        <v>CLIENTES - VARIOS</v>
      </c>
      <c r="X1778" s="5" t="str">
        <f t="shared" si="295"/>
        <v>Clientes - Varios</v>
      </c>
      <c r="Y1778" s="5">
        <v>99999999</v>
      </c>
      <c r="Z1778" s="5" t="s">
        <v>34</v>
      </c>
      <c r="AA1778" s="5" t="s">
        <v>35</v>
      </c>
      <c r="AD1778" s="5" t="s">
        <v>36</v>
      </c>
      <c r="AE1778" s="5">
        <v>508.47</v>
      </c>
      <c r="AF1778" s="5">
        <v>0</v>
      </c>
      <c r="AG1778" s="5">
        <v>91.53</v>
      </c>
      <c r="AH1778" s="5">
        <f t="shared" si="296"/>
        <v>600</v>
      </c>
    </row>
    <row r="1779" spans="1:34" x14ac:dyDescent="0.25">
      <c r="A1779" s="5">
        <v>1724</v>
      </c>
      <c r="B1779" s="5" t="s">
        <v>49</v>
      </c>
      <c r="C1779" s="5" t="s">
        <v>30</v>
      </c>
      <c r="D1779" s="5" t="s">
        <v>2157</v>
      </c>
      <c r="E1779" s="15" t="str">
        <f t="shared" si="297"/>
        <v>B003</v>
      </c>
      <c r="F1779" s="15" t="str">
        <f t="shared" si="287"/>
        <v>12365</v>
      </c>
      <c r="G1779" s="15" t="str">
        <f t="shared" si="288"/>
        <v>3-1</v>
      </c>
      <c r="H1779" s="5" t="s">
        <v>2112</v>
      </c>
      <c r="I1779" s="5">
        <f t="shared" si="289"/>
        <v>1</v>
      </c>
      <c r="J1779" s="5">
        <f t="shared" si="290"/>
        <v>2022</v>
      </c>
      <c r="K1779" s="5">
        <f t="shared" si="291"/>
        <v>14</v>
      </c>
      <c r="L1779" s="7">
        <f t="shared" si="292"/>
        <v>44575</v>
      </c>
      <c r="M1779" s="5" t="s">
        <v>2112</v>
      </c>
      <c r="U1779" s="5" t="s">
        <v>33</v>
      </c>
      <c r="V1779" s="5" t="str">
        <f t="shared" si="293"/>
        <v>clientes - varios</v>
      </c>
      <c r="W1779" s="5" t="str">
        <f t="shared" si="294"/>
        <v>CLIENTES - VARIOS</v>
      </c>
      <c r="X1779" s="5" t="str">
        <f t="shared" si="295"/>
        <v>Clientes - Varios</v>
      </c>
      <c r="Y1779" s="5">
        <v>99999999</v>
      </c>
      <c r="Z1779" s="5" t="s">
        <v>34</v>
      </c>
      <c r="AA1779" s="5" t="s">
        <v>35</v>
      </c>
      <c r="AD1779" s="5" t="s">
        <v>36</v>
      </c>
      <c r="AE1779" s="5">
        <v>508.47</v>
      </c>
      <c r="AF1779" s="5">
        <v>0</v>
      </c>
      <c r="AG1779" s="5">
        <v>91.53</v>
      </c>
      <c r="AH1779" s="5">
        <f t="shared" si="296"/>
        <v>600</v>
      </c>
    </row>
    <row r="1780" spans="1:34" x14ac:dyDescent="0.25">
      <c r="A1780" s="5">
        <v>1725</v>
      </c>
      <c r="B1780" s="5" t="s">
        <v>49</v>
      </c>
      <c r="C1780" s="5" t="s">
        <v>30</v>
      </c>
      <c r="D1780" s="5" t="s">
        <v>2158</v>
      </c>
      <c r="E1780" s="15" t="str">
        <f t="shared" si="297"/>
        <v>B003</v>
      </c>
      <c r="F1780" s="15" t="str">
        <f t="shared" si="287"/>
        <v>12364</v>
      </c>
      <c r="G1780" s="15" t="str">
        <f t="shared" si="288"/>
        <v>3-1</v>
      </c>
      <c r="H1780" s="5" t="s">
        <v>2112</v>
      </c>
      <c r="I1780" s="5">
        <f t="shared" si="289"/>
        <v>1</v>
      </c>
      <c r="J1780" s="5">
        <f t="shared" si="290"/>
        <v>2022</v>
      </c>
      <c r="K1780" s="5">
        <f t="shared" si="291"/>
        <v>14</v>
      </c>
      <c r="L1780" s="7">
        <f t="shared" si="292"/>
        <v>44575</v>
      </c>
      <c r="M1780" s="5" t="s">
        <v>2112</v>
      </c>
      <c r="U1780" s="5" t="s">
        <v>33</v>
      </c>
      <c r="V1780" s="5" t="str">
        <f t="shared" si="293"/>
        <v>clientes - varios</v>
      </c>
      <c r="W1780" s="5" t="str">
        <f t="shared" si="294"/>
        <v>CLIENTES - VARIOS</v>
      </c>
      <c r="X1780" s="5" t="str">
        <f t="shared" si="295"/>
        <v>Clientes - Varios</v>
      </c>
      <c r="Y1780" s="5">
        <v>99999999</v>
      </c>
      <c r="Z1780" s="5" t="s">
        <v>34</v>
      </c>
      <c r="AA1780" s="5" t="s">
        <v>35</v>
      </c>
      <c r="AD1780" s="5" t="s">
        <v>36</v>
      </c>
      <c r="AE1780" s="5">
        <v>423.73</v>
      </c>
      <c r="AF1780" s="5">
        <v>0</v>
      </c>
      <c r="AG1780" s="5">
        <v>76.27</v>
      </c>
      <c r="AH1780" s="5">
        <f t="shared" si="296"/>
        <v>500</v>
      </c>
    </row>
    <row r="1781" spans="1:34" x14ac:dyDescent="0.25">
      <c r="A1781" s="5">
        <v>1726</v>
      </c>
      <c r="B1781" s="5" t="s">
        <v>49</v>
      </c>
      <c r="C1781" s="5" t="s">
        <v>30</v>
      </c>
      <c r="D1781" s="5" t="s">
        <v>2159</v>
      </c>
      <c r="E1781" s="15" t="str">
        <f t="shared" si="297"/>
        <v>B003</v>
      </c>
      <c r="F1781" s="15" t="str">
        <f t="shared" si="287"/>
        <v>12363</v>
      </c>
      <c r="G1781" s="15" t="str">
        <f t="shared" si="288"/>
        <v>3-1</v>
      </c>
      <c r="H1781" s="5" t="s">
        <v>2112</v>
      </c>
      <c r="I1781" s="5">
        <f t="shared" si="289"/>
        <v>1</v>
      </c>
      <c r="J1781" s="5">
        <f t="shared" si="290"/>
        <v>2022</v>
      </c>
      <c r="K1781" s="5">
        <f t="shared" si="291"/>
        <v>14</v>
      </c>
      <c r="L1781" s="7">
        <f t="shared" si="292"/>
        <v>44575</v>
      </c>
      <c r="M1781" s="5" t="s">
        <v>2112</v>
      </c>
      <c r="U1781" s="5" t="s">
        <v>33</v>
      </c>
      <c r="V1781" s="5" t="str">
        <f t="shared" si="293"/>
        <v>clientes - varios</v>
      </c>
      <c r="W1781" s="5" t="str">
        <f t="shared" si="294"/>
        <v>CLIENTES - VARIOS</v>
      </c>
      <c r="X1781" s="5" t="str">
        <f t="shared" si="295"/>
        <v>Clientes - Varios</v>
      </c>
      <c r="Y1781" s="5">
        <v>99999999</v>
      </c>
      <c r="Z1781" s="5" t="s">
        <v>34</v>
      </c>
      <c r="AA1781" s="5" t="s">
        <v>35</v>
      </c>
      <c r="AD1781" s="5" t="s">
        <v>36</v>
      </c>
      <c r="AE1781" s="5">
        <v>508.47</v>
      </c>
      <c r="AF1781" s="5">
        <v>0</v>
      </c>
      <c r="AG1781" s="5">
        <v>91.53</v>
      </c>
      <c r="AH1781" s="5">
        <f t="shared" si="296"/>
        <v>600</v>
      </c>
    </row>
    <row r="1782" spans="1:34" x14ac:dyDescent="0.25">
      <c r="A1782" s="5">
        <v>1727</v>
      </c>
      <c r="B1782" s="5" t="s">
        <v>49</v>
      </c>
      <c r="C1782" s="5" t="s">
        <v>30</v>
      </c>
      <c r="D1782" s="5" t="s">
        <v>2160</v>
      </c>
      <c r="E1782" s="15" t="str">
        <f t="shared" si="297"/>
        <v>B003</v>
      </c>
      <c r="F1782" s="15" t="str">
        <f t="shared" si="287"/>
        <v>12362</v>
      </c>
      <c r="G1782" s="15" t="str">
        <f t="shared" si="288"/>
        <v>3-1</v>
      </c>
      <c r="H1782" s="5" t="s">
        <v>2112</v>
      </c>
      <c r="I1782" s="5">
        <f t="shared" si="289"/>
        <v>1</v>
      </c>
      <c r="J1782" s="5">
        <f t="shared" si="290"/>
        <v>2022</v>
      </c>
      <c r="K1782" s="5">
        <f t="shared" si="291"/>
        <v>14</v>
      </c>
      <c r="L1782" s="7">
        <f t="shared" si="292"/>
        <v>44575</v>
      </c>
      <c r="M1782" s="5" t="s">
        <v>2112</v>
      </c>
      <c r="U1782" s="5" t="s">
        <v>33</v>
      </c>
      <c r="V1782" s="5" t="str">
        <f t="shared" si="293"/>
        <v>clientes - varios</v>
      </c>
      <c r="W1782" s="5" t="str">
        <f t="shared" si="294"/>
        <v>CLIENTES - VARIOS</v>
      </c>
      <c r="X1782" s="5" t="str">
        <f t="shared" si="295"/>
        <v>Clientes - Varios</v>
      </c>
      <c r="Y1782" s="5">
        <v>99999999</v>
      </c>
      <c r="Z1782" s="5" t="s">
        <v>34</v>
      </c>
      <c r="AA1782" s="5" t="s">
        <v>35</v>
      </c>
      <c r="AD1782" s="5" t="s">
        <v>36</v>
      </c>
      <c r="AE1782" s="5">
        <v>508.47</v>
      </c>
      <c r="AF1782" s="5">
        <v>0</v>
      </c>
      <c r="AG1782" s="5">
        <v>91.53</v>
      </c>
      <c r="AH1782" s="5">
        <f t="shared" si="296"/>
        <v>600</v>
      </c>
    </row>
    <row r="1783" spans="1:34" x14ac:dyDescent="0.25">
      <c r="A1783" s="5">
        <v>1728</v>
      </c>
      <c r="B1783" s="5" t="s">
        <v>49</v>
      </c>
      <c r="C1783" s="5" t="s">
        <v>30</v>
      </c>
      <c r="D1783" s="5" t="s">
        <v>2161</v>
      </c>
      <c r="E1783" s="15" t="str">
        <f t="shared" si="297"/>
        <v>B003</v>
      </c>
      <c r="F1783" s="15" t="str">
        <f t="shared" si="287"/>
        <v>12361</v>
      </c>
      <c r="G1783" s="15" t="str">
        <f t="shared" si="288"/>
        <v>3-1</v>
      </c>
      <c r="H1783" s="5" t="s">
        <v>2112</v>
      </c>
      <c r="I1783" s="5">
        <f t="shared" si="289"/>
        <v>1</v>
      </c>
      <c r="J1783" s="5">
        <f t="shared" si="290"/>
        <v>2022</v>
      </c>
      <c r="K1783" s="5">
        <f t="shared" si="291"/>
        <v>14</v>
      </c>
      <c r="L1783" s="7">
        <f t="shared" si="292"/>
        <v>44575</v>
      </c>
      <c r="M1783" s="5" t="s">
        <v>2112</v>
      </c>
      <c r="U1783" s="5" t="s">
        <v>33</v>
      </c>
      <c r="V1783" s="5" t="str">
        <f t="shared" si="293"/>
        <v>clientes - varios</v>
      </c>
      <c r="W1783" s="5" t="str">
        <f t="shared" si="294"/>
        <v>CLIENTES - VARIOS</v>
      </c>
      <c r="X1783" s="5" t="str">
        <f t="shared" si="295"/>
        <v>Clientes - Varios</v>
      </c>
      <c r="Y1783" s="5">
        <v>99999999</v>
      </c>
      <c r="Z1783" s="5" t="s">
        <v>34</v>
      </c>
      <c r="AA1783" s="5" t="s">
        <v>35</v>
      </c>
      <c r="AD1783" s="5" t="s">
        <v>36</v>
      </c>
      <c r="AE1783" s="5">
        <v>508.47</v>
      </c>
      <c r="AF1783" s="5">
        <v>0</v>
      </c>
      <c r="AG1783" s="5">
        <v>91.53</v>
      </c>
      <c r="AH1783" s="5">
        <f t="shared" si="296"/>
        <v>600</v>
      </c>
    </row>
    <row r="1784" spans="1:34" x14ac:dyDescent="0.25">
      <c r="A1784" s="5">
        <v>1729</v>
      </c>
      <c r="B1784" s="5" t="s">
        <v>49</v>
      </c>
      <c r="C1784" s="5" t="s">
        <v>30</v>
      </c>
      <c r="D1784" s="5" t="s">
        <v>2162</v>
      </c>
      <c r="E1784" s="15" t="str">
        <f t="shared" si="297"/>
        <v>B003</v>
      </c>
      <c r="F1784" s="15" t="str">
        <f t="shared" si="287"/>
        <v>12360</v>
      </c>
      <c r="G1784" s="15" t="str">
        <f t="shared" si="288"/>
        <v>3-1</v>
      </c>
      <c r="H1784" s="5" t="s">
        <v>2112</v>
      </c>
      <c r="I1784" s="5">
        <f t="shared" si="289"/>
        <v>1</v>
      </c>
      <c r="J1784" s="5">
        <f t="shared" si="290"/>
        <v>2022</v>
      </c>
      <c r="K1784" s="5">
        <f t="shared" si="291"/>
        <v>14</v>
      </c>
      <c r="L1784" s="7">
        <f t="shared" si="292"/>
        <v>44575</v>
      </c>
      <c r="M1784" s="5" t="s">
        <v>2112</v>
      </c>
      <c r="U1784" s="5" t="s">
        <v>33</v>
      </c>
      <c r="V1784" s="5" t="str">
        <f t="shared" si="293"/>
        <v>clientes - varios</v>
      </c>
      <c r="W1784" s="5" t="str">
        <f t="shared" si="294"/>
        <v>CLIENTES - VARIOS</v>
      </c>
      <c r="X1784" s="5" t="str">
        <f t="shared" si="295"/>
        <v>Clientes - Varios</v>
      </c>
      <c r="Y1784" s="5">
        <v>99999999</v>
      </c>
      <c r="Z1784" s="5" t="s">
        <v>34</v>
      </c>
      <c r="AA1784" s="5" t="s">
        <v>35</v>
      </c>
      <c r="AD1784" s="5" t="s">
        <v>36</v>
      </c>
      <c r="AE1784" s="5">
        <v>423.73</v>
      </c>
      <c r="AF1784" s="5">
        <v>0</v>
      </c>
      <c r="AG1784" s="5">
        <v>76.27</v>
      </c>
      <c r="AH1784" s="5">
        <f t="shared" si="296"/>
        <v>500</v>
      </c>
    </row>
    <row r="1785" spans="1:34" x14ac:dyDescent="0.25">
      <c r="A1785" s="5">
        <v>1730</v>
      </c>
      <c r="B1785" s="5" t="s">
        <v>49</v>
      </c>
      <c r="C1785" s="5" t="s">
        <v>30</v>
      </c>
      <c r="D1785" s="5" t="s">
        <v>2163</v>
      </c>
      <c r="E1785" s="15" t="str">
        <f t="shared" si="297"/>
        <v>B003</v>
      </c>
      <c r="F1785" s="15" t="str">
        <f t="shared" ref="F1785:F1848" si="298">IF(LEFT(RIGHT(D1785,5),1)="-",RIGHT(D1785,4),RIGHT(D1785,5))</f>
        <v>12359</v>
      </c>
      <c r="G1785" s="15" t="str">
        <f t="shared" ref="G1785:G1848" si="299">MID(D1785,4,3)</f>
        <v>3-1</v>
      </c>
      <c r="H1785" s="5" t="s">
        <v>2112</v>
      </c>
      <c r="I1785" s="5">
        <f t="shared" ref="I1785:I1848" si="300">MONTH(H1785)</f>
        <v>1</v>
      </c>
      <c r="J1785" s="5">
        <f t="shared" ref="J1785:J1848" si="301">YEAR(H1785)</f>
        <v>2022</v>
      </c>
      <c r="K1785" s="5">
        <f t="shared" ref="K1785:K1848" si="302">DAY(H1785)</f>
        <v>14</v>
      </c>
      <c r="L1785" s="7">
        <f t="shared" ref="L1785:L1848" si="303">DATE(J1785,I1785,K1785)</f>
        <v>44575</v>
      </c>
      <c r="M1785" s="5" t="s">
        <v>2112</v>
      </c>
      <c r="U1785" s="5" t="s">
        <v>33</v>
      </c>
      <c r="V1785" s="5" t="str">
        <f t="shared" ref="V1785:V1848" si="304">LOWER(U1785)</f>
        <v>clientes - varios</v>
      </c>
      <c r="W1785" s="5" t="str">
        <f t="shared" ref="W1785:W1848" si="305">UPPER(U1785)</f>
        <v>CLIENTES - VARIOS</v>
      </c>
      <c r="X1785" s="5" t="str">
        <f t="shared" ref="X1785:X1848" si="306">PROPER(W1785)</f>
        <v>Clientes - Varios</v>
      </c>
      <c r="Y1785" s="5">
        <v>99999999</v>
      </c>
      <c r="Z1785" s="5" t="s">
        <v>34</v>
      </c>
      <c r="AA1785" s="5" t="s">
        <v>35</v>
      </c>
      <c r="AD1785" s="5" t="s">
        <v>36</v>
      </c>
      <c r="AE1785" s="5">
        <v>423.73</v>
      </c>
      <c r="AF1785" s="5">
        <v>0</v>
      </c>
      <c r="AG1785" s="5">
        <v>76.27</v>
      </c>
      <c r="AH1785" s="5">
        <f t="shared" ref="AH1785:AH1848" si="307">AE1785+AG1785</f>
        <v>500</v>
      </c>
    </row>
    <row r="1786" spans="1:34" x14ac:dyDescent="0.25">
      <c r="A1786" s="5">
        <v>1731</v>
      </c>
      <c r="B1786" s="5" t="s">
        <v>49</v>
      </c>
      <c r="C1786" s="5" t="s">
        <v>30</v>
      </c>
      <c r="D1786" s="5" t="s">
        <v>2164</v>
      </c>
      <c r="E1786" s="15" t="str">
        <f t="shared" ref="E1786:E1849" si="308">LEFT(D1786,4)</f>
        <v>B003</v>
      </c>
      <c r="F1786" s="15" t="str">
        <f t="shared" si="298"/>
        <v>12358</v>
      </c>
      <c r="G1786" s="15" t="str">
        <f t="shared" si="299"/>
        <v>3-1</v>
      </c>
      <c r="H1786" s="5" t="s">
        <v>2112</v>
      </c>
      <c r="I1786" s="5">
        <f t="shared" si="300"/>
        <v>1</v>
      </c>
      <c r="J1786" s="5">
        <f t="shared" si="301"/>
        <v>2022</v>
      </c>
      <c r="K1786" s="5">
        <f t="shared" si="302"/>
        <v>14</v>
      </c>
      <c r="L1786" s="7">
        <f t="shared" si="303"/>
        <v>44575</v>
      </c>
      <c r="M1786" s="5" t="s">
        <v>2112</v>
      </c>
      <c r="U1786" s="5" t="s">
        <v>33</v>
      </c>
      <c r="V1786" s="5" t="str">
        <f t="shared" si="304"/>
        <v>clientes - varios</v>
      </c>
      <c r="W1786" s="5" t="str">
        <f t="shared" si="305"/>
        <v>CLIENTES - VARIOS</v>
      </c>
      <c r="X1786" s="5" t="str">
        <f t="shared" si="306"/>
        <v>Clientes - Varios</v>
      </c>
      <c r="Y1786" s="5">
        <v>99999999</v>
      </c>
      <c r="Z1786" s="5" t="s">
        <v>34</v>
      </c>
      <c r="AA1786" s="5" t="s">
        <v>35</v>
      </c>
      <c r="AD1786" s="5" t="s">
        <v>36</v>
      </c>
      <c r="AE1786" s="5">
        <v>423.73</v>
      </c>
      <c r="AF1786" s="5">
        <v>0</v>
      </c>
      <c r="AG1786" s="5">
        <v>76.27</v>
      </c>
      <c r="AH1786" s="5">
        <f t="shared" si="307"/>
        <v>500</v>
      </c>
    </row>
    <row r="1787" spans="1:34" x14ac:dyDescent="0.25">
      <c r="A1787" s="5">
        <v>1732</v>
      </c>
      <c r="B1787" s="5" t="s">
        <v>49</v>
      </c>
      <c r="C1787" s="5" t="s">
        <v>30</v>
      </c>
      <c r="D1787" s="5" t="s">
        <v>2165</v>
      </c>
      <c r="E1787" s="15" t="str">
        <f t="shared" si="308"/>
        <v>B003</v>
      </c>
      <c r="F1787" s="15" t="str">
        <f t="shared" si="298"/>
        <v>12357</v>
      </c>
      <c r="G1787" s="15" t="str">
        <f t="shared" si="299"/>
        <v>3-1</v>
      </c>
      <c r="H1787" s="5" t="s">
        <v>2112</v>
      </c>
      <c r="I1787" s="5">
        <f t="shared" si="300"/>
        <v>1</v>
      </c>
      <c r="J1787" s="5">
        <f t="shared" si="301"/>
        <v>2022</v>
      </c>
      <c r="K1787" s="5">
        <f t="shared" si="302"/>
        <v>14</v>
      </c>
      <c r="L1787" s="7">
        <f t="shared" si="303"/>
        <v>44575</v>
      </c>
      <c r="M1787" s="5" t="s">
        <v>2112</v>
      </c>
      <c r="U1787" s="5" t="s">
        <v>33</v>
      </c>
      <c r="V1787" s="5" t="str">
        <f t="shared" si="304"/>
        <v>clientes - varios</v>
      </c>
      <c r="W1787" s="5" t="str">
        <f t="shared" si="305"/>
        <v>CLIENTES - VARIOS</v>
      </c>
      <c r="X1787" s="5" t="str">
        <f t="shared" si="306"/>
        <v>Clientes - Varios</v>
      </c>
      <c r="Y1787" s="5">
        <v>99999999</v>
      </c>
      <c r="Z1787" s="5" t="s">
        <v>34</v>
      </c>
      <c r="AA1787" s="5" t="s">
        <v>35</v>
      </c>
      <c r="AE1787" s="5">
        <v>508.47</v>
      </c>
      <c r="AF1787" s="5">
        <v>0</v>
      </c>
      <c r="AG1787" s="5">
        <v>91.53</v>
      </c>
      <c r="AH1787" s="5">
        <f t="shared" si="307"/>
        <v>600</v>
      </c>
    </row>
    <row r="1788" spans="1:34" x14ac:dyDescent="0.25">
      <c r="A1788" s="5">
        <v>1733</v>
      </c>
      <c r="B1788" s="5" t="s">
        <v>49</v>
      </c>
      <c r="C1788" s="5" t="s">
        <v>30</v>
      </c>
      <c r="D1788" s="5" t="s">
        <v>2166</v>
      </c>
      <c r="E1788" s="15" t="str">
        <f t="shared" si="308"/>
        <v>B003</v>
      </c>
      <c r="F1788" s="15" t="str">
        <f t="shared" si="298"/>
        <v>12356</v>
      </c>
      <c r="G1788" s="15" t="str">
        <f t="shared" si="299"/>
        <v>3-1</v>
      </c>
      <c r="H1788" s="5" t="s">
        <v>2112</v>
      </c>
      <c r="I1788" s="5">
        <f t="shared" si="300"/>
        <v>1</v>
      </c>
      <c r="J1788" s="5">
        <f t="shared" si="301"/>
        <v>2022</v>
      </c>
      <c r="K1788" s="5">
        <f t="shared" si="302"/>
        <v>14</v>
      </c>
      <c r="L1788" s="7">
        <f t="shared" si="303"/>
        <v>44575</v>
      </c>
      <c r="M1788" s="5" t="s">
        <v>2112</v>
      </c>
      <c r="U1788" s="5" t="s">
        <v>33</v>
      </c>
      <c r="V1788" s="5" t="str">
        <f t="shared" si="304"/>
        <v>clientes - varios</v>
      </c>
      <c r="W1788" s="5" t="str">
        <f t="shared" si="305"/>
        <v>CLIENTES - VARIOS</v>
      </c>
      <c r="X1788" s="5" t="str">
        <f t="shared" si="306"/>
        <v>Clientes - Varios</v>
      </c>
      <c r="Y1788" s="5">
        <v>99999999</v>
      </c>
      <c r="Z1788" s="5" t="s">
        <v>34</v>
      </c>
      <c r="AA1788" s="5" t="s">
        <v>35</v>
      </c>
      <c r="AD1788" s="5" t="s">
        <v>36</v>
      </c>
      <c r="AE1788" s="5">
        <v>423.73</v>
      </c>
      <c r="AF1788" s="5">
        <v>0</v>
      </c>
      <c r="AG1788" s="5">
        <v>76.27</v>
      </c>
      <c r="AH1788" s="5">
        <f t="shared" si="307"/>
        <v>500</v>
      </c>
    </row>
    <row r="1789" spans="1:34" x14ac:dyDescent="0.25">
      <c r="A1789" s="5">
        <v>1734</v>
      </c>
      <c r="B1789" s="5" t="s">
        <v>49</v>
      </c>
      <c r="C1789" s="5" t="s">
        <v>30</v>
      </c>
      <c r="D1789" s="5" t="s">
        <v>2167</v>
      </c>
      <c r="E1789" s="15" t="str">
        <f t="shared" si="308"/>
        <v>B003</v>
      </c>
      <c r="F1789" s="15" t="str">
        <f t="shared" si="298"/>
        <v>12355</v>
      </c>
      <c r="G1789" s="15" t="str">
        <f t="shared" si="299"/>
        <v>3-1</v>
      </c>
      <c r="H1789" s="5" t="s">
        <v>2112</v>
      </c>
      <c r="I1789" s="5">
        <f t="shared" si="300"/>
        <v>1</v>
      </c>
      <c r="J1789" s="5">
        <f t="shared" si="301"/>
        <v>2022</v>
      </c>
      <c r="K1789" s="5">
        <f t="shared" si="302"/>
        <v>14</v>
      </c>
      <c r="L1789" s="7">
        <f t="shared" si="303"/>
        <v>44575</v>
      </c>
      <c r="M1789" s="5" t="s">
        <v>2112</v>
      </c>
      <c r="U1789" s="5" t="s">
        <v>33</v>
      </c>
      <c r="V1789" s="5" t="str">
        <f t="shared" si="304"/>
        <v>clientes - varios</v>
      </c>
      <c r="W1789" s="5" t="str">
        <f t="shared" si="305"/>
        <v>CLIENTES - VARIOS</v>
      </c>
      <c r="X1789" s="5" t="str">
        <f t="shared" si="306"/>
        <v>Clientes - Varios</v>
      </c>
      <c r="Y1789" s="5">
        <v>99999999</v>
      </c>
      <c r="Z1789" s="5" t="s">
        <v>34</v>
      </c>
      <c r="AA1789" s="5" t="s">
        <v>35</v>
      </c>
      <c r="AD1789" s="5" t="s">
        <v>36</v>
      </c>
      <c r="AE1789" s="5">
        <v>508.47</v>
      </c>
      <c r="AF1789" s="5">
        <v>0</v>
      </c>
      <c r="AG1789" s="5">
        <v>91.53</v>
      </c>
      <c r="AH1789" s="5">
        <f t="shared" si="307"/>
        <v>600</v>
      </c>
    </row>
    <row r="1790" spans="1:34" x14ac:dyDescent="0.25">
      <c r="A1790" s="5">
        <v>1735</v>
      </c>
      <c r="B1790" s="5" t="s">
        <v>49</v>
      </c>
      <c r="C1790" s="5" t="s">
        <v>30</v>
      </c>
      <c r="D1790" s="5" t="s">
        <v>2168</v>
      </c>
      <c r="E1790" s="15" t="str">
        <f t="shared" si="308"/>
        <v>B003</v>
      </c>
      <c r="F1790" s="15" t="str">
        <f t="shared" si="298"/>
        <v>12354</v>
      </c>
      <c r="G1790" s="15" t="str">
        <f t="shared" si="299"/>
        <v>3-1</v>
      </c>
      <c r="H1790" s="5" t="s">
        <v>2112</v>
      </c>
      <c r="I1790" s="5">
        <f t="shared" si="300"/>
        <v>1</v>
      </c>
      <c r="J1790" s="5">
        <f t="shared" si="301"/>
        <v>2022</v>
      </c>
      <c r="K1790" s="5">
        <f t="shared" si="302"/>
        <v>14</v>
      </c>
      <c r="L1790" s="7">
        <f t="shared" si="303"/>
        <v>44575</v>
      </c>
      <c r="M1790" s="5" t="s">
        <v>2112</v>
      </c>
      <c r="U1790" s="5" t="s">
        <v>33</v>
      </c>
      <c r="V1790" s="5" t="str">
        <f t="shared" si="304"/>
        <v>clientes - varios</v>
      </c>
      <c r="W1790" s="5" t="str">
        <f t="shared" si="305"/>
        <v>CLIENTES - VARIOS</v>
      </c>
      <c r="X1790" s="5" t="str">
        <f t="shared" si="306"/>
        <v>Clientes - Varios</v>
      </c>
      <c r="Y1790" s="5">
        <v>99999999</v>
      </c>
      <c r="Z1790" s="5" t="s">
        <v>34</v>
      </c>
      <c r="AA1790" s="5" t="s">
        <v>35</v>
      </c>
      <c r="AD1790" s="5" t="s">
        <v>36</v>
      </c>
      <c r="AE1790" s="5">
        <v>423.73</v>
      </c>
      <c r="AF1790" s="5">
        <v>0</v>
      </c>
      <c r="AG1790" s="5">
        <v>76.27</v>
      </c>
      <c r="AH1790" s="5">
        <f t="shared" si="307"/>
        <v>500</v>
      </c>
    </row>
    <row r="1791" spans="1:34" x14ac:dyDescent="0.25">
      <c r="A1791" s="5">
        <v>1736</v>
      </c>
      <c r="B1791" s="5" t="s">
        <v>49</v>
      </c>
      <c r="C1791" s="5" t="s">
        <v>30</v>
      </c>
      <c r="D1791" s="5" t="s">
        <v>2169</v>
      </c>
      <c r="E1791" s="15" t="str">
        <f t="shared" si="308"/>
        <v>B003</v>
      </c>
      <c r="F1791" s="15" t="str">
        <f t="shared" si="298"/>
        <v>12353</v>
      </c>
      <c r="G1791" s="15" t="str">
        <f t="shared" si="299"/>
        <v>3-1</v>
      </c>
      <c r="H1791" s="5" t="s">
        <v>2112</v>
      </c>
      <c r="I1791" s="5">
        <f t="shared" si="300"/>
        <v>1</v>
      </c>
      <c r="J1791" s="5">
        <f t="shared" si="301"/>
        <v>2022</v>
      </c>
      <c r="K1791" s="5">
        <f t="shared" si="302"/>
        <v>14</v>
      </c>
      <c r="L1791" s="7">
        <f t="shared" si="303"/>
        <v>44575</v>
      </c>
      <c r="M1791" s="5" t="s">
        <v>2112</v>
      </c>
      <c r="U1791" s="5" t="s">
        <v>33</v>
      </c>
      <c r="V1791" s="5" t="str">
        <f t="shared" si="304"/>
        <v>clientes - varios</v>
      </c>
      <c r="W1791" s="5" t="str">
        <f t="shared" si="305"/>
        <v>CLIENTES - VARIOS</v>
      </c>
      <c r="X1791" s="5" t="str">
        <f t="shared" si="306"/>
        <v>Clientes - Varios</v>
      </c>
      <c r="Y1791" s="5">
        <v>99999999</v>
      </c>
      <c r="Z1791" s="5" t="s">
        <v>34</v>
      </c>
      <c r="AA1791" s="5" t="s">
        <v>35</v>
      </c>
      <c r="AD1791" s="5" t="s">
        <v>36</v>
      </c>
      <c r="AE1791" s="5">
        <v>423.73</v>
      </c>
      <c r="AF1791" s="5">
        <v>0</v>
      </c>
      <c r="AG1791" s="5">
        <v>76.27</v>
      </c>
      <c r="AH1791" s="5">
        <f t="shared" si="307"/>
        <v>500</v>
      </c>
    </row>
    <row r="1792" spans="1:34" x14ac:dyDescent="0.25">
      <c r="A1792" s="5">
        <v>1737</v>
      </c>
      <c r="B1792" s="5" t="s">
        <v>49</v>
      </c>
      <c r="C1792" s="5" t="s">
        <v>30</v>
      </c>
      <c r="D1792" s="5" t="s">
        <v>2170</v>
      </c>
      <c r="E1792" s="15" t="str">
        <f t="shared" si="308"/>
        <v>B003</v>
      </c>
      <c r="F1792" s="15" t="str">
        <f t="shared" si="298"/>
        <v>12352</v>
      </c>
      <c r="G1792" s="15" t="str">
        <f t="shared" si="299"/>
        <v>3-1</v>
      </c>
      <c r="H1792" s="5" t="s">
        <v>2112</v>
      </c>
      <c r="I1792" s="5">
        <f t="shared" si="300"/>
        <v>1</v>
      </c>
      <c r="J1792" s="5">
        <f t="shared" si="301"/>
        <v>2022</v>
      </c>
      <c r="K1792" s="5">
        <f t="shared" si="302"/>
        <v>14</v>
      </c>
      <c r="L1792" s="7">
        <f t="shared" si="303"/>
        <v>44575</v>
      </c>
      <c r="M1792" s="5" t="s">
        <v>2112</v>
      </c>
      <c r="U1792" s="5" t="s">
        <v>33</v>
      </c>
      <c r="V1792" s="5" t="str">
        <f t="shared" si="304"/>
        <v>clientes - varios</v>
      </c>
      <c r="W1792" s="5" t="str">
        <f t="shared" si="305"/>
        <v>CLIENTES - VARIOS</v>
      </c>
      <c r="X1792" s="5" t="str">
        <f t="shared" si="306"/>
        <v>Clientes - Varios</v>
      </c>
      <c r="Y1792" s="5">
        <v>99999999</v>
      </c>
      <c r="Z1792" s="5" t="s">
        <v>34</v>
      </c>
      <c r="AA1792" s="5" t="s">
        <v>35</v>
      </c>
      <c r="AD1792" s="5" t="s">
        <v>36</v>
      </c>
      <c r="AE1792" s="5">
        <v>508.47</v>
      </c>
      <c r="AF1792" s="5">
        <v>0</v>
      </c>
      <c r="AG1792" s="5">
        <v>91.53</v>
      </c>
      <c r="AH1792" s="5">
        <f t="shared" si="307"/>
        <v>600</v>
      </c>
    </row>
    <row r="1793" spans="1:34" x14ac:dyDescent="0.25">
      <c r="A1793" s="5">
        <v>1738</v>
      </c>
      <c r="B1793" s="5" t="s">
        <v>49</v>
      </c>
      <c r="C1793" s="5" t="s">
        <v>30</v>
      </c>
      <c r="D1793" s="5" t="s">
        <v>2171</v>
      </c>
      <c r="E1793" s="15" t="str">
        <f t="shared" si="308"/>
        <v>B003</v>
      </c>
      <c r="F1793" s="15" t="str">
        <f t="shared" si="298"/>
        <v>12351</v>
      </c>
      <c r="G1793" s="15" t="str">
        <f t="shared" si="299"/>
        <v>3-1</v>
      </c>
      <c r="H1793" s="5" t="s">
        <v>2112</v>
      </c>
      <c r="I1793" s="5">
        <f t="shared" si="300"/>
        <v>1</v>
      </c>
      <c r="J1793" s="5">
        <f t="shared" si="301"/>
        <v>2022</v>
      </c>
      <c r="K1793" s="5">
        <f t="shared" si="302"/>
        <v>14</v>
      </c>
      <c r="L1793" s="7">
        <f t="shared" si="303"/>
        <v>44575</v>
      </c>
      <c r="M1793" s="5" t="s">
        <v>2112</v>
      </c>
      <c r="U1793" s="5" t="s">
        <v>33</v>
      </c>
      <c r="V1793" s="5" t="str">
        <f t="shared" si="304"/>
        <v>clientes - varios</v>
      </c>
      <c r="W1793" s="5" t="str">
        <f t="shared" si="305"/>
        <v>CLIENTES - VARIOS</v>
      </c>
      <c r="X1793" s="5" t="str">
        <f t="shared" si="306"/>
        <v>Clientes - Varios</v>
      </c>
      <c r="Y1793" s="5">
        <v>99999999</v>
      </c>
      <c r="Z1793" s="5" t="s">
        <v>34</v>
      </c>
      <c r="AA1793" s="5" t="s">
        <v>35</v>
      </c>
      <c r="AD1793" s="5" t="s">
        <v>36</v>
      </c>
      <c r="AE1793" s="5">
        <v>508.47</v>
      </c>
      <c r="AF1793" s="5">
        <v>0</v>
      </c>
      <c r="AG1793" s="5">
        <v>91.53</v>
      </c>
      <c r="AH1793" s="5">
        <f t="shared" si="307"/>
        <v>600</v>
      </c>
    </row>
    <row r="1794" spans="1:34" x14ac:dyDescent="0.25">
      <c r="A1794" s="5">
        <v>1739</v>
      </c>
      <c r="B1794" s="5" t="s">
        <v>49</v>
      </c>
      <c r="C1794" s="5" t="s">
        <v>30</v>
      </c>
      <c r="D1794" s="5" t="s">
        <v>2172</v>
      </c>
      <c r="E1794" s="15" t="str">
        <f t="shared" si="308"/>
        <v>B003</v>
      </c>
      <c r="F1794" s="15" t="str">
        <f t="shared" si="298"/>
        <v>12350</v>
      </c>
      <c r="G1794" s="15" t="str">
        <f t="shared" si="299"/>
        <v>3-1</v>
      </c>
      <c r="H1794" s="5" t="s">
        <v>2112</v>
      </c>
      <c r="I1794" s="5">
        <f t="shared" si="300"/>
        <v>1</v>
      </c>
      <c r="J1794" s="5">
        <f t="shared" si="301"/>
        <v>2022</v>
      </c>
      <c r="K1794" s="5">
        <f t="shared" si="302"/>
        <v>14</v>
      </c>
      <c r="L1794" s="7">
        <f t="shared" si="303"/>
        <v>44575</v>
      </c>
      <c r="M1794" s="5" t="s">
        <v>2112</v>
      </c>
      <c r="U1794" s="5" t="s">
        <v>33</v>
      </c>
      <c r="V1794" s="5" t="str">
        <f t="shared" si="304"/>
        <v>clientes - varios</v>
      </c>
      <c r="W1794" s="5" t="str">
        <f t="shared" si="305"/>
        <v>CLIENTES - VARIOS</v>
      </c>
      <c r="X1794" s="5" t="str">
        <f t="shared" si="306"/>
        <v>Clientes - Varios</v>
      </c>
      <c r="Y1794" s="5">
        <v>99999999</v>
      </c>
      <c r="Z1794" s="5" t="s">
        <v>34</v>
      </c>
      <c r="AA1794" s="5" t="s">
        <v>35</v>
      </c>
      <c r="AD1794" s="5" t="s">
        <v>36</v>
      </c>
      <c r="AE1794" s="5">
        <v>508.47</v>
      </c>
      <c r="AF1794" s="5">
        <v>0</v>
      </c>
      <c r="AG1794" s="5">
        <v>91.53</v>
      </c>
      <c r="AH1794" s="5">
        <f t="shared" si="307"/>
        <v>600</v>
      </c>
    </row>
    <row r="1795" spans="1:34" x14ac:dyDescent="0.25">
      <c r="A1795" s="5">
        <v>1740</v>
      </c>
      <c r="B1795" s="5" t="s">
        <v>49</v>
      </c>
      <c r="C1795" s="5" t="s">
        <v>30</v>
      </c>
      <c r="D1795" s="5" t="s">
        <v>2173</v>
      </c>
      <c r="E1795" s="15" t="str">
        <f t="shared" si="308"/>
        <v>B003</v>
      </c>
      <c r="F1795" s="15" t="str">
        <f t="shared" si="298"/>
        <v>12349</v>
      </c>
      <c r="G1795" s="15" t="str">
        <f t="shared" si="299"/>
        <v>3-1</v>
      </c>
      <c r="H1795" s="5" t="s">
        <v>2112</v>
      </c>
      <c r="I1795" s="5">
        <f t="shared" si="300"/>
        <v>1</v>
      </c>
      <c r="J1795" s="5">
        <f t="shared" si="301"/>
        <v>2022</v>
      </c>
      <c r="K1795" s="5">
        <f t="shared" si="302"/>
        <v>14</v>
      </c>
      <c r="L1795" s="7">
        <f t="shared" si="303"/>
        <v>44575</v>
      </c>
      <c r="M1795" s="5" t="s">
        <v>2112</v>
      </c>
      <c r="U1795" s="5" t="s">
        <v>33</v>
      </c>
      <c r="V1795" s="5" t="str">
        <f t="shared" si="304"/>
        <v>clientes - varios</v>
      </c>
      <c r="W1795" s="5" t="str">
        <f t="shared" si="305"/>
        <v>CLIENTES - VARIOS</v>
      </c>
      <c r="X1795" s="5" t="str">
        <f t="shared" si="306"/>
        <v>Clientes - Varios</v>
      </c>
      <c r="Y1795" s="5">
        <v>99999999</v>
      </c>
      <c r="Z1795" s="5" t="s">
        <v>34</v>
      </c>
      <c r="AA1795" s="5" t="s">
        <v>35</v>
      </c>
      <c r="AD1795" s="5" t="s">
        <v>36</v>
      </c>
      <c r="AE1795" s="5">
        <v>508.47</v>
      </c>
      <c r="AF1795" s="5">
        <v>0</v>
      </c>
      <c r="AG1795" s="5">
        <v>91.53</v>
      </c>
      <c r="AH1795" s="5">
        <f t="shared" si="307"/>
        <v>600</v>
      </c>
    </row>
    <row r="1796" spans="1:34" x14ac:dyDescent="0.25">
      <c r="A1796" s="5">
        <v>1741</v>
      </c>
      <c r="B1796" s="5" t="s">
        <v>49</v>
      </c>
      <c r="C1796" s="5" t="s">
        <v>30</v>
      </c>
      <c r="D1796" s="5" t="s">
        <v>2174</v>
      </c>
      <c r="E1796" s="15" t="str">
        <f t="shared" si="308"/>
        <v>B003</v>
      </c>
      <c r="F1796" s="15" t="str">
        <f t="shared" si="298"/>
        <v>12348</v>
      </c>
      <c r="G1796" s="15" t="str">
        <f t="shared" si="299"/>
        <v>3-1</v>
      </c>
      <c r="H1796" s="5" t="s">
        <v>2112</v>
      </c>
      <c r="I1796" s="5">
        <f t="shared" si="300"/>
        <v>1</v>
      </c>
      <c r="J1796" s="5">
        <f t="shared" si="301"/>
        <v>2022</v>
      </c>
      <c r="K1796" s="5">
        <f t="shared" si="302"/>
        <v>14</v>
      </c>
      <c r="L1796" s="7">
        <f t="shared" si="303"/>
        <v>44575</v>
      </c>
      <c r="M1796" s="5" t="s">
        <v>2112</v>
      </c>
      <c r="U1796" s="5" t="s">
        <v>33</v>
      </c>
      <c r="V1796" s="5" t="str">
        <f t="shared" si="304"/>
        <v>clientes - varios</v>
      </c>
      <c r="W1796" s="5" t="str">
        <f t="shared" si="305"/>
        <v>CLIENTES - VARIOS</v>
      </c>
      <c r="X1796" s="5" t="str">
        <f t="shared" si="306"/>
        <v>Clientes - Varios</v>
      </c>
      <c r="Y1796" s="5">
        <v>99999999</v>
      </c>
      <c r="Z1796" s="5" t="s">
        <v>34</v>
      </c>
      <c r="AA1796" s="5" t="s">
        <v>35</v>
      </c>
      <c r="AD1796" s="5" t="s">
        <v>36</v>
      </c>
      <c r="AE1796" s="5">
        <v>508.47</v>
      </c>
      <c r="AF1796" s="5">
        <v>0</v>
      </c>
      <c r="AG1796" s="5">
        <v>91.53</v>
      </c>
      <c r="AH1796" s="5">
        <f t="shared" si="307"/>
        <v>600</v>
      </c>
    </row>
    <row r="1797" spans="1:34" x14ac:dyDescent="0.25">
      <c r="A1797" s="5">
        <v>1742</v>
      </c>
      <c r="B1797" s="5" t="s">
        <v>49</v>
      </c>
      <c r="C1797" s="5" t="s">
        <v>30</v>
      </c>
      <c r="D1797" s="5" t="s">
        <v>2175</v>
      </c>
      <c r="E1797" s="15" t="str">
        <f t="shared" si="308"/>
        <v>B003</v>
      </c>
      <c r="F1797" s="15" t="str">
        <f t="shared" si="298"/>
        <v>12347</v>
      </c>
      <c r="G1797" s="15" t="str">
        <f t="shared" si="299"/>
        <v>3-1</v>
      </c>
      <c r="H1797" s="5" t="s">
        <v>2112</v>
      </c>
      <c r="I1797" s="5">
        <f t="shared" si="300"/>
        <v>1</v>
      </c>
      <c r="J1797" s="5">
        <f t="shared" si="301"/>
        <v>2022</v>
      </c>
      <c r="K1797" s="5">
        <f t="shared" si="302"/>
        <v>14</v>
      </c>
      <c r="L1797" s="7">
        <f t="shared" si="303"/>
        <v>44575</v>
      </c>
      <c r="M1797" s="5" t="s">
        <v>2112</v>
      </c>
      <c r="U1797" s="5" t="s">
        <v>33</v>
      </c>
      <c r="V1797" s="5" t="str">
        <f t="shared" si="304"/>
        <v>clientes - varios</v>
      </c>
      <c r="W1797" s="5" t="str">
        <f t="shared" si="305"/>
        <v>CLIENTES - VARIOS</v>
      </c>
      <c r="X1797" s="5" t="str">
        <f t="shared" si="306"/>
        <v>Clientes - Varios</v>
      </c>
      <c r="Y1797" s="5">
        <v>99999999</v>
      </c>
      <c r="Z1797" s="5" t="s">
        <v>34</v>
      </c>
      <c r="AA1797" s="5" t="s">
        <v>35</v>
      </c>
      <c r="AD1797" s="5" t="s">
        <v>36</v>
      </c>
      <c r="AE1797" s="5">
        <v>508.47</v>
      </c>
      <c r="AF1797" s="5">
        <v>0</v>
      </c>
      <c r="AG1797" s="5">
        <v>91.53</v>
      </c>
      <c r="AH1797" s="5">
        <f t="shared" si="307"/>
        <v>600</v>
      </c>
    </row>
    <row r="1798" spans="1:34" x14ac:dyDescent="0.25">
      <c r="A1798" s="5">
        <v>1743</v>
      </c>
      <c r="B1798" s="5" t="s">
        <v>49</v>
      </c>
      <c r="C1798" s="5" t="s">
        <v>30</v>
      </c>
      <c r="D1798" s="5" t="s">
        <v>2176</v>
      </c>
      <c r="E1798" s="15" t="str">
        <f t="shared" si="308"/>
        <v>B003</v>
      </c>
      <c r="F1798" s="15" t="str">
        <f t="shared" si="298"/>
        <v>12346</v>
      </c>
      <c r="G1798" s="15" t="str">
        <f t="shared" si="299"/>
        <v>3-1</v>
      </c>
      <c r="H1798" s="5" t="s">
        <v>2112</v>
      </c>
      <c r="I1798" s="5">
        <f t="shared" si="300"/>
        <v>1</v>
      </c>
      <c r="J1798" s="5">
        <f t="shared" si="301"/>
        <v>2022</v>
      </c>
      <c r="K1798" s="5">
        <f t="shared" si="302"/>
        <v>14</v>
      </c>
      <c r="L1798" s="7">
        <f t="shared" si="303"/>
        <v>44575</v>
      </c>
      <c r="M1798" s="5" t="s">
        <v>2112</v>
      </c>
      <c r="U1798" s="5" t="s">
        <v>33</v>
      </c>
      <c r="V1798" s="5" t="str">
        <f t="shared" si="304"/>
        <v>clientes - varios</v>
      </c>
      <c r="W1798" s="5" t="str">
        <f t="shared" si="305"/>
        <v>CLIENTES - VARIOS</v>
      </c>
      <c r="X1798" s="5" t="str">
        <f t="shared" si="306"/>
        <v>Clientes - Varios</v>
      </c>
      <c r="Y1798" s="5">
        <v>99999999</v>
      </c>
      <c r="Z1798" s="5" t="s">
        <v>34</v>
      </c>
      <c r="AA1798" s="5" t="s">
        <v>35</v>
      </c>
      <c r="AD1798" s="5" t="s">
        <v>36</v>
      </c>
      <c r="AE1798" s="5">
        <v>508.47</v>
      </c>
      <c r="AF1798" s="5">
        <v>0</v>
      </c>
      <c r="AG1798" s="5">
        <v>91.53</v>
      </c>
      <c r="AH1798" s="5">
        <f t="shared" si="307"/>
        <v>600</v>
      </c>
    </row>
    <row r="1799" spans="1:34" x14ac:dyDescent="0.25">
      <c r="A1799" s="5">
        <v>1744</v>
      </c>
      <c r="B1799" s="5" t="s">
        <v>49</v>
      </c>
      <c r="C1799" s="5" t="s">
        <v>30</v>
      </c>
      <c r="D1799" s="5" t="s">
        <v>2177</v>
      </c>
      <c r="E1799" s="15" t="str">
        <f t="shared" si="308"/>
        <v>B003</v>
      </c>
      <c r="F1799" s="15" t="str">
        <f t="shared" si="298"/>
        <v>12345</v>
      </c>
      <c r="G1799" s="15" t="str">
        <f t="shared" si="299"/>
        <v>3-1</v>
      </c>
      <c r="H1799" s="5" t="s">
        <v>2112</v>
      </c>
      <c r="I1799" s="5">
        <f t="shared" si="300"/>
        <v>1</v>
      </c>
      <c r="J1799" s="5">
        <f t="shared" si="301"/>
        <v>2022</v>
      </c>
      <c r="K1799" s="5">
        <f t="shared" si="302"/>
        <v>14</v>
      </c>
      <c r="L1799" s="7">
        <f t="shared" si="303"/>
        <v>44575</v>
      </c>
      <c r="M1799" s="5" t="s">
        <v>2112</v>
      </c>
      <c r="U1799" s="5" t="s">
        <v>33</v>
      </c>
      <c r="V1799" s="5" t="str">
        <f t="shared" si="304"/>
        <v>clientes - varios</v>
      </c>
      <c r="W1799" s="5" t="str">
        <f t="shared" si="305"/>
        <v>CLIENTES - VARIOS</v>
      </c>
      <c r="X1799" s="5" t="str">
        <f t="shared" si="306"/>
        <v>Clientes - Varios</v>
      </c>
      <c r="Y1799" s="5">
        <v>99999999</v>
      </c>
      <c r="Z1799" s="5" t="s">
        <v>34</v>
      </c>
      <c r="AA1799" s="5" t="s">
        <v>35</v>
      </c>
      <c r="AD1799" s="5" t="s">
        <v>36</v>
      </c>
      <c r="AE1799" s="5">
        <v>508.47</v>
      </c>
      <c r="AF1799" s="5">
        <v>0</v>
      </c>
      <c r="AG1799" s="5">
        <v>91.53</v>
      </c>
      <c r="AH1799" s="5">
        <f t="shared" si="307"/>
        <v>600</v>
      </c>
    </row>
    <row r="1800" spans="1:34" x14ac:dyDescent="0.25">
      <c r="A1800" s="5">
        <v>1745</v>
      </c>
      <c r="B1800" s="5" t="s">
        <v>49</v>
      </c>
      <c r="C1800" s="5" t="s">
        <v>30</v>
      </c>
      <c r="D1800" s="5" t="s">
        <v>2178</v>
      </c>
      <c r="E1800" s="15" t="str">
        <f t="shared" si="308"/>
        <v>B003</v>
      </c>
      <c r="F1800" s="15" t="str">
        <f t="shared" si="298"/>
        <v>12344</v>
      </c>
      <c r="G1800" s="15" t="str">
        <f t="shared" si="299"/>
        <v>3-1</v>
      </c>
      <c r="H1800" s="5" t="s">
        <v>2112</v>
      </c>
      <c r="I1800" s="5">
        <f t="shared" si="300"/>
        <v>1</v>
      </c>
      <c r="J1800" s="5">
        <f t="shared" si="301"/>
        <v>2022</v>
      </c>
      <c r="K1800" s="5">
        <f t="shared" si="302"/>
        <v>14</v>
      </c>
      <c r="L1800" s="7">
        <f t="shared" si="303"/>
        <v>44575</v>
      </c>
      <c r="M1800" s="5" t="s">
        <v>2112</v>
      </c>
      <c r="U1800" s="5" t="s">
        <v>33</v>
      </c>
      <c r="V1800" s="5" t="str">
        <f t="shared" si="304"/>
        <v>clientes - varios</v>
      </c>
      <c r="W1800" s="5" t="str">
        <f t="shared" si="305"/>
        <v>CLIENTES - VARIOS</v>
      </c>
      <c r="X1800" s="5" t="str">
        <f t="shared" si="306"/>
        <v>Clientes - Varios</v>
      </c>
      <c r="Y1800" s="5">
        <v>99999999</v>
      </c>
      <c r="Z1800" s="5" t="s">
        <v>34</v>
      </c>
      <c r="AA1800" s="5" t="s">
        <v>35</v>
      </c>
      <c r="AD1800" s="5" t="s">
        <v>36</v>
      </c>
      <c r="AE1800" s="5">
        <v>508.47</v>
      </c>
      <c r="AF1800" s="5">
        <v>0</v>
      </c>
      <c r="AG1800" s="5">
        <v>91.53</v>
      </c>
      <c r="AH1800" s="5">
        <f t="shared" si="307"/>
        <v>600</v>
      </c>
    </row>
    <row r="1801" spans="1:34" x14ac:dyDescent="0.25">
      <c r="A1801" s="5">
        <v>1746</v>
      </c>
      <c r="B1801" s="5" t="s">
        <v>49</v>
      </c>
      <c r="C1801" s="5" t="s">
        <v>30</v>
      </c>
      <c r="D1801" s="5" t="s">
        <v>2179</v>
      </c>
      <c r="E1801" s="15" t="str">
        <f t="shared" si="308"/>
        <v>B003</v>
      </c>
      <c r="F1801" s="15" t="str">
        <f t="shared" si="298"/>
        <v>12343</v>
      </c>
      <c r="G1801" s="15" t="str">
        <f t="shared" si="299"/>
        <v>3-1</v>
      </c>
      <c r="H1801" s="5" t="s">
        <v>2112</v>
      </c>
      <c r="I1801" s="5">
        <f t="shared" si="300"/>
        <v>1</v>
      </c>
      <c r="J1801" s="5">
        <f t="shared" si="301"/>
        <v>2022</v>
      </c>
      <c r="K1801" s="5">
        <f t="shared" si="302"/>
        <v>14</v>
      </c>
      <c r="L1801" s="7">
        <f t="shared" si="303"/>
        <v>44575</v>
      </c>
      <c r="M1801" s="5" t="s">
        <v>2112</v>
      </c>
      <c r="U1801" s="5" t="s">
        <v>33</v>
      </c>
      <c r="V1801" s="5" t="str">
        <f t="shared" si="304"/>
        <v>clientes - varios</v>
      </c>
      <c r="W1801" s="5" t="str">
        <f t="shared" si="305"/>
        <v>CLIENTES - VARIOS</v>
      </c>
      <c r="X1801" s="5" t="str">
        <f t="shared" si="306"/>
        <v>Clientes - Varios</v>
      </c>
      <c r="Y1801" s="5">
        <v>99999999</v>
      </c>
      <c r="Z1801" s="5" t="s">
        <v>34</v>
      </c>
      <c r="AA1801" s="5" t="s">
        <v>35</v>
      </c>
      <c r="AD1801" s="5" t="s">
        <v>36</v>
      </c>
      <c r="AE1801" s="5">
        <v>508.47</v>
      </c>
      <c r="AF1801" s="5">
        <v>0</v>
      </c>
      <c r="AG1801" s="5">
        <v>91.53</v>
      </c>
      <c r="AH1801" s="5">
        <f t="shared" si="307"/>
        <v>600</v>
      </c>
    </row>
    <row r="1802" spans="1:34" x14ac:dyDescent="0.25">
      <c r="A1802" s="5">
        <v>1747</v>
      </c>
      <c r="B1802" s="5" t="s">
        <v>49</v>
      </c>
      <c r="C1802" s="5" t="s">
        <v>30</v>
      </c>
      <c r="D1802" s="5" t="s">
        <v>2180</v>
      </c>
      <c r="E1802" s="15" t="str">
        <f t="shared" si="308"/>
        <v>B003</v>
      </c>
      <c r="F1802" s="15" t="str">
        <f t="shared" si="298"/>
        <v>12342</v>
      </c>
      <c r="G1802" s="15" t="str">
        <f t="shared" si="299"/>
        <v>3-1</v>
      </c>
      <c r="H1802" s="5" t="s">
        <v>2112</v>
      </c>
      <c r="I1802" s="5">
        <f t="shared" si="300"/>
        <v>1</v>
      </c>
      <c r="J1802" s="5">
        <f t="shared" si="301"/>
        <v>2022</v>
      </c>
      <c r="K1802" s="5">
        <f t="shared" si="302"/>
        <v>14</v>
      </c>
      <c r="L1802" s="7">
        <f t="shared" si="303"/>
        <v>44575</v>
      </c>
      <c r="M1802" s="5" t="s">
        <v>2112</v>
      </c>
      <c r="U1802" s="5" t="s">
        <v>33</v>
      </c>
      <c r="V1802" s="5" t="str">
        <f t="shared" si="304"/>
        <v>clientes - varios</v>
      </c>
      <c r="W1802" s="5" t="str">
        <f t="shared" si="305"/>
        <v>CLIENTES - VARIOS</v>
      </c>
      <c r="X1802" s="5" t="str">
        <f t="shared" si="306"/>
        <v>Clientes - Varios</v>
      </c>
      <c r="Y1802" s="5">
        <v>99999999</v>
      </c>
      <c r="Z1802" s="5" t="s">
        <v>34</v>
      </c>
      <c r="AA1802" s="5" t="s">
        <v>35</v>
      </c>
      <c r="AD1802" s="5" t="s">
        <v>36</v>
      </c>
      <c r="AE1802" s="5">
        <v>508.47</v>
      </c>
      <c r="AF1802" s="5">
        <v>0</v>
      </c>
      <c r="AG1802" s="5">
        <v>91.53</v>
      </c>
      <c r="AH1802" s="5">
        <f t="shared" si="307"/>
        <v>600</v>
      </c>
    </row>
    <row r="1803" spans="1:34" x14ac:dyDescent="0.25">
      <c r="A1803" s="5">
        <v>1748</v>
      </c>
      <c r="B1803" s="5" t="s">
        <v>49</v>
      </c>
      <c r="C1803" s="5" t="s">
        <v>30</v>
      </c>
      <c r="D1803" s="5" t="s">
        <v>2181</v>
      </c>
      <c r="E1803" s="15" t="str">
        <f t="shared" si="308"/>
        <v>B003</v>
      </c>
      <c r="F1803" s="15" t="str">
        <f t="shared" si="298"/>
        <v>12341</v>
      </c>
      <c r="G1803" s="15" t="str">
        <f t="shared" si="299"/>
        <v>3-1</v>
      </c>
      <c r="H1803" s="5" t="s">
        <v>2112</v>
      </c>
      <c r="I1803" s="5">
        <f t="shared" si="300"/>
        <v>1</v>
      </c>
      <c r="J1803" s="5">
        <f t="shared" si="301"/>
        <v>2022</v>
      </c>
      <c r="K1803" s="5">
        <f t="shared" si="302"/>
        <v>14</v>
      </c>
      <c r="L1803" s="7">
        <f t="shared" si="303"/>
        <v>44575</v>
      </c>
      <c r="M1803" s="5" t="s">
        <v>2112</v>
      </c>
      <c r="U1803" s="5" t="s">
        <v>33</v>
      </c>
      <c r="V1803" s="5" t="str">
        <f t="shared" si="304"/>
        <v>clientes - varios</v>
      </c>
      <c r="W1803" s="5" t="str">
        <f t="shared" si="305"/>
        <v>CLIENTES - VARIOS</v>
      </c>
      <c r="X1803" s="5" t="str">
        <f t="shared" si="306"/>
        <v>Clientes - Varios</v>
      </c>
      <c r="Y1803" s="5">
        <v>99999999</v>
      </c>
      <c r="Z1803" s="5" t="s">
        <v>34</v>
      </c>
      <c r="AA1803" s="5" t="s">
        <v>35</v>
      </c>
      <c r="AD1803" s="5" t="s">
        <v>36</v>
      </c>
      <c r="AE1803" s="5">
        <v>508.47</v>
      </c>
      <c r="AF1803" s="5">
        <v>0</v>
      </c>
      <c r="AG1803" s="5">
        <v>91.53</v>
      </c>
      <c r="AH1803" s="5">
        <f t="shared" si="307"/>
        <v>600</v>
      </c>
    </row>
    <row r="1804" spans="1:34" x14ac:dyDescent="0.25">
      <c r="A1804" s="5">
        <v>1749</v>
      </c>
      <c r="B1804" s="5" t="s">
        <v>49</v>
      </c>
      <c r="C1804" s="5" t="s">
        <v>30</v>
      </c>
      <c r="D1804" s="5" t="s">
        <v>2182</v>
      </c>
      <c r="E1804" s="15" t="str">
        <f t="shared" si="308"/>
        <v>B003</v>
      </c>
      <c r="F1804" s="15" t="str">
        <f t="shared" si="298"/>
        <v>12340</v>
      </c>
      <c r="G1804" s="15" t="str">
        <f t="shared" si="299"/>
        <v>3-1</v>
      </c>
      <c r="H1804" s="5" t="s">
        <v>2112</v>
      </c>
      <c r="I1804" s="5">
        <f t="shared" si="300"/>
        <v>1</v>
      </c>
      <c r="J1804" s="5">
        <f t="shared" si="301"/>
        <v>2022</v>
      </c>
      <c r="K1804" s="5">
        <f t="shared" si="302"/>
        <v>14</v>
      </c>
      <c r="L1804" s="7">
        <f t="shared" si="303"/>
        <v>44575</v>
      </c>
      <c r="M1804" s="5" t="s">
        <v>2112</v>
      </c>
      <c r="U1804" s="5" t="s">
        <v>33</v>
      </c>
      <c r="V1804" s="5" t="str">
        <f t="shared" si="304"/>
        <v>clientes - varios</v>
      </c>
      <c r="W1804" s="5" t="str">
        <f t="shared" si="305"/>
        <v>CLIENTES - VARIOS</v>
      </c>
      <c r="X1804" s="5" t="str">
        <f t="shared" si="306"/>
        <v>Clientes - Varios</v>
      </c>
      <c r="Y1804" s="5">
        <v>99999999</v>
      </c>
      <c r="Z1804" s="5" t="s">
        <v>34</v>
      </c>
      <c r="AA1804" s="5" t="s">
        <v>35</v>
      </c>
      <c r="AD1804" s="5" t="s">
        <v>36</v>
      </c>
      <c r="AE1804" s="5">
        <v>508.47</v>
      </c>
      <c r="AF1804" s="5">
        <v>0</v>
      </c>
      <c r="AG1804" s="5">
        <v>91.53</v>
      </c>
      <c r="AH1804" s="5">
        <f t="shared" si="307"/>
        <v>600</v>
      </c>
    </row>
    <row r="1805" spans="1:34" x14ac:dyDescent="0.25">
      <c r="A1805" s="5">
        <v>1750</v>
      </c>
      <c r="B1805" s="5" t="s">
        <v>49</v>
      </c>
      <c r="C1805" s="5" t="s">
        <v>30</v>
      </c>
      <c r="D1805" s="5" t="s">
        <v>2183</v>
      </c>
      <c r="E1805" s="15" t="str">
        <f t="shared" si="308"/>
        <v>B003</v>
      </c>
      <c r="F1805" s="15" t="str">
        <f t="shared" si="298"/>
        <v>12339</v>
      </c>
      <c r="G1805" s="15" t="str">
        <f t="shared" si="299"/>
        <v>3-1</v>
      </c>
      <c r="H1805" s="5" t="s">
        <v>2112</v>
      </c>
      <c r="I1805" s="5">
        <f t="shared" si="300"/>
        <v>1</v>
      </c>
      <c r="J1805" s="5">
        <f t="shared" si="301"/>
        <v>2022</v>
      </c>
      <c r="K1805" s="5">
        <f t="shared" si="302"/>
        <v>14</v>
      </c>
      <c r="L1805" s="7">
        <f t="shared" si="303"/>
        <v>44575</v>
      </c>
      <c r="M1805" s="5" t="s">
        <v>2112</v>
      </c>
      <c r="U1805" s="5" t="s">
        <v>33</v>
      </c>
      <c r="V1805" s="5" t="str">
        <f t="shared" si="304"/>
        <v>clientes - varios</v>
      </c>
      <c r="W1805" s="5" t="str">
        <f t="shared" si="305"/>
        <v>CLIENTES - VARIOS</v>
      </c>
      <c r="X1805" s="5" t="str">
        <f t="shared" si="306"/>
        <v>Clientes - Varios</v>
      </c>
      <c r="Y1805" s="5">
        <v>99999999</v>
      </c>
      <c r="Z1805" s="5" t="s">
        <v>34</v>
      </c>
      <c r="AA1805" s="5" t="s">
        <v>35</v>
      </c>
      <c r="AD1805" s="5" t="s">
        <v>36</v>
      </c>
      <c r="AE1805" s="5">
        <v>508.47</v>
      </c>
      <c r="AF1805" s="5">
        <v>0</v>
      </c>
      <c r="AG1805" s="5">
        <v>91.53</v>
      </c>
      <c r="AH1805" s="5">
        <f t="shared" si="307"/>
        <v>600</v>
      </c>
    </row>
    <row r="1806" spans="1:34" x14ac:dyDescent="0.25">
      <c r="A1806" s="5">
        <v>1751</v>
      </c>
      <c r="B1806" s="5" t="s">
        <v>49</v>
      </c>
      <c r="C1806" s="5" t="s">
        <v>30</v>
      </c>
      <c r="D1806" s="5" t="s">
        <v>2184</v>
      </c>
      <c r="E1806" s="15" t="str">
        <f t="shared" si="308"/>
        <v>B003</v>
      </c>
      <c r="F1806" s="15" t="str">
        <f t="shared" si="298"/>
        <v>12338</v>
      </c>
      <c r="G1806" s="15" t="str">
        <f t="shared" si="299"/>
        <v>3-1</v>
      </c>
      <c r="H1806" s="5" t="s">
        <v>2112</v>
      </c>
      <c r="I1806" s="5">
        <f t="shared" si="300"/>
        <v>1</v>
      </c>
      <c r="J1806" s="5">
        <f t="shared" si="301"/>
        <v>2022</v>
      </c>
      <c r="K1806" s="5">
        <f t="shared" si="302"/>
        <v>14</v>
      </c>
      <c r="L1806" s="7">
        <f t="shared" si="303"/>
        <v>44575</v>
      </c>
      <c r="M1806" s="5" t="s">
        <v>2112</v>
      </c>
      <c r="U1806" s="5" t="s">
        <v>33</v>
      </c>
      <c r="V1806" s="5" t="str">
        <f t="shared" si="304"/>
        <v>clientes - varios</v>
      </c>
      <c r="W1806" s="5" t="str">
        <f t="shared" si="305"/>
        <v>CLIENTES - VARIOS</v>
      </c>
      <c r="X1806" s="5" t="str">
        <f t="shared" si="306"/>
        <v>Clientes - Varios</v>
      </c>
      <c r="Y1806" s="5">
        <v>99999999</v>
      </c>
      <c r="Z1806" s="5" t="s">
        <v>34</v>
      </c>
      <c r="AA1806" s="5" t="s">
        <v>35</v>
      </c>
      <c r="AD1806" s="5" t="s">
        <v>36</v>
      </c>
      <c r="AE1806" s="5">
        <v>508.47</v>
      </c>
      <c r="AF1806" s="5">
        <v>0</v>
      </c>
      <c r="AG1806" s="5">
        <v>91.53</v>
      </c>
      <c r="AH1806" s="5">
        <f t="shared" si="307"/>
        <v>600</v>
      </c>
    </row>
    <row r="1807" spans="1:34" x14ac:dyDescent="0.25">
      <c r="A1807" s="5">
        <v>1752</v>
      </c>
      <c r="B1807" s="5" t="s">
        <v>49</v>
      </c>
      <c r="C1807" s="5" t="s">
        <v>30</v>
      </c>
      <c r="D1807" s="5" t="s">
        <v>2185</v>
      </c>
      <c r="E1807" s="15" t="str">
        <f t="shared" si="308"/>
        <v>B003</v>
      </c>
      <c r="F1807" s="15" t="str">
        <f t="shared" si="298"/>
        <v>12337</v>
      </c>
      <c r="G1807" s="15" t="str">
        <f t="shared" si="299"/>
        <v>3-1</v>
      </c>
      <c r="H1807" s="5" t="s">
        <v>2112</v>
      </c>
      <c r="I1807" s="5">
        <f t="shared" si="300"/>
        <v>1</v>
      </c>
      <c r="J1807" s="5">
        <f t="shared" si="301"/>
        <v>2022</v>
      </c>
      <c r="K1807" s="5">
        <f t="shared" si="302"/>
        <v>14</v>
      </c>
      <c r="L1807" s="7">
        <f t="shared" si="303"/>
        <v>44575</v>
      </c>
      <c r="M1807" s="5" t="s">
        <v>2112</v>
      </c>
      <c r="U1807" s="5" t="s">
        <v>33</v>
      </c>
      <c r="V1807" s="5" t="str">
        <f t="shared" si="304"/>
        <v>clientes - varios</v>
      </c>
      <c r="W1807" s="5" t="str">
        <f t="shared" si="305"/>
        <v>CLIENTES - VARIOS</v>
      </c>
      <c r="X1807" s="5" t="str">
        <f t="shared" si="306"/>
        <v>Clientes - Varios</v>
      </c>
      <c r="Y1807" s="5">
        <v>99999999</v>
      </c>
      <c r="Z1807" s="5" t="s">
        <v>34</v>
      </c>
      <c r="AA1807" s="5" t="s">
        <v>35</v>
      </c>
      <c r="AD1807" s="5" t="s">
        <v>36</v>
      </c>
      <c r="AE1807" s="5">
        <v>423.73</v>
      </c>
      <c r="AF1807" s="5">
        <v>0</v>
      </c>
      <c r="AG1807" s="5">
        <v>76.27</v>
      </c>
      <c r="AH1807" s="5">
        <f t="shared" si="307"/>
        <v>500</v>
      </c>
    </row>
    <row r="1808" spans="1:34" x14ac:dyDescent="0.25">
      <c r="A1808" s="5">
        <v>1753</v>
      </c>
      <c r="B1808" s="5" t="s">
        <v>49</v>
      </c>
      <c r="C1808" s="5" t="s">
        <v>30</v>
      </c>
      <c r="D1808" s="5" t="s">
        <v>2186</v>
      </c>
      <c r="E1808" s="15" t="str">
        <f t="shared" si="308"/>
        <v>B003</v>
      </c>
      <c r="F1808" s="15" t="str">
        <f t="shared" si="298"/>
        <v>12336</v>
      </c>
      <c r="G1808" s="15" t="str">
        <f t="shared" si="299"/>
        <v>3-1</v>
      </c>
      <c r="H1808" s="5" t="s">
        <v>2112</v>
      </c>
      <c r="I1808" s="5">
        <f t="shared" si="300"/>
        <v>1</v>
      </c>
      <c r="J1808" s="5">
        <f t="shared" si="301"/>
        <v>2022</v>
      </c>
      <c r="K1808" s="5">
        <f t="shared" si="302"/>
        <v>14</v>
      </c>
      <c r="L1808" s="7">
        <f t="shared" si="303"/>
        <v>44575</v>
      </c>
      <c r="M1808" s="5" t="s">
        <v>2112</v>
      </c>
      <c r="U1808" s="5" t="s">
        <v>33</v>
      </c>
      <c r="V1808" s="5" t="str">
        <f t="shared" si="304"/>
        <v>clientes - varios</v>
      </c>
      <c r="W1808" s="5" t="str">
        <f t="shared" si="305"/>
        <v>CLIENTES - VARIOS</v>
      </c>
      <c r="X1808" s="5" t="str">
        <f t="shared" si="306"/>
        <v>Clientes - Varios</v>
      </c>
      <c r="Y1808" s="5">
        <v>99999999</v>
      </c>
      <c r="Z1808" s="5" t="s">
        <v>34</v>
      </c>
      <c r="AA1808" s="5" t="s">
        <v>35</v>
      </c>
      <c r="AD1808" s="5" t="s">
        <v>36</v>
      </c>
      <c r="AE1808" s="5">
        <v>423.73</v>
      </c>
      <c r="AF1808" s="5">
        <v>0</v>
      </c>
      <c r="AG1808" s="5">
        <v>76.27</v>
      </c>
      <c r="AH1808" s="5">
        <f t="shared" si="307"/>
        <v>500</v>
      </c>
    </row>
    <row r="1809" spans="1:34" x14ac:dyDescent="0.25">
      <c r="A1809" s="5">
        <v>1754</v>
      </c>
      <c r="B1809" s="5" t="s">
        <v>49</v>
      </c>
      <c r="C1809" s="5" t="s">
        <v>30</v>
      </c>
      <c r="D1809" s="5" t="s">
        <v>2187</v>
      </c>
      <c r="E1809" s="15" t="str">
        <f t="shared" si="308"/>
        <v>B003</v>
      </c>
      <c r="F1809" s="15" t="str">
        <f t="shared" si="298"/>
        <v>12335</v>
      </c>
      <c r="G1809" s="15" t="str">
        <f t="shared" si="299"/>
        <v>3-1</v>
      </c>
      <c r="H1809" s="5" t="s">
        <v>2112</v>
      </c>
      <c r="I1809" s="5">
        <f t="shared" si="300"/>
        <v>1</v>
      </c>
      <c r="J1809" s="5">
        <f t="shared" si="301"/>
        <v>2022</v>
      </c>
      <c r="K1809" s="5">
        <f t="shared" si="302"/>
        <v>14</v>
      </c>
      <c r="L1809" s="7">
        <f t="shared" si="303"/>
        <v>44575</v>
      </c>
      <c r="M1809" s="5" t="s">
        <v>2112</v>
      </c>
      <c r="U1809" s="5" t="s">
        <v>33</v>
      </c>
      <c r="V1809" s="5" t="str">
        <f t="shared" si="304"/>
        <v>clientes - varios</v>
      </c>
      <c r="W1809" s="5" t="str">
        <f t="shared" si="305"/>
        <v>CLIENTES - VARIOS</v>
      </c>
      <c r="X1809" s="5" t="str">
        <f t="shared" si="306"/>
        <v>Clientes - Varios</v>
      </c>
      <c r="Y1809" s="5">
        <v>99999999</v>
      </c>
      <c r="Z1809" s="5" t="s">
        <v>34</v>
      </c>
      <c r="AA1809" s="5" t="s">
        <v>35</v>
      </c>
      <c r="AD1809" s="5" t="s">
        <v>36</v>
      </c>
      <c r="AE1809" s="5">
        <v>423.73</v>
      </c>
      <c r="AF1809" s="5">
        <v>0</v>
      </c>
      <c r="AG1809" s="5">
        <v>76.27</v>
      </c>
      <c r="AH1809" s="5">
        <f t="shared" si="307"/>
        <v>500</v>
      </c>
    </row>
    <row r="1810" spans="1:34" x14ac:dyDescent="0.25">
      <c r="A1810" s="5">
        <v>1755</v>
      </c>
      <c r="B1810" s="5" t="s">
        <v>49</v>
      </c>
      <c r="C1810" s="5" t="s">
        <v>30</v>
      </c>
      <c r="D1810" s="5" t="s">
        <v>2188</v>
      </c>
      <c r="E1810" s="15" t="str">
        <f t="shared" si="308"/>
        <v>B003</v>
      </c>
      <c r="F1810" s="15" t="str">
        <f t="shared" si="298"/>
        <v>12334</v>
      </c>
      <c r="G1810" s="15" t="str">
        <f t="shared" si="299"/>
        <v>3-1</v>
      </c>
      <c r="H1810" s="5" t="s">
        <v>2112</v>
      </c>
      <c r="I1810" s="5">
        <f t="shared" si="300"/>
        <v>1</v>
      </c>
      <c r="J1810" s="5">
        <f t="shared" si="301"/>
        <v>2022</v>
      </c>
      <c r="K1810" s="5">
        <f t="shared" si="302"/>
        <v>14</v>
      </c>
      <c r="L1810" s="7">
        <f t="shared" si="303"/>
        <v>44575</v>
      </c>
      <c r="M1810" s="5" t="s">
        <v>2112</v>
      </c>
      <c r="U1810" s="5" t="s">
        <v>33</v>
      </c>
      <c r="V1810" s="5" t="str">
        <f t="shared" si="304"/>
        <v>clientes - varios</v>
      </c>
      <c r="W1810" s="5" t="str">
        <f t="shared" si="305"/>
        <v>CLIENTES - VARIOS</v>
      </c>
      <c r="X1810" s="5" t="str">
        <f t="shared" si="306"/>
        <v>Clientes - Varios</v>
      </c>
      <c r="Y1810" s="5">
        <v>99999999</v>
      </c>
      <c r="Z1810" s="5" t="s">
        <v>34</v>
      </c>
      <c r="AA1810" s="5" t="s">
        <v>35</v>
      </c>
      <c r="AD1810" s="5" t="s">
        <v>36</v>
      </c>
      <c r="AE1810" s="5">
        <v>423.73</v>
      </c>
      <c r="AF1810" s="5">
        <v>0</v>
      </c>
      <c r="AG1810" s="5">
        <v>76.27</v>
      </c>
      <c r="AH1810" s="5">
        <f t="shared" si="307"/>
        <v>500</v>
      </c>
    </row>
    <row r="1811" spans="1:34" x14ac:dyDescent="0.25">
      <c r="A1811" s="5">
        <v>1756</v>
      </c>
      <c r="B1811" s="5" t="s">
        <v>49</v>
      </c>
      <c r="C1811" s="5" t="s">
        <v>30</v>
      </c>
      <c r="D1811" s="5" t="s">
        <v>2189</v>
      </c>
      <c r="E1811" s="15" t="str">
        <f t="shared" si="308"/>
        <v>B003</v>
      </c>
      <c r="F1811" s="15" t="str">
        <f t="shared" si="298"/>
        <v>12333</v>
      </c>
      <c r="G1811" s="15" t="str">
        <f t="shared" si="299"/>
        <v>3-1</v>
      </c>
      <c r="H1811" s="5" t="s">
        <v>2112</v>
      </c>
      <c r="I1811" s="5">
        <f t="shared" si="300"/>
        <v>1</v>
      </c>
      <c r="J1811" s="5">
        <f t="shared" si="301"/>
        <v>2022</v>
      </c>
      <c r="K1811" s="5">
        <f t="shared" si="302"/>
        <v>14</v>
      </c>
      <c r="L1811" s="7">
        <f t="shared" si="303"/>
        <v>44575</v>
      </c>
      <c r="M1811" s="5" t="s">
        <v>2112</v>
      </c>
      <c r="U1811" s="5" t="s">
        <v>33</v>
      </c>
      <c r="V1811" s="5" t="str">
        <f t="shared" si="304"/>
        <v>clientes - varios</v>
      </c>
      <c r="W1811" s="5" t="str">
        <f t="shared" si="305"/>
        <v>CLIENTES - VARIOS</v>
      </c>
      <c r="X1811" s="5" t="str">
        <f t="shared" si="306"/>
        <v>Clientes - Varios</v>
      </c>
      <c r="Y1811" s="5">
        <v>99999999</v>
      </c>
      <c r="Z1811" s="5" t="s">
        <v>34</v>
      </c>
      <c r="AA1811" s="5" t="s">
        <v>35</v>
      </c>
      <c r="AD1811" s="5" t="s">
        <v>36</v>
      </c>
      <c r="AE1811" s="5">
        <v>423.73</v>
      </c>
      <c r="AF1811" s="5">
        <v>0</v>
      </c>
      <c r="AG1811" s="5">
        <v>76.27</v>
      </c>
      <c r="AH1811" s="5">
        <f t="shared" si="307"/>
        <v>500</v>
      </c>
    </row>
    <row r="1812" spans="1:34" x14ac:dyDescent="0.25">
      <c r="A1812" s="5">
        <v>1757</v>
      </c>
      <c r="B1812" s="5" t="s">
        <v>49</v>
      </c>
      <c r="C1812" s="5" t="s">
        <v>30</v>
      </c>
      <c r="D1812" s="5" t="s">
        <v>2190</v>
      </c>
      <c r="E1812" s="15" t="str">
        <f t="shared" si="308"/>
        <v>B003</v>
      </c>
      <c r="F1812" s="15" t="str">
        <f t="shared" si="298"/>
        <v>12332</v>
      </c>
      <c r="G1812" s="15" t="str">
        <f t="shared" si="299"/>
        <v>3-1</v>
      </c>
      <c r="H1812" s="5" t="s">
        <v>2112</v>
      </c>
      <c r="I1812" s="5">
        <f t="shared" si="300"/>
        <v>1</v>
      </c>
      <c r="J1812" s="5">
        <f t="shared" si="301"/>
        <v>2022</v>
      </c>
      <c r="K1812" s="5">
        <f t="shared" si="302"/>
        <v>14</v>
      </c>
      <c r="L1812" s="7">
        <f t="shared" si="303"/>
        <v>44575</v>
      </c>
      <c r="M1812" s="5" t="s">
        <v>2112</v>
      </c>
      <c r="U1812" s="5" t="s">
        <v>33</v>
      </c>
      <c r="V1812" s="5" t="str">
        <f t="shared" si="304"/>
        <v>clientes - varios</v>
      </c>
      <c r="W1812" s="5" t="str">
        <f t="shared" si="305"/>
        <v>CLIENTES - VARIOS</v>
      </c>
      <c r="X1812" s="5" t="str">
        <f t="shared" si="306"/>
        <v>Clientes - Varios</v>
      </c>
      <c r="Y1812" s="5">
        <v>99999999</v>
      </c>
      <c r="Z1812" s="5" t="s">
        <v>34</v>
      </c>
      <c r="AA1812" s="5" t="s">
        <v>35</v>
      </c>
      <c r="AD1812" s="5" t="s">
        <v>36</v>
      </c>
      <c r="AE1812" s="5">
        <v>423.73</v>
      </c>
      <c r="AF1812" s="5">
        <v>0</v>
      </c>
      <c r="AG1812" s="5">
        <v>76.27</v>
      </c>
      <c r="AH1812" s="5">
        <f t="shared" si="307"/>
        <v>500</v>
      </c>
    </row>
    <row r="1813" spans="1:34" x14ac:dyDescent="0.25">
      <c r="A1813" s="5">
        <v>1758</v>
      </c>
      <c r="B1813" s="5" t="s">
        <v>49</v>
      </c>
      <c r="C1813" s="5" t="s">
        <v>30</v>
      </c>
      <c r="D1813" s="5" t="s">
        <v>2191</v>
      </c>
      <c r="E1813" s="15" t="str">
        <f t="shared" si="308"/>
        <v>B003</v>
      </c>
      <c r="F1813" s="15" t="str">
        <f t="shared" si="298"/>
        <v>12331</v>
      </c>
      <c r="G1813" s="15" t="str">
        <f t="shared" si="299"/>
        <v>3-1</v>
      </c>
      <c r="H1813" s="5" t="s">
        <v>2112</v>
      </c>
      <c r="I1813" s="5">
        <f t="shared" si="300"/>
        <v>1</v>
      </c>
      <c r="J1813" s="5">
        <f t="shared" si="301"/>
        <v>2022</v>
      </c>
      <c r="K1813" s="5">
        <f t="shared" si="302"/>
        <v>14</v>
      </c>
      <c r="L1813" s="7">
        <f t="shared" si="303"/>
        <v>44575</v>
      </c>
      <c r="M1813" s="5" t="s">
        <v>2112</v>
      </c>
      <c r="U1813" s="5" t="s">
        <v>33</v>
      </c>
      <c r="V1813" s="5" t="str">
        <f t="shared" si="304"/>
        <v>clientes - varios</v>
      </c>
      <c r="W1813" s="5" t="str">
        <f t="shared" si="305"/>
        <v>CLIENTES - VARIOS</v>
      </c>
      <c r="X1813" s="5" t="str">
        <f t="shared" si="306"/>
        <v>Clientes - Varios</v>
      </c>
      <c r="Y1813" s="5">
        <v>99999999</v>
      </c>
      <c r="Z1813" s="5" t="s">
        <v>34</v>
      </c>
      <c r="AA1813" s="5" t="s">
        <v>35</v>
      </c>
      <c r="AD1813" s="5" t="s">
        <v>36</v>
      </c>
      <c r="AE1813" s="5">
        <v>423.73</v>
      </c>
      <c r="AF1813" s="5">
        <v>0</v>
      </c>
      <c r="AG1813" s="5">
        <v>76.27</v>
      </c>
      <c r="AH1813" s="5">
        <f t="shared" si="307"/>
        <v>500</v>
      </c>
    </row>
    <row r="1814" spans="1:34" x14ac:dyDescent="0.25">
      <c r="A1814" s="5">
        <v>1759</v>
      </c>
      <c r="B1814" s="5" t="s">
        <v>49</v>
      </c>
      <c r="C1814" s="5" t="s">
        <v>30</v>
      </c>
      <c r="D1814" s="5" t="s">
        <v>2192</v>
      </c>
      <c r="E1814" s="15" t="str">
        <f t="shared" si="308"/>
        <v>B003</v>
      </c>
      <c r="F1814" s="15" t="str">
        <f t="shared" si="298"/>
        <v>12330</v>
      </c>
      <c r="G1814" s="15" t="str">
        <f t="shared" si="299"/>
        <v>3-1</v>
      </c>
      <c r="H1814" s="5" t="s">
        <v>2112</v>
      </c>
      <c r="I1814" s="5">
        <f t="shared" si="300"/>
        <v>1</v>
      </c>
      <c r="J1814" s="5">
        <f t="shared" si="301"/>
        <v>2022</v>
      </c>
      <c r="K1814" s="5">
        <f t="shared" si="302"/>
        <v>14</v>
      </c>
      <c r="L1814" s="7">
        <f t="shared" si="303"/>
        <v>44575</v>
      </c>
      <c r="M1814" s="5" t="s">
        <v>2112</v>
      </c>
      <c r="U1814" s="5" t="s">
        <v>33</v>
      </c>
      <c r="V1814" s="5" t="str">
        <f t="shared" si="304"/>
        <v>clientes - varios</v>
      </c>
      <c r="W1814" s="5" t="str">
        <f t="shared" si="305"/>
        <v>CLIENTES - VARIOS</v>
      </c>
      <c r="X1814" s="5" t="str">
        <f t="shared" si="306"/>
        <v>Clientes - Varios</v>
      </c>
      <c r="Y1814" s="5">
        <v>99999999</v>
      </c>
      <c r="Z1814" s="5" t="s">
        <v>34</v>
      </c>
      <c r="AA1814" s="5" t="s">
        <v>35</v>
      </c>
      <c r="AD1814" s="5" t="s">
        <v>36</v>
      </c>
      <c r="AE1814" s="5">
        <v>423.73</v>
      </c>
      <c r="AF1814" s="5">
        <v>0</v>
      </c>
      <c r="AG1814" s="5">
        <v>76.27</v>
      </c>
      <c r="AH1814" s="5">
        <f t="shared" si="307"/>
        <v>500</v>
      </c>
    </row>
    <row r="1815" spans="1:34" x14ac:dyDescent="0.25">
      <c r="A1815" s="5">
        <v>1760</v>
      </c>
      <c r="B1815" s="5" t="s">
        <v>49</v>
      </c>
      <c r="C1815" s="5" t="s">
        <v>30</v>
      </c>
      <c r="D1815" s="5" t="s">
        <v>2193</v>
      </c>
      <c r="E1815" s="15" t="str">
        <f t="shared" si="308"/>
        <v>B003</v>
      </c>
      <c r="F1815" s="15" t="str">
        <f t="shared" si="298"/>
        <v>12329</v>
      </c>
      <c r="G1815" s="15" t="str">
        <f t="shared" si="299"/>
        <v>3-1</v>
      </c>
      <c r="H1815" s="5" t="s">
        <v>2112</v>
      </c>
      <c r="I1815" s="5">
        <f t="shared" si="300"/>
        <v>1</v>
      </c>
      <c r="J1815" s="5">
        <f t="shared" si="301"/>
        <v>2022</v>
      </c>
      <c r="K1815" s="5">
        <f t="shared" si="302"/>
        <v>14</v>
      </c>
      <c r="L1815" s="7">
        <f t="shared" si="303"/>
        <v>44575</v>
      </c>
      <c r="M1815" s="5" t="s">
        <v>2112</v>
      </c>
      <c r="U1815" s="5" t="s">
        <v>33</v>
      </c>
      <c r="V1815" s="5" t="str">
        <f t="shared" si="304"/>
        <v>clientes - varios</v>
      </c>
      <c r="W1815" s="5" t="str">
        <f t="shared" si="305"/>
        <v>CLIENTES - VARIOS</v>
      </c>
      <c r="X1815" s="5" t="str">
        <f t="shared" si="306"/>
        <v>Clientes - Varios</v>
      </c>
      <c r="Y1815" s="5">
        <v>99999999</v>
      </c>
      <c r="Z1815" s="5" t="s">
        <v>34</v>
      </c>
      <c r="AA1815" s="5" t="s">
        <v>35</v>
      </c>
      <c r="AD1815" s="5" t="s">
        <v>36</v>
      </c>
      <c r="AE1815" s="5">
        <v>423.73</v>
      </c>
      <c r="AF1815" s="5">
        <v>0</v>
      </c>
      <c r="AG1815" s="5">
        <v>76.27</v>
      </c>
      <c r="AH1815" s="5">
        <f t="shared" si="307"/>
        <v>500</v>
      </c>
    </row>
    <row r="1816" spans="1:34" x14ac:dyDescent="0.25">
      <c r="A1816" s="5">
        <v>1761</v>
      </c>
      <c r="B1816" s="5" t="s">
        <v>49</v>
      </c>
      <c r="C1816" s="5" t="s">
        <v>30</v>
      </c>
      <c r="D1816" s="5" t="s">
        <v>2194</v>
      </c>
      <c r="E1816" s="15" t="str">
        <f t="shared" si="308"/>
        <v>B003</v>
      </c>
      <c r="F1816" s="15" t="str">
        <f t="shared" si="298"/>
        <v>12328</v>
      </c>
      <c r="G1816" s="15" t="str">
        <f t="shared" si="299"/>
        <v>3-1</v>
      </c>
      <c r="H1816" s="5" t="s">
        <v>2112</v>
      </c>
      <c r="I1816" s="5">
        <f t="shared" si="300"/>
        <v>1</v>
      </c>
      <c r="J1816" s="5">
        <f t="shared" si="301"/>
        <v>2022</v>
      </c>
      <c r="K1816" s="5">
        <f t="shared" si="302"/>
        <v>14</v>
      </c>
      <c r="L1816" s="7">
        <f t="shared" si="303"/>
        <v>44575</v>
      </c>
      <c r="M1816" s="5" t="s">
        <v>2112</v>
      </c>
      <c r="U1816" s="5" t="s">
        <v>33</v>
      </c>
      <c r="V1816" s="5" t="str">
        <f t="shared" si="304"/>
        <v>clientes - varios</v>
      </c>
      <c r="W1816" s="5" t="str">
        <f t="shared" si="305"/>
        <v>CLIENTES - VARIOS</v>
      </c>
      <c r="X1816" s="5" t="str">
        <f t="shared" si="306"/>
        <v>Clientes - Varios</v>
      </c>
      <c r="Y1816" s="5">
        <v>99999999</v>
      </c>
      <c r="Z1816" s="5" t="s">
        <v>34</v>
      </c>
      <c r="AA1816" s="5" t="s">
        <v>35</v>
      </c>
      <c r="AD1816" s="5" t="s">
        <v>36</v>
      </c>
      <c r="AE1816" s="5">
        <v>466.1</v>
      </c>
      <c r="AF1816" s="5">
        <v>0</v>
      </c>
      <c r="AG1816" s="5">
        <v>83.9</v>
      </c>
      <c r="AH1816" s="5">
        <f t="shared" si="307"/>
        <v>550</v>
      </c>
    </row>
    <row r="1817" spans="1:34" x14ac:dyDescent="0.25">
      <c r="A1817" s="5">
        <v>1762</v>
      </c>
      <c r="B1817" s="5" t="s">
        <v>29</v>
      </c>
      <c r="C1817" s="5" t="s">
        <v>30</v>
      </c>
      <c r="D1817" s="5" t="s">
        <v>2195</v>
      </c>
      <c r="E1817" s="15" t="str">
        <f t="shared" si="308"/>
        <v>B001</v>
      </c>
      <c r="F1817" s="15" t="str">
        <f t="shared" si="298"/>
        <v>16847</v>
      </c>
      <c r="G1817" s="15" t="str">
        <f t="shared" si="299"/>
        <v>1-1</v>
      </c>
      <c r="H1817" s="5" t="s">
        <v>2112</v>
      </c>
      <c r="I1817" s="5">
        <f t="shared" si="300"/>
        <v>1</v>
      </c>
      <c r="J1817" s="5">
        <f t="shared" si="301"/>
        <v>2022</v>
      </c>
      <c r="K1817" s="5">
        <f t="shared" si="302"/>
        <v>14</v>
      </c>
      <c r="L1817" s="7">
        <f t="shared" si="303"/>
        <v>44575</v>
      </c>
      <c r="M1817" s="5" t="s">
        <v>2112</v>
      </c>
      <c r="U1817" s="5" t="s">
        <v>33</v>
      </c>
      <c r="V1817" s="5" t="str">
        <f t="shared" si="304"/>
        <v>clientes - varios</v>
      </c>
      <c r="W1817" s="5" t="str">
        <f t="shared" si="305"/>
        <v>CLIENTES - VARIOS</v>
      </c>
      <c r="X1817" s="5" t="str">
        <f t="shared" si="306"/>
        <v>Clientes - Varios</v>
      </c>
      <c r="Y1817" s="5">
        <v>99999999</v>
      </c>
      <c r="Z1817" s="5" t="s">
        <v>34</v>
      </c>
      <c r="AA1817" s="5" t="s">
        <v>35</v>
      </c>
      <c r="AD1817" s="5" t="s">
        <v>36</v>
      </c>
      <c r="AE1817" s="5">
        <v>101.69</v>
      </c>
      <c r="AF1817" s="5">
        <v>0</v>
      </c>
      <c r="AG1817" s="5">
        <v>18.309999999999999</v>
      </c>
      <c r="AH1817" s="5">
        <f t="shared" si="307"/>
        <v>120</v>
      </c>
    </row>
    <row r="1818" spans="1:34" x14ac:dyDescent="0.25">
      <c r="A1818" s="5">
        <v>1763</v>
      </c>
      <c r="B1818" s="5" t="s">
        <v>29</v>
      </c>
      <c r="C1818" s="5" t="s">
        <v>38</v>
      </c>
      <c r="D1818" s="5" t="s">
        <v>2196</v>
      </c>
      <c r="E1818" s="15" t="str">
        <f t="shared" si="308"/>
        <v>F001</v>
      </c>
      <c r="F1818" s="15" t="str">
        <f t="shared" si="298"/>
        <v>8132</v>
      </c>
      <c r="G1818" s="15" t="str">
        <f t="shared" si="299"/>
        <v>1-8</v>
      </c>
      <c r="H1818" s="5" t="s">
        <v>2112</v>
      </c>
      <c r="I1818" s="5">
        <f t="shared" si="300"/>
        <v>1</v>
      </c>
      <c r="J1818" s="5">
        <f t="shared" si="301"/>
        <v>2022</v>
      </c>
      <c r="K1818" s="5">
        <f t="shared" si="302"/>
        <v>14</v>
      </c>
      <c r="L1818" s="7">
        <f t="shared" si="303"/>
        <v>44575</v>
      </c>
      <c r="M1818" s="5" t="s">
        <v>2112</v>
      </c>
      <c r="R1818" s="5" t="s">
        <v>395</v>
      </c>
      <c r="S1818" s="5" t="s">
        <v>168</v>
      </c>
      <c r="T1818" s="5" t="s">
        <v>169</v>
      </c>
      <c r="U1818" s="5" t="s">
        <v>396</v>
      </c>
      <c r="V1818" s="5" t="str">
        <f t="shared" si="304"/>
        <v>transportes pasamayo s r ltda</v>
      </c>
      <c r="W1818" s="5" t="str">
        <f t="shared" si="305"/>
        <v>TRANSPORTES PASAMAYO S R LTDA</v>
      </c>
      <c r="X1818" s="5" t="str">
        <f t="shared" si="306"/>
        <v>Transportes Pasamayo S R Ltda</v>
      </c>
      <c r="Y1818" s="5">
        <v>20225171719</v>
      </c>
      <c r="Z1818" s="5" t="s">
        <v>34</v>
      </c>
      <c r="AA1818" s="5" t="s">
        <v>35</v>
      </c>
      <c r="AD1818" s="5" t="s">
        <v>36</v>
      </c>
      <c r="AE1818" s="5">
        <v>110.17</v>
      </c>
      <c r="AF1818" s="5">
        <v>0</v>
      </c>
      <c r="AG1818" s="5">
        <v>19.829999999999998</v>
      </c>
      <c r="AH1818" s="5">
        <f t="shared" si="307"/>
        <v>130</v>
      </c>
    </row>
    <row r="1819" spans="1:34" x14ac:dyDescent="0.25">
      <c r="A1819" s="5">
        <v>1764</v>
      </c>
      <c r="B1819" s="5" t="s">
        <v>29</v>
      </c>
      <c r="C1819" s="5" t="s">
        <v>38</v>
      </c>
      <c r="D1819" s="5" t="s">
        <v>2197</v>
      </c>
      <c r="E1819" s="15" t="str">
        <f t="shared" si="308"/>
        <v>F001</v>
      </c>
      <c r="F1819" s="15" t="str">
        <f t="shared" si="298"/>
        <v>8131</v>
      </c>
      <c r="G1819" s="15" t="str">
        <f t="shared" si="299"/>
        <v>1-8</v>
      </c>
      <c r="H1819" s="5" t="s">
        <v>2198</v>
      </c>
      <c r="I1819" s="5">
        <f t="shared" si="300"/>
        <v>1</v>
      </c>
      <c r="J1819" s="5">
        <f t="shared" si="301"/>
        <v>2022</v>
      </c>
      <c r="K1819" s="5">
        <f t="shared" si="302"/>
        <v>13</v>
      </c>
      <c r="L1819" s="7">
        <f t="shared" si="303"/>
        <v>44574</v>
      </c>
      <c r="M1819" s="5" t="s">
        <v>2198</v>
      </c>
      <c r="R1819" s="5" t="s">
        <v>865</v>
      </c>
      <c r="S1819" s="5" t="s">
        <v>389</v>
      </c>
      <c r="T1819" s="5" t="s">
        <v>865</v>
      </c>
      <c r="U1819" s="5" t="s">
        <v>2199</v>
      </c>
      <c r="V1819" s="5" t="str">
        <f t="shared" si="304"/>
        <v>ceres peru sociedad anonima</v>
      </c>
      <c r="W1819" s="5" t="str">
        <f t="shared" si="305"/>
        <v>CERES PERU SOCIEDAD ANONIMA</v>
      </c>
      <c r="X1819" s="5" t="str">
        <f t="shared" si="306"/>
        <v>Ceres Peru Sociedad Anonima</v>
      </c>
      <c r="Y1819" s="5">
        <v>20483919159</v>
      </c>
      <c r="Z1819" s="5" t="s">
        <v>34</v>
      </c>
      <c r="AA1819" s="5" t="s">
        <v>35</v>
      </c>
      <c r="AD1819" s="5" t="s">
        <v>36</v>
      </c>
      <c r="AE1819" s="5">
        <v>42.37</v>
      </c>
      <c r="AF1819" s="5">
        <v>0</v>
      </c>
      <c r="AG1819" s="5">
        <v>7.63</v>
      </c>
      <c r="AH1819" s="5">
        <f t="shared" si="307"/>
        <v>50</v>
      </c>
    </row>
    <row r="1820" spans="1:34" x14ac:dyDescent="0.25">
      <c r="A1820" s="5">
        <v>1765</v>
      </c>
      <c r="B1820" s="5" t="s">
        <v>29</v>
      </c>
      <c r="C1820" s="5" t="s">
        <v>30</v>
      </c>
      <c r="D1820" s="5" t="s">
        <v>2200</v>
      </c>
      <c r="E1820" s="15" t="str">
        <f t="shared" si="308"/>
        <v>B001</v>
      </c>
      <c r="F1820" s="15" t="str">
        <f t="shared" si="298"/>
        <v>16846</v>
      </c>
      <c r="G1820" s="15" t="str">
        <f t="shared" si="299"/>
        <v>1-1</v>
      </c>
      <c r="H1820" s="5" t="s">
        <v>2198</v>
      </c>
      <c r="I1820" s="5">
        <f t="shared" si="300"/>
        <v>1</v>
      </c>
      <c r="J1820" s="5">
        <f t="shared" si="301"/>
        <v>2022</v>
      </c>
      <c r="K1820" s="5">
        <f t="shared" si="302"/>
        <v>13</v>
      </c>
      <c r="L1820" s="7">
        <f t="shared" si="303"/>
        <v>44574</v>
      </c>
      <c r="M1820" s="5" t="s">
        <v>2198</v>
      </c>
      <c r="U1820" s="5" t="s">
        <v>33</v>
      </c>
      <c r="V1820" s="5" t="str">
        <f t="shared" si="304"/>
        <v>clientes - varios</v>
      </c>
      <c r="W1820" s="5" t="str">
        <f t="shared" si="305"/>
        <v>CLIENTES - VARIOS</v>
      </c>
      <c r="X1820" s="5" t="str">
        <f t="shared" si="306"/>
        <v>Clientes - Varios</v>
      </c>
      <c r="Y1820" s="5">
        <v>99999999</v>
      </c>
      <c r="Z1820" s="5" t="s">
        <v>34</v>
      </c>
      <c r="AA1820" s="5" t="s">
        <v>35</v>
      </c>
      <c r="AD1820" s="5" t="s">
        <v>36</v>
      </c>
      <c r="AE1820" s="5">
        <v>118.64</v>
      </c>
      <c r="AF1820" s="5">
        <v>0</v>
      </c>
      <c r="AG1820" s="5">
        <v>21.36</v>
      </c>
      <c r="AH1820" s="5">
        <f t="shared" si="307"/>
        <v>140</v>
      </c>
    </row>
    <row r="1821" spans="1:34" x14ac:dyDescent="0.25">
      <c r="A1821" s="5">
        <v>1766</v>
      </c>
      <c r="B1821" s="5" t="s">
        <v>49</v>
      </c>
      <c r="C1821" s="5" t="s">
        <v>38</v>
      </c>
      <c r="D1821" s="5" t="s">
        <v>2201</v>
      </c>
      <c r="E1821" s="15" t="str">
        <f t="shared" si="308"/>
        <v>F003</v>
      </c>
      <c r="F1821" s="15" t="str">
        <f t="shared" si="298"/>
        <v>2045</v>
      </c>
      <c r="G1821" s="15" t="str">
        <f t="shared" si="299"/>
        <v>3-2</v>
      </c>
      <c r="H1821" s="5" t="s">
        <v>2198</v>
      </c>
      <c r="I1821" s="5">
        <f t="shared" si="300"/>
        <v>1</v>
      </c>
      <c r="J1821" s="5">
        <f t="shared" si="301"/>
        <v>2022</v>
      </c>
      <c r="K1821" s="5">
        <f t="shared" si="302"/>
        <v>13</v>
      </c>
      <c r="L1821" s="7">
        <f t="shared" si="303"/>
        <v>44574</v>
      </c>
      <c r="M1821" s="5" t="s">
        <v>2198</v>
      </c>
      <c r="R1821" s="5" t="s">
        <v>1826</v>
      </c>
      <c r="S1821" s="5" t="s">
        <v>168</v>
      </c>
      <c r="T1821" s="5" t="s">
        <v>169</v>
      </c>
      <c r="U1821" s="5" t="s">
        <v>1827</v>
      </c>
      <c r="V1821" s="5" t="str">
        <f t="shared" si="304"/>
        <v>m &amp; l construcciones e.i.r.l.</v>
      </c>
      <c r="W1821" s="5" t="str">
        <f t="shared" si="305"/>
        <v>M &amp; L CONSTRUCCIONES E.I.R.L.</v>
      </c>
      <c r="X1821" s="5" t="str">
        <f t="shared" si="306"/>
        <v>M &amp; L Construcciones E.I.R.L.</v>
      </c>
      <c r="Y1821" s="5">
        <v>20608484427</v>
      </c>
      <c r="Z1821" s="5" t="s">
        <v>34</v>
      </c>
      <c r="AA1821" s="5" t="s">
        <v>35</v>
      </c>
      <c r="AD1821" s="5" t="s">
        <v>36</v>
      </c>
      <c r="AE1821" s="5">
        <v>40.68</v>
      </c>
      <c r="AF1821" s="5">
        <v>0</v>
      </c>
      <c r="AG1821" s="5">
        <v>7.32</v>
      </c>
      <c r="AH1821" s="5">
        <f t="shared" si="307"/>
        <v>48</v>
      </c>
    </row>
    <row r="1822" spans="1:34" x14ac:dyDescent="0.25">
      <c r="A1822" s="5">
        <v>1767</v>
      </c>
      <c r="B1822" s="5" t="s">
        <v>29</v>
      </c>
      <c r="C1822" s="5" t="s">
        <v>38</v>
      </c>
      <c r="D1822" s="5" t="s">
        <v>2202</v>
      </c>
      <c r="E1822" s="15" t="str">
        <f t="shared" si="308"/>
        <v>F001</v>
      </c>
      <c r="F1822" s="15" t="str">
        <f t="shared" si="298"/>
        <v>8130</v>
      </c>
      <c r="G1822" s="15" t="str">
        <f t="shared" si="299"/>
        <v>1-8</v>
      </c>
      <c r="H1822" s="5" t="s">
        <v>2198</v>
      </c>
      <c r="I1822" s="5">
        <f t="shared" si="300"/>
        <v>1</v>
      </c>
      <c r="J1822" s="5">
        <f t="shared" si="301"/>
        <v>2022</v>
      </c>
      <c r="K1822" s="5">
        <f t="shared" si="302"/>
        <v>13</v>
      </c>
      <c r="L1822" s="7">
        <f t="shared" si="303"/>
        <v>44574</v>
      </c>
      <c r="M1822" s="5" t="s">
        <v>2198</v>
      </c>
      <c r="U1822" s="5" t="s">
        <v>964</v>
      </c>
      <c r="V1822" s="5" t="str">
        <f t="shared" si="304"/>
        <v>icmv inversiones</v>
      </c>
      <c r="W1822" s="5" t="str">
        <f t="shared" si="305"/>
        <v>ICMV INVERSIONES</v>
      </c>
      <c r="X1822" s="5" t="str">
        <f t="shared" si="306"/>
        <v>Icmv Inversiones</v>
      </c>
      <c r="Y1822" s="5">
        <v>10457954226</v>
      </c>
      <c r="Z1822" s="5" t="s">
        <v>34</v>
      </c>
      <c r="AA1822" s="5" t="s">
        <v>35</v>
      </c>
      <c r="AD1822" s="5" t="s">
        <v>36</v>
      </c>
      <c r="AE1822" s="5">
        <v>86.44</v>
      </c>
      <c r="AF1822" s="5">
        <v>0</v>
      </c>
      <c r="AG1822" s="5">
        <v>15.56</v>
      </c>
      <c r="AH1822" s="5">
        <f t="shared" si="307"/>
        <v>102</v>
      </c>
    </row>
    <row r="1823" spans="1:34" x14ac:dyDescent="0.25">
      <c r="A1823" s="5">
        <v>1768</v>
      </c>
      <c r="B1823" s="5" t="s">
        <v>55</v>
      </c>
      <c r="C1823" s="5" t="s">
        <v>30</v>
      </c>
      <c r="D1823" s="5" t="s">
        <v>2203</v>
      </c>
      <c r="E1823" s="15" t="str">
        <f t="shared" si="308"/>
        <v>B002</v>
      </c>
      <c r="F1823" s="15" t="str">
        <f t="shared" si="298"/>
        <v>15877</v>
      </c>
      <c r="G1823" s="15" t="str">
        <f t="shared" si="299"/>
        <v>2-1</v>
      </c>
      <c r="H1823" s="5" t="s">
        <v>2198</v>
      </c>
      <c r="I1823" s="5">
        <f t="shared" si="300"/>
        <v>1</v>
      </c>
      <c r="J1823" s="5">
        <f t="shared" si="301"/>
        <v>2022</v>
      </c>
      <c r="K1823" s="5">
        <f t="shared" si="302"/>
        <v>13</v>
      </c>
      <c r="L1823" s="7">
        <f t="shared" si="303"/>
        <v>44574</v>
      </c>
      <c r="M1823" s="5" t="s">
        <v>2198</v>
      </c>
      <c r="U1823" s="5" t="s">
        <v>33</v>
      </c>
      <c r="V1823" s="5" t="str">
        <f t="shared" si="304"/>
        <v>clientes - varios</v>
      </c>
      <c r="W1823" s="5" t="str">
        <f t="shared" si="305"/>
        <v>CLIENTES - VARIOS</v>
      </c>
      <c r="X1823" s="5" t="str">
        <f t="shared" si="306"/>
        <v>Clientes - Varios</v>
      </c>
      <c r="Y1823" s="5">
        <v>99999999</v>
      </c>
      <c r="Z1823" s="5" t="s">
        <v>34</v>
      </c>
      <c r="AA1823" s="5" t="s">
        <v>35</v>
      </c>
      <c r="AD1823" s="5" t="s">
        <v>36</v>
      </c>
      <c r="AE1823" s="5">
        <v>91.53</v>
      </c>
      <c r="AF1823" s="5">
        <v>0</v>
      </c>
      <c r="AG1823" s="5">
        <v>16.47</v>
      </c>
      <c r="AH1823" s="5">
        <f t="shared" si="307"/>
        <v>108</v>
      </c>
    </row>
    <row r="1824" spans="1:34" x14ac:dyDescent="0.25">
      <c r="A1824" s="5">
        <v>1769</v>
      </c>
      <c r="B1824" s="5" t="s">
        <v>49</v>
      </c>
      <c r="C1824" s="5" t="s">
        <v>30</v>
      </c>
      <c r="D1824" s="5" t="s">
        <v>2204</v>
      </c>
      <c r="E1824" s="15" t="str">
        <f t="shared" si="308"/>
        <v>B003</v>
      </c>
      <c r="F1824" s="15" t="str">
        <f t="shared" si="298"/>
        <v>12327</v>
      </c>
      <c r="G1824" s="15" t="str">
        <f t="shared" si="299"/>
        <v>3-1</v>
      </c>
      <c r="H1824" s="5" t="s">
        <v>2198</v>
      </c>
      <c r="I1824" s="5">
        <f t="shared" si="300"/>
        <v>1</v>
      </c>
      <c r="J1824" s="5">
        <f t="shared" si="301"/>
        <v>2022</v>
      </c>
      <c r="K1824" s="5">
        <f t="shared" si="302"/>
        <v>13</v>
      </c>
      <c r="L1824" s="7">
        <f t="shared" si="303"/>
        <v>44574</v>
      </c>
      <c r="M1824" s="5" t="s">
        <v>2198</v>
      </c>
      <c r="U1824" s="5" t="s">
        <v>33</v>
      </c>
      <c r="V1824" s="5" t="str">
        <f t="shared" si="304"/>
        <v>clientes - varios</v>
      </c>
      <c r="W1824" s="5" t="str">
        <f t="shared" si="305"/>
        <v>CLIENTES - VARIOS</v>
      </c>
      <c r="X1824" s="5" t="str">
        <f t="shared" si="306"/>
        <v>Clientes - Varios</v>
      </c>
      <c r="Y1824" s="5">
        <v>99999999</v>
      </c>
      <c r="Z1824" s="5" t="s">
        <v>34</v>
      </c>
      <c r="AA1824" s="5" t="s">
        <v>35</v>
      </c>
      <c r="AD1824" s="5" t="s">
        <v>36</v>
      </c>
      <c r="AE1824" s="5">
        <v>64.41</v>
      </c>
      <c r="AF1824" s="5">
        <v>0</v>
      </c>
      <c r="AG1824" s="5">
        <v>11.59</v>
      </c>
      <c r="AH1824" s="5">
        <f t="shared" si="307"/>
        <v>76</v>
      </c>
    </row>
    <row r="1825" spans="1:34" x14ac:dyDescent="0.25">
      <c r="A1825" s="5">
        <v>1770</v>
      </c>
      <c r="B1825" s="5" t="s">
        <v>49</v>
      </c>
      <c r="C1825" s="5" t="s">
        <v>30</v>
      </c>
      <c r="D1825" s="5" t="s">
        <v>2205</v>
      </c>
      <c r="E1825" s="15" t="str">
        <f t="shared" si="308"/>
        <v>B003</v>
      </c>
      <c r="F1825" s="15" t="str">
        <f t="shared" si="298"/>
        <v>12326</v>
      </c>
      <c r="G1825" s="15" t="str">
        <f t="shared" si="299"/>
        <v>3-1</v>
      </c>
      <c r="H1825" s="5" t="s">
        <v>2198</v>
      </c>
      <c r="I1825" s="5">
        <f t="shared" si="300"/>
        <v>1</v>
      </c>
      <c r="J1825" s="5">
        <f t="shared" si="301"/>
        <v>2022</v>
      </c>
      <c r="K1825" s="5">
        <f t="shared" si="302"/>
        <v>13</v>
      </c>
      <c r="L1825" s="7">
        <f t="shared" si="303"/>
        <v>44574</v>
      </c>
      <c r="M1825" s="5" t="s">
        <v>2198</v>
      </c>
      <c r="U1825" s="5" t="s">
        <v>33</v>
      </c>
      <c r="V1825" s="5" t="str">
        <f t="shared" si="304"/>
        <v>clientes - varios</v>
      </c>
      <c r="W1825" s="5" t="str">
        <f t="shared" si="305"/>
        <v>CLIENTES - VARIOS</v>
      </c>
      <c r="X1825" s="5" t="str">
        <f t="shared" si="306"/>
        <v>Clientes - Varios</v>
      </c>
      <c r="Y1825" s="5">
        <v>99999999</v>
      </c>
      <c r="Z1825" s="5" t="s">
        <v>34</v>
      </c>
      <c r="AA1825" s="5" t="s">
        <v>35</v>
      </c>
      <c r="AD1825" s="5" t="s">
        <v>36</v>
      </c>
      <c r="AE1825" s="5">
        <v>423.73</v>
      </c>
      <c r="AF1825" s="5">
        <v>0</v>
      </c>
      <c r="AG1825" s="5">
        <v>76.27</v>
      </c>
      <c r="AH1825" s="5">
        <f t="shared" si="307"/>
        <v>500</v>
      </c>
    </row>
    <row r="1826" spans="1:34" x14ac:dyDescent="0.25">
      <c r="A1826" s="5">
        <v>1771</v>
      </c>
      <c r="B1826" s="5" t="s">
        <v>49</v>
      </c>
      <c r="C1826" s="5" t="s">
        <v>30</v>
      </c>
      <c r="D1826" s="5" t="s">
        <v>2206</v>
      </c>
      <c r="E1826" s="15" t="str">
        <f t="shared" si="308"/>
        <v>B003</v>
      </c>
      <c r="F1826" s="15" t="str">
        <f t="shared" si="298"/>
        <v>12325</v>
      </c>
      <c r="G1826" s="15" t="str">
        <f t="shared" si="299"/>
        <v>3-1</v>
      </c>
      <c r="H1826" s="5" t="s">
        <v>2198</v>
      </c>
      <c r="I1826" s="5">
        <f t="shared" si="300"/>
        <v>1</v>
      </c>
      <c r="J1826" s="5">
        <f t="shared" si="301"/>
        <v>2022</v>
      </c>
      <c r="K1826" s="5">
        <f t="shared" si="302"/>
        <v>13</v>
      </c>
      <c r="L1826" s="7">
        <f t="shared" si="303"/>
        <v>44574</v>
      </c>
      <c r="M1826" s="5" t="s">
        <v>2198</v>
      </c>
      <c r="U1826" s="5" t="s">
        <v>33</v>
      </c>
      <c r="V1826" s="5" t="str">
        <f t="shared" si="304"/>
        <v>clientes - varios</v>
      </c>
      <c r="W1826" s="5" t="str">
        <f t="shared" si="305"/>
        <v>CLIENTES - VARIOS</v>
      </c>
      <c r="X1826" s="5" t="str">
        <f t="shared" si="306"/>
        <v>Clientes - Varios</v>
      </c>
      <c r="Y1826" s="5">
        <v>99999999</v>
      </c>
      <c r="Z1826" s="5" t="s">
        <v>34</v>
      </c>
      <c r="AA1826" s="5" t="s">
        <v>35</v>
      </c>
      <c r="AD1826" s="5" t="s">
        <v>36</v>
      </c>
      <c r="AE1826" s="5">
        <v>423.73</v>
      </c>
      <c r="AF1826" s="5">
        <v>0</v>
      </c>
      <c r="AG1826" s="5">
        <v>76.27</v>
      </c>
      <c r="AH1826" s="5">
        <f t="shared" si="307"/>
        <v>500</v>
      </c>
    </row>
    <row r="1827" spans="1:34" x14ac:dyDescent="0.25">
      <c r="A1827" s="5">
        <v>1772</v>
      </c>
      <c r="B1827" s="5" t="s">
        <v>49</v>
      </c>
      <c r="C1827" s="5" t="s">
        <v>30</v>
      </c>
      <c r="D1827" s="5" t="s">
        <v>2207</v>
      </c>
      <c r="E1827" s="15" t="str">
        <f t="shared" si="308"/>
        <v>B003</v>
      </c>
      <c r="F1827" s="15" t="str">
        <f t="shared" si="298"/>
        <v>12324</v>
      </c>
      <c r="G1827" s="15" t="str">
        <f t="shared" si="299"/>
        <v>3-1</v>
      </c>
      <c r="H1827" s="5" t="s">
        <v>2198</v>
      </c>
      <c r="I1827" s="5">
        <f t="shared" si="300"/>
        <v>1</v>
      </c>
      <c r="J1827" s="5">
        <f t="shared" si="301"/>
        <v>2022</v>
      </c>
      <c r="K1827" s="5">
        <f t="shared" si="302"/>
        <v>13</v>
      </c>
      <c r="L1827" s="7">
        <f t="shared" si="303"/>
        <v>44574</v>
      </c>
      <c r="M1827" s="5" t="s">
        <v>2198</v>
      </c>
      <c r="U1827" s="5" t="s">
        <v>33</v>
      </c>
      <c r="V1827" s="5" t="str">
        <f t="shared" si="304"/>
        <v>clientes - varios</v>
      </c>
      <c r="W1827" s="5" t="str">
        <f t="shared" si="305"/>
        <v>CLIENTES - VARIOS</v>
      </c>
      <c r="X1827" s="5" t="str">
        <f t="shared" si="306"/>
        <v>Clientes - Varios</v>
      </c>
      <c r="Y1827" s="5">
        <v>99999999</v>
      </c>
      <c r="Z1827" s="5" t="s">
        <v>34</v>
      </c>
      <c r="AA1827" s="5" t="s">
        <v>35</v>
      </c>
      <c r="AD1827" s="5" t="s">
        <v>36</v>
      </c>
      <c r="AE1827" s="5">
        <v>423.73</v>
      </c>
      <c r="AF1827" s="5">
        <v>0</v>
      </c>
      <c r="AG1827" s="5">
        <v>76.27</v>
      </c>
      <c r="AH1827" s="5">
        <f t="shared" si="307"/>
        <v>500</v>
      </c>
    </row>
    <row r="1828" spans="1:34" x14ac:dyDescent="0.25">
      <c r="A1828" s="5">
        <v>1773</v>
      </c>
      <c r="B1828" s="5" t="s">
        <v>49</v>
      </c>
      <c r="C1828" s="5" t="s">
        <v>30</v>
      </c>
      <c r="D1828" s="5" t="s">
        <v>2208</v>
      </c>
      <c r="E1828" s="15" t="str">
        <f t="shared" si="308"/>
        <v>B003</v>
      </c>
      <c r="F1828" s="15" t="str">
        <f t="shared" si="298"/>
        <v>12323</v>
      </c>
      <c r="G1828" s="15" t="str">
        <f t="shared" si="299"/>
        <v>3-1</v>
      </c>
      <c r="H1828" s="5" t="s">
        <v>2198</v>
      </c>
      <c r="I1828" s="5">
        <f t="shared" si="300"/>
        <v>1</v>
      </c>
      <c r="J1828" s="5">
        <f t="shared" si="301"/>
        <v>2022</v>
      </c>
      <c r="K1828" s="5">
        <f t="shared" si="302"/>
        <v>13</v>
      </c>
      <c r="L1828" s="7">
        <f t="shared" si="303"/>
        <v>44574</v>
      </c>
      <c r="M1828" s="5" t="s">
        <v>2198</v>
      </c>
      <c r="U1828" s="5" t="s">
        <v>33</v>
      </c>
      <c r="V1828" s="5" t="str">
        <f t="shared" si="304"/>
        <v>clientes - varios</v>
      </c>
      <c r="W1828" s="5" t="str">
        <f t="shared" si="305"/>
        <v>CLIENTES - VARIOS</v>
      </c>
      <c r="X1828" s="5" t="str">
        <f t="shared" si="306"/>
        <v>Clientes - Varios</v>
      </c>
      <c r="Y1828" s="5">
        <v>99999999</v>
      </c>
      <c r="Z1828" s="5" t="s">
        <v>34</v>
      </c>
      <c r="AA1828" s="5" t="s">
        <v>35</v>
      </c>
      <c r="AD1828" s="5" t="s">
        <v>36</v>
      </c>
      <c r="AE1828" s="5">
        <v>423.73</v>
      </c>
      <c r="AF1828" s="5">
        <v>0</v>
      </c>
      <c r="AG1828" s="5">
        <v>76.27</v>
      </c>
      <c r="AH1828" s="5">
        <f t="shared" si="307"/>
        <v>500</v>
      </c>
    </row>
    <row r="1829" spans="1:34" x14ac:dyDescent="0.25">
      <c r="A1829" s="5">
        <v>1774</v>
      </c>
      <c r="B1829" s="5" t="s">
        <v>49</v>
      </c>
      <c r="C1829" s="5" t="s">
        <v>30</v>
      </c>
      <c r="D1829" s="5" t="s">
        <v>2209</v>
      </c>
      <c r="E1829" s="15" t="str">
        <f t="shared" si="308"/>
        <v>B003</v>
      </c>
      <c r="F1829" s="15" t="str">
        <f t="shared" si="298"/>
        <v>12322</v>
      </c>
      <c r="G1829" s="15" t="str">
        <f t="shared" si="299"/>
        <v>3-1</v>
      </c>
      <c r="H1829" s="5" t="s">
        <v>2198</v>
      </c>
      <c r="I1829" s="5">
        <f t="shared" si="300"/>
        <v>1</v>
      </c>
      <c r="J1829" s="5">
        <f t="shared" si="301"/>
        <v>2022</v>
      </c>
      <c r="K1829" s="5">
        <f t="shared" si="302"/>
        <v>13</v>
      </c>
      <c r="L1829" s="7">
        <f t="shared" si="303"/>
        <v>44574</v>
      </c>
      <c r="M1829" s="5" t="s">
        <v>2198</v>
      </c>
      <c r="U1829" s="5" t="s">
        <v>33</v>
      </c>
      <c r="V1829" s="5" t="str">
        <f t="shared" si="304"/>
        <v>clientes - varios</v>
      </c>
      <c r="W1829" s="5" t="str">
        <f t="shared" si="305"/>
        <v>CLIENTES - VARIOS</v>
      </c>
      <c r="X1829" s="5" t="str">
        <f t="shared" si="306"/>
        <v>Clientes - Varios</v>
      </c>
      <c r="Y1829" s="5">
        <v>99999999</v>
      </c>
      <c r="Z1829" s="5" t="s">
        <v>34</v>
      </c>
      <c r="AA1829" s="5" t="s">
        <v>35</v>
      </c>
      <c r="AD1829" s="5" t="s">
        <v>36</v>
      </c>
      <c r="AE1829" s="5">
        <v>423.73</v>
      </c>
      <c r="AF1829" s="5">
        <v>0</v>
      </c>
      <c r="AG1829" s="5">
        <v>76.27</v>
      </c>
      <c r="AH1829" s="5">
        <f t="shared" si="307"/>
        <v>500</v>
      </c>
    </row>
    <row r="1830" spans="1:34" x14ac:dyDescent="0.25">
      <c r="A1830" s="5">
        <v>1775</v>
      </c>
      <c r="B1830" s="5" t="s">
        <v>49</v>
      </c>
      <c r="C1830" s="5" t="s">
        <v>30</v>
      </c>
      <c r="D1830" s="5" t="s">
        <v>2210</v>
      </c>
      <c r="E1830" s="15" t="str">
        <f t="shared" si="308"/>
        <v>B003</v>
      </c>
      <c r="F1830" s="15" t="str">
        <f t="shared" si="298"/>
        <v>12321</v>
      </c>
      <c r="G1830" s="15" t="str">
        <f t="shared" si="299"/>
        <v>3-1</v>
      </c>
      <c r="H1830" s="5" t="s">
        <v>2198</v>
      </c>
      <c r="I1830" s="5">
        <f t="shared" si="300"/>
        <v>1</v>
      </c>
      <c r="J1830" s="5">
        <f t="shared" si="301"/>
        <v>2022</v>
      </c>
      <c r="K1830" s="5">
        <f t="shared" si="302"/>
        <v>13</v>
      </c>
      <c r="L1830" s="7">
        <f t="shared" si="303"/>
        <v>44574</v>
      </c>
      <c r="M1830" s="5" t="s">
        <v>2198</v>
      </c>
      <c r="U1830" s="5" t="s">
        <v>33</v>
      </c>
      <c r="V1830" s="5" t="str">
        <f t="shared" si="304"/>
        <v>clientes - varios</v>
      </c>
      <c r="W1830" s="5" t="str">
        <f t="shared" si="305"/>
        <v>CLIENTES - VARIOS</v>
      </c>
      <c r="X1830" s="5" t="str">
        <f t="shared" si="306"/>
        <v>Clientes - Varios</v>
      </c>
      <c r="Y1830" s="5">
        <v>99999999</v>
      </c>
      <c r="Z1830" s="5" t="s">
        <v>34</v>
      </c>
      <c r="AA1830" s="5" t="s">
        <v>35</v>
      </c>
      <c r="AD1830" s="5" t="s">
        <v>36</v>
      </c>
      <c r="AE1830" s="5">
        <v>423.73</v>
      </c>
      <c r="AF1830" s="5">
        <v>0</v>
      </c>
      <c r="AG1830" s="5">
        <v>76.27</v>
      </c>
      <c r="AH1830" s="5">
        <f t="shared" si="307"/>
        <v>500</v>
      </c>
    </row>
    <row r="1831" spans="1:34" x14ac:dyDescent="0.25">
      <c r="A1831" s="5">
        <v>1776</v>
      </c>
      <c r="B1831" s="5" t="s">
        <v>49</v>
      </c>
      <c r="C1831" s="5" t="s">
        <v>30</v>
      </c>
      <c r="D1831" s="5" t="s">
        <v>2211</v>
      </c>
      <c r="E1831" s="15" t="str">
        <f t="shared" si="308"/>
        <v>B003</v>
      </c>
      <c r="F1831" s="15" t="str">
        <f t="shared" si="298"/>
        <v>12320</v>
      </c>
      <c r="G1831" s="15" t="str">
        <f t="shared" si="299"/>
        <v>3-1</v>
      </c>
      <c r="H1831" s="5" t="s">
        <v>2198</v>
      </c>
      <c r="I1831" s="5">
        <f t="shared" si="300"/>
        <v>1</v>
      </c>
      <c r="J1831" s="5">
        <f t="shared" si="301"/>
        <v>2022</v>
      </c>
      <c r="K1831" s="5">
        <f t="shared" si="302"/>
        <v>13</v>
      </c>
      <c r="L1831" s="7">
        <f t="shared" si="303"/>
        <v>44574</v>
      </c>
      <c r="M1831" s="5" t="s">
        <v>2198</v>
      </c>
      <c r="U1831" s="5" t="s">
        <v>33</v>
      </c>
      <c r="V1831" s="5" t="str">
        <f t="shared" si="304"/>
        <v>clientes - varios</v>
      </c>
      <c r="W1831" s="5" t="str">
        <f t="shared" si="305"/>
        <v>CLIENTES - VARIOS</v>
      </c>
      <c r="X1831" s="5" t="str">
        <f t="shared" si="306"/>
        <v>Clientes - Varios</v>
      </c>
      <c r="Y1831" s="5">
        <v>99999999</v>
      </c>
      <c r="Z1831" s="5" t="s">
        <v>34</v>
      </c>
      <c r="AA1831" s="5" t="s">
        <v>35</v>
      </c>
      <c r="AD1831" s="5" t="s">
        <v>36</v>
      </c>
      <c r="AE1831" s="5">
        <v>423.73</v>
      </c>
      <c r="AF1831" s="5">
        <v>0</v>
      </c>
      <c r="AG1831" s="5">
        <v>76.27</v>
      </c>
      <c r="AH1831" s="5">
        <f t="shared" si="307"/>
        <v>500</v>
      </c>
    </row>
    <row r="1832" spans="1:34" x14ac:dyDescent="0.25">
      <c r="A1832" s="5">
        <v>1777</v>
      </c>
      <c r="B1832" s="5" t="s">
        <v>49</v>
      </c>
      <c r="C1832" s="5" t="s">
        <v>30</v>
      </c>
      <c r="D1832" s="5" t="s">
        <v>2212</v>
      </c>
      <c r="E1832" s="15" t="str">
        <f t="shared" si="308"/>
        <v>B003</v>
      </c>
      <c r="F1832" s="15" t="str">
        <f t="shared" si="298"/>
        <v>12319</v>
      </c>
      <c r="G1832" s="15" t="str">
        <f t="shared" si="299"/>
        <v>3-1</v>
      </c>
      <c r="H1832" s="5" t="s">
        <v>2198</v>
      </c>
      <c r="I1832" s="5">
        <f t="shared" si="300"/>
        <v>1</v>
      </c>
      <c r="J1832" s="5">
        <f t="shared" si="301"/>
        <v>2022</v>
      </c>
      <c r="K1832" s="5">
        <f t="shared" si="302"/>
        <v>13</v>
      </c>
      <c r="L1832" s="7">
        <f t="shared" si="303"/>
        <v>44574</v>
      </c>
      <c r="M1832" s="5" t="s">
        <v>2198</v>
      </c>
      <c r="U1832" s="5" t="s">
        <v>33</v>
      </c>
      <c r="V1832" s="5" t="str">
        <f t="shared" si="304"/>
        <v>clientes - varios</v>
      </c>
      <c r="W1832" s="5" t="str">
        <f t="shared" si="305"/>
        <v>CLIENTES - VARIOS</v>
      </c>
      <c r="X1832" s="5" t="str">
        <f t="shared" si="306"/>
        <v>Clientes - Varios</v>
      </c>
      <c r="Y1832" s="5">
        <v>99999999</v>
      </c>
      <c r="Z1832" s="5" t="s">
        <v>34</v>
      </c>
      <c r="AA1832" s="5" t="s">
        <v>35</v>
      </c>
      <c r="AD1832" s="5" t="s">
        <v>36</v>
      </c>
      <c r="AE1832" s="5">
        <v>423.73</v>
      </c>
      <c r="AF1832" s="5">
        <v>0</v>
      </c>
      <c r="AG1832" s="5">
        <v>76.27</v>
      </c>
      <c r="AH1832" s="5">
        <f t="shared" si="307"/>
        <v>500</v>
      </c>
    </row>
    <row r="1833" spans="1:34" x14ac:dyDescent="0.25">
      <c r="A1833" s="5">
        <v>1778</v>
      </c>
      <c r="B1833" s="5" t="s">
        <v>49</v>
      </c>
      <c r="C1833" s="5" t="s">
        <v>30</v>
      </c>
      <c r="D1833" s="5" t="s">
        <v>2213</v>
      </c>
      <c r="E1833" s="15" t="str">
        <f t="shared" si="308"/>
        <v>B003</v>
      </c>
      <c r="F1833" s="15" t="str">
        <f t="shared" si="298"/>
        <v>12318</v>
      </c>
      <c r="G1833" s="15" t="str">
        <f t="shared" si="299"/>
        <v>3-1</v>
      </c>
      <c r="H1833" s="5" t="s">
        <v>2198</v>
      </c>
      <c r="I1833" s="5">
        <f t="shared" si="300"/>
        <v>1</v>
      </c>
      <c r="J1833" s="5">
        <f t="shared" si="301"/>
        <v>2022</v>
      </c>
      <c r="K1833" s="5">
        <f t="shared" si="302"/>
        <v>13</v>
      </c>
      <c r="L1833" s="7">
        <f t="shared" si="303"/>
        <v>44574</v>
      </c>
      <c r="M1833" s="5" t="s">
        <v>2198</v>
      </c>
      <c r="U1833" s="5" t="s">
        <v>33</v>
      </c>
      <c r="V1833" s="5" t="str">
        <f t="shared" si="304"/>
        <v>clientes - varios</v>
      </c>
      <c r="W1833" s="5" t="str">
        <f t="shared" si="305"/>
        <v>CLIENTES - VARIOS</v>
      </c>
      <c r="X1833" s="5" t="str">
        <f t="shared" si="306"/>
        <v>Clientes - Varios</v>
      </c>
      <c r="Y1833" s="5">
        <v>99999999</v>
      </c>
      <c r="Z1833" s="5" t="s">
        <v>34</v>
      </c>
      <c r="AA1833" s="5" t="s">
        <v>35</v>
      </c>
      <c r="AD1833" s="5" t="s">
        <v>36</v>
      </c>
      <c r="AE1833" s="5">
        <v>423.73</v>
      </c>
      <c r="AF1833" s="5">
        <v>0</v>
      </c>
      <c r="AG1833" s="5">
        <v>76.27</v>
      </c>
      <c r="AH1833" s="5">
        <f t="shared" si="307"/>
        <v>500</v>
      </c>
    </row>
    <row r="1834" spans="1:34" x14ac:dyDescent="0.25">
      <c r="A1834" s="5">
        <v>1779</v>
      </c>
      <c r="B1834" s="5" t="s">
        <v>49</v>
      </c>
      <c r="C1834" s="5" t="s">
        <v>30</v>
      </c>
      <c r="D1834" s="5" t="s">
        <v>2214</v>
      </c>
      <c r="E1834" s="15" t="str">
        <f t="shared" si="308"/>
        <v>B003</v>
      </c>
      <c r="F1834" s="15" t="str">
        <f t="shared" si="298"/>
        <v>12317</v>
      </c>
      <c r="G1834" s="15" t="str">
        <f t="shared" si="299"/>
        <v>3-1</v>
      </c>
      <c r="H1834" s="5" t="s">
        <v>2198</v>
      </c>
      <c r="I1834" s="5">
        <f t="shared" si="300"/>
        <v>1</v>
      </c>
      <c r="J1834" s="5">
        <f t="shared" si="301"/>
        <v>2022</v>
      </c>
      <c r="K1834" s="5">
        <f t="shared" si="302"/>
        <v>13</v>
      </c>
      <c r="L1834" s="7">
        <f t="shared" si="303"/>
        <v>44574</v>
      </c>
      <c r="M1834" s="5" t="s">
        <v>2198</v>
      </c>
      <c r="U1834" s="5" t="s">
        <v>33</v>
      </c>
      <c r="V1834" s="5" t="str">
        <f t="shared" si="304"/>
        <v>clientes - varios</v>
      </c>
      <c r="W1834" s="5" t="str">
        <f t="shared" si="305"/>
        <v>CLIENTES - VARIOS</v>
      </c>
      <c r="X1834" s="5" t="str">
        <f t="shared" si="306"/>
        <v>Clientes - Varios</v>
      </c>
      <c r="Y1834" s="5">
        <v>99999999</v>
      </c>
      <c r="Z1834" s="5" t="s">
        <v>34</v>
      </c>
      <c r="AA1834" s="5" t="s">
        <v>35</v>
      </c>
      <c r="AD1834" s="5" t="s">
        <v>36</v>
      </c>
      <c r="AE1834" s="5">
        <v>423.73</v>
      </c>
      <c r="AF1834" s="5">
        <v>0</v>
      </c>
      <c r="AG1834" s="5">
        <v>76.27</v>
      </c>
      <c r="AH1834" s="5">
        <f t="shared" si="307"/>
        <v>500</v>
      </c>
    </row>
    <row r="1835" spans="1:34" x14ac:dyDescent="0.25">
      <c r="A1835" s="5">
        <v>1780</v>
      </c>
      <c r="B1835" s="5" t="s">
        <v>49</v>
      </c>
      <c r="C1835" s="5" t="s">
        <v>30</v>
      </c>
      <c r="D1835" s="5" t="s">
        <v>2215</v>
      </c>
      <c r="E1835" s="15" t="str">
        <f t="shared" si="308"/>
        <v>B003</v>
      </c>
      <c r="F1835" s="15" t="str">
        <f t="shared" si="298"/>
        <v>12316</v>
      </c>
      <c r="G1835" s="15" t="str">
        <f t="shared" si="299"/>
        <v>3-1</v>
      </c>
      <c r="H1835" s="5" t="s">
        <v>2198</v>
      </c>
      <c r="I1835" s="5">
        <f t="shared" si="300"/>
        <v>1</v>
      </c>
      <c r="J1835" s="5">
        <f t="shared" si="301"/>
        <v>2022</v>
      </c>
      <c r="K1835" s="5">
        <f t="shared" si="302"/>
        <v>13</v>
      </c>
      <c r="L1835" s="7">
        <f t="shared" si="303"/>
        <v>44574</v>
      </c>
      <c r="M1835" s="5" t="s">
        <v>2198</v>
      </c>
      <c r="U1835" s="5" t="s">
        <v>33</v>
      </c>
      <c r="V1835" s="5" t="str">
        <f t="shared" si="304"/>
        <v>clientes - varios</v>
      </c>
      <c r="W1835" s="5" t="str">
        <f t="shared" si="305"/>
        <v>CLIENTES - VARIOS</v>
      </c>
      <c r="X1835" s="5" t="str">
        <f t="shared" si="306"/>
        <v>Clientes - Varios</v>
      </c>
      <c r="Y1835" s="5">
        <v>99999999</v>
      </c>
      <c r="Z1835" s="5" t="s">
        <v>34</v>
      </c>
      <c r="AA1835" s="5" t="s">
        <v>35</v>
      </c>
      <c r="AD1835" s="5" t="s">
        <v>36</v>
      </c>
      <c r="AE1835" s="5">
        <v>423.73</v>
      </c>
      <c r="AF1835" s="5">
        <v>0</v>
      </c>
      <c r="AG1835" s="5">
        <v>76.27</v>
      </c>
      <c r="AH1835" s="5">
        <f t="shared" si="307"/>
        <v>500</v>
      </c>
    </row>
    <row r="1836" spans="1:34" x14ac:dyDescent="0.25">
      <c r="A1836" s="5">
        <v>1781</v>
      </c>
      <c r="B1836" s="5" t="s">
        <v>49</v>
      </c>
      <c r="C1836" s="5" t="s">
        <v>30</v>
      </c>
      <c r="D1836" s="5" t="s">
        <v>2216</v>
      </c>
      <c r="E1836" s="15" t="str">
        <f t="shared" si="308"/>
        <v>B003</v>
      </c>
      <c r="F1836" s="15" t="str">
        <f t="shared" si="298"/>
        <v>12315</v>
      </c>
      <c r="G1836" s="15" t="str">
        <f t="shared" si="299"/>
        <v>3-1</v>
      </c>
      <c r="H1836" s="5" t="s">
        <v>2198</v>
      </c>
      <c r="I1836" s="5">
        <f t="shared" si="300"/>
        <v>1</v>
      </c>
      <c r="J1836" s="5">
        <f t="shared" si="301"/>
        <v>2022</v>
      </c>
      <c r="K1836" s="5">
        <f t="shared" si="302"/>
        <v>13</v>
      </c>
      <c r="L1836" s="7">
        <f t="shared" si="303"/>
        <v>44574</v>
      </c>
      <c r="M1836" s="5" t="s">
        <v>2198</v>
      </c>
      <c r="U1836" s="5" t="s">
        <v>33</v>
      </c>
      <c r="V1836" s="5" t="str">
        <f t="shared" si="304"/>
        <v>clientes - varios</v>
      </c>
      <c r="W1836" s="5" t="str">
        <f t="shared" si="305"/>
        <v>CLIENTES - VARIOS</v>
      </c>
      <c r="X1836" s="5" t="str">
        <f t="shared" si="306"/>
        <v>Clientes - Varios</v>
      </c>
      <c r="Y1836" s="5">
        <v>99999999</v>
      </c>
      <c r="Z1836" s="5" t="s">
        <v>34</v>
      </c>
      <c r="AA1836" s="5" t="s">
        <v>35</v>
      </c>
      <c r="AD1836" s="5" t="s">
        <v>36</v>
      </c>
      <c r="AE1836" s="5">
        <v>423.73</v>
      </c>
      <c r="AF1836" s="5">
        <v>0</v>
      </c>
      <c r="AG1836" s="5">
        <v>76.27</v>
      </c>
      <c r="AH1836" s="5">
        <f t="shared" si="307"/>
        <v>500</v>
      </c>
    </row>
    <row r="1837" spans="1:34" x14ac:dyDescent="0.25">
      <c r="A1837" s="5">
        <v>1782</v>
      </c>
      <c r="B1837" s="5" t="s">
        <v>49</v>
      </c>
      <c r="C1837" s="5" t="s">
        <v>30</v>
      </c>
      <c r="D1837" s="5" t="s">
        <v>2217</v>
      </c>
      <c r="E1837" s="15" t="str">
        <f t="shared" si="308"/>
        <v>B003</v>
      </c>
      <c r="F1837" s="15" t="str">
        <f t="shared" si="298"/>
        <v>12314</v>
      </c>
      <c r="G1837" s="15" t="str">
        <f t="shared" si="299"/>
        <v>3-1</v>
      </c>
      <c r="H1837" s="5" t="s">
        <v>2198</v>
      </c>
      <c r="I1837" s="5">
        <f t="shared" si="300"/>
        <v>1</v>
      </c>
      <c r="J1837" s="5">
        <f t="shared" si="301"/>
        <v>2022</v>
      </c>
      <c r="K1837" s="5">
        <f t="shared" si="302"/>
        <v>13</v>
      </c>
      <c r="L1837" s="7">
        <f t="shared" si="303"/>
        <v>44574</v>
      </c>
      <c r="M1837" s="5" t="s">
        <v>2198</v>
      </c>
      <c r="U1837" s="5" t="s">
        <v>33</v>
      </c>
      <c r="V1837" s="5" t="str">
        <f t="shared" si="304"/>
        <v>clientes - varios</v>
      </c>
      <c r="W1837" s="5" t="str">
        <f t="shared" si="305"/>
        <v>CLIENTES - VARIOS</v>
      </c>
      <c r="X1837" s="5" t="str">
        <f t="shared" si="306"/>
        <v>Clientes - Varios</v>
      </c>
      <c r="Y1837" s="5">
        <v>99999999</v>
      </c>
      <c r="Z1837" s="5" t="s">
        <v>34</v>
      </c>
      <c r="AA1837" s="5" t="s">
        <v>35</v>
      </c>
      <c r="AD1837" s="5" t="s">
        <v>36</v>
      </c>
      <c r="AE1837" s="5">
        <v>423.73</v>
      </c>
      <c r="AF1837" s="5">
        <v>0</v>
      </c>
      <c r="AG1837" s="5">
        <v>76.27</v>
      </c>
      <c r="AH1837" s="5">
        <f t="shared" si="307"/>
        <v>500</v>
      </c>
    </row>
    <row r="1838" spans="1:34" x14ac:dyDescent="0.25">
      <c r="A1838" s="5">
        <v>1783</v>
      </c>
      <c r="B1838" s="5" t="s">
        <v>49</v>
      </c>
      <c r="C1838" s="5" t="s">
        <v>30</v>
      </c>
      <c r="D1838" s="5" t="s">
        <v>2218</v>
      </c>
      <c r="E1838" s="15" t="str">
        <f t="shared" si="308"/>
        <v>B003</v>
      </c>
      <c r="F1838" s="15" t="str">
        <f t="shared" si="298"/>
        <v>12313</v>
      </c>
      <c r="G1838" s="15" t="str">
        <f t="shared" si="299"/>
        <v>3-1</v>
      </c>
      <c r="H1838" s="5" t="s">
        <v>2198</v>
      </c>
      <c r="I1838" s="5">
        <f t="shared" si="300"/>
        <v>1</v>
      </c>
      <c r="J1838" s="5">
        <f t="shared" si="301"/>
        <v>2022</v>
      </c>
      <c r="K1838" s="5">
        <f t="shared" si="302"/>
        <v>13</v>
      </c>
      <c r="L1838" s="7">
        <f t="shared" si="303"/>
        <v>44574</v>
      </c>
      <c r="M1838" s="5" t="s">
        <v>2198</v>
      </c>
      <c r="U1838" s="5" t="s">
        <v>33</v>
      </c>
      <c r="V1838" s="5" t="str">
        <f t="shared" si="304"/>
        <v>clientes - varios</v>
      </c>
      <c r="W1838" s="5" t="str">
        <f t="shared" si="305"/>
        <v>CLIENTES - VARIOS</v>
      </c>
      <c r="X1838" s="5" t="str">
        <f t="shared" si="306"/>
        <v>Clientes - Varios</v>
      </c>
      <c r="Y1838" s="5">
        <v>99999999</v>
      </c>
      <c r="Z1838" s="5" t="s">
        <v>34</v>
      </c>
      <c r="AA1838" s="5" t="s">
        <v>35</v>
      </c>
      <c r="AD1838" s="5" t="s">
        <v>36</v>
      </c>
      <c r="AE1838" s="5">
        <v>423.73</v>
      </c>
      <c r="AF1838" s="5">
        <v>0</v>
      </c>
      <c r="AG1838" s="5">
        <v>76.27</v>
      </c>
      <c r="AH1838" s="5">
        <f t="shared" si="307"/>
        <v>500</v>
      </c>
    </row>
    <row r="1839" spans="1:34" x14ac:dyDescent="0.25">
      <c r="A1839" s="5">
        <v>1784</v>
      </c>
      <c r="B1839" s="5" t="s">
        <v>49</v>
      </c>
      <c r="C1839" s="5" t="s">
        <v>30</v>
      </c>
      <c r="D1839" s="5" t="s">
        <v>2219</v>
      </c>
      <c r="E1839" s="15" t="str">
        <f t="shared" si="308"/>
        <v>B003</v>
      </c>
      <c r="F1839" s="15" t="str">
        <f t="shared" si="298"/>
        <v>12312</v>
      </c>
      <c r="G1839" s="15" t="str">
        <f t="shared" si="299"/>
        <v>3-1</v>
      </c>
      <c r="H1839" s="5" t="s">
        <v>2198</v>
      </c>
      <c r="I1839" s="5">
        <f t="shared" si="300"/>
        <v>1</v>
      </c>
      <c r="J1839" s="5">
        <f t="shared" si="301"/>
        <v>2022</v>
      </c>
      <c r="K1839" s="5">
        <f t="shared" si="302"/>
        <v>13</v>
      </c>
      <c r="L1839" s="7">
        <f t="shared" si="303"/>
        <v>44574</v>
      </c>
      <c r="M1839" s="5" t="s">
        <v>2198</v>
      </c>
      <c r="U1839" s="5" t="s">
        <v>33</v>
      </c>
      <c r="V1839" s="5" t="str">
        <f t="shared" si="304"/>
        <v>clientes - varios</v>
      </c>
      <c r="W1839" s="5" t="str">
        <f t="shared" si="305"/>
        <v>CLIENTES - VARIOS</v>
      </c>
      <c r="X1839" s="5" t="str">
        <f t="shared" si="306"/>
        <v>Clientes - Varios</v>
      </c>
      <c r="Y1839" s="5">
        <v>99999999</v>
      </c>
      <c r="Z1839" s="5" t="s">
        <v>34</v>
      </c>
      <c r="AA1839" s="5" t="s">
        <v>35</v>
      </c>
      <c r="AD1839" s="5" t="s">
        <v>36</v>
      </c>
      <c r="AE1839" s="5">
        <v>42.37</v>
      </c>
      <c r="AF1839" s="5">
        <v>0</v>
      </c>
      <c r="AG1839" s="5">
        <v>7.63</v>
      </c>
      <c r="AH1839" s="5">
        <f t="shared" si="307"/>
        <v>50</v>
      </c>
    </row>
    <row r="1840" spans="1:34" x14ac:dyDescent="0.25">
      <c r="A1840" s="5">
        <v>1785</v>
      </c>
      <c r="B1840" s="5" t="s">
        <v>29</v>
      </c>
      <c r="C1840" s="5" t="s">
        <v>38</v>
      </c>
      <c r="D1840" s="5" t="s">
        <v>2220</v>
      </c>
      <c r="E1840" s="15" t="str">
        <f t="shared" si="308"/>
        <v>F001</v>
      </c>
      <c r="F1840" s="15" t="str">
        <f t="shared" si="298"/>
        <v>8129</v>
      </c>
      <c r="G1840" s="15" t="str">
        <f t="shared" si="299"/>
        <v>1-8</v>
      </c>
      <c r="H1840" s="5" t="s">
        <v>2198</v>
      </c>
      <c r="I1840" s="5">
        <f t="shared" si="300"/>
        <v>1</v>
      </c>
      <c r="J1840" s="5">
        <f t="shared" si="301"/>
        <v>2022</v>
      </c>
      <c r="K1840" s="5">
        <f t="shared" si="302"/>
        <v>13</v>
      </c>
      <c r="L1840" s="7">
        <f t="shared" si="303"/>
        <v>44574</v>
      </c>
      <c r="M1840" s="5" t="s">
        <v>2198</v>
      </c>
      <c r="R1840" s="5" t="s">
        <v>87</v>
      </c>
      <c r="S1840" s="5" t="s">
        <v>40</v>
      </c>
      <c r="T1840" s="5" t="s">
        <v>41</v>
      </c>
      <c r="U1840" s="5" t="s">
        <v>2221</v>
      </c>
      <c r="V1840" s="5" t="str">
        <f t="shared" si="304"/>
        <v>inversiones cubas e.i.r.l.</v>
      </c>
      <c r="W1840" s="5" t="str">
        <f t="shared" si="305"/>
        <v>INVERSIONES CUBAS E.I.R.L.</v>
      </c>
      <c r="X1840" s="5" t="str">
        <f t="shared" si="306"/>
        <v>Inversiones Cubas E.I.R.L.</v>
      </c>
      <c r="Y1840" s="5">
        <v>20480090421</v>
      </c>
      <c r="Z1840" s="5" t="s">
        <v>34</v>
      </c>
      <c r="AA1840" s="5" t="s">
        <v>35</v>
      </c>
      <c r="AD1840" s="5" t="s">
        <v>36</v>
      </c>
      <c r="AE1840" s="5">
        <v>127.12</v>
      </c>
      <c r="AF1840" s="5">
        <v>0</v>
      </c>
      <c r="AG1840" s="5">
        <v>22.88</v>
      </c>
      <c r="AH1840" s="5">
        <f t="shared" si="307"/>
        <v>150</v>
      </c>
    </row>
    <row r="1841" spans="1:34" x14ac:dyDescent="0.25">
      <c r="A1841" s="5">
        <v>1786</v>
      </c>
      <c r="B1841" s="5" t="s">
        <v>29</v>
      </c>
      <c r="C1841" s="5" t="s">
        <v>38</v>
      </c>
      <c r="D1841" s="5" t="s">
        <v>2222</v>
      </c>
      <c r="E1841" s="15" t="str">
        <f t="shared" si="308"/>
        <v>F001</v>
      </c>
      <c r="F1841" s="15" t="str">
        <f t="shared" si="298"/>
        <v>8128</v>
      </c>
      <c r="G1841" s="15" t="str">
        <f t="shared" si="299"/>
        <v>1-8</v>
      </c>
      <c r="H1841" s="5" t="s">
        <v>2198</v>
      </c>
      <c r="I1841" s="5">
        <f t="shared" si="300"/>
        <v>1</v>
      </c>
      <c r="J1841" s="5">
        <f t="shared" si="301"/>
        <v>2022</v>
      </c>
      <c r="K1841" s="5">
        <f t="shared" si="302"/>
        <v>13</v>
      </c>
      <c r="L1841" s="7">
        <f t="shared" si="303"/>
        <v>44574</v>
      </c>
      <c r="M1841" s="5" t="s">
        <v>2198</v>
      </c>
      <c r="R1841" s="5" t="s">
        <v>41</v>
      </c>
      <c r="S1841" s="5" t="s">
        <v>40</v>
      </c>
      <c r="T1841" s="5" t="s">
        <v>41</v>
      </c>
      <c r="U1841" s="5" t="s">
        <v>265</v>
      </c>
      <c r="V1841" s="5" t="str">
        <f t="shared" si="304"/>
        <v>empresa de transportes cj emperador e.i.r.l.</v>
      </c>
      <c r="W1841" s="5" t="str">
        <f t="shared" si="305"/>
        <v>EMPRESA DE TRANSPORTES CJ EMPERADOR E.I.R.L.</v>
      </c>
      <c r="X1841" s="5" t="str">
        <f t="shared" si="306"/>
        <v>Empresa De Transportes Cj Emperador E.I.R.L.</v>
      </c>
      <c r="Y1841" s="5">
        <v>20603639210</v>
      </c>
      <c r="Z1841" s="5" t="s">
        <v>34</v>
      </c>
      <c r="AA1841" s="5" t="s">
        <v>35</v>
      </c>
      <c r="AD1841" s="5" t="s">
        <v>36</v>
      </c>
      <c r="AE1841" s="5">
        <v>652.54</v>
      </c>
      <c r="AF1841" s="5">
        <v>0</v>
      </c>
      <c r="AG1841" s="5">
        <v>117.46</v>
      </c>
      <c r="AH1841" s="5">
        <f t="shared" si="307"/>
        <v>770</v>
      </c>
    </row>
    <row r="1842" spans="1:34" x14ac:dyDescent="0.25">
      <c r="A1842" s="5">
        <v>1787</v>
      </c>
      <c r="B1842" s="5" t="s">
        <v>29</v>
      </c>
      <c r="C1842" s="5" t="s">
        <v>30</v>
      </c>
      <c r="D1842" s="5" t="s">
        <v>2223</v>
      </c>
      <c r="E1842" s="15" t="str">
        <f t="shared" si="308"/>
        <v>B001</v>
      </c>
      <c r="F1842" s="15" t="str">
        <f t="shared" si="298"/>
        <v>16845</v>
      </c>
      <c r="G1842" s="15" t="str">
        <f t="shared" si="299"/>
        <v>1-1</v>
      </c>
      <c r="H1842" s="5" t="s">
        <v>2198</v>
      </c>
      <c r="I1842" s="5">
        <f t="shared" si="300"/>
        <v>1</v>
      </c>
      <c r="J1842" s="5">
        <f t="shared" si="301"/>
        <v>2022</v>
      </c>
      <c r="K1842" s="5">
        <f t="shared" si="302"/>
        <v>13</v>
      </c>
      <c r="L1842" s="7">
        <f t="shared" si="303"/>
        <v>44574</v>
      </c>
      <c r="M1842" s="5" t="s">
        <v>2198</v>
      </c>
      <c r="U1842" s="5" t="s">
        <v>33</v>
      </c>
      <c r="V1842" s="5" t="str">
        <f t="shared" si="304"/>
        <v>clientes - varios</v>
      </c>
      <c r="W1842" s="5" t="str">
        <f t="shared" si="305"/>
        <v>CLIENTES - VARIOS</v>
      </c>
      <c r="X1842" s="5" t="str">
        <f t="shared" si="306"/>
        <v>Clientes - Varios</v>
      </c>
      <c r="Y1842" s="5">
        <v>99999999</v>
      </c>
      <c r="Z1842" s="5" t="s">
        <v>34</v>
      </c>
      <c r="AA1842" s="5" t="s">
        <v>35</v>
      </c>
      <c r="AD1842" s="5" t="s">
        <v>36</v>
      </c>
      <c r="AE1842" s="5">
        <v>42.37</v>
      </c>
      <c r="AF1842" s="5">
        <v>0</v>
      </c>
      <c r="AG1842" s="5">
        <v>7.63</v>
      </c>
      <c r="AH1842" s="5">
        <f t="shared" si="307"/>
        <v>50</v>
      </c>
    </row>
    <row r="1843" spans="1:34" x14ac:dyDescent="0.25">
      <c r="A1843" s="5">
        <v>1788</v>
      </c>
      <c r="B1843" s="5" t="s">
        <v>29</v>
      </c>
      <c r="C1843" s="5" t="s">
        <v>38</v>
      </c>
      <c r="D1843" s="5" t="s">
        <v>2224</v>
      </c>
      <c r="E1843" s="15" t="str">
        <f t="shared" si="308"/>
        <v>F001</v>
      </c>
      <c r="F1843" s="15" t="str">
        <f t="shared" si="298"/>
        <v>8127</v>
      </c>
      <c r="G1843" s="15" t="str">
        <f t="shared" si="299"/>
        <v>1-8</v>
      </c>
      <c r="H1843" s="5" t="s">
        <v>2198</v>
      </c>
      <c r="I1843" s="5">
        <f t="shared" si="300"/>
        <v>1</v>
      </c>
      <c r="J1843" s="5">
        <f t="shared" si="301"/>
        <v>2022</v>
      </c>
      <c r="K1843" s="5">
        <f t="shared" si="302"/>
        <v>13</v>
      </c>
      <c r="L1843" s="7">
        <f t="shared" si="303"/>
        <v>44574</v>
      </c>
      <c r="M1843" s="5" t="s">
        <v>2198</v>
      </c>
      <c r="R1843" s="5" t="s">
        <v>41</v>
      </c>
      <c r="S1843" s="5" t="s">
        <v>40</v>
      </c>
      <c r="T1843" s="5" t="s">
        <v>41</v>
      </c>
      <c r="U1843" s="5" t="s">
        <v>1524</v>
      </c>
      <c r="V1843" s="5" t="str">
        <f t="shared" si="304"/>
        <v>rimarachin salazar segundo santos</v>
      </c>
      <c r="W1843" s="5" t="str">
        <f t="shared" si="305"/>
        <v>RIMARACHIN SALAZAR SEGUNDO SANTOS</v>
      </c>
      <c r="X1843" s="5" t="str">
        <f t="shared" si="306"/>
        <v>Rimarachin Salazar Segundo Santos</v>
      </c>
      <c r="Y1843" s="5">
        <v>10806402236</v>
      </c>
      <c r="Z1843" s="5" t="s">
        <v>34</v>
      </c>
      <c r="AA1843" s="5" t="s">
        <v>35</v>
      </c>
      <c r="AD1843" s="5" t="s">
        <v>36</v>
      </c>
      <c r="AE1843" s="5">
        <v>1694.91</v>
      </c>
      <c r="AF1843" s="5">
        <v>0</v>
      </c>
      <c r="AG1843" s="5">
        <v>305.08</v>
      </c>
      <c r="AH1843" s="5">
        <f t="shared" si="307"/>
        <v>1999.99</v>
      </c>
    </row>
    <row r="1844" spans="1:34" x14ac:dyDescent="0.25">
      <c r="A1844" s="5">
        <v>1789</v>
      </c>
      <c r="B1844" s="5" t="s">
        <v>49</v>
      </c>
      <c r="C1844" s="5" t="s">
        <v>30</v>
      </c>
      <c r="D1844" s="5" t="s">
        <v>2225</v>
      </c>
      <c r="E1844" s="15" t="str">
        <f t="shared" si="308"/>
        <v>B003</v>
      </c>
      <c r="F1844" s="15" t="str">
        <f t="shared" si="298"/>
        <v>12311</v>
      </c>
      <c r="G1844" s="15" t="str">
        <f t="shared" si="299"/>
        <v>3-1</v>
      </c>
      <c r="H1844" s="5" t="s">
        <v>2198</v>
      </c>
      <c r="I1844" s="5">
        <f t="shared" si="300"/>
        <v>1</v>
      </c>
      <c r="J1844" s="5">
        <f t="shared" si="301"/>
        <v>2022</v>
      </c>
      <c r="K1844" s="5">
        <f t="shared" si="302"/>
        <v>13</v>
      </c>
      <c r="L1844" s="7">
        <f t="shared" si="303"/>
        <v>44574</v>
      </c>
      <c r="M1844" s="5" t="s">
        <v>2198</v>
      </c>
      <c r="U1844" s="5" t="s">
        <v>33</v>
      </c>
      <c r="V1844" s="5" t="str">
        <f t="shared" si="304"/>
        <v>clientes - varios</v>
      </c>
      <c r="W1844" s="5" t="str">
        <f t="shared" si="305"/>
        <v>CLIENTES - VARIOS</v>
      </c>
      <c r="X1844" s="5" t="str">
        <f t="shared" si="306"/>
        <v>Clientes - Varios</v>
      </c>
      <c r="Y1844" s="5">
        <v>99999999</v>
      </c>
      <c r="Z1844" s="5" t="s">
        <v>34</v>
      </c>
      <c r="AA1844" s="5" t="s">
        <v>35</v>
      </c>
      <c r="AD1844" s="5" t="s">
        <v>36</v>
      </c>
      <c r="AE1844" s="5">
        <v>72.459999999999994</v>
      </c>
      <c r="AF1844" s="5">
        <v>0</v>
      </c>
      <c r="AG1844" s="5">
        <v>13.04</v>
      </c>
      <c r="AH1844" s="5">
        <f t="shared" si="307"/>
        <v>85.5</v>
      </c>
    </row>
    <row r="1845" spans="1:34" x14ac:dyDescent="0.25">
      <c r="A1845" s="5">
        <v>1790</v>
      </c>
      <c r="B1845" s="5" t="s">
        <v>29</v>
      </c>
      <c r="C1845" s="5" t="s">
        <v>38</v>
      </c>
      <c r="D1845" s="5" t="s">
        <v>2226</v>
      </c>
      <c r="E1845" s="15" t="str">
        <f t="shared" si="308"/>
        <v>F001</v>
      </c>
      <c r="F1845" s="15" t="str">
        <f t="shared" si="298"/>
        <v>8126</v>
      </c>
      <c r="G1845" s="15" t="str">
        <f t="shared" si="299"/>
        <v>1-8</v>
      </c>
      <c r="H1845" s="5" t="s">
        <v>2198</v>
      </c>
      <c r="I1845" s="5">
        <f t="shared" si="300"/>
        <v>1</v>
      </c>
      <c r="J1845" s="5">
        <f t="shared" si="301"/>
        <v>2022</v>
      </c>
      <c r="K1845" s="5">
        <f t="shared" si="302"/>
        <v>13</v>
      </c>
      <c r="L1845" s="7">
        <f t="shared" si="303"/>
        <v>44574</v>
      </c>
      <c r="M1845" s="5" t="s">
        <v>2198</v>
      </c>
      <c r="R1845" s="5" t="s">
        <v>92</v>
      </c>
      <c r="S1845" s="5" t="s">
        <v>40</v>
      </c>
      <c r="T1845" s="5" t="s">
        <v>41</v>
      </c>
      <c r="U1845" s="5" t="s">
        <v>315</v>
      </c>
      <c r="V1845" s="5" t="str">
        <f t="shared" si="304"/>
        <v>multiservicios v &amp; g gutty e.i.r.l.</v>
      </c>
      <c r="W1845" s="5" t="str">
        <f t="shared" si="305"/>
        <v>MULTISERVICIOS V &amp; G GUTTY E.I.R.L.</v>
      </c>
      <c r="X1845" s="5" t="str">
        <f t="shared" si="306"/>
        <v>Multiservicios V &amp; G Gutty E.I.R.L.</v>
      </c>
      <c r="Y1845" s="5">
        <v>20604043779</v>
      </c>
      <c r="Z1845" s="5" t="s">
        <v>34</v>
      </c>
      <c r="AA1845" s="5" t="s">
        <v>35</v>
      </c>
      <c r="AD1845" s="5" t="s">
        <v>36</v>
      </c>
      <c r="AE1845" s="5">
        <v>203.39</v>
      </c>
      <c r="AF1845" s="5">
        <v>0</v>
      </c>
      <c r="AG1845" s="5">
        <v>36.61</v>
      </c>
      <c r="AH1845" s="5">
        <f t="shared" si="307"/>
        <v>240</v>
      </c>
    </row>
    <row r="1846" spans="1:34" x14ac:dyDescent="0.25">
      <c r="A1846" s="5">
        <v>1791</v>
      </c>
      <c r="B1846" s="5" t="s">
        <v>29</v>
      </c>
      <c r="C1846" s="5" t="s">
        <v>30</v>
      </c>
      <c r="D1846" s="5" t="s">
        <v>2227</v>
      </c>
      <c r="E1846" s="15" t="str">
        <f t="shared" si="308"/>
        <v>B001</v>
      </c>
      <c r="F1846" s="15" t="str">
        <f t="shared" si="298"/>
        <v>16844</v>
      </c>
      <c r="G1846" s="15" t="str">
        <f t="shared" si="299"/>
        <v>1-1</v>
      </c>
      <c r="H1846" s="5" t="s">
        <v>2198</v>
      </c>
      <c r="I1846" s="5">
        <f t="shared" si="300"/>
        <v>1</v>
      </c>
      <c r="J1846" s="5">
        <f t="shared" si="301"/>
        <v>2022</v>
      </c>
      <c r="K1846" s="5">
        <f t="shared" si="302"/>
        <v>13</v>
      </c>
      <c r="L1846" s="7">
        <f t="shared" si="303"/>
        <v>44574</v>
      </c>
      <c r="M1846" s="5" t="s">
        <v>2198</v>
      </c>
      <c r="U1846" s="5" t="s">
        <v>33</v>
      </c>
      <c r="V1846" s="5" t="str">
        <f t="shared" si="304"/>
        <v>clientes - varios</v>
      </c>
      <c r="W1846" s="5" t="str">
        <f t="shared" si="305"/>
        <v>CLIENTES - VARIOS</v>
      </c>
      <c r="X1846" s="5" t="str">
        <f t="shared" si="306"/>
        <v>Clientes - Varios</v>
      </c>
      <c r="Y1846" s="5">
        <v>99999999</v>
      </c>
      <c r="Z1846" s="5" t="s">
        <v>34</v>
      </c>
      <c r="AA1846" s="5" t="s">
        <v>35</v>
      </c>
      <c r="AD1846" s="5" t="s">
        <v>36</v>
      </c>
      <c r="AE1846" s="5">
        <v>23.73</v>
      </c>
      <c r="AF1846" s="5">
        <v>0</v>
      </c>
      <c r="AG1846" s="5">
        <v>4.2699999999999996</v>
      </c>
      <c r="AH1846" s="5">
        <f t="shared" si="307"/>
        <v>28</v>
      </c>
    </row>
    <row r="1847" spans="1:34" x14ac:dyDescent="0.25">
      <c r="A1847" s="5">
        <v>1792</v>
      </c>
      <c r="B1847" s="5" t="s">
        <v>29</v>
      </c>
      <c r="C1847" s="5" t="s">
        <v>38</v>
      </c>
      <c r="D1847" s="5" t="s">
        <v>2228</v>
      </c>
      <c r="E1847" s="15" t="str">
        <f t="shared" si="308"/>
        <v>F001</v>
      </c>
      <c r="F1847" s="15" t="str">
        <f t="shared" si="298"/>
        <v>8125</v>
      </c>
      <c r="G1847" s="15" t="str">
        <f t="shared" si="299"/>
        <v>1-8</v>
      </c>
      <c r="H1847" s="5" t="s">
        <v>2198</v>
      </c>
      <c r="I1847" s="5">
        <f t="shared" si="300"/>
        <v>1</v>
      </c>
      <c r="J1847" s="5">
        <f t="shared" si="301"/>
        <v>2022</v>
      </c>
      <c r="K1847" s="5">
        <f t="shared" si="302"/>
        <v>13</v>
      </c>
      <c r="L1847" s="7">
        <f t="shared" si="303"/>
        <v>44574</v>
      </c>
      <c r="M1847" s="5" t="s">
        <v>2198</v>
      </c>
      <c r="S1847" s="5" t="s">
        <v>61</v>
      </c>
      <c r="T1847" s="5" t="s">
        <v>713</v>
      </c>
      <c r="U1847" s="5" t="s">
        <v>1342</v>
      </c>
      <c r="V1847" s="5" t="str">
        <f t="shared" si="304"/>
        <v>burga blanco joel</v>
      </c>
      <c r="W1847" s="5" t="str">
        <f t="shared" si="305"/>
        <v>BURGA BLANCO JOEL</v>
      </c>
      <c r="X1847" s="5" t="str">
        <f t="shared" si="306"/>
        <v>Burga Blanco Joel</v>
      </c>
      <c r="Y1847" s="5">
        <v>10275762488</v>
      </c>
      <c r="Z1847" s="5" t="s">
        <v>34</v>
      </c>
      <c r="AA1847" s="5" t="s">
        <v>35</v>
      </c>
      <c r="AD1847" s="5" t="s">
        <v>36</v>
      </c>
      <c r="AE1847" s="5">
        <v>338.98</v>
      </c>
      <c r="AF1847" s="5">
        <v>0</v>
      </c>
      <c r="AG1847" s="5">
        <v>61.02</v>
      </c>
      <c r="AH1847" s="5">
        <f t="shared" si="307"/>
        <v>400</v>
      </c>
    </row>
    <row r="1848" spans="1:34" x14ac:dyDescent="0.25">
      <c r="A1848" s="5">
        <v>1793</v>
      </c>
      <c r="B1848" s="5" t="s">
        <v>29</v>
      </c>
      <c r="C1848" s="5" t="s">
        <v>30</v>
      </c>
      <c r="D1848" s="5" t="s">
        <v>2229</v>
      </c>
      <c r="E1848" s="15" t="str">
        <f t="shared" si="308"/>
        <v>B001</v>
      </c>
      <c r="F1848" s="15" t="str">
        <f t="shared" si="298"/>
        <v>16843</v>
      </c>
      <c r="G1848" s="15" t="str">
        <f t="shared" si="299"/>
        <v>1-1</v>
      </c>
      <c r="H1848" s="5" t="s">
        <v>2198</v>
      </c>
      <c r="I1848" s="5">
        <f t="shared" si="300"/>
        <v>1</v>
      </c>
      <c r="J1848" s="5">
        <f t="shared" si="301"/>
        <v>2022</v>
      </c>
      <c r="K1848" s="5">
        <f t="shared" si="302"/>
        <v>13</v>
      </c>
      <c r="L1848" s="7">
        <f t="shared" si="303"/>
        <v>44574</v>
      </c>
      <c r="M1848" s="5" t="s">
        <v>2198</v>
      </c>
      <c r="U1848" s="5" t="s">
        <v>33</v>
      </c>
      <c r="V1848" s="5" t="str">
        <f t="shared" si="304"/>
        <v>clientes - varios</v>
      </c>
      <c r="W1848" s="5" t="str">
        <f t="shared" si="305"/>
        <v>CLIENTES - VARIOS</v>
      </c>
      <c r="X1848" s="5" t="str">
        <f t="shared" si="306"/>
        <v>Clientes - Varios</v>
      </c>
      <c r="Y1848" s="5">
        <v>99999999</v>
      </c>
      <c r="Z1848" s="5" t="s">
        <v>34</v>
      </c>
      <c r="AA1848" s="5" t="s">
        <v>35</v>
      </c>
      <c r="AD1848" s="5" t="s">
        <v>36</v>
      </c>
      <c r="AE1848" s="5">
        <v>50.85</v>
      </c>
      <c r="AF1848" s="5">
        <v>0</v>
      </c>
      <c r="AG1848" s="5">
        <v>9.15</v>
      </c>
      <c r="AH1848" s="5">
        <f t="shared" si="307"/>
        <v>60</v>
      </c>
    </row>
    <row r="1849" spans="1:34" x14ac:dyDescent="0.25">
      <c r="A1849" s="5">
        <v>1794</v>
      </c>
      <c r="B1849" s="5" t="s">
        <v>29</v>
      </c>
      <c r="C1849" s="5" t="s">
        <v>30</v>
      </c>
      <c r="D1849" s="5" t="s">
        <v>2230</v>
      </c>
      <c r="E1849" s="15" t="str">
        <f t="shared" si="308"/>
        <v>B001</v>
      </c>
      <c r="F1849" s="15" t="str">
        <f t="shared" ref="F1849:F1912" si="309">IF(LEFT(RIGHT(D1849,5),1)="-",RIGHT(D1849,4),RIGHT(D1849,5))</f>
        <v>16842</v>
      </c>
      <c r="G1849" s="15" t="str">
        <f t="shared" ref="G1849:G1912" si="310">MID(D1849,4,3)</f>
        <v>1-1</v>
      </c>
      <c r="H1849" s="5" t="s">
        <v>2198</v>
      </c>
      <c r="I1849" s="5">
        <f t="shared" ref="I1849:I1912" si="311">MONTH(H1849)</f>
        <v>1</v>
      </c>
      <c r="J1849" s="5">
        <f t="shared" ref="J1849:J1912" si="312">YEAR(H1849)</f>
        <v>2022</v>
      </c>
      <c r="K1849" s="5">
        <f t="shared" ref="K1849:K1912" si="313">DAY(H1849)</f>
        <v>13</v>
      </c>
      <c r="L1849" s="7">
        <f t="shared" ref="L1849:L1912" si="314">DATE(J1849,I1849,K1849)</f>
        <v>44574</v>
      </c>
      <c r="M1849" s="5" t="s">
        <v>2198</v>
      </c>
      <c r="U1849" s="5" t="s">
        <v>33</v>
      </c>
      <c r="V1849" s="5" t="str">
        <f t="shared" ref="V1849:V1912" si="315">LOWER(U1849)</f>
        <v>clientes - varios</v>
      </c>
      <c r="W1849" s="5" t="str">
        <f t="shared" ref="W1849:W1912" si="316">UPPER(U1849)</f>
        <v>CLIENTES - VARIOS</v>
      </c>
      <c r="X1849" s="5" t="str">
        <f t="shared" ref="X1849:X1912" si="317">PROPER(W1849)</f>
        <v>Clientes - Varios</v>
      </c>
      <c r="Y1849" s="5">
        <v>99999999</v>
      </c>
      <c r="Z1849" s="5" t="s">
        <v>34</v>
      </c>
      <c r="AA1849" s="5" t="s">
        <v>35</v>
      </c>
      <c r="AD1849" s="5" t="s">
        <v>36</v>
      </c>
      <c r="AE1849" s="5">
        <v>423.73</v>
      </c>
      <c r="AF1849" s="5">
        <v>0</v>
      </c>
      <c r="AG1849" s="5">
        <v>76.27</v>
      </c>
      <c r="AH1849" s="5">
        <f t="shared" ref="AH1849:AH1912" si="318">AE1849+AG1849</f>
        <v>500</v>
      </c>
    </row>
    <row r="1850" spans="1:34" x14ac:dyDescent="0.25">
      <c r="A1850" s="5">
        <v>1795</v>
      </c>
      <c r="B1850" s="5" t="s">
        <v>55</v>
      </c>
      <c r="C1850" s="5" t="s">
        <v>30</v>
      </c>
      <c r="D1850" s="5" t="s">
        <v>2231</v>
      </c>
      <c r="E1850" s="15" t="str">
        <f t="shared" ref="E1850:E1913" si="319">LEFT(D1850,4)</f>
        <v>B002</v>
      </c>
      <c r="F1850" s="15" t="str">
        <f t="shared" si="309"/>
        <v>15876</v>
      </c>
      <c r="G1850" s="15" t="str">
        <f t="shared" si="310"/>
        <v>2-1</v>
      </c>
      <c r="H1850" s="5" t="s">
        <v>2198</v>
      </c>
      <c r="I1850" s="5">
        <f t="shared" si="311"/>
        <v>1</v>
      </c>
      <c r="J1850" s="5">
        <f t="shared" si="312"/>
        <v>2022</v>
      </c>
      <c r="K1850" s="5">
        <f t="shared" si="313"/>
        <v>13</v>
      </c>
      <c r="L1850" s="7">
        <f t="shared" si="314"/>
        <v>44574</v>
      </c>
      <c r="M1850" s="5" t="s">
        <v>2198</v>
      </c>
      <c r="U1850" s="5" t="s">
        <v>33</v>
      </c>
      <c r="V1850" s="5" t="str">
        <f t="shared" si="315"/>
        <v>clientes - varios</v>
      </c>
      <c r="W1850" s="5" t="str">
        <f t="shared" si="316"/>
        <v>CLIENTES - VARIOS</v>
      </c>
      <c r="X1850" s="5" t="str">
        <f t="shared" si="317"/>
        <v>Clientes - Varios</v>
      </c>
      <c r="Y1850" s="5">
        <v>99999999</v>
      </c>
      <c r="Z1850" s="5" t="s">
        <v>34</v>
      </c>
      <c r="AA1850" s="5" t="s">
        <v>35</v>
      </c>
      <c r="AD1850" s="5" t="s">
        <v>36</v>
      </c>
      <c r="AE1850" s="5">
        <v>423.73</v>
      </c>
      <c r="AF1850" s="5">
        <v>0</v>
      </c>
      <c r="AG1850" s="5">
        <v>76.27</v>
      </c>
      <c r="AH1850" s="5">
        <f t="shared" si="318"/>
        <v>500</v>
      </c>
    </row>
    <row r="1851" spans="1:34" x14ac:dyDescent="0.25">
      <c r="A1851" s="5">
        <v>1796</v>
      </c>
      <c r="B1851" s="5" t="s">
        <v>55</v>
      </c>
      <c r="C1851" s="5" t="s">
        <v>30</v>
      </c>
      <c r="D1851" s="5" t="s">
        <v>2232</v>
      </c>
      <c r="E1851" s="15" t="str">
        <f t="shared" si="319"/>
        <v>B002</v>
      </c>
      <c r="F1851" s="15" t="str">
        <f t="shared" si="309"/>
        <v>15875</v>
      </c>
      <c r="G1851" s="15" t="str">
        <f t="shared" si="310"/>
        <v>2-1</v>
      </c>
      <c r="H1851" s="5" t="s">
        <v>2198</v>
      </c>
      <c r="I1851" s="5">
        <f t="shared" si="311"/>
        <v>1</v>
      </c>
      <c r="J1851" s="5">
        <f t="shared" si="312"/>
        <v>2022</v>
      </c>
      <c r="K1851" s="5">
        <f t="shared" si="313"/>
        <v>13</v>
      </c>
      <c r="L1851" s="7">
        <f t="shared" si="314"/>
        <v>44574</v>
      </c>
      <c r="M1851" s="5" t="s">
        <v>2198</v>
      </c>
      <c r="U1851" s="5" t="s">
        <v>33</v>
      </c>
      <c r="V1851" s="5" t="str">
        <f t="shared" si="315"/>
        <v>clientes - varios</v>
      </c>
      <c r="W1851" s="5" t="str">
        <f t="shared" si="316"/>
        <v>CLIENTES - VARIOS</v>
      </c>
      <c r="X1851" s="5" t="str">
        <f t="shared" si="317"/>
        <v>Clientes - Varios</v>
      </c>
      <c r="Y1851" s="5">
        <v>99999999</v>
      </c>
      <c r="Z1851" s="5" t="s">
        <v>34</v>
      </c>
      <c r="AA1851" s="5" t="s">
        <v>35</v>
      </c>
      <c r="AD1851" s="5" t="s">
        <v>36</v>
      </c>
      <c r="AE1851" s="5">
        <v>0.14000000000000001</v>
      </c>
      <c r="AF1851" s="5">
        <v>0</v>
      </c>
      <c r="AG1851" s="5">
        <v>0.03</v>
      </c>
      <c r="AH1851" s="5">
        <f t="shared" si="318"/>
        <v>0.17</v>
      </c>
    </row>
    <row r="1852" spans="1:34" x14ac:dyDescent="0.25">
      <c r="A1852" s="5">
        <v>1797</v>
      </c>
      <c r="B1852" s="5" t="s">
        <v>49</v>
      </c>
      <c r="C1852" s="5" t="s">
        <v>30</v>
      </c>
      <c r="D1852" s="5" t="s">
        <v>2233</v>
      </c>
      <c r="E1852" s="15" t="str">
        <f t="shared" si="319"/>
        <v>B003</v>
      </c>
      <c r="F1852" s="15" t="str">
        <f t="shared" si="309"/>
        <v>12310</v>
      </c>
      <c r="G1852" s="15" t="str">
        <f t="shared" si="310"/>
        <v>3-1</v>
      </c>
      <c r="H1852" s="5" t="s">
        <v>2198</v>
      </c>
      <c r="I1852" s="5">
        <f t="shared" si="311"/>
        <v>1</v>
      </c>
      <c r="J1852" s="5">
        <f t="shared" si="312"/>
        <v>2022</v>
      </c>
      <c r="K1852" s="5">
        <f t="shared" si="313"/>
        <v>13</v>
      </c>
      <c r="L1852" s="7">
        <f t="shared" si="314"/>
        <v>44574</v>
      </c>
      <c r="M1852" s="5" t="s">
        <v>2198</v>
      </c>
      <c r="U1852" s="5" t="s">
        <v>33</v>
      </c>
      <c r="V1852" s="5" t="str">
        <f t="shared" si="315"/>
        <v>clientes - varios</v>
      </c>
      <c r="W1852" s="5" t="str">
        <f t="shared" si="316"/>
        <v>CLIENTES - VARIOS</v>
      </c>
      <c r="X1852" s="5" t="str">
        <f t="shared" si="317"/>
        <v>Clientes - Varios</v>
      </c>
      <c r="Y1852" s="5">
        <v>99999999</v>
      </c>
      <c r="Z1852" s="5" t="s">
        <v>34</v>
      </c>
      <c r="AA1852" s="5" t="s">
        <v>35</v>
      </c>
      <c r="AD1852" s="5" t="s">
        <v>36</v>
      </c>
      <c r="AE1852" s="5">
        <v>79.66</v>
      </c>
      <c r="AF1852" s="5">
        <v>0</v>
      </c>
      <c r="AG1852" s="5">
        <v>14.34</v>
      </c>
      <c r="AH1852" s="5">
        <f t="shared" si="318"/>
        <v>94</v>
      </c>
    </row>
    <row r="1853" spans="1:34" x14ac:dyDescent="0.25">
      <c r="A1853" s="5">
        <v>1798</v>
      </c>
      <c r="B1853" s="5" t="s">
        <v>49</v>
      </c>
      <c r="C1853" s="5" t="s">
        <v>38</v>
      </c>
      <c r="D1853" s="5" t="s">
        <v>2234</v>
      </c>
      <c r="E1853" s="15" t="str">
        <f t="shared" si="319"/>
        <v>F003</v>
      </c>
      <c r="F1853" s="15" t="str">
        <f t="shared" si="309"/>
        <v>2044</v>
      </c>
      <c r="G1853" s="15" t="str">
        <f t="shared" si="310"/>
        <v>3-2</v>
      </c>
      <c r="H1853" s="5" t="s">
        <v>2198</v>
      </c>
      <c r="I1853" s="5">
        <f t="shared" si="311"/>
        <v>1</v>
      </c>
      <c r="J1853" s="5">
        <f t="shared" si="312"/>
        <v>2022</v>
      </c>
      <c r="K1853" s="5">
        <f t="shared" si="313"/>
        <v>13</v>
      </c>
      <c r="L1853" s="7">
        <f t="shared" si="314"/>
        <v>44574</v>
      </c>
      <c r="M1853" s="5" t="s">
        <v>2198</v>
      </c>
      <c r="S1853" s="5" t="s">
        <v>40</v>
      </c>
      <c r="T1853" s="5" t="s">
        <v>41</v>
      </c>
      <c r="U1853" s="5" t="s">
        <v>1833</v>
      </c>
      <c r="V1853" s="5" t="str">
        <f t="shared" si="315"/>
        <v>herrera mendoza segundo dandiel</v>
      </c>
      <c r="W1853" s="5" t="str">
        <f t="shared" si="316"/>
        <v>HERRERA MENDOZA SEGUNDO DANDIEL</v>
      </c>
      <c r="X1853" s="5" t="str">
        <f t="shared" si="317"/>
        <v>Herrera Mendoza Segundo Dandiel</v>
      </c>
      <c r="Y1853" s="5">
        <v>10461338904</v>
      </c>
      <c r="Z1853" s="5" t="s">
        <v>34</v>
      </c>
      <c r="AA1853" s="5" t="s">
        <v>35</v>
      </c>
      <c r="AD1853" s="5" t="s">
        <v>36</v>
      </c>
      <c r="AE1853" s="5">
        <v>58.9</v>
      </c>
      <c r="AF1853" s="5">
        <v>0</v>
      </c>
      <c r="AG1853" s="5">
        <v>10.6</v>
      </c>
      <c r="AH1853" s="5">
        <f t="shared" si="318"/>
        <v>69.5</v>
      </c>
    </row>
    <row r="1854" spans="1:34" x14ac:dyDescent="0.25">
      <c r="A1854" s="5">
        <v>1799</v>
      </c>
      <c r="B1854" s="5" t="s">
        <v>49</v>
      </c>
      <c r="C1854" s="5" t="s">
        <v>38</v>
      </c>
      <c r="D1854" s="5" t="s">
        <v>2235</v>
      </c>
      <c r="E1854" s="15" t="str">
        <f t="shared" si="319"/>
        <v>F003</v>
      </c>
      <c r="F1854" s="15" t="str">
        <f t="shared" si="309"/>
        <v>2043</v>
      </c>
      <c r="G1854" s="15" t="str">
        <f t="shared" si="310"/>
        <v>3-2</v>
      </c>
      <c r="H1854" s="5" t="s">
        <v>2198</v>
      </c>
      <c r="I1854" s="5">
        <f t="shared" si="311"/>
        <v>1</v>
      </c>
      <c r="J1854" s="5">
        <f t="shared" si="312"/>
        <v>2022</v>
      </c>
      <c r="K1854" s="5">
        <f t="shared" si="313"/>
        <v>13</v>
      </c>
      <c r="L1854" s="7">
        <f t="shared" si="314"/>
        <v>44574</v>
      </c>
      <c r="M1854" s="5" t="s">
        <v>2198</v>
      </c>
      <c r="R1854" s="5" t="s">
        <v>41</v>
      </c>
      <c r="S1854" s="5" t="s">
        <v>40</v>
      </c>
      <c r="T1854" s="5" t="s">
        <v>41</v>
      </c>
      <c r="U1854" s="5" t="s">
        <v>106</v>
      </c>
      <c r="V1854" s="5" t="str">
        <f t="shared" si="315"/>
        <v>casiano maco segundo baltazar</v>
      </c>
      <c r="W1854" s="5" t="str">
        <f t="shared" si="316"/>
        <v>CASIANO MACO SEGUNDO BALTAZAR</v>
      </c>
      <c r="X1854" s="5" t="str">
        <f t="shared" si="317"/>
        <v>Casiano Maco Segundo Baltazar</v>
      </c>
      <c r="Y1854" s="5">
        <v>10432479388</v>
      </c>
      <c r="Z1854" s="5" t="s">
        <v>34</v>
      </c>
      <c r="AA1854" s="5" t="s">
        <v>35</v>
      </c>
      <c r="AD1854" s="5" t="s">
        <v>36</v>
      </c>
      <c r="AE1854" s="5">
        <v>25.42</v>
      </c>
      <c r="AF1854" s="5">
        <v>0</v>
      </c>
      <c r="AG1854" s="5">
        <v>4.58</v>
      </c>
      <c r="AH1854" s="5">
        <f t="shared" si="318"/>
        <v>30</v>
      </c>
    </row>
    <row r="1855" spans="1:34" x14ac:dyDescent="0.25">
      <c r="A1855" s="5">
        <v>1800</v>
      </c>
      <c r="B1855" s="5" t="s">
        <v>29</v>
      </c>
      <c r="C1855" s="5" t="s">
        <v>30</v>
      </c>
      <c r="D1855" s="5" t="s">
        <v>2236</v>
      </c>
      <c r="E1855" s="15" t="str">
        <f t="shared" si="319"/>
        <v>B001</v>
      </c>
      <c r="F1855" s="15" t="str">
        <f t="shared" si="309"/>
        <v>16841</v>
      </c>
      <c r="G1855" s="15" t="str">
        <f t="shared" si="310"/>
        <v>1-1</v>
      </c>
      <c r="H1855" s="5" t="s">
        <v>2198</v>
      </c>
      <c r="I1855" s="5">
        <f t="shared" si="311"/>
        <v>1</v>
      </c>
      <c r="J1855" s="5">
        <f t="shared" si="312"/>
        <v>2022</v>
      </c>
      <c r="K1855" s="5">
        <f t="shared" si="313"/>
        <v>13</v>
      </c>
      <c r="L1855" s="7">
        <f t="shared" si="314"/>
        <v>44574</v>
      </c>
      <c r="M1855" s="5" t="s">
        <v>2198</v>
      </c>
      <c r="U1855" s="5" t="s">
        <v>33</v>
      </c>
      <c r="V1855" s="5" t="str">
        <f t="shared" si="315"/>
        <v>clientes - varios</v>
      </c>
      <c r="W1855" s="5" t="str">
        <f t="shared" si="316"/>
        <v>CLIENTES - VARIOS</v>
      </c>
      <c r="X1855" s="5" t="str">
        <f t="shared" si="317"/>
        <v>Clientes - Varios</v>
      </c>
      <c r="Y1855" s="5">
        <v>99999999</v>
      </c>
      <c r="Z1855" s="5" t="s">
        <v>34</v>
      </c>
      <c r="AA1855" s="5" t="s">
        <v>35</v>
      </c>
      <c r="AD1855" s="5" t="s">
        <v>36</v>
      </c>
      <c r="AE1855" s="5">
        <v>42.37</v>
      </c>
      <c r="AF1855" s="5">
        <v>0</v>
      </c>
      <c r="AG1855" s="5">
        <v>7.63</v>
      </c>
      <c r="AH1855" s="5">
        <f t="shared" si="318"/>
        <v>50</v>
      </c>
    </row>
    <row r="1856" spans="1:34" x14ac:dyDescent="0.25">
      <c r="A1856" s="5">
        <v>1801</v>
      </c>
      <c r="B1856" s="5" t="s">
        <v>29</v>
      </c>
      <c r="C1856" s="5" t="s">
        <v>30</v>
      </c>
      <c r="D1856" s="5" t="s">
        <v>2237</v>
      </c>
      <c r="E1856" s="15" t="str">
        <f t="shared" si="319"/>
        <v>B001</v>
      </c>
      <c r="F1856" s="15" t="str">
        <f t="shared" si="309"/>
        <v>16840</v>
      </c>
      <c r="G1856" s="15" t="str">
        <f t="shared" si="310"/>
        <v>1-1</v>
      </c>
      <c r="H1856" s="5" t="s">
        <v>2238</v>
      </c>
      <c r="I1856" s="5">
        <f t="shared" si="311"/>
        <v>1</v>
      </c>
      <c r="J1856" s="5">
        <f t="shared" si="312"/>
        <v>2022</v>
      </c>
      <c r="K1856" s="5">
        <f t="shared" si="313"/>
        <v>12</v>
      </c>
      <c r="L1856" s="7">
        <f t="shared" si="314"/>
        <v>44573</v>
      </c>
      <c r="M1856" s="5" t="s">
        <v>2238</v>
      </c>
      <c r="U1856" s="5" t="s">
        <v>33</v>
      </c>
      <c r="V1856" s="5" t="str">
        <f t="shared" si="315"/>
        <v>clientes - varios</v>
      </c>
      <c r="W1856" s="5" t="str">
        <f t="shared" si="316"/>
        <v>CLIENTES - VARIOS</v>
      </c>
      <c r="X1856" s="5" t="str">
        <f t="shared" si="317"/>
        <v>Clientes - Varios</v>
      </c>
      <c r="Y1856" s="5">
        <v>99999999</v>
      </c>
      <c r="Z1856" s="5" t="s">
        <v>34</v>
      </c>
      <c r="AA1856" s="5" t="s">
        <v>35</v>
      </c>
      <c r="AD1856" s="5" t="s">
        <v>36</v>
      </c>
      <c r="AE1856" s="5">
        <v>118.64</v>
      </c>
      <c r="AF1856" s="5">
        <v>0</v>
      </c>
      <c r="AG1856" s="5">
        <v>21.36</v>
      </c>
      <c r="AH1856" s="5">
        <f t="shared" si="318"/>
        <v>140</v>
      </c>
    </row>
    <row r="1857" spans="1:34" x14ac:dyDescent="0.25">
      <c r="A1857" s="5">
        <v>1802</v>
      </c>
      <c r="B1857" s="5" t="s">
        <v>29</v>
      </c>
      <c r="C1857" s="5" t="s">
        <v>38</v>
      </c>
      <c r="D1857" s="5" t="s">
        <v>2239</v>
      </c>
      <c r="E1857" s="15" t="str">
        <f t="shared" si="319"/>
        <v>F001</v>
      </c>
      <c r="F1857" s="15" t="str">
        <f t="shared" si="309"/>
        <v>8124</v>
      </c>
      <c r="G1857" s="15" t="str">
        <f t="shared" si="310"/>
        <v>1-8</v>
      </c>
      <c r="H1857" s="5" t="s">
        <v>2238</v>
      </c>
      <c r="I1857" s="5">
        <f t="shared" si="311"/>
        <v>1</v>
      </c>
      <c r="J1857" s="5">
        <f t="shared" si="312"/>
        <v>2022</v>
      </c>
      <c r="K1857" s="5">
        <f t="shared" si="313"/>
        <v>12</v>
      </c>
      <c r="L1857" s="7">
        <f t="shared" si="314"/>
        <v>44573</v>
      </c>
      <c r="M1857" s="5" t="s">
        <v>2238</v>
      </c>
      <c r="S1857" s="5" t="s">
        <v>40</v>
      </c>
      <c r="T1857" s="5" t="s">
        <v>41</v>
      </c>
      <c r="U1857" s="5" t="s">
        <v>295</v>
      </c>
      <c r="V1857" s="5" t="str">
        <f t="shared" si="315"/>
        <v>guerra choroco milton luis</v>
      </c>
      <c r="W1857" s="5" t="str">
        <f t="shared" si="316"/>
        <v>GUERRA CHOROCO MILTON LUIS</v>
      </c>
      <c r="X1857" s="5" t="str">
        <f t="shared" si="317"/>
        <v>Guerra Choroco Milton Luis</v>
      </c>
      <c r="Y1857" s="5">
        <v>10479220285</v>
      </c>
      <c r="Z1857" s="5" t="s">
        <v>34</v>
      </c>
      <c r="AA1857" s="5" t="s">
        <v>35</v>
      </c>
      <c r="AD1857" s="5" t="s">
        <v>36</v>
      </c>
      <c r="AE1857" s="5">
        <v>1016.95</v>
      </c>
      <c r="AF1857" s="5">
        <v>0</v>
      </c>
      <c r="AG1857" s="5">
        <v>183.05</v>
      </c>
      <c r="AH1857" s="5">
        <f t="shared" si="318"/>
        <v>1200</v>
      </c>
    </row>
    <row r="1858" spans="1:34" x14ac:dyDescent="0.25">
      <c r="A1858" s="5">
        <v>1803</v>
      </c>
      <c r="B1858" s="5" t="s">
        <v>29</v>
      </c>
      <c r="C1858" s="5" t="s">
        <v>38</v>
      </c>
      <c r="D1858" s="5" t="s">
        <v>2240</v>
      </c>
      <c r="E1858" s="15" t="str">
        <f t="shared" si="319"/>
        <v>F001</v>
      </c>
      <c r="F1858" s="15" t="str">
        <f t="shared" si="309"/>
        <v>8123</v>
      </c>
      <c r="G1858" s="15" t="str">
        <f t="shared" si="310"/>
        <v>1-8</v>
      </c>
      <c r="H1858" s="5" t="s">
        <v>2238</v>
      </c>
      <c r="I1858" s="5">
        <f t="shared" si="311"/>
        <v>1</v>
      </c>
      <c r="J1858" s="5">
        <f t="shared" si="312"/>
        <v>2022</v>
      </c>
      <c r="K1858" s="5">
        <f t="shared" si="313"/>
        <v>12</v>
      </c>
      <c r="L1858" s="7">
        <f t="shared" si="314"/>
        <v>44573</v>
      </c>
      <c r="M1858" s="5" t="s">
        <v>2238</v>
      </c>
      <c r="U1858" s="5" t="s">
        <v>108</v>
      </c>
      <c r="V1858" s="5" t="str">
        <f t="shared" si="315"/>
        <v>empresa constructora y servicios generales akunta s.r.l.</v>
      </c>
      <c r="W1858" s="5" t="str">
        <f t="shared" si="316"/>
        <v>EMPRESA CONSTRUCTORA Y SERVICIOS GENERALES AKUNTA S.R.L.</v>
      </c>
      <c r="X1858" s="5" t="str">
        <f t="shared" si="317"/>
        <v>Empresa Constructora Y Servicios Generales Akunta S.R.L.</v>
      </c>
      <c r="Y1858" s="5">
        <v>20496149425</v>
      </c>
      <c r="Z1858" s="5" t="s">
        <v>34</v>
      </c>
      <c r="AA1858" s="5" t="s">
        <v>35</v>
      </c>
      <c r="AD1858" s="5" t="s">
        <v>36</v>
      </c>
      <c r="AE1858" s="5">
        <v>72.03</v>
      </c>
      <c r="AF1858" s="5">
        <v>0</v>
      </c>
      <c r="AG1858" s="5">
        <v>12.97</v>
      </c>
      <c r="AH1858" s="5">
        <f t="shared" si="318"/>
        <v>85</v>
      </c>
    </row>
    <row r="1859" spans="1:34" x14ac:dyDescent="0.25">
      <c r="A1859" s="5">
        <v>1804</v>
      </c>
      <c r="B1859" s="5" t="s">
        <v>29</v>
      </c>
      <c r="C1859" s="5" t="s">
        <v>30</v>
      </c>
      <c r="D1859" s="5" t="s">
        <v>2241</v>
      </c>
      <c r="E1859" s="15" t="str">
        <f t="shared" si="319"/>
        <v>B001</v>
      </c>
      <c r="F1859" s="15" t="str">
        <f t="shared" si="309"/>
        <v>16839</v>
      </c>
      <c r="G1859" s="15" t="str">
        <f t="shared" si="310"/>
        <v>1-1</v>
      </c>
      <c r="H1859" s="5" t="s">
        <v>2238</v>
      </c>
      <c r="I1859" s="5">
        <f t="shared" si="311"/>
        <v>1</v>
      </c>
      <c r="J1859" s="5">
        <f t="shared" si="312"/>
        <v>2022</v>
      </c>
      <c r="K1859" s="5">
        <f t="shared" si="313"/>
        <v>12</v>
      </c>
      <c r="L1859" s="7">
        <f t="shared" si="314"/>
        <v>44573</v>
      </c>
      <c r="M1859" s="5" t="s">
        <v>2238</v>
      </c>
      <c r="U1859" s="5" t="s">
        <v>33</v>
      </c>
      <c r="V1859" s="5" t="str">
        <f t="shared" si="315"/>
        <v>clientes - varios</v>
      </c>
      <c r="W1859" s="5" t="str">
        <f t="shared" si="316"/>
        <v>CLIENTES - VARIOS</v>
      </c>
      <c r="X1859" s="5" t="str">
        <f t="shared" si="317"/>
        <v>Clientes - Varios</v>
      </c>
      <c r="Y1859" s="5">
        <v>99999999</v>
      </c>
      <c r="Z1859" s="5" t="s">
        <v>34</v>
      </c>
      <c r="AA1859" s="5" t="s">
        <v>35</v>
      </c>
      <c r="AD1859" s="5" t="s">
        <v>36</v>
      </c>
      <c r="AE1859" s="5">
        <v>42.37</v>
      </c>
      <c r="AF1859" s="5">
        <v>0</v>
      </c>
      <c r="AG1859" s="5">
        <v>7.63</v>
      </c>
      <c r="AH1859" s="5">
        <f t="shared" si="318"/>
        <v>50</v>
      </c>
    </row>
    <row r="1860" spans="1:34" x14ac:dyDescent="0.25">
      <c r="A1860" s="5">
        <v>1805</v>
      </c>
      <c r="B1860" s="5" t="s">
        <v>49</v>
      </c>
      <c r="C1860" s="5" t="s">
        <v>30</v>
      </c>
      <c r="D1860" s="5" t="s">
        <v>2242</v>
      </c>
      <c r="E1860" s="15" t="str">
        <f t="shared" si="319"/>
        <v>B003</v>
      </c>
      <c r="F1860" s="15" t="str">
        <f t="shared" si="309"/>
        <v>12309</v>
      </c>
      <c r="G1860" s="15" t="str">
        <f t="shared" si="310"/>
        <v>3-1</v>
      </c>
      <c r="H1860" s="5" t="s">
        <v>2238</v>
      </c>
      <c r="I1860" s="5">
        <f t="shared" si="311"/>
        <v>1</v>
      </c>
      <c r="J1860" s="5">
        <f t="shared" si="312"/>
        <v>2022</v>
      </c>
      <c r="K1860" s="5">
        <f t="shared" si="313"/>
        <v>12</v>
      </c>
      <c r="L1860" s="7">
        <f t="shared" si="314"/>
        <v>44573</v>
      </c>
      <c r="M1860" s="5" t="s">
        <v>2238</v>
      </c>
      <c r="U1860" s="5" t="s">
        <v>33</v>
      </c>
      <c r="V1860" s="5" t="str">
        <f t="shared" si="315"/>
        <v>clientes - varios</v>
      </c>
      <c r="W1860" s="5" t="str">
        <f t="shared" si="316"/>
        <v>CLIENTES - VARIOS</v>
      </c>
      <c r="X1860" s="5" t="str">
        <f t="shared" si="317"/>
        <v>Clientes - Varios</v>
      </c>
      <c r="Y1860" s="5">
        <v>99999999</v>
      </c>
      <c r="Z1860" s="5" t="s">
        <v>34</v>
      </c>
      <c r="AA1860" s="5" t="s">
        <v>35</v>
      </c>
      <c r="AD1860" s="5" t="s">
        <v>36</v>
      </c>
      <c r="AE1860" s="5">
        <v>20.34</v>
      </c>
      <c r="AF1860" s="5">
        <v>0</v>
      </c>
      <c r="AG1860" s="5">
        <v>3.66</v>
      </c>
      <c r="AH1860" s="5">
        <f t="shared" si="318"/>
        <v>24</v>
      </c>
    </row>
    <row r="1861" spans="1:34" x14ac:dyDescent="0.25">
      <c r="A1861" s="5">
        <v>1806</v>
      </c>
      <c r="B1861" s="5" t="s">
        <v>29</v>
      </c>
      <c r="C1861" s="5" t="s">
        <v>38</v>
      </c>
      <c r="D1861" s="5" t="s">
        <v>2243</v>
      </c>
      <c r="E1861" s="15" t="str">
        <f t="shared" si="319"/>
        <v>F001</v>
      </c>
      <c r="F1861" s="15" t="str">
        <f t="shared" si="309"/>
        <v>8122</v>
      </c>
      <c r="G1861" s="15" t="str">
        <f t="shared" si="310"/>
        <v>1-8</v>
      </c>
      <c r="H1861" s="5" t="s">
        <v>2238</v>
      </c>
      <c r="I1861" s="5">
        <f t="shared" si="311"/>
        <v>1</v>
      </c>
      <c r="J1861" s="5">
        <f t="shared" si="312"/>
        <v>2022</v>
      </c>
      <c r="K1861" s="5">
        <f t="shared" si="313"/>
        <v>12</v>
      </c>
      <c r="L1861" s="7">
        <f t="shared" si="314"/>
        <v>44573</v>
      </c>
      <c r="M1861" s="5" t="s">
        <v>2238</v>
      </c>
      <c r="R1861" s="5" t="s">
        <v>469</v>
      </c>
      <c r="S1861" s="5" t="s">
        <v>61</v>
      </c>
      <c r="T1861" s="5" t="s">
        <v>469</v>
      </c>
      <c r="U1861" s="5" t="s">
        <v>470</v>
      </c>
      <c r="V1861" s="5" t="str">
        <f t="shared" si="315"/>
        <v>e.y.n.c.contratistas generales e.i.r.l.</v>
      </c>
      <c r="W1861" s="5" t="str">
        <f t="shared" si="316"/>
        <v>E.Y.N.C.CONTRATISTAS GENERALES E.I.R.L.</v>
      </c>
      <c r="X1861" s="5" t="str">
        <f t="shared" si="317"/>
        <v>E.Y.N.C.Contratistas Generales E.I.R.L.</v>
      </c>
      <c r="Y1861" s="5">
        <v>20491842122</v>
      </c>
      <c r="Z1861" s="5" t="s">
        <v>34</v>
      </c>
      <c r="AA1861" s="5" t="s">
        <v>35</v>
      </c>
      <c r="AD1861" s="5" t="s">
        <v>36</v>
      </c>
      <c r="AE1861" s="5">
        <v>130.51</v>
      </c>
      <c r="AF1861" s="5">
        <v>0</v>
      </c>
      <c r="AG1861" s="5">
        <v>23.49</v>
      </c>
      <c r="AH1861" s="5">
        <f t="shared" si="318"/>
        <v>154</v>
      </c>
    </row>
    <row r="1862" spans="1:34" x14ac:dyDescent="0.25">
      <c r="A1862" s="5">
        <v>1807</v>
      </c>
      <c r="B1862" s="5" t="s">
        <v>29</v>
      </c>
      <c r="C1862" s="5" t="s">
        <v>38</v>
      </c>
      <c r="D1862" s="5" t="s">
        <v>2244</v>
      </c>
      <c r="E1862" s="15" t="str">
        <f t="shared" si="319"/>
        <v>F001</v>
      </c>
      <c r="F1862" s="15" t="str">
        <f t="shared" si="309"/>
        <v>8121</v>
      </c>
      <c r="G1862" s="15" t="str">
        <f t="shared" si="310"/>
        <v>1-8</v>
      </c>
      <c r="H1862" s="5" t="s">
        <v>2238</v>
      </c>
      <c r="I1862" s="5">
        <f t="shared" si="311"/>
        <v>1</v>
      </c>
      <c r="J1862" s="5">
        <f t="shared" si="312"/>
        <v>2022</v>
      </c>
      <c r="K1862" s="5">
        <f t="shared" si="313"/>
        <v>12</v>
      </c>
      <c r="L1862" s="7">
        <f t="shared" si="314"/>
        <v>44573</v>
      </c>
      <c r="M1862" s="5" t="s">
        <v>2238</v>
      </c>
      <c r="S1862" s="5" t="s">
        <v>40</v>
      </c>
      <c r="T1862" s="5" t="s">
        <v>41</v>
      </c>
      <c r="U1862" s="5" t="s">
        <v>83</v>
      </c>
      <c r="V1862" s="5" t="str">
        <f t="shared" si="315"/>
        <v>sosa pagaza elias fernando</v>
      </c>
      <c r="W1862" s="5" t="str">
        <f t="shared" si="316"/>
        <v>SOSA PAGAZA ELIAS FERNANDO</v>
      </c>
      <c r="X1862" s="5" t="str">
        <f t="shared" si="317"/>
        <v>Sosa Pagaza Elias Fernando</v>
      </c>
      <c r="Y1862" s="5">
        <v>10000974787</v>
      </c>
      <c r="Z1862" s="5" t="s">
        <v>34</v>
      </c>
      <c r="AA1862" s="5" t="s">
        <v>35</v>
      </c>
      <c r="AD1862" s="5" t="s">
        <v>36</v>
      </c>
      <c r="AE1862" s="5">
        <v>195.76</v>
      </c>
      <c r="AF1862" s="5">
        <v>0</v>
      </c>
      <c r="AG1862" s="5">
        <v>35.24</v>
      </c>
      <c r="AH1862" s="5">
        <f t="shared" si="318"/>
        <v>231</v>
      </c>
    </row>
    <row r="1863" spans="1:34" x14ac:dyDescent="0.25">
      <c r="A1863" s="5">
        <v>1808</v>
      </c>
      <c r="B1863" s="5" t="s">
        <v>49</v>
      </c>
      <c r="C1863" s="5" t="s">
        <v>30</v>
      </c>
      <c r="D1863" s="5" t="s">
        <v>2245</v>
      </c>
      <c r="E1863" s="15" t="str">
        <f t="shared" si="319"/>
        <v>B003</v>
      </c>
      <c r="F1863" s="15" t="str">
        <f t="shared" si="309"/>
        <v>12308</v>
      </c>
      <c r="G1863" s="15" t="str">
        <f t="shared" si="310"/>
        <v>3-1</v>
      </c>
      <c r="H1863" s="5" t="s">
        <v>2238</v>
      </c>
      <c r="I1863" s="5">
        <f t="shared" si="311"/>
        <v>1</v>
      </c>
      <c r="J1863" s="5">
        <f t="shared" si="312"/>
        <v>2022</v>
      </c>
      <c r="K1863" s="5">
        <f t="shared" si="313"/>
        <v>12</v>
      </c>
      <c r="L1863" s="7">
        <f t="shared" si="314"/>
        <v>44573</v>
      </c>
      <c r="M1863" s="5" t="s">
        <v>2238</v>
      </c>
      <c r="U1863" s="5" t="s">
        <v>33</v>
      </c>
      <c r="V1863" s="5" t="str">
        <f t="shared" si="315"/>
        <v>clientes - varios</v>
      </c>
      <c r="W1863" s="5" t="str">
        <f t="shared" si="316"/>
        <v>CLIENTES - VARIOS</v>
      </c>
      <c r="X1863" s="5" t="str">
        <f t="shared" si="317"/>
        <v>Clientes - Varios</v>
      </c>
      <c r="Y1863" s="5">
        <v>99999999</v>
      </c>
      <c r="Z1863" s="5" t="s">
        <v>34</v>
      </c>
      <c r="AA1863" s="5" t="s">
        <v>35</v>
      </c>
      <c r="AD1863" s="5" t="s">
        <v>36</v>
      </c>
      <c r="AE1863" s="5">
        <v>32.200000000000003</v>
      </c>
      <c r="AF1863" s="5">
        <v>0</v>
      </c>
      <c r="AG1863" s="5">
        <v>5.8</v>
      </c>
      <c r="AH1863" s="5">
        <f t="shared" si="318"/>
        <v>38</v>
      </c>
    </row>
    <row r="1864" spans="1:34" x14ac:dyDescent="0.25">
      <c r="A1864" s="5">
        <v>1809</v>
      </c>
      <c r="B1864" s="5" t="s">
        <v>29</v>
      </c>
      <c r="C1864" s="5" t="s">
        <v>30</v>
      </c>
      <c r="D1864" s="5" t="s">
        <v>2246</v>
      </c>
      <c r="E1864" s="15" t="str">
        <f t="shared" si="319"/>
        <v>B001</v>
      </c>
      <c r="F1864" s="15" t="str">
        <f t="shared" si="309"/>
        <v>16838</v>
      </c>
      <c r="G1864" s="15" t="str">
        <f t="shared" si="310"/>
        <v>1-1</v>
      </c>
      <c r="H1864" s="5" t="s">
        <v>2238</v>
      </c>
      <c r="I1864" s="5">
        <f t="shared" si="311"/>
        <v>1</v>
      </c>
      <c r="J1864" s="5">
        <f t="shared" si="312"/>
        <v>2022</v>
      </c>
      <c r="K1864" s="5">
        <f t="shared" si="313"/>
        <v>12</v>
      </c>
      <c r="L1864" s="7">
        <f t="shared" si="314"/>
        <v>44573</v>
      </c>
      <c r="M1864" s="5" t="s">
        <v>2238</v>
      </c>
      <c r="U1864" s="5" t="s">
        <v>33</v>
      </c>
      <c r="V1864" s="5" t="str">
        <f t="shared" si="315"/>
        <v>clientes - varios</v>
      </c>
      <c r="W1864" s="5" t="str">
        <f t="shared" si="316"/>
        <v>CLIENTES - VARIOS</v>
      </c>
      <c r="X1864" s="5" t="str">
        <f t="shared" si="317"/>
        <v>Clientes - Varios</v>
      </c>
      <c r="Y1864" s="5">
        <v>99999999</v>
      </c>
      <c r="Z1864" s="5" t="s">
        <v>34</v>
      </c>
      <c r="AA1864" s="5" t="s">
        <v>35</v>
      </c>
      <c r="AD1864" s="5" t="s">
        <v>36</v>
      </c>
      <c r="AE1864" s="5">
        <v>208.81</v>
      </c>
      <c r="AF1864" s="5">
        <v>0</v>
      </c>
      <c r="AG1864" s="5">
        <v>37.590000000000003</v>
      </c>
      <c r="AH1864" s="5">
        <f t="shared" si="318"/>
        <v>246.4</v>
      </c>
    </row>
    <row r="1865" spans="1:34" x14ac:dyDescent="0.25">
      <c r="A1865" s="5">
        <v>1810</v>
      </c>
      <c r="B1865" s="5" t="s">
        <v>29</v>
      </c>
      <c r="C1865" s="5" t="s">
        <v>38</v>
      </c>
      <c r="D1865" s="5" t="s">
        <v>2247</v>
      </c>
      <c r="E1865" s="15" t="str">
        <f t="shared" si="319"/>
        <v>F001</v>
      </c>
      <c r="F1865" s="15" t="str">
        <f t="shared" si="309"/>
        <v>8120</v>
      </c>
      <c r="G1865" s="15" t="str">
        <f t="shared" si="310"/>
        <v>1-8</v>
      </c>
      <c r="H1865" s="5" t="s">
        <v>2238</v>
      </c>
      <c r="I1865" s="5">
        <f t="shared" si="311"/>
        <v>1</v>
      </c>
      <c r="J1865" s="5">
        <f t="shared" si="312"/>
        <v>2022</v>
      </c>
      <c r="K1865" s="5">
        <f t="shared" si="313"/>
        <v>12</v>
      </c>
      <c r="L1865" s="7">
        <f t="shared" si="314"/>
        <v>44573</v>
      </c>
      <c r="M1865" s="5" t="s">
        <v>2238</v>
      </c>
      <c r="R1865" s="5" t="s">
        <v>41</v>
      </c>
      <c r="S1865" s="5" t="s">
        <v>40</v>
      </c>
      <c r="T1865" s="5" t="s">
        <v>41</v>
      </c>
      <c r="U1865" s="5" t="s">
        <v>118</v>
      </c>
      <c r="V1865" s="5" t="str">
        <f t="shared" si="315"/>
        <v>consorcio servicios generales edin's e.i.r.l.</v>
      </c>
      <c r="W1865" s="5" t="str">
        <f t="shared" si="316"/>
        <v>CONSORCIO SERVICIOS GENERALES EDIN'S E.I.R.L.</v>
      </c>
      <c r="X1865" s="5" t="str">
        <f t="shared" si="317"/>
        <v>Consorcio Servicios Generales Edin'S E.I.R.L.</v>
      </c>
      <c r="Y1865" s="5">
        <v>20602462235</v>
      </c>
      <c r="Z1865" s="5" t="s">
        <v>34</v>
      </c>
      <c r="AA1865" s="5" t="s">
        <v>35</v>
      </c>
      <c r="AD1865" s="5" t="s">
        <v>36</v>
      </c>
      <c r="AE1865" s="5">
        <v>84.75</v>
      </c>
      <c r="AF1865" s="5">
        <v>0</v>
      </c>
      <c r="AG1865" s="5">
        <v>15.25</v>
      </c>
      <c r="AH1865" s="5">
        <f t="shared" si="318"/>
        <v>100</v>
      </c>
    </row>
    <row r="1866" spans="1:34" x14ac:dyDescent="0.25">
      <c r="A1866" s="5">
        <v>1811</v>
      </c>
      <c r="B1866" s="5" t="s">
        <v>49</v>
      </c>
      <c r="C1866" s="5" t="s">
        <v>30</v>
      </c>
      <c r="D1866" s="5" t="s">
        <v>2248</v>
      </c>
      <c r="E1866" s="15" t="str">
        <f t="shared" si="319"/>
        <v>B003</v>
      </c>
      <c r="F1866" s="15" t="str">
        <f t="shared" si="309"/>
        <v>12307</v>
      </c>
      <c r="G1866" s="15" t="str">
        <f t="shared" si="310"/>
        <v>3-1</v>
      </c>
      <c r="H1866" s="5" t="s">
        <v>2238</v>
      </c>
      <c r="I1866" s="5">
        <f t="shared" si="311"/>
        <v>1</v>
      </c>
      <c r="J1866" s="5">
        <f t="shared" si="312"/>
        <v>2022</v>
      </c>
      <c r="K1866" s="5">
        <f t="shared" si="313"/>
        <v>12</v>
      </c>
      <c r="L1866" s="7">
        <f t="shared" si="314"/>
        <v>44573</v>
      </c>
      <c r="M1866" s="5" t="s">
        <v>2238</v>
      </c>
      <c r="U1866" s="5" t="s">
        <v>33</v>
      </c>
      <c r="V1866" s="5" t="str">
        <f t="shared" si="315"/>
        <v>clientes - varios</v>
      </c>
      <c r="W1866" s="5" t="str">
        <f t="shared" si="316"/>
        <v>CLIENTES - VARIOS</v>
      </c>
      <c r="X1866" s="5" t="str">
        <f t="shared" si="317"/>
        <v>Clientes - Varios</v>
      </c>
      <c r="Y1866" s="5">
        <v>99999999</v>
      </c>
      <c r="Z1866" s="5" t="s">
        <v>34</v>
      </c>
      <c r="AA1866" s="5" t="s">
        <v>35</v>
      </c>
      <c r="AD1866" s="5" t="s">
        <v>36</v>
      </c>
      <c r="AE1866" s="5">
        <v>84.75</v>
      </c>
      <c r="AF1866" s="5">
        <v>0</v>
      </c>
      <c r="AG1866" s="5">
        <v>15.25</v>
      </c>
      <c r="AH1866" s="5">
        <f t="shared" si="318"/>
        <v>100</v>
      </c>
    </row>
    <row r="1867" spans="1:34" x14ac:dyDescent="0.25">
      <c r="A1867" s="5">
        <v>1812</v>
      </c>
      <c r="B1867" s="5" t="s">
        <v>29</v>
      </c>
      <c r="C1867" s="5" t="s">
        <v>38</v>
      </c>
      <c r="D1867" s="5" t="s">
        <v>2249</v>
      </c>
      <c r="E1867" s="15" t="str">
        <f t="shared" si="319"/>
        <v>F001</v>
      </c>
      <c r="F1867" s="15" t="str">
        <f t="shared" si="309"/>
        <v>8119</v>
      </c>
      <c r="G1867" s="15" t="str">
        <f t="shared" si="310"/>
        <v>1-8</v>
      </c>
      <c r="H1867" s="5" t="s">
        <v>2238</v>
      </c>
      <c r="I1867" s="5">
        <f t="shared" si="311"/>
        <v>1</v>
      </c>
      <c r="J1867" s="5">
        <f t="shared" si="312"/>
        <v>2022</v>
      </c>
      <c r="K1867" s="5">
        <f t="shared" si="313"/>
        <v>12</v>
      </c>
      <c r="L1867" s="7">
        <f t="shared" si="314"/>
        <v>44573</v>
      </c>
      <c r="M1867" s="5" t="s">
        <v>2238</v>
      </c>
      <c r="R1867" s="5" t="s">
        <v>41</v>
      </c>
      <c r="S1867" s="5" t="s">
        <v>40</v>
      </c>
      <c r="T1867" s="5" t="s">
        <v>41</v>
      </c>
      <c r="U1867" s="5" t="s">
        <v>2250</v>
      </c>
      <c r="V1867" s="5" t="str">
        <f t="shared" si="315"/>
        <v>sinchi pucara s.r.l.</v>
      </c>
      <c r="W1867" s="5" t="str">
        <f t="shared" si="316"/>
        <v>SINCHI PUCARA S.R.L.</v>
      </c>
      <c r="X1867" s="5" t="str">
        <f t="shared" si="317"/>
        <v>Sinchi Pucara S.R.L.</v>
      </c>
      <c r="Y1867" s="5">
        <v>20603967055</v>
      </c>
      <c r="Z1867" s="5" t="s">
        <v>34</v>
      </c>
      <c r="AA1867" s="5" t="s">
        <v>35</v>
      </c>
      <c r="AD1867" s="5" t="s">
        <v>36</v>
      </c>
      <c r="AE1867" s="5">
        <v>127.12</v>
      </c>
      <c r="AF1867" s="5">
        <v>0</v>
      </c>
      <c r="AG1867" s="5">
        <v>22.88</v>
      </c>
      <c r="AH1867" s="5">
        <f t="shared" si="318"/>
        <v>150</v>
      </c>
    </row>
    <row r="1868" spans="1:34" x14ac:dyDescent="0.25">
      <c r="A1868" s="5">
        <v>1813</v>
      </c>
      <c r="B1868" s="5" t="s">
        <v>29</v>
      </c>
      <c r="C1868" s="5" t="s">
        <v>38</v>
      </c>
      <c r="D1868" s="5" t="s">
        <v>2251</v>
      </c>
      <c r="E1868" s="15" t="str">
        <f t="shared" si="319"/>
        <v>F001</v>
      </c>
      <c r="F1868" s="15" t="str">
        <f t="shared" si="309"/>
        <v>8118</v>
      </c>
      <c r="G1868" s="15" t="str">
        <f t="shared" si="310"/>
        <v>1-8</v>
      </c>
      <c r="H1868" s="5" t="s">
        <v>2238</v>
      </c>
      <c r="I1868" s="5">
        <f t="shared" si="311"/>
        <v>1</v>
      </c>
      <c r="J1868" s="5">
        <f t="shared" si="312"/>
        <v>2022</v>
      </c>
      <c r="K1868" s="5">
        <f t="shared" si="313"/>
        <v>12</v>
      </c>
      <c r="L1868" s="7">
        <f t="shared" si="314"/>
        <v>44573</v>
      </c>
      <c r="M1868" s="5" t="s">
        <v>2238</v>
      </c>
      <c r="R1868" s="5" t="s">
        <v>41</v>
      </c>
      <c r="S1868" s="5" t="s">
        <v>40</v>
      </c>
      <c r="T1868" s="5" t="s">
        <v>41</v>
      </c>
      <c r="U1868" s="5" t="s">
        <v>106</v>
      </c>
      <c r="V1868" s="5" t="str">
        <f t="shared" si="315"/>
        <v>casiano maco segundo baltazar</v>
      </c>
      <c r="W1868" s="5" t="str">
        <f t="shared" si="316"/>
        <v>CASIANO MACO SEGUNDO BALTAZAR</v>
      </c>
      <c r="X1868" s="5" t="str">
        <f t="shared" si="317"/>
        <v>Casiano Maco Segundo Baltazar</v>
      </c>
      <c r="Y1868" s="5">
        <v>10432479388</v>
      </c>
      <c r="Z1868" s="5" t="s">
        <v>34</v>
      </c>
      <c r="AA1868" s="5" t="s">
        <v>35</v>
      </c>
      <c r="AD1868" s="5" t="s">
        <v>36</v>
      </c>
      <c r="AE1868" s="5">
        <v>254.24</v>
      </c>
      <c r="AF1868" s="5">
        <v>0</v>
      </c>
      <c r="AG1868" s="5">
        <v>45.76</v>
      </c>
      <c r="AH1868" s="5">
        <f t="shared" si="318"/>
        <v>300</v>
      </c>
    </row>
    <row r="1869" spans="1:34" x14ac:dyDescent="0.25">
      <c r="A1869" s="5">
        <v>1814</v>
      </c>
      <c r="B1869" s="5" t="s">
        <v>29</v>
      </c>
      <c r="C1869" s="5" t="s">
        <v>38</v>
      </c>
      <c r="D1869" s="5" t="s">
        <v>2252</v>
      </c>
      <c r="E1869" s="15" t="str">
        <f t="shared" si="319"/>
        <v>F001</v>
      </c>
      <c r="F1869" s="15" t="str">
        <f t="shared" si="309"/>
        <v>8117</v>
      </c>
      <c r="G1869" s="15" t="str">
        <f t="shared" si="310"/>
        <v>1-8</v>
      </c>
      <c r="H1869" s="5" t="s">
        <v>2238</v>
      </c>
      <c r="I1869" s="5">
        <f t="shared" si="311"/>
        <v>1</v>
      </c>
      <c r="J1869" s="5">
        <f t="shared" si="312"/>
        <v>2022</v>
      </c>
      <c r="K1869" s="5">
        <f t="shared" si="313"/>
        <v>12</v>
      </c>
      <c r="L1869" s="7">
        <f t="shared" si="314"/>
        <v>44573</v>
      </c>
      <c r="M1869" s="5" t="s">
        <v>2238</v>
      </c>
      <c r="R1869" s="5" t="s">
        <v>736</v>
      </c>
      <c r="S1869" s="5" t="s">
        <v>737</v>
      </c>
      <c r="T1869" s="5" t="s">
        <v>736</v>
      </c>
      <c r="U1869" s="5" t="s">
        <v>2253</v>
      </c>
      <c r="V1869" s="5" t="str">
        <f t="shared" si="315"/>
        <v>constructora alcazar s.a.c.</v>
      </c>
      <c r="W1869" s="5" t="str">
        <f t="shared" si="316"/>
        <v>CONSTRUCTORA ALCAZAR S.A.C.</v>
      </c>
      <c r="X1869" s="5" t="str">
        <f t="shared" si="317"/>
        <v>Constructora Alcazar S.A.C.</v>
      </c>
      <c r="Y1869" s="5">
        <v>20559792196</v>
      </c>
      <c r="Z1869" s="5" t="s">
        <v>34</v>
      </c>
      <c r="AA1869" s="5" t="s">
        <v>35</v>
      </c>
      <c r="AD1869" s="5" t="s">
        <v>36</v>
      </c>
      <c r="AE1869" s="5">
        <v>42.37</v>
      </c>
      <c r="AF1869" s="5">
        <v>0</v>
      </c>
      <c r="AG1869" s="5">
        <v>7.63</v>
      </c>
      <c r="AH1869" s="5">
        <f t="shared" si="318"/>
        <v>50</v>
      </c>
    </row>
    <row r="1870" spans="1:34" x14ac:dyDescent="0.25">
      <c r="A1870" s="5">
        <v>1815</v>
      </c>
      <c r="B1870" s="5" t="s">
        <v>29</v>
      </c>
      <c r="C1870" s="5" t="s">
        <v>38</v>
      </c>
      <c r="D1870" s="5" t="s">
        <v>2254</v>
      </c>
      <c r="E1870" s="15" t="str">
        <f t="shared" si="319"/>
        <v>F001</v>
      </c>
      <c r="F1870" s="15" t="str">
        <f t="shared" si="309"/>
        <v>8116</v>
      </c>
      <c r="G1870" s="15" t="str">
        <f t="shared" si="310"/>
        <v>1-8</v>
      </c>
      <c r="H1870" s="5" t="s">
        <v>2238</v>
      </c>
      <c r="I1870" s="5">
        <f t="shared" si="311"/>
        <v>1</v>
      </c>
      <c r="J1870" s="5">
        <f t="shared" si="312"/>
        <v>2022</v>
      </c>
      <c r="K1870" s="5">
        <f t="shared" si="313"/>
        <v>12</v>
      </c>
      <c r="L1870" s="7">
        <f t="shared" si="314"/>
        <v>44573</v>
      </c>
      <c r="M1870" s="5" t="s">
        <v>2238</v>
      </c>
      <c r="R1870" s="5" t="s">
        <v>41</v>
      </c>
      <c r="S1870" s="5" t="s">
        <v>40</v>
      </c>
      <c r="T1870" s="5" t="s">
        <v>41</v>
      </c>
      <c r="U1870" s="5" t="s">
        <v>958</v>
      </c>
      <c r="V1870" s="5" t="str">
        <f t="shared" si="315"/>
        <v>empresa de transportes turismo batangrande srl</v>
      </c>
      <c r="W1870" s="5" t="str">
        <f t="shared" si="316"/>
        <v>EMPRESA DE TRANSPORTES TURISMO BATANGRANDE SRL</v>
      </c>
      <c r="X1870" s="5" t="str">
        <f t="shared" si="317"/>
        <v>Empresa De Transportes Turismo Batangrande Srl</v>
      </c>
      <c r="Y1870" s="5">
        <v>20212390624</v>
      </c>
      <c r="Z1870" s="5" t="s">
        <v>34</v>
      </c>
      <c r="AA1870" s="5" t="s">
        <v>35</v>
      </c>
      <c r="AD1870" s="5" t="s">
        <v>36</v>
      </c>
      <c r="AE1870" s="5">
        <v>211.86</v>
      </c>
      <c r="AF1870" s="5">
        <v>0</v>
      </c>
      <c r="AG1870" s="5">
        <v>38.14</v>
      </c>
      <c r="AH1870" s="5">
        <f t="shared" si="318"/>
        <v>250</v>
      </c>
    </row>
    <row r="1871" spans="1:34" x14ac:dyDescent="0.25">
      <c r="A1871" s="5">
        <v>1816</v>
      </c>
      <c r="B1871" s="5" t="s">
        <v>29</v>
      </c>
      <c r="C1871" s="5" t="s">
        <v>30</v>
      </c>
      <c r="D1871" s="5" t="s">
        <v>2255</v>
      </c>
      <c r="E1871" s="15" t="str">
        <f t="shared" si="319"/>
        <v>B001</v>
      </c>
      <c r="F1871" s="15" t="str">
        <f t="shared" si="309"/>
        <v>16837</v>
      </c>
      <c r="G1871" s="15" t="str">
        <f t="shared" si="310"/>
        <v>1-1</v>
      </c>
      <c r="H1871" s="5" t="s">
        <v>2238</v>
      </c>
      <c r="I1871" s="5">
        <f t="shared" si="311"/>
        <v>1</v>
      </c>
      <c r="J1871" s="5">
        <f t="shared" si="312"/>
        <v>2022</v>
      </c>
      <c r="K1871" s="5">
        <f t="shared" si="313"/>
        <v>12</v>
      </c>
      <c r="L1871" s="7">
        <f t="shared" si="314"/>
        <v>44573</v>
      </c>
      <c r="M1871" s="5" t="s">
        <v>2238</v>
      </c>
      <c r="U1871" s="5" t="s">
        <v>33</v>
      </c>
      <c r="V1871" s="5" t="str">
        <f t="shared" si="315"/>
        <v>clientes - varios</v>
      </c>
      <c r="W1871" s="5" t="str">
        <f t="shared" si="316"/>
        <v>CLIENTES - VARIOS</v>
      </c>
      <c r="X1871" s="5" t="str">
        <f t="shared" si="317"/>
        <v>Clientes - Varios</v>
      </c>
      <c r="Y1871" s="5">
        <v>99999999</v>
      </c>
      <c r="Z1871" s="5" t="s">
        <v>34</v>
      </c>
      <c r="AA1871" s="5" t="s">
        <v>35</v>
      </c>
      <c r="AD1871" s="5" t="s">
        <v>36</v>
      </c>
      <c r="AE1871" s="5">
        <v>101.69</v>
      </c>
      <c r="AF1871" s="5">
        <v>0</v>
      </c>
      <c r="AG1871" s="5">
        <v>18.309999999999999</v>
      </c>
      <c r="AH1871" s="5">
        <f t="shared" si="318"/>
        <v>120</v>
      </c>
    </row>
    <row r="1872" spans="1:34" x14ac:dyDescent="0.25">
      <c r="A1872" s="5">
        <v>1817</v>
      </c>
      <c r="B1872" s="5" t="s">
        <v>55</v>
      </c>
      <c r="C1872" s="5" t="s">
        <v>38</v>
      </c>
      <c r="D1872" s="5" t="s">
        <v>2256</v>
      </c>
      <c r="E1872" s="15" t="str">
        <f t="shared" si="319"/>
        <v>F002</v>
      </c>
      <c r="F1872" s="15" t="str">
        <f t="shared" si="309"/>
        <v>3429</v>
      </c>
      <c r="G1872" s="15" t="str">
        <f t="shared" si="310"/>
        <v>2-3</v>
      </c>
      <c r="H1872" s="5" t="s">
        <v>2238</v>
      </c>
      <c r="I1872" s="5">
        <f t="shared" si="311"/>
        <v>1</v>
      </c>
      <c r="J1872" s="5">
        <f t="shared" si="312"/>
        <v>2022</v>
      </c>
      <c r="K1872" s="5">
        <f t="shared" si="313"/>
        <v>12</v>
      </c>
      <c r="L1872" s="7">
        <f t="shared" si="314"/>
        <v>44573</v>
      </c>
      <c r="M1872" s="5" t="s">
        <v>2238</v>
      </c>
      <c r="R1872" s="5" t="s">
        <v>41</v>
      </c>
      <c r="S1872" s="5" t="s">
        <v>40</v>
      </c>
      <c r="T1872" s="5" t="s">
        <v>41</v>
      </c>
      <c r="U1872" s="5" t="s">
        <v>2257</v>
      </c>
      <c r="V1872" s="5" t="str">
        <f t="shared" si="315"/>
        <v>negoservicios amanecer andino s.r.l.</v>
      </c>
      <c r="W1872" s="5" t="str">
        <f t="shared" si="316"/>
        <v>NEGOSERVICIOS AMANECER ANDINO S.R.L.</v>
      </c>
      <c r="X1872" s="5" t="str">
        <f t="shared" si="317"/>
        <v>Negoservicios Amanecer Andino S.R.L.</v>
      </c>
      <c r="Y1872" s="5">
        <v>20539013522</v>
      </c>
      <c r="Z1872" s="5" t="s">
        <v>34</v>
      </c>
      <c r="AA1872" s="5" t="s">
        <v>35</v>
      </c>
      <c r="AD1872" s="5" t="s">
        <v>36</v>
      </c>
      <c r="AE1872" s="5">
        <v>84.75</v>
      </c>
      <c r="AF1872" s="5">
        <v>0</v>
      </c>
      <c r="AG1872" s="5">
        <v>15.25</v>
      </c>
      <c r="AH1872" s="5">
        <f t="shared" si="318"/>
        <v>100</v>
      </c>
    </row>
    <row r="1873" spans="1:34" x14ac:dyDescent="0.25">
      <c r="A1873" s="5">
        <v>1818</v>
      </c>
      <c r="B1873" s="5" t="s">
        <v>29</v>
      </c>
      <c r="C1873" s="5" t="s">
        <v>38</v>
      </c>
      <c r="D1873" s="5" t="s">
        <v>2258</v>
      </c>
      <c r="E1873" s="15" t="str">
        <f t="shared" si="319"/>
        <v>F001</v>
      </c>
      <c r="F1873" s="15" t="str">
        <f t="shared" si="309"/>
        <v>8115</v>
      </c>
      <c r="G1873" s="15" t="str">
        <f t="shared" si="310"/>
        <v>1-8</v>
      </c>
      <c r="H1873" s="5" t="s">
        <v>2238</v>
      </c>
      <c r="I1873" s="5">
        <f t="shared" si="311"/>
        <v>1</v>
      </c>
      <c r="J1873" s="5">
        <f t="shared" si="312"/>
        <v>2022</v>
      </c>
      <c r="K1873" s="5">
        <f t="shared" si="313"/>
        <v>12</v>
      </c>
      <c r="L1873" s="7">
        <f t="shared" si="314"/>
        <v>44573</v>
      </c>
      <c r="M1873" s="5" t="s">
        <v>2238</v>
      </c>
      <c r="R1873" s="5" t="s">
        <v>395</v>
      </c>
      <c r="S1873" s="5" t="s">
        <v>168</v>
      </c>
      <c r="T1873" s="5" t="s">
        <v>169</v>
      </c>
      <c r="U1873" s="5" t="s">
        <v>396</v>
      </c>
      <c r="V1873" s="5" t="str">
        <f t="shared" si="315"/>
        <v>transportes pasamayo s r ltda</v>
      </c>
      <c r="W1873" s="5" t="str">
        <f t="shared" si="316"/>
        <v>TRANSPORTES PASAMAYO S R LTDA</v>
      </c>
      <c r="X1873" s="5" t="str">
        <f t="shared" si="317"/>
        <v>Transportes Pasamayo S R Ltda</v>
      </c>
      <c r="Y1873" s="5">
        <v>20225171719</v>
      </c>
      <c r="Z1873" s="5" t="s">
        <v>34</v>
      </c>
      <c r="AA1873" s="5" t="s">
        <v>35</v>
      </c>
      <c r="AD1873" s="5" t="s">
        <v>36</v>
      </c>
      <c r="AE1873" s="5">
        <v>152.54</v>
      </c>
      <c r="AF1873" s="5">
        <v>0</v>
      </c>
      <c r="AG1873" s="5">
        <v>27.46</v>
      </c>
      <c r="AH1873" s="5">
        <f t="shared" si="318"/>
        <v>180</v>
      </c>
    </row>
    <row r="1874" spans="1:34" x14ac:dyDescent="0.25">
      <c r="A1874" s="5">
        <v>1819</v>
      </c>
      <c r="B1874" s="5" t="s">
        <v>29</v>
      </c>
      <c r="C1874" s="5" t="s">
        <v>38</v>
      </c>
      <c r="D1874" s="5" t="s">
        <v>2259</v>
      </c>
      <c r="E1874" s="15" t="str">
        <f t="shared" si="319"/>
        <v>F001</v>
      </c>
      <c r="F1874" s="15" t="str">
        <f t="shared" si="309"/>
        <v>8114</v>
      </c>
      <c r="G1874" s="15" t="str">
        <f t="shared" si="310"/>
        <v>1-8</v>
      </c>
      <c r="H1874" s="5" t="s">
        <v>2238</v>
      </c>
      <c r="I1874" s="5">
        <f t="shared" si="311"/>
        <v>1</v>
      </c>
      <c r="J1874" s="5">
        <f t="shared" si="312"/>
        <v>2022</v>
      </c>
      <c r="K1874" s="5">
        <f t="shared" si="313"/>
        <v>12</v>
      </c>
      <c r="L1874" s="7">
        <f t="shared" si="314"/>
        <v>44573</v>
      </c>
      <c r="M1874" s="5" t="s">
        <v>2238</v>
      </c>
      <c r="R1874" s="5" t="s">
        <v>469</v>
      </c>
      <c r="S1874" s="5" t="s">
        <v>61</v>
      </c>
      <c r="T1874" s="5" t="s">
        <v>469</v>
      </c>
      <c r="U1874" s="5" t="s">
        <v>1813</v>
      </c>
      <c r="V1874" s="5" t="str">
        <f t="shared" si="315"/>
        <v>"ccubasdi ingenieria &amp; construccion e.i.r.l."</v>
      </c>
      <c r="W1874" s="5" t="str">
        <f t="shared" si="316"/>
        <v>"CCUBASDI INGENIERIA &amp; CONSTRUCCION E.I.R.L."</v>
      </c>
      <c r="X1874" s="5" t="str">
        <f t="shared" si="317"/>
        <v>"Ccubasdi Ingenieria &amp; Construccion E.I.R.L."</v>
      </c>
      <c r="Y1874" s="5">
        <v>20601738873</v>
      </c>
      <c r="Z1874" s="5" t="s">
        <v>34</v>
      </c>
      <c r="AA1874" s="5" t="s">
        <v>35</v>
      </c>
      <c r="AD1874" s="5" t="s">
        <v>36</v>
      </c>
      <c r="AE1874" s="5">
        <v>377.97</v>
      </c>
      <c r="AF1874" s="5">
        <v>0</v>
      </c>
      <c r="AG1874" s="5">
        <v>68.03</v>
      </c>
      <c r="AH1874" s="5">
        <f t="shared" si="318"/>
        <v>446</v>
      </c>
    </row>
    <row r="1875" spans="1:34" x14ac:dyDescent="0.25">
      <c r="A1875" s="5">
        <v>1820</v>
      </c>
      <c r="B1875" s="5" t="s">
        <v>29</v>
      </c>
      <c r="C1875" s="5" t="s">
        <v>38</v>
      </c>
      <c r="D1875" s="5" t="s">
        <v>2260</v>
      </c>
      <c r="E1875" s="15" t="str">
        <f t="shared" si="319"/>
        <v>F001</v>
      </c>
      <c r="F1875" s="15" t="str">
        <f t="shared" si="309"/>
        <v>8113</v>
      </c>
      <c r="G1875" s="15" t="str">
        <f t="shared" si="310"/>
        <v>1-8</v>
      </c>
      <c r="H1875" s="5" t="s">
        <v>2238</v>
      </c>
      <c r="I1875" s="5">
        <f t="shared" si="311"/>
        <v>1</v>
      </c>
      <c r="J1875" s="5">
        <f t="shared" si="312"/>
        <v>2022</v>
      </c>
      <c r="K1875" s="5">
        <f t="shared" si="313"/>
        <v>12</v>
      </c>
      <c r="L1875" s="7">
        <f t="shared" si="314"/>
        <v>44573</v>
      </c>
      <c r="M1875" s="5" t="s">
        <v>2238</v>
      </c>
      <c r="R1875" s="5" t="s">
        <v>955</v>
      </c>
      <c r="S1875" s="5" t="s">
        <v>168</v>
      </c>
      <c r="T1875" s="5" t="s">
        <v>169</v>
      </c>
      <c r="U1875" s="5" t="s">
        <v>2261</v>
      </c>
      <c r="V1875" s="5" t="str">
        <f t="shared" si="315"/>
        <v>china railway n? 10 engineering group co., ltd sucursal del peru</v>
      </c>
      <c r="W1875" s="5" t="str">
        <f t="shared" si="316"/>
        <v>CHINA RAILWAY N? 10 ENGINEERING GROUP CO., LTD SUCURSAL DEL PERU</v>
      </c>
      <c r="X1875" s="5" t="str">
        <f t="shared" si="317"/>
        <v>China Railway N? 10 Engineering Group Co., Ltd Sucursal Del Peru</v>
      </c>
      <c r="Y1875" s="5">
        <v>20601116082</v>
      </c>
      <c r="Z1875" s="5" t="s">
        <v>34</v>
      </c>
      <c r="AA1875" s="5" t="s">
        <v>35</v>
      </c>
      <c r="AD1875" s="5" t="s">
        <v>36</v>
      </c>
      <c r="AE1875" s="5">
        <v>377.97</v>
      </c>
      <c r="AF1875" s="5">
        <v>0</v>
      </c>
      <c r="AG1875" s="5">
        <v>68.03</v>
      </c>
      <c r="AH1875" s="5">
        <f t="shared" si="318"/>
        <v>446</v>
      </c>
    </row>
    <row r="1876" spans="1:34" x14ac:dyDescent="0.25">
      <c r="A1876" s="5">
        <v>1821</v>
      </c>
      <c r="B1876" s="5" t="s">
        <v>29</v>
      </c>
      <c r="C1876" s="5" t="s">
        <v>38</v>
      </c>
      <c r="D1876" s="5" t="s">
        <v>2262</v>
      </c>
      <c r="E1876" s="15" t="str">
        <f t="shared" si="319"/>
        <v>F001</v>
      </c>
      <c r="F1876" s="15" t="str">
        <f t="shared" si="309"/>
        <v>8112</v>
      </c>
      <c r="G1876" s="15" t="str">
        <f t="shared" si="310"/>
        <v>1-8</v>
      </c>
      <c r="H1876" s="5" t="s">
        <v>2238</v>
      </c>
      <c r="I1876" s="5">
        <f t="shared" si="311"/>
        <v>1</v>
      </c>
      <c r="J1876" s="5">
        <f t="shared" si="312"/>
        <v>2022</v>
      </c>
      <c r="K1876" s="5">
        <f t="shared" si="313"/>
        <v>12</v>
      </c>
      <c r="L1876" s="7">
        <f t="shared" si="314"/>
        <v>44573</v>
      </c>
      <c r="M1876" s="5" t="s">
        <v>2238</v>
      </c>
      <c r="R1876" s="5" t="s">
        <v>41</v>
      </c>
      <c r="S1876" s="5" t="s">
        <v>40</v>
      </c>
      <c r="T1876" s="5" t="s">
        <v>41</v>
      </c>
      <c r="U1876" s="5" t="s">
        <v>228</v>
      </c>
      <c r="V1876" s="5" t="str">
        <f t="shared" si="315"/>
        <v>consorcio l&amp;h</v>
      </c>
      <c r="W1876" s="5" t="str">
        <f t="shared" si="316"/>
        <v>CONSORCIO L&amp;H</v>
      </c>
      <c r="X1876" s="5" t="str">
        <f t="shared" si="317"/>
        <v>Consorcio L&amp;H</v>
      </c>
      <c r="Y1876" s="5">
        <v>20608582127</v>
      </c>
      <c r="Z1876" s="5" t="s">
        <v>34</v>
      </c>
      <c r="AA1876" s="5" t="s">
        <v>35</v>
      </c>
      <c r="AD1876" s="5" t="s">
        <v>36</v>
      </c>
      <c r="AE1876" s="5">
        <v>84.75</v>
      </c>
      <c r="AF1876" s="5">
        <v>0</v>
      </c>
      <c r="AG1876" s="5">
        <v>15.25</v>
      </c>
      <c r="AH1876" s="5">
        <f t="shared" si="318"/>
        <v>100</v>
      </c>
    </row>
    <row r="1877" spans="1:34" x14ac:dyDescent="0.25">
      <c r="A1877" s="5">
        <v>1822</v>
      </c>
      <c r="B1877" s="5" t="s">
        <v>49</v>
      </c>
      <c r="C1877" s="5" t="s">
        <v>38</v>
      </c>
      <c r="D1877" s="5" t="s">
        <v>2263</v>
      </c>
      <c r="E1877" s="15" t="str">
        <f t="shared" si="319"/>
        <v>F003</v>
      </c>
      <c r="F1877" s="15" t="str">
        <f t="shared" si="309"/>
        <v>2042</v>
      </c>
      <c r="G1877" s="15" t="str">
        <f t="shared" si="310"/>
        <v>3-2</v>
      </c>
      <c r="H1877" s="5" t="s">
        <v>2238</v>
      </c>
      <c r="I1877" s="5">
        <f t="shared" si="311"/>
        <v>1</v>
      </c>
      <c r="J1877" s="5">
        <f t="shared" si="312"/>
        <v>2022</v>
      </c>
      <c r="K1877" s="5">
        <f t="shared" si="313"/>
        <v>12</v>
      </c>
      <c r="L1877" s="7">
        <f t="shared" si="314"/>
        <v>44573</v>
      </c>
      <c r="M1877" s="5" t="s">
        <v>2238</v>
      </c>
      <c r="R1877" s="5" t="s">
        <v>2264</v>
      </c>
      <c r="S1877" s="5" t="s">
        <v>737</v>
      </c>
      <c r="T1877" s="5" t="s">
        <v>736</v>
      </c>
      <c r="U1877" s="5" t="s">
        <v>2265</v>
      </c>
      <c r="V1877" s="5" t="str">
        <f t="shared" si="315"/>
        <v>ac tractor service s.a.c.</v>
      </c>
      <c r="W1877" s="5" t="str">
        <f t="shared" si="316"/>
        <v>AC TRACTOR SERVICE S.A.C.</v>
      </c>
      <c r="X1877" s="5" t="str">
        <f t="shared" si="317"/>
        <v>Ac Tractor Service S.A.C.</v>
      </c>
      <c r="Y1877" s="5">
        <v>20603023405</v>
      </c>
      <c r="Z1877" s="5" t="s">
        <v>34</v>
      </c>
      <c r="AA1877" s="5" t="s">
        <v>35</v>
      </c>
      <c r="AD1877" s="5" t="s">
        <v>36</v>
      </c>
      <c r="AE1877" s="5">
        <v>65.25</v>
      </c>
      <c r="AF1877" s="5">
        <v>0</v>
      </c>
      <c r="AG1877" s="5">
        <v>11.75</v>
      </c>
      <c r="AH1877" s="5">
        <f t="shared" si="318"/>
        <v>77</v>
      </c>
    </row>
    <row r="1878" spans="1:34" x14ac:dyDescent="0.25">
      <c r="A1878" s="5">
        <v>1823</v>
      </c>
      <c r="B1878" s="5" t="s">
        <v>29</v>
      </c>
      <c r="C1878" s="5" t="s">
        <v>38</v>
      </c>
      <c r="D1878" s="5" t="s">
        <v>2266</v>
      </c>
      <c r="E1878" s="15" t="str">
        <f t="shared" si="319"/>
        <v>F001</v>
      </c>
      <c r="F1878" s="15" t="str">
        <f t="shared" si="309"/>
        <v>8111</v>
      </c>
      <c r="G1878" s="15" t="str">
        <f t="shared" si="310"/>
        <v>1-8</v>
      </c>
      <c r="H1878" s="5" t="s">
        <v>2238</v>
      </c>
      <c r="I1878" s="5">
        <f t="shared" si="311"/>
        <v>1</v>
      </c>
      <c r="J1878" s="5">
        <f t="shared" si="312"/>
        <v>2022</v>
      </c>
      <c r="K1878" s="5">
        <f t="shared" si="313"/>
        <v>12</v>
      </c>
      <c r="L1878" s="7">
        <f t="shared" si="314"/>
        <v>44573</v>
      </c>
      <c r="M1878" s="5" t="s">
        <v>2238</v>
      </c>
      <c r="R1878" s="5" t="s">
        <v>87</v>
      </c>
      <c r="S1878" s="5" t="s">
        <v>40</v>
      </c>
      <c r="T1878" s="5" t="s">
        <v>41</v>
      </c>
      <c r="U1878" s="5" t="s">
        <v>1125</v>
      </c>
      <c r="V1878" s="5" t="str">
        <f t="shared" si="315"/>
        <v>transportes jj bustamante s.r.l.</v>
      </c>
      <c r="W1878" s="5" t="str">
        <f t="shared" si="316"/>
        <v>TRANSPORTES JJ BUSTAMANTE S.R.L.</v>
      </c>
      <c r="X1878" s="5" t="str">
        <f t="shared" si="317"/>
        <v>Transportes Jj Bustamante S.R.L.</v>
      </c>
      <c r="Y1878" s="5">
        <v>20603488173</v>
      </c>
      <c r="Z1878" s="5" t="s">
        <v>34</v>
      </c>
      <c r="AA1878" s="5" t="s">
        <v>35</v>
      </c>
      <c r="AD1878" s="5" t="s">
        <v>36</v>
      </c>
      <c r="AE1878" s="5">
        <v>127.12</v>
      </c>
      <c r="AF1878" s="5">
        <v>0</v>
      </c>
      <c r="AG1878" s="5">
        <v>22.88</v>
      </c>
      <c r="AH1878" s="5">
        <f t="shared" si="318"/>
        <v>150</v>
      </c>
    </row>
    <row r="1879" spans="1:34" x14ac:dyDescent="0.25">
      <c r="A1879" s="5">
        <v>1824</v>
      </c>
      <c r="B1879" s="5" t="s">
        <v>29</v>
      </c>
      <c r="C1879" s="5" t="s">
        <v>38</v>
      </c>
      <c r="D1879" s="5" t="s">
        <v>2267</v>
      </c>
      <c r="E1879" s="15" t="str">
        <f t="shared" si="319"/>
        <v>F001</v>
      </c>
      <c r="F1879" s="15" t="str">
        <f t="shared" si="309"/>
        <v>8110</v>
      </c>
      <c r="G1879" s="15" t="str">
        <f t="shared" si="310"/>
        <v>1-8</v>
      </c>
      <c r="H1879" s="5" t="s">
        <v>2238</v>
      </c>
      <c r="I1879" s="5">
        <f t="shared" si="311"/>
        <v>1</v>
      </c>
      <c r="J1879" s="5">
        <f t="shared" si="312"/>
        <v>2022</v>
      </c>
      <c r="K1879" s="5">
        <f t="shared" si="313"/>
        <v>12</v>
      </c>
      <c r="L1879" s="7">
        <f t="shared" si="314"/>
        <v>44573</v>
      </c>
      <c r="M1879" s="5" t="s">
        <v>2238</v>
      </c>
      <c r="S1879" s="5" t="s">
        <v>40</v>
      </c>
      <c r="T1879" s="5" t="s">
        <v>41</v>
      </c>
      <c r="U1879" s="5" t="s">
        <v>83</v>
      </c>
      <c r="V1879" s="5" t="str">
        <f t="shared" si="315"/>
        <v>sosa pagaza elias fernando</v>
      </c>
      <c r="W1879" s="5" t="str">
        <f t="shared" si="316"/>
        <v>SOSA PAGAZA ELIAS FERNANDO</v>
      </c>
      <c r="X1879" s="5" t="str">
        <f t="shared" si="317"/>
        <v>Sosa Pagaza Elias Fernando</v>
      </c>
      <c r="Y1879" s="5">
        <v>10000974787</v>
      </c>
      <c r="Z1879" s="5" t="s">
        <v>34</v>
      </c>
      <c r="AA1879" s="5" t="s">
        <v>35</v>
      </c>
      <c r="AD1879" s="5" t="s">
        <v>36</v>
      </c>
      <c r="AE1879" s="5">
        <v>195.76</v>
      </c>
      <c r="AF1879" s="5">
        <v>0</v>
      </c>
      <c r="AG1879" s="5">
        <v>35.24</v>
      </c>
      <c r="AH1879" s="5">
        <f t="shared" si="318"/>
        <v>231</v>
      </c>
    </row>
    <row r="1880" spans="1:34" x14ac:dyDescent="0.25">
      <c r="A1880" s="5">
        <v>1825</v>
      </c>
      <c r="B1880" s="5" t="s">
        <v>29</v>
      </c>
      <c r="C1880" s="5" t="s">
        <v>38</v>
      </c>
      <c r="D1880" s="5" t="s">
        <v>2268</v>
      </c>
      <c r="E1880" s="15" t="str">
        <f t="shared" si="319"/>
        <v>F001</v>
      </c>
      <c r="F1880" s="15" t="str">
        <f t="shared" si="309"/>
        <v>8109</v>
      </c>
      <c r="G1880" s="15" t="str">
        <f t="shared" si="310"/>
        <v>1-8</v>
      </c>
      <c r="H1880" s="5" t="s">
        <v>2238</v>
      </c>
      <c r="I1880" s="5">
        <f t="shared" si="311"/>
        <v>1</v>
      </c>
      <c r="J1880" s="5">
        <f t="shared" si="312"/>
        <v>2022</v>
      </c>
      <c r="K1880" s="5">
        <f t="shared" si="313"/>
        <v>12</v>
      </c>
      <c r="L1880" s="7">
        <f t="shared" si="314"/>
        <v>44573</v>
      </c>
      <c r="M1880" s="5" t="s">
        <v>2238</v>
      </c>
      <c r="S1880" s="5" t="s">
        <v>40</v>
      </c>
      <c r="T1880" s="5" t="s">
        <v>41</v>
      </c>
      <c r="U1880" s="5" t="s">
        <v>83</v>
      </c>
      <c r="V1880" s="5" t="str">
        <f t="shared" si="315"/>
        <v>sosa pagaza elias fernando</v>
      </c>
      <c r="W1880" s="5" t="str">
        <f t="shared" si="316"/>
        <v>SOSA PAGAZA ELIAS FERNANDO</v>
      </c>
      <c r="X1880" s="5" t="str">
        <f t="shared" si="317"/>
        <v>Sosa Pagaza Elias Fernando</v>
      </c>
      <c r="Y1880" s="5">
        <v>10000974787</v>
      </c>
      <c r="Z1880" s="5" t="s">
        <v>34</v>
      </c>
      <c r="AA1880" s="5" t="s">
        <v>35</v>
      </c>
      <c r="AD1880" s="5" t="s">
        <v>36</v>
      </c>
      <c r="AE1880" s="5">
        <v>65.25</v>
      </c>
      <c r="AF1880" s="5">
        <v>0</v>
      </c>
      <c r="AG1880" s="5">
        <v>11.75</v>
      </c>
      <c r="AH1880" s="5">
        <f t="shared" si="318"/>
        <v>77</v>
      </c>
    </row>
    <row r="1881" spans="1:34" x14ac:dyDescent="0.25">
      <c r="A1881" s="5">
        <v>1826</v>
      </c>
      <c r="B1881" s="5" t="s">
        <v>49</v>
      </c>
      <c r="C1881" s="5" t="s">
        <v>38</v>
      </c>
      <c r="D1881" s="5" t="s">
        <v>2269</v>
      </c>
      <c r="E1881" s="15" t="str">
        <f t="shared" si="319"/>
        <v>F003</v>
      </c>
      <c r="F1881" s="15" t="str">
        <f t="shared" si="309"/>
        <v>2041</v>
      </c>
      <c r="G1881" s="15" t="str">
        <f t="shared" si="310"/>
        <v>3-2</v>
      </c>
      <c r="H1881" s="5" t="s">
        <v>2238</v>
      </c>
      <c r="I1881" s="5">
        <f t="shared" si="311"/>
        <v>1</v>
      </c>
      <c r="J1881" s="5">
        <f t="shared" si="312"/>
        <v>2022</v>
      </c>
      <c r="K1881" s="5">
        <f t="shared" si="313"/>
        <v>12</v>
      </c>
      <c r="L1881" s="7">
        <f t="shared" si="314"/>
        <v>44573</v>
      </c>
      <c r="M1881" s="5" t="s">
        <v>2238</v>
      </c>
      <c r="R1881" s="5" t="s">
        <v>41</v>
      </c>
      <c r="S1881" s="5" t="s">
        <v>40</v>
      </c>
      <c r="T1881" s="5" t="s">
        <v>41</v>
      </c>
      <c r="U1881" s="5" t="s">
        <v>106</v>
      </c>
      <c r="V1881" s="5" t="str">
        <f t="shared" si="315"/>
        <v>casiano maco segundo baltazar</v>
      </c>
      <c r="W1881" s="5" t="str">
        <f t="shared" si="316"/>
        <v>CASIANO MACO SEGUNDO BALTAZAR</v>
      </c>
      <c r="X1881" s="5" t="str">
        <f t="shared" si="317"/>
        <v>Casiano Maco Segundo Baltazar</v>
      </c>
      <c r="Y1881" s="5">
        <v>10432479388</v>
      </c>
      <c r="Z1881" s="5" t="s">
        <v>34</v>
      </c>
      <c r="AA1881" s="5" t="s">
        <v>35</v>
      </c>
      <c r="AD1881" s="5" t="s">
        <v>36</v>
      </c>
      <c r="AE1881" s="5">
        <v>25.42</v>
      </c>
      <c r="AF1881" s="5">
        <v>0</v>
      </c>
      <c r="AG1881" s="5">
        <v>4.58</v>
      </c>
      <c r="AH1881" s="5">
        <f t="shared" si="318"/>
        <v>30</v>
      </c>
    </row>
    <row r="1882" spans="1:34" x14ac:dyDescent="0.25">
      <c r="A1882" s="5">
        <v>1827</v>
      </c>
      <c r="B1882" s="5" t="s">
        <v>49</v>
      </c>
      <c r="C1882" s="5" t="s">
        <v>30</v>
      </c>
      <c r="D1882" s="5" t="s">
        <v>2270</v>
      </c>
      <c r="E1882" s="15" t="str">
        <f t="shared" si="319"/>
        <v>B003</v>
      </c>
      <c r="F1882" s="15" t="str">
        <f t="shared" si="309"/>
        <v>12306</v>
      </c>
      <c r="G1882" s="15" t="str">
        <f t="shared" si="310"/>
        <v>3-1</v>
      </c>
      <c r="H1882" s="5" t="s">
        <v>2238</v>
      </c>
      <c r="I1882" s="5">
        <f t="shared" si="311"/>
        <v>1</v>
      </c>
      <c r="J1882" s="5">
        <f t="shared" si="312"/>
        <v>2022</v>
      </c>
      <c r="K1882" s="5">
        <f t="shared" si="313"/>
        <v>12</v>
      </c>
      <c r="L1882" s="7">
        <f t="shared" si="314"/>
        <v>44573</v>
      </c>
      <c r="M1882" s="5" t="s">
        <v>2238</v>
      </c>
      <c r="U1882" s="5" t="s">
        <v>33</v>
      </c>
      <c r="V1882" s="5" t="str">
        <f t="shared" si="315"/>
        <v>clientes - varios</v>
      </c>
      <c r="W1882" s="5" t="str">
        <f t="shared" si="316"/>
        <v>CLIENTES - VARIOS</v>
      </c>
      <c r="X1882" s="5" t="str">
        <f t="shared" si="317"/>
        <v>Clientes - Varios</v>
      </c>
      <c r="Y1882" s="5">
        <v>99999999</v>
      </c>
      <c r="Z1882" s="5" t="s">
        <v>34</v>
      </c>
      <c r="AA1882" s="5" t="s">
        <v>35</v>
      </c>
      <c r="AD1882" s="5" t="s">
        <v>36</v>
      </c>
      <c r="AE1882" s="5">
        <v>10.17</v>
      </c>
      <c r="AF1882" s="5">
        <v>0</v>
      </c>
      <c r="AG1882" s="5">
        <v>1.83</v>
      </c>
      <c r="AH1882" s="5">
        <f t="shared" si="318"/>
        <v>12</v>
      </c>
    </row>
    <row r="1883" spans="1:34" x14ac:dyDescent="0.25">
      <c r="A1883" s="5">
        <v>1828</v>
      </c>
      <c r="B1883" s="5" t="s">
        <v>29</v>
      </c>
      <c r="C1883" s="5" t="s">
        <v>38</v>
      </c>
      <c r="D1883" s="5" t="s">
        <v>2271</v>
      </c>
      <c r="E1883" s="15" t="str">
        <f t="shared" si="319"/>
        <v>F001</v>
      </c>
      <c r="F1883" s="15" t="str">
        <f t="shared" si="309"/>
        <v>8108</v>
      </c>
      <c r="G1883" s="15" t="str">
        <f t="shared" si="310"/>
        <v>1-8</v>
      </c>
      <c r="H1883" s="5" t="s">
        <v>2238</v>
      </c>
      <c r="I1883" s="5">
        <f t="shared" si="311"/>
        <v>1</v>
      </c>
      <c r="J1883" s="5">
        <f t="shared" si="312"/>
        <v>2022</v>
      </c>
      <c r="K1883" s="5">
        <f t="shared" si="313"/>
        <v>12</v>
      </c>
      <c r="L1883" s="7">
        <f t="shared" si="314"/>
        <v>44573</v>
      </c>
      <c r="M1883" s="5" t="s">
        <v>2238</v>
      </c>
      <c r="R1883" s="5" t="s">
        <v>169</v>
      </c>
      <c r="S1883" s="5" t="s">
        <v>168</v>
      </c>
      <c r="T1883" s="5" t="s">
        <v>169</v>
      </c>
      <c r="U1883" s="5" t="s">
        <v>936</v>
      </c>
      <c r="V1883" s="5" t="str">
        <f t="shared" si="315"/>
        <v>jalca de oro e.i.r.l.</v>
      </c>
      <c r="W1883" s="5" t="str">
        <f t="shared" si="316"/>
        <v>JALCA DE ORO E.I.R.L.</v>
      </c>
      <c r="X1883" s="5" t="str">
        <f t="shared" si="317"/>
        <v>Jalca De Oro E.I.R.L.</v>
      </c>
      <c r="Y1883" s="5">
        <v>20601202710</v>
      </c>
      <c r="Z1883" s="5" t="s">
        <v>34</v>
      </c>
      <c r="AA1883" s="5" t="s">
        <v>35</v>
      </c>
      <c r="AD1883" s="5" t="s">
        <v>36</v>
      </c>
      <c r="AE1883" s="5">
        <v>687.32</v>
      </c>
      <c r="AF1883" s="5">
        <v>0</v>
      </c>
      <c r="AG1883" s="5">
        <v>123.72</v>
      </c>
      <c r="AH1883" s="5">
        <f t="shared" si="318"/>
        <v>811.04000000000008</v>
      </c>
    </row>
    <row r="1884" spans="1:34" x14ac:dyDescent="0.25">
      <c r="A1884" s="5">
        <v>1829</v>
      </c>
      <c r="B1884" s="5" t="s">
        <v>97</v>
      </c>
      <c r="C1884" s="5" t="s">
        <v>38</v>
      </c>
      <c r="D1884" s="5" t="s">
        <v>2272</v>
      </c>
      <c r="E1884" s="15" t="str">
        <f t="shared" si="319"/>
        <v>F004</v>
      </c>
      <c r="F1884" s="15" t="str">
        <f t="shared" si="309"/>
        <v>4-431</v>
      </c>
      <c r="G1884" s="15" t="str">
        <f t="shared" si="310"/>
        <v>4-4</v>
      </c>
      <c r="H1884" s="5" t="s">
        <v>2273</v>
      </c>
      <c r="I1884" s="5">
        <f t="shared" si="311"/>
        <v>1</v>
      </c>
      <c r="J1884" s="5">
        <f t="shared" si="312"/>
        <v>2022</v>
      </c>
      <c r="K1884" s="5">
        <f t="shared" si="313"/>
        <v>11</v>
      </c>
      <c r="L1884" s="7">
        <f t="shared" si="314"/>
        <v>44572</v>
      </c>
      <c r="M1884" s="5" t="s">
        <v>2273</v>
      </c>
      <c r="R1884" s="5" t="s">
        <v>482</v>
      </c>
      <c r="S1884" s="5" t="s">
        <v>483</v>
      </c>
      <c r="T1884" s="5" t="s">
        <v>484</v>
      </c>
      <c r="U1884" s="5" t="s">
        <v>485</v>
      </c>
      <c r="V1884" s="5" t="str">
        <f t="shared" si="315"/>
        <v>estacion de servicios loreto s.a.c.</v>
      </c>
      <c r="W1884" s="5" t="str">
        <f t="shared" si="316"/>
        <v>ESTACION DE SERVICIOS LORETO S.A.C.</v>
      </c>
      <c r="X1884" s="5" t="str">
        <f t="shared" si="317"/>
        <v>Estacion De Servicios Loreto S.A.C.</v>
      </c>
      <c r="Y1884" s="5">
        <v>20605162429</v>
      </c>
      <c r="Z1884" s="5" t="s">
        <v>34</v>
      </c>
      <c r="AA1884" s="5" t="s">
        <v>35</v>
      </c>
      <c r="AD1884" s="5" t="s">
        <v>36</v>
      </c>
      <c r="AE1884" s="5">
        <v>852.54</v>
      </c>
      <c r="AF1884" s="5">
        <v>0</v>
      </c>
      <c r="AG1884" s="5">
        <v>153.46</v>
      </c>
      <c r="AH1884" s="5">
        <f t="shared" si="318"/>
        <v>1006</v>
      </c>
    </row>
    <row r="1885" spans="1:34" x14ac:dyDescent="0.25">
      <c r="A1885" s="5">
        <v>1830</v>
      </c>
      <c r="B1885" s="5" t="s">
        <v>29</v>
      </c>
      <c r="C1885" s="5" t="s">
        <v>30</v>
      </c>
      <c r="D1885" s="5" t="s">
        <v>2274</v>
      </c>
      <c r="E1885" s="15" t="str">
        <f t="shared" si="319"/>
        <v>B001</v>
      </c>
      <c r="F1885" s="15" t="str">
        <f t="shared" si="309"/>
        <v>16836</v>
      </c>
      <c r="G1885" s="15" t="str">
        <f t="shared" si="310"/>
        <v>1-1</v>
      </c>
      <c r="H1885" s="5" t="s">
        <v>2273</v>
      </c>
      <c r="I1885" s="5">
        <f t="shared" si="311"/>
        <v>1</v>
      </c>
      <c r="J1885" s="5">
        <f t="shared" si="312"/>
        <v>2022</v>
      </c>
      <c r="K1885" s="5">
        <f t="shared" si="313"/>
        <v>11</v>
      </c>
      <c r="L1885" s="7">
        <f t="shared" si="314"/>
        <v>44572</v>
      </c>
      <c r="M1885" s="5" t="s">
        <v>2273</v>
      </c>
      <c r="U1885" s="5" t="s">
        <v>33</v>
      </c>
      <c r="V1885" s="5" t="str">
        <f t="shared" si="315"/>
        <v>clientes - varios</v>
      </c>
      <c r="W1885" s="5" t="str">
        <f t="shared" si="316"/>
        <v>CLIENTES - VARIOS</v>
      </c>
      <c r="X1885" s="5" t="str">
        <f t="shared" si="317"/>
        <v>Clientes - Varios</v>
      </c>
      <c r="Y1885" s="5">
        <v>99999999</v>
      </c>
      <c r="Z1885" s="5" t="s">
        <v>34</v>
      </c>
      <c r="AA1885" s="5" t="s">
        <v>35</v>
      </c>
      <c r="AD1885" s="5" t="s">
        <v>36</v>
      </c>
      <c r="AE1885" s="5">
        <v>93.22</v>
      </c>
      <c r="AF1885" s="5">
        <v>0</v>
      </c>
      <c r="AG1885" s="5">
        <v>16.78</v>
      </c>
      <c r="AH1885" s="5">
        <f t="shared" si="318"/>
        <v>110</v>
      </c>
    </row>
    <row r="1886" spans="1:34" x14ac:dyDescent="0.25">
      <c r="A1886" s="5">
        <v>1831</v>
      </c>
      <c r="B1886" s="5" t="s">
        <v>29</v>
      </c>
      <c r="C1886" s="5" t="s">
        <v>38</v>
      </c>
      <c r="D1886" s="5" t="s">
        <v>2275</v>
      </c>
      <c r="E1886" s="15" t="str">
        <f t="shared" si="319"/>
        <v>F001</v>
      </c>
      <c r="F1886" s="15" t="str">
        <f t="shared" si="309"/>
        <v>8107</v>
      </c>
      <c r="G1886" s="15" t="str">
        <f t="shared" si="310"/>
        <v>1-8</v>
      </c>
      <c r="H1886" s="5" t="s">
        <v>2273</v>
      </c>
      <c r="I1886" s="5">
        <f t="shared" si="311"/>
        <v>1</v>
      </c>
      <c r="J1886" s="5">
        <f t="shared" si="312"/>
        <v>2022</v>
      </c>
      <c r="K1886" s="5">
        <f t="shared" si="313"/>
        <v>11</v>
      </c>
      <c r="L1886" s="7">
        <f t="shared" si="314"/>
        <v>44572</v>
      </c>
      <c r="M1886" s="5" t="s">
        <v>2273</v>
      </c>
      <c r="R1886" s="5" t="s">
        <v>395</v>
      </c>
      <c r="S1886" s="5" t="s">
        <v>168</v>
      </c>
      <c r="T1886" s="5" t="s">
        <v>169</v>
      </c>
      <c r="U1886" s="5" t="s">
        <v>396</v>
      </c>
      <c r="V1886" s="5" t="str">
        <f t="shared" si="315"/>
        <v>transportes pasamayo s r ltda</v>
      </c>
      <c r="W1886" s="5" t="str">
        <f t="shared" si="316"/>
        <v>TRANSPORTES PASAMAYO S R LTDA</v>
      </c>
      <c r="X1886" s="5" t="str">
        <f t="shared" si="317"/>
        <v>Transportes Pasamayo S R Ltda</v>
      </c>
      <c r="Y1886" s="5">
        <v>20225171719</v>
      </c>
      <c r="Z1886" s="5" t="s">
        <v>34</v>
      </c>
      <c r="AA1886" s="5" t="s">
        <v>35</v>
      </c>
      <c r="AD1886" s="5" t="s">
        <v>36</v>
      </c>
      <c r="AE1886" s="5">
        <v>138.13999999999999</v>
      </c>
      <c r="AF1886" s="5">
        <v>0</v>
      </c>
      <c r="AG1886" s="5">
        <v>24.86</v>
      </c>
      <c r="AH1886" s="5">
        <f t="shared" si="318"/>
        <v>163</v>
      </c>
    </row>
    <row r="1887" spans="1:34" x14ac:dyDescent="0.25">
      <c r="A1887" s="5">
        <v>1832</v>
      </c>
      <c r="B1887" s="5" t="s">
        <v>29</v>
      </c>
      <c r="C1887" s="5" t="s">
        <v>38</v>
      </c>
      <c r="D1887" s="5" t="s">
        <v>2276</v>
      </c>
      <c r="E1887" s="15" t="str">
        <f t="shared" si="319"/>
        <v>F001</v>
      </c>
      <c r="F1887" s="15" t="str">
        <f t="shared" si="309"/>
        <v>8106</v>
      </c>
      <c r="G1887" s="15" t="str">
        <f t="shared" si="310"/>
        <v>1-8</v>
      </c>
      <c r="H1887" s="5" t="s">
        <v>2273</v>
      </c>
      <c r="I1887" s="5">
        <f t="shared" si="311"/>
        <v>1</v>
      </c>
      <c r="J1887" s="5">
        <f t="shared" si="312"/>
        <v>2022</v>
      </c>
      <c r="K1887" s="5">
        <f t="shared" si="313"/>
        <v>11</v>
      </c>
      <c r="L1887" s="7">
        <f t="shared" si="314"/>
        <v>44572</v>
      </c>
      <c r="M1887" s="5" t="s">
        <v>2273</v>
      </c>
      <c r="S1887" s="5" t="s">
        <v>40</v>
      </c>
      <c r="T1887" s="5" t="s">
        <v>41</v>
      </c>
      <c r="U1887" s="5" t="s">
        <v>1502</v>
      </c>
      <c r="V1887" s="5" t="str">
        <f t="shared" si="315"/>
        <v>leiva fernandez luis ivan</v>
      </c>
      <c r="W1887" s="5" t="str">
        <f t="shared" si="316"/>
        <v>LEIVA FERNANDEZ LUIS IVAN</v>
      </c>
      <c r="X1887" s="5" t="str">
        <f t="shared" si="317"/>
        <v>Leiva Fernandez Luis Ivan</v>
      </c>
      <c r="Y1887" s="5">
        <v>10456006570</v>
      </c>
      <c r="Z1887" s="5" t="s">
        <v>34</v>
      </c>
      <c r="AA1887" s="5" t="s">
        <v>35</v>
      </c>
      <c r="AD1887" s="5" t="s">
        <v>36</v>
      </c>
      <c r="AE1887" s="5">
        <v>3389.83</v>
      </c>
      <c r="AF1887" s="5">
        <v>0</v>
      </c>
      <c r="AG1887" s="5">
        <v>610.16999999999996</v>
      </c>
      <c r="AH1887" s="5">
        <f t="shared" si="318"/>
        <v>4000</v>
      </c>
    </row>
    <row r="1888" spans="1:34" x14ac:dyDescent="0.25">
      <c r="A1888" s="5">
        <v>1833</v>
      </c>
      <c r="B1888" s="5" t="s">
        <v>29</v>
      </c>
      <c r="C1888" s="5" t="s">
        <v>38</v>
      </c>
      <c r="D1888" s="5" t="s">
        <v>2277</v>
      </c>
      <c r="E1888" s="15" t="str">
        <f t="shared" si="319"/>
        <v>F001</v>
      </c>
      <c r="F1888" s="15" t="str">
        <f t="shared" si="309"/>
        <v>8105</v>
      </c>
      <c r="G1888" s="15" t="str">
        <f t="shared" si="310"/>
        <v>1-8</v>
      </c>
      <c r="H1888" s="5" t="s">
        <v>2273</v>
      </c>
      <c r="I1888" s="5">
        <f t="shared" si="311"/>
        <v>1</v>
      </c>
      <c r="J1888" s="5">
        <f t="shared" si="312"/>
        <v>2022</v>
      </c>
      <c r="K1888" s="5">
        <f t="shared" si="313"/>
        <v>11</v>
      </c>
      <c r="L1888" s="7">
        <f t="shared" si="314"/>
        <v>44572</v>
      </c>
      <c r="M1888" s="5" t="s">
        <v>2273</v>
      </c>
      <c r="R1888" s="5" t="s">
        <v>87</v>
      </c>
      <c r="S1888" s="5" t="s">
        <v>40</v>
      </c>
      <c r="T1888" s="5" t="s">
        <v>41</v>
      </c>
      <c r="U1888" s="5" t="s">
        <v>1125</v>
      </c>
      <c r="V1888" s="5" t="str">
        <f t="shared" si="315"/>
        <v>transportes jj bustamante s.r.l.</v>
      </c>
      <c r="W1888" s="5" t="str">
        <f t="shared" si="316"/>
        <v>TRANSPORTES JJ BUSTAMANTE S.R.L.</v>
      </c>
      <c r="X1888" s="5" t="str">
        <f t="shared" si="317"/>
        <v>Transportes Jj Bustamante S.R.L.</v>
      </c>
      <c r="Y1888" s="5">
        <v>20603488173</v>
      </c>
      <c r="Z1888" s="5" t="s">
        <v>34</v>
      </c>
      <c r="AA1888" s="5" t="s">
        <v>35</v>
      </c>
      <c r="AD1888" s="5" t="s">
        <v>36</v>
      </c>
      <c r="AE1888" s="5">
        <v>127.12</v>
      </c>
      <c r="AF1888" s="5">
        <v>0</v>
      </c>
      <c r="AG1888" s="5">
        <v>22.88</v>
      </c>
      <c r="AH1888" s="5">
        <f t="shared" si="318"/>
        <v>150</v>
      </c>
    </row>
    <row r="1889" spans="1:34" x14ac:dyDescent="0.25">
      <c r="A1889" s="5">
        <v>1834</v>
      </c>
      <c r="B1889" s="5" t="s">
        <v>55</v>
      </c>
      <c r="C1889" s="5" t="s">
        <v>30</v>
      </c>
      <c r="D1889" s="5" t="s">
        <v>2278</v>
      </c>
      <c r="E1889" s="15" t="str">
        <f t="shared" si="319"/>
        <v>B002</v>
      </c>
      <c r="F1889" s="15" t="str">
        <f t="shared" si="309"/>
        <v>15874</v>
      </c>
      <c r="G1889" s="15" t="str">
        <f t="shared" si="310"/>
        <v>2-1</v>
      </c>
      <c r="H1889" s="5" t="s">
        <v>2273</v>
      </c>
      <c r="I1889" s="5">
        <f t="shared" si="311"/>
        <v>1</v>
      </c>
      <c r="J1889" s="5">
        <f t="shared" si="312"/>
        <v>2022</v>
      </c>
      <c r="K1889" s="5">
        <f t="shared" si="313"/>
        <v>11</v>
      </c>
      <c r="L1889" s="7">
        <f t="shared" si="314"/>
        <v>44572</v>
      </c>
      <c r="M1889" s="5" t="s">
        <v>2273</v>
      </c>
      <c r="U1889" s="5" t="s">
        <v>33</v>
      </c>
      <c r="V1889" s="5" t="str">
        <f t="shared" si="315"/>
        <v>clientes - varios</v>
      </c>
      <c r="W1889" s="5" t="str">
        <f t="shared" si="316"/>
        <v>CLIENTES - VARIOS</v>
      </c>
      <c r="X1889" s="5" t="str">
        <f t="shared" si="317"/>
        <v>Clientes - Varios</v>
      </c>
      <c r="Y1889" s="5">
        <v>99999999</v>
      </c>
      <c r="Z1889" s="5" t="s">
        <v>34</v>
      </c>
      <c r="AA1889" s="5" t="s">
        <v>35</v>
      </c>
      <c r="AD1889" s="5" t="s">
        <v>36</v>
      </c>
      <c r="AE1889" s="5">
        <v>423.73</v>
      </c>
      <c r="AF1889" s="5">
        <v>0</v>
      </c>
      <c r="AG1889" s="5">
        <v>76.27</v>
      </c>
      <c r="AH1889" s="5">
        <f t="shared" si="318"/>
        <v>500</v>
      </c>
    </row>
    <row r="1890" spans="1:34" x14ac:dyDescent="0.25">
      <c r="A1890" s="5">
        <v>1835</v>
      </c>
      <c r="B1890" s="5" t="s">
        <v>55</v>
      </c>
      <c r="C1890" s="5" t="s">
        <v>30</v>
      </c>
      <c r="D1890" s="5" t="s">
        <v>2279</v>
      </c>
      <c r="E1890" s="15" t="str">
        <f t="shared" si="319"/>
        <v>B002</v>
      </c>
      <c r="F1890" s="15" t="str">
        <f t="shared" si="309"/>
        <v>15873</v>
      </c>
      <c r="G1890" s="15" t="str">
        <f t="shared" si="310"/>
        <v>2-1</v>
      </c>
      <c r="H1890" s="5" t="s">
        <v>2273</v>
      </c>
      <c r="I1890" s="5">
        <f t="shared" si="311"/>
        <v>1</v>
      </c>
      <c r="J1890" s="5">
        <f t="shared" si="312"/>
        <v>2022</v>
      </c>
      <c r="K1890" s="5">
        <f t="shared" si="313"/>
        <v>11</v>
      </c>
      <c r="L1890" s="7">
        <f t="shared" si="314"/>
        <v>44572</v>
      </c>
      <c r="M1890" s="5" t="s">
        <v>2273</v>
      </c>
      <c r="U1890" s="5" t="s">
        <v>33</v>
      </c>
      <c r="V1890" s="5" t="str">
        <f t="shared" si="315"/>
        <v>clientes - varios</v>
      </c>
      <c r="W1890" s="5" t="str">
        <f t="shared" si="316"/>
        <v>CLIENTES - VARIOS</v>
      </c>
      <c r="X1890" s="5" t="str">
        <f t="shared" si="317"/>
        <v>Clientes - Varios</v>
      </c>
      <c r="Y1890" s="5">
        <v>99999999</v>
      </c>
      <c r="Z1890" s="5" t="s">
        <v>34</v>
      </c>
      <c r="AA1890" s="5" t="s">
        <v>35</v>
      </c>
      <c r="AD1890" s="5" t="s">
        <v>36</v>
      </c>
      <c r="AE1890" s="5">
        <v>423.73</v>
      </c>
      <c r="AF1890" s="5">
        <v>0</v>
      </c>
      <c r="AG1890" s="5">
        <v>76.27</v>
      </c>
      <c r="AH1890" s="5">
        <f t="shared" si="318"/>
        <v>500</v>
      </c>
    </row>
    <row r="1891" spans="1:34" x14ac:dyDescent="0.25">
      <c r="A1891" s="5">
        <v>1836</v>
      </c>
      <c r="B1891" s="5" t="s">
        <v>55</v>
      </c>
      <c r="C1891" s="5" t="s">
        <v>30</v>
      </c>
      <c r="D1891" s="5" t="s">
        <v>2280</v>
      </c>
      <c r="E1891" s="15" t="str">
        <f t="shared" si="319"/>
        <v>B002</v>
      </c>
      <c r="F1891" s="15" t="str">
        <f t="shared" si="309"/>
        <v>15872</v>
      </c>
      <c r="G1891" s="15" t="str">
        <f t="shared" si="310"/>
        <v>2-1</v>
      </c>
      <c r="H1891" s="5" t="s">
        <v>2273</v>
      </c>
      <c r="I1891" s="5">
        <f t="shared" si="311"/>
        <v>1</v>
      </c>
      <c r="J1891" s="5">
        <f t="shared" si="312"/>
        <v>2022</v>
      </c>
      <c r="K1891" s="5">
        <f t="shared" si="313"/>
        <v>11</v>
      </c>
      <c r="L1891" s="7">
        <f t="shared" si="314"/>
        <v>44572</v>
      </c>
      <c r="M1891" s="5" t="s">
        <v>2273</v>
      </c>
      <c r="U1891" s="5" t="s">
        <v>33</v>
      </c>
      <c r="V1891" s="5" t="str">
        <f t="shared" si="315"/>
        <v>clientes - varios</v>
      </c>
      <c r="W1891" s="5" t="str">
        <f t="shared" si="316"/>
        <v>CLIENTES - VARIOS</v>
      </c>
      <c r="X1891" s="5" t="str">
        <f t="shared" si="317"/>
        <v>Clientes - Varios</v>
      </c>
      <c r="Y1891" s="5">
        <v>99999999</v>
      </c>
      <c r="Z1891" s="5" t="s">
        <v>34</v>
      </c>
      <c r="AA1891" s="5" t="s">
        <v>35</v>
      </c>
      <c r="AD1891" s="5" t="s">
        <v>36</v>
      </c>
      <c r="AE1891" s="5">
        <v>423.73</v>
      </c>
      <c r="AF1891" s="5">
        <v>0</v>
      </c>
      <c r="AG1891" s="5">
        <v>76.27</v>
      </c>
      <c r="AH1891" s="5">
        <f t="shared" si="318"/>
        <v>500</v>
      </c>
    </row>
    <row r="1892" spans="1:34" x14ac:dyDescent="0.25">
      <c r="A1892" s="5">
        <v>1837</v>
      </c>
      <c r="B1892" s="5" t="s">
        <v>55</v>
      </c>
      <c r="C1892" s="5" t="s">
        <v>30</v>
      </c>
      <c r="D1892" s="5" t="s">
        <v>2281</v>
      </c>
      <c r="E1892" s="15" t="str">
        <f t="shared" si="319"/>
        <v>B002</v>
      </c>
      <c r="F1892" s="15" t="str">
        <f t="shared" si="309"/>
        <v>15871</v>
      </c>
      <c r="G1892" s="15" t="str">
        <f t="shared" si="310"/>
        <v>2-1</v>
      </c>
      <c r="H1892" s="5" t="s">
        <v>2273</v>
      </c>
      <c r="I1892" s="5">
        <f t="shared" si="311"/>
        <v>1</v>
      </c>
      <c r="J1892" s="5">
        <f t="shared" si="312"/>
        <v>2022</v>
      </c>
      <c r="K1892" s="5">
        <f t="shared" si="313"/>
        <v>11</v>
      </c>
      <c r="L1892" s="7">
        <f t="shared" si="314"/>
        <v>44572</v>
      </c>
      <c r="M1892" s="5" t="s">
        <v>2273</v>
      </c>
      <c r="U1892" s="5" t="s">
        <v>33</v>
      </c>
      <c r="V1892" s="5" t="str">
        <f t="shared" si="315"/>
        <v>clientes - varios</v>
      </c>
      <c r="W1892" s="5" t="str">
        <f t="shared" si="316"/>
        <v>CLIENTES - VARIOS</v>
      </c>
      <c r="X1892" s="5" t="str">
        <f t="shared" si="317"/>
        <v>Clientes - Varios</v>
      </c>
      <c r="Y1892" s="5">
        <v>99999999</v>
      </c>
      <c r="Z1892" s="5" t="s">
        <v>34</v>
      </c>
      <c r="AA1892" s="5" t="s">
        <v>35</v>
      </c>
      <c r="AD1892" s="5" t="s">
        <v>36</v>
      </c>
      <c r="AE1892" s="5">
        <v>423.73</v>
      </c>
      <c r="AF1892" s="5">
        <v>0</v>
      </c>
      <c r="AG1892" s="5">
        <v>76.27</v>
      </c>
      <c r="AH1892" s="5">
        <f t="shared" si="318"/>
        <v>500</v>
      </c>
    </row>
    <row r="1893" spans="1:34" x14ac:dyDescent="0.25">
      <c r="A1893" s="5">
        <v>1838</v>
      </c>
      <c r="B1893" s="5" t="s">
        <v>29</v>
      </c>
      <c r="C1893" s="5" t="s">
        <v>38</v>
      </c>
      <c r="D1893" s="5" t="s">
        <v>2282</v>
      </c>
      <c r="E1893" s="15" t="str">
        <f t="shared" si="319"/>
        <v>F001</v>
      </c>
      <c r="F1893" s="15" t="str">
        <f t="shared" si="309"/>
        <v>8104</v>
      </c>
      <c r="G1893" s="15" t="str">
        <f t="shared" si="310"/>
        <v>1-8</v>
      </c>
      <c r="H1893" s="5" t="s">
        <v>2273</v>
      </c>
      <c r="I1893" s="5">
        <f t="shared" si="311"/>
        <v>1</v>
      </c>
      <c r="J1893" s="5">
        <f t="shared" si="312"/>
        <v>2022</v>
      </c>
      <c r="K1893" s="5">
        <f t="shared" si="313"/>
        <v>11</v>
      </c>
      <c r="L1893" s="7">
        <f t="shared" si="314"/>
        <v>44572</v>
      </c>
      <c r="M1893" s="5" t="s">
        <v>2273</v>
      </c>
      <c r="R1893" s="5" t="s">
        <v>66</v>
      </c>
      <c r="S1893" s="5" t="s">
        <v>40</v>
      </c>
      <c r="T1893" s="5" t="s">
        <v>41</v>
      </c>
      <c r="U1893" s="5" t="s">
        <v>67</v>
      </c>
      <c r="V1893" s="5" t="str">
        <f t="shared" si="315"/>
        <v>regalado cieza segundo</v>
      </c>
      <c r="W1893" s="5" t="str">
        <f t="shared" si="316"/>
        <v>REGALADO CIEZA SEGUNDO</v>
      </c>
      <c r="X1893" s="5" t="str">
        <f t="shared" si="317"/>
        <v>Regalado Cieza Segundo</v>
      </c>
      <c r="Y1893" s="5">
        <v>10166087916</v>
      </c>
      <c r="Z1893" s="5" t="s">
        <v>34</v>
      </c>
      <c r="AA1893" s="5" t="s">
        <v>35</v>
      </c>
      <c r="AD1893" s="5" t="s">
        <v>36</v>
      </c>
      <c r="AE1893" s="5">
        <v>2457.63</v>
      </c>
      <c r="AF1893" s="5">
        <v>0</v>
      </c>
      <c r="AG1893" s="5">
        <v>442.37</v>
      </c>
      <c r="AH1893" s="5">
        <f t="shared" si="318"/>
        <v>2900</v>
      </c>
    </row>
    <row r="1894" spans="1:34" x14ac:dyDescent="0.25">
      <c r="A1894" s="5">
        <v>1839</v>
      </c>
      <c r="B1894" s="5" t="s">
        <v>29</v>
      </c>
      <c r="C1894" s="5" t="s">
        <v>38</v>
      </c>
      <c r="D1894" s="5" t="s">
        <v>2283</v>
      </c>
      <c r="E1894" s="15" t="str">
        <f t="shared" si="319"/>
        <v>F001</v>
      </c>
      <c r="F1894" s="15" t="str">
        <f t="shared" si="309"/>
        <v>8103</v>
      </c>
      <c r="G1894" s="15" t="str">
        <f t="shared" si="310"/>
        <v>1-8</v>
      </c>
      <c r="H1894" s="5" t="s">
        <v>2273</v>
      </c>
      <c r="I1894" s="5">
        <f t="shared" si="311"/>
        <v>1</v>
      </c>
      <c r="J1894" s="5">
        <f t="shared" si="312"/>
        <v>2022</v>
      </c>
      <c r="K1894" s="5">
        <f t="shared" si="313"/>
        <v>11</v>
      </c>
      <c r="L1894" s="7">
        <f t="shared" si="314"/>
        <v>44572</v>
      </c>
      <c r="M1894" s="5" t="s">
        <v>2273</v>
      </c>
      <c r="R1894" s="5" t="s">
        <v>66</v>
      </c>
      <c r="S1894" s="5" t="s">
        <v>40</v>
      </c>
      <c r="T1894" s="5" t="s">
        <v>41</v>
      </c>
      <c r="U1894" s="5" t="s">
        <v>67</v>
      </c>
      <c r="V1894" s="5" t="str">
        <f t="shared" si="315"/>
        <v>regalado cieza segundo</v>
      </c>
      <c r="W1894" s="5" t="str">
        <f t="shared" si="316"/>
        <v>REGALADO CIEZA SEGUNDO</v>
      </c>
      <c r="X1894" s="5" t="str">
        <f t="shared" si="317"/>
        <v>Regalado Cieza Segundo</v>
      </c>
      <c r="Y1894" s="5">
        <v>10166087916</v>
      </c>
      <c r="Z1894" s="5" t="s">
        <v>34</v>
      </c>
      <c r="AA1894" s="5" t="s">
        <v>35</v>
      </c>
      <c r="AD1894" s="5" t="s">
        <v>36</v>
      </c>
      <c r="AE1894" s="5">
        <v>2457.63</v>
      </c>
      <c r="AF1894" s="5">
        <v>0</v>
      </c>
      <c r="AG1894" s="5">
        <v>442.37</v>
      </c>
      <c r="AH1894" s="5">
        <f t="shared" si="318"/>
        <v>2900</v>
      </c>
    </row>
    <row r="1895" spans="1:34" x14ac:dyDescent="0.25">
      <c r="A1895" s="5">
        <v>1840</v>
      </c>
      <c r="B1895" s="5" t="s">
        <v>29</v>
      </c>
      <c r="C1895" s="5" t="s">
        <v>38</v>
      </c>
      <c r="D1895" s="5" t="s">
        <v>2284</v>
      </c>
      <c r="E1895" s="15" t="str">
        <f t="shared" si="319"/>
        <v>F001</v>
      </c>
      <c r="F1895" s="15" t="str">
        <f t="shared" si="309"/>
        <v>8102</v>
      </c>
      <c r="G1895" s="15" t="str">
        <f t="shared" si="310"/>
        <v>1-8</v>
      </c>
      <c r="H1895" s="5" t="s">
        <v>2273</v>
      </c>
      <c r="I1895" s="5">
        <f t="shared" si="311"/>
        <v>1</v>
      </c>
      <c r="J1895" s="5">
        <f t="shared" si="312"/>
        <v>2022</v>
      </c>
      <c r="K1895" s="5">
        <f t="shared" si="313"/>
        <v>11</v>
      </c>
      <c r="L1895" s="7">
        <f t="shared" si="314"/>
        <v>44572</v>
      </c>
      <c r="M1895" s="5" t="s">
        <v>2273</v>
      </c>
      <c r="R1895" s="5" t="s">
        <v>66</v>
      </c>
      <c r="S1895" s="5" t="s">
        <v>40</v>
      </c>
      <c r="T1895" s="5" t="s">
        <v>41</v>
      </c>
      <c r="U1895" s="5" t="s">
        <v>67</v>
      </c>
      <c r="V1895" s="5" t="str">
        <f t="shared" si="315"/>
        <v>regalado cieza segundo</v>
      </c>
      <c r="W1895" s="5" t="str">
        <f t="shared" si="316"/>
        <v>REGALADO CIEZA SEGUNDO</v>
      </c>
      <c r="X1895" s="5" t="str">
        <f t="shared" si="317"/>
        <v>Regalado Cieza Segundo</v>
      </c>
      <c r="Y1895" s="5">
        <v>10166087916</v>
      </c>
      <c r="Z1895" s="5" t="s">
        <v>34</v>
      </c>
      <c r="AA1895" s="5" t="s">
        <v>35</v>
      </c>
      <c r="AD1895" s="5" t="s">
        <v>36</v>
      </c>
      <c r="AE1895" s="5">
        <v>2457.63</v>
      </c>
      <c r="AF1895" s="5">
        <v>0</v>
      </c>
      <c r="AG1895" s="5">
        <v>442.37</v>
      </c>
      <c r="AH1895" s="5">
        <f t="shared" si="318"/>
        <v>2900</v>
      </c>
    </row>
    <row r="1896" spans="1:34" x14ac:dyDescent="0.25">
      <c r="A1896" s="5">
        <v>1841</v>
      </c>
      <c r="B1896" s="5" t="s">
        <v>29</v>
      </c>
      <c r="C1896" s="5" t="s">
        <v>38</v>
      </c>
      <c r="D1896" s="5" t="s">
        <v>2285</v>
      </c>
      <c r="E1896" s="15" t="str">
        <f t="shared" si="319"/>
        <v>F001</v>
      </c>
      <c r="F1896" s="15" t="str">
        <f t="shared" si="309"/>
        <v>8101</v>
      </c>
      <c r="G1896" s="15" t="str">
        <f t="shared" si="310"/>
        <v>1-8</v>
      </c>
      <c r="H1896" s="5" t="s">
        <v>2273</v>
      </c>
      <c r="I1896" s="5">
        <f t="shared" si="311"/>
        <v>1</v>
      </c>
      <c r="J1896" s="5">
        <f t="shared" si="312"/>
        <v>2022</v>
      </c>
      <c r="K1896" s="5">
        <f t="shared" si="313"/>
        <v>11</v>
      </c>
      <c r="L1896" s="7">
        <f t="shared" si="314"/>
        <v>44572</v>
      </c>
      <c r="M1896" s="5" t="s">
        <v>2273</v>
      </c>
      <c r="R1896" s="5" t="s">
        <v>66</v>
      </c>
      <c r="S1896" s="5" t="s">
        <v>40</v>
      </c>
      <c r="T1896" s="5" t="s">
        <v>41</v>
      </c>
      <c r="U1896" s="5" t="s">
        <v>67</v>
      </c>
      <c r="V1896" s="5" t="str">
        <f t="shared" si="315"/>
        <v>regalado cieza segundo</v>
      </c>
      <c r="W1896" s="5" t="str">
        <f t="shared" si="316"/>
        <v>REGALADO CIEZA SEGUNDO</v>
      </c>
      <c r="X1896" s="5" t="str">
        <f t="shared" si="317"/>
        <v>Regalado Cieza Segundo</v>
      </c>
      <c r="Y1896" s="5">
        <v>10166087916</v>
      </c>
      <c r="Z1896" s="5" t="s">
        <v>34</v>
      </c>
      <c r="AA1896" s="5" t="s">
        <v>35</v>
      </c>
      <c r="AD1896" s="5" t="s">
        <v>36</v>
      </c>
      <c r="AE1896" s="5">
        <v>2457.63</v>
      </c>
      <c r="AF1896" s="5">
        <v>0</v>
      </c>
      <c r="AG1896" s="5">
        <v>442.37</v>
      </c>
      <c r="AH1896" s="5">
        <f t="shared" si="318"/>
        <v>2900</v>
      </c>
    </row>
    <row r="1897" spans="1:34" x14ac:dyDescent="0.25">
      <c r="A1897" s="5">
        <v>1842</v>
      </c>
      <c r="B1897" s="5" t="s">
        <v>29</v>
      </c>
      <c r="C1897" s="5" t="s">
        <v>38</v>
      </c>
      <c r="D1897" s="5" t="s">
        <v>2286</v>
      </c>
      <c r="E1897" s="15" t="str">
        <f t="shared" si="319"/>
        <v>F001</v>
      </c>
      <c r="F1897" s="15" t="str">
        <f t="shared" si="309"/>
        <v>8100</v>
      </c>
      <c r="G1897" s="15" t="str">
        <f t="shared" si="310"/>
        <v>1-8</v>
      </c>
      <c r="H1897" s="5" t="s">
        <v>2273</v>
      </c>
      <c r="I1897" s="5">
        <f t="shared" si="311"/>
        <v>1</v>
      </c>
      <c r="J1897" s="5">
        <f t="shared" si="312"/>
        <v>2022</v>
      </c>
      <c r="K1897" s="5">
        <f t="shared" si="313"/>
        <v>11</v>
      </c>
      <c r="L1897" s="7">
        <f t="shared" si="314"/>
        <v>44572</v>
      </c>
      <c r="M1897" s="5" t="s">
        <v>2273</v>
      </c>
      <c r="R1897" s="5" t="s">
        <v>66</v>
      </c>
      <c r="S1897" s="5" t="s">
        <v>40</v>
      </c>
      <c r="T1897" s="5" t="s">
        <v>41</v>
      </c>
      <c r="U1897" s="5" t="s">
        <v>67</v>
      </c>
      <c r="V1897" s="5" t="str">
        <f t="shared" si="315"/>
        <v>regalado cieza segundo</v>
      </c>
      <c r="W1897" s="5" t="str">
        <f t="shared" si="316"/>
        <v>REGALADO CIEZA SEGUNDO</v>
      </c>
      <c r="X1897" s="5" t="str">
        <f t="shared" si="317"/>
        <v>Regalado Cieza Segundo</v>
      </c>
      <c r="Y1897" s="5">
        <v>10166087916</v>
      </c>
      <c r="Z1897" s="5" t="s">
        <v>34</v>
      </c>
      <c r="AA1897" s="5" t="s">
        <v>35</v>
      </c>
      <c r="AD1897" s="5" t="s">
        <v>36</v>
      </c>
      <c r="AE1897" s="5">
        <v>2457.63</v>
      </c>
      <c r="AF1897" s="5">
        <v>0</v>
      </c>
      <c r="AG1897" s="5">
        <v>442.37</v>
      </c>
      <c r="AH1897" s="5">
        <f t="shared" si="318"/>
        <v>2900</v>
      </c>
    </row>
    <row r="1898" spans="1:34" x14ac:dyDescent="0.25">
      <c r="A1898" s="5">
        <v>1843</v>
      </c>
      <c r="B1898" s="5" t="s">
        <v>29</v>
      </c>
      <c r="C1898" s="5" t="s">
        <v>38</v>
      </c>
      <c r="D1898" s="5" t="s">
        <v>2287</v>
      </c>
      <c r="E1898" s="15" t="str">
        <f t="shared" si="319"/>
        <v>F001</v>
      </c>
      <c r="F1898" s="15" t="str">
        <f t="shared" si="309"/>
        <v>8099</v>
      </c>
      <c r="G1898" s="15" t="str">
        <f t="shared" si="310"/>
        <v>1-8</v>
      </c>
      <c r="H1898" s="5" t="s">
        <v>2273</v>
      </c>
      <c r="I1898" s="5">
        <f t="shared" si="311"/>
        <v>1</v>
      </c>
      <c r="J1898" s="5">
        <f t="shared" si="312"/>
        <v>2022</v>
      </c>
      <c r="K1898" s="5">
        <f t="shared" si="313"/>
        <v>11</v>
      </c>
      <c r="L1898" s="7">
        <f t="shared" si="314"/>
        <v>44572</v>
      </c>
      <c r="M1898" s="5" t="s">
        <v>2273</v>
      </c>
      <c r="R1898" s="5" t="s">
        <v>66</v>
      </c>
      <c r="S1898" s="5" t="s">
        <v>40</v>
      </c>
      <c r="T1898" s="5" t="s">
        <v>41</v>
      </c>
      <c r="U1898" s="5" t="s">
        <v>67</v>
      </c>
      <c r="V1898" s="5" t="str">
        <f t="shared" si="315"/>
        <v>regalado cieza segundo</v>
      </c>
      <c r="W1898" s="5" t="str">
        <f t="shared" si="316"/>
        <v>REGALADO CIEZA SEGUNDO</v>
      </c>
      <c r="X1898" s="5" t="str">
        <f t="shared" si="317"/>
        <v>Regalado Cieza Segundo</v>
      </c>
      <c r="Y1898" s="5">
        <v>10166087916</v>
      </c>
      <c r="Z1898" s="5" t="s">
        <v>34</v>
      </c>
      <c r="AA1898" s="5" t="s">
        <v>35</v>
      </c>
      <c r="AD1898" s="5" t="s">
        <v>36</v>
      </c>
      <c r="AE1898" s="5">
        <v>2457.63</v>
      </c>
      <c r="AF1898" s="5">
        <v>0</v>
      </c>
      <c r="AG1898" s="5">
        <v>442.37</v>
      </c>
      <c r="AH1898" s="5">
        <f t="shared" si="318"/>
        <v>2900</v>
      </c>
    </row>
    <row r="1899" spans="1:34" x14ac:dyDescent="0.25">
      <c r="A1899" s="5">
        <v>1844</v>
      </c>
      <c r="B1899" s="5" t="s">
        <v>29</v>
      </c>
      <c r="C1899" s="5" t="s">
        <v>30</v>
      </c>
      <c r="D1899" s="5" t="s">
        <v>2288</v>
      </c>
      <c r="E1899" s="15" t="str">
        <f t="shared" si="319"/>
        <v>B001</v>
      </c>
      <c r="F1899" s="15" t="str">
        <f t="shared" si="309"/>
        <v>16835</v>
      </c>
      <c r="G1899" s="15" t="str">
        <f t="shared" si="310"/>
        <v>1-1</v>
      </c>
      <c r="H1899" s="5" t="s">
        <v>2273</v>
      </c>
      <c r="I1899" s="5">
        <f t="shared" si="311"/>
        <v>1</v>
      </c>
      <c r="J1899" s="5">
        <f t="shared" si="312"/>
        <v>2022</v>
      </c>
      <c r="K1899" s="5">
        <f t="shared" si="313"/>
        <v>11</v>
      </c>
      <c r="L1899" s="7">
        <f t="shared" si="314"/>
        <v>44572</v>
      </c>
      <c r="M1899" s="5" t="s">
        <v>2273</v>
      </c>
      <c r="U1899" s="5" t="s">
        <v>33</v>
      </c>
      <c r="V1899" s="5" t="str">
        <f t="shared" si="315"/>
        <v>clientes - varios</v>
      </c>
      <c r="W1899" s="5" t="str">
        <f t="shared" si="316"/>
        <v>CLIENTES - VARIOS</v>
      </c>
      <c r="X1899" s="5" t="str">
        <f t="shared" si="317"/>
        <v>Clientes - Varios</v>
      </c>
      <c r="Y1899" s="5">
        <v>99999999</v>
      </c>
      <c r="Z1899" s="5" t="s">
        <v>34</v>
      </c>
      <c r="AA1899" s="5" t="s">
        <v>35</v>
      </c>
      <c r="AD1899" s="5" t="s">
        <v>36</v>
      </c>
      <c r="AE1899" s="5">
        <v>423.73</v>
      </c>
      <c r="AF1899" s="5">
        <v>0</v>
      </c>
      <c r="AG1899" s="5">
        <v>76.27</v>
      </c>
      <c r="AH1899" s="5">
        <f t="shared" si="318"/>
        <v>500</v>
      </c>
    </row>
    <row r="1900" spans="1:34" x14ac:dyDescent="0.25">
      <c r="A1900" s="5">
        <v>1845</v>
      </c>
      <c r="B1900" s="5" t="s">
        <v>29</v>
      </c>
      <c r="C1900" s="5" t="s">
        <v>30</v>
      </c>
      <c r="D1900" s="5" t="s">
        <v>2289</v>
      </c>
      <c r="E1900" s="15" t="str">
        <f t="shared" si="319"/>
        <v>B001</v>
      </c>
      <c r="F1900" s="15" t="str">
        <f t="shared" si="309"/>
        <v>16834</v>
      </c>
      <c r="G1900" s="15" t="str">
        <f t="shared" si="310"/>
        <v>1-1</v>
      </c>
      <c r="H1900" s="5" t="s">
        <v>2273</v>
      </c>
      <c r="I1900" s="5">
        <f t="shared" si="311"/>
        <v>1</v>
      </c>
      <c r="J1900" s="5">
        <f t="shared" si="312"/>
        <v>2022</v>
      </c>
      <c r="K1900" s="5">
        <f t="shared" si="313"/>
        <v>11</v>
      </c>
      <c r="L1900" s="7">
        <f t="shared" si="314"/>
        <v>44572</v>
      </c>
      <c r="M1900" s="5" t="s">
        <v>2273</v>
      </c>
      <c r="U1900" s="5" t="s">
        <v>33</v>
      </c>
      <c r="V1900" s="5" t="str">
        <f t="shared" si="315"/>
        <v>clientes - varios</v>
      </c>
      <c r="W1900" s="5" t="str">
        <f t="shared" si="316"/>
        <v>CLIENTES - VARIOS</v>
      </c>
      <c r="X1900" s="5" t="str">
        <f t="shared" si="317"/>
        <v>Clientes - Varios</v>
      </c>
      <c r="Y1900" s="5">
        <v>99999999</v>
      </c>
      <c r="Z1900" s="5" t="s">
        <v>34</v>
      </c>
      <c r="AA1900" s="5" t="s">
        <v>35</v>
      </c>
      <c r="AD1900" s="5" t="s">
        <v>36</v>
      </c>
      <c r="AE1900" s="5">
        <v>423.73</v>
      </c>
      <c r="AF1900" s="5">
        <v>0</v>
      </c>
      <c r="AG1900" s="5">
        <v>76.27</v>
      </c>
      <c r="AH1900" s="5">
        <f t="shared" si="318"/>
        <v>500</v>
      </c>
    </row>
    <row r="1901" spans="1:34" x14ac:dyDescent="0.25">
      <c r="A1901" s="5">
        <v>1846</v>
      </c>
      <c r="B1901" s="5" t="s">
        <v>29</v>
      </c>
      <c r="C1901" s="5" t="s">
        <v>30</v>
      </c>
      <c r="D1901" s="5" t="s">
        <v>2290</v>
      </c>
      <c r="E1901" s="15" t="str">
        <f t="shared" si="319"/>
        <v>B001</v>
      </c>
      <c r="F1901" s="15" t="str">
        <f t="shared" si="309"/>
        <v>16833</v>
      </c>
      <c r="G1901" s="15" t="str">
        <f t="shared" si="310"/>
        <v>1-1</v>
      </c>
      <c r="H1901" s="5" t="s">
        <v>2273</v>
      </c>
      <c r="I1901" s="5">
        <f t="shared" si="311"/>
        <v>1</v>
      </c>
      <c r="J1901" s="5">
        <f t="shared" si="312"/>
        <v>2022</v>
      </c>
      <c r="K1901" s="5">
        <f t="shared" si="313"/>
        <v>11</v>
      </c>
      <c r="L1901" s="7">
        <f t="shared" si="314"/>
        <v>44572</v>
      </c>
      <c r="M1901" s="5" t="s">
        <v>2273</v>
      </c>
      <c r="U1901" s="5" t="s">
        <v>33</v>
      </c>
      <c r="V1901" s="5" t="str">
        <f t="shared" si="315"/>
        <v>clientes - varios</v>
      </c>
      <c r="W1901" s="5" t="str">
        <f t="shared" si="316"/>
        <v>CLIENTES - VARIOS</v>
      </c>
      <c r="X1901" s="5" t="str">
        <f t="shared" si="317"/>
        <v>Clientes - Varios</v>
      </c>
      <c r="Y1901" s="5">
        <v>99999999</v>
      </c>
      <c r="Z1901" s="5" t="s">
        <v>34</v>
      </c>
      <c r="AA1901" s="5" t="s">
        <v>35</v>
      </c>
      <c r="AD1901" s="5" t="s">
        <v>36</v>
      </c>
      <c r="AE1901" s="5">
        <v>423.73</v>
      </c>
      <c r="AF1901" s="5">
        <v>0</v>
      </c>
      <c r="AG1901" s="5">
        <v>76.27</v>
      </c>
      <c r="AH1901" s="5">
        <f t="shared" si="318"/>
        <v>500</v>
      </c>
    </row>
    <row r="1902" spans="1:34" x14ac:dyDescent="0.25">
      <c r="A1902" s="5">
        <v>1847</v>
      </c>
      <c r="B1902" s="5" t="s">
        <v>29</v>
      </c>
      <c r="C1902" s="5" t="s">
        <v>30</v>
      </c>
      <c r="D1902" s="5" t="s">
        <v>2291</v>
      </c>
      <c r="E1902" s="15" t="str">
        <f t="shared" si="319"/>
        <v>B001</v>
      </c>
      <c r="F1902" s="15" t="str">
        <f t="shared" si="309"/>
        <v>16832</v>
      </c>
      <c r="G1902" s="15" t="str">
        <f t="shared" si="310"/>
        <v>1-1</v>
      </c>
      <c r="H1902" s="5" t="s">
        <v>2273</v>
      </c>
      <c r="I1902" s="5">
        <f t="shared" si="311"/>
        <v>1</v>
      </c>
      <c r="J1902" s="5">
        <f t="shared" si="312"/>
        <v>2022</v>
      </c>
      <c r="K1902" s="5">
        <f t="shared" si="313"/>
        <v>11</v>
      </c>
      <c r="L1902" s="7">
        <f t="shared" si="314"/>
        <v>44572</v>
      </c>
      <c r="M1902" s="5" t="s">
        <v>2273</v>
      </c>
      <c r="U1902" s="5" t="s">
        <v>33</v>
      </c>
      <c r="V1902" s="5" t="str">
        <f t="shared" si="315"/>
        <v>clientes - varios</v>
      </c>
      <c r="W1902" s="5" t="str">
        <f t="shared" si="316"/>
        <v>CLIENTES - VARIOS</v>
      </c>
      <c r="X1902" s="5" t="str">
        <f t="shared" si="317"/>
        <v>Clientes - Varios</v>
      </c>
      <c r="Y1902" s="5">
        <v>99999999</v>
      </c>
      <c r="Z1902" s="5" t="s">
        <v>34</v>
      </c>
      <c r="AA1902" s="5" t="s">
        <v>35</v>
      </c>
      <c r="AD1902" s="5" t="s">
        <v>36</v>
      </c>
      <c r="AE1902" s="5">
        <v>423.73</v>
      </c>
      <c r="AF1902" s="5">
        <v>0</v>
      </c>
      <c r="AG1902" s="5">
        <v>76.27</v>
      </c>
      <c r="AH1902" s="5">
        <f t="shared" si="318"/>
        <v>500</v>
      </c>
    </row>
    <row r="1903" spans="1:34" x14ac:dyDescent="0.25">
      <c r="A1903" s="5">
        <v>1848</v>
      </c>
      <c r="B1903" s="5" t="s">
        <v>49</v>
      </c>
      <c r="C1903" s="5" t="s">
        <v>30</v>
      </c>
      <c r="D1903" s="5" t="s">
        <v>2292</v>
      </c>
      <c r="E1903" s="15" t="str">
        <f t="shared" si="319"/>
        <v>B003</v>
      </c>
      <c r="F1903" s="15" t="str">
        <f t="shared" si="309"/>
        <v>12305</v>
      </c>
      <c r="G1903" s="15" t="str">
        <f t="shared" si="310"/>
        <v>3-1</v>
      </c>
      <c r="H1903" s="5" t="s">
        <v>2273</v>
      </c>
      <c r="I1903" s="5">
        <f t="shared" si="311"/>
        <v>1</v>
      </c>
      <c r="J1903" s="5">
        <f t="shared" si="312"/>
        <v>2022</v>
      </c>
      <c r="K1903" s="5">
        <f t="shared" si="313"/>
        <v>11</v>
      </c>
      <c r="L1903" s="7">
        <f t="shared" si="314"/>
        <v>44572</v>
      </c>
      <c r="M1903" s="5" t="s">
        <v>2273</v>
      </c>
      <c r="U1903" s="5" t="s">
        <v>33</v>
      </c>
      <c r="V1903" s="5" t="str">
        <f t="shared" si="315"/>
        <v>clientes - varios</v>
      </c>
      <c r="W1903" s="5" t="str">
        <f t="shared" si="316"/>
        <v>CLIENTES - VARIOS</v>
      </c>
      <c r="X1903" s="5" t="str">
        <f t="shared" si="317"/>
        <v>Clientes - Varios</v>
      </c>
      <c r="Y1903" s="5">
        <v>99999999</v>
      </c>
      <c r="Z1903" s="5" t="s">
        <v>34</v>
      </c>
      <c r="AA1903" s="5" t="s">
        <v>35</v>
      </c>
      <c r="AD1903" s="5" t="s">
        <v>36</v>
      </c>
      <c r="AE1903" s="5">
        <v>423.73</v>
      </c>
      <c r="AF1903" s="5">
        <v>0</v>
      </c>
      <c r="AG1903" s="5">
        <v>76.27</v>
      </c>
      <c r="AH1903" s="5">
        <f t="shared" si="318"/>
        <v>500</v>
      </c>
    </row>
    <row r="1904" spans="1:34" x14ac:dyDescent="0.25">
      <c r="A1904" s="5">
        <v>1849</v>
      </c>
      <c r="B1904" s="5" t="s">
        <v>49</v>
      </c>
      <c r="C1904" s="5" t="s">
        <v>30</v>
      </c>
      <c r="D1904" s="5" t="s">
        <v>2293</v>
      </c>
      <c r="E1904" s="15" t="str">
        <f t="shared" si="319"/>
        <v>B003</v>
      </c>
      <c r="F1904" s="15" t="str">
        <f t="shared" si="309"/>
        <v>12304</v>
      </c>
      <c r="G1904" s="15" t="str">
        <f t="shared" si="310"/>
        <v>3-1</v>
      </c>
      <c r="H1904" s="5" t="s">
        <v>2273</v>
      </c>
      <c r="I1904" s="5">
        <f t="shared" si="311"/>
        <v>1</v>
      </c>
      <c r="J1904" s="5">
        <f t="shared" si="312"/>
        <v>2022</v>
      </c>
      <c r="K1904" s="5">
        <f t="shared" si="313"/>
        <v>11</v>
      </c>
      <c r="L1904" s="7">
        <f t="shared" si="314"/>
        <v>44572</v>
      </c>
      <c r="M1904" s="5" t="s">
        <v>2273</v>
      </c>
      <c r="U1904" s="5" t="s">
        <v>33</v>
      </c>
      <c r="V1904" s="5" t="str">
        <f t="shared" si="315"/>
        <v>clientes - varios</v>
      </c>
      <c r="W1904" s="5" t="str">
        <f t="shared" si="316"/>
        <v>CLIENTES - VARIOS</v>
      </c>
      <c r="X1904" s="5" t="str">
        <f t="shared" si="317"/>
        <v>Clientes - Varios</v>
      </c>
      <c r="Y1904" s="5">
        <v>99999999</v>
      </c>
      <c r="Z1904" s="5" t="s">
        <v>34</v>
      </c>
      <c r="AA1904" s="5" t="s">
        <v>35</v>
      </c>
      <c r="AD1904" s="5" t="s">
        <v>36</v>
      </c>
      <c r="AE1904" s="5">
        <v>423.73</v>
      </c>
      <c r="AF1904" s="5">
        <v>0</v>
      </c>
      <c r="AG1904" s="5">
        <v>76.27</v>
      </c>
      <c r="AH1904" s="5">
        <f t="shared" si="318"/>
        <v>500</v>
      </c>
    </row>
    <row r="1905" spans="1:34" x14ac:dyDescent="0.25">
      <c r="A1905" s="5">
        <v>1850</v>
      </c>
      <c r="B1905" s="5" t="s">
        <v>49</v>
      </c>
      <c r="C1905" s="5" t="s">
        <v>30</v>
      </c>
      <c r="D1905" s="5" t="s">
        <v>2294</v>
      </c>
      <c r="E1905" s="15" t="str">
        <f t="shared" si="319"/>
        <v>B003</v>
      </c>
      <c r="F1905" s="15" t="str">
        <f t="shared" si="309"/>
        <v>12303</v>
      </c>
      <c r="G1905" s="15" t="str">
        <f t="shared" si="310"/>
        <v>3-1</v>
      </c>
      <c r="H1905" s="5" t="s">
        <v>2273</v>
      </c>
      <c r="I1905" s="5">
        <f t="shared" si="311"/>
        <v>1</v>
      </c>
      <c r="J1905" s="5">
        <f t="shared" si="312"/>
        <v>2022</v>
      </c>
      <c r="K1905" s="5">
        <f t="shared" si="313"/>
        <v>11</v>
      </c>
      <c r="L1905" s="7">
        <f t="shared" si="314"/>
        <v>44572</v>
      </c>
      <c r="M1905" s="5" t="s">
        <v>2273</v>
      </c>
      <c r="U1905" s="5" t="s">
        <v>33</v>
      </c>
      <c r="V1905" s="5" t="str">
        <f t="shared" si="315"/>
        <v>clientes - varios</v>
      </c>
      <c r="W1905" s="5" t="str">
        <f t="shared" si="316"/>
        <v>CLIENTES - VARIOS</v>
      </c>
      <c r="X1905" s="5" t="str">
        <f t="shared" si="317"/>
        <v>Clientes - Varios</v>
      </c>
      <c r="Y1905" s="5">
        <v>99999999</v>
      </c>
      <c r="Z1905" s="5" t="s">
        <v>34</v>
      </c>
      <c r="AA1905" s="5" t="s">
        <v>35</v>
      </c>
      <c r="AD1905" s="5" t="s">
        <v>36</v>
      </c>
      <c r="AE1905" s="5">
        <v>423.73</v>
      </c>
      <c r="AF1905" s="5">
        <v>0</v>
      </c>
      <c r="AG1905" s="5">
        <v>76.27</v>
      </c>
      <c r="AH1905" s="5">
        <f t="shared" si="318"/>
        <v>500</v>
      </c>
    </row>
    <row r="1906" spans="1:34" x14ac:dyDescent="0.25">
      <c r="A1906" s="5">
        <v>1851</v>
      </c>
      <c r="B1906" s="5" t="s">
        <v>49</v>
      </c>
      <c r="C1906" s="5" t="s">
        <v>30</v>
      </c>
      <c r="D1906" s="5" t="s">
        <v>2295</v>
      </c>
      <c r="E1906" s="15" t="str">
        <f t="shared" si="319"/>
        <v>B003</v>
      </c>
      <c r="F1906" s="15" t="str">
        <f t="shared" si="309"/>
        <v>12302</v>
      </c>
      <c r="G1906" s="15" t="str">
        <f t="shared" si="310"/>
        <v>3-1</v>
      </c>
      <c r="H1906" s="5" t="s">
        <v>2273</v>
      </c>
      <c r="I1906" s="5">
        <f t="shared" si="311"/>
        <v>1</v>
      </c>
      <c r="J1906" s="5">
        <f t="shared" si="312"/>
        <v>2022</v>
      </c>
      <c r="K1906" s="5">
        <f t="shared" si="313"/>
        <v>11</v>
      </c>
      <c r="L1906" s="7">
        <f t="shared" si="314"/>
        <v>44572</v>
      </c>
      <c r="M1906" s="5" t="s">
        <v>2273</v>
      </c>
      <c r="U1906" s="5" t="s">
        <v>33</v>
      </c>
      <c r="V1906" s="5" t="str">
        <f t="shared" si="315"/>
        <v>clientes - varios</v>
      </c>
      <c r="W1906" s="5" t="str">
        <f t="shared" si="316"/>
        <v>CLIENTES - VARIOS</v>
      </c>
      <c r="X1906" s="5" t="str">
        <f t="shared" si="317"/>
        <v>Clientes - Varios</v>
      </c>
      <c r="Y1906" s="5">
        <v>99999999</v>
      </c>
      <c r="Z1906" s="5" t="s">
        <v>34</v>
      </c>
      <c r="AA1906" s="5" t="s">
        <v>35</v>
      </c>
      <c r="AD1906" s="5" t="s">
        <v>36</v>
      </c>
      <c r="AE1906" s="5">
        <v>423.73</v>
      </c>
      <c r="AF1906" s="5">
        <v>0</v>
      </c>
      <c r="AG1906" s="5">
        <v>76.27</v>
      </c>
      <c r="AH1906" s="5">
        <f t="shared" si="318"/>
        <v>500</v>
      </c>
    </row>
    <row r="1907" spans="1:34" x14ac:dyDescent="0.25">
      <c r="A1907" s="5">
        <v>1852</v>
      </c>
      <c r="B1907" s="5" t="s">
        <v>49</v>
      </c>
      <c r="C1907" s="5" t="s">
        <v>30</v>
      </c>
      <c r="D1907" s="5" t="s">
        <v>2296</v>
      </c>
      <c r="E1907" s="15" t="str">
        <f t="shared" si="319"/>
        <v>B003</v>
      </c>
      <c r="F1907" s="15" t="str">
        <f t="shared" si="309"/>
        <v>12301</v>
      </c>
      <c r="G1907" s="15" t="str">
        <f t="shared" si="310"/>
        <v>3-1</v>
      </c>
      <c r="H1907" s="5" t="s">
        <v>2273</v>
      </c>
      <c r="I1907" s="5">
        <f t="shared" si="311"/>
        <v>1</v>
      </c>
      <c r="J1907" s="5">
        <f t="shared" si="312"/>
        <v>2022</v>
      </c>
      <c r="K1907" s="5">
        <f t="shared" si="313"/>
        <v>11</v>
      </c>
      <c r="L1907" s="7">
        <f t="shared" si="314"/>
        <v>44572</v>
      </c>
      <c r="M1907" s="5" t="s">
        <v>2273</v>
      </c>
      <c r="U1907" s="5" t="s">
        <v>33</v>
      </c>
      <c r="V1907" s="5" t="str">
        <f t="shared" si="315"/>
        <v>clientes - varios</v>
      </c>
      <c r="W1907" s="5" t="str">
        <f t="shared" si="316"/>
        <v>CLIENTES - VARIOS</v>
      </c>
      <c r="X1907" s="5" t="str">
        <f t="shared" si="317"/>
        <v>Clientes - Varios</v>
      </c>
      <c r="Y1907" s="5">
        <v>99999999</v>
      </c>
      <c r="Z1907" s="5" t="s">
        <v>34</v>
      </c>
      <c r="AA1907" s="5" t="s">
        <v>35</v>
      </c>
      <c r="AD1907" s="5" t="s">
        <v>36</v>
      </c>
      <c r="AE1907" s="5">
        <v>423.73</v>
      </c>
      <c r="AF1907" s="5">
        <v>0</v>
      </c>
      <c r="AG1907" s="5">
        <v>76.27</v>
      </c>
      <c r="AH1907" s="5">
        <f t="shared" si="318"/>
        <v>500</v>
      </c>
    </row>
    <row r="1908" spans="1:34" x14ac:dyDescent="0.25">
      <c r="A1908" s="5">
        <v>1853</v>
      </c>
      <c r="B1908" s="5" t="s">
        <v>49</v>
      </c>
      <c r="C1908" s="5" t="s">
        <v>30</v>
      </c>
      <c r="D1908" s="5" t="s">
        <v>2297</v>
      </c>
      <c r="E1908" s="15" t="str">
        <f t="shared" si="319"/>
        <v>B003</v>
      </c>
      <c r="F1908" s="15" t="str">
        <f t="shared" si="309"/>
        <v>12300</v>
      </c>
      <c r="G1908" s="15" t="str">
        <f t="shared" si="310"/>
        <v>3-1</v>
      </c>
      <c r="H1908" s="5" t="s">
        <v>2273</v>
      </c>
      <c r="I1908" s="5">
        <f t="shared" si="311"/>
        <v>1</v>
      </c>
      <c r="J1908" s="5">
        <f t="shared" si="312"/>
        <v>2022</v>
      </c>
      <c r="K1908" s="5">
        <f t="shared" si="313"/>
        <v>11</v>
      </c>
      <c r="L1908" s="7">
        <f t="shared" si="314"/>
        <v>44572</v>
      </c>
      <c r="M1908" s="5" t="s">
        <v>2273</v>
      </c>
      <c r="U1908" s="5" t="s">
        <v>33</v>
      </c>
      <c r="V1908" s="5" t="str">
        <f t="shared" si="315"/>
        <v>clientes - varios</v>
      </c>
      <c r="W1908" s="5" t="str">
        <f t="shared" si="316"/>
        <v>CLIENTES - VARIOS</v>
      </c>
      <c r="X1908" s="5" t="str">
        <f t="shared" si="317"/>
        <v>Clientes - Varios</v>
      </c>
      <c r="Y1908" s="5">
        <v>99999999</v>
      </c>
      <c r="Z1908" s="5" t="s">
        <v>34</v>
      </c>
      <c r="AA1908" s="5" t="s">
        <v>35</v>
      </c>
      <c r="AD1908" s="5" t="s">
        <v>36</v>
      </c>
      <c r="AE1908" s="5">
        <v>423.73</v>
      </c>
      <c r="AF1908" s="5">
        <v>0</v>
      </c>
      <c r="AG1908" s="5">
        <v>76.27</v>
      </c>
      <c r="AH1908" s="5">
        <f t="shared" si="318"/>
        <v>500</v>
      </c>
    </row>
    <row r="1909" spans="1:34" x14ac:dyDescent="0.25">
      <c r="A1909" s="5">
        <v>1854</v>
      </c>
      <c r="B1909" s="5" t="s">
        <v>55</v>
      </c>
      <c r="C1909" s="5" t="s">
        <v>30</v>
      </c>
      <c r="D1909" s="5" t="s">
        <v>2298</v>
      </c>
      <c r="E1909" s="15" t="str">
        <f t="shared" si="319"/>
        <v>B002</v>
      </c>
      <c r="F1909" s="15" t="str">
        <f t="shared" si="309"/>
        <v>15870</v>
      </c>
      <c r="G1909" s="15" t="str">
        <f t="shared" si="310"/>
        <v>2-1</v>
      </c>
      <c r="H1909" s="5" t="s">
        <v>2273</v>
      </c>
      <c r="I1909" s="5">
        <f t="shared" si="311"/>
        <v>1</v>
      </c>
      <c r="J1909" s="5">
        <f t="shared" si="312"/>
        <v>2022</v>
      </c>
      <c r="K1909" s="5">
        <f t="shared" si="313"/>
        <v>11</v>
      </c>
      <c r="L1909" s="7">
        <f t="shared" si="314"/>
        <v>44572</v>
      </c>
      <c r="M1909" s="5" t="s">
        <v>2273</v>
      </c>
      <c r="U1909" s="5" t="s">
        <v>33</v>
      </c>
      <c r="V1909" s="5" t="str">
        <f t="shared" si="315"/>
        <v>clientes - varios</v>
      </c>
      <c r="W1909" s="5" t="str">
        <f t="shared" si="316"/>
        <v>CLIENTES - VARIOS</v>
      </c>
      <c r="X1909" s="5" t="str">
        <f t="shared" si="317"/>
        <v>Clientes - Varios</v>
      </c>
      <c r="Y1909" s="5">
        <v>99999999</v>
      </c>
      <c r="Z1909" s="5" t="s">
        <v>34</v>
      </c>
      <c r="AA1909" s="5" t="s">
        <v>35</v>
      </c>
      <c r="AD1909" s="5" t="s">
        <v>36</v>
      </c>
      <c r="AE1909" s="5">
        <v>84.75</v>
      </c>
      <c r="AF1909" s="5">
        <v>0</v>
      </c>
      <c r="AG1909" s="5">
        <v>15.25</v>
      </c>
      <c r="AH1909" s="5">
        <f t="shared" si="318"/>
        <v>100</v>
      </c>
    </row>
    <row r="1910" spans="1:34" x14ac:dyDescent="0.25">
      <c r="A1910" s="5">
        <v>1855</v>
      </c>
      <c r="B1910" s="5" t="s">
        <v>29</v>
      </c>
      <c r="C1910" s="5" t="s">
        <v>38</v>
      </c>
      <c r="D1910" s="5" t="s">
        <v>2299</v>
      </c>
      <c r="E1910" s="15" t="str">
        <f t="shared" si="319"/>
        <v>F001</v>
      </c>
      <c r="F1910" s="15" t="str">
        <f t="shared" si="309"/>
        <v>8098</v>
      </c>
      <c r="G1910" s="15" t="str">
        <f t="shared" si="310"/>
        <v>1-8</v>
      </c>
      <c r="H1910" s="5" t="s">
        <v>2273</v>
      </c>
      <c r="I1910" s="5">
        <f t="shared" si="311"/>
        <v>1</v>
      </c>
      <c r="J1910" s="5">
        <f t="shared" si="312"/>
        <v>2022</v>
      </c>
      <c r="K1910" s="5">
        <f t="shared" si="313"/>
        <v>11</v>
      </c>
      <c r="L1910" s="7">
        <f t="shared" si="314"/>
        <v>44572</v>
      </c>
      <c r="M1910" s="5" t="s">
        <v>2273</v>
      </c>
      <c r="S1910" s="5" t="s">
        <v>40</v>
      </c>
      <c r="T1910" s="5" t="s">
        <v>41</v>
      </c>
      <c r="U1910" s="5" t="s">
        <v>83</v>
      </c>
      <c r="V1910" s="5" t="str">
        <f t="shared" si="315"/>
        <v>sosa pagaza elias fernando</v>
      </c>
      <c r="W1910" s="5" t="str">
        <f t="shared" si="316"/>
        <v>SOSA PAGAZA ELIAS FERNANDO</v>
      </c>
      <c r="X1910" s="5" t="str">
        <f t="shared" si="317"/>
        <v>Sosa Pagaza Elias Fernando</v>
      </c>
      <c r="Y1910" s="5">
        <v>10000974787</v>
      </c>
      <c r="Z1910" s="5" t="s">
        <v>34</v>
      </c>
      <c r="AA1910" s="5" t="s">
        <v>35</v>
      </c>
      <c r="AD1910" s="5" t="s">
        <v>36</v>
      </c>
      <c r="AE1910" s="5">
        <v>208.81</v>
      </c>
      <c r="AF1910" s="5">
        <v>0</v>
      </c>
      <c r="AG1910" s="5">
        <v>37.590000000000003</v>
      </c>
      <c r="AH1910" s="5">
        <f t="shared" si="318"/>
        <v>246.4</v>
      </c>
    </row>
    <row r="1911" spans="1:34" x14ac:dyDescent="0.25">
      <c r="A1911" s="5">
        <v>1856</v>
      </c>
      <c r="B1911" s="5" t="s">
        <v>49</v>
      </c>
      <c r="C1911" s="5" t="s">
        <v>30</v>
      </c>
      <c r="D1911" s="5" t="s">
        <v>2300</v>
      </c>
      <c r="E1911" s="15" t="str">
        <f t="shared" si="319"/>
        <v>B003</v>
      </c>
      <c r="F1911" s="15" t="str">
        <f t="shared" si="309"/>
        <v>12299</v>
      </c>
      <c r="G1911" s="15" t="str">
        <f t="shared" si="310"/>
        <v>3-1</v>
      </c>
      <c r="H1911" s="5" t="s">
        <v>2273</v>
      </c>
      <c r="I1911" s="5">
        <f t="shared" si="311"/>
        <v>1</v>
      </c>
      <c r="J1911" s="5">
        <f t="shared" si="312"/>
        <v>2022</v>
      </c>
      <c r="K1911" s="5">
        <f t="shared" si="313"/>
        <v>11</v>
      </c>
      <c r="L1911" s="7">
        <f t="shared" si="314"/>
        <v>44572</v>
      </c>
      <c r="M1911" s="5" t="s">
        <v>2273</v>
      </c>
      <c r="U1911" s="5" t="s">
        <v>33</v>
      </c>
      <c r="V1911" s="5" t="str">
        <f t="shared" si="315"/>
        <v>clientes - varios</v>
      </c>
      <c r="W1911" s="5" t="str">
        <f t="shared" si="316"/>
        <v>CLIENTES - VARIOS</v>
      </c>
      <c r="X1911" s="5" t="str">
        <f t="shared" si="317"/>
        <v>Clientes - Varios</v>
      </c>
      <c r="Y1911" s="5">
        <v>99999999</v>
      </c>
      <c r="Z1911" s="5" t="s">
        <v>34</v>
      </c>
      <c r="AA1911" s="5" t="s">
        <v>35</v>
      </c>
      <c r="AD1911" s="5" t="s">
        <v>36</v>
      </c>
      <c r="AE1911" s="5">
        <v>423.73</v>
      </c>
      <c r="AF1911" s="5">
        <v>0</v>
      </c>
      <c r="AG1911" s="5">
        <v>76.27</v>
      </c>
      <c r="AH1911" s="5">
        <f t="shared" si="318"/>
        <v>500</v>
      </c>
    </row>
    <row r="1912" spans="1:34" x14ac:dyDescent="0.25">
      <c r="A1912" s="5">
        <v>1857</v>
      </c>
      <c r="B1912" s="5" t="s">
        <v>49</v>
      </c>
      <c r="C1912" s="5" t="s">
        <v>30</v>
      </c>
      <c r="D1912" s="5" t="s">
        <v>2301</v>
      </c>
      <c r="E1912" s="15" t="str">
        <f t="shared" si="319"/>
        <v>B003</v>
      </c>
      <c r="F1912" s="15" t="str">
        <f t="shared" si="309"/>
        <v>12298</v>
      </c>
      <c r="G1912" s="15" t="str">
        <f t="shared" si="310"/>
        <v>3-1</v>
      </c>
      <c r="H1912" s="5" t="s">
        <v>2273</v>
      </c>
      <c r="I1912" s="5">
        <f t="shared" si="311"/>
        <v>1</v>
      </c>
      <c r="J1912" s="5">
        <f t="shared" si="312"/>
        <v>2022</v>
      </c>
      <c r="K1912" s="5">
        <f t="shared" si="313"/>
        <v>11</v>
      </c>
      <c r="L1912" s="7">
        <f t="shared" si="314"/>
        <v>44572</v>
      </c>
      <c r="M1912" s="5" t="s">
        <v>2273</v>
      </c>
      <c r="U1912" s="5" t="s">
        <v>33</v>
      </c>
      <c r="V1912" s="5" t="str">
        <f t="shared" si="315"/>
        <v>clientes - varios</v>
      </c>
      <c r="W1912" s="5" t="str">
        <f t="shared" si="316"/>
        <v>CLIENTES - VARIOS</v>
      </c>
      <c r="X1912" s="5" t="str">
        <f t="shared" si="317"/>
        <v>Clientes - Varios</v>
      </c>
      <c r="Y1912" s="5">
        <v>99999999</v>
      </c>
      <c r="Z1912" s="5" t="s">
        <v>34</v>
      </c>
      <c r="AA1912" s="5" t="s">
        <v>35</v>
      </c>
      <c r="AD1912" s="5" t="s">
        <v>36</v>
      </c>
      <c r="AE1912" s="5">
        <v>423.73</v>
      </c>
      <c r="AF1912" s="5">
        <v>0</v>
      </c>
      <c r="AG1912" s="5">
        <v>76.27</v>
      </c>
      <c r="AH1912" s="5">
        <f t="shared" si="318"/>
        <v>500</v>
      </c>
    </row>
    <row r="1913" spans="1:34" x14ac:dyDescent="0.25">
      <c r="A1913" s="5">
        <v>1858</v>
      </c>
      <c r="B1913" s="5" t="s">
        <v>49</v>
      </c>
      <c r="C1913" s="5" t="s">
        <v>30</v>
      </c>
      <c r="D1913" s="5" t="s">
        <v>2302</v>
      </c>
      <c r="E1913" s="15" t="str">
        <f t="shared" si="319"/>
        <v>B003</v>
      </c>
      <c r="F1913" s="15" t="str">
        <f t="shared" ref="F1913:F1976" si="320">IF(LEFT(RIGHT(D1913,5),1)="-",RIGHT(D1913,4),RIGHT(D1913,5))</f>
        <v>12297</v>
      </c>
      <c r="G1913" s="15" t="str">
        <f t="shared" ref="G1913:G1976" si="321">MID(D1913,4,3)</f>
        <v>3-1</v>
      </c>
      <c r="H1913" s="5" t="s">
        <v>2273</v>
      </c>
      <c r="I1913" s="5">
        <f t="shared" ref="I1913:I1976" si="322">MONTH(H1913)</f>
        <v>1</v>
      </c>
      <c r="J1913" s="5">
        <f t="shared" ref="J1913:J1976" si="323">YEAR(H1913)</f>
        <v>2022</v>
      </c>
      <c r="K1913" s="5">
        <f t="shared" ref="K1913:K1976" si="324">DAY(H1913)</f>
        <v>11</v>
      </c>
      <c r="L1913" s="7">
        <f t="shared" ref="L1913:L1976" si="325">DATE(J1913,I1913,K1913)</f>
        <v>44572</v>
      </c>
      <c r="M1913" s="5" t="s">
        <v>2273</v>
      </c>
      <c r="U1913" s="5" t="s">
        <v>33</v>
      </c>
      <c r="V1913" s="5" t="str">
        <f t="shared" ref="V1913:V1976" si="326">LOWER(U1913)</f>
        <v>clientes - varios</v>
      </c>
      <c r="W1913" s="5" t="str">
        <f t="shared" ref="W1913:W1976" si="327">UPPER(U1913)</f>
        <v>CLIENTES - VARIOS</v>
      </c>
      <c r="X1913" s="5" t="str">
        <f t="shared" ref="X1913:X1976" si="328">PROPER(W1913)</f>
        <v>Clientes - Varios</v>
      </c>
      <c r="Y1913" s="5">
        <v>99999999</v>
      </c>
      <c r="Z1913" s="5" t="s">
        <v>34</v>
      </c>
      <c r="AA1913" s="5" t="s">
        <v>35</v>
      </c>
      <c r="AD1913" s="5" t="s">
        <v>36</v>
      </c>
      <c r="AE1913" s="5">
        <v>423.73</v>
      </c>
      <c r="AF1913" s="5">
        <v>0</v>
      </c>
      <c r="AG1913" s="5">
        <v>76.27</v>
      </c>
      <c r="AH1913" s="5">
        <f t="shared" ref="AH1913:AH1976" si="329">AE1913+AG1913</f>
        <v>500</v>
      </c>
    </row>
    <row r="1914" spans="1:34" x14ac:dyDescent="0.25">
      <c r="A1914" s="5">
        <v>1859</v>
      </c>
      <c r="B1914" s="5" t="s">
        <v>49</v>
      </c>
      <c r="C1914" s="5" t="s">
        <v>30</v>
      </c>
      <c r="D1914" s="5" t="s">
        <v>2303</v>
      </c>
      <c r="E1914" s="15" t="str">
        <f t="shared" ref="E1914:E1977" si="330">LEFT(D1914,4)</f>
        <v>B003</v>
      </c>
      <c r="F1914" s="15" t="str">
        <f t="shared" si="320"/>
        <v>12296</v>
      </c>
      <c r="G1914" s="15" t="str">
        <f t="shared" si="321"/>
        <v>3-1</v>
      </c>
      <c r="H1914" s="5" t="s">
        <v>2273</v>
      </c>
      <c r="I1914" s="5">
        <f t="shared" si="322"/>
        <v>1</v>
      </c>
      <c r="J1914" s="5">
        <f t="shared" si="323"/>
        <v>2022</v>
      </c>
      <c r="K1914" s="5">
        <f t="shared" si="324"/>
        <v>11</v>
      </c>
      <c r="L1914" s="7">
        <f t="shared" si="325"/>
        <v>44572</v>
      </c>
      <c r="M1914" s="5" t="s">
        <v>2273</v>
      </c>
      <c r="U1914" s="5" t="s">
        <v>33</v>
      </c>
      <c r="V1914" s="5" t="str">
        <f t="shared" si="326"/>
        <v>clientes - varios</v>
      </c>
      <c r="W1914" s="5" t="str">
        <f t="shared" si="327"/>
        <v>CLIENTES - VARIOS</v>
      </c>
      <c r="X1914" s="5" t="str">
        <f t="shared" si="328"/>
        <v>Clientes - Varios</v>
      </c>
      <c r="Y1914" s="5">
        <v>99999999</v>
      </c>
      <c r="Z1914" s="5" t="s">
        <v>34</v>
      </c>
      <c r="AA1914" s="5" t="s">
        <v>35</v>
      </c>
      <c r="AD1914" s="5" t="s">
        <v>36</v>
      </c>
      <c r="AE1914" s="5">
        <v>423.73</v>
      </c>
      <c r="AF1914" s="5">
        <v>0</v>
      </c>
      <c r="AG1914" s="5">
        <v>76.27</v>
      </c>
      <c r="AH1914" s="5">
        <f t="shared" si="329"/>
        <v>500</v>
      </c>
    </row>
    <row r="1915" spans="1:34" x14ac:dyDescent="0.25">
      <c r="A1915" s="5">
        <v>1860</v>
      </c>
      <c r="B1915" s="5" t="s">
        <v>49</v>
      </c>
      <c r="C1915" s="5" t="s">
        <v>30</v>
      </c>
      <c r="D1915" s="5" t="s">
        <v>2304</v>
      </c>
      <c r="E1915" s="15" t="str">
        <f t="shared" si="330"/>
        <v>B003</v>
      </c>
      <c r="F1915" s="15" t="str">
        <f t="shared" si="320"/>
        <v>12295</v>
      </c>
      <c r="G1915" s="15" t="str">
        <f t="shared" si="321"/>
        <v>3-1</v>
      </c>
      <c r="H1915" s="5" t="s">
        <v>2273</v>
      </c>
      <c r="I1915" s="5">
        <f t="shared" si="322"/>
        <v>1</v>
      </c>
      <c r="J1915" s="5">
        <f t="shared" si="323"/>
        <v>2022</v>
      </c>
      <c r="K1915" s="5">
        <f t="shared" si="324"/>
        <v>11</v>
      </c>
      <c r="L1915" s="7">
        <f t="shared" si="325"/>
        <v>44572</v>
      </c>
      <c r="M1915" s="5" t="s">
        <v>2273</v>
      </c>
      <c r="U1915" s="5" t="s">
        <v>33</v>
      </c>
      <c r="V1915" s="5" t="str">
        <f t="shared" si="326"/>
        <v>clientes - varios</v>
      </c>
      <c r="W1915" s="5" t="str">
        <f t="shared" si="327"/>
        <v>CLIENTES - VARIOS</v>
      </c>
      <c r="X1915" s="5" t="str">
        <f t="shared" si="328"/>
        <v>Clientes - Varios</v>
      </c>
      <c r="Y1915" s="5">
        <v>99999999</v>
      </c>
      <c r="Z1915" s="5" t="s">
        <v>34</v>
      </c>
      <c r="AA1915" s="5" t="s">
        <v>35</v>
      </c>
      <c r="AD1915" s="5" t="s">
        <v>36</v>
      </c>
      <c r="AE1915" s="5">
        <v>423.73</v>
      </c>
      <c r="AF1915" s="5">
        <v>0</v>
      </c>
      <c r="AG1915" s="5">
        <v>76.27</v>
      </c>
      <c r="AH1915" s="5">
        <f t="shared" si="329"/>
        <v>500</v>
      </c>
    </row>
    <row r="1916" spans="1:34" x14ac:dyDescent="0.25">
      <c r="A1916" s="5">
        <v>1861</v>
      </c>
      <c r="B1916" s="5" t="s">
        <v>49</v>
      </c>
      <c r="C1916" s="5" t="s">
        <v>30</v>
      </c>
      <c r="D1916" s="5" t="s">
        <v>2305</v>
      </c>
      <c r="E1916" s="15" t="str">
        <f t="shared" si="330"/>
        <v>B003</v>
      </c>
      <c r="F1916" s="15" t="str">
        <f t="shared" si="320"/>
        <v>12294</v>
      </c>
      <c r="G1916" s="15" t="str">
        <f t="shared" si="321"/>
        <v>3-1</v>
      </c>
      <c r="H1916" s="5" t="s">
        <v>2273</v>
      </c>
      <c r="I1916" s="5">
        <f t="shared" si="322"/>
        <v>1</v>
      </c>
      <c r="J1916" s="5">
        <f t="shared" si="323"/>
        <v>2022</v>
      </c>
      <c r="K1916" s="5">
        <f t="shared" si="324"/>
        <v>11</v>
      </c>
      <c r="L1916" s="7">
        <f t="shared" si="325"/>
        <v>44572</v>
      </c>
      <c r="M1916" s="5" t="s">
        <v>2273</v>
      </c>
      <c r="U1916" s="5" t="s">
        <v>33</v>
      </c>
      <c r="V1916" s="5" t="str">
        <f t="shared" si="326"/>
        <v>clientes - varios</v>
      </c>
      <c r="W1916" s="5" t="str">
        <f t="shared" si="327"/>
        <v>CLIENTES - VARIOS</v>
      </c>
      <c r="X1916" s="5" t="str">
        <f t="shared" si="328"/>
        <v>Clientes - Varios</v>
      </c>
      <c r="Y1916" s="5">
        <v>99999999</v>
      </c>
      <c r="Z1916" s="5" t="s">
        <v>34</v>
      </c>
      <c r="AA1916" s="5" t="s">
        <v>35</v>
      </c>
      <c r="AD1916" s="5" t="s">
        <v>36</v>
      </c>
      <c r="AE1916" s="5">
        <v>423.73</v>
      </c>
      <c r="AF1916" s="5">
        <v>0</v>
      </c>
      <c r="AG1916" s="5">
        <v>76.27</v>
      </c>
      <c r="AH1916" s="5">
        <f t="shared" si="329"/>
        <v>500</v>
      </c>
    </row>
    <row r="1917" spans="1:34" x14ac:dyDescent="0.25">
      <c r="A1917" s="5">
        <v>1862</v>
      </c>
      <c r="B1917" s="5" t="s">
        <v>49</v>
      </c>
      <c r="C1917" s="5" t="s">
        <v>30</v>
      </c>
      <c r="D1917" s="5" t="s">
        <v>2306</v>
      </c>
      <c r="E1917" s="15" t="str">
        <f t="shared" si="330"/>
        <v>B003</v>
      </c>
      <c r="F1917" s="15" t="str">
        <f t="shared" si="320"/>
        <v>12293</v>
      </c>
      <c r="G1917" s="15" t="str">
        <f t="shared" si="321"/>
        <v>3-1</v>
      </c>
      <c r="H1917" s="5" t="s">
        <v>2273</v>
      </c>
      <c r="I1917" s="5">
        <f t="shared" si="322"/>
        <v>1</v>
      </c>
      <c r="J1917" s="5">
        <f t="shared" si="323"/>
        <v>2022</v>
      </c>
      <c r="K1917" s="5">
        <f t="shared" si="324"/>
        <v>11</v>
      </c>
      <c r="L1917" s="7">
        <f t="shared" si="325"/>
        <v>44572</v>
      </c>
      <c r="M1917" s="5" t="s">
        <v>2273</v>
      </c>
      <c r="U1917" s="5" t="s">
        <v>33</v>
      </c>
      <c r="V1917" s="5" t="str">
        <f t="shared" si="326"/>
        <v>clientes - varios</v>
      </c>
      <c r="W1917" s="5" t="str">
        <f t="shared" si="327"/>
        <v>CLIENTES - VARIOS</v>
      </c>
      <c r="X1917" s="5" t="str">
        <f t="shared" si="328"/>
        <v>Clientes - Varios</v>
      </c>
      <c r="Y1917" s="5">
        <v>99999999</v>
      </c>
      <c r="Z1917" s="5" t="s">
        <v>34</v>
      </c>
      <c r="AA1917" s="5" t="s">
        <v>35</v>
      </c>
      <c r="AD1917" s="5" t="s">
        <v>36</v>
      </c>
      <c r="AE1917" s="5">
        <v>423.73</v>
      </c>
      <c r="AF1917" s="5">
        <v>0</v>
      </c>
      <c r="AG1917" s="5">
        <v>76.27</v>
      </c>
      <c r="AH1917" s="5">
        <f t="shared" si="329"/>
        <v>500</v>
      </c>
    </row>
    <row r="1918" spans="1:34" x14ac:dyDescent="0.25">
      <c r="A1918" s="5">
        <v>1863</v>
      </c>
      <c r="B1918" s="5" t="s">
        <v>49</v>
      </c>
      <c r="C1918" s="5" t="s">
        <v>30</v>
      </c>
      <c r="D1918" s="5" t="s">
        <v>2307</v>
      </c>
      <c r="E1918" s="15" t="str">
        <f t="shared" si="330"/>
        <v>B003</v>
      </c>
      <c r="F1918" s="15" t="str">
        <f t="shared" si="320"/>
        <v>12292</v>
      </c>
      <c r="G1918" s="15" t="str">
        <f t="shared" si="321"/>
        <v>3-1</v>
      </c>
      <c r="H1918" s="5" t="s">
        <v>2273</v>
      </c>
      <c r="I1918" s="5">
        <f t="shared" si="322"/>
        <v>1</v>
      </c>
      <c r="J1918" s="5">
        <f t="shared" si="323"/>
        <v>2022</v>
      </c>
      <c r="K1918" s="5">
        <f t="shared" si="324"/>
        <v>11</v>
      </c>
      <c r="L1918" s="7">
        <f t="shared" si="325"/>
        <v>44572</v>
      </c>
      <c r="M1918" s="5" t="s">
        <v>2273</v>
      </c>
      <c r="U1918" s="5" t="s">
        <v>33</v>
      </c>
      <c r="V1918" s="5" t="str">
        <f t="shared" si="326"/>
        <v>clientes - varios</v>
      </c>
      <c r="W1918" s="5" t="str">
        <f t="shared" si="327"/>
        <v>CLIENTES - VARIOS</v>
      </c>
      <c r="X1918" s="5" t="str">
        <f t="shared" si="328"/>
        <v>Clientes - Varios</v>
      </c>
      <c r="Y1918" s="5">
        <v>99999999</v>
      </c>
      <c r="Z1918" s="5" t="s">
        <v>34</v>
      </c>
      <c r="AA1918" s="5" t="s">
        <v>35</v>
      </c>
      <c r="AD1918" s="5" t="s">
        <v>36</v>
      </c>
      <c r="AE1918" s="5">
        <v>423.73</v>
      </c>
      <c r="AF1918" s="5">
        <v>0</v>
      </c>
      <c r="AG1918" s="5">
        <v>76.27</v>
      </c>
      <c r="AH1918" s="5">
        <f t="shared" si="329"/>
        <v>500</v>
      </c>
    </row>
    <row r="1919" spans="1:34" x14ac:dyDescent="0.25">
      <c r="A1919" s="5">
        <v>1864</v>
      </c>
      <c r="B1919" s="5" t="s">
        <v>49</v>
      </c>
      <c r="C1919" s="5" t="s">
        <v>30</v>
      </c>
      <c r="D1919" s="5" t="s">
        <v>2308</v>
      </c>
      <c r="E1919" s="15" t="str">
        <f t="shared" si="330"/>
        <v>B003</v>
      </c>
      <c r="F1919" s="15" t="str">
        <f t="shared" si="320"/>
        <v>12291</v>
      </c>
      <c r="G1919" s="15" t="str">
        <f t="shared" si="321"/>
        <v>3-1</v>
      </c>
      <c r="H1919" s="5" t="s">
        <v>2273</v>
      </c>
      <c r="I1919" s="5">
        <f t="shared" si="322"/>
        <v>1</v>
      </c>
      <c r="J1919" s="5">
        <f t="shared" si="323"/>
        <v>2022</v>
      </c>
      <c r="K1919" s="5">
        <f t="shared" si="324"/>
        <v>11</v>
      </c>
      <c r="L1919" s="7">
        <f t="shared" si="325"/>
        <v>44572</v>
      </c>
      <c r="M1919" s="5" t="s">
        <v>2273</v>
      </c>
      <c r="U1919" s="5" t="s">
        <v>33</v>
      </c>
      <c r="V1919" s="5" t="str">
        <f t="shared" si="326"/>
        <v>clientes - varios</v>
      </c>
      <c r="W1919" s="5" t="str">
        <f t="shared" si="327"/>
        <v>CLIENTES - VARIOS</v>
      </c>
      <c r="X1919" s="5" t="str">
        <f t="shared" si="328"/>
        <v>Clientes - Varios</v>
      </c>
      <c r="Y1919" s="5">
        <v>99999999</v>
      </c>
      <c r="Z1919" s="5" t="s">
        <v>34</v>
      </c>
      <c r="AA1919" s="5" t="s">
        <v>35</v>
      </c>
      <c r="AD1919" s="5" t="s">
        <v>36</v>
      </c>
      <c r="AE1919" s="5">
        <v>423.73</v>
      </c>
      <c r="AF1919" s="5">
        <v>0</v>
      </c>
      <c r="AG1919" s="5">
        <v>76.27</v>
      </c>
      <c r="AH1919" s="5">
        <f t="shared" si="329"/>
        <v>500</v>
      </c>
    </row>
    <row r="1920" spans="1:34" x14ac:dyDescent="0.25">
      <c r="A1920" s="5">
        <v>1865</v>
      </c>
      <c r="B1920" s="5" t="s">
        <v>49</v>
      </c>
      <c r="C1920" s="5" t="s">
        <v>30</v>
      </c>
      <c r="D1920" s="5" t="s">
        <v>2309</v>
      </c>
      <c r="E1920" s="15" t="str">
        <f t="shared" si="330"/>
        <v>B003</v>
      </c>
      <c r="F1920" s="15" t="str">
        <f t="shared" si="320"/>
        <v>12290</v>
      </c>
      <c r="G1920" s="15" t="str">
        <f t="shared" si="321"/>
        <v>3-1</v>
      </c>
      <c r="H1920" s="5" t="s">
        <v>2273</v>
      </c>
      <c r="I1920" s="5">
        <f t="shared" si="322"/>
        <v>1</v>
      </c>
      <c r="J1920" s="5">
        <f t="shared" si="323"/>
        <v>2022</v>
      </c>
      <c r="K1920" s="5">
        <f t="shared" si="324"/>
        <v>11</v>
      </c>
      <c r="L1920" s="7">
        <f t="shared" si="325"/>
        <v>44572</v>
      </c>
      <c r="M1920" s="5" t="s">
        <v>2273</v>
      </c>
      <c r="U1920" s="5" t="s">
        <v>33</v>
      </c>
      <c r="V1920" s="5" t="str">
        <f t="shared" si="326"/>
        <v>clientes - varios</v>
      </c>
      <c r="W1920" s="5" t="str">
        <f t="shared" si="327"/>
        <v>CLIENTES - VARIOS</v>
      </c>
      <c r="X1920" s="5" t="str">
        <f t="shared" si="328"/>
        <v>Clientes - Varios</v>
      </c>
      <c r="Y1920" s="5">
        <v>99999999</v>
      </c>
      <c r="Z1920" s="5" t="s">
        <v>34</v>
      </c>
      <c r="AA1920" s="5" t="s">
        <v>35</v>
      </c>
      <c r="AD1920" s="5" t="s">
        <v>36</v>
      </c>
      <c r="AE1920" s="5">
        <v>423.73</v>
      </c>
      <c r="AF1920" s="5">
        <v>0</v>
      </c>
      <c r="AG1920" s="5">
        <v>76.27</v>
      </c>
      <c r="AH1920" s="5">
        <f t="shared" si="329"/>
        <v>500</v>
      </c>
    </row>
    <row r="1921" spans="1:34" x14ac:dyDescent="0.25">
      <c r="A1921" s="5">
        <v>1866</v>
      </c>
      <c r="B1921" s="5" t="s">
        <v>55</v>
      </c>
      <c r="C1921" s="5" t="s">
        <v>30</v>
      </c>
      <c r="D1921" s="5" t="s">
        <v>2310</v>
      </c>
      <c r="E1921" s="15" t="str">
        <f t="shared" si="330"/>
        <v>B002</v>
      </c>
      <c r="F1921" s="15" t="str">
        <f t="shared" si="320"/>
        <v>15869</v>
      </c>
      <c r="G1921" s="15" t="str">
        <f t="shared" si="321"/>
        <v>2-1</v>
      </c>
      <c r="H1921" s="5" t="s">
        <v>2273</v>
      </c>
      <c r="I1921" s="5">
        <f t="shared" si="322"/>
        <v>1</v>
      </c>
      <c r="J1921" s="5">
        <f t="shared" si="323"/>
        <v>2022</v>
      </c>
      <c r="K1921" s="5">
        <f t="shared" si="324"/>
        <v>11</v>
      </c>
      <c r="L1921" s="7">
        <f t="shared" si="325"/>
        <v>44572</v>
      </c>
      <c r="M1921" s="5" t="s">
        <v>2273</v>
      </c>
      <c r="U1921" s="5" t="s">
        <v>33</v>
      </c>
      <c r="V1921" s="5" t="str">
        <f t="shared" si="326"/>
        <v>clientes - varios</v>
      </c>
      <c r="W1921" s="5" t="str">
        <f t="shared" si="327"/>
        <v>CLIENTES - VARIOS</v>
      </c>
      <c r="X1921" s="5" t="str">
        <f t="shared" si="328"/>
        <v>Clientes - Varios</v>
      </c>
      <c r="Y1921" s="5">
        <v>99999999</v>
      </c>
      <c r="Z1921" s="5" t="s">
        <v>34</v>
      </c>
      <c r="AA1921" s="5" t="s">
        <v>35</v>
      </c>
      <c r="AD1921" s="5" t="s">
        <v>36</v>
      </c>
      <c r="AE1921" s="5">
        <v>423.73</v>
      </c>
      <c r="AF1921" s="5">
        <v>0</v>
      </c>
      <c r="AG1921" s="5">
        <v>76.27</v>
      </c>
      <c r="AH1921" s="5">
        <f t="shared" si="329"/>
        <v>500</v>
      </c>
    </row>
    <row r="1922" spans="1:34" x14ac:dyDescent="0.25">
      <c r="A1922" s="5">
        <v>1867</v>
      </c>
      <c r="B1922" s="5" t="s">
        <v>55</v>
      </c>
      <c r="C1922" s="5" t="s">
        <v>30</v>
      </c>
      <c r="D1922" s="5" t="s">
        <v>2311</v>
      </c>
      <c r="E1922" s="15" t="str">
        <f t="shared" si="330"/>
        <v>B002</v>
      </c>
      <c r="F1922" s="15" t="str">
        <f t="shared" si="320"/>
        <v>15868</v>
      </c>
      <c r="G1922" s="15" t="str">
        <f t="shared" si="321"/>
        <v>2-1</v>
      </c>
      <c r="H1922" s="5" t="s">
        <v>2273</v>
      </c>
      <c r="I1922" s="5">
        <f t="shared" si="322"/>
        <v>1</v>
      </c>
      <c r="J1922" s="5">
        <f t="shared" si="323"/>
        <v>2022</v>
      </c>
      <c r="K1922" s="5">
        <f t="shared" si="324"/>
        <v>11</v>
      </c>
      <c r="L1922" s="7">
        <f t="shared" si="325"/>
        <v>44572</v>
      </c>
      <c r="M1922" s="5" t="s">
        <v>2273</v>
      </c>
      <c r="U1922" s="5" t="s">
        <v>33</v>
      </c>
      <c r="V1922" s="5" t="str">
        <f t="shared" si="326"/>
        <v>clientes - varios</v>
      </c>
      <c r="W1922" s="5" t="str">
        <f t="shared" si="327"/>
        <v>CLIENTES - VARIOS</v>
      </c>
      <c r="X1922" s="5" t="str">
        <f t="shared" si="328"/>
        <v>Clientes - Varios</v>
      </c>
      <c r="Y1922" s="5">
        <v>99999999</v>
      </c>
      <c r="Z1922" s="5" t="s">
        <v>34</v>
      </c>
      <c r="AA1922" s="5" t="s">
        <v>35</v>
      </c>
      <c r="AD1922" s="5" t="s">
        <v>36</v>
      </c>
      <c r="AE1922" s="5">
        <v>423.73</v>
      </c>
      <c r="AF1922" s="5">
        <v>0</v>
      </c>
      <c r="AG1922" s="5">
        <v>76.27</v>
      </c>
      <c r="AH1922" s="5">
        <f t="shared" si="329"/>
        <v>500</v>
      </c>
    </row>
    <row r="1923" spans="1:34" x14ac:dyDescent="0.25">
      <c r="A1923" s="5">
        <v>1868</v>
      </c>
      <c r="B1923" s="5" t="s">
        <v>55</v>
      </c>
      <c r="C1923" s="5" t="s">
        <v>30</v>
      </c>
      <c r="D1923" s="5" t="s">
        <v>2312</v>
      </c>
      <c r="E1923" s="15" t="str">
        <f t="shared" si="330"/>
        <v>B002</v>
      </c>
      <c r="F1923" s="15" t="str">
        <f t="shared" si="320"/>
        <v>15867</v>
      </c>
      <c r="G1923" s="15" t="str">
        <f t="shared" si="321"/>
        <v>2-1</v>
      </c>
      <c r="H1923" s="5" t="s">
        <v>2273</v>
      </c>
      <c r="I1923" s="5">
        <f t="shared" si="322"/>
        <v>1</v>
      </c>
      <c r="J1923" s="5">
        <f t="shared" si="323"/>
        <v>2022</v>
      </c>
      <c r="K1923" s="5">
        <f t="shared" si="324"/>
        <v>11</v>
      </c>
      <c r="L1923" s="7">
        <f t="shared" si="325"/>
        <v>44572</v>
      </c>
      <c r="M1923" s="5" t="s">
        <v>2273</v>
      </c>
      <c r="U1923" s="5" t="s">
        <v>33</v>
      </c>
      <c r="V1923" s="5" t="str">
        <f t="shared" si="326"/>
        <v>clientes - varios</v>
      </c>
      <c r="W1923" s="5" t="str">
        <f t="shared" si="327"/>
        <v>CLIENTES - VARIOS</v>
      </c>
      <c r="X1923" s="5" t="str">
        <f t="shared" si="328"/>
        <v>Clientes - Varios</v>
      </c>
      <c r="Y1923" s="5">
        <v>99999999</v>
      </c>
      <c r="Z1923" s="5" t="s">
        <v>34</v>
      </c>
      <c r="AA1923" s="5" t="s">
        <v>35</v>
      </c>
      <c r="AD1923" s="5" t="s">
        <v>36</v>
      </c>
      <c r="AE1923" s="5">
        <v>423.73</v>
      </c>
      <c r="AF1923" s="5">
        <v>0</v>
      </c>
      <c r="AG1923" s="5">
        <v>76.27</v>
      </c>
      <c r="AH1923" s="5">
        <f t="shared" si="329"/>
        <v>500</v>
      </c>
    </row>
    <row r="1924" spans="1:34" x14ac:dyDescent="0.25">
      <c r="A1924" s="5">
        <v>1869</v>
      </c>
      <c r="B1924" s="5" t="s">
        <v>55</v>
      </c>
      <c r="C1924" s="5" t="s">
        <v>30</v>
      </c>
      <c r="D1924" s="5" t="s">
        <v>2313</v>
      </c>
      <c r="E1924" s="15" t="str">
        <f t="shared" si="330"/>
        <v>B002</v>
      </c>
      <c r="F1924" s="15" t="str">
        <f t="shared" si="320"/>
        <v>15866</v>
      </c>
      <c r="G1924" s="15" t="str">
        <f t="shared" si="321"/>
        <v>2-1</v>
      </c>
      <c r="H1924" s="5" t="s">
        <v>2273</v>
      </c>
      <c r="I1924" s="5">
        <f t="shared" si="322"/>
        <v>1</v>
      </c>
      <c r="J1924" s="5">
        <f t="shared" si="323"/>
        <v>2022</v>
      </c>
      <c r="K1924" s="5">
        <f t="shared" si="324"/>
        <v>11</v>
      </c>
      <c r="L1924" s="7">
        <f t="shared" si="325"/>
        <v>44572</v>
      </c>
      <c r="M1924" s="5" t="s">
        <v>2273</v>
      </c>
      <c r="U1924" s="5" t="s">
        <v>33</v>
      </c>
      <c r="V1924" s="5" t="str">
        <f t="shared" si="326"/>
        <v>clientes - varios</v>
      </c>
      <c r="W1924" s="5" t="str">
        <f t="shared" si="327"/>
        <v>CLIENTES - VARIOS</v>
      </c>
      <c r="X1924" s="5" t="str">
        <f t="shared" si="328"/>
        <v>Clientes - Varios</v>
      </c>
      <c r="Y1924" s="5">
        <v>99999999</v>
      </c>
      <c r="Z1924" s="5" t="s">
        <v>34</v>
      </c>
      <c r="AA1924" s="5" t="s">
        <v>35</v>
      </c>
      <c r="AD1924" s="5" t="s">
        <v>36</v>
      </c>
      <c r="AE1924" s="5">
        <v>423.73</v>
      </c>
      <c r="AF1924" s="5">
        <v>0</v>
      </c>
      <c r="AG1924" s="5">
        <v>76.27</v>
      </c>
      <c r="AH1924" s="5">
        <f t="shared" si="329"/>
        <v>500</v>
      </c>
    </row>
    <row r="1925" spans="1:34" x14ac:dyDescent="0.25">
      <c r="A1925" s="5">
        <v>1870</v>
      </c>
      <c r="B1925" s="5" t="s">
        <v>55</v>
      </c>
      <c r="C1925" s="5" t="s">
        <v>30</v>
      </c>
      <c r="D1925" s="5" t="s">
        <v>2314</v>
      </c>
      <c r="E1925" s="15" t="str">
        <f t="shared" si="330"/>
        <v>B002</v>
      </c>
      <c r="F1925" s="15" t="str">
        <f t="shared" si="320"/>
        <v>15865</v>
      </c>
      <c r="G1925" s="15" t="str">
        <f t="shared" si="321"/>
        <v>2-1</v>
      </c>
      <c r="H1925" s="5" t="s">
        <v>2273</v>
      </c>
      <c r="I1925" s="5">
        <f t="shared" si="322"/>
        <v>1</v>
      </c>
      <c r="J1925" s="5">
        <f t="shared" si="323"/>
        <v>2022</v>
      </c>
      <c r="K1925" s="5">
        <f t="shared" si="324"/>
        <v>11</v>
      </c>
      <c r="L1925" s="7">
        <f t="shared" si="325"/>
        <v>44572</v>
      </c>
      <c r="M1925" s="5" t="s">
        <v>2273</v>
      </c>
      <c r="U1925" s="5" t="s">
        <v>33</v>
      </c>
      <c r="V1925" s="5" t="str">
        <f t="shared" si="326"/>
        <v>clientes - varios</v>
      </c>
      <c r="W1925" s="5" t="str">
        <f t="shared" si="327"/>
        <v>CLIENTES - VARIOS</v>
      </c>
      <c r="X1925" s="5" t="str">
        <f t="shared" si="328"/>
        <v>Clientes - Varios</v>
      </c>
      <c r="Y1925" s="5">
        <v>99999999</v>
      </c>
      <c r="Z1925" s="5" t="s">
        <v>34</v>
      </c>
      <c r="AA1925" s="5" t="s">
        <v>35</v>
      </c>
      <c r="AD1925" s="5" t="s">
        <v>36</v>
      </c>
      <c r="AE1925" s="5">
        <v>423.73</v>
      </c>
      <c r="AF1925" s="5">
        <v>0</v>
      </c>
      <c r="AG1925" s="5">
        <v>76.27</v>
      </c>
      <c r="AH1925" s="5">
        <f t="shared" si="329"/>
        <v>500</v>
      </c>
    </row>
    <row r="1926" spans="1:34" x14ac:dyDescent="0.25">
      <c r="A1926" s="5">
        <v>1871</v>
      </c>
      <c r="B1926" s="5" t="s">
        <v>55</v>
      </c>
      <c r="C1926" s="5" t="s">
        <v>30</v>
      </c>
      <c r="D1926" s="5" t="s">
        <v>2315</v>
      </c>
      <c r="E1926" s="15" t="str">
        <f t="shared" si="330"/>
        <v>B002</v>
      </c>
      <c r="F1926" s="15" t="str">
        <f t="shared" si="320"/>
        <v>15864</v>
      </c>
      <c r="G1926" s="15" t="str">
        <f t="shared" si="321"/>
        <v>2-1</v>
      </c>
      <c r="H1926" s="5" t="s">
        <v>2273</v>
      </c>
      <c r="I1926" s="5">
        <f t="shared" si="322"/>
        <v>1</v>
      </c>
      <c r="J1926" s="5">
        <f t="shared" si="323"/>
        <v>2022</v>
      </c>
      <c r="K1926" s="5">
        <f t="shared" si="324"/>
        <v>11</v>
      </c>
      <c r="L1926" s="7">
        <f t="shared" si="325"/>
        <v>44572</v>
      </c>
      <c r="M1926" s="5" t="s">
        <v>2273</v>
      </c>
      <c r="U1926" s="5" t="s">
        <v>33</v>
      </c>
      <c r="V1926" s="5" t="str">
        <f t="shared" si="326"/>
        <v>clientes - varios</v>
      </c>
      <c r="W1926" s="5" t="str">
        <f t="shared" si="327"/>
        <v>CLIENTES - VARIOS</v>
      </c>
      <c r="X1926" s="5" t="str">
        <f t="shared" si="328"/>
        <v>Clientes - Varios</v>
      </c>
      <c r="Y1926" s="5">
        <v>99999999</v>
      </c>
      <c r="Z1926" s="5" t="s">
        <v>34</v>
      </c>
      <c r="AA1926" s="5" t="s">
        <v>35</v>
      </c>
      <c r="AD1926" s="5" t="s">
        <v>36</v>
      </c>
      <c r="AE1926" s="5">
        <v>423.73</v>
      </c>
      <c r="AF1926" s="5">
        <v>0</v>
      </c>
      <c r="AG1926" s="5">
        <v>76.27</v>
      </c>
      <c r="AH1926" s="5">
        <f t="shared" si="329"/>
        <v>500</v>
      </c>
    </row>
    <row r="1927" spans="1:34" x14ac:dyDescent="0.25">
      <c r="A1927" s="5">
        <v>1872</v>
      </c>
      <c r="B1927" s="5" t="s">
        <v>55</v>
      </c>
      <c r="C1927" s="5" t="s">
        <v>30</v>
      </c>
      <c r="D1927" s="5" t="s">
        <v>2316</v>
      </c>
      <c r="E1927" s="15" t="str">
        <f t="shared" si="330"/>
        <v>B002</v>
      </c>
      <c r="F1927" s="15" t="str">
        <f t="shared" si="320"/>
        <v>15863</v>
      </c>
      <c r="G1927" s="15" t="str">
        <f t="shared" si="321"/>
        <v>2-1</v>
      </c>
      <c r="H1927" s="5" t="s">
        <v>2273</v>
      </c>
      <c r="I1927" s="5">
        <f t="shared" si="322"/>
        <v>1</v>
      </c>
      <c r="J1927" s="5">
        <f t="shared" si="323"/>
        <v>2022</v>
      </c>
      <c r="K1927" s="5">
        <f t="shared" si="324"/>
        <v>11</v>
      </c>
      <c r="L1927" s="7">
        <f t="shared" si="325"/>
        <v>44572</v>
      </c>
      <c r="M1927" s="5" t="s">
        <v>2273</v>
      </c>
      <c r="U1927" s="5" t="s">
        <v>33</v>
      </c>
      <c r="V1927" s="5" t="str">
        <f t="shared" si="326"/>
        <v>clientes - varios</v>
      </c>
      <c r="W1927" s="5" t="str">
        <f t="shared" si="327"/>
        <v>CLIENTES - VARIOS</v>
      </c>
      <c r="X1927" s="5" t="str">
        <f t="shared" si="328"/>
        <v>Clientes - Varios</v>
      </c>
      <c r="Y1927" s="5">
        <v>99999999</v>
      </c>
      <c r="Z1927" s="5" t="s">
        <v>34</v>
      </c>
      <c r="AA1927" s="5" t="s">
        <v>35</v>
      </c>
      <c r="AD1927" s="5" t="s">
        <v>36</v>
      </c>
      <c r="AE1927" s="5">
        <v>423.73</v>
      </c>
      <c r="AF1927" s="5">
        <v>0</v>
      </c>
      <c r="AG1927" s="5">
        <v>76.27</v>
      </c>
      <c r="AH1927" s="5">
        <f t="shared" si="329"/>
        <v>500</v>
      </c>
    </row>
    <row r="1928" spans="1:34" x14ac:dyDescent="0.25">
      <c r="A1928" s="5">
        <v>1873</v>
      </c>
      <c r="B1928" s="5" t="s">
        <v>55</v>
      </c>
      <c r="C1928" s="5" t="s">
        <v>30</v>
      </c>
      <c r="D1928" s="5" t="s">
        <v>2317</v>
      </c>
      <c r="E1928" s="15" t="str">
        <f t="shared" si="330"/>
        <v>B002</v>
      </c>
      <c r="F1928" s="15" t="str">
        <f t="shared" si="320"/>
        <v>15862</v>
      </c>
      <c r="G1928" s="15" t="str">
        <f t="shared" si="321"/>
        <v>2-1</v>
      </c>
      <c r="H1928" s="5" t="s">
        <v>2273</v>
      </c>
      <c r="I1928" s="5">
        <f t="shared" si="322"/>
        <v>1</v>
      </c>
      <c r="J1928" s="5">
        <f t="shared" si="323"/>
        <v>2022</v>
      </c>
      <c r="K1928" s="5">
        <f t="shared" si="324"/>
        <v>11</v>
      </c>
      <c r="L1928" s="7">
        <f t="shared" si="325"/>
        <v>44572</v>
      </c>
      <c r="M1928" s="5" t="s">
        <v>2273</v>
      </c>
      <c r="U1928" s="5" t="s">
        <v>33</v>
      </c>
      <c r="V1928" s="5" t="str">
        <f t="shared" si="326"/>
        <v>clientes - varios</v>
      </c>
      <c r="W1928" s="5" t="str">
        <f t="shared" si="327"/>
        <v>CLIENTES - VARIOS</v>
      </c>
      <c r="X1928" s="5" t="str">
        <f t="shared" si="328"/>
        <v>Clientes - Varios</v>
      </c>
      <c r="Y1928" s="5">
        <v>99999999</v>
      </c>
      <c r="Z1928" s="5" t="s">
        <v>34</v>
      </c>
      <c r="AA1928" s="5" t="s">
        <v>35</v>
      </c>
      <c r="AD1928" s="5" t="s">
        <v>36</v>
      </c>
      <c r="AE1928" s="5">
        <v>423.73</v>
      </c>
      <c r="AF1928" s="5">
        <v>0</v>
      </c>
      <c r="AG1928" s="5">
        <v>76.27</v>
      </c>
      <c r="AH1928" s="5">
        <f t="shared" si="329"/>
        <v>500</v>
      </c>
    </row>
    <row r="1929" spans="1:34" x14ac:dyDescent="0.25">
      <c r="A1929" s="5">
        <v>1874</v>
      </c>
      <c r="B1929" s="5" t="s">
        <v>29</v>
      </c>
      <c r="C1929" s="5" t="s">
        <v>38</v>
      </c>
      <c r="D1929" s="5" t="s">
        <v>2318</v>
      </c>
      <c r="E1929" s="15" t="str">
        <f t="shared" si="330"/>
        <v>F001</v>
      </c>
      <c r="F1929" s="15" t="str">
        <f t="shared" si="320"/>
        <v>8097</v>
      </c>
      <c r="G1929" s="15" t="str">
        <f t="shared" si="321"/>
        <v>1-8</v>
      </c>
      <c r="H1929" s="5" t="s">
        <v>2273</v>
      </c>
      <c r="I1929" s="5">
        <f t="shared" si="322"/>
        <v>1</v>
      </c>
      <c r="J1929" s="5">
        <f t="shared" si="323"/>
        <v>2022</v>
      </c>
      <c r="K1929" s="5">
        <f t="shared" si="324"/>
        <v>11</v>
      </c>
      <c r="L1929" s="7">
        <f t="shared" si="325"/>
        <v>44572</v>
      </c>
      <c r="M1929" s="5" t="s">
        <v>2273</v>
      </c>
      <c r="R1929" s="5" t="s">
        <v>87</v>
      </c>
      <c r="S1929" s="5" t="s">
        <v>40</v>
      </c>
      <c r="T1929" s="5" t="s">
        <v>41</v>
      </c>
      <c r="U1929" s="5" t="s">
        <v>1901</v>
      </c>
      <c r="V1929" s="5" t="str">
        <f t="shared" si="326"/>
        <v>consultor y ejecutor de proyectos de inversion perez t. s.a.c.</v>
      </c>
      <c r="W1929" s="5" t="str">
        <f t="shared" si="327"/>
        <v>CONSULTOR Y EJECUTOR DE PROYECTOS DE INVERSION PEREZ T. S.A.C.</v>
      </c>
      <c r="X1929" s="5" t="str">
        <f t="shared" si="328"/>
        <v>Consultor Y Ejecutor De Proyectos De Inversion Perez T. S.A.C.</v>
      </c>
      <c r="Y1929" s="5">
        <v>20600139402</v>
      </c>
      <c r="Z1929" s="5" t="s">
        <v>34</v>
      </c>
      <c r="AA1929" s="5" t="s">
        <v>35</v>
      </c>
      <c r="AD1929" s="5" t="s">
        <v>36</v>
      </c>
      <c r="AE1929" s="5">
        <v>84.75</v>
      </c>
      <c r="AF1929" s="5">
        <v>0</v>
      </c>
      <c r="AG1929" s="5">
        <v>15.25</v>
      </c>
      <c r="AH1929" s="5">
        <f t="shared" si="329"/>
        <v>100</v>
      </c>
    </row>
    <row r="1930" spans="1:34" x14ac:dyDescent="0.25">
      <c r="A1930" s="5">
        <v>1875</v>
      </c>
      <c r="B1930" s="5" t="s">
        <v>49</v>
      </c>
      <c r="C1930" s="5" t="s">
        <v>38</v>
      </c>
      <c r="D1930" s="5" t="s">
        <v>2319</v>
      </c>
      <c r="E1930" s="15" t="str">
        <f t="shared" si="330"/>
        <v>F003</v>
      </c>
      <c r="F1930" s="15" t="str">
        <f t="shared" si="320"/>
        <v>2040</v>
      </c>
      <c r="G1930" s="15" t="str">
        <f t="shared" si="321"/>
        <v>3-2</v>
      </c>
      <c r="H1930" s="5" t="s">
        <v>2273</v>
      </c>
      <c r="I1930" s="5">
        <f t="shared" si="322"/>
        <v>1</v>
      </c>
      <c r="J1930" s="5">
        <f t="shared" si="323"/>
        <v>2022</v>
      </c>
      <c r="K1930" s="5">
        <f t="shared" si="324"/>
        <v>11</v>
      </c>
      <c r="L1930" s="7">
        <f t="shared" si="325"/>
        <v>44572</v>
      </c>
      <c r="M1930" s="5" t="s">
        <v>2273</v>
      </c>
      <c r="R1930" s="5" t="s">
        <v>41</v>
      </c>
      <c r="S1930" s="5" t="s">
        <v>40</v>
      </c>
      <c r="T1930" s="5" t="s">
        <v>41</v>
      </c>
      <c r="U1930" s="5" t="s">
        <v>106</v>
      </c>
      <c r="V1930" s="5" t="str">
        <f t="shared" si="326"/>
        <v>casiano maco segundo baltazar</v>
      </c>
      <c r="W1930" s="5" t="str">
        <f t="shared" si="327"/>
        <v>CASIANO MACO SEGUNDO BALTAZAR</v>
      </c>
      <c r="X1930" s="5" t="str">
        <f t="shared" si="328"/>
        <v>Casiano Maco Segundo Baltazar</v>
      </c>
      <c r="Y1930" s="5">
        <v>10432479388</v>
      </c>
      <c r="Z1930" s="5" t="s">
        <v>34</v>
      </c>
      <c r="AA1930" s="5" t="s">
        <v>35</v>
      </c>
      <c r="AD1930" s="5" t="s">
        <v>36</v>
      </c>
      <c r="AE1930" s="5">
        <v>25.42</v>
      </c>
      <c r="AF1930" s="5">
        <v>0</v>
      </c>
      <c r="AG1930" s="5">
        <v>4.58</v>
      </c>
      <c r="AH1930" s="5">
        <f t="shared" si="329"/>
        <v>30</v>
      </c>
    </row>
    <row r="1931" spans="1:34" x14ac:dyDescent="0.25">
      <c r="A1931" s="5">
        <v>1876</v>
      </c>
      <c r="B1931" s="5" t="s">
        <v>49</v>
      </c>
      <c r="C1931" s="5" t="s">
        <v>30</v>
      </c>
      <c r="D1931" s="5" t="s">
        <v>2320</v>
      </c>
      <c r="E1931" s="15" t="str">
        <f t="shared" si="330"/>
        <v>B003</v>
      </c>
      <c r="F1931" s="15" t="str">
        <f t="shared" si="320"/>
        <v>12289</v>
      </c>
      <c r="G1931" s="15" t="str">
        <f t="shared" si="321"/>
        <v>3-1</v>
      </c>
      <c r="H1931" s="5" t="s">
        <v>2321</v>
      </c>
      <c r="I1931" s="5">
        <f t="shared" si="322"/>
        <v>1</v>
      </c>
      <c r="J1931" s="5">
        <f t="shared" si="323"/>
        <v>2022</v>
      </c>
      <c r="K1931" s="5">
        <f t="shared" si="324"/>
        <v>10</v>
      </c>
      <c r="L1931" s="7">
        <f t="shared" si="325"/>
        <v>44571</v>
      </c>
      <c r="M1931" s="5" t="s">
        <v>2321</v>
      </c>
      <c r="U1931" s="5" t="s">
        <v>33</v>
      </c>
      <c r="V1931" s="5" t="str">
        <f t="shared" si="326"/>
        <v>clientes - varios</v>
      </c>
      <c r="W1931" s="5" t="str">
        <f t="shared" si="327"/>
        <v>CLIENTES - VARIOS</v>
      </c>
      <c r="X1931" s="5" t="str">
        <f t="shared" si="328"/>
        <v>Clientes - Varios</v>
      </c>
      <c r="Y1931" s="5">
        <v>99999999</v>
      </c>
      <c r="Z1931" s="5" t="s">
        <v>34</v>
      </c>
      <c r="AA1931" s="5" t="s">
        <v>35</v>
      </c>
      <c r="AD1931" s="5" t="s">
        <v>36</v>
      </c>
      <c r="AE1931" s="5">
        <v>62.71</v>
      </c>
      <c r="AF1931" s="5">
        <v>0</v>
      </c>
      <c r="AG1931" s="5">
        <v>11.29</v>
      </c>
      <c r="AH1931" s="5">
        <f t="shared" si="329"/>
        <v>74</v>
      </c>
    </row>
    <row r="1932" spans="1:34" x14ac:dyDescent="0.25">
      <c r="A1932" s="5">
        <v>1877</v>
      </c>
      <c r="B1932" s="5" t="s">
        <v>29</v>
      </c>
      <c r="C1932" s="5" t="s">
        <v>30</v>
      </c>
      <c r="D1932" s="5" t="s">
        <v>2322</v>
      </c>
      <c r="E1932" s="15" t="str">
        <f t="shared" si="330"/>
        <v>B001</v>
      </c>
      <c r="F1932" s="15" t="str">
        <f t="shared" si="320"/>
        <v>16831</v>
      </c>
      <c r="G1932" s="15" t="str">
        <f t="shared" si="321"/>
        <v>1-1</v>
      </c>
      <c r="H1932" s="5" t="s">
        <v>2321</v>
      </c>
      <c r="I1932" s="5">
        <f t="shared" si="322"/>
        <v>1</v>
      </c>
      <c r="J1932" s="5">
        <f t="shared" si="323"/>
        <v>2022</v>
      </c>
      <c r="K1932" s="5">
        <f t="shared" si="324"/>
        <v>10</v>
      </c>
      <c r="L1932" s="7">
        <f t="shared" si="325"/>
        <v>44571</v>
      </c>
      <c r="M1932" s="5" t="s">
        <v>2321</v>
      </c>
      <c r="U1932" s="5" t="s">
        <v>33</v>
      </c>
      <c r="V1932" s="5" t="str">
        <f t="shared" si="326"/>
        <v>clientes - varios</v>
      </c>
      <c r="W1932" s="5" t="str">
        <f t="shared" si="327"/>
        <v>CLIENTES - VARIOS</v>
      </c>
      <c r="X1932" s="5" t="str">
        <f t="shared" si="328"/>
        <v>Clientes - Varios</v>
      </c>
      <c r="Y1932" s="5">
        <v>99999999</v>
      </c>
      <c r="Z1932" s="5" t="s">
        <v>34</v>
      </c>
      <c r="AA1932" s="5" t="s">
        <v>35</v>
      </c>
      <c r="AD1932" s="5" t="s">
        <v>36</v>
      </c>
      <c r="AE1932" s="5">
        <v>115.25</v>
      </c>
      <c r="AF1932" s="5">
        <v>0</v>
      </c>
      <c r="AG1932" s="5">
        <v>20.75</v>
      </c>
      <c r="AH1932" s="5">
        <f t="shared" si="329"/>
        <v>136</v>
      </c>
    </row>
    <row r="1933" spans="1:34" x14ac:dyDescent="0.25">
      <c r="A1933" s="5">
        <v>1878</v>
      </c>
      <c r="B1933" s="5" t="s">
        <v>29</v>
      </c>
      <c r="C1933" s="5" t="s">
        <v>30</v>
      </c>
      <c r="D1933" s="5" t="s">
        <v>2323</v>
      </c>
      <c r="E1933" s="15" t="str">
        <f t="shared" si="330"/>
        <v>B001</v>
      </c>
      <c r="F1933" s="15" t="str">
        <f t="shared" si="320"/>
        <v>16830</v>
      </c>
      <c r="G1933" s="15" t="str">
        <f t="shared" si="321"/>
        <v>1-1</v>
      </c>
      <c r="H1933" s="5" t="s">
        <v>2321</v>
      </c>
      <c r="I1933" s="5">
        <f t="shared" si="322"/>
        <v>1</v>
      </c>
      <c r="J1933" s="5">
        <f t="shared" si="323"/>
        <v>2022</v>
      </c>
      <c r="K1933" s="5">
        <f t="shared" si="324"/>
        <v>10</v>
      </c>
      <c r="L1933" s="7">
        <f t="shared" si="325"/>
        <v>44571</v>
      </c>
      <c r="M1933" s="5" t="s">
        <v>2321</v>
      </c>
      <c r="U1933" s="5" t="s">
        <v>33</v>
      </c>
      <c r="V1933" s="5" t="str">
        <f t="shared" si="326"/>
        <v>clientes - varios</v>
      </c>
      <c r="W1933" s="5" t="str">
        <f t="shared" si="327"/>
        <v>CLIENTES - VARIOS</v>
      </c>
      <c r="X1933" s="5" t="str">
        <f t="shared" si="328"/>
        <v>Clientes - Varios</v>
      </c>
      <c r="Y1933" s="5">
        <v>99999999</v>
      </c>
      <c r="Z1933" s="5" t="s">
        <v>34</v>
      </c>
      <c r="AA1933" s="5" t="s">
        <v>35</v>
      </c>
      <c r="AD1933" s="5" t="s">
        <v>36</v>
      </c>
      <c r="AE1933" s="5">
        <v>155.08000000000001</v>
      </c>
      <c r="AF1933" s="5">
        <v>0</v>
      </c>
      <c r="AG1933" s="5">
        <v>27.92</v>
      </c>
      <c r="AH1933" s="5">
        <f t="shared" si="329"/>
        <v>183</v>
      </c>
    </row>
    <row r="1934" spans="1:34" x14ac:dyDescent="0.25">
      <c r="A1934" s="5">
        <v>1879</v>
      </c>
      <c r="B1934" s="5" t="s">
        <v>29</v>
      </c>
      <c r="C1934" s="5" t="s">
        <v>30</v>
      </c>
      <c r="D1934" s="5" t="s">
        <v>2324</v>
      </c>
      <c r="E1934" s="15" t="str">
        <f t="shared" si="330"/>
        <v>B001</v>
      </c>
      <c r="F1934" s="15" t="str">
        <f t="shared" si="320"/>
        <v>16829</v>
      </c>
      <c r="G1934" s="15" t="str">
        <f t="shared" si="321"/>
        <v>1-1</v>
      </c>
      <c r="H1934" s="5" t="s">
        <v>2321</v>
      </c>
      <c r="I1934" s="5">
        <f t="shared" si="322"/>
        <v>1</v>
      </c>
      <c r="J1934" s="5">
        <f t="shared" si="323"/>
        <v>2022</v>
      </c>
      <c r="K1934" s="5">
        <f t="shared" si="324"/>
        <v>10</v>
      </c>
      <c r="L1934" s="7">
        <f t="shared" si="325"/>
        <v>44571</v>
      </c>
      <c r="M1934" s="5" t="s">
        <v>2321</v>
      </c>
      <c r="U1934" s="5" t="s">
        <v>33</v>
      </c>
      <c r="V1934" s="5" t="str">
        <f t="shared" si="326"/>
        <v>clientes - varios</v>
      </c>
      <c r="W1934" s="5" t="str">
        <f t="shared" si="327"/>
        <v>CLIENTES - VARIOS</v>
      </c>
      <c r="X1934" s="5" t="str">
        <f t="shared" si="328"/>
        <v>Clientes - Varios</v>
      </c>
      <c r="Y1934" s="5">
        <v>99999999</v>
      </c>
      <c r="Z1934" s="5" t="s">
        <v>34</v>
      </c>
      <c r="AA1934" s="5" t="s">
        <v>35</v>
      </c>
      <c r="AD1934" s="5" t="s">
        <v>36</v>
      </c>
      <c r="AE1934" s="5">
        <v>42.37</v>
      </c>
      <c r="AF1934" s="5">
        <v>0</v>
      </c>
      <c r="AG1934" s="5">
        <v>7.63</v>
      </c>
      <c r="AH1934" s="5">
        <f t="shared" si="329"/>
        <v>50</v>
      </c>
    </row>
    <row r="1935" spans="1:34" x14ac:dyDescent="0.25">
      <c r="A1935" s="5">
        <v>1880</v>
      </c>
      <c r="B1935" s="5" t="s">
        <v>49</v>
      </c>
      <c r="C1935" s="5" t="s">
        <v>30</v>
      </c>
      <c r="D1935" s="5" t="s">
        <v>2325</v>
      </c>
      <c r="E1935" s="15" t="str">
        <f t="shared" si="330"/>
        <v>B003</v>
      </c>
      <c r="F1935" s="15" t="str">
        <f t="shared" si="320"/>
        <v>12288</v>
      </c>
      <c r="G1935" s="15" t="str">
        <f t="shared" si="321"/>
        <v>3-1</v>
      </c>
      <c r="H1935" s="5" t="s">
        <v>2321</v>
      </c>
      <c r="I1935" s="5">
        <f t="shared" si="322"/>
        <v>1</v>
      </c>
      <c r="J1935" s="5">
        <f t="shared" si="323"/>
        <v>2022</v>
      </c>
      <c r="K1935" s="5">
        <f t="shared" si="324"/>
        <v>10</v>
      </c>
      <c r="L1935" s="7">
        <f t="shared" si="325"/>
        <v>44571</v>
      </c>
      <c r="M1935" s="5" t="s">
        <v>2321</v>
      </c>
      <c r="U1935" s="5" t="s">
        <v>2326</v>
      </c>
      <c r="V1935" s="5" t="str">
        <f t="shared" si="326"/>
        <v>rosales villarreal, wildor</v>
      </c>
      <c r="W1935" s="5" t="str">
        <f t="shared" si="327"/>
        <v>ROSALES VILLARREAL, WILDOR</v>
      </c>
      <c r="X1935" s="5" t="str">
        <f t="shared" si="328"/>
        <v>Rosales Villarreal, Wildor</v>
      </c>
      <c r="Y1935" s="5">
        <v>28104245</v>
      </c>
      <c r="Z1935" s="5" t="s">
        <v>34</v>
      </c>
      <c r="AA1935" s="5" t="s">
        <v>35</v>
      </c>
      <c r="AD1935" s="5" t="s">
        <v>36</v>
      </c>
      <c r="AE1935" s="5">
        <v>33.9</v>
      </c>
      <c r="AF1935" s="5">
        <v>0</v>
      </c>
      <c r="AG1935" s="5">
        <v>6.1</v>
      </c>
      <c r="AH1935" s="5">
        <f t="shared" si="329"/>
        <v>40</v>
      </c>
    </row>
    <row r="1936" spans="1:34" x14ac:dyDescent="0.25">
      <c r="A1936" s="5">
        <v>1881</v>
      </c>
      <c r="B1936" s="5" t="s">
        <v>29</v>
      </c>
      <c r="C1936" s="5" t="s">
        <v>38</v>
      </c>
      <c r="D1936" s="5" t="s">
        <v>2327</v>
      </c>
      <c r="E1936" s="15" t="str">
        <f t="shared" si="330"/>
        <v>F001</v>
      </c>
      <c r="F1936" s="15" t="str">
        <f t="shared" si="320"/>
        <v>8096</v>
      </c>
      <c r="G1936" s="15" t="str">
        <f t="shared" si="321"/>
        <v>1-8</v>
      </c>
      <c r="H1936" s="5" t="s">
        <v>2321</v>
      </c>
      <c r="I1936" s="5">
        <f t="shared" si="322"/>
        <v>1</v>
      </c>
      <c r="J1936" s="5">
        <f t="shared" si="323"/>
        <v>2022</v>
      </c>
      <c r="K1936" s="5">
        <f t="shared" si="324"/>
        <v>10</v>
      </c>
      <c r="L1936" s="7">
        <f t="shared" si="325"/>
        <v>44571</v>
      </c>
      <c r="M1936" s="5" t="s">
        <v>2321</v>
      </c>
      <c r="R1936" s="5" t="s">
        <v>66</v>
      </c>
      <c r="S1936" s="5" t="s">
        <v>40</v>
      </c>
      <c r="T1936" s="5" t="s">
        <v>41</v>
      </c>
      <c r="U1936" s="5" t="s">
        <v>67</v>
      </c>
      <c r="V1936" s="5" t="str">
        <f t="shared" si="326"/>
        <v>regalado cieza segundo</v>
      </c>
      <c r="W1936" s="5" t="str">
        <f t="shared" si="327"/>
        <v>REGALADO CIEZA SEGUNDO</v>
      </c>
      <c r="X1936" s="5" t="str">
        <f t="shared" si="328"/>
        <v>Regalado Cieza Segundo</v>
      </c>
      <c r="Y1936" s="5">
        <v>10166087916</v>
      </c>
      <c r="Z1936" s="5" t="s">
        <v>34</v>
      </c>
      <c r="AA1936" s="5" t="s">
        <v>35</v>
      </c>
      <c r="AD1936" s="5" t="s">
        <v>36</v>
      </c>
      <c r="AE1936" s="5">
        <v>2457.63</v>
      </c>
      <c r="AF1936" s="5">
        <v>0</v>
      </c>
      <c r="AG1936" s="5">
        <v>442.37</v>
      </c>
      <c r="AH1936" s="5">
        <f t="shared" si="329"/>
        <v>2900</v>
      </c>
    </row>
    <row r="1937" spans="1:34" x14ac:dyDescent="0.25">
      <c r="A1937" s="5">
        <v>1882</v>
      </c>
      <c r="B1937" s="5" t="s">
        <v>29</v>
      </c>
      <c r="C1937" s="5" t="s">
        <v>38</v>
      </c>
      <c r="D1937" s="5" t="s">
        <v>2328</v>
      </c>
      <c r="E1937" s="15" t="str">
        <f t="shared" si="330"/>
        <v>F001</v>
      </c>
      <c r="F1937" s="15" t="str">
        <f t="shared" si="320"/>
        <v>8095</v>
      </c>
      <c r="G1937" s="15" t="str">
        <f t="shared" si="321"/>
        <v>1-8</v>
      </c>
      <c r="H1937" s="5" t="s">
        <v>2321</v>
      </c>
      <c r="I1937" s="5">
        <f t="shared" si="322"/>
        <v>1</v>
      </c>
      <c r="J1937" s="5">
        <f t="shared" si="323"/>
        <v>2022</v>
      </c>
      <c r="K1937" s="5">
        <f t="shared" si="324"/>
        <v>10</v>
      </c>
      <c r="L1937" s="7">
        <f t="shared" si="325"/>
        <v>44571</v>
      </c>
      <c r="M1937" s="5" t="s">
        <v>2321</v>
      </c>
      <c r="R1937" s="5" t="s">
        <v>66</v>
      </c>
      <c r="S1937" s="5" t="s">
        <v>40</v>
      </c>
      <c r="T1937" s="5" t="s">
        <v>41</v>
      </c>
      <c r="U1937" s="5" t="s">
        <v>67</v>
      </c>
      <c r="V1937" s="5" t="str">
        <f t="shared" si="326"/>
        <v>regalado cieza segundo</v>
      </c>
      <c r="W1937" s="5" t="str">
        <f t="shared" si="327"/>
        <v>REGALADO CIEZA SEGUNDO</v>
      </c>
      <c r="X1937" s="5" t="str">
        <f t="shared" si="328"/>
        <v>Regalado Cieza Segundo</v>
      </c>
      <c r="Y1937" s="5">
        <v>10166087916</v>
      </c>
      <c r="Z1937" s="5" t="s">
        <v>34</v>
      </c>
      <c r="AA1937" s="5" t="s">
        <v>35</v>
      </c>
      <c r="AD1937" s="5" t="s">
        <v>36</v>
      </c>
      <c r="AE1937" s="5">
        <v>2457.63</v>
      </c>
      <c r="AF1937" s="5">
        <v>0</v>
      </c>
      <c r="AG1937" s="5">
        <v>442.37</v>
      </c>
      <c r="AH1937" s="5">
        <f t="shared" si="329"/>
        <v>2900</v>
      </c>
    </row>
    <row r="1938" spans="1:34" x14ac:dyDescent="0.25">
      <c r="A1938" s="5">
        <v>1883</v>
      </c>
      <c r="B1938" s="5" t="s">
        <v>29</v>
      </c>
      <c r="C1938" s="5" t="s">
        <v>38</v>
      </c>
      <c r="D1938" s="5" t="s">
        <v>2329</v>
      </c>
      <c r="E1938" s="15" t="str">
        <f t="shared" si="330"/>
        <v>F001</v>
      </c>
      <c r="F1938" s="15" t="str">
        <f t="shared" si="320"/>
        <v>8094</v>
      </c>
      <c r="G1938" s="15" t="str">
        <f t="shared" si="321"/>
        <v>1-8</v>
      </c>
      <c r="H1938" s="5" t="s">
        <v>2321</v>
      </c>
      <c r="I1938" s="5">
        <f t="shared" si="322"/>
        <v>1</v>
      </c>
      <c r="J1938" s="5">
        <f t="shared" si="323"/>
        <v>2022</v>
      </c>
      <c r="K1938" s="5">
        <f t="shared" si="324"/>
        <v>10</v>
      </c>
      <c r="L1938" s="7">
        <f t="shared" si="325"/>
        <v>44571</v>
      </c>
      <c r="M1938" s="5" t="s">
        <v>2321</v>
      </c>
      <c r="R1938" s="5" t="s">
        <v>66</v>
      </c>
      <c r="S1938" s="5" t="s">
        <v>40</v>
      </c>
      <c r="T1938" s="5" t="s">
        <v>41</v>
      </c>
      <c r="U1938" s="5" t="s">
        <v>67</v>
      </c>
      <c r="V1938" s="5" t="str">
        <f t="shared" si="326"/>
        <v>regalado cieza segundo</v>
      </c>
      <c r="W1938" s="5" t="str">
        <f t="shared" si="327"/>
        <v>REGALADO CIEZA SEGUNDO</v>
      </c>
      <c r="X1938" s="5" t="str">
        <f t="shared" si="328"/>
        <v>Regalado Cieza Segundo</v>
      </c>
      <c r="Y1938" s="5">
        <v>10166087916</v>
      </c>
      <c r="Z1938" s="5" t="s">
        <v>34</v>
      </c>
      <c r="AA1938" s="5" t="s">
        <v>35</v>
      </c>
      <c r="AD1938" s="5" t="s">
        <v>36</v>
      </c>
      <c r="AE1938" s="5">
        <v>2457.63</v>
      </c>
      <c r="AF1938" s="5">
        <v>0</v>
      </c>
      <c r="AG1938" s="5">
        <v>442.37</v>
      </c>
      <c r="AH1938" s="5">
        <f t="shared" si="329"/>
        <v>2900</v>
      </c>
    </row>
    <row r="1939" spans="1:34" x14ac:dyDescent="0.25">
      <c r="A1939" s="5">
        <v>1884</v>
      </c>
      <c r="B1939" s="5" t="s">
        <v>29</v>
      </c>
      <c r="C1939" s="5" t="s">
        <v>38</v>
      </c>
      <c r="D1939" s="5" t="s">
        <v>2330</v>
      </c>
      <c r="E1939" s="15" t="str">
        <f t="shared" si="330"/>
        <v>F001</v>
      </c>
      <c r="F1939" s="15" t="str">
        <f t="shared" si="320"/>
        <v>8093</v>
      </c>
      <c r="G1939" s="15" t="str">
        <f t="shared" si="321"/>
        <v>1-8</v>
      </c>
      <c r="H1939" s="5" t="s">
        <v>2321</v>
      </c>
      <c r="I1939" s="5">
        <f t="shared" si="322"/>
        <v>1</v>
      </c>
      <c r="J1939" s="5">
        <f t="shared" si="323"/>
        <v>2022</v>
      </c>
      <c r="K1939" s="5">
        <f t="shared" si="324"/>
        <v>10</v>
      </c>
      <c r="L1939" s="7">
        <f t="shared" si="325"/>
        <v>44571</v>
      </c>
      <c r="M1939" s="5" t="s">
        <v>2321</v>
      </c>
      <c r="R1939" s="5" t="s">
        <v>66</v>
      </c>
      <c r="S1939" s="5" t="s">
        <v>40</v>
      </c>
      <c r="T1939" s="5" t="s">
        <v>41</v>
      </c>
      <c r="U1939" s="5" t="s">
        <v>67</v>
      </c>
      <c r="V1939" s="5" t="str">
        <f t="shared" si="326"/>
        <v>regalado cieza segundo</v>
      </c>
      <c r="W1939" s="5" t="str">
        <f t="shared" si="327"/>
        <v>REGALADO CIEZA SEGUNDO</v>
      </c>
      <c r="X1939" s="5" t="str">
        <f t="shared" si="328"/>
        <v>Regalado Cieza Segundo</v>
      </c>
      <c r="Y1939" s="5">
        <v>10166087916</v>
      </c>
      <c r="Z1939" s="5" t="s">
        <v>34</v>
      </c>
      <c r="AA1939" s="5" t="s">
        <v>35</v>
      </c>
      <c r="AD1939" s="5" t="s">
        <v>36</v>
      </c>
      <c r="AE1939" s="5">
        <v>2457.63</v>
      </c>
      <c r="AF1939" s="5">
        <v>0</v>
      </c>
      <c r="AG1939" s="5">
        <v>442.37</v>
      </c>
      <c r="AH1939" s="5">
        <f t="shared" si="329"/>
        <v>2900</v>
      </c>
    </row>
    <row r="1940" spans="1:34" x14ac:dyDescent="0.25">
      <c r="A1940" s="5">
        <v>1885</v>
      </c>
      <c r="B1940" s="5" t="s">
        <v>29</v>
      </c>
      <c r="C1940" s="5" t="s">
        <v>38</v>
      </c>
      <c r="D1940" s="5" t="s">
        <v>2331</v>
      </c>
      <c r="E1940" s="15" t="str">
        <f t="shared" si="330"/>
        <v>F001</v>
      </c>
      <c r="F1940" s="15" t="str">
        <f t="shared" si="320"/>
        <v>8092</v>
      </c>
      <c r="G1940" s="15" t="str">
        <f t="shared" si="321"/>
        <v>1-8</v>
      </c>
      <c r="H1940" s="5" t="s">
        <v>2321</v>
      </c>
      <c r="I1940" s="5">
        <f t="shared" si="322"/>
        <v>1</v>
      </c>
      <c r="J1940" s="5">
        <f t="shared" si="323"/>
        <v>2022</v>
      </c>
      <c r="K1940" s="5">
        <f t="shared" si="324"/>
        <v>10</v>
      </c>
      <c r="L1940" s="7">
        <f t="shared" si="325"/>
        <v>44571</v>
      </c>
      <c r="M1940" s="5" t="s">
        <v>2321</v>
      </c>
      <c r="R1940" s="5" t="s">
        <v>66</v>
      </c>
      <c r="S1940" s="5" t="s">
        <v>40</v>
      </c>
      <c r="T1940" s="5" t="s">
        <v>41</v>
      </c>
      <c r="U1940" s="5" t="s">
        <v>67</v>
      </c>
      <c r="V1940" s="5" t="str">
        <f t="shared" si="326"/>
        <v>regalado cieza segundo</v>
      </c>
      <c r="W1940" s="5" t="str">
        <f t="shared" si="327"/>
        <v>REGALADO CIEZA SEGUNDO</v>
      </c>
      <c r="X1940" s="5" t="str">
        <f t="shared" si="328"/>
        <v>Regalado Cieza Segundo</v>
      </c>
      <c r="Y1940" s="5">
        <v>10166087916</v>
      </c>
      <c r="Z1940" s="5" t="s">
        <v>34</v>
      </c>
      <c r="AA1940" s="5" t="s">
        <v>35</v>
      </c>
      <c r="AD1940" s="5" t="s">
        <v>36</v>
      </c>
      <c r="AE1940" s="5">
        <v>2457.63</v>
      </c>
      <c r="AF1940" s="5">
        <v>0</v>
      </c>
      <c r="AG1940" s="5">
        <v>442.37</v>
      </c>
      <c r="AH1940" s="5">
        <f t="shared" si="329"/>
        <v>2900</v>
      </c>
    </row>
    <row r="1941" spans="1:34" x14ac:dyDescent="0.25">
      <c r="A1941" s="5">
        <v>1886</v>
      </c>
      <c r="B1941" s="5" t="s">
        <v>29</v>
      </c>
      <c r="C1941" s="5" t="s">
        <v>38</v>
      </c>
      <c r="D1941" s="5" t="s">
        <v>2332</v>
      </c>
      <c r="E1941" s="15" t="str">
        <f t="shared" si="330"/>
        <v>F001</v>
      </c>
      <c r="F1941" s="15" t="str">
        <f t="shared" si="320"/>
        <v>8091</v>
      </c>
      <c r="G1941" s="15" t="str">
        <f t="shared" si="321"/>
        <v>1-8</v>
      </c>
      <c r="H1941" s="5" t="s">
        <v>2321</v>
      </c>
      <c r="I1941" s="5">
        <f t="shared" si="322"/>
        <v>1</v>
      </c>
      <c r="J1941" s="5">
        <f t="shared" si="323"/>
        <v>2022</v>
      </c>
      <c r="K1941" s="5">
        <f t="shared" si="324"/>
        <v>10</v>
      </c>
      <c r="L1941" s="7">
        <f t="shared" si="325"/>
        <v>44571</v>
      </c>
      <c r="M1941" s="5" t="s">
        <v>2321</v>
      </c>
      <c r="R1941" s="5" t="s">
        <v>66</v>
      </c>
      <c r="S1941" s="5" t="s">
        <v>40</v>
      </c>
      <c r="T1941" s="5" t="s">
        <v>41</v>
      </c>
      <c r="U1941" s="5" t="s">
        <v>67</v>
      </c>
      <c r="V1941" s="5" t="str">
        <f t="shared" si="326"/>
        <v>regalado cieza segundo</v>
      </c>
      <c r="W1941" s="5" t="str">
        <f t="shared" si="327"/>
        <v>REGALADO CIEZA SEGUNDO</v>
      </c>
      <c r="X1941" s="5" t="str">
        <f t="shared" si="328"/>
        <v>Regalado Cieza Segundo</v>
      </c>
      <c r="Y1941" s="5">
        <v>10166087916</v>
      </c>
      <c r="Z1941" s="5" t="s">
        <v>34</v>
      </c>
      <c r="AA1941" s="5" t="s">
        <v>35</v>
      </c>
      <c r="AD1941" s="5" t="s">
        <v>36</v>
      </c>
      <c r="AE1941" s="5">
        <v>2457.63</v>
      </c>
      <c r="AF1941" s="5">
        <v>0</v>
      </c>
      <c r="AG1941" s="5">
        <v>442.37</v>
      </c>
      <c r="AH1941" s="5">
        <f t="shared" si="329"/>
        <v>2900</v>
      </c>
    </row>
    <row r="1942" spans="1:34" x14ac:dyDescent="0.25">
      <c r="A1942" s="5">
        <v>1887</v>
      </c>
      <c r="B1942" s="5" t="s">
        <v>29</v>
      </c>
      <c r="C1942" s="5" t="s">
        <v>38</v>
      </c>
      <c r="D1942" s="5" t="s">
        <v>2333</v>
      </c>
      <c r="E1942" s="15" t="str">
        <f t="shared" si="330"/>
        <v>F001</v>
      </c>
      <c r="F1942" s="15" t="str">
        <f t="shared" si="320"/>
        <v>8090</v>
      </c>
      <c r="G1942" s="15" t="str">
        <f t="shared" si="321"/>
        <v>1-8</v>
      </c>
      <c r="H1942" s="5" t="s">
        <v>2321</v>
      </c>
      <c r="I1942" s="5">
        <f t="shared" si="322"/>
        <v>1</v>
      </c>
      <c r="J1942" s="5">
        <f t="shared" si="323"/>
        <v>2022</v>
      </c>
      <c r="K1942" s="5">
        <f t="shared" si="324"/>
        <v>10</v>
      </c>
      <c r="L1942" s="7">
        <f t="shared" si="325"/>
        <v>44571</v>
      </c>
      <c r="M1942" s="5" t="s">
        <v>2321</v>
      </c>
      <c r="R1942" s="5" t="s">
        <v>66</v>
      </c>
      <c r="S1942" s="5" t="s">
        <v>40</v>
      </c>
      <c r="T1942" s="5" t="s">
        <v>41</v>
      </c>
      <c r="U1942" s="5" t="s">
        <v>67</v>
      </c>
      <c r="V1942" s="5" t="str">
        <f t="shared" si="326"/>
        <v>regalado cieza segundo</v>
      </c>
      <c r="W1942" s="5" t="str">
        <f t="shared" si="327"/>
        <v>REGALADO CIEZA SEGUNDO</v>
      </c>
      <c r="X1942" s="5" t="str">
        <f t="shared" si="328"/>
        <v>Regalado Cieza Segundo</v>
      </c>
      <c r="Y1942" s="5">
        <v>10166087916</v>
      </c>
      <c r="Z1942" s="5" t="s">
        <v>34</v>
      </c>
      <c r="AA1942" s="5" t="s">
        <v>35</v>
      </c>
      <c r="AD1942" s="5" t="s">
        <v>36</v>
      </c>
      <c r="AE1942" s="5">
        <v>2457.63</v>
      </c>
      <c r="AF1942" s="5">
        <v>0</v>
      </c>
      <c r="AG1942" s="5">
        <v>442.37</v>
      </c>
      <c r="AH1942" s="5">
        <f t="shared" si="329"/>
        <v>2900</v>
      </c>
    </row>
    <row r="1943" spans="1:34" x14ac:dyDescent="0.25">
      <c r="A1943" s="5">
        <v>1888</v>
      </c>
      <c r="B1943" s="5" t="s">
        <v>29</v>
      </c>
      <c r="C1943" s="5" t="s">
        <v>38</v>
      </c>
      <c r="D1943" s="5" t="s">
        <v>2334</v>
      </c>
      <c r="E1943" s="15" t="str">
        <f t="shared" si="330"/>
        <v>F001</v>
      </c>
      <c r="F1943" s="15" t="str">
        <f t="shared" si="320"/>
        <v>8089</v>
      </c>
      <c r="G1943" s="15" t="str">
        <f t="shared" si="321"/>
        <v>1-8</v>
      </c>
      <c r="H1943" s="5" t="s">
        <v>2321</v>
      </c>
      <c r="I1943" s="5">
        <f t="shared" si="322"/>
        <v>1</v>
      </c>
      <c r="J1943" s="5">
        <f t="shared" si="323"/>
        <v>2022</v>
      </c>
      <c r="K1943" s="5">
        <f t="shared" si="324"/>
        <v>10</v>
      </c>
      <c r="L1943" s="7">
        <f t="shared" si="325"/>
        <v>44571</v>
      </c>
      <c r="M1943" s="5" t="s">
        <v>2321</v>
      </c>
      <c r="R1943" s="5" t="s">
        <v>66</v>
      </c>
      <c r="S1943" s="5" t="s">
        <v>40</v>
      </c>
      <c r="T1943" s="5" t="s">
        <v>41</v>
      </c>
      <c r="U1943" s="5" t="s">
        <v>67</v>
      </c>
      <c r="V1943" s="5" t="str">
        <f t="shared" si="326"/>
        <v>regalado cieza segundo</v>
      </c>
      <c r="W1943" s="5" t="str">
        <f t="shared" si="327"/>
        <v>REGALADO CIEZA SEGUNDO</v>
      </c>
      <c r="X1943" s="5" t="str">
        <f t="shared" si="328"/>
        <v>Regalado Cieza Segundo</v>
      </c>
      <c r="Y1943" s="5">
        <v>10166087916</v>
      </c>
      <c r="Z1943" s="5" t="s">
        <v>34</v>
      </c>
      <c r="AA1943" s="5" t="s">
        <v>35</v>
      </c>
      <c r="AD1943" s="5" t="s">
        <v>36</v>
      </c>
      <c r="AE1943" s="5">
        <v>2457.63</v>
      </c>
      <c r="AF1943" s="5">
        <v>0</v>
      </c>
      <c r="AG1943" s="5">
        <v>442.37</v>
      </c>
      <c r="AH1943" s="5">
        <f t="shared" si="329"/>
        <v>2900</v>
      </c>
    </row>
    <row r="1944" spans="1:34" x14ac:dyDescent="0.25">
      <c r="A1944" s="5">
        <v>1889</v>
      </c>
      <c r="B1944" s="5" t="s">
        <v>29</v>
      </c>
      <c r="C1944" s="5" t="s">
        <v>38</v>
      </c>
      <c r="D1944" s="5" t="s">
        <v>2335</v>
      </c>
      <c r="E1944" s="15" t="str">
        <f t="shared" si="330"/>
        <v>F001</v>
      </c>
      <c r="F1944" s="15" t="str">
        <f t="shared" si="320"/>
        <v>8088</v>
      </c>
      <c r="G1944" s="15" t="str">
        <f t="shared" si="321"/>
        <v>1-8</v>
      </c>
      <c r="H1944" s="5" t="s">
        <v>2321</v>
      </c>
      <c r="I1944" s="5">
        <f t="shared" si="322"/>
        <v>1</v>
      </c>
      <c r="J1944" s="5">
        <f t="shared" si="323"/>
        <v>2022</v>
      </c>
      <c r="K1944" s="5">
        <f t="shared" si="324"/>
        <v>10</v>
      </c>
      <c r="L1944" s="7">
        <f t="shared" si="325"/>
        <v>44571</v>
      </c>
      <c r="M1944" s="5" t="s">
        <v>2321</v>
      </c>
      <c r="S1944" s="5" t="s">
        <v>40</v>
      </c>
      <c r="T1944" s="5" t="s">
        <v>41</v>
      </c>
      <c r="U1944" s="5" t="s">
        <v>2336</v>
      </c>
      <c r="V1944" s="5" t="str">
        <f t="shared" si="326"/>
        <v>chavez angulo froilan edmundo</v>
      </c>
      <c r="W1944" s="5" t="str">
        <f t="shared" si="327"/>
        <v>CHAVEZ ANGULO FROILAN EDMUNDO</v>
      </c>
      <c r="X1944" s="5" t="str">
        <f t="shared" si="328"/>
        <v>Chavez Angulo Froilan Edmundo</v>
      </c>
      <c r="Y1944" s="5">
        <v>10274332340</v>
      </c>
      <c r="Z1944" s="5" t="s">
        <v>34</v>
      </c>
      <c r="AA1944" s="5" t="s">
        <v>35</v>
      </c>
      <c r="AD1944" s="5" t="s">
        <v>36</v>
      </c>
      <c r="AE1944" s="5">
        <v>42.37</v>
      </c>
      <c r="AF1944" s="5">
        <v>0</v>
      </c>
      <c r="AG1944" s="5">
        <v>7.63</v>
      </c>
      <c r="AH1944" s="5">
        <f t="shared" si="329"/>
        <v>50</v>
      </c>
    </row>
    <row r="1945" spans="1:34" x14ac:dyDescent="0.25">
      <c r="A1945" s="5">
        <v>1890</v>
      </c>
      <c r="B1945" s="5" t="s">
        <v>29</v>
      </c>
      <c r="C1945" s="5" t="s">
        <v>38</v>
      </c>
      <c r="D1945" s="5" t="s">
        <v>2337</v>
      </c>
      <c r="E1945" s="15" t="str">
        <f t="shared" si="330"/>
        <v>F001</v>
      </c>
      <c r="F1945" s="15" t="str">
        <f t="shared" si="320"/>
        <v>8087</v>
      </c>
      <c r="G1945" s="15" t="str">
        <f t="shared" si="321"/>
        <v>1-8</v>
      </c>
      <c r="H1945" s="5" t="s">
        <v>2321</v>
      </c>
      <c r="I1945" s="5">
        <f t="shared" si="322"/>
        <v>1</v>
      </c>
      <c r="J1945" s="5">
        <f t="shared" si="323"/>
        <v>2022</v>
      </c>
      <c r="K1945" s="5">
        <f t="shared" si="324"/>
        <v>10</v>
      </c>
      <c r="L1945" s="7">
        <f t="shared" si="325"/>
        <v>44571</v>
      </c>
      <c r="M1945" s="5" t="s">
        <v>2321</v>
      </c>
      <c r="R1945" s="5" t="s">
        <v>60</v>
      </c>
      <c r="S1945" s="5" t="s">
        <v>61</v>
      </c>
      <c r="T1945" s="5" t="s">
        <v>60</v>
      </c>
      <c r="U1945" s="5" t="s">
        <v>62</v>
      </c>
      <c r="V1945" s="5" t="str">
        <f t="shared" si="326"/>
        <v>ramfers ingenieros e.i.r.l.</v>
      </c>
      <c r="W1945" s="5" t="str">
        <f t="shared" si="327"/>
        <v>RAMFERS INGENIEROS E.I.R.L.</v>
      </c>
      <c r="X1945" s="5" t="str">
        <f t="shared" si="328"/>
        <v>Ramfers Ingenieros E.I.R.L.</v>
      </c>
      <c r="Y1945" s="5">
        <v>20608411306</v>
      </c>
      <c r="Z1945" s="5" t="s">
        <v>34</v>
      </c>
      <c r="AA1945" s="5" t="s">
        <v>35</v>
      </c>
      <c r="AD1945" s="5" t="s">
        <v>36</v>
      </c>
      <c r="AE1945" s="5">
        <v>423.73</v>
      </c>
      <c r="AF1945" s="5">
        <v>0</v>
      </c>
      <c r="AG1945" s="5">
        <v>76.27</v>
      </c>
      <c r="AH1945" s="5">
        <f t="shared" si="329"/>
        <v>500</v>
      </c>
    </row>
    <row r="1946" spans="1:34" x14ac:dyDescent="0.25">
      <c r="A1946" s="5">
        <v>1891</v>
      </c>
      <c r="B1946" s="5" t="s">
        <v>29</v>
      </c>
      <c r="C1946" s="5" t="s">
        <v>38</v>
      </c>
      <c r="D1946" s="5" t="s">
        <v>2338</v>
      </c>
      <c r="E1946" s="15" t="str">
        <f t="shared" si="330"/>
        <v>F001</v>
      </c>
      <c r="F1946" s="15" t="str">
        <f t="shared" si="320"/>
        <v>8086</v>
      </c>
      <c r="G1946" s="15" t="str">
        <f t="shared" si="321"/>
        <v>1-8</v>
      </c>
      <c r="H1946" s="5" t="s">
        <v>2321</v>
      </c>
      <c r="I1946" s="5">
        <f t="shared" si="322"/>
        <v>1</v>
      </c>
      <c r="J1946" s="5">
        <f t="shared" si="323"/>
        <v>2022</v>
      </c>
      <c r="K1946" s="5">
        <f t="shared" si="324"/>
        <v>10</v>
      </c>
      <c r="L1946" s="7">
        <f t="shared" si="325"/>
        <v>44571</v>
      </c>
      <c r="M1946" s="5" t="s">
        <v>2321</v>
      </c>
      <c r="R1946" s="5" t="s">
        <v>395</v>
      </c>
      <c r="S1946" s="5" t="s">
        <v>168</v>
      </c>
      <c r="T1946" s="5" t="s">
        <v>169</v>
      </c>
      <c r="U1946" s="5" t="s">
        <v>396</v>
      </c>
      <c r="V1946" s="5" t="str">
        <f t="shared" si="326"/>
        <v>transportes pasamayo s r ltda</v>
      </c>
      <c r="W1946" s="5" t="str">
        <f t="shared" si="327"/>
        <v>TRANSPORTES PASAMAYO S R LTDA</v>
      </c>
      <c r="X1946" s="5" t="str">
        <f t="shared" si="328"/>
        <v>Transportes Pasamayo S R Ltda</v>
      </c>
      <c r="Y1946" s="5">
        <v>20225171719</v>
      </c>
      <c r="Z1946" s="5" t="s">
        <v>34</v>
      </c>
      <c r="AA1946" s="5" t="s">
        <v>35</v>
      </c>
      <c r="AD1946" s="5" t="s">
        <v>36</v>
      </c>
      <c r="AE1946" s="5">
        <v>148.30000000000001</v>
      </c>
      <c r="AF1946" s="5">
        <v>0</v>
      </c>
      <c r="AG1946" s="5">
        <v>26.69</v>
      </c>
      <c r="AH1946" s="5">
        <f t="shared" si="329"/>
        <v>174.99</v>
      </c>
    </row>
    <row r="1947" spans="1:34" x14ac:dyDescent="0.25">
      <c r="A1947" s="5">
        <v>1892</v>
      </c>
      <c r="B1947" s="5" t="s">
        <v>29</v>
      </c>
      <c r="C1947" s="5" t="s">
        <v>30</v>
      </c>
      <c r="D1947" s="5" t="s">
        <v>2339</v>
      </c>
      <c r="E1947" s="15" t="str">
        <f t="shared" si="330"/>
        <v>B001</v>
      </c>
      <c r="F1947" s="15" t="str">
        <f t="shared" si="320"/>
        <v>16828</v>
      </c>
      <c r="G1947" s="15" t="str">
        <f t="shared" si="321"/>
        <v>1-1</v>
      </c>
      <c r="H1947" s="5" t="s">
        <v>2321</v>
      </c>
      <c r="I1947" s="5">
        <f t="shared" si="322"/>
        <v>1</v>
      </c>
      <c r="J1947" s="5">
        <f t="shared" si="323"/>
        <v>2022</v>
      </c>
      <c r="K1947" s="5">
        <f t="shared" si="324"/>
        <v>10</v>
      </c>
      <c r="L1947" s="7">
        <f t="shared" si="325"/>
        <v>44571</v>
      </c>
      <c r="M1947" s="5" t="s">
        <v>2321</v>
      </c>
      <c r="U1947" s="5" t="s">
        <v>33</v>
      </c>
      <c r="V1947" s="5" t="str">
        <f t="shared" si="326"/>
        <v>clientes - varios</v>
      </c>
      <c r="W1947" s="5" t="str">
        <f t="shared" si="327"/>
        <v>CLIENTES - VARIOS</v>
      </c>
      <c r="X1947" s="5" t="str">
        <f t="shared" si="328"/>
        <v>Clientes - Varios</v>
      </c>
      <c r="Y1947" s="5">
        <v>99999999</v>
      </c>
      <c r="Z1947" s="5" t="s">
        <v>34</v>
      </c>
      <c r="AA1947" s="5" t="s">
        <v>35</v>
      </c>
      <c r="AD1947" s="5" t="s">
        <v>36</v>
      </c>
      <c r="AE1947" s="5">
        <v>127.12</v>
      </c>
      <c r="AF1947" s="5">
        <v>0</v>
      </c>
      <c r="AG1947" s="5">
        <v>22.88</v>
      </c>
      <c r="AH1947" s="5">
        <f t="shared" si="329"/>
        <v>150</v>
      </c>
    </row>
    <row r="1948" spans="1:34" x14ac:dyDescent="0.25">
      <c r="A1948" s="5">
        <v>1893</v>
      </c>
      <c r="B1948" s="5" t="s">
        <v>29</v>
      </c>
      <c r="C1948" s="5" t="s">
        <v>38</v>
      </c>
      <c r="D1948" s="5" t="s">
        <v>2340</v>
      </c>
      <c r="E1948" s="15" t="str">
        <f t="shared" si="330"/>
        <v>F001</v>
      </c>
      <c r="F1948" s="15" t="str">
        <f t="shared" si="320"/>
        <v>8085</v>
      </c>
      <c r="G1948" s="15" t="str">
        <f t="shared" si="321"/>
        <v>1-8</v>
      </c>
      <c r="H1948" s="5" t="s">
        <v>2321</v>
      </c>
      <c r="I1948" s="5">
        <f t="shared" si="322"/>
        <v>1</v>
      </c>
      <c r="J1948" s="5">
        <f t="shared" si="323"/>
        <v>2022</v>
      </c>
      <c r="K1948" s="5">
        <f t="shared" si="324"/>
        <v>10</v>
      </c>
      <c r="L1948" s="7">
        <f t="shared" si="325"/>
        <v>44571</v>
      </c>
      <c r="M1948" s="5" t="s">
        <v>2321</v>
      </c>
      <c r="R1948" s="5" t="s">
        <v>46</v>
      </c>
      <c r="S1948" s="5" t="s">
        <v>40</v>
      </c>
      <c r="T1948" s="5" t="s">
        <v>41</v>
      </c>
      <c r="U1948" s="5" t="s">
        <v>47</v>
      </c>
      <c r="V1948" s="5" t="str">
        <f t="shared" si="326"/>
        <v>"geotecnia t&amp;g laboratorio de suelos, concretos y asfalto e.i.r.l." - "geotecnia t &amp; g e.i.r.l."</v>
      </c>
      <c r="W1948" s="5" t="str">
        <f t="shared" si="327"/>
        <v>"GEOTECNIA T&amp;G LABORATORIO DE SUELOS, CONCRETOS Y ASFALTO E.I.R.L." - "GEOTECNIA T &amp; G E.I.R.L."</v>
      </c>
      <c r="X1948" s="5" t="str">
        <f t="shared" si="328"/>
        <v>"Geotecnia T&amp;G Laboratorio De Suelos, Concretos Y Asfalto E.I.R.L." - "Geotecnia T &amp; G E.I.R.L."</v>
      </c>
      <c r="Y1948" s="5">
        <v>20603409168</v>
      </c>
      <c r="Z1948" s="5" t="s">
        <v>34</v>
      </c>
      <c r="AA1948" s="5" t="s">
        <v>35</v>
      </c>
      <c r="AD1948" s="5" t="s">
        <v>36</v>
      </c>
      <c r="AE1948" s="5">
        <v>67.8</v>
      </c>
      <c r="AF1948" s="5">
        <v>0</v>
      </c>
      <c r="AG1948" s="5">
        <v>12.2</v>
      </c>
      <c r="AH1948" s="5">
        <f t="shared" si="329"/>
        <v>80</v>
      </c>
    </row>
    <row r="1949" spans="1:34" x14ac:dyDescent="0.25">
      <c r="A1949" s="5">
        <v>1894</v>
      </c>
      <c r="B1949" s="5" t="s">
        <v>29</v>
      </c>
      <c r="C1949" s="5" t="s">
        <v>30</v>
      </c>
      <c r="D1949" s="5" t="s">
        <v>2341</v>
      </c>
      <c r="E1949" s="15" t="str">
        <f t="shared" si="330"/>
        <v>B001</v>
      </c>
      <c r="F1949" s="15" t="str">
        <f t="shared" si="320"/>
        <v>16827</v>
      </c>
      <c r="G1949" s="15" t="str">
        <f t="shared" si="321"/>
        <v>1-1</v>
      </c>
      <c r="H1949" s="5" t="s">
        <v>2321</v>
      </c>
      <c r="I1949" s="5">
        <f t="shared" si="322"/>
        <v>1</v>
      </c>
      <c r="J1949" s="5">
        <f t="shared" si="323"/>
        <v>2022</v>
      </c>
      <c r="K1949" s="5">
        <f t="shared" si="324"/>
        <v>10</v>
      </c>
      <c r="L1949" s="7">
        <f t="shared" si="325"/>
        <v>44571</v>
      </c>
      <c r="M1949" s="5" t="s">
        <v>2321</v>
      </c>
      <c r="U1949" s="5" t="s">
        <v>33</v>
      </c>
      <c r="V1949" s="5" t="str">
        <f t="shared" si="326"/>
        <v>clientes - varios</v>
      </c>
      <c r="W1949" s="5" t="str">
        <f t="shared" si="327"/>
        <v>CLIENTES - VARIOS</v>
      </c>
      <c r="X1949" s="5" t="str">
        <f t="shared" si="328"/>
        <v>Clientes - Varios</v>
      </c>
      <c r="Y1949" s="5">
        <v>99999999</v>
      </c>
      <c r="Z1949" s="5" t="s">
        <v>34</v>
      </c>
      <c r="AA1949" s="5" t="s">
        <v>35</v>
      </c>
      <c r="AD1949" s="5" t="s">
        <v>36</v>
      </c>
      <c r="AE1949" s="5">
        <v>296.61</v>
      </c>
      <c r="AF1949" s="5">
        <v>0</v>
      </c>
      <c r="AG1949" s="5">
        <v>53.39</v>
      </c>
      <c r="AH1949" s="5">
        <f t="shared" si="329"/>
        <v>350</v>
      </c>
    </row>
    <row r="1950" spans="1:34" x14ac:dyDescent="0.25">
      <c r="A1950" s="5">
        <v>1895</v>
      </c>
      <c r="B1950" s="5" t="s">
        <v>29</v>
      </c>
      <c r="C1950" s="5" t="s">
        <v>30</v>
      </c>
      <c r="D1950" s="5" t="s">
        <v>2342</v>
      </c>
      <c r="E1950" s="15" t="str">
        <f t="shared" si="330"/>
        <v>B001</v>
      </c>
      <c r="F1950" s="15" t="str">
        <f t="shared" si="320"/>
        <v>16826</v>
      </c>
      <c r="G1950" s="15" t="str">
        <f t="shared" si="321"/>
        <v>1-1</v>
      </c>
      <c r="H1950" s="5" t="s">
        <v>2321</v>
      </c>
      <c r="I1950" s="5">
        <f t="shared" si="322"/>
        <v>1</v>
      </c>
      <c r="J1950" s="5">
        <f t="shared" si="323"/>
        <v>2022</v>
      </c>
      <c r="K1950" s="5">
        <f t="shared" si="324"/>
        <v>10</v>
      </c>
      <c r="L1950" s="7">
        <f t="shared" si="325"/>
        <v>44571</v>
      </c>
      <c r="M1950" s="5" t="s">
        <v>2321</v>
      </c>
      <c r="U1950" s="5" t="s">
        <v>33</v>
      </c>
      <c r="V1950" s="5" t="str">
        <f t="shared" si="326"/>
        <v>clientes - varios</v>
      </c>
      <c r="W1950" s="5" t="str">
        <f t="shared" si="327"/>
        <v>CLIENTES - VARIOS</v>
      </c>
      <c r="X1950" s="5" t="str">
        <f t="shared" si="328"/>
        <v>Clientes - Varios</v>
      </c>
      <c r="Y1950" s="5">
        <v>99999999</v>
      </c>
      <c r="Z1950" s="5" t="s">
        <v>34</v>
      </c>
      <c r="AA1950" s="5" t="s">
        <v>35</v>
      </c>
      <c r="AD1950" s="5" t="s">
        <v>36</v>
      </c>
      <c r="AE1950" s="5">
        <v>129.66</v>
      </c>
      <c r="AF1950" s="5">
        <v>0</v>
      </c>
      <c r="AG1950" s="5">
        <v>23.34</v>
      </c>
      <c r="AH1950" s="5">
        <f t="shared" si="329"/>
        <v>153</v>
      </c>
    </row>
    <row r="1951" spans="1:34" x14ac:dyDescent="0.25">
      <c r="A1951" s="5">
        <v>1896</v>
      </c>
      <c r="B1951" s="5" t="s">
        <v>29</v>
      </c>
      <c r="C1951" s="5" t="s">
        <v>38</v>
      </c>
      <c r="D1951" s="5" t="s">
        <v>2343</v>
      </c>
      <c r="E1951" s="15" t="str">
        <f t="shared" si="330"/>
        <v>F001</v>
      </c>
      <c r="F1951" s="15" t="str">
        <f t="shared" si="320"/>
        <v>8084</v>
      </c>
      <c r="G1951" s="15" t="str">
        <f t="shared" si="321"/>
        <v>1-8</v>
      </c>
      <c r="H1951" s="5" t="s">
        <v>2321</v>
      </c>
      <c r="I1951" s="5">
        <f t="shared" si="322"/>
        <v>1</v>
      </c>
      <c r="J1951" s="5">
        <f t="shared" si="323"/>
        <v>2022</v>
      </c>
      <c r="K1951" s="5">
        <f t="shared" si="324"/>
        <v>10</v>
      </c>
      <c r="L1951" s="7">
        <f t="shared" si="325"/>
        <v>44571</v>
      </c>
      <c r="M1951" s="5" t="s">
        <v>2321</v>
      </c>
      <c r="R1951" s="5" t="s">
        <v>736</v>
      </c>
      <c r="S1951" s="5" t="s">
        <v>737</v>
      </c>
      <c r="T1951" s="5" t="s">
        <v>736</v>
      </c>
      <c r="U1951" s="5" t="s">
        <v>2253</v>
      </c>
      <c r="V1951" s="5" t="str">
        <f t="shared" si="326"/>
        <v>constructora alcazar s.a.c.</v>
      </c>
      <c r="W1951" s="5" t="str">
        <f t="shared" si="327"/>
        <v>CONSTRUCTORA ALCAZAR S.A.C.</v>
      </c>
      <c r="X1951" s="5" t="str">
        <f t="shared" si="328"/>
        <v>Constructora Alcazar S.A.C.</v>
      </c>
      <c r="Y1951" s="5">
        <v>20559792196</v>
      </c>
      <c r="Z1951" s="5" t="s">
        <v>34</v>
      </c>
      <c r="AA1951" s="5" t="s">
        <v>35</v>
      </c>
      <c r="AD1951" s="5" t="s">
        <v>36</v>
      </c>
      <c r="AE1951" s="5">
        <v>42.37</v>
      </c>
      <c r="AF1951" s="5">
        <v>0</v>
      </c>
      <c r="AG1951" s="5">
        <v>7.63</v>
      </c>
      <c r="AH1951" s="5">
        <f t="shared" si="329"/>
        <v>50</v>
      </c>
    </row>
    <row r="1952" spans="1:34" x14ac:dyDescent="0.25">
      <c r="A1952" s="5">
        <v>1897</v>
      </c>
      <c r="B1952" s="5" t="s">
        <v>29</v>
      </c>
      <c r="C1952" s="5" t="s">
        <v>30</v>
      </c>
      <c r="D1952" s="5" t="s">
        <v>2344</v>
      </c>
      <c r="E1952" s="15" t="str">
        <f t="shared" si="330"/>
        <v>B001</v>
      </c>
      <c r="F1952" s="15" t="str">
        <f t="shared" si="320"/>
        <v>16825</v>
      </c>
      <c r="G1952" s="15" t="str">
        <f t="shared" si="321"/>
        <v>1-1</v>
      </c>
      <c r="H1952" s="5" t="s">
        <v>2321</v>
      </c>
      <c r="I1952" s="5">
        <f t="shared" si="322"/>
        <v>1</v>
      </c>
      <c r="J1952" s="5">
        <f t="shared" si="323"/>
        <v>2022</v>
      </c>
      <c r="K1952" s="5">
        <f t="shared" si="324"/>
        <v>10</v>
      </c>
      <c r="L1952" s="7">
        <f t="shared" si="325"/>
        <v>44571</v>
      </c>
      <c r="M1952" s="5" t="s">
        <v>2321</v>
      </c>
      <c r="U1952" s="5" t="s">
        <v>33</v>
      </c>
      <c r="V1952" s="5" t="str">
        <f t="shared" si="326"/>
        <v>clientes - varios</v>
      </c>
      <c r="W1952" s="5" t="str">
        <f t="shared" si="327"/>
        <v>CLIENTES - VARIOS</v>
      </c>
      <c r="X1952" s="5" t="str">
        <f t="shared" si="328"/>
        <v>Clientes - Varios</v>
      </c>
      <c r="Y1952" s="5">
        <v>99999999</v>
      </c>
      <c r="Z1952" s="5" t="s">
        <v>34</v>
      </c>
      <c r="AA1952" s="5" t="s">
        <v>35</v>
      </c>
      <c r="AD1952" s="5" t="s">
        <v>36</v>
      </c>
      <c r="AE1952" s="5">
        <v>50.85</v>
      </c>
      <c r="AF1952" s="5">
        <v>0</v>
      </c>
      <c r="AG1952" s="5">
        <v>9.15</v>
      </c>
      <c r="AH1952" s="5">
        <f t="shared" si="329"/>
        <v>60</v>
      </c>
    </row>
    <row r="1953" spans="1:34" x14ac:dyDescent="0.25">
      <c r="A1953" s="5">
        <v>1898</v>
      </c>
      <c r="B1953" s="5" t="s">
        <v>29</v>
      </c>
      <c r="C1953" s="5" t="s">
        <v>38</v>
      </c>
      <c r="D1953" s="5" t="s">
        <v>2345</v>
      </c>
      <c r="E1953" s="15" t="str">
        <f t="shared" si="330"/>
        <v>F001</v>
      </c>
      <c r="F1953" s="15" t="str">
        <f t="shared" si="320"/>
        <v>8083</v>
      </c>
      <c r="G1953" s="15" t="str">
        <f t="shared" si="321"/>
        <v>1-8</v>
      </c>
      <c r="H1953" s="5" t="s">
        <v>2321</v>
      </c>
      <c r="I1953" s="5">
        <f t="shared" si="322"/>
        <v>1</v>
      </c>
      <c r="J1953" s="5">
        <f t="shared" si="323"/>
        <v>2022</v>
      </c>
      <c r="K1953" s="5">
        <f t="shared" si="324"/>
        <v>10</v>
      </c>
      <c r="L1953" s="7">
        <f t="shared" si="325"/>
        <v>44571</v>
      </c>
      <c r="M1953" s="5" t="s">
        <v>2321</v>
      </c>
      <c r="R1953" s="5" t="s">
        <v>222</v>
      </c>
      <c r="S1953" s="5" t="s">
        <v>40</v>
      </c>
      <c r="T1953" s="5" t="s">
        <v>41</v>
      </c>
      <c r="U1953" s="5" t="s">
        <v>442</v>
      </c>
      <c r="V1953" s="5" t="str">
        <f t="shared" si="326"/>
        <v>distribuidora vela motor?s s.r.l.</v>
      </c>
      <c r="W1953" s="5" t="str">
        <f t="shared" si="327"/>
        <v>DISTRIBUIDORA VELA MOTOR?S S.R.L.</v>
      </c>
      <c r="X1953" s="5" t="str">
        <f t="shared" si="328"/>
        <v>Distribuidora Vela Motor?S S.R.L.</v>
      </c>
      <c r="Y1953" s="5">
        <v>20479970468</v>
      </c>
      <c r="Z1953" s="5" t="s">
        <v>34</v>
      </c>
      <c r="AA1953" s="5" t="s">
        <v>35</v>
      </c>
      <c r="AD1953" s="5" t="s">
        <v>36</v>
      </c>
      <c r="AE1953" s="5">
        <v>169.49</v>
      </c>
      <c r="AF1953" s="5">
        <v>0</v>
      </c>
      <c r="AG1953" s="5">
        <v>30.51</v>
      </c>
      <c r="AH1953" s="5">
        <f t="shared" si="329"/>
        <v>200</v>
      </c>
    </row>
    <row r="1954" spans="1:34" x14ac:dyDescent="0.25">
      <c r="A1954" s="5">
        <v>1899</v>
      </c>
      <c r="B1954" s="5" t="s">
        <v>29</v>
      </c>
      <c r="C1954" s="5" t="s">
        <v>30</v>
      </c>
      <c r="D1954" s="5" t="s">
        <v>2346</v>
      </c>
      <c r="E1954" s="15" t="str">
        <f t="shared" si="330"/>
        <v>B001</v>
      </c>
      <c r="F1954" s="15" t="str">
        <f t="shared" si="320"/>
        <v>16824</v>
      </c>
      <c r="G1954" s="15" t="str">
        <f t="shared" si="321"/>
        <v>1-1</v>
      </c>
      <c r="H1954" s="5" t="s">
        <v>2321</v>
      </c>
      <c r="I1954" s="5">
        <f t="shared" si="322"/>
        <v>1</v>
      </c>
      <c r="J1954" s="5">
        <f t="shared" si="323"/>
        <v>2022</v>
      </c>
      <c r="K1954" s="5">
        <f t="shared" si="324"/>
        <v>10</v>
      </c>
      <c r="L1954" s="7">
        <f t="shared" si="325"/>
        <v>44571</v>
      </c>
      <c r="M1954" s="5" t="s">
        <v>2321</v>
      </c>
      <c r="U1954" s="5" t="s">
        <v>33</v>
      </c>
      <c r="V1954" s="5" t="str">
        <f t="shared" si="326"/>
        <v>clientes - varios</v>
      </c>
      <c r="W1954" s="5" t="str">
        <f t="shared" si="327"/>
        <v>CLIENTES - VARIOS</v>
      </c>
      <c r="X1954" s="5" t="str">
        <f t="shared" si="328"/>
        <v>Clientes - Varios</v>
      </c>
      <c r="Y1954" s="5">
        <v>99999999</v>
      </c>
      <c r="Z1954" s="5" t="s">
        <v>34</v>
      </c>
      <c r="AA1954" s="5" t="s">
        <v>35</v>
      </c>
      <c r="AD1954" s="5" t="s">
        <v>36</v>
      </c>
      <c r="AE1954" s="5">
        <v>38.14</v>
      </c>
      <c r="AF1954" s="5">
        <v>0</v>
      </c>
      <c r="AG1954" s="5">
        <v>6.86</v>
      </c>
      <c r="AH1954" s="5">
        <f t="shared" si="329"/>
        <v>45</v>
      </c>
    </row>
    <row r="1955" spans="1:34" x14ac:dyDescent="0.25">
      <c r="A1955" s="5">
        <v>1900</v>
      </c>
      <c r="B1955" s="5" t="s">
        <v>49</v>
      </c>
      <c r="C1955" s="5" t="s">
        <v>38</v>
      </c>
      <c r="D1955" s="5" t="s">
        <v>2347</v>
      </c>
      <c r="E1955" s="15" t="str">
        <f t="shared" si="330"/>
        <v>F003</v>
      </c>
      <c r="F1955" s="15" t="str">
        <f t="shared" si="320"/>
        <v>2039</v>
      </c>
      <c r="G1955" s="15" t="str">
        <f t="shared" si="321"/>
        <v>3-2</v>
      </c>
      <c r="H1955" s="5" t="s">
        <v>2321</v>
      </c>
      <c r="I1955" s="5">
        <f t="shared" si="322"/>
        <v>1</v>
      </c>
      <c r="J1955" s="5">
        <f t="shared" si="323"/>
        <v>2022</v>
      </c>
      <c r="K1955" s="5">
        <f t="shared" si="324"/>
        <v>10</v>
      </c>
      <c r="L1955" s="7">
        <f t="shared" si="325"/>
        <v>44571</v>
      </c>
      <c r="M1955" s="5" t="s">
        <v>2321</v>
      </c>
      <c r="S1955" s="5" t="s">
        <v>168</v>
      </c>
      <c r="T1955" s="5" t="s">
        <v>169</v>
      </c>
      <c r="U1955" s="5" t="s">
        <v>2348</v>
      </c>
      <c r="V1955" s="5" t="str">
        <f t="shared" si="326"/>
        <v>cabana yong patricia yasmin</v>
      </c>
      <c r="W1955" s="5" t="str">
        <f t="shared" si="327"/>
        <v>CABANA YONG PATRICIA YASMIN</v>
      </c>
      <c r="X1955" s="5" t="str">
        <f t="shared" si="328"/>
        <v>Cabana Yong Patricia Yasmin</v>
      </c>
      <c r="Y1955" s="5">
        <v>10099758967</v>
      </c>
      <c r="Z1955" s="5" t="s">
        <v>34</v>
      </c>
      <c r="AA1955" s="5" t="s">
        <v>35</v>
      </c>
      <c r="AD1955" s="5" t="s">
        <v>36</v>
      </c>
      <c r="AE1955" s="5">
        <v>88.98</v>
      </c>
      <c r="AF1955" s="5">
        <v>0</v>
      </c>
      <c r="AG1955" s="5">
        <v>16.02</v>
      </c>
      <c r="AH1955" s="5">
        <f t="shared" si="329"/>
        <v>105</v>
      </c>
    </row>
    <row r="1956" spans="1:34" x14ac:dyDescent="0.25">
      <c r="A1956" s="5">
        <v>1901</v>
      </c>
      <c r="B1956" s="5" t="s">
        <v>55</v>
      </c>
      <c r="C1956" s="5" t="s">
        <v>30</v>
      </c>
      <c r="D1956" s="5" t="s">
        <v>2349</v>
      </c>
      <c r="E1956" s="15" t="str">
        <f t="shared" si="330"/>
        <v>B002</v>
      </c>
      <c r="F1956" s="15" t="str">
        <f t="shared" si="320"/>
        <v>15861</v>
      </c>
      <c r="G1956" s="15" t="str">
        <f t="shared" si="321"/>
        <v>2-1</v>
      </c>
      <c r="H1956" s="5" t="s">
        <v>2321</v>
      </c>
      <c r="I1956" s="5">
        <f t="shared" si="322"/>
        <v>1</v>
      </c>
      <c r="J1956" s="5">
        <f t="shared" si="323"/>
        <v>2022</v>
      </c>
      <c r="K1956" s="5">
        <f t="shared" si="324"/>
        <v>10</v>
      </c>
      <c r="L1956" s="7">
        <f t="shared" si="325"/>
        <v>44571</v>
      </c>
      <c r="M1956" s="5" t="s">
        <v>2321</v>
      </c>
      <c r="U1956" s="5" t="s">
        <v>33</v>
      </c>
      <c r="V1956" s="5" t="str">
        <f t="shared" si="326"/>
        <v>clientes - varios</v>
      </c>
      <c r="W1956" s="5" t="str">
        <f t="shared" si="327"/>
        <v>CLIENTES - VARIOS</v>
      </c>
      <c r="X1956" s="5" t="str">
        <f t="shared" si="328"/>
        <v>Clientes - Varios</v>
      </c>
      <c r="Y1956" s="5">
        <v>99999999</v>
      </c>
      <c r="Z1956" s="5" t="s">
        <v>34</v>
      </c>
      <c r="AA1956" s="5" t="s">
        <v>35</v>
      </c>
      <c r="AD1956" s="5" t="s">
        <v>36</v>
      </c>
      <c r="AE1956" s="5">
        <v>508.47</v>
      </c>
      <c r="AF1956" s="5">
        <v>0</v>
      </c>
      <c r="AG1956" s="5">
        <v>91.53</v>
      </c>
      <c r="AH1956" s="5">
        <f t="shared" si="329"/>
        <v>600</v>
      </c>
    </row>
    <row r="1957" spans="1:34" x14ac:dyDescent="0.25">
      <c r="A1957" s="5">
        <v>1902</v>
      </c>
      <c r="B1957" s="5" t="s">
        <v>55</v>
      </c>
      <c r="C1957" s="5" t="s">
        <v>30</v>
      </c>
      <c r="D1957" s="5" t="s">
        <v>2350</v>
      </c>
      <c r="E1957" s="15" t="str">
        <f t="shared" si="330"/>
        <v>B002</v>
      </c>
      <c r="F1957" s="15" t="str">
        <f t="shared" si="320"/>
        <v>15860</v>
      </c>
      <c r="G1957" s="15" t="str">
        <f t="shared" si="321"/>
        <v>2-1</v>
      </c>
      <c r="H1957" s="5" t="s">
        <v>2321</v>
      </c>
      <c r="I1957" s="5">
        <f t="shared" si="322"/>
        <v>1</v>
      </c>
      <c r="J1957" s="5">
        <f t="shared" si="323"/>
        <v>2022</v>
      </c>
      <c r="K1957" s="5">
        <f t="shared" si="324"/>
        <v>10</v>
      </c>
      <c r="L1957" s="7">
        <f t="shared" si="325"/>
        <v>44571</v>
      </c>
      <c r="M1957" s="5" t="s">
        <v>2321</v>
      </c>
      <c r="U1957" s="5" t="s">
        <v>33</v>
      </c>
      <c r="V1957" s="5" t="str">
        <f t="shared" si="326"/>
        <v>clientes - varios</v>
      </c>
      <c r="W1957" s="5" t="str">
        <f t="shared" si="327"/>
        <v>CLIENTES - VARIOS</v>
      </c>
      <c r="X1957" s="5" t="str">
        <f t="shared" si="328"/>
        <v>Clientes - Varios</v>
      </c>
      <c r="Y1957" s="5">
        <v>99999999</v>
      </c>
      <c r="Z1957" s="5" t="s">
        <v>34</v>
      </c>
      <c r="AA1957" s="5" t="s">
        <v>35</v>
      </c>
      <c r="AD1957" s="5" t="s">
        <v>36</v>
      </c>
      <c r="AE1957" s="5">
        <v>508.47</v>
      </c>
      <c r="AF1957" s="5">
        <v>0</v>
      </c>
      <c r="AG1957" s="5">
        <v>91.53</v>
      </c>
      <c r="AH1957" s="5">
        <f t="shared" si="329"/>
        <v>600</v>
      </c>
    </row>
    <row r="1958" spans="1:34" x14ac:dyDescent="0.25">
      <c r="A1958" s="5">
        <v>1903</v>
      </c>
      <c r="B1958" s="5" t="s">
        <v>49</v>
      </c>
      <c r="C1958" s="5" t="s">
        <v>30</v>
      </c>
      <c r="D1958" s="5" t="s">
        <v>2351</v>
      </c>
      <c r="E1958" s="15" t="str">
        <f t="shared" si="330"/>
        <v>B003</v>
      </c>
      <c r="F1958" s="15" t="str">
        <f t="shared" si="320"/>
        <v>12287</v>
      </c>
      <c r="G1958" s="15" t="str">
        <f t="shared" si="321"/>
        <v>3-1</v>
      </c>
      <c r="H1958" s="5" t="s">
        <v>2321</v>
      </c>
      <c r="I1958" s="5">
        <f t="shared" si="322"/>
        <v>1</v>
      </c>
      <c r="J1958" s="5">
        <f t="shared" si="323"/>
        <v>2022</v>
      </c>
      <c r="K1958" s="5">
        <f t="shared" si="324"/>
        <v>10</v>
      </c>
      <c r="L1958" s="7">
        <f t="shared" si="325"/>
        <v>44571</v>
      </c>
      <c r="M1958" s="5" t="s">
        <v>2321</v>
      </c>
      <c r="U1958" s="5" t="s">
        <v>33</v>
      </c>
      <c r="V1958" s="5" t="str">
        <f t="shared" si="326"/>
        <v>clientes - varios</v>
      </c>
      <c r="W1958" s="5" t="str">
        <f t="shared" si="327"/>
        <v>CLIENTES - VARIOS</v>
      </c>
      <c r="X1958" s="5" t="str">
        <f t="shared" si="328"/>
        <v>Clientes - Varios</v>
      </c>
      <c r="Y1958" s="5">
        <v>99999999</v>
      </c>
      <c r="Z1958" s="5" t="s">
        <v>34</v>
      </c>
      <c r="AA1958" s="5" t="s">
        <v>35</v>
      </c>
      <c r="AD1958" s="5" t="s">
        <v>36</v>
      </c>
      <c r="AE1958" s="5">
        <v>423.73</v>
      </c>
      <c r="AF1958" s="5">
        <v>0</v>
      </c>
      <c r="AG1958" s="5">
        <v>76.27</v>
      </c>
      <c r="AH1958" s="5">
        <f t="shared" si="329"/>
        <v>500</v>
      </c>
    </row>
    <row r="1959" spans="1:34" x14ac:dyDescent="0.25">
      <c r="A1959" s="5">
        <v>1904</v>
      </c>
      <c r="B1959" s="5" t="s">
        <v>49</v>
      </c>
      <c r="C1959" s="5" t="s">
        <v>30</v>
      </c>
      <c r="D1959" s="5" t="s">
        <v>2352</v>
      </c>
      <c r="E1959" s="15" t="str">
        <f t="shared" si="330"/>
        <v>B003</v>
      </c>
      <c r="F1959" s="15" t="str">
        <f t="shared" si="320"/>
        <v>12286</v>
      </c>
      <c r="G1959" s="15" t="str">
        <f t="shared" si="321"/>
        <v>3-1</v>
      </c>
      <c r="H1959" s="5" t="s">
        <v>2321</v>
      </c>
      <c r="I1959" s="5">
        <f t="shared" si="322"/>
        <v>1</v>
      </c>
      <c r="J1959" s="5">
        <f t="shared" si="323"/>
        <v>2022</v>
      </c>
      <c r="K1959" s="5">
        <f t="shared" si="324"/>
        <v>10</v>
      </c>
      <c r="L1959" s="7">
        <f t="shared" si="325"/>
        <v>44571</v>
      </c>
      <c r="M1959" s="5" t="s">
        <v>2321</v>
      </c>
      <c r="U1959" s="5" t="s">
        <v>33</v>
      </c>
      <c r="V1959" s="5" t="str">
        <f t="shared" si="326"/>
        <v>clientes - varios</v>
      </c>
      <c r="W1959" s="5" t="str">
        <f t="shared" si="327"/>
        <v>CLIENTES - VARIOS</v>
      </c>
      <c r="X1959" s="5" t="str">
        <f t="shared" si="328"/>
        <v>Clientes - Varios</v>
      </c>
      <c r="Y1959" s="5">
        <v>99999999</v>
      </c>
      <c r="Z1959" s="5" t="s">
        <v>34</v>
      </c>
      <c r="AA1959" s="5" t="s">
        <v>35</v>
      </c>
      <c r="AD1959" s="5" t="s">
        <v>36</v>
      </c>
      <c r="AE1959" s="5">
        <v>423.73</v>
      </c>
      <c r="AF1959" s="5">
        <v>0</v>
      </c>
      <c r="AG1959" s="5">
        <v>76.27</v>
      </c>
      <c r="AH1959" s="5">
        <f t="shared" si="329"/>
        <v>500</v>
      </c>
    </row>
    <row r="1960" spans="1:34" x14ac:dyDescent="0.25">
      <c r="A1960" s="5">
        <v>1905</v>
      </c>
      <c r="B1960" s="5" t="s">
        <v>49</v>
      </c>
      <c r="C1960" s="5" t="s">
        <v>30</v>
      </c>
      <c r="D1960" s="5" t="s">
        <v>2353</v>
      </c>
      <c r="E1960" s="15" t="str">
        <f t="shared" si="330"/>
        <v>B003</v>
      </c>
      <c r="F1960" s="15" t="str">
        <f t="shared" si="320"/>
        <v>12285</v>
      </c>
      <c r="G1960" s="15" t="str">
        <f t="shared" si="321"/>
        <v>3-1</v>
      </c>
      <c r="H1960" s="5" t="s">
        <v>2321</v>
      </c>
      <c r="I1960" s="5">
        <f t="shared" si="322"/>
        <v>1</v>
      </c>
      <c r="J1960" s="5">
        <f t="shared" si="323"/>
        <v>2022</v>
      </c>
      <c r="K1960" s="5">
        <f t="shared" si="324"/>
        <v>10</v>
      </c>
      <c r="L1960" s="7">
        <f t="shared" si="325"/>
        <v>44571</v>
      </c>
      <c r="M1960" s="5" t="s">
        <v>2321</v>
      </c>
      <c r="U1960" s="5" t="s">
        <v>33</v>
      </c>
      <c r="V1960" s="5" t="str">
        <f t="shared" si="326"/>
        <v>clientes - varios</v>
      </c>
      <c r="W1960" s="5" t="str">
        <f t="shared" si="327"/>
        <v>CLIENTES - VARIOS</v>
      </c>
      <c r="X1960" s="5" t="str">
        <f t="shared" si="328"/>
        <v>Clientes - Varios</v>
      </c>
      <c r="Y1960" s="5">
        <v>99999999</v>
      </c>
      <c r="Z1960" s="5" t="s">
        <v>34</v>
      </c>
      <c r="AA1960" s="5" t="s">
        <v>35</v>
      </c>
      <c r="AD1960" s="5" t="s">
        <v>36</v>
      </c>
      <c r="AE1960" s="5">
        <v>423.73</v>
      </c>
      <c r="AF1960" s="5">
        <v>0</v>
      </c>
      <c r="AG1960" s="5">
        <v>76.27</v>
      </c>
      <c r="AH1960" s="5">
        <f t="shared" si="329"/>
        <v>500</v>
      </c>
    </row>
    <row r="1961" spans="1:34" x14ac:dyDescent="0.25">
      <c r="A1961" s="5">
        <v>1906</v>
      </c>
      <c r="B1961" s="5" t="s">
        <v>49</v>
      </c>
      <c r="C1961" s="5" t="s">
        <v>30</v>
      </c>
      <c r="D1961" s="5" t="s">
        <v>2354</v>
      </c>
      <c r="E1961" s="15" t="str">
        <f t="shared" si="330"/>
        <v>B003</v>
      </c>
      <c r="F1961" s="15" t="str">
        <f t="shared" si="320"/>
        <v>12284</v>
      </c>
      <c r="G1961" s="15" t="str">
        <f t="shared" si="321"/>
        <v>3-1</v>
      </c>
      <c r="H1961" s="5" t="s">
        <v>2321</v>
      </c>
      <c r="I1961" s="5">
        <f t="shared" si="322"/>
        <v>1</v>
      </c>
      <c r="J1961" s="5">
        <f t="shared" si="323"/>
        <v>2022</v>
      </c>
      <c r="K1961" s="5">
        <f t="shared" si="324"/>
        <v>10</v>
      </c>
      <c r="L1961" s="7">
        <f t="shared" si="325"/>
        <v>44571</v>
      </c>
      <c r="M1961" s="5" t="s">
        <v>2321</v>
      </c>
      <c r="U1961" s="5" t="s">
        <v>33</v>
      </c>
      <c r="V1961" s="5" t="str">
        <f t="shared" si="326"/>
        <v>clientes - varios</v>
      </c>
      <c r="W1961" s="5" t="str">
        <f t="shared" si="327"/>
        <v>CLIENTES - VARIOS</v>
      </c>
      <c r="X1961" s="5" t="str">
        <f t="shared" si="328"/>
        <v>Clientes - Varios</v>
      </c>
      <c r="Y1961" s="5">
        <v>99999999</v>
      </c>
      <c r="Z1961" s="5" t="s">
        <v>34</v>
      </c>
      <c r="AA1961" s="5" t="s">
        <v>35</v>
      </c>
      <c r="AD1961" s="5" t="s">
        <v>36</v>
      </c>
      <c r="AE1961" s="5">
        <v>423.73</v>
      </c>
      <c r="AF1961" s="5">
        <v>0</v>
      </c>
      <c r="AG1961" s="5">
        <v>76.27</v>
      </c>
      <c r="AH1961" s="5">
        <f t="shared" si="329"/>
        <v>500</v>
      </c>
    </row>
    <row r="1962" spans="1:34" x14ac:dyDescent="0.25">
      <c r="A1962" s="5">
        <v>1907</v>
      </c>
      <c r="B1962" s="5" t="s">
        <v>49</v>
      </c>
      <c r="C1962" s="5" t="s">
        <v>30</v>
      </c>
      <c r="D1962" s="5" t="s">
        <v>2355</v>
      </c>
      <c r="E1962" s="15" t="str">
        <f t="shared" si="330"/>
        <v>B003</v>
      </c>
      <c r="F1962" s="15" t="str">
        <f t="shared" si="320"/>
        <v>12283</v>
      </c>
      <c r="G1962" s="15" t="str">
        <f t="shared" si="321"/>
        <v>3-1</v>
      </c>
      <c r="H1962" s="5" t="s">
        <v>2321</v>
      </c>
      <c r="I1962" s="5">
        <f t="shared" si="322"/>
        <v>1</v>
      </c>
      <c r="J1962" s="5">
        <f t="shared" si="323"/>
        <v>2022</v>
      </c>
      <c r="K1962" s="5">
        <f t="shared" si="324"/>
        <v>10</v>
      </c>
      <c r="L1962" s="7">
        <f t="shared" si="325"/>
        <v>44571</v>
      </c>
      <c r="M1962" s="5" t="s">
        <v>2321</v>
      </c>
      <c r="U1962" s="5" t="s">
        <v>33</v>
      </c>
      <c r="V1962" s="5" t="str">
        <f t="shared" si="326"/>
        <v>clientes - varios</v>
      </c>
      <c r="W1962" s="5" t="str">
        <f t="shared" si="327"/>
        <v>CLIENTES - VARIOS</v>
      </c>
      <c r="X1962" s="5" t="str">
        <f t="shared" si="328"/>
        <v>Clientes - Varios</v>
      </c>
      <c r="Y1962" s="5">
        <v>99999999</v>
      </c>
      <c r="Z1962" s="5" t="s">
        <v>34</v>
      </c>
      <c r="AA1962" s="5" t="s">
        <v>35</v>
      </c>
      <c r="AD1962" s="5" t="s">
        <v>36</v>
      </c>
      <c r="AE1962" s="5">
        <v>423.73</v>
      </c>
      <c r="AF1962" s="5">
        <v>0</v>
      </c>
      <c r="AG1962" s="5">
        <v>76.27</v>
      </c>
      <c r="AH1962" s="5">
        <f t="shared" si="329"/>
        <v>500</v>
      </c>
    </row>
    <row r="1963" spans="1:34" x14ac:dyDescent="0.25">
      <c r="A1963" s="5">
        <v>1908</v>
      </c>
      <c r="B1963" s="5" t="s">
        <v>49</v>
      </c>
      <c r="C1963" s="5" t="s">
        <v>30</v>
      </c>
      <c r="D1963" s="5" t="s">
        <v>2356</v>
      </c>
      <c r="E1963" s="15" t="str">
        <f t="shared" si="330"/>
        <v>B003</v>
      </c>
      <c r="F1963" s="15" t="str">
        <f t="shared" si="320"/>
        <v>12282</v>
      </c>
      <c r="G1963" s="15" t="str">
        <f t="shared" si="321"/>
        <v>3-1</v>
      </c>
      <c r="H1963" s="5" t="s">
        <v>2321</v>
      </c>
      <c r="I1963" s="5">
        <f t="shared" si="322"/>
        <v>1</v>
      </c>
      <c r="J1963" s="5">
        <f t="shared" si="323"/>
        <v>2022</v>
      </c>
      <c r="K1963" s="5">
        <f t="shared" si="324"/>
        <v>10</v>
      </c>
      <c r="L1963" s="7">
        <f t="shared" si="325"/>
        <v>44571</v>
      </c>
      <c r="M1963" s="5" t="s">
        <v>2321</v>
      </c>
      <c r="U1963" s="5" t="s">
        <v>33</v>
      </c>
      <c r="V1963" s="5" t="str">
        <f t="shared" si="326"/>
        <v>clientes - varios</v>
      </c>
      <c r="W1963" s="5" t="str">
        <f t="shared" si="327"/>
        <v>CLIENTES - VARIOS</v>
      </c>
      <c r="X1963" s="5" t="str">
        <f t="shared" si="328"/>
        <v>Clientes - Varios</v>
      </c>
      <c r="Y1963" s="5">
        <v>99999999</v>
      </c>
      <c r="Z1963" s="5" t="s">
        <v>34</v>
      </c>
      <c r="AA1963" s="5" t="s">
        <v>35</v>
      </c>
      <c r="AD1963" s="5" t="s">
        <v>36</v>
      </c>
      <c r="AE1963" s="5">
        <v>423.73</v>
      </c>
      <c r="AF1963" s="5">
        <v>0</v>
      </c>
      <c r="AG1963" s="5">
        <v>76.27</v>
      </c>
      <c r="AH1963" s="5">
        <f t="shared" si="329"/>
        <v>500</v>
      </c>
    </row>
    <row r="1964" spans="1:34" x14ac:dyDescent="0.25">
      <c r="A1964" s="5">
        <v>1909</v>
      </c>
      <c r="B1964" s="5" t="s">
        <v>29</v>
      </c>
      <c r="C1964" s="5" t="s">
        <v>38</v>
      </c>
      <c r="D1964" s="5" t="s">
        <v>2357</v>
      </c>
      <c r="E1964" s="15" t="str">
        <f t="shared" si="330"/>
        <v>F001</v>
      </c>
      <c r="F1964" s="15" t="str">
        <f t="shared" si="320"/>
        <v>8082</v>
      </c>
      <c r="G1964" s="15" t="str">
        <f t="shared" si="321"/>
        <v>1-8</v>
      </c>
      <c r="H1964" s="5" t="s">
        <v>2321</v>
      </c>
      <c r="I1964" s="5">
        <f t="shared" si="322"/>
        <v>1</v>
      </c>
      <c r="J1964" s="5">
        <f t="shared" si="323"/>
        <v>2022</v>
      </c>
      <c r="K1964" s="5">
        <f t="shared" si="324"/>
        <v>10</v>
      </c>
      <c r="L1964" s="7">
        <f t="shared" si="325"/>
        <v>44571</v>
      </c>
      <c r="M1964" s="5" t="s">
        <v>2321</v>
      </c>
      <c r="R1964" s="5" t="s">
        <v>41</v>
      </c>
      <c r="S1964" s="5" t="s">
        <v>40</v>
      </c>
      <c r="T1964" s="5" t="s">
        <v>41</v>
      </c>
      <c r="U1964" s="5" t="s">
        <v>958</v>
      </c>
      <c r="V1964" s="5" t="str">
        <f t="shared" si="326"/>
        <v>empresa de transportes turismo batangrande srl</v>
      </c>
      <c r="W1964" s="5" t="str">
        <f t="shared" si="327"/>
        <v>EMPRESA DE TRANSPORTES TURISMO BATANGRANDE SRL</v>
      </c>
      <c r="X1964" s="5" t="str">
        <f t="shared" si="328"/>
        <v>Empresa De Transportes Turismo Batangrande Srl</v>
      </c>
      <c r="Y1964" s="5">
        <v>20212390624</v>
      </c>
      <c r="Z1964" s="5" t="s">
        <v>34</v>
      </c>
      <c r="AA1964" s="5" t="s">
        <v>35</v>
      </c>
      <c r="AD1964" s="5" t="s">
        <v>36</v>
      </c>
      <c r="AE1964" s="5">
        <v>220.34</v>
      </c>
      <c r="AF1964" s="5">
        <v>0</v>
      </c>
      <c r="AG1964" s="5">
        <v>39.659999999999997</v>
      </c>
      <c r="AH1964" s="5">
        <f t="shared" si="329"/>
        <v>260</v>
      </c>
    </row>
    <row r="1965" spans="1:34" x14ac:dyDescent="0.25">
      <c r="A1965" s="5">
        <v>1910</v>
      </c>
      <c r="B1965" s="5" t="s">
        <v>29</v>
      </c>
      <c r="C1965" s="5" t="s">
        <v>38</v>
      </c>
      <c r="D1965" s="5" t="s">
        <v>2358</v>
      </c>
      <c r="E1965" s="15" t="str">
        <f t="shared" si="330"/>
        <v>F001</v>
      </c>
      <c r="F1965" s="15" t="str">
        <f t="shared" si="320"/>
        <v>8081</v>
      </c>
      <c r="G1965" s="15" t="str">
        <f t="shared" si="321"/>
        <v>1-8</v>
      </c>
      <c r="H1965" s="5" t="s">
        <v>2321</v>
      </c>
      <c r="I1965" s="5">
        <f t="shared" si="322"/>
        <v>1</v>
      </c>
      <c r="J1965" s="5">
        <f t="shared" si="323"/>
        <v>2022</v>
      </c>
      <c r="K1965" s="5">
        <f t="shared" si="324"/>
        <v>10</v>
      </c>
      <c r="L1965" s="7">
        <f t="shared" si="325"/>
        <v>44571</v>
      </c>
      <c r="M1965" s="5" t="s">
        <v>2321</v>
      </c>
      <c r="R1965" s="5" t="s">
        <v>66</v>
      </c>
      <c r="S1965" s="5" t="s">
        <v>40</v>
      </c>
      <c r="T1965" s="5" t="s">
        <v>41</v>
      </c>
      <c r="U1965" s="5" t="s">
        <v>67</v>
      </c>
      <c r="V1965" s="5" t="str">
        <f t="shared" si="326"/>
        <v>regalado cieza segundo</v>
      </c>
      <c r="W1965" s="5" t="str">
        <f t="shared" si="327"/>
        <v>REGALADO CIEZA SEGUNDO</v>
      </c>
      <c r="X1965" s="5" t="str">
        <f t="shared" si="328"/>
        <v>Regalado Cieza Segundo</v>
      </c>
      <c r="Y1965" s="5">
        <v>10166087916</v>
      </c>
      <c r="Z1965" s="5" t="s">
        <v>34</v>
      </c>
      <c r="AA1965" s="5" t="s">
        <v>35</v>
      </c>
      <c r="AD1965" s="5" t="s">
        <v>36</v>
      </c>
      <c r="AE1965" s="5">
        <v>2457.63</v>
      </c>
      <c r="AF1965" s="5">
        <v>0</v>
      </c>
      <c r="AG1965" s="5">
        <v>442.37</v>
      </c>
      <c r="AH1965" s="5">
        <f t="shared" si="329"/>
        <v>2900</v>
      </c>
    </row>
    <row r="1966" spans="1:34" x14ac:dyDescent="0.25">
      <c r="A1966" s="5">
        <v>1911</v>
      </c>
      <c r="B1966" s="5" t="s">
        <v>29</v>
      </c>
      <c r="C1966" s="5" t="s">
        <v>38</v>
      </c>
      <c r="D1966" s="5" t="s">
        <v>2359</v>
      </c>
      <c r="E1966" s="15" t="str">
        <f t="shared" si="330"/>
        <v>F001</v>
      </c>
      <c r="F1966" s="15" t="str">
        <f t="shared" si="320"/>
        <v>8080</v>
      </c>
      <c r="G1966" s="15" t="str">
        <f t="shared" si="321"/>
        <v>1-8</v>
      </c>
      <c r="H1966" s="5" t="s">
        <v>2321</v>
      </c>
      <c r="I1966" s="5">
        <f t="shared" si="322"/>
        <v>1</v>
      </c>
      <c r="J1966" s="5">
        <f t="shared" si="323"/>
        <v>2022</v>
      </c>
      <c r="K1966" s="5">
        <f t="shared" si="324"/>
        <v>10</v>
      </c>
      <c r="L1966" s="7">
        <f t="shared" si="325"/>
        <v>44571</v>
      </c>
      <c r="M1966" s="5" t="s">
        <v>2321</v>
      </c>
      <c r="R1966" s="5" t="s">
        <v>66</v>
      </c>
      <c r="S1966" s="5" t="s">
        <v>40</v>
      </c>
      <c r="T1966" s="5" t="s">
        <v>41</v>
      </c>
      <c r="U1966" s="5" t="s">
        <v>67</v>
      </c>
      <c r="V1966" s="5" t="str">
        <f t="shared" si="326"/>
        <v>regalado cieza segundo</v>
      </c>
      <c r="W1966" s="5" t="str">
        <f t="shared" si="327"/>
        <v>REGALADO CIEZA SEGUNDO</v>
      </c>
      <c r="X1966" s="5" t="str">
        <f t="shared" si="328"/>
        <v>Regalado Cieza Segundo</v>
      </c>
      <c r="Y1966" s="5">
        <v>10166087916</v>
      </c>
      <c r="Z1966" s="5" t="s">
        <v>34</v>
      </c>
      <c r="AA1966" s="5" t="s">
        <v>35</v>
      </c>
      <c r="AD1966" s="5" t="s">
        <v>36</v>
      </c>
      <c r="AE1966" s="5">
        <v>2457.63</v>
      </c>
      <c r="AF1966" s="5">
        <v>0</v>
      </c>
      <c r="AG1966" s="5">
        <v>442.37</v>
      </c>
      <c r="AH1966" s="5">
        <f t="shared" si="329"/>
        <v>2900</v>
      </c>
    </row>
    <row r="1967" spans="1:34" x14ac:dyDescent="0.25">
      <c r="A1967" s="5">
        <v>1912</v>
      </c>
      <c r="B1967" s="5" t="s">
        <v>29</v>
      </c>
      <c r="C1967" s="5" t="s">
        <v>38</v>
      </c>
      <c r="D1967" s="5" t="s">
        <v>2360</v>
      </c>
      <c r="E1967" s="15" t="str">
        <f t="shared" si="330"/>
        <v>F001</v>
      </c>
      <c r="F1967" s="15" t="str">
        <f t="shared" si="320"/>
        <v>8079</v>
      </c>
      <c r="G1967" s="15" t="str">
        <f t="shared" si="321"/>
        <v>1-8</v>
      </c>
      <c r="H1967" s="5" t="s">
        <v>2321</v>
      </c>
      <c r="I1967" s="5">
        <f t="shared" si="322"/>
        <v>1</v>
      </c>
      <c r="J1967" s="5">
        <f t="shared" si="323"/>
        <v>2022</v>
      </c>
      <c r="K1967" s="5">
        <f t="shared" si="324"/>
        <v>10</v>
      </c>
      <c r="L1967" s="7">
        <f t="shared" si="325"/>
        <v>44571</v>
      </c>
      <c r="M1967" s="5" t="s">
        <v>2321</v>
      </c>
      <c r="R1967" s="5" t="s">
        <v>66</v>
      </c>
      <c r="S1967" s="5" t="s">
        <v>40</v>
      </c>
      <c r="T1967" s="5" t="s">
        <v>41</v>
      </c>
      <c r="U1967" s="5" t="s">
        <v>67</v>
      </c>
      <c r="V1967" s="5" t="str">
        <f t="shared" si="326"/>
        <v>regalado cieza segundo</v>
      </c>
      <c r="W1967" s="5" t="str">
        <f t="shared" si="327"/>
        <v>REGALADO CIEZA SEGUNDO</v>
      </c>
      <c r="X1967" s="5" t="str">
        <f t="shared" si="328"/>
        <v>Regalado Cieza Segundo</v>
      </c>
      <c r="Y1967" s="5">
        <v>10166087916</v>
      </c>
      <c r="Z1967" s="5" t="s">
        <v>34</v>
      </c>
      <c r="AA1967" s="5" t="s">
        <v>35</v>
      </c>
      <c r="AD1967" s="5" t="s">
        <v>36</v>
      </c>
      <c r="AE1967" s="5">
        <v>2457.63</v>
      </c>
      <c r="AF1967" s="5">
        <v>0</v>
      </c>
      <c r="AG1967" s="5">
        <v>442.37</v>
      </c>
      <c r="AH1967" s="5">
        <f t="shared" si="329"/>
        <v>2900</v>
      </c>
    </row>
    <row r="1968" spans="1:34" x14ac:dyDescent="0.25">
      <c r="A1968" s="5">
        <v>1913</v>
      </c>
      <c r="B1968" s="5" t="s">
        <v>29</v>
      </c>
      <c r="C1968" s="5" t="s">
        <v>38</v>
      </c>
      <c r="D1968" s="5" t="s">
        <v>2361</v>
      </c>
      <c r="E1968" s="15" t="str">
        <f t="shared" si="330"/>
        <v>F001</v>
      </c>
      <c r="F1968" s="15" t="str">
        <f t="shared" si="320"/>
        <v>8078</v>
      </c>
      <c r="G1968" s="15" t="str">
        <f t="shared" si="321"/>
        <v>1-8</v>
      </c>
      <c r="H1968" s="5" t="s">
        <v>2321</v>
      </c>
      <c r="I1968" s="5">
        <f t="shared" si="322"/>
        <v>1</v>
      </c>
      <c r="J1968" s="5">
        <f t="shared" si="323"/>
        <v>2022</v>
      </c>
      <c r="K1968" s="5">
        <f t="shared" si="324"/>
        <v>10</v>
      </c>
      <c r="L1968" s="7">
        <f t="shared" si="325"/>
        <v>44571</v>
      </c>
      <c r="M1968" s="5" t="s">
        <v>2321</v>
      </c>
      <c r="R1968" s="5" t="s">
        <v>66</v>
      </c>
      <c r="S1968" s="5" t="s">
        <v>40</v>
      </c>
      <c r="T1968" s="5" t="s">
        <v>41</v>
      </c>
      <c r="U1968" s="5" t="s">
        <v>67</v>
      </c>
      <c r="V1968" s="5" t="str">
        <f t="shared" si="326"/>
        <v>regalado cieza segundo</v>
      </c>
      <c r="W1968" s="5" t="str">
        <f t="shared" si="327"/>
        <v>REGALADO CIEZA SEGUNDO</v>
      </c>
      <c r="X1968" s="5" t="str">
        <f t="shared" si="328"/>
        <v>Regalado Cieza Segundo</v>
      </c>
      <c r="Y1968" s="5">
        <v>10166087916</v>
      </c>
      <c r="Z1968" s="5" t="s">
        <v>34</v>
      </c>
      <c r="AA1968" s="5" t="s">
        <v>35</v>
      </c>
      <c r="AD1968" s="5" t="s">
        <v>36</v>
      </c>
      <c r="AE1968" s="5">
        <v>2457.63</v>
      </c>
      <c r="AF1968" s="5">
        <v>0</v>
      </c>
      <c r="AG1968" s="5">
        <v>442.37</v>
      </c>
      <c r="AH1968" s="5">
        <f t="shared" si="329"/>
        <v>2900</v>
      </c>
    </row>
    <row r="1969" spans="1:34" x14ac:dyDescent="0.25">
      <c r="A1969" s="5">
        <v>1914</v>
      </c>
      <c r="B1969" s="5" t="s">
        <v>29</v>
      </c>
      <c r="C1969" s="5" t="s">
        <v>38</v>
      </c>
      <c r="D1969" s="5" t="s">
        <v>2362</v>
      </c>
      <c r="E1969" s="15" t="str">
        <f t="shared" si="330"/>
        <v>F001</v>
      </c>
      <c r="F1969" s="15" t="str">
        <f t="shared" si="320"/>
        <v>8077</v>
      </c>
      <c r="G1969" s="15" t="str">
        <f t="shared" si="321"/>
        <v>1-8</v>
      </c>
      <c r="H1969" s="5" t="s">
        <v>2321</v>
      </c>
      <c r="I1969" s="5">
        <f t="shared" si="322"/>
        <v>1</v>
      </c>
      <c r="J1969" s="5">
        <f t="shared" si="323"/>
        <v>2022</v>
      </c>
      <c r="K1969" s="5">
        <f t="shared" si="324"/>
        <v>10</v>
      </c>
      <c r="L1969" s="7">
        <f t="shared" si="325"/>
        <v>44571</v>
      </c>
      <c r="M1969" s="5" t="s">
        <v>2321</v>
      </c>
      <c r="R1969" s="5" t="s">
        <v>66</v>
      </c>
      <c r="S1969" s="5" t="s">
        <v>40</v>
      </c>
      <c r="T1969" s="5" t="s">
        <v>41</v>
      </c>
      <c r="U1969" s="5" t="s">
        <v>67</v>
      </c>
      <c r="V1969" s="5" t="str">
        <f t="shared" si="326"/>
        <v>regalado cieza segundo</v>
      </c>
      <c r="W1969" s="5" t="str">
        <f t="shared" si="327"/>
        <v>REGALADO CIEZA SEGUNDO</v>
      </c>
      <c r="X1969" s="5" t="str">
        <f t="shared" si="328"/>
        <v>Regalado Cieza Segundo</v>
      </c>
      <c r="Y1969" s="5">
        <v>10166087916</v>
      </c>
      <c r="Z1969" s="5" t="s">
        <v>34</v>
      </c>
      <c r="AA1969" s="5" t="s">
        <v>35</v>
      </c>
      <c r="AD1969" s="5" t="s">
        <v>36</v>
      </c>
      <c r="AE1969" s="5">
        <v>2457.63</v>
      </c>
      <c r="AF1969" s="5">
        <v>0</v>
      </c>
      <c r="AG1969" s="5">
        <v>442.37</v>
      </c>
      <c r="AH1969" s="5">
        <f t="shared" si="329"/>
        <v>2900</v>
      </c>
    </row>
    <row r="1970" spans="1:34" x14ac:dyDescent="0.25">
      <c r="A1970" s="5">
        <v>1915</v>
      </c>
      <c r="B1970" s="5" t="s">
        <v>29</v>
      </c>
      <c r="C1970" s="5" t="s">
        <v>30</v>
      </c>
      <c r="D1970" s="5" t="s">
        <v>2363</v>
      </c>
      <c r="E1970" s="15" t="str">
        <f t="shared" si="330"/>
        <v>B001</v>
      </c>
      <c r="F1970" s="15" t="str">
        <f t="shared" si="320"/>
        <v>16823</v>
      </c>
      <c r="G1970" s="15" t="str">
        <f t="shared" si="321"/>
        <v>1-1</v>
      </c>
      <c r="H1970" s="5" t="s">
        <v>2321</v>
      </c>
      <c r="I1970" s="5">
        <f t="shared" si="322"/>
        <v>1</v>
      </c>
      <c r="J1970" s="5">
        <f t="shared" si="323"/>
        <v>2022</v>
      </c>
      <c r="K1970" s="5">
        <f t="shared" si="324"/>
        <v>10</v>
      </c>
      <c r="L1970" s="7">
        <f t="shared" si="325"/>
        <v>44571</v>
      </c>
      <c r="M1970" s="5" t="s">
        <v>2321</v>
      </c>
      <c r="U1970" s="5" t="s">
        <v>33</v>
      </c>
      <c r="V1970" s="5" t="str">
        <f t="shared" si="326"/>
        <v>clientes - varios</v>
      </c>
      <c r="W1970" s="5" t="str">
        <f t="shared" si="327"/>
        <v>CLIENTES - VARIOS</v>
      </c>
      <c r="X1970" s="5" t="str">
        <f t="shared" si="328"/>
        <v>Clientes - Varios</v>
      </c>
      <c r="Y1970" s="5">
        <v>99999999</v>
      </c>
      <c r="Z1970" s="5" t="s">
        <v>34</v>
      </c>
      <c r="AA1970" s="5" t="s">
        <v>35</v>
      </c>
      <c r="AD1970" s="5" t="s">
        <v>36</v>
      </c>
      <c r="AE1970" s="5">
        <v>42.37</v>
      </c>
      <c r="AF1970" s="5">
        <v>0</v>
      </c>
      <c r="AG1970" s="5">
        <v>7.63</v>
      </c>
      <c r="AH1970" s="5">
        <f t="shared" si="329"/>
        <v>50</v>
      </c>
    </row>
    <row r="1971" spans="1:34" x14ac:dyDescent="0.25">
      <c r="A1971" s="5">
        <v>1916</v>
      </c>
      <c r="B1971" s="5" t="s">
        <v>29</v>
      </c>
      <c r="C1971" s="5" t="s">
        <v>38</v>
      </c>
      <c r="D1971" s="5" t="s">
        <v>2364</v>
      </c>
      <c r="E1971" s="15" t="str">
        <f t="shared" si="330"/>
        <v>F001</v>
      </c>
      <c r="F1971" s="15" t="str">
        <f t="shared" si="320"/>
        <v>8076</v>
      </c>
      <c r="G1971" s="15" t="str">
        <f t="shared" si="321"/>
        <v>1-8</v>
      </c>
      <c r="H1971" s="5" t="s">
        <v>2321</v>
      </c>
      <c r="I1971" s="5">
        <f t="shared" si="322"/>
        <v>1</v>
      </c>
      <c r="J1971" s="5">
        <f t="shared" si="323"/>
        <v>2022</v>
      </c>
      <c r="K1971" s="5">
        <f t="shared" si="324"/>
        <v>10</v>
      </c>
      <c r="L1971" s="7">
        <f t="shared" si="325"/>
        <v>44571</v>
      </c>
      <c r="M1971" s="5" t="s">
        <v>2321</v>
      </c>
      <c r="R1971" s="5" t="s">
        <v>763</v>
      </c>
      <c r="S1971" s="5" t="s">
        <v>764</v>
      </c>
      <c r="T1971" s="5" t="s">
        <v>763</v>
      </c>
      <c r="U1971" s="5" t="s">
        <v>765</v>
      </c>
      <c r="V1971" s="5" t="str">
        <f t="shared" si="326"/>
        <v>servicios generales consultorias y construcciones d&amp;v sac</v>
      </c>
      <c r="W1971" s="5" t="str">
        <f t="shared" si="327"/>
        <v>SERVICIOS GENERALES CONSULTORIAS Y CONSTRUCCIONES D&amp;V SAC</v>
      </c>
      <c r="X1971" s="5" t="str">
        <f t="shared" si="328"/>
        <v>Servicios Generales Consultorias Y Construcciones D&amp;V Sac</v>
      </c>
      <c r="Y1971" s="5">
        <v>20606975202</v>
      </c>
      <c r="Z1971" s="5" t="s">
        <v>34</v>
      </c>
      <c r="AA1971" s="5" t="s">
        <v>35</v>
      </c>
      <c r="AD1971" s="5" t="s">
        <v>36</v>
      </c>
      <c r="AE1971" s="5">
        <v>130.51</v>
      </c>
      <c r="AF1971" s="5">
        <v>0</v>
      </c>
      <c r="AG1971" s="5">
        <v>23.49</v>
      </c>
      <c r="AH1971" s="5">
        <f t="shared" si="329"/>
        <v>154</v>
      </c>
    </row>
    <row r="1972" spans="1:34" x14ac:dyDescent="0.25">
      <c r="A1972" s="5">
        <v>1917</v>
      </c>
      <c r="B1972" s="5" t="s">
        <v>29</v>
      </c>
      <c r="C1972" s="5" t="s">
        <v>30</v>
      </c>
      <c r="D1972" s="5" t="s">
        <v>2365</v>
      </c>
      <c r="E1972" s="15" t="str">
        <f t="shared" si="330"/>
        <v>B001</v>
      </c>
      <c r="F1972" s="15" t="str">
        <f t="shared" si="320"/>
        <v>16822</v>
      </c>
      <c r="G1972" s="15" t="str">
        <f t="shared" si="321"/>
        <v>1-1</v>
      </c>
      <c r="H1972" s="5" t="s">
        <v>2321</v>
      </c>
      <c r="I1972" s="5">
        <f t="shared" si="322"/>
        <v>1</v>
      </c>
      <c r="J1972" s="5">
        <f t="shared" si="323"/>
        <v>2022</v>
      </c>
      <c r="K1972" s="5">
        <f t="shared" si="324"/>
        <v>10</v>
      </c>
      <c r="L1972" s="7">
        <f t="shared" si="325"/>
        <v>44571</v>
      </c>
      <c r="M1972" s="5" t="s">
        <v>2321</v>
      </c>
      <c r="U1972" s="5" t="s">
        <v>33</v>
      </c>
      <c r="V1972" s="5" t="str">
        <f t="shared" si="326"/>
        <v>clientes - varios</v>
      </c>
      <c r="W1972" s="5" t="str">
        <f t="shared" si="327"/>
        <v>CLIENTES - VARIOS</v>
      </c>
      <c r="X1972" s="5" t="str">
        <f t="shared" si="328"/>
        <v>Clientes - Varios</v>
      </c>
      <c r="Y1972" s="5">
        <v>99999999</v>
      </c>
      <c r="Z1972" s="5" t="s">
        <v>34</v>
      </c>
      <c r="AA1972" s="5" t="s">
        <v>35</v>
      </c>
      <c r="AD1972" s="5" t="s">
        <v>36</v>
      </c>
      <c r="AE1972" s="5">
        <v>93.22</v>
      </c>
      <c r="AF1972" s="5">
        <v>0</v>
      </c>
      <c r="AG1972" s="5">
        <v>16.78</v>
      </c>
      <c r="AH1972" s="5">
        <f t="shared" si="329"/>
        <v>110</v>
      </c>
    </row>
    <row r="1973" spans="1:34" x14ac:dyDescent="0.25">
      <c r="A1973" s="5">
        <v>1918</v>
      </c>
      <c r="B1973" s="5" t="s">
        <v>29</v>
      </c>
      <c r="C1973" s="5" t="s">
        <v>38</v>
      </c>
      <c r="D1973" s="5" t="s">
        <v>2366</v>
      </c>
      <c r="E1973" s="15" t="str">
        <f t="shared" si="330"/>
        <v>F001</v>
      </c>
      <c r="F1973" s="15" t="str">
        <f t="shared" si="320"/>
        <v>8075</v>
      </c>
      <c r="G1973" s="15" t="str">
        <f t="shared" si="321"/>
        <v>1-8</v>
      </c>
      <c r="H1973" s="5" t="s">
        <v>2321</v>
      </c>
      <c r="I1973" s="5">
        <f t="shared" si="322"/>
        <v>1</v>
      </c>
      <c r="J1973" s="5">
        <f t="shared" si="323"/>
        <v>2022</v>
      </c>
      <c r="K1973" s="5">
        <f t="shared" si="324"/>
        <v>10</v>
      </c>
      <c r="L1973" s="7">
        <f t="shared" si="325"/>
        <v>44571</v>
      </c>
      <c r="M1973" s="5" t="s">
        <v>2321</v>
      </c>
      <c r="S1973" s="5" t="s">
        <v>40</v>
      </c>
      <c r="T1973" s="5" t="s">
        <v>41</v>
      </c>
      <c r="U1973" s="5" t="s">
        <v>83</v>
      </c>
      <c r="V1973" s="5" t="str">
        <f t="shared" si="326"/>
        <v>sosa pagaza elias fernando</v>
      </c>
      <c r="W1973" s="5" t="str">
        <f t="shared" si="327"/>
        <v>SOSA PAGAZA ELIAS FERNANDO</v>
      </c>
      <c r="X1973" s="5" t="str">
        <f t="shared" si="328"/>
        <v>Sosa Pagaza Elias Fernando</v>
      </c>
      <c r="Y1973" s="5">
        <v>10000974787</v>
      </c>
      <c r="Z1973" s="5" t="s">
        <v>34</v>
      </c>
      <c r="AA1973" s="5" t="s">
        <v>35</v>
      </c>
      <c r="AD1973" s="5" t="s">
        <v>36</v>
      </c>
      <c r="AE1973" s="5">
        <v>65.25</v>
      </c>
      <c r="AF1973" s="5">
        <v>0</v>
      </c>
      <c r="AG1973" s="5">
        <v>11.75</v>
      </c>
      <c r="AH1973" s="5">
        <f t="shared" si="329"/>
        <v>77</v>
      </c>
    </row>
    <row r="1974" spans="1:34" x14ac:dyDescent="0.25">
      <c r="A1974" s="5">
        <v>1919</v>
      </c>
      <c r="B1974" s="5" t="s">
        <v>55</v>
      </c>
      <c r="C1974" s="5" t="s">
        <v>38</v>
      </c>
      <c r="D1974" s="5" t="s">
        <v>2367</v>
      </c>
      <c r="E1974" s="15" t="str">
        <f t="shared" si="330"/>
        <v>F002</v>
      </c>
      <c r="F1974" s="15" t="str">
        <f t="shared" si="320"/>
        <v>3428</v>
      </c>
      <c r="G1974" s="15" t="str">
        <f t="shared" si="321"/>
        <v>2-3</v>
      </c>
      <c r="H1974" s="5" t="s">
        <v>2321</v>
      </c>
      <c r="I1974" s="5">
        <f t="shared" si="322"/>
        <v>1</v>
      </c>
      <c r="J1974" s="5">
        <f t="shared" si="323"/>
        <v>2022</v>
      </c>
      <c r="K1974" s="5">
        <f t="shared" si="324"/>
        <v>10</v>
      </c>
      <c r="L1974" s="7">
        <f t="shared" si="325"/>
        <v>44571</v>
      </c>
      <c r="M1974" s="5" t="s">
        <v>2321</v>
      </c>
      <c r="R1974" s="5" t="s">
        <v>41</v>
      </c>
      <c r="S1974" s="5" t="s">
        <v>40</v>
      </c>
      <c r="T1974" s="5" t="s">
        <v>41</v>
      </c>
      <c r="U1974" s="5" t="s">
        <v>106</v>
      </c>
      <c r="V1974" s="5" t="str">
        <f t="shared" si="326"/>
        <v>casiano maco segundo baltazar</v>
      </c>
      <c r="W1974" s="5" t="str">
        <f t="shared" si="327"/>
        <v>CASIANO MACO SEGUNDO BALTAZAR</v>
      </c>
      <c r="X1974" s="5" t="str">
        <f t="shared" si="328"/>
        <v>Casiano Maco Segundo Baltazar</v>
      </c>
      <c r="Y1974" s="5">
        <v>10432479388</v>
      </c>
      <c r="Z1974" s="5" t="s">
        <v>34</v>
      </c>
      <c r="AA1974" s="5" t="s">
        <v>35</v>
      </c>
      <c r="AD1974" s="5" t="s">
        <v>36</v>
      </c>
      <c r="AE1974" s="5">
        <v>50.85</v>
      </c>
      <c r="AF1974" s="5">
        <v>0</v>
      </c>
      <c r="AG1974" s="5">
        <v>9.15</v>
      </c>
      <c r="AH1974" s="5">
        <f t="shared" si="329"/>
        <v>60</v>
      </c>
    </row>
    <row r="1975" spans="1:34" x14ac:dyDescent="0.25">
      <c r="A1975" s="5">
        <v>1920</v>
      </c>
      <c r="B1975" s="5" t="s">
        <v>29</v>
      </c>
      <c r="C1975" s="5" t="s">
        <v>38</v>
      </c>
      <c r="D1975" s="5" t="s">
        <v>2368</v>
      </c>
      <c r="E1975" s="15" t="str">
        <f t="shared" si="330"/>
        <v>F001</v>
      </c>
      <c r="F1975" s="15" t="str">
        <f t="shared" si="320"/>
        <v>8074</v>
      </c>
      <c r="G1975" s="15" t="str">
        <f t="shared" si="321"/>
        <v>1-8</v>
      </c>
      <c r="H1975" s="5" t="s">
        <v>2369</v>
      </c>
      <c r="I1975" s="5">
        <f t="shared" si="322"/>
        <v>1</v>
      </c>
      <c r="J1975" s="5">
        <f t="shared" si="323"/>
        <v>2022</v>
      </c>
      <c r="K1975" s="5">
        <f t="shared" si="324"/>
        <v>9</v>
      </c>
      <c r="L1975" s="7">
        <f t="shared" si="325"/>
        <v>44570</v>
      </c>
      <c r="M1975" s="5" t="s">
        <v>2369</v>
      </c>
      <c r="R1975" s="5" t="s">
        <v>781</v>
      </c>
      <c r="S1975" s="5" t="s">
        <v>40</v>
      </c>
      <c r="T1975" s="5" t="s">
        <v>41</v>
      </c>
      <c r="U1975" s="5" t="s">
        <v>782</v>
      </c>
      <c r="V1975" s="5" t="str">
        <f t="shared" si="326"/>
        <v>jambo tafur julver frank</v>
      </c>
      <c r="W1975" s="5" t="str">
        <f t="shared" si="327"/>
        <v>JAMBO TAFUR JULVER FRANK</v>
      </c>
      <c r="X1975" s="5" t="str">
        <f t="shared" si="328"/>
        <v>Jambo Tafur Julver Frank</v>
      </c>
      <c r="Y1975" s="5">
        <v>10469092882</v>
      </c>
      <c r="Z1975" s="5" t="s">
        <v>34</v>
      </c>
      <c r="AA1975" s="5" t="s">
        <v>35</v>
      </c>
      <c r="AD1975" s="5" t="s">
        <v>36</v>
      </c>
      <c r="AE1975" s="5">
        <v>831.36</v>
      </c>
      <c r="AF1975" s="5">
        <v>0</v>
      </c>
      <c r="AG1975" s="5">
        <v>149.63999999999999</v>
      </c>
      <c r="AH1975" s="5">
        <f t="shared" si="329"/>
        <v>981</v>
      </c>
    </row>
    <row r="1976" spans="1:34" x14ac:dyDescent="0.25">
      <c r="A1976" s="5">
        <v>1921</v>
      </c>
      <c r="B1976" s="5" t="s">
        <v>29</v>
      </c>
      <c r="C1976" s="5" t="s">
        <v>30</v>
      </c>
      <c r="D1976" s="5" t="s">
        <v>2370</v>
      </c>
      <c r="E1976" s="15" t="str">
        <f t="shared" si="330"/>
        <v>B001</v>
      </c>
      <c r="F1976" s="15" t="str">
        <f t="shared" si="320"/>
        <v>16821</v>
      </c>
      <c r="G1976" s="15" t="str">
        <f t="shared" si="321"/>
        <v>1-1</v>
      </c>
      <c r="H1976" s="5" t="s">
        <v>2369</v>
      </c>
      <c r="I1976" s="5">
        <f t="shared" si="322"/>
        <v>1</v>
      </c>
      <c r="J1976" s="5">
        <f t="shared" si="323"/>
        <v>2022</v>
      </c>
      <c r="K1976" s="5">
        <f t="shared" si="324"/>
        <v>9</v>
      </c>
      <c r="L1976" s="7">
        <f t="shared" si="325"/>
        <v>44570</v>
      </c>
      <c r="M1976" s="5" t="s">
        <v>2369</v>
      </c>
      <c r="U1976" s="5" t="s">
        <v>33</v>
      </c>
      <c r="V1976" s="5" t="str">
        <f t="shared" si="326"/>
        <v>clientes - varios</v>
      </c>
      <c r="W1976" s="5" t="str">
        <f t="shared" si="327"/>
        <v>CLIENTES - VARIOS</v>
      </c>
      <c r="X1976" s="5" t="str">
        <f t="shared" si="328"/>
        <v>Clientes - Varios</v>
      </c>
      <c r="Y1976" s="5">
        <v>99999999</v>
      </c>
      <c r="Z1976" s="5" t="s">
        <v>34</v>
      </c>
      <c r="AA1976" s="5" t="s">
        <v>35</v>
      </c>
      <c r="AD1976" s="5" t="s">
        <v>36</v>
      </c>
      <c r="AE1976" s="5">
        <v>152.54</v>
      </c>
      <c r="AF1976" s="5">
        <v>0</v>
      </c>
      <c r="AG1976" s="5">
        <v>27.46</v>
      </c>
      <c r="AH1976" s="5">
        <f t="shared" si="329"/>
        <v>180</v>
      </c>
    </row>
    <row r="1977" spans="1:34" x14ac:dyDescent="0.25">
      <c r="A1977" s="5">
        <v>1922</v>
      </c>
      <c r="B1977" s="5" t="s">
        <v>29</v>
      </c>
      <c r="C1977" s="5" t="s">
        <v>30</v>
      </c>
      <c r="D1977" s="5" t="s">
        <v>2371</v>
      </c>
      <c r="E1977" s="15" t="str">
        <f t="shared" si="330"/>
        <v>B001</v>
      </c>
      <c r="F1977" s="15" t="str">
        <f t="shared" ref="F1977:F2040" si="331">IF(LEFT(RIGHT(D1977,5),1)="-",RIGHT(D1977,4),RIGHT(D1977,5))</f>
        <v>16820</v>
      </c>
      <c r="G1977" s="15" t="str">
        <f t="shared" ref="G1977:G2040" si="332">MID(D1977,4,3)</f>
        <v>1-1</v>
      </c>
      <c r="H1977" s="5" t="s">
        <v>2369</v>
      </c>
      <c r="I1977" s="5">
        <f t="shared" ref="I1977:I2040" si="333">MONTH(H1977)</f>
        <v>1</v>
      </c>
      <c r="J1977" s="5">
        <f t="shared" ref="J1977:J2040" si="334">YEAR(H1977)</f>
        <v>2022</v>
      </c>
      <c r="K1977" s="5">
        <f t="shared" ref="K1977:K2040" si="335">DAY(H1977)</f>
        <v>9</v>
      </c>
      <c r="L1977" s="7">
        <f t="shared" ref="L1977:L2040" si="336">DATE(J1977,I1977,K1977)</f>
        <v>44570</v>
      </c>
      <c r="M1977" s="5" t="s">
        <v>2369</v>
      </c>
      <c r="U1977" s="5" t="s">
        <v>33</v>
      </c>
      <c r="V1977" s="5" t="str">
        <f t="shared" ref="V1977:V2040" si="337">LOWER(U1977)</f>
        <v>clientes - varios</v>
      </c>
      <c r="W1977" s="5" t="str">
        <f t="shared" ref="W1977:W2040" si="338">UPPER(U1977)</f>
        <v>CLIENTES - VARIOS</v>
      </c>
      <c r="X1977" s="5" t="str">
        <f t="shared" ref="X1977:X2040" si="339">PROPER(W1977)</f>
        <v>Clientes - Varios</v>
      </c>
      <c r="Y1977" s="5">
        <v>99999999</v>
      </c>
      <c r="Z1977" s="5" t="s">
        <v>34</v>
      </c>
      <c r="AA1977" s="5" t="s">
        <v>35</v>
      </c>
      <c r="AD1977" s="5" t="s">
        <v>36</v>
      </c>
      <c r="AE1977" s="5">
        <v>118.64</v>
      </c>
      <c r="AF1977" s="5">
        <v>0</v>
      </c>
      <c r="AG1977" s="5">
        <v>21.36</v>
      </c>
      <c r="AH1977" s="5">
        <f t="shared" ref="AH1977:AH2040" si="340">AE1977+AG1977</f>
        <v>140</v>
      </c>
    </row>
    <row r="1978" spans="1:34" x14ac:dyDescent="0.25">
      <c r="A1978" s="5">
        <v>1923</v>
      </c>
      <c r="B1978" s="5" t="s">
        <v>49</v>
      </c>
      <c r="C1978" s="5" t="s">
        <v>38</v>
      </c>
      <c r="D1978" s="5" t="s">
        <v>2372</v>
      </c>
      <c r="E1978" s="15" t="str">
        <f t="shared" ref="E1978:E2041" si="341">LEFT(D1978,4)</f>
        <v>F003</v>
      </c>
      <c r="F1978" s="15" t="str">
        <f t="shared" si="331"/>
        <v>2038</v>
      </c>
      <c r="G1978" s="15" t="str">
        <f t="shared" si="332"/>
        <v>3-2</v>
      </c>
      <c r="H1978" s="5" t="s">
        <v>2369</v>
      </c>
      <c r="I1978" s="5">
        <f t="shared" si="333"/>
        <v>1</v>
      </c>
      <c r="J1978" s="5">
        <f t="shared" si="334"/>
        <v>2022</v>
      </c>
      <c r="K1978" s="5">
        <f t="shared" si="335"/>
        <v>9</v>
      </c>
      <c r="L1978" s="7">
        <f t="shared" si="336"/>
        <v>44570</v>
      </c>
      <c r="M1978" s="5" t="s">
        <v>2369</v>
      </c>
      <c r="R1978" s="5" t="s">
        <v>41</v>
      </c>
      <c r="S1978" s="5" t="s">
        <v>40</v>
      </c>
      <c r="T1978" s="5" t="s">
        <v>41</v>
      </c>
      <c r="U1978" s="5" t="s">
        <v>2373</v>
      </c>
      <c r="V1978" s="5" t="str">
        <f t="shared" si="337"/>
        <v>carrasco delgado jose olfer</v>
      </c>
      <c r="W1978" s="5" t="str">
        <f t="shared" si="338"/>
        <v>CARRASCO DELGADO JOSE OLFER</v>
      </c>
      <c r="X1978" s="5" t="str">
        <f t="shared" si="339"/>
        <v>Carrasco Delgado Jose Olfer</v>
      </c>
      <c r="Y1978" s="5">
        <v>10464677025</v>
      </c>
      <c r="Z1978" s="5" t="s">
        <v>34</v>
      </c>
      <c r="AA1978" s="5" t="s">
        <v>35</v>
      </c>
      <c r="AD1978" s="5" t="s">
        <v>36</v>
      </c>
      <c r="AE1978" s="5">
        <v>21.19</v>
      </c>
      <c r="AF1978" s="5">
        <v>0</v>
      </c>
      <c r="AG1978" s="5">
        <v>3.81</v>
      </c>
      <c r="AH1978" s="5">
        <f t="shared" si="340"/>
        <v>25</v>
      </c>
    </row>
    <row r="1979" spans="1:34" x14ac:dyDescent="0.25">
      <c r="A1979" s="5">
        <v>1924</v>
      </c>
      <c r="B1979" s="5" t="s">
        <v>29</v>
      </c>
      <c r="C1979" s="5" t="s">
        <v>38</v>
      </c>
      <c r="D1979" s="5" t="s">
        <v>2374</v>
      </c>
      <c r="E1979" s="15" t="str">
        <f t="shared" si="341"/>
        <v>F001</v>
      </c>
      <c r="F1979" s="15" t="str">
        <f t="shared" si="331"/>
        <v>8073</v>
      </c>
      <c r="G1979" s="15" t="str">
        <f t="shared" si="332"/>
        <v>1-8</v>
      </c>
      <c r="H1979" s="5" t="s">
        <v>2369</v>
      </c>
      <c r="I1979" s="5">
        <f t="shared" si="333"/>
        <v>1</v>
      </c>
      <c r="J1979" s="5">
        <f t="shared" si="334"/>
        <v>2022</v>
      </c>
      <c r="K1979" s="5">
        <f t="shared" si="335"/>
        <v>9</v>
      </c>
      <c r="L1979" s="7">
        <f t="shared" si="336"/>
        <v>44570</v>
      </c>
      <c r="M1979" s="5" t="s">
        <v>2369</v>
      </c>
      <c r="U1979" s="5" t="s">
        <v>108</v>
      </c>
      <c r="V1979" s="5" t="str">
        <f t="shared" si="337"/>
        <v>empresa constructora y servicios generales akunta s.r.l.</v>
      </c>
      <c r="W1979" s="5" t="str">
        <f t="shared" si="338"/>
        <v>EMPRESA CONSTRUCTORA Y SERVICIOS GENERALES AKUNTA S.R.L.</v>
      </c>
      <c r="X1979" s="5" t="str">
        <f t="shared" si="339"/>
        <v>Empresa Constructora Y Servicios Generales Akunta S.R.L.</v>
      </c>
      <c r="Y1979" s="5">
        <v>20496149425</v>
      </c>
      <c r="Z1979" s="5" t="s">
        <v>34</v>
      </c>
      <c r="AA1979" s="5" t="s">
        <v>35</v>
      </c>
      <c r="AD1979" s="5" t="s">
        <v>36</v>
      </c>
      <c r="AE1979" s="5">
        <v>92.37</v>
      </c>
      <c r="AF1979" s="5">
        <v>0</v>
      </c>
      <c r="AG1979" s="5">
        <v>16.63</v>
      </c>
      <c r="AH1979" s="5">
        <f t="shared" si="340"/>
        <v>109</v>
      </c>
    </row>
    <row r="1980" spans="1:34" x14ac:dyDescent="0.25">
      <c r="A1980" s="5">
        <v>1925</v>
      </c>
      <c r="B1980" s="5" t="s">
        <v>55</v>
      </c>
      <c r="C1980" s="5" t="s">
        <v>30</v>
      </c>
      <c r="D1980" s="5" t="s">
        <v>2375</v>
      </c>
      <c r="E1980" s="15" t="str">
        <f t="shared" si="341"/>
        <v>B002</v>
      </c>
      <c r="F1980" s="15" t="str">
        <f t="shared" si="331"/>
        <v>15859</v>
      </c>
      <c r="G1980" s="15" t="str">
        <f t="shared" si="332"/>
        <v>2-1</v>
      </c>
      <c r="H1980" s="5" t="s">
        <v>2369</v>
      </c>
      <c r="I1980" s="5">
        <f t="shared" si="333"/>
        <v>1</v>
      </c>
      <c r="J1980" s="5">
        <f t="shared" si="334"/>
        <v>2022</v>
      </c>
      <c r="K1980" s="5">
        <f t="shared" si="335"/>
        <v>9</v>
      </c>
      <c r="L1980" s="7">
        <f t="shared" si="336"/>
        <v>44570</v>
      </c>
      <c r="M1980" s="5" t="s">
        <v>2369</v>
      </c>
      <c r="U1980" s="5" t="s">
        <v>33</v>
      </c>
      <c r="V1980" s="5" t="str">
        <f t="shared" si="337"/>
        <v>clientes - varios</v>
      </c>
      <c r="W1980" s="5" t="str">
        <f t="shared" si="338"/>
        <v>CLIENTES - VARIOS</v>
      </c>
      <c r="X1980" s="5" t="str">
        <f t="shared" si="339"/>
        <v>Clientes - Varios</v>
      </c>
      <c r="Y1980" s="5">
        <v>99999999</v>
      </c>
      <c r="Z1980" s="5" t="s">
        <v>34</v>
      </c>
      <c r="AA1980" s="5" t="s">
        <v>35</v>
      </c>
      <c r="AD1980" s="5" t="s">
        <v>36</v>
      </c>
      <c r="AE1980" s="5">
        <v>14.49</v>
      </c>
      <c r="AF1980" s="5">
        <v>0</v>
      </c>
      <c r="AG1980" s="5">
        <v>2.61</v>
      </c>
      <c r="AH1980" s="5">
        <f t="shared" si="340"/>
        <v>17.100000000000001</v>
      </c>
    </row>
    <row r="1981" spans="1:34" x14ac:dyDescent="0.25">
      <c r="A1981" s="5">
        <v>1926</v>
      </c>
      <c r="B1981" s="5" t="s">
        <v>49</v>
      </c>
      <c r="C1981" s="5" t="s">
        <v>38</v>
      </c>
      <c r="D1981" s="5" t="s">
        <v>2376</v>
      </c>
      <c r="E1981" s="15" t="str">
        <f t="shared" si="341"/>
        <v>F003</v>
      </c>
      <c r="F1981" s="15" t="str">
        <f t="shared" si="331"/>
        <v>2037</v>
      </c>
      <c r="G1981" s="15" t="str">
        <f t="shared" si="332"/>
        <v>3-2</v>
      </c>
      <c r="H1981" s="5" t="s">
        <v>2369</v>
      </c>
      <c r="I1981" s="5">
        <f t="shared" si="333"/>
        <v>1</v>
      </c>
      <c r="J1981" s="5">
        <f t="shared" si="334"/>
        <v>2022</v>
      </c>
      <c r="K1981" s="5">
        <f t="shared" si="335"/>
        <v>9</v>
      </c>
      <c r="L1981" s="7">
        <f t="shared" si="336"/>
        <v>44570</v>
      </c>
      <c r="M1981" s="5" t="s">
        <v>2369</v>
      </c>
      <c r="R1981" s="5" t="s">
        <v>806</v>
      </c>
      <c r="S1981" s="5" t="s">
        <v>168</v>
      </c>
      <c r="T1981" s="5" t="s">
        <v>169</v>
      </c>
      <c r="U1981" s="5" t="s">
        <v>2377</v>
      </c>
      <c r="V1981" s="5" t="str">
        <f t="shared" si="337"/>
        <v>agroveri s a</v>
      </c>
      <c r="W1981" s="5" t="str">
        <f t="shared" si="338"/>
        <v>AGROVERI S A</v>
      </c>
      <c r="X1981" s="5" t="str">
        <f t="shared" si="339"/>
        <v>Agroveri S A</v>
      </c>
      <c r="Y1981" s="5">
        <v>20101674429</v>
      </c>
      <c r="Z1981" s="5" t="s">
        <v>34</v>
      </c>
      <c r="AA1981" s="5" t="s">
        <v>35</v>
      </c>
      <c r="AD1981" s="5" t="s">
        <v>36</v>
      </c>
      <c r="AE1981" s="5">
        <v>52.54</v>
      </c>
      <c r="AF1981" s="5">
        <v>0</v>
      </c>
      <c r="AG1981" s="5">
        <v>9.4600000000000009</v>
      </c>
      <c r="AH1981" s="5">
        <f t="shared" si="340"/>
        <v>62</v>
      </c>
    </row>
    <row r="1982" spans="1:34" x14ac:dyDescent="0.25">
      <c r="A1982" s="5">
        <v>1927</v>
      </c>
      <c r="B1982" s="5" t="s">
        <v>55</v>
      </c>
      <c r="C1982" s="5" t="s">
        <v>30</v>
      </c>
      <c r="D1982" s="5" t="s">
        <v>2378</v>
      </c>
      <c r="E1982" s="15" t="str">
        <f t="shared" si="341"/>
        <v>B002</v>
      </c>
      <c r="F1982" s="15" t="str">
        <f t="shared" si="331"/>
        <v>15858</v>
      </c>
      <c r="G1982" s="15" t="str">
        <f t="shared" si="332"/>
        <v>2-1</v>
      </c>
      <c r="H1982" s="5" t="s">
        <v>2369</v>
      </c>
      <c r="I1982" s="5">
        <f t="shared" si="333"/>
        <v>1</v>
      </c>
      <c r="J1982" s="5">
        <f t="shared" si="334"/>
        <v>2022</v>
      </c>
      <c r="K1982" s="5">
        <f t="shared" si="335"/>
        <v>9</v>
      </c>
      <c r="L1982" s="7">
        <f t="shared" si="336"/>
        <v>44570</v>
      </c>
      <c r="M1982" s="5" t="s">
        <v>2369</v>
      </c>
      <c r="U1982" s="5" t="s">
        <v>33</v>
      </c>
      <c r="V1982" s="5" t="str">
        <f t="shared" si="337"/>
        <v>clientes - varios</v>
      </c>
      <c r="W1982" s="5" t="str">
        <f t="shared" si="338"/>
        <v>CLIENTES - VARIOS</v>
      </c>
      <c r="X1982" s="5" t="str">
        <f t="shared" si="339"/>
        <v>Clientes - Varios</v>
      </c>
      <c r="Y1982" s="5">
        <v>99999999</v>
      </c>
      <c r="Z1982" s="5" t="s">
        <v>34</v>
      </c>
      <c r="AA1982" s="5" t="s">
        <v>35</v>
      </c>
      <c r="AD1982" s="5" t="s">
        <v>36</v>
      </c>
      <c r="AE1982" s="5">
        <v>423.73</v>
      </c>
      <c r="AF1982" s="5">
        <v>0</v>
      </c>
      <c r="AG1982" s="5">
        <v>76.27</v>
      </c>
      <c r="AH1982" s="5">
        <f t="shared" si="340"/>
        <v>500</v>
      </c>
    </row>
    <row r="1983" spans="1:34" x14ac:dyDescent="0.25">
      <c r="A1983" s="5">
        <v>1928</v>
      </c>
      <c r="B1983" s="5" t="s">
        <v>55</v>
      </c>
      <c r="C1983" s="5" t="s">
        <v>30</v>
      </c>
      <c r="D1983" s="5" t="s">
        <v>2379</v>
      </c>
      <c r="E1983" s="15" t="str">
        <f t="shared" si="341"/>
        <v>B002</v>
      </c>
      <c r="F1983" s="15" t="str">
        <f t="shared" si="331"/>
        <v>15857</v>
      </c>
      <c r="G1983" s="15" t="str">
        <f t="shared" si="332"/>
        <v>2-1</v>
      </c>
      <c r="H1983" s="5" t="s">
        <v>2369</v>
      </c>
      <c r="I1983" s="5">
        <f t="shared" si="333"/>
        <v>1</v>
      </c>
      <c r="J1983" s="5">
        <f t="shared" si="334"/>
        <v>2022</v>
      </c>
      <c r="K1983" s="5">
        <f t="shared" si="335"/>
        <v>9</v>
      </c>
      <c r="L1983" s="7">
        <f t="shared" si="336"/>
        <v>44570</v>
      </c>
      <c r="M1983" s="5" t="s">
        <v>2369</v>
      </c>
      <c r="U1983" s="5" t="s">
        <v>33</v>
      </c>
      <c r="V1983" s="5" t="str">
        <f t="shared" si="337"/>
        <v>clientes - varios</v>
      </c>
      <c r="W1983" s="5" t="str">
        <f t="shared" si="338"/>
        <v>CLIENTES - VARIOS</v>
      </c>
      <c r="X1983" s="5" t="str">
        <f t="shared" si="339"/>
        <v>Clientes - Varios</v>
      </c>
      <c r="Y1983" s="5">
        <v>99999999</v>
      </c>
      <c r="Z1983" s="5" t="s">
        <v>34</v>
      </c>
      <c r="AA1983" s="5" t="s">
        <v>35</v>
      </c>
      <c r="AD1983" s="5" t="s">
        <v>36</v>
      </c>
      <c r="AE1983" s="5">
        <v>423.73</v>
      </c>
      <c r="AF1983" s="5">
        <v>0</v>
      </c>
      <c r="AG1983" s="5">
        <v>76.27</v>
      </c>
      <c r="AH1983" s="5">
        <f t="shared" si="340"/>
        <v>500</v>
      </c>
    </row>
    <row r="1984" spans="1:34" x14ac:dyDescent="0.25">
      <c r="A1984" s="5">
        <v>1929</v>
      </c>
      <c r="B1984" s="5" t="s">
        <v>55</v>
      </c>
      <c r="C1984" s="5" t="s">
        <v>30</v>
      </c>
      <c r="D1984" s="5" t="s">
        <v>2380</v>
      </c>
      <c r="E1984" s="15" t="str">
        <f t="shared" si="341"/>
        <v>B002</v>
      </c>
      <c r="F1984" s="15" t="str">
        <f t="shared" si="331"/>
        <v>15856</v>
      </c>
      <c r="G1984" s="15" t="str">
        <f t="shared" si="332"/>
        <v>2-1</v>
      </c>
      <c r="H1984" s="5" t="s">
        <v>2369</v>
      </c>
      <c r="I1984" s="5">
        <f t="shared" si="333"/>
        <v>1</v>
      </c>
      <c r="J1984" s="5">
        <f t="shared" si="334"/>
        <v>2022</v>
      </c>
      <c r="K1984" s="5">
        <f t="shared" si="335"/>
        <v>9</v>
      </c>
      <c r="L1984" s="7">
        <f t="shared" si="336"/>
        <v>44570</v>
      </c>
      <c r="M1984" s="5" t="s">
        <v>2369</v>
      </c>
      <c r="U1984" s="5" t="s">
        <v>33</v>
      </c>
      <c r="V1984" s="5" t="str">
        <f t="shared" si="337"/>
        <v>clientes - varios</v>
      </c>
      <c r="W1984" s="5" t="str">
        <f t="shared" si="338"/>
        <v>CLIENTES - VARIOS</v>
      </c>
      <c r="X1984" s="5" t="str">
        <f t="shared" si="339"/>
        <v>Clientes - Varios</v>
      </c>
      <c r="Y1984" s="5">
        <v>99999999</v>
      </c>
      <c r="Z1984" s="5" t="s">
        <v>34</v>
      </c>
      <c r="AA1984" s="5" t="s">
        <v>35</v>
      </c>
      <c r="AD1984" s="5" t="s">
        <v>36</v>
      </c>
      <c r="AE1984" s="5">
        <v>423.73</v>
      </c>
      <c r="AF1984" s="5">
        <v>0</v>
      </c>
      <c r="AG1984" s="5">
        <v>76.27</v>
      </c>
      <c r="AH1984" s="5">
        <f t="shared" si="340"/>
        <v>500</v>
      </c>
    </row>
    <row r="1985" spans="1:34" x14ac:dyDescent="0.25">
      <c r="A1985" s="5">
        <v>1930</v>
      </c>
      <c r="B1985" s="5" t="s">
        <v>55</v>
      </c>
      <c r="C1985" s="5" t="s">
        <v>30</v>
      </c>
      <c r="D1985" s="5" t="s">
        <v>2381</v>
      </c>
      <c r="E1985" s="15" t="str">
        <f t="shared" si="341"/>
        <v>B002</v>
      </c>
      <c r="F1985" s="15" t="str">
        <f t="shared" si="331"/>
        <v>15855</v>
      </c>
      <c r="G1985" s="15" t="str">
        <f t="shared" si="332"/>
        <v>2-1</v>
      </c>
      <c r="H1985" s="5" t="s">
        <v>2369</v>
      </c>
      <c r="I1985" s="5">
        <f t="shared" si="333"/>
        <v>1</v>
      </c>
      <c r="J1985" s="5">
        <f t="shared" si="334"/>
        <v>2022</v>
      </c>
      <c r="K1985" s="5">
        <f t="shared" si="335"/>
        <v>9</v>
      </c>
      <c r="L1985" s="7">
        <f t="shared" si="336"/>
        <v>44570</v>
      </c>
      <c r="M1985" s="5" t="s">
        <v>2369</v>
      </c>
      <c r="U1985" s="5" t="s">
        <v>33</v>
      </c>
      <c r="V1985" s="5" t="str">
        <f t="shared" si="337"/>
        <v>clientes - varios</v>
      </c>
      <c r="W1985" s="5" t="str">
        <f t="shared" si="338"/>
        <v>CLIENTES - VARIOS</v>
      </c>
      <c r="X1985" s="5" t="str">
        <f t="shared" si="339"/>
        <v>Clientes - Varios</v>
      </c>
      <c r="Y1985" s="5">
        <v>99999999</v>
      </c>
      <c r="Z1985" s="5" t="s">
        <v>34</v>
      </c>
      <c r="AA1985" s="5" t="s">
        <v>35</v>
      </c>
      <c r="AD1985" s="5" t="s">
        <v>36</v>
      </c>
      <c r="AE1985" s="5">
        <v>423.73</v>
      </c>
      <c r="AF1985" s="5">
        <v>0</v>
      </c>
      <c r="AG1985" s="5">
        <v>76.27</v>
      </c>
      <c r="AH1985" s="5">
        <f t="shared" si="340"/>
        <v>500</v>
      </c>
    </row>
    <row r="1986" spans="1:34" x14ac:dyDescent="0.25">
      <c r="A1986" s="5">
        <v>1931</v>
      </c>
      <c r="B1986" s="5" t="s">
        <v>55</v>
      </c>
      <c r="C1986" s="5" t="s">
        <v>30</v>
      </c>
      <c r="D1986" s="5" t="s">
        <v>2382</v>
      </c>
      <c r="E1986" s="15" t="str">
        <f t="shared" si="341"/>
        <v>B002</v>
      </c>
      <c r="F1986" s="15" t="str">
        <f t="shared" si="331"/>
        <v>15854</v>
      </c>
      <c r="G1986" s="15" t="str">
        <f t="shared" si="332"/>
        <v>2-1</v>
      </c>
      <c r="H1986" s="5" t="s">
        <v>2369</v>
      </c>
      <c r="I1986" s="5">
        <f t="shared" si="333"/>
        <v>1</v>
      </c>
      <c r="J1986" s="5">
        <f t="shared" si="334"/>
        <v>2022</v>
      </c>
      <c r="K1986" s="5">
        <f t="shared" si="335"/>
        <v>9</v>
      </c>
      <c r="L1986" s="7">
        <f t="shared" si="336"/>
        <v>44570</v>
      </c>
      <c r="M1986" s="5" t="s">
        <v>2369</v>
      </c>
      <c r="U1986" s="5" t="s">
        <v>33</v>
      </c>
      <c r="V1986" s="5" t="str">
        <f t="shared" si="337"/>
        <v>clientes - varios</v>
      </c>
      <c r="W1986" s="5" t="str">
        <f t="shared" si="338"/>
        <v>CLIENTES - VARIOS</v>
      </c>
      <c r="X1986" s="5" t="str">
        <f t="shared" si="339"/>
        <v>Clientes - Varios</v>
      </c>
      <c r="Y1986" s="5">
        <v>99999999</v>
      </c>
      <c r="Z1986" s="5" t="s">
        <v>34</v>
      </c>
      <c r="AA1986" s="5" t="s">
        <v>35</v>
      </c>
      <c r="AD1986" s="5" t="s">
        <v>36</v>
      </c>
      <c r="AE1986" s="5">
        <v>423.73</v>
      </c>
      <c r="AF1986" s="5">
        <v>0</v>
      </c>
      <c r="AG1986" s="5">
        <v>76.27</v>
      </c>
      <c r="AH1986" s="5">
        <f t="shared" si="340"/>
        <v>500</v>
      </c>
    </row>
    <row r="1987" spans="1:34" x14ac:dyDescent="0.25">
      <c r="A1987" s="5">
        <v>1932</v>
      </c>
      <c r="B1987" s="5" t="s">
        <v>55</v>
      </c>
      <c r="C1987" s="5" t="s">
        <v>30</v>
      </c>
      <c r="D1987" s="5" t="s">
        <v>2383</v>
      </c>
      <c r="E1987" s="15" t="str">
        <f t="shared" si="341"/>
        <v>B002</v>
      </c>
      <c r="F1987" s="15" t="str">
        <f t="shared" si="331"/>
        <v>15853</v>
      </c>
      <c r="G1987" s="15" t="str">
        <f t="shared" si="332"/>
        <v>2-1</v>
      </c>
      <c r="H1987" s="5" t="s">
        <v>2369</v>
      </c>
      <c r="I1987" s="5">
        <f t="shared" si="333"/>
        <v>1</v>
      </c>
      <c r="J1987" s="5">
        <f t="shared" si="334"/>
        <v>2022</v>
      </c>
      <c r="K1987" s="5">
        <f t="shared" si="335"/>
        <v>9</v>
      </c>
      <c r="L1987" s="7">
        <f t="shared" si="336"/>
        <v>44570</v>
      </c>
      <c r="M1987" s="5" t="s">
        <v>2369</v>
      </c>
      <c r="U1987" s="5" t="s">
        <v>33</v>
      </c>
      <c r="V1987" s="5" t="str">
        <f t="shared" si="337"/>
        <v>clientes - varios</v>
      </c>
      <c r="W1987" s="5" t="str">
        <f t="shared" si="338"/>
        <v>CLIENTES - VARIOS</v>
      </c>
      <c r="X1987" s="5" t="str">
        <f t="shared" si="339"/>
        <v>Clientes - Varios</v>
      </c>
      <c r="Y1987" s="5">
        <v>99999999</v>
      </c>
      <c r="Z1987" s="5" t="s">
        <v>34</v>
      </c>
      <c r="AA1987" s="5" t="s">
        <v>35</v>
      </c>
      <c r="AD1987" s="5" t="s">
        <v>36</v>
      </c>
      <c r="AE1987" s="5">
        <v>423.73</v>
      </c>
      <c r="AF1987" s="5">
        <v>0</v>
      </c>
      <c r="AG1987" s="5">
        <v>76.27</v>
      </c>
      <c r="AH1987" s="5">
        <f t="shared" si="340"/>
        <v>500</v>
      </c>
    </row>
    <row r="1988" spans="1:34" x14ac:dyDescent="0.25">
      <c r="A1988" s="5">
        <v>1933</v>
      </c>
      <c r="B1988" s="5" t="s">
        <v>55</v>
      </c>
      <c r="C1988" s="5" t="s">
        <v>30</v>
      </c>
      <c r="D1988" s="5" t="s">
        <v>2384</v>
      </c>
      <c r="E1988" s="15" t="str">
        <f t="shared" si="341"/>
        <v>B002</v>
      </c>
      <c r="F1988" s="15" t="str">
        <f t="shared" si="331"/>
        <v>15852</v>
      </c>
      <c r="G1988" s="15" t="str">
        <f t="shared" si="332"/>
        <v>2-1</v>
      </c>
      <c r="H1988" s="5" t="s">
        <v>2369</v>
      </c>
      <c r="I1988" s="5">
        <f t="shared" si="333"/>
        <v>1</v>
      </c>
      <c r="J1988" s="5">
        <f t="shared" si="334"/>
        <v>2022</v>
      </c>
      <c r="K1988" s="5">
        <f t="shared" si="335"/>
        <v>9</v>
      </c>
      <c r="L1988" s="7">
        <f t="shared" si="336"/>
        <v>44570</v>
      </c>
      <c r="M1988" s="5" t="s">
        <v>2369</v>
      </c>
      <c r="U1988" s="5" t="s">
        <v>33</v>
      </c>
      <c r="V1988" s="5" t="str">
        <f t="shared" si="337"/>
        <v>clientes - varios</v>
      </c>
      <c r="W1988" s="5" t="str">
        <f t="shared" si="338"/>
        <v>CLIENTES - VARIOS</v>
      </c>
      <c r="X1988" s="5" t="str">
        <f t="shared" si="339"/>
        <v>Clientes - Varios</v>
      </c>
      <c r="Y1988" s="5">
        <v>99999999</v>
      </c>
      <c r="Z1988" s="5" t="s">
        <v>34</v>
      </c>
      <c r="AA1988" s="5" t="s">
        <v>35</v>
      </c>
      <c r="AD1988" s="5" t="s">
        <v>36</v>
      </c>
      <c r="AE1988" s="5">
        <v>423.73</v>
      </c>
      <c r="AF1988" s="5">
        <v>0</v>
      </c>
      <c r="AG1988" s="5">
        <v>76.27</v>
      </c>
      <c r="AH1988" s="5">
        <f t="shared" si="340"/>
        <v>500</v>
      </c>
    </row>
    <row r="1989" spans="1:34" x14ac:dyDescent="0.25">
      <c r="A1989" s="5">
        <v>1934</v>
      </c>
      <c r="B1989" s="5" t="s">
        <v>55</v>
      </c>
      <c r="C1989" s="5" t="s">
        <v>30</v>
      </c>
      <c r="D1989" s="5" t="s">
        <v>2385</v>
      </c>
      <c r="E1989" s="15" t="str">
        <f t="shared" si="341"/>
        <v>B002</v>
      </c>
      <c r="F1989" s="15" t="str">
        <f t="shared" si="331"/>
        <v>15851</v>
      </c>
      <c r="G1989" s="15" t="str">
        <f t="shared" si="332"/>
        <v>2-1</v>
      </c>
      <c r="H1989" s="5" t="s">
        <v>2369</v>
      </c>
      <c r="I1989" s="5">
        <f t="shared" si="333"/>
        <v>1</v>
      </c>
      <c r="J1989" s="5">
        <f t="shared" si="334"/>
        <v>2022</v>
      </c>
      <c r="K1989" s="5">
        <f t="shared" si="335"/>
        <v>9</v>
      </c>
      <c r="L1989" s="7">
        <f t="shared" si="336"/>
        <v>44570</v>
      </c>
      <c r="M1989" s="5" t="s">
        <v>2369</v>
      </c>
      <c r="U1989" s="5" t="s">
        <v>33</v>
      </c>
      <c r="V1989" s="5" t="str">
        <f t="shared" si="337"/>
        <v>clientes - varios</v>
      </c>
      <c r="W1989" s="5" t="str">
        <f t="shared" si="338"/>
        <v>CLIENTES - VARIOS</v>
      </c>
      <c r="X1989" s="5" t="str">
        <f t="shared" si="339"/>
        <v>Clientes - Varios</v>
      </c>
      <c r="Y1989" s="5">
        <v>99999999</v>
      </c>
      <c r="Z1989" s="5" t="s">
        <v>34</v>
      </c>
      <c r="AA1989" s="5" t="s">
        <v>35</v>
      </c>
      <c r="AD1989" s="5" t="s">
        <v>36</v>
      </c>
      <c r="AE1989" s="5">
        <v>508.47</v>
      </c>
      <c r="AF1989" s="5">
        <v>0</v>
      </c>
      <c r="AG1989" s="5">
        <v>91.53</v>
      </c>
      <c r="AH1989" s="5">
        <f t="shared" si="340"/>
        <v>600</v>
      </c>
    </row>
    <row r="1990" spans="1:34" x14ac:dyDescent="0.25">
      <c r="A1990" s="5">
        <v>1935</v>
      </c>
      <c r="B1990" s="5" t="s">
        <v>55</v>
      </c>
      <c r="C1990" s="5" t="s">
        <v>30</v>
      </c>
      <c r="D1990" s="5" t="s">
        <v>2386</v>
      </c>
      <c r="E1990" s="15" t="str">
        <f t="shared" si="341"/>
        <v>B002</v>
      </c>
      <c r="F1990" s="15" t="str">
        <f t="shared" si="331"/>
        <v>15850</v>
      </c>
      <c r="G1990" s="15" t="str">
        <f t="shared" si="332"/>
        <v>2-1</v>
      </c>
      <c r="H1990" s="5" t="s">
        <v>2369</v>
      </c>
      <c r="I1990" s="5">
        <f t="shared" si="333"/>
        <v>1</v>
      </c>
      <c r="J1990" s="5">
        <f t="shared" si="334"/>
        <v>2022</v>
      </c>
      <c r="K1990" s="5">
        <f t="shared" si="335"/>
        <v>9</v>
      </c>
      <c r="L1990" s="7">
        <f t="shared" si="336"/>
        <v>44570</v>
      </c>
      <c r="M1990" s="5" t="s">
        <v>2369</v>
      </c>
      <c r="U1990" s="5" t="s">
        <v>33</v>
      </c>
      <c r="V1990" s="5" t="str">
        <f t="shared" si="337"/>
        <v>clientes - varios</v>
      </c>
      <c r="W1990" s="5" t="str">
        <f t="shared" si="338"/>
        <v>CLIENTES - VARIOS</v>
      </c>
      <c r="X1990" s="5" t="str">
        <f t="shared" si="339"/>
        <v>Clientes - Varios</v>
      </c>
      <c r="Y1990" s="5">
        <v>99999999</v>
      </c>
      <c r="Z1990" s="5" t="s">
        <v>34</v>
      </c>
      <c r="AA1990" s="5" t="s">
        <v>35</v>
      </c>
      <c r="AD1990" s="5" t="s">
        <v>36</v>
      </c>
      <c r="AE1990" s="5">
        <v>508.47</v>
      </c>
      <c r="AF1990" s="5">
        <v>0</v>
      </c>
      <c r="AG1990" s="5">
        <v>91.53</v>
      </c>
      <c r="AH1990" s="5">
        <f t="shared" si="340"/>
        <v>600</v>
      </c>
    </row>
    <row r="1991" spans="1:34" x14ac:dyDescent="0.25">
      <c r="A1991" s="5">
        <v>1936</v>
      </c>
      <c r="B1991" s="5" t="s">
        <v>29</v>
      </c>
      <c r="C1991" s="5" t="s">
        <v>30</v>
      </c>
      <c r="D1991" s="5" t="s">
        <v>2387</v>
      </c>
      <c r="E1991" s="15" t="str">
        <f t="shared" si="341"/>
        <v>B001</v>
      </c>
      <c r="F1991" s="15" t="str">
        <f t="shared" si="331"/>
        <v>16819</v>
      </c>
      <c r="G1991" s="15" t="str">
        <f t="shared" si="332"/>
        <v>1-1</v>
      </c>
      <c r="H1991" s="5" t="s">
        <v>2369</v>
      </c>
      <c r="I1991" s="5">
        <f t="shared" si="333"/>
        <v>1</v>
      </c>
      <c r="J1991" s="5">
        <f t="shared" si="334"/>
        <v>2022</v>
      </c>
      <c r="K1991" s="5">
        <f t="shared" si="335"/>
        <v>9</v>
      </c>
      <c r="L1991" s="7">
        <f t="shared" si="336"/>
        <v>44570</v>
      </c>
      <c r="M1991" s="5" t="s">
        <v>2369</v>
      </c>
      <c r="U1991" s="5" t="s">
        <v>33</v>
      </c>
      <c r="V1991" s="5" t="str">
        <f t="shared" si="337"/>
        <v>clientes - varios</v>
      </c>
      <c r="W1991" s="5" t="str">
        <f t="shared" si="338"/>
        <v>CLIENTES - VARIOS</v>
      </c>
      <c r="X1991" s="5" t="str">
        <f t="shared" si="339"/>
        <v>Clientes - Varios</v>
      </c>
      <c r="Y1991" s="5">
        <v>99999999</v>
      </c>
      <c r="Z1991" s="5" t="s">
        <v>34</v>
      </c>
      <c r="AA1991" s="5" t="s">
        <v>35</v>
      </c>
      <c r="AD1991" s="5" t="s">
        <v>36</v>
      </c>
      <c r="AE1991" s="5">
        <v>508.47</v>
      </c>
      <c r="AF1991" s="5">
        <v>0</v>
      </c>
      <c r="AG1991" s="5">
        <v>91.53</v>
      </c>
      <c r="AH1991" s="5">
        <f t="shared" si="340"/>
        <v>600</v>
      </c>
    </row>
    <row r="1992" spans="1:34" x14ac:dyDescent="0.25">
      <c r="A1992" s="5">
        <v>1937</v>
      </c>
      <c r="B1992" s="5" t="s">
        <v>29</v>
      </c>
      <c r="C1992" s="5" t="s">
        <v>30</v>
      </c>
      <c r="D1992" s="5" t="s">
        <v>2388</v>
      </c>
      <c r="E1992" s="15" t="str">
        <f t="shared" si="341"/>
        <v>B001</v>
      </c>
      <c r="F1992" s="15" t="str">
        <f t="shared" si="331"/>
        <v>16818</v>
      </c>
      <c r="G1992" s="15" t="str">
        <f t="shared" si="332"/>
        <v>1-1</v>
      </c>
      <c r="H1992" s="5" t="s">
        <v>2369</v>
      </c>
      <c r="I1992" s="5">
        <f t="shared" si="333"/>
        <v>1</v>
      </c>
      <c r="J1992" s="5">
        <f t="shared" si="334"/>
        <v>2022</v>
      </c>
      <c r="K1992" s="5">
        <f t="shared" si="335"/>
        <v>9</v>
      </c>
      <c r="L1992" s="7">
        <f t="shared" si="336"/>
        <v>44570</v>
      </c>
      <c r="M1992" s="5" t="s">
        <v>2369</v>
      </c>
      <c r="U1992" s="5" t="s">
        <v>33</v>
      </c>
      <c r="V1992" s="5" t="str">
        <f t="shared" si="337"/>
        <v>clientes - varios</v>
      </c>
      <c r="W1992" s="5" t="str">
        <f t="shared" si="338"/>
        <v>CLIENTES - VARIOS</v>
      </c>
      <c r="X1992" s="5" t="str">
        <f t="shared" si="339"/>
        <v>Clientes - Varios</v>
      </c>
      <c r="Y1992" s="5">
        <v>99999999</v>
      </c>
      <c r="Z1992" s="5" t="s">
        <v>34</v>
      </c>
      <c r="AA1992" s="5" t="s">
        <v>35</v>
      </c>
      <c r="AD1992" s="5" t="s">
        <v>36</v>
      </c>
      <c r="AE1992" s="5">
        <v>508.47</v>
      </c>
      <c r="AF1992" s="5">
        <v>0</v>
      </c>
      <c r="AG1992" s="5">
        <v>91.53</v>
      </c>
      <c r="AH1992" s="5">
        <f t="shared" si="340"/>
        <v>600</v>
      </c>
    </row>
    <row r="1993" spans="1:34" x14ac:dyDescent="0.25">
      <c r="A1993" s="5">
        <v>1938</v>
      </c>
      <c r="B1993" s="5" t="s">
        <v>29</v>
      </c>
      <c r="C1993" s="5" t="s">
        <v>30</v>
      </c>
      <c r="D1993" s="5" t="s">
        <v>2389</v>
      </c>
      <c r="E1993" s="15" t="str">
        <f t="shared" si="341"/>
        <v>B001</v>
      </c>
      <c r="F1993" s="15" t="str">
        <f t="shared" si="331"/>
        <v>16817</v>
      </c>
      <c r="G1993" s="15" t="str">
        <f t="shared" si="332"/>
        <v>1-1</v>
      </c>
      <c r="H1993" s="5" t="s">
        <v>2369</v>
      </c>
      <c r="I1993" s="5">
        <f t="shared" si="333"/>
        <v>1</v>
      </c>
      <c r="J1993" s="5">
        <f t="shared" si="334"/>
        <v>2022</v>
      </c>
      <c r="K1993" s="5">
        <f t="shared" si="335"/>
        <v>9</v>
      </c>
      <c r="L1993" s="7">
        <f t="shared" si="336"/>
        <v>44570</v>
      </c>
      <c r="M1993" s="5" t="s">
        <v>2369</v>
      </c>
      <c r="U1993" s="5" t="s">
        <v>33</v>
      </c>
      <c r="V1993" s="5" t="str">
        <f t="shared" si="337"/>
        <v>clientes - varios</v>
      </c>
      <c r="W1993" s="5" t="str">
        <f t="shared" si="338"/>
        <v>CLIENTES - VARIOS</v>
      </c>
      <c r="X1993" s="5" t="str">
        <f t="shared" si="339"/>
        <v>Clientes - Varios</v>
      </c>
      <c r="Y1993" s="5">
        <v>99999999</v>
      </c>
      <c r="Z1993" s="5" t="s">
        <v>34</v>
      </c>
      <c r="AA1993" s="5" t="s">
        <v>35</v>
      </c>
      <c r="AD1993" s="5" t="s">
        <v>36</v>
      </c>
      <c r="AE1993" s="5">
        <v>508.47</v>
      </c>
      <c r="AF1993" s="5">
        <v>0</v>
      </c>
      <c r="AG1993" s="5">
        <v>91.53</v>
      </c>
      <c r="AH1993" s="5">
        <f t="shared" si="340"/>
        <v>600</v>
      </c>
    </row>
    <row r="1994" spans="1:34" x14ac:dyDescent="0.25">
      <c r="A1994" s="5">
        <v>1939</v>
      </c>
      <c r="B1994" s="5" t="s">
        <v>29</v>
      </c>
      <c r="C1994" s="5" t="s">
        <v>30</v>
      </c>
      <c r="D1994" s="5" t="s">
        <v>2390</v>
      </c>
      <c r="E1994" s="15" t="str">
        <f t="shared" si="341"/>
        <v>B001</v>
      </c>
      <c r="F1994" s="15" t="str">
        <f t="shared" si="331"/>
        <v>16816</v>
      </c>
      <c r="G1994" s="15" t="str">
        <f t="shared" si="332"/>
        <v>1-1</v>
      </c>
      <c r="H1994" s="5" t="s">
        <v>2369</v>
      </c>
      <c r="I1994" s="5">
        <f t="shared" si="333"/>
        <v>1</v>
      </c>
      <c r="J1994" s="5">
        <f t="shared" si="334"/>
        <v>2022</v>
      </c>
      <c r="K1994" s="5">
        <f t="shared" si="335"/>
        <v>9</v>
      </c>
      <c r="L1994" s="7">
        <f t="shared" si="336"/>
        <v>44570</v>
      </c>
      <c r="M1994" s="5" t="s">
        <v>2369</v>
      </c>
      <c r="U1994" s="5" t="s">
        <v>33</v>
      </c>
      <c r="V1994" s="5" t="str">
        <f t="shared" si="337"/>
        <v>clientes - varios</v>
      </c>
      <c r="W1994" s="5" t="str">
        <f t="shared" si="338"/>
        <v>CLIENTES - VARIOS</v>
      </c>
      <c r="X1994" s="5" t="str">
        <f t="shared" si="339"/>
        <v>Clientes - Varios</v>
      </c>
      <c r="Y1994" s="5">
        <v>99999999</v>
      </c>
      <c r="Z1994" s="5" t="s">
        <v>34</v>
      </c>
      <c r="AA1994" s="5" t="s">
        <v>35</v>
      </c>
      <c r="AD1994" s="5" t="s">
        <v>36</v>
      </c>
      <c r="AE1994" s="5">
        <v>169.49</v>
      </c>
      <c r="AF1994" s="5">
        <v>0</v>
      </c>
      <c r="AG1994" s="5">
        <v>30.51</v>
      </c>
      <c r="AH1994" s="5">
        <f t="shared" si="340"/>
        <v>200</v>
      </c>
    </row>
    <row r="1995" spans="1:34" x14ac:dyDescent="0.25">
      <c r="A1995" s="5">
        <v>1940</v>
      </c>
      <c r="B1995" s="5" t="s">
        <v>29</v>
      </c>
      <c r="C1995" s="5" t="s">
        <v>38</v>
      </c>
      <c r="D1995" s="5" t="s">
        <v>2391</v>
      </c>
      <c r="E1995" s="15" t="str">
        <f t="shared" si="341"/>
        <v>F001</v>
      </c>
      <c r="F1995" s="15" t="str">
        <f t="shared" si="331"/>
        <v>8072</v>
      </c>
      <c r="G1995" s="15" t="str">
        <f t="shared" si="332"/>
        <v>1-8</v>
      </c>
      <c r="H1995" s="5" t="s">
        <v>2369</v>
      </c>
      <c r="I1995" s="5">
        <f t="shared" si="333"/>
        <v>1</v>
      </c>
      <c r="J1995" s="5">
        <f t="shared" si="334"/>
        <v>2022</v>
      </c>
      <c r="K1995" s="5">
        <f t="shared" si="335"/>
        <v>9</v>
      </c>
      <c r="L1995" s="7">
        <f t="shared" si="336"/>
        <v>44570</v>
      </c>
      <c r="M1995" s="5" t="s">
        <v>2369</v>
      </c>
      <c r="R1995" s="5" t="s">
        <v>395</v>
      </c>
      <c r="S1995" s="5" t="s">
        <v>168</v>
      </c>
      <c r="T1995" s="5" t="s">
        <v>169</v>
      </c>
      <c r="U1995" s="5" t="s">
        <v>396</v>
      </c>
      <c r="V1995" s="5" t="str">
        <f t="shared" si="337"/>
        <v>transportes pasamayo s r ltda</v>
      </c>
      <c r="W1995" s="5" t="str">
        <f t="shared" si="338"/>
        <v>TRANSPORTES PASAMAYO S R LTDA</v>
      </c>
      <c r="X1995" s="5" t="str">
        <f t="shared" si="339"/>
        <v>Transportes Pasamayo S R Ltda</v>
      </c>
      <c r="Y1995" s="5">
        <v>20225171719</v>
      </c>
      <c r="Z1995" s="5" t="s">
        <v>34</v>
      </c>
      <c r="AA1995" s="5" t="s">
        <v>35</v>
      </c>
      <c r="AD1995" s="5" t="s">
        <v>36</v>
      </c>
      <c r="AE1995" s="5">
        <v>144.07</v>
      </c>
      <c r="AF1995" s="5">
        <v>0</v>
      </c>
      <c r="AG1995" s="5">
        <v>25.93</v>
      </c>
      <c r="AH1995" s="5">
        <f t="shared" si="340"/>
        <v>170</v>
      </c>
    </row>
    <row r="1996" spans="1:34" x14ac:dyDescent="0.25">
      <c r="A1996" s="5">
        <v>1941</v>
      </c>
      <c r="B1996" s="5" t="s">
        <v>29</v>
      </c>
      <c r="C1996" s="5" t="s">
        <v>30</v>
      </c>
      <c r="D1996" s="5" t="s">
        <v>2392</v>
      </c>
      <c r="E1996" s="15" t="str">
        <f t="shared" si="341"/>
        <v>B001</v>
      </c>
      <c r="F1996" s="15" t="str">
        <f t="shared" si="331"/>
        <v>16815</v>
      </c>
      <c r="G1996" s="15" t="str">
        <f t="shared" si="332"/>
        <v>1-1</v>
      </c>
      <c r="H1996" s="5" t="s">
        <v>2369</v>
      </c>
      <c r="I1996" s="5">
        <f t="shared" si="333"/>
        <v>1</v>
      </c>
      <c r="J1996" s="5">
        <f t="shared" si="334"/>
        <v>2022</v>
      </c>
      <c r="K1996" s="5">
        <f t="shared" si="335"/>
        <v>9</v>
      </c>
      <c r="L1996" s="7">
        <f t="shared" si="336"/>
        <v>44570</v>
      </c>
      <c r="M1996" s="5" t="s">
        <v>2369</v>
      </c>
      <c r="U1996" s="5" t="s">
        <v>33</v>
      </c>
      <c r="V1996" s="5" t="str">
        <f t="shared" si="337"/>
        <v>clientes - varios</v>
      </c>
      <c r="W1996" s="5" t="str">
        <f t="shared" si="338"/>
        <v>CLIENTES - VARIOS</v>
      </c>
      <c r="X1996" s="5" t="str">
        <f t="shared" si="339"/>
        <v>Clientes - Varios</v>
      </c>
      <c r="Y1996" s="5">
        <v>99999999</v>
      </c>
      <c r="Z1996" s="5" t="s">
        <v>34</v>
      </c>
      <c r="AA1996" s="5" t="s">
        <v>35</v>
      </c>
      <c r="AD1996" s="5" t="s">
        <v>36</v>
      </c>
      <c r="AE1996" s="5">
        <v>42.37</v>
      </c>
      <c r="AF1996" s="5">
        <v>0</v>
      </c>
      <c r="AG1996" s="5">
        <v>7.63</v>
      </c>
      <c r="AH1996" s="5">
        <f t="shared" si="340"/>
        <v>50</v>
      </c>
    </row>
    <row r="1997" spans="1:34" x14ac:dyDescent="0.25">
      <c r="A1997" s="5">
        <v>1942</v>
      </c>
      <c r="B1997" s="5" t="s">
        <v>29</v>
      </c>
      <c r="C1997" s="5" t="s">
        <v>30</v>
      </c>
      <c r="D1997" s="5" t="s">
        <v>2393</v>
      </c>
      <c r="E1997" s="15" t="str">
        <f t="shared" si="341"/>
        <v>B001</v>
      </c>
      <c r="F1997" s="15" t="str">
        <f t="shared" si="331"/>
        <v>16814</v>
      </c>
      <c r="G1997" s="15" t="str">
        <f t="shared" si="332"/>
        <v>1-1</v>
      </c>
      <c r="H1997" s="5" t="s">
        <v>2369</v>
      </c>
      <c r="I1997" s="5">
        <f t="shared" si="333"/>
        <v>1</v>
      </c>
      <c r="J1997" s="5">
        <f t="shared" si="334"/>
        <v>2022</v>
      </c>
      <c r="K1997" s="5">
        <f t="shared" si="335"/>
        <v>9</v>
      </c>
      <c r="L1997" s="7">
        <f t="shared" si="336"/>
        <v>44570</v>
      </c>
      <c r="M1997" s="5" t="s">
        <v>2369</v>
      </c>
      <c r="U1997" s="5" t="s">
        <v>2394</v>
      </c>
      <c r="V1997" s="5" t="str">
        <f t="shared" si="337"/>
        <v>paico guerrero, aladino</v>
      </c>
      <c r="W1997" s="5" t="str">
        <f t="shared" si="338"/>
        <v>PAICO GUERRERO, ALADINO</v>
      </c>
      <c r="X1997" s="5" t="str">
        <f t="shared" si="339"/>
        <v>Paico Guerrero, Aladino</v>
      </c>
      <c r="Y1997" s="5">
        <v>28105535</v>
      </c>
      <c r="Z1997" s="5" t="s">
        <v>34</v>
      </c>
      <c r="AA1997" s="5" t="s">
        <v>35</v>
      </c>
      <c r="AD1997" s="5" t="s">
        <v>36</v>
      </c>
      <c r="AE1997" s="5">
        <v>152.54</v>
      </c>
      <c r="AF1997" s="5">
        <v>0</v>
      </c>
      <c r="AG1997" s="5">
        <v>27.46</v>
      </c>
      <c r="AH1997" s="5">
        <f t="shared" si="340"/>
        <v>180</v>
      </c>
    </row>
    <row r="1998" spans="1:34" x14ac:dyDescent="0.25">
      <c r="A1998" s="5">
        <v>1943</v>
      </c>
      <c r="B1998" s="5" t="s">
        <v>55</v>
      </c>
      <c r="C1998" s="5" t="s">
        <v>30</v>
      </c>
      <c r="D1998" s="5" t="s">
        <v>2395</v>
      </c>
      <c r="E1998" s="15" t="str">
        <f t="shared" si="341"/>
        <v>B002</v>
      </c>
      <c r="F1998" s="15" t="str">
        <f t="shared" si="331"/>
        <v>15849</v>
      </c>
      <c r="G1998" s="15" t="str">
        <f t="shared" si="332"/>
        <v>2-1</v>
      </c>
      <c r="H1998" s="5" t="s">
        <v>2369</v>
      </c>
      <c r="I1998" s="5">
        <f t="shared" si="333"/>
        <v>1</v>
      </c>
      <c r="J1998" s="5">
        <f t="shared" si="334"/>
        <v>2022</v>
      </c>
      <c r="K1998" s="5">
        <f t="shared" si="335"/>
        <v>9</v>
      </c>
      <c r="L1998" s="7">
        <f t="shared" si="336"/>
        <v>44570</v>
      </c>
      <c r="M1998" s="5" t="s">
        <v>2369</v>
      </c>
      <c r="U1998" s="5" t="s">
        <v>33</v>
      </c>
      <c r="V1998" s="5" t="str">
        <f t="shared" si="337"/>
        <v>clientes - varios</v>
      </c>
      <c r="W1998" s="5" t="str">
        <f t="shared" si="338"/>
        <v>CLIENTES - VARIOS</v>
      </c>
      <c r="X1998" s="5" t="str">
        <f t="shared" si="339"/>
        <v>Clientes - Varios</v>
      </c>
      <c r="Y1998" s="5">
        <v>99999999</v>
      </c>
      <c r="Z1998" s="5" t="s">
        <v>34</v>
      </c>
      <c r="AA1998" s="5" t="s">
        <v>35</v>
      </c>
      <c r="AD1998" s="5" t="s">
        <v>36</v>
      </c>
      <c r="AE1998" s="5">
        <v>84.75</v>
      </c>
      <c r="AF1998" s="5">
        <v>0</v>
      </c>
      <c r="AG1998" s="5">
        <v>15.25</v>
      </c>
      <c r="AH1998" s="5">
        <f t="shared" si="340"/>
        <v>100</v>
      </c>
    </row>
    <row r="1999" spans="1:34" x14ac:dyDescent="0.25">
      <c r="A1999" s="5">
        <v>1944</v>
      </c>
      <c r="B1999" s="5" t="s">
        <v>55</v>
      </c>
      <c r="C1999" s="5" t="s">
        <v>30</v>
      </c>
      <c r="D1999" s="5" t="s">
        <v>2396</v>
      </c>
      <c r="E1999" s="15" t="str">
        <f t="shared" si="341"/>
        <v>B002</v>
      </c>
      <c r="F1999" s="15" t="str">
        <f t="shared" si="331"/>
        <v>15848</v>
      </c>
      <c r="G1999" s="15" t="str">
        <f t="shared" si="332"/>
        <v>2-1</v>
      </c>
      <c r="H1999" s="5" t="s">
        <v>2369</v>
      </c>
      <c r="I1999" s="5">
        <f t="shared" si="333"/>
        <v>1</v>
      </c>
      <c r="J1999" s="5">
        <f t="shared" si="334"/>
        <v>2022</v>
      </c>
      <c r="K1999" s="5">
        <f t="shared" si="335"/>
        <v>9</v>
      </c>
      <c r="L1999" s="7">
        <f t="shared" si="336"/>
        <v>44570</v>
      </c>
      <c r="M1999" s="5" t="s">
        <v>2369</v>
      </c>
      <c r="U1999" s="5" t="s">
        <v>33</v>
      </c>
      <c r="V1999" s="5" t="str">
        <f t="shared" si="337"/>
        <v>clientes - varios</v>
      </c>
      <c r="W1999" s="5" t="str">
        <f t="shared" si="338"/>
        <v>CLIENTES - VARIOS</v>
      </c>
      <c r="X1999" s="5" t="str">
        <f t="shared" si="339"/>
        <v>Clientes - Varios</v>
      </c>
      <c r="Y1999" s="5">
        <v>99999999</v>
      </c>
      <c r="Z1999" s="5" t="s">
        <v>34</v>
      </c>
      <c r="AA1999" s="5" t="s">
        <v>35</v>
      </c>
      <c r="AD1999" s="5" t="s">
        <v>36</v>
      </c>
      <c r="AE1999" s="5">
        <v>59.32</v>
      </c>
      <c r="AF1999" s="5">
        <v>0</v>
      </c>
      <c r="AG1999" s="5">
        <v>10.68</v>
      </c>
      <c r="AH1999" s="5">
        <f t="shared" si="340"/>
        <v>70</v>
      </c>
    </row>
    <row r="2000" spans="1:34" x14ac:dyDescent="0.25">
      <c r="A2000" s="5">
        <v>1945</v>
      </c>
      <c r="B2000" s="5" t="s">
        <v>49</v>
      </c>
      <c r="C2000" s="5" t="s">
        <v>38</v>
      </c>
      <c r="D2000" s="5" t="s">
        <v>2397</v>
      </c>
      <c r="E2000" s="15" t="str">
        <f t="shared" si="341"/>
        <v>F003</v>
      </c>
      <c r="F2000" s="15" t="str">
        <f t="shared" si="331"/>
        <v>2036</v>
      </c>
      <c r="G2000" s="15" t="str">
        <f t="shared" si="332"/>
        <v>3-2</v>
      </c>
      <c r="H2000" s="5" t="s">
        <v>2369</v>
      </c>
      <c r="I2000" s="5">
        <f t="shared" si="333"/>
        <v>1</v>
      </c>
      <c r="J2000" s="5">
        <f t="shared" si="334"/>
        <v>2022</v>
      </c>
      <c r="K2000" s="5">
        <f t="shared" si="335"/>
        <v>9</v>
      </c>
      <c r="L2000" s="7">
        <f t="shared" si="336"/>
        <v>44570</v>
      </c>
      <c r="M2000" s="5" t="s">
        <v>2369</v>
      </c>
      <c r="R2000" s="5" t="s">
        <v>41</v>
      </c>
      <c r="S2000" s="5" t="s">
        <v>40</v>
      </c>
      <c r="T2000" s="5" t="s">
        <v>41</v>
      </c>
      <c r="U2000" s="5" t="s">
        <v>106</v>
      </c>
      <c r="V2000" s="5" t="str">
        <f t="shared" si="337"/>
        <v>casiano maco segundo baltazar</v>
      </c>
      <c r="W2000" s="5" t="str">
        <f t="shared" si="338"/>
        <v>CASIANO MACO SEGUNDO BALTAZAR</v>
      </c>
      <c r="X2000" s="5" t="str">
        <f t="shared" si="339"/>
        <v>Casiano Maco Segundo Baltazar</v>
      </c>
      <c r="Y2000" s="5">
        <v>10432479388</v>
      </c>
      <c r="Z2000" s="5" t="s">
        <v>34</v>
      </c>
      <c r="AA2000" s="5" t="s">
        <v>35</v>
      </c>
      <c r="AD2000" s="5" t="s">
        <v>36</v>
      </c>
      <c r="AE2000" s="5">
        <v>16.95</v>
      </c>
      <c r="AF2000" s="5">
        <v>0</v>
      </c>
      <c r="AG2000" s="5">
        <v>3.05</v>
      </c>
      <c r="AH2000" s="5">
        <f t="shared" si="340"/>
        <v>20</v>
      </c>
    </row>
    <row r="2001" spans="1:34" x14ac:dyDescent="0.25">
      <c r="A2001" s="5">
        <v>1946</v>
      </c>
      <c r="B2001" s="5" t="s">
        <v>29</v>
      </c>
      <c r="C2001" s="5" t="s">
        <v>38</v>
      </c>
      <c r="D2001" s="5" t="s">
        <v>2398</v>
      </c>
      <c r="E2001" s="15" t="str">
        <f t="shared" si="341"/>
        <v>F001</v>
      </c>
      <c r="F2001" s="15" t="str">
        <f t="shared" si="331"/>
        <v>8071</v>
      </c>
      <c r="G2001" s="15" t="str">
        <f t="shared" si="332"/>
        <v>1-8</v>
      </c>
      <c r="H2001" s="5" t="s">
        <v>2369</v>
      </c>
      <c r="I2001" s="5">
        <f t="shared" si="333"/>
        <v>1</v>
      </c>
      <c r="J2001" s="5">
        <f t="shared" si="334"/>
        <v>2022</v>
      </c>
      <c r="K2001" s="5">
        <f t="shared" si="335"/>
        <v>9</v>
      </c>
      <c r="L2001" s="7">
        <f t="shared" si="336"/>
        <v>44570</v>
      </c>
      <c r="M2001" s="5" t="s">
        <v>2369</v>
      </c>
      <c r="R2001" s="5" t="s">
        <v>211</v>
      </c>
      <c r="S2001" s="5" t="s">
        <v>61</v>
      </c>
      <c r="T2001" s="5" t="s">
        <v>211</v>
      </c>
      <c r="U2001" s="5" t="s">
        <v>2399</v>
      </c>
      <c r="V2001" s="5" t="str">
        <f t="shared" si="337"/>
        <v>consultores &amp; constructores ribab e.i.r.l.</v>
      </c>
      <c r="W2001" s="5" t="str">
        <f t="shared" si="338"/>
        <v>CONSULTORES &amp; CONSTRUCTORES RIBAB E.I.R.L.</v>
      </c>
      <c r="X2001" s="5" t="str">
        <f t="shared" si="339"/>
        <v>Consultores &amp; Constructores Ribab E.I.R.L.</v>
      </c>
      <c r="Y2001" s="5">
        <v>20488040988</v>
      </c>
      <c r="Z2001" s="5" t="s">
        <v>34</v>
      </c>
      <c r="AA2001" s="5" t="s">
        <v>35</v>
      </c>
      <c r="AD2001" s="5" t="s">
        <v>36</v>
      </c>
      <c r="AE2001" s="5">
        <v>158.47999999999999</v>
      </c>
      <c r="AF2001" s="5">
        <v>0</v>
      </c>
      <c r="AG2001" s="5">
        <v>28.53</v>
      </c>
      <c r="AH2001" s="5">
        <f t="shared" si="340"/>
        <v>187.01</v>
      </c>
    </row>
    <row r="2002" spans="1:34" x14ac:dyDescent="0.25">
      <c r="A2002" s="5">
        <v>1947</v>
      </c>
      <c r="B2002" s="5" t="s">
        <v>29</v>
      </c>
      <c r="C2002" s="5" t="s">
        <v>38</v>
      </c>
      <c r="D2002" s="5" t="s">
        <v>2400</v>
      </c>
      <c r="E2002" s="15" t="str">
        <f t="shared" si="341"/>
        <v>F001</v>
      </c>
      <c r="F2002" s="15" t="str">
        <f t="shared" si="331"/>
        <v>8070</v>
      </c>
      <c r="G2002" s="15" t="str">
        <f t="shared" si="332"/>
        <v>1-8</v>
      </c>
      <c r="H2002" s="5" t="s">
        <v>2369</v>
      </c>
      <c r="I2002" s="5">
        <f t="shared" si="333"/>
        <v>1</v>
      </c>
      <c r="J2002" s="5">
        <f t="shared" si="334"/>
        <v>2022</v>
      </c>
      <c r="K2002" s="5">
        <f t="shared" si="335"/>
        <v>9</v>
      </c>
      <c r="L2002" s="7">
        <f t="shared" si="336"/>
        <v>44570</v>
      </c>
      <c r="M2002" s="5" t="s">
        <v>2369</v>
      </c>
      <c r="R2002" s="5" t="s">
        <v>169</v>
      </c>
      <c r="S2002" s="5" t="s">
        <v>168</v>
      </c>
      <c r="T2002" s="5" t="s">
        <v>169</v>
      </c>
      <c r="U2002" s="5" t="s">
        <v>328</v>
      </c>
      <c r="V2002" s="5" t="str">
        <f t="shared" si="337"/>
        <v>empresa de transporte delgado rodriguez sociedad anonima cerrada</v>
      </c>
      <c r="W2002" s="5" t="str">
        <f t="shared" si="338"/>
        <v>EMPRESA DE TRANSPORTE DELGADO RODRIGUEZ SOCIEDAD ANONIMA CERRADA</v>
      </c>
      <c r="X2002" s="5" t="str">
        <f t="shared" si="339"/>
        <v>Empresa De Transporte Delgado Rodriguez Sociedad Anonima Cerrada</v>
      </c>
      <c r="Y2002" s="5">
        <v>20524458501</v>
      </c>
      <c r="Z2002" s="5" t="s">
        <v>34</v>
      </c>
      <c r="AA2002" s="5" t="s">
        <v>35</v>
      </c>
      <c r="AD2002" s="5" t="s">
        <v>36</v>
      </c>
      <c r="AE2002" s="5">
        <v>128.9</v>
      </c>
      <c r="AF2002" s="5">
        <v>0</v>
      </c>
      <c r="AG2002" s="5">
        <v>23.2</v>
      </c>
      <c r="AH2002" s="5">
        <f t="shared" si="340"/>
        <v>152.1</v>
      </c>
    </row>
    <row r="2003" spans="1:34" x14ac:dyDescent="0.25">
      <c r="A2003" s="5">
        <v>1948</v>
      </c>
      <c r="B2003" s="5" t="s">
        <v>29</v>
      </c>
      <c r="C2003" s="5" t="s">
        <v>30</v>
      </c>
      <c r="D2003" s="5" t="s">
        <v>2401</v>
      </c>
      <c r="E2003" s="15" t="str">
        <f t="shared" si="341"/>
        <v>B001</v>
      </c>
      <c r="F2003" s="15" t="str">
        <f t="shared" si="331"/>
        <v>16813</v>
      </c>
      <c r="G2003" s="15" t="str">
        <f t="shared" si="332"/>
        <v>1-1</v>
      </c>
      <c r="H2003" s="5" t="s">
        <v>2402</v>
      </c>
      <c r="I2003" s="5">
        <f t="shared" si="333"/>
        <v>1</v>
      </c>
      <c r="J2003" s="5">
        <f t="shared" si="334"/>
        <v>2022</v>
      </c>
      <c r="K2003" s="5">
        <f t="shared" si="335"/>
        <v>8</v>
      </c>
      <c r="L2003" s="7">
        <f t="shared" si="336"/>
        <v>44569</v>
      </c>
      <c r="M2003" s="5" t="s">
        <v>2402</v>
      </c>
      <c r="U2003" s="5" t="s">
        <v>33</v>
      </c>
      <c r="V2003" s="5" t="str">
        <f t="shared" si="337"/>
        <v>clientes - varios</v>
      </c>
      <c r="W2003" s="5" t="str">
        <f t="shared" si="338"/>
        <v>CLIENTES - VARIOS</v>
      </c>
      <c r="X2003" s="5" t="str">
        <f t="shared" si="339"/>
        <v>Clientes - Varios</v>
      </c>
      <c r="Y2003" s="5">
        <v>99999999</v>
      </c>
      <c r="Z2003" s="5" t="s">
        <v>34</v>
      </c>
      <c r="AA2003" s="5" t="s">
        <v>35</v>
      </c>
      <c r="AD2003" s="5" t="s">
        <v>36</v>
      </c>
      <c r="AE2003" s="5">
        <v>101.69</v>
      </c>
      <c r="AF2003" s="5">
        <v>0</v>
      </c>
      <c r="AG2003" s="5">
        <v>18.309999999999999</v>
      </c>
      <c r="AH2003" s="5">
        <f t="shared" si="340"/>
        <v>120</v>
      </c>
    </row>
    <row r="2004" spans="1:34" x14ac:dyDescent="0.25">
      <c r="A2004" s="5">
        <v>1949</v>
      </c>
      <c r="B2004" s="5" t="s">
        <v>29</v>
      </c>
      <c r="C2004" s="5" t="s">
        <v>30</v>
      </c>
      <c r="D2004" s="5" t="s">
        <v>2403</v>
      </c>
      <c r="E2004" s="15" t="str">
        <f t="shared" si="341"/>
        <v>B001</v>
      </c>
      <c r="F2004" s="15" t="str">
        <f t="shared" si="331"/>
        <v>16812</v>
      </c>
      <c r="G2004" s="15" t="str">
        <f t="shared" si="332"/>
        <v>1-1</v>
      </c>
      <c r="H2004" s="5" t="s">
        <v>2402</v>
      </c>
      <c r="I2004" s="5">
        <f t="shared" si="333"/>
        <v>1</v>
      </c>
      <c r="J2004" s="5">
        <f t="shared" si="334"/>
        <v>2022</v>
      </c>
      <c r="K2004" s="5">
        <f t="shared" si="335"/>
        <v>8</v>
      </c>
      <c r="L2004" s="7">
        <f t="shared" si="336"/>
        <v>44569</v>
      </c>
      <c r="M2004" s="5" t="s">
        <v>2402</v>
      </c>
      <c r="U2004" s="5" t="s">
        <v>33</v>
      </c>
      <c r="V2004" s="5" t="str">
        <f t="shared" si="337"/>
        <v>clientes - varios</v>
      </c>
      <c r="W2004" s="5" t="str">
        <f t="shared" si="338"/>
        <v>CLIENTES - VARIOS</v>
      </c>
      <c r="X2004" s="5" t="str">
        <f t="shared" si="339"/>
        <v>Clientes - Varios</v>
      </c>
      <c r="Y2004" s="5">
        <v>99999999</v>
      </c>
      <c r="Z2004" s="5" t="s">
        <v>34</v>
      </c>
      <c r="AA2004" s="5" t="s">
        <v>35</v>
      </c>
      <c r="AD2004" s="5" t="s">
        <v>36</v>
      </c>
      <c r="AE2004" s="5">
        <v>149.15</v>
      </c>
      <c r="AF2004" s="5">
        <v>0</v>
      </c>
      <c r="AG2004" s="5">
        <v>26.85</v>
      </c>
      <c r="AH2004" s="5">
        <f t="shared" si="340"/>
        <v>176</v>
      </c>
    </row>
    <row r="2005" spans="1:34" x14ac:dyDescent="0.25">
      <c r="A2005" s="5">
        <v>1950</v>
      </c>
      <c r="B2005" s="5" t="s">
        <v>55</v>
      </c>
      <c r="C2005" s="5" t="s">
        <v>38</v>
      </c>
      <c r="D2005" s="5" t="s">
        <v>2404</v>
      </c>
      <c r="E2005" s="15" t="str">
        <f t="shared" si="341"/>
        <v>F002</v>
      </c>
      <c r="F2005" s="15" t="str">
        <f t="shared" si="331"/>
        <v>3427</v>
      </c>
      <c r="G2005" s="15" t="str">
        <f t="shared" si="332"/>
        <v>2-3</v>
      </c>
      <c r="H2005" s="5" t="s">
        <v>2402</v>
      </c>
      <c r="I2005" s="5">
        <f t="shared" si="333"/>
        <v>1</v>
      </c>
      <c r="J2005" s="5">
        <f t="shared" si="334"/>
        <v>2022</v>
      </c>
      <c r="K2005" s="5">
        <f t="shared" si="335"/>
        <v>8</v>
      </c>
      <c r="L2005" s="7">
        <f t="shared" si="336"/>
        <v>44569</v>
      </c>
      <c r="M2005" s="5" t="s">
        <v>2402</v>
      </c>
      <c r="R2005" s="5" t="s">
        <v>41</v>
      </c>
      <c r="S2005" s="5" t="s">
        <v>40</v>
      </c>
      <c r="T2005" s="5" t="s">
        <v>41</v>
      </c>
      <c r="U2005" s="5" t="s">
        <v>106</v>
      </c>
      <c r="V2005" s="5" t="str">
        <f t="shared" si="337"/>
        <v>casiano maco segundo baltazar</v>
      </c>
      <c r="W2005" s="5" t="str">
        <f t="shared" si="338"/>
        <v>CASIANO MACO SEGUNDO BALTAZAR</v>
      </c>
      <c r="X2005" s="5" t="str">
        <f t="shared" si="339"/>
        <v>Casiano Maco Segundo Baltazar</v>
      </c>
      <c r="Y2005" s="5">
        <v>10432479388</v>
      </c>
      <c r="Z2005" s="5" t="s">
        <v>34</v>
      </c>
      <c r="AA2005" s="5" t="s">
        <v>35</v>
      </c>
      <c r="AD2005" s="5" t="s">
        <v>36</v>
      </c>
      <c r="AE2005" s="5">
        <v>135.59</v>
      </c>
      <c r="AF2005" s="5">
        <v>0</v>
      </c>
      <c r="AG2005" s="5">
        <v>24.41</v>
      </c>
      <c r="AH2005" s="5">
        <f t="shared" si="340"/>
        <v>160</v>
      </c>
    </row>
    <row r="2006" spans="1:34" x14ac:dyDescent="0.25">
      <c r="A2006" s="5">
        <v>1951</v>
      </c>
      <c r="B2006" s="5" t="s">
        <v>55</v>
      </c>
      <c r="C2006" s="5" t="s">
        <v>38</v>
      </c>
      <c r="D2006" s="5" t="s">
        <v>2405</v>
      </c>
      <c r="E2006" s="15" t="str">
        <f t="shared" si="341"/>
        <v>F002</v>
      </c>
      <c r="F2006" s="15" t="str">
        <f t="shared" si="331"/>
        <v>3426</v>
      </c>
      <c r="G2006" s="15" t="str">
        <f t="shared" si="332"/>
        <v>2-3</v>
      </c>
      <c r="H2006" s="5" t="s">
        <v>2402</v>
      </c>
      <c r="I2006" s="5">
        <f t="shared" si="333"/>
        <v>1</v>
      </c>
      <c r="J2006" s="5">
        <f t="shared" si="334"/>
        <v>2022</v>
      </c>
      <c r="K2006" s="5">
        <f t="shared" si="335"/>
        <v>8</v>
      </c>
      <c r="L2006" s="7">
        <f t="shared" si="336"/>
        <v>44569</v>
      </c>
      <c r="M2006" s="5" t="s">
        <v>2402</v>
      </c>
      <c r="R2006" s="5" t="s">
        <v>41</v>
      </c>
      <c r="S2006" s="5" t="s">
        <v>40</v>
      </c>
      <c r="T2006" s="5" t="s">
        <v>41</v>
      </c>
      <c r="U2006" s="5" t="s">
        <v>95</v>
      </c>
      <c r="V2006" s="5" t="str">
        <f t="shared" si="337"/>
        <v>distribuciones e.m.i. s.a.c.</v>
      </c>
      <c r="W2006" s="5" t="str">
        <f t="shared" si="338"/>
        <v>DISTRIBUCIONES E.M.I. S.A.C.</v>
      </c>
      <c r="X2006" s="5" t="str">
        <f t="shared" si="339"/>
        <v>Distribuciones E.M.I. S.A.C.</v>
      </c>
      <c r="Y2006" s="5">
        <v>20352813711</v>
      </c>
      <c r="Z2006" s="5" t="s">
        <v>34</v>
      </c>
      <c r="AA2006" s="5" t="s">
        <v>35</v>
      </c>
      <c r="AD2006" s="5" t="s">
        <v>36</v>
      </c>
      <c r="AE2006" s="5">
        <v>50.85</v>
      </c>
      <c r="AF2006" s="5">
        <v>0</v>
      </c>
      <c r="AG2006" s="5">
        <v>9.15</v>
      </c>
      <c r="AH2006" s="5">
        <f t="shared" si="340"/>
        <v>60</v>
      </c>
    </row>
    <row r="2007" spans="1:34" x14ac:dyDescent="0.25">
      <c r="A2007" s="5">
        <v>1952</v>
      </c>
      <c r="B2007" s="5" t="s">
        <v>29</v>
      </c>
      <c r="C2007" s="5" t="s">
        <v>30</v>
      </c>
      <c r="D2007" s="5" t="s">
        <v>2406</v>
      </c>
      <c r="E2007" s="15" t="str">
        <f t="shared" si="341"/>
        <v>B001</v>
      </c>
      <c r="F2007" s="15" t="str">
        <f t="shared" si="331"/>
        <v>16811</v>
      </c>
      <c r="G2007" s="15" t="str">
        <f t="shared" si="332"/>
        <v>1-1</v>
      </c>
      <c r="H2007" s="5" t="s">
        <v>2402</v>
      </c>
      <c r="I2007" s="5">
        <f t="shared" si="333"/>
        <v>1</v>
      </c>
      <c r="J2007" s="5">
        <f t="shared" si="334"/>
        <v>2022</v>
      </c>
      <c r="K2007" s="5">
        <f t="shared" si="335"/>
        <v>8</v>
      </c>
      <c r="L2007" s="7">
        <f t="shared" si="336"/>
        <v>44569</v>
      </c>
      <c r="M2007" s="5" t="s">
        <v>2402</v>
      </c>
      <c r="R2007" s="5" t="s">
        <v>395</v>
      </c>
      <c r="S2007" s="5" t="s">
        <v>168</v>
      </c>
      <c r="T2007" s="5" t="s">
        <v>169</v>
      </c>
      <c r="U2007" s="5" t="s">
        <v>396</v>
      </c>
      <c r="V2007" s="5" t="str">
        <f t="shared" si="337"/>
        <v>transportes pasamayo s r ltda</v>
      </c>
      <c r="W2007" s="5" t="str">
        <f t="shared" si="338"/>
        <v>TRANSPORTES PASAMAYO S R LTDA</v>
      </c>
      <c r="X2007" s="5" t="str">
        <f t="shared" si="339"/>
        <v>Transportes Pasamayo S R Ltda</v>
      </c>
      <c r="Y2007" s="5">
        <v>20225171719</v>
      </c>
      <c r="Z2007" s="5" t="s">
        <v>34</v>
      </c>
      <c r="AA2007" s="5" t="s">
        <v>35</v>
      </c>
      <c r="AD2007" s="5" t="s">
        <v>36</v>
      </c>
      <c r="AE2007" s="5">
        <v>156.78</v>
      </c>
      <c r="AF2007" s="5">
        <v>0</v>
      </c>
      <c r="AG2007" s="5">
        <v>28.22</v>
      </c>
      <c r="AH2007" s="5">
        <f t="shared" si="340"/>
        <v>185</v>
      </c>
    </row>
    <row r="2008" spans="1:34" x14ac:dyDescent="0.25">
      <c r="A2008" s="5">
        <v>1953</v>
      </c>
      <c r="B2008" s="5" t="s">
        <v>29</v>
      </c>
      <c r="C2008" s="5" t="s">
        <v>38</v>
      </c>
      <c r="D2008" s="5" t="s">
        <v>2407</v>
      </c>
      <c r="E2008" s="15" t="str">
        <f t="shared" si="341"/>
        <v>F001</v>
      </c>
      <c r="F2008" s="15" t="str">
        <f t="shared" si="331"/>
        <v>8069</v>
      </c>
      <c r="G2008" s="15" t="str">
        <f t="shared" si="332"/>
        <v>1-8</v>
      </c>
      <c r="H2008" s="5" t="s">
        <v>2402</v>
      </c>
      <c r="I2008" s="5">
        <f t="shared" si="333"/>
        <v>1</v>
      </c>
      <c r="J2008" s="5">
        <f t="shared" si="334"/>
        <v>2022</v>
      </c>
      <c r="K2008" s="5">
        <f t="shared" si="335"/>
        <v>8</v>
      </c>
      <c r="L2008" s="7">
        <f t="shared" si="336"/>
        <v>44569</v>
      </c>
      <c r="M2008" s="5" t="s">
        <v>2402</v>
      </c>
      <c r="R2008" s="5" t="s">
        <v>60</v>
      </c>
      <c r="S2008" s="5" t="s">
        <v>61</v>
      </c>
      <c r="T2008" s="5" t="s">
        <v>60</v>
      </c>
      <c r="U2008" s="5" t="s">
        <v>2408</v>
      </c>
      <c r="V2008" s="5" t="str">
        <f t="shared" si="337"/>
        <v>fedeco contratistas generales sociedad anónima cerrada</v>
      </c>
      <c r="W2008" s="5" t="str">
        <f t="shared" si="338"/>
        <v>FEDECO CONTRATISTAS GENERALES SOCIEDAD ANÓNIMA CERRADA</v>
      </c>
      <c r="X2008" s="5" t="str">
        <f t="shared" si="339"/>
        <v>Fedeco Contratistas Generales Sociedad Anónima Cerrada</v>
      </c>
      <c r="Y2008" s="5">
        <v>20491656761</v>
      </c>
      <c r="Z2008" s="5" t="s">
        <v>34</v>
      </c>
      <c r="AA2008" s="5" t="s">
        <v>35</v>
      </c>
      <c r="AD2008" s="5" t="s">
        <v>36</v>
      </c>
      <c r="AE2008" s="5">
        <v>42.37</v>
      </c>
      <c r="AF2008" s="5">
        <v>0</v>
      </c>
      <c r="AG2008" s="5">
        <v>7.63</v>
      </c>
      <c r="AH2008" s="5">
        <f t="shared" si="340"/>
        <v>50</v>
      </c>
    </row>
    <row r="2009" spans="1:34" x14ac:dyDescent="0.25">
      <c r="A2009" s="5">
        <v>1954</v>
      </c>
      <c r="B2009" s="5" t="s">
        <v>29</v>
      </c>
      <c r="C2009" s="5" t="s">
        <v>30</v>
      </c>
      <c r="D2009" s="5" t="s">
        <v>2409</v>
      </c>
      <c r="E2009" s="15" t="str">
        <f t="shared" si="341"/>
        <v>B001</v>
      </c>
      <c r="F2009" s="15" t="str">
        <f t="shared" si="331"/>
        <v>16810</v>
      </c>
      <c r="G2009" s="15" t="str">
        <f t="shared" si="332"/>
        <v>1-1</v>
      </c>
      <c r="H2009" s="5" t="s">
        <v>2402</v>
      </c>
      <c r="I2009" s="5">
        <f t="shared" si="333"/>
        <v>1</v>
      </c>
      <c r="J2009" s="5">
        <f t="shared" si="334"/>
        <v>2022</v>
      </c>
      <c r="K2009" s="5">
        <f t="shared" si="335"/>
        <v>8</v>
      </c>
      <c r="L2009" s="7">
        <f t="shared" si="336"/>
        <v>44569</v>
      </c>
      <c r="M2009" s="5" t="s">
        <v>2402</v>
      </c>
      <c r="U2009" s="5" t="s">
        <v>33</v>
      </c>
      <c r="V2009" s="5" t="str">
        <f t="shared" si="337"/>
        <v>clientes - varios</v>
      </c>
      <c r="W2009" s="5" t="str">
        <f t="shared" si="338"/>
        <v>CLIENTES - VARIOS</v>
      </c>
      <c r="X2009" s="5" t="str">
        <f t="shared" si="339"/>
        <v>Clientes - Varios</v>
      </c>
      <c r="Y2009" s="5">
        <v>99999999</v>
      </c>
      <c r="Z2009" s="5" t="s">
        <v>34</v>
      </c>
      <c r="AA2009" s="5" t="s">
        <v>35</v>
      </c>
      <c r="AD2009" s="5" t="s">
        <v>36</v>
      </c>
      <c r="AE2009" s="5">
        <v>84.75</v>
      </c>
      <c r="AF2009" s="5">
        <v>0</v>
      </c>
      <c r="AG2009" s="5">
        <v>15.25</v>
      </c>
      <c r="AH2009" s="5">
        <f t="shared" si="340"/>
        <v>100</v>
      </c>
    </row>
    <row r="2010" spans="1:34" x14ac:dyDescent="0.25">
      <c r="A2010" s="5">
        <v>1955</v>
      </c>
      <c r="B2010" s="5" t="s">
        <v>29</v>
      </c>
      <c r="C2010" s="5" t="s">
        <v>38</v>
      </c>
      <c r="D2010" s="5" t="s">
        <v>2410</v>
      </c>
      <c r="E2010" s="15" t="str">
        <f t="shared" si="341"/>
        <v>F001</v>
      </c>
      <c r="F2010" s="15" t="str">
        <f t="shared" si="331"/>
        <v>8068</v>
      </c>
      <c r="G2010" s="15" t="str">
        <f t="shared" si="332"/>
        <v>1-8</v>
      </c>
      <c r="H2010" s="5" t="s">
        <v>2402</v>
      </c>
      <c r="I2010" s="5">
        <f t="shared" si="333"/>
        <v>1</v>
      </c>
      <c r="J2010" s="5">
        <f t="shared" si="334"/>
        <v>2022</v>
      </c>
      <c r="K2010" s="5">
        <f t="shared" si="335"/>
        <v>8</v>
      </c>
      <c r="L2010" s="7">
        <f t="shared" si="336"/>
        <v>44569</v>
      </c>
      <c r="M2010" s="5" t="s">
        <v>2402</v>
      </c>
      <c r="R2010" s="5" t="s">
        <v>87</v>
      </c>
      <c r="S2010" s="5" t="s">
        <v>40</v>
      </c>
      <c r="T2010" s="5" t="s">
        <v>41</v>
      </c>
      <c r="U2010" s="5" t="s">
        <v>2411</v>
      </c>
      <c r="V2010" s="5" t="str">
        <f t="shared" si="337"/>
        <v>distribuciones aymar s.a.c</v>
      </c>
      <c r="W2010" s="5" t="str">
        <f t="shared" si="338"/>
        <v>DISTRIBUCIONES AYMAR S.A.C</v>
      </c>
      <c r="X2010" s="5" t="str">
        <f t="shared" si="339"/>
        <v>Distribuciones Aymar S.A.C</v>
      </c>
      <c r="Y2010" s="5">
        <v>20561338362</v>
      </c>
      <c r="Z2010" s="5" t="s">
        <v>34</v>
      </c>
      <c r="AA2010" s="5" t="s">
        <v>35</v>
      </c>
      <c r="AD2010" s="5" t="s">
        <v>36</v>
      </c>
      <c r="AE2010" s="5">
        <v>296.61</v>
      </c>
      <c r="AF2010" s="5">
        <v>0</v>
      </c>
      <c r="AG2010" s="5">
        <v>53.39</v>
      </c>
      <c r="AH2010" s="5">
        <f t="shared" si="340"/>
        <v>350</v>
      </c>
    </row>
    <row r="2011" spans="1:34" x14ac:dyDescent="0.25">
      <c r="A2011" s="5">
        <v>1956</v>
      </c>
      <c r="B2011" s="5" t="s">
        <v>29</v>
      </c>
      <c r="C2011" s="5" t="s">
        <v>38</v>
      </c>
      <c r="D2011" s="5" t="s">
        <v>2412</v>
      </c>
      <c r="E2011" s="15" t="str">
        <f t="shared" si="341"/>
        <v>F001</v>
      </c>
      <c r="F2011" s="15" t="str">
        <f t="shared" si="331"/>
        <v>8067</v>
      </c>
      <c r="G2011" s="15" t="str">
        <f t="shared" si="332"/>
        <v>1-8</v>
      </c>
      <c r="H2011" s="5" t="s">
        <v>2402</v>
      </c>
      <c r="I2011" s="5">
        <f t="shared" si="333"/>
        <v>1</v>
      </c>
      <c r="J2011" s="5">
        <f t="shared" si="334"/>
        <v>2022</v>
      </c>
      <c r="K2011" s="5">
        <f t="shared" si="335"/>
        <v>8</v>
      </c>
      <c r="L2011" s="7">
        <f t="shared" si="336"/>
        <v>44569</v>
      </c>
      <c r="M2011" s="5" t="s">
        <v>2402</v>
      </c>
      <c r="R2011" s="5" t="s">
        <v>763</v>
      </c>
      <c r="S2011" s="5" t="s">
        <v>764</v>
      </c>
      <c r="T2011" s="5" t="s">
        <v>763</v>
      </c>
      <c r="U2011" s="5" t="s">
        <v>967</v>
      </c>
      <c r="V2011" s="5" t="str">
        <f t="shared" si="337"/>
        <v>vargas tarrillo arsenio</v>
      </c>
      <c r="W2011" s="5" t="str">
        <f t="shared" si="338"/>
        <v>VARGAS TARRILLO ARSENIO</v>
      </c>
      <c r="X2011" s="5" t="str">
        <f t="shared" si="339"/>
        <v>Vargas Tarrillo Arsenio</v>
      </c>
      <c r="Y2011" s="5">
        <v>10414778106</v>
      </c>
      <c r="Z2011" s="5" t="s">
        <v>34</v>
      </c>
      <c r="AA2011" s="5" t="s">
        <v>35</v>
      </c>
      <c r="AD2011" s="5" t="s">
        <v>36</v>
      </c>
      <c r="AE2011" s="5">
        <v>84.75</v>
      </c>
      <c r="AF2011" s="5">
        <v>0</v>
      </c>
      <c r="AG2011" s="5">
        <v>15.25</v>
      </c>
      <c r="AH2011" s="5">
        <f t="shared" si="340"/>
        <v>100</v>
      </c>
    </row>
    <row r="2012" spans="1:34" x14ac:dyDescent="0.25">
      <c r="A2012" s="5">
        <v>1957</v>
      </c>
      <c r="B2012" s="5" t="s">
        <v>49</v>
      </c>
      <c r="C2012" s="5" t="s">
        <v>38</v>
      </c>
      <c r="D2012" s="5" t="s">
        <v>2413</v>
      </c>
      <c r="E2012" s="15" t="str">
        <f t="shared" si="341"/>
        <v>F003</v>
      </c>
      <c r="F2012" s="15" t="str">
        <f t="shared" si="331"/>
        <v>2035</v>
      </c>
      <c r="G2012" s="15" t="str">
        <f t="shared" si="332"/>
        <v>3-2</v>
      </c>
      <c r="H2012" s="5" t="s">
        <v>2402</v>
      </c>
      <c r="I2012" s="5">
        <f t="shared" si="333"/>
        <v>1</v>
      </c>
      <c r="J2012" s="5">
        <f t="shared" si="334"/>
        <v>2022</v>
      </c>
      <c r="K2012" s="5">
        <f t="shared" si="335"/>
        <v>8</v>
      </c>
      <c r="L2012" s="7">
        <f t="shared" si="336"/>
        <v>44569</v>
      </c>
      <c r="M2012" s="5" t="s">
        <v>2402</v>
      </c>
      <c r="R2012" s="5" t="s">
        <v>41</v>
      </c>
      <c r="S2012" s="5" t="s">
        <v>40</v>
      </c>
      <c r="T2012" s="5" t="s">
        <v>41</v>
      </c>
      <c r="U2012" s="5" t="s">
        <v>1211</v>
      </c>
      <c r="V2012" s="5" t="str">
        <f t="shared" si="337"/>
        <v>montalvo torres felipe jesus</v>
      </c>
      <c r="W2012" s="5" t="str">
        <f t="shared" si="338"/>
        <v>MONTALVO TORRES FELIPE JESUS</v>
      </c>
      <c r="X2012" s="5" t="str">
        <f t="shared" si="339"/>
        <v>Montalvo Torres Felipe Jesus</v>
      </c>
      <c r="Y2012" s="5">
        <v>10164132736</v>
      </c>
      <c r="Z2012" s="5" t="s">
        <v>34</v>
      </c>
      <c r="AA2012" s="5" t="s">
        <v>35</v>
      </c>
      <c r="AD2012" s="5" t="s">
        <v>36</v>
      </c>
      <c r="AE2012" s="5">
        <v>84.75</v>
      </c>
      <c r="AF2012" s="5">
        <v>0</v>
      </c>
      <c r="AG2012" s="5">
        <v>15.25</v>
      </c>
      <c r="AH2012" s="5">
        <f t="shared" si="340"/>
        <v>100</v>
      </c>
    </row>
    <row r="2013" spans="1:34" x14ac:dyDescent="0.25">
      <c r="A2013" s="5">
        <v>1958</v>
      </c>
      <c r="B2013" s="5" t="s">
        <v>29</v>
      </c>
      <c r="C2013" s="5" t="s">
        <v>30</v>
      </c>
      <c r="D2013" s="5" t="s">
        <v>2414</v>
      </c>
      <c r="E2013" s="15" t="str">
        <f t="shared" si="341"/>
        <v>B001</v>
      </c>
      <c r="F2013" s="15" t="str">
        <f t="shared" si="331"/>
        <v>16809</v>
      </c>
      <c r="G2013" s="15" t="str">
        <f t="shared" si="332"/>
        <v>1-1</v>
      </c>
      <c r="H2013" s="5" t="s">
        <v>2402</v>
      </c>
      <c r="I2013" s="5">
        <f t="shared" si="333"/>
        <v>1</v>
      </c>
      <c r="J2013" s="5">
        <f t="shared" si="334"/>
        <v>2022</v>
      </c>
      <c r="K2013" s="5">
        <f t="shared" si="335"/>
        <v>8</v>
      </c>
      <c r="L2013" s="7">
        <f t="shared" si="336"/>
        <v>44569</v>
      </c>
      <c r="M2013" s="5" t="s">
        <v>2402</v>
      </c>
      <c r="U2013" s="5" t="s">
        <v>33</v>
      </c>
      <c r="V2013" s="5" t="str">
        <f t="shared" si="337"/>
        <v>clientes - varios</v>
      </c>
      <c r="W2013" s="5" t="str">
        <f t="shared" si="338"/>
        <v>CLIENTES - VARIOS</v>
      </c>
      <c r="X2013" s="5" t="str">
        <f t="shared" si="339"/>
        <v>Clientes - Varios</v>
      </c>
      <c r="Y2013" s="5">
        <v>99999999</v>
      </c>
      <c r="Z2013" s="5" t="s">
        <v>34</v>
      </c>
      <c r="AA2013" s="5" t="s">
        <v>35</v>
      </c>
      <c r="AD2013" s="5" t="s">
        <v>36</v>
      </c>
      <c r="AE2013" s="5">
        <v>84.75</v>
      </c>
      <c r="AF2013" s="5">
        <v>0</v>
      </c>
      <c r="AG2013" s="5">
        <v>15.25</v>
      </c>
      <c r="AH2013" s="5">
        <f t="shared" si="340"/>
        <v>100</v>
      </c>
    </row>
    <row r="2014" spans="1:34" x14ac:dyDescent="0.25">
      <c r="A2014" s="5">
        <v>1959</v>
      </c>
      <c r="B2014" s="5" t="s">
        <v>29</v>
      </c>
      <c r="C2014" s="5" t="s">
        <v>38</v>
      </c>
      <c r="D2014" s="5" t="s">
        <v>2415</v>
      </c>
      <c r="E2014" s="15" t="str">
        <f t="shared" si="341"/>
        <v>F001</v>
      </c>
      <c r="F2014" s="15" t="str">
        <f t="shared" si="331"/>
        <v>8066</v>
      </c>
      <c r="G2014" s="15" t="str">
        <f t="shared" si="332"/>
        <v>1-8</v>
      </c>
      <c r="H2014" s="5" t="s">
        <v>2402</v>
      </c>
      <c r="I2014" s="5">
        <f t="shared" si="333"/>
        <v>1</v>
      </c>
      <c r="J2014" s="5">
        <f t="shared" si="334"/>
        <v>2022</v>
      </c>
      <c r="K2014" s="5">
        <f t="shared" si="335"/>
        <v>8</v>
      </c>
      <c r="L2014" s="7">
        <f t="shared" si="336"/>
        <v>44569</v>
      </c>
      <c r="M2014" s="5" t="s">
        <v>2402</v>
      </c>
      <c r="R2014" s="5" t="s">
        <v>469</v>
      </c>
      <c r="S2014" s="5" t="s">
        <v>61</v>
      </c>
      <c r="T2014" s="5" t="s">
        <v>469</v>
      </c>
      <c r="U2014" s="5" t="s">
        <v>470</v>
      </c>
      <c r="V2014" s="5" t="str">
        <f t="shared" si="337"/>
        <v>e.y.n.c.contratistas generales e.i.r.l.</v>
      </c>
      <c r="W2014" s="5" t="str">
        <f t="shared" si="338"/>
        <v>E.Y.N.C.CONTRATISTAS GENERALES E.I.R.L.</v>
      </c>
      <c r="X2014" s="5" t="str">
        <f t="shared" si="339"/>
        <v>E.Y.N.C.Contratistas Generales E.I.R.L.</v>
      </c>
      <c r="Y2014" s="5">
        <v>20491842122</v>
      </c>
      <c r="Z2014" s="5" t="s">
        <v>34</v>
      </c>
      <c r="AA2014" s="5" t="s">
        <v>35</v>
      </c>
      <c r="AD2014" s="5" t="s">
        <v>36</v>
      </c>
      <c r="AE2014" s="5">
        <v>84.75</v>
      </c>
      <c r="AF2014" s="5">
        <v>0</v>
      </c>
      <c r="AG2014" s="5">
        <v>15.25</v>
      </c>
      <c r="AH2014" s="5">
        <f t="shared" si="340"/>
        <v>100</v>
      </c>
    </row>
    <row r="2015" spans="1:34" x14ac:dyDescent="0.25">
      <c r="A2015" s="5">
        <v>1960</v>
      </c>
      <c r="B2015" s="5" t="s">
        <v>55</v>
      </c>
      <c r="C2015" s="5" t="s">
        <v>38</v>
      </c>
      <c r="D2015" s="5" t="s">
        <v>2416</v>
      </c>
      <c r="E2015" s="15" t="str">
        <f t="shared" si="341"/>
        <v>F002</v>
      </c>
      <c r="F2015" s="15" t="str">
        <f t="shared" si="331"/>
        <v>3425</v>
      </c>
      <c r="G2015" s="15" t="str">
        <f t="shared" si="332"/>
        <v>2-3</v>
      </c>
      <c r="H2015" s="5" t="s">
        <v>2402</v>
      </c>
      <c r="I2015" s="5">
        <f t="shared" si="333"/>
        <v>1</v>
      </c>
      <c r="J2015" s="5">
        <f t="shared" si="334"/>
        <v>2022</v>
      </c>
      <c r="K2015" s="5">
        <f t="shared" si="335"/>
        <v>8</v>
      </c>
      <c r="L2015" s="7">
        <f t="shared" si="336"/>
        <v>44569</v>
      </c>
      <c r="M2015" s="5" t="s">
        <v>2402</v>
      </c>
      <c r="R2015" s="5" t="s">
        <v>41</v>
      </c>
      <c r="S2015" s="5" t="s">
        <v>40</v>
      </c>
      <c r="T2015" s="5" t="s">
        <v>41</v>
      </c>
      <c r="U2015" s="5" t="s">
        <v>1437</v>
      </c>
      <c r="V2015" s="5" t="str">
        <f t="shared" si="337"/>
        <v>alvarado silva walter cruz</v>
      </c>
      <c r="W2015" s="5" t="str">
        <f t="shared" si="338"/>
        <v>ALVARADO SILVA WALTER CRUZ</v>
      </c>
      <c r="X2015" s="5" t="str">
        <f t="shared" si="339"/>
        <v>Alvarado Silva Walter Cruz</v>
      </c>
      <c r="Y2015" s="5">
        <v>10176364764</v>
      </c>
      <c r="Z2015" s="5" t="s">
        <v>34</v>
      </c>
      <c r="AA2015" s="5" t="s">
        <v>35</v>
      </c>
      <c r="AD2015" s="5" t="s">
        <v>36</v>
      </c>
      <c r="AE2015" s="5">
        <v>42.37</v>
      </c>
      <c r="AF2015" s="5">
        <v>0</v>
      </c>
      <c r="AG2015" s="5">
        <v>7.63</v>
      </c>
      <c r="AH2015" s="5">
        <f t="shared" si="340"/>
        <v>50</v>
      </c>
    </row>
    <row r="2016" spans="1:34" x14ac:dyDescent="0.25">
      <c r="A2016" s="5">
        <v>1961</v>
      </c>
      <c r="B2016" s="5" t="s">
        <v>29</v>
      </c>
      <c r="C2016" s="5" t="s">
        <v>38</v>
      </c>
      <c r="D2016" s="5" t="s">
        <v>2417</v>
      </c>
      <c r="E2016" s="15" t="str">
        <f t="shared" si="341"/>
        <v>F001</v>
      </c>
      <c r="F2016" s="15" t="str">
        <f t="shared" si="331"/>
        <v>8065</v>
      </c>
      <c r="G2016" s="15" t="str">
        <f t="shared" si="332"/>
        <v>1-8</v>
      </c>
      <c r="H2016" s="5" t="s">
        <v>2402</v>
      </c>
      <c r="I2016" s="5">
        <f t="shared" si="333"/>
        <v>1</v>
      </c>
      <c r="J2016" s="5">
        <f t="shared" si="334"/>
        <v>2022</v>
      </c>
      <c r="K2016" s="5">
        <f t="shared" si="335"/>
        <v>8</v>
      </c>
      <c r="L2016" s="7">
        <f t="shared" si="336"/>
        <v>44569</v>
      </c>
      <c r="M2016" s="5" t="s">
        <v>2402</v>
      </c>
      <c r="R2016" s="5" t="s">
        <v>1758</v>
      </c>
      <c r="S2016" s="5" t="s">
        <v>168</v>
      </c>
      <c r="T2016" s="5" t="s">
        <v>169</v>
      </c>
      <c r="U2016" s="5" t="s">
        <v>1759</v>
      </c>
      <c r="V2016" s="5" t="str">
        <f t="shared" si="337"/>
        <v>corporacion la perla del pacifico s.a.c.</v>
      </c>
      <c r="W2016" s="5" t="str">
        <f t="shared" si="338"/>
        <v>CORPORACION LA PERLA DEL PACIFICO S.A.C.</v>
      </c>
      <c r="X2016" s="5" t="str">
        <f t="shared" si="339"/>
        <v>Corporacion La Perla Del Pacifico S.A.C.</v>
      </c>
      <c r="Y2016" s="5">
        <v>20551805043</v>
      </c>
      <c r="Z2016" s="5" t="s">
        <v>34</v>
      </c>
      <c r="AA2016" s="5" t="s">
        <v>35</v>
      </c>
      <c r="AD2016" s="5" t="s">
        <v>36</v>
      </c>
      <c r="AE2016" s="5">
        <v>238.98</v>
      </c>
      <c r="AF2016" s="5">
        <v>0</v>
      </c>
      <c r="AG2016" s="5">
        <v>43.02</v>
      </c>
      <c r="AH2016" s="5">
        <f t="shared" si="340"/>
        <v>282</v>
      </c>
    </row>
    <row r="2017" spans="1:34" x14ac:dyDescent="0.25">
      <c r="A2017" s="5">
        <v>1962</v>
      </c>
      <c r="B2017" s="5" t="s">
        <v>29</v>
      </c>
      <c r="C2017" s="5" t="s">
        <v>30</v>
      </c>
      <c r="D2017" s="5" t="s">
        <v>2418</v>
      </c>
      <c r="E2017" s="15" t="str">
        <f t="shared" si="341"/>
        <v>B001</v>
      </c>
      <c r="F2017" s="15" t="str">
        <f t="shared" si="331"/>
        <v>16808</v>
      </c>
      <c r="G2017" s="15" t="str">
        <f t="shared" si="332"/>
        <v>1-1</v>
      </c>
      <c r="H2017" s="5" t="s">
        <v>2402</v>
      </c>
      <c r="I2017" s="5">
        <f t="shared" si="333"/>
        <v>1</v>
      </c>
      <c r="J2017" s="5">
        <f t="shared" si="334"/>
        <v>2022</v>
      </c>
      <c r="K2017" s="5">
        <f t="shared" si="335"/>
        <v>8</v>
      </c>
      <c r="L2017" s="7">
        <f t="shared" si="336"/>
        <v>44569</v>
      </c>
      <c r="M2017" s="5" t="s">
        <v>2402</v>
      </c>
      <c r="U2017" s="5" t="s">
        <v>33</v>
      </c>
      <c r="V2017" s="5" t="str">
        <f t="shared" si="337"/>
        <v>clientes - varios</v>
      </c>
      <c r="W2017" s="5" t="str">
        <f t="shared" si="338"/>
        <v>CLIENTES - VARIOS</v>
      </c>
      <c r="X2017" s="5" t="str">
        <f t="shared" si="339"/>
        <v>Clientes - Varios</v>
      </c>
      <c r="Y2017" s="5">
        <v>99999999</v>
      </c>
      <c r="Z2017" s="5" t="s">
        <v>34</v>
      </c>
      <c r="AA2017" s="5" t="s">
        <v>35</v>
      </c>
      <c r="AD2017" s="5" t="s">
        <v>36</v>
      </c>
      <c r="AE2017" s="5">
        <v>42.37</v>
      </c>
      <c r="AF2017" s="5">
        <v>0</v>
      </c>
      <c r="AG2017" s="5">
        <v>7.63</v>
      </c>
      <c r="AH2017" s="5">
        <f t="shared" si="340"/>
        <v>50</v>
      </c>
    </row>
    <row r="2018" spans="1:34" x14ac:dyDescent="0.25">
      <c r="A2018" s="5">
        <v>1963</v>
      </c>
      <c r="B2018" s="5" t="s">
        <v>29</v>
      </c>
      <c r="C2018" s="5" t="s">
        <v>38</v>
      </c>
      <c r="D2018" s="5" t="s">
        <v>2419</v>
      </c>
      <c r="E2018" s="15" t="str">
        <f t="shared" si="341"/>
        <v>F001</v>
      </c>
      <c r="F2018" s="15" t="str">
        <f t="shared" si="331"/>
        <v>8064</v>
      </c>
      <c r="G2018" s="15" t="str">
        <f t="shared" si="332"/>
        <v>1-8</v>
      </c>
      <c r="H2018" s="5" t="s">
        <v>2402</v>
      </c>
      <c r="I2018" s="5">
        <f t="shared" si="333"/>
        <v>1</v>
      </c>
      <c r="J2018" s="5">
        <f t="shared" si="334"/>
        <v>2022</v>
      </c>
      <c r="K2018" s="5">
        <f t="shared" si="335"/>
        <v>8</v>
      </c>
      <c r="L2018" s="7">
        <f t="shared" si="336"/>
        <v>44569</v>
      </c>
      <c r="M2018" s="5" t="s">
        <v>2402</v>
      </c>
      <c r="R2018" s="5" t="s">
        <v>395</v>
      </c>
      <c r="S2018" s="5" t="s">
        <v>168</v>
      </c>
      <c r="T2018" s="5" t="s">
        <v>169</v>
      </c>
      <c r="U2018" s="5" t="s">
        <v>396</v>
      </c>
      <c r="V2018" s="5" t="str">
        <f t="shared" si="337"/>
        <v>transportes pasamayo s r ltda</v>
      </c>
      <c r="W2018" s="5" t="str">
        <f t="shared" si="338"/>
        <v>TRANSPORTES PASAMAYO S R LTDA</v>
      </c>
      <c r="X2018" s="5" t="str">
        <f t="shared" si="339"/>
        <v>Transportes Pasamayo S R Ltda</v>
      </c>
      <c r="Y2018" s="5">
        <v>20225171719</v>
      </c>
      <c r="Z2018" s="5" t="s">
        <v>34</v>
      </c>
      <c r="AA2018" s="5" t="s">
        <v>35</v>
      </c>
      <c r="AD2018" s="5" t="s">
        <v>36</v>
      </c>
      <c r="AE2018" s="5">
        <v>161.02000000000001</v>
      </c>
      <c r="AF2018" s="5">
        <v>0</v>
      </c>
      <c r="AG2018" s="5">
        <v>28.98</v>
      </c>
      <c r="AH2018" s="5">
        <f t="shared" si="340"/>
        <v>190</v>
      </c>
    </row>
    <row r="2019" spans="1:34" x14ac:dyDescent="0.25">
      <c r="A2019" s="5">
        <v>1964</v>
      </c>
      <c r="B2019" s="5" t="s">
        <v>29</v>
      </c>
      <c r="C2019" s="5" t="s">
        <v>38</v>
      </c>
      <c r="D2019" s="5" t="s">
        <v>2420</v>
      </c>
      <c r="E2019" s="15" t="str">
        <f t="shared" si="341"/>
        <v>F001</v>
      </c>
      <c r="F2019" s="15" t="str">
        <f t="shared" si="331"/>
        <v>8063</v>
      </c>
      <c r="G2019" s="15" t="str">
        <f t="shared" si="332"/>
        <v>1-8</v>
      </c>
      <c r="H2019" s="5" t="s">
        <v>2402</v>
      </c>
      <c r="I2019" s="5">
        <f t="shared" si="333"/>
        <v>1</v>
      </c>
      <c r="J2019" s="5">
        <f t="shared" si="334"/>
        <v>2022</v>
      </c>
      <c r="K2019" s="5">
        <f t="shared" si="335"/>
        <v>8</v>
      </c>
      <c r="L2019" s="7">
        <f t="shared" si="336"/>
        <v>44569</v>
      </c>
      <c r="M2019" s="5" t="s">
        <v>2402</v>
      </c>
      <c r="S2019" s="5" t="s">
        <v>40</v>
      </c>
      <c r="T2019" s="5" t="s">
        <v>41</v>
      </c>
      <c r="U2019" s="5" t="s">
        <v>83</v>
      </c>
      <c r="V2019" s="5" t="str">
        <f t="shared" si="337"/>
        <v>sosa pagaza elias fernando</v>
      </c>
      <c r="W2019" s="5" t="str">
        <f t="shared" si="338"/>
        <v>SOSA PAGAZA ELIAS FERNANDO</v>
      </c>
      <c r="X2019" s="5" t="str">
        <f t="shared" si="339"/>
        <v>Sosa Pagaza Elias Fernando</v>
      </c>
      <c r="Y2019" s="5">
        <v>10000974787</v>
      </c>
      <c r="Z2019" s="5" t="s">
        <v>34</v>
      </c>
      <c r="AA2019" s="5" t="s">
        <v>35</v>
      </c>
      <c r="AD2019" s="5" t="s">
        <v>36</v>
      </c>
      <c r="AE2019" s="5">
        <v>391.53</v>
      </c>
      <c r="AF2019" s="5">
        <v>0</v>
      </c>
      <c r="AG2019" s="5">
        <v>70.47</v>
      </c>
      <c r="AH2019" s="5">
        <f t="shared" si="340"/>
        <v>462</v>
      </c>
    </row>
    <row r="2020" spans="1:34" x14ac:dyDescent="0.25">
      <c r="A2020" s="5">
        <v>1965</v>
      </c>
      <c r="B2020" s="5" t="s">
        <v>29</v>
      </c>
      <c r="C2020" s="5" t="s">
        <v>38</v>
      </c>
      <c r="D2020" s="5" t="s">
        <v>2421</v>
      </c>
      <c r="E2020" s="15" t="str">
        <f t="shared" si="341"/>
        <v>F001</v>
      </c>
      <c r="F2020" s="15" t="str">
        <f t="shared" si="331"/>
        <v>8062</v>
      </c>
      <c r="G2020" s="15" t="str">
        <f t="shared" si="332"/>
        <v>1-8</v>
      </c>
      <c r="H2020" s="5" t="s">
        <v>2422</v>
      </c>
      <c r="I2020" s="5">
        <f t="shared" si="333"/>
        <v>1</v>
      </c>
      <c r="J2020" s="5">
        <f t="shared" si="334"/>
        <v>2022</v>
      </c>
      <c r="K2020" s="5">
        <f t="shared" si="335"/>
        <v>7</v>
      </c>
      <c r="L2020" s="7">
        <f t="shared" si="336"/>
        <v>44568</v>
      </c>
      <c r="M2020" s="5" t="s">
        <v>2422</v>
      </c>
      <c r="R2020" s="5" t="s">
        <v>169</v>
      </c>
      <c r="S2020" s="5" t="s">
        <v>168</v>
      </c>
      <c r="T2020" s="5" t="s">
        <v>169</v>
      </c>
      <c r="U2020" s="5" t="s">
        <v>328</v>
      </c>
      <c r="V2020" s="5" t="str">
        <f t="shared" si="337"/>
        <v>empresa de transporte delgado rodriguez sociedad anonima cerrada</v>
      </c>
      <c r="W2020" s="5" t="str">
        <f t="shared" si="338"/>
        <v>EMPRESA DE TRANSPORTE DELGADO RODRIGUEZ SOCIEDAD ANONIMA CERRADA</v>
      </c>
      <c r="X2020" s="5" t="str">
        <f t="shared" si="339"/>
        <v>Empresa De Transporte Delgado Rodriguez Sociedad Anonima Cerrada</v>
      </c>
      <c r="Y2020" s="5">
        <v>20524458501</v>
      </c>
      <c r="Z2020" s="5" t="s">
        <v>34</v>
      </c>
      <c r="AA2020" s="5" t="s">
        <v>35</v>
      </c>
      <c r="AD2020" s="5" t="s">
        <v>36</v>
      </c>
      <c r="AE2020" s="5">
        <v>1101.7</v>
      </c>
      <c r="AF2020" s="5">
        <v>0</v>
      </c>
      <c r="AG2020" s="5">
        <v>198.31</v>
      </c>
      <c r="AH2020" s="5">
        <f t="shared" si="340"/>
        <v>1300.01</v>
      </c>
    </row>
    <row r="2021" spans="1:34" x14ac:dyDescent="0.25">
      <c r="A2021" s="5">
        <v>1966</v>
      </c>
      <c r="B2021" s="5" t="s">
        <v>29</v>
      </c>
      <c r="C2021" s="5" t="s">
        <v>38</v>
      </c>
      <c r="D2021" s="5" t="s">
        <v>2423</v>
      </c>
      <c r="E2021" s="15" t="str">
        <f t="shared" si="341"/>
        <v>F001</v>
      </c>
      <c r="F2021" s="15" t="str">
        <f t="shared" si="331"/>
        <v>8061</v>
      </c>
      <c r="G2021" s="15" t="str">
        <f t="shared" si="332"/>
        <v>1-8</v>
      </c>
      <c r="H2021" s="5" t="s">
        <v>2422</v>
      </c>
      <c r="I2021" s="5">
        <f t="shared" si="333"/>
        <v>1</v>
      </c>
      <c r="J2021" s="5">
        <f t="shared" si="334"/>
        <v>2022</v>
      </c>
      <c r="K2021" s="5">
        <f t="shared" si="335"/>
        <v>7</v>
      </c>
      <c r="L2021" s="7">
        <f t="shared" si="336"/>
        <v>44568</v>
      </c>
      <c r="M2021" s="5" t="s">
        <v>2422</v>
      </c>
      <c r="R2021" s="5" t="s">
        <v>66</v>
      </c>
      <c r="S2021" s="5" t="s">
        <v>40</v>
      </c>
      <c r="T2021" s="5" t="s">
        <v>41</v>
      </c>
      <c r="U2021" s="5" t="s">
        <v>2424</v>
      </c>
      <c r="V2021" s="5" t="str">
        <f t="shared" si="337"/>
        <v>proyectos y ejecuciones peru s.a.c .</v>
      </c>
      <c r="W2021" s="5" t="str">
        <f t="shared" si="338"/>
        <v>PROYECTOS Y EJECUCIONES PERU S.A.C .</v>
      </c>
      <c r="X2021" s="5" t="str">
        <f t="shared" si="339"/>
        <v>Proyectos Y Ejecuciones Peru S.A.C .</v>
      </c>
      <c r="Y2021" s="5">
        <v>20608145631</v>
      </c>
      <c r="Z2021" s="5" t="s">
        <v>34</v>
      </c>
      <c r="AA2021" s="5" t="s">
        <v>35</v>
      </c>
      <c r="AD2021" s="5" t="s">
        <v>36</v>
      </c>
      <c r="AE2021" s="5">
        <v>155.16999999999999</v>
      </c>
      <c r="AF2021" s="5">
        <v>0</v>
      </c>
      <c r="AG2021" s="5">
        <v>27.93</v>
      </c>
      <c r="AH2021" s="5">
        <f t="shared" si="340"/>
        <v>183.1</v>
      </c>
    </row>
    <row r="2022" spans="1:34" x14ac:dyDescent="0.25">
      <c r="A2022" s="5">
        <v>1967</v>
      </c>
      <c r="B2022" s="5" t="s">
        <v>29</v>
      </c>
      <c r="C2022" s="5" t="s">
        <v>30</v>
      </c>
      <c r="D2022" s="5" t="s">
        <v>2425</v>
      </c>
      <c r="E2022" s="15" t="str">
        <f t="shared" si="341"/>
        <v>B001</v>
      </c>
      <c r="F2022" s="15" t="str">
        <f t="shared" si="331"/>
        <v>16807</v>
      </c>
      <c r="G2022" s="15" t="str">
        <f t="shared" si="332"/>
        <v>1-1</v>
      </c>
      <c r="H2022" s="5" t="s">
        <v>2422</v>
      </c>
      <c r="I2022" s="5">
        <f t="shared" si="333"/>
        <v>1</v>
      </c>
      <c r="J2022" s="5">
        <f t="shared" si="334"/>
        <v>2022</v>
      </c>
      <c r="K2022" s="5">
        <f t="shared" si="335"/>
        <v>7</v>
      </c>
      <c r="L2022" s="7">
        <f t="shared" si="336"/>
        <v>44568</v>
      </c>
      <c r="M2022" s="5" t="s">
        <v>2422</v>
      </c>
      <c r="U2022" s="5" t="s">
        <v>33</v>
      </c>
      <c r="V2022" s="5" t="str">
        <f t="shared" si="337"/>
        <v>clientes - varios</v>
      </c>
      <c r="W2022" s="5" t="str">
        <f t="shared" si="338"/>
        <v>CLIENTES - VARIOS</v>
      </c>
      <c r="X2022" s="5" t="str">
        <f t="shared" si="339"/>
        <v>Clientes - Varios</v>
      </c>
      <c r="Y2022" s="5">
        <v>99999999</v>
      </c>
      <c r="Z2022" s="5" t="s">
        <v>34</v>
      </c>
      <c r="AA2022" s="5" t="s">
        <v>35</v>
      </c>
      <c r="AD2022" s="5" t="s">
        <v>36</v>
      </c>
      <c r="AE2022" s="5">
        <v>169.49</v>
      </c>
      <c r="AF2022" s="5">
        <v>0</v>
      </c>
      <c r="AG2022" s="5">
        <v>30.51</v>
      </c>
      <c r="AH2022" s="5">
        <f t="shared" si="340"/>
        <v>200</v>
      </c>
    </row>
    <row r="2023" spans="1:34" x14ac:dyDescent="0.25">
      <c r="A2023" s="5">
        <v>1968</v>
      </c>
      <c r="B2023" s="5" t="s">
        <v>49</v>
      </c>
      <c r="C2023" s="5" t="s">
        <v>30</v>
      </c>
      <c r="D2023" s="5" t="s">
        <v>2426</v>
      </c>
      <c r="E2023" s="15" t="str">
        <f t="shared" si="341"/>
        <v>B003</v>
      </c>
      <c r="F2023" s="15" t="str">
        <f t="shared" si="331"/>
        <v>12281</v>
      </c>
      <c r="G2023" s="15" t="str">
        <f t="shared" si="332"/>
        <v>3-1</v>
      </c>
      <c r="H2023" s="5" t="s">
        <v>2422</v>
      </c>
      <c r="I2023" s="5">
        <f t="shared" si="333"/>
        <v>1</v>
      </c>
      <c r="J2023" s="5">
        <f t="shared" si="334"/>
        <v>2022</v>
      </c>
      <c r="K2023" s="5">
        <f t="shared" si="335"/>
        <v>7</v>
      </c>
      <c r="L2023" s="7">
        <f t="shared" si="336"/>
        <v>44568</v>
      </c>
      <c r="M2023" s="5" t="s">
        <v>2422</v>
      </c>
      <c r="U2023" s="5" t="s">
        <v>33</v>
      </c>
      <c r="V2023" s="5" t="str">
        <f t="shared" si="337"/>
        <v>clientes - varios</v>
      </c>
      <c r="W2023" s="5" t="str">
        <f t="shared" si="338"/>
        <v>CLIENTES - VARIOS</v>
      </c>
      <c r="X2023" s="5" t="str">
        <f t="shared" si="339"/>
        <v>Clientes - Varios</v>
      </c>
      <c r="Y2023" s="5">
        <v>99999999</v>
      </c>
      <c r="Z2023" s="5" t="s">
        <v>34</v>
      </c>
      <c r="AA2023" s="5" t="s">
        <v>35</v>
      </c>
      <c r="AD2023" s="5" t="s">
        <v>36</v>
      </c>
      <c r="AE2023" s="5">
        <v>65.680000000000007</v>
      </c>
      <c r="AF2023" s="5">
        <v>0</v>
      </c>
      <c r="AG2023" s="5">
        <v>11.82</v>
      </c>
      <c r="AH2023" s="5">
        <f t="shared" si="340"/>
        <v>77.5</v>
      </c>
    </row>
    <row r="2024" spans="1:34" x14ac:dyDescent="0.25">
      <c r="A2024" s="5">
        <v>1969</v>
      </c>
      <c r="B2024" s="5" t="s">
        <v>29</v>
      </c>
      <c r="C2024" s="5" t="s">
        <v>38</v>
      </c>
      <c r="D2024" s="5" t="s">
        <v>2427</v>
      </c>
      <c r="E2024" s="15" t="str">
        <f t="shared" si="341"/>
        <v>F001</v>
      </c>
      <c r="F2024" s="15" t="str">
        <f t="shared" si="331"/>
        <v>8060</v>
      </c>
      <c r="G2024" s="15" t="str">
        <f t="shared" si="332"/>
        <v>1-8</v>
      </c>
      <c r="H2024" s="5" t="s">
        <v>2422</v>
      </c>
      <c r="I2024" s="5">
        <f t="shared" si="333"/>
        <v>1</v>
      </c>
      <c r="J2024" s="5">
        <f t="shared" si="334"/>
        <v>2022</v>
      </c>
      <c r="K2024" s="5">
        <f t="shared" si="335"/>
        <v>7</v>
      </c>
      <c r="L2024" s="7">
        <f t="shared" si="336"/>
        <v>44568</v>
      </c>
      <c r="M2024" s="5" t="s">
        <v>2422</v>
      </c>
      <c r="R2024" s="5" t="s">
        <v>92</v>
      </c>
      <c r="S2024" s="5" t="s">
        <v>40</v>
      </c>
      <c r="T2024" s="5" t="s">
        <v>41</v>
      </c>
      <c r="U2024" s="5" t="s">
        <v>200</v>
      </c>
      <c r="V2024" s="5" t="str">
        <f t="shared" si="337"/>
        <v>rodrigo vasquez jesus juan jose</v>
      </c>
      <c r="W2024" s="5" t="str">
        <f t="shared" si="338"/>
        <v>RODRIGO VASQUEZ JESUS JUAN JOSE</v>
      </c>
      <c r="X2024" s="5" t="str">
        <f t="shared" si="339"/>
        <v>Rodrigo Vasquez Jesus Juan Jose</v>
      </c>
      <c r="Y2024" s="5">
        <v>10471184506</v>
      </c>
      <c r="Z2024" s="5" t="s">
        <v>34</v>
      </c>
      <c r="AA2024" s="5" t="s">
        <v>35</v>
      </c>
      <c r="AD2024" s="5" t="s">
        <v>36</v>
      </c>
      <c r="AE2024" s="5">
        <v>76.27</v>
      </c>
      <c r="AF2024" s="5">
        <v>0</v>
      </c>
      <c r="AG2024" s="5">
        <v>13.73</v>
      </c>
      <c r="AH2024" s="5">
        <f t="shared" si="340"/>
        <v>90</v>
      </c>
    </row>
    <row r="2025" spans="1:34" x14ac:dyDescent="0.25">
      <c r="A2025" s="5">
        <v>1970</v>
      </c>
      <c r="B2025" s="5" t="s">
        <v>29</v>
      </c>
      <c r="C2025" s="5" t="s">
        <v>30</v>
      </c>
      <c r="D2025" s="5" t="s">
        <v>2428</v>
      </c>
      <c r="E2025" s="15" t="str">
        <f t="shared" si="341"/>
        <v>B001</v>
      </c>
      <c r="F2025" s="15" t="str">
        <f t="shared" si="331"/>
        <v>16806</v>
      </c>
      <c r="G2025" s="15" t="str">
        <f t="shared" si="332"/>
        <v>1-1</v>
      </c>
      <c r="H2025" s="5" t="s">
        <v>2422</v>
      </c>
      <c r="I2025" s="5">
        <f t="shared" si="333"/>
        <v>1</v>
      </c>
      <c r="J2025" s="5">
        <f t="shared" si="334"/>
        <v>2022</v>
      </c>
      <c r="K2025" s="5">
        <f t="shared" si="335"/>
        <v>7</v>
      </c>
      <c r="L2025" s="7">
        <f t="shared" si="336"/>
        <v>44568</v>
      </c>
      <c r="M2025" s="5" t="s">
        <v>2422</v>
      </c>
      <c r="U2025" s="5" t="s">
        <v>33</v>
      </c>
      <c r="V2025" s="5" t="str">
        <f t="shared" si="337"/>
        <v>clientes - varios</v>
      </c>
      <c r="W2025" s="5" t="str">
        <f t="shared" si="338"/>
        <v>CLIENTES - VARIOS</v>
      </c>
      <c r="X2025" s="5" t="str">
        <f t="shared" si="339"/>
        <v>Clientes - Varios</v>
      </c>
      <c r="Y2025" s="5">
        <v>99999999</v>
      </c>
      <c r="Z2025" s="5" t="s">
        <v>34</v>
      </c>
      <c r="AA2025" s="5" t="s">
        <v>35</v>
      </c>
      <c r="AD2025" s="5" t="s">
        <v>36</v>
      </c>
      <c r="AE2025" s="5">
        <v>118.64</v>
      </c>
      <c r="AF2025" s="5">
        <v>0</v>
      </c>
      <c r="AG2025" s="5">
        <v>21.36</v>
      </c>
      <c r="AH2025" s="5">
        <f t="shared" si="340"/>
        <v>140</v>
      </c>
    </row>
    <row r="2026" spans="1:34" x14ac:dyDescent="0.25">
      <c r="A2026" s="5">
        <v>1971</v>
      </c>
      <c r="B2026" s="5" t="s">
        <v>29</v>
      </c>
      <c r="C2026" s="5" t="s">
        <v>30</v>
      </c>
      <c r="D2026" s="5" t="s">
        <v>2429</v>
      </c>
      <c r="E2026" s="15" t="str">
        <f t="shared" si="341"/>
        <v>B001</v>
      </c>
      <c r="F2026" s="15" t="str">
        <f t="shared" si="331"/>
        <v>16805</v>
      </c>
      <c r="G2026" s="15" t="str">
        <f t="shared" si="332"/>
        <v>1-1</v>
      </c>
      <c r="H2026" s="5" t="s">
        <v>2422</v>
      </c>
      <c r="I2026" s="5">
        <f t="shared" si="333"/>
        <v>1</v>
      </c>
      <c r="J2026" s="5">
        <f t="shared" si="334"/>
        <v>2022</v>
      </c>
      <c r="K2026" s="5">
        <f t="shared" si="335"/>
        <v>7</v>
      </c>
      <c r="L2026" s="7">
        <f t="shared" si="336"/>
        <v>44568</v>
      </c>
      <c r="M2026" s="5" t="s">
        <v>2422</v>
      </c>
      <c r="U2026" s="5" t="s">
        <v>33</v>
      </c>
      <c r="V2026" s="5" t="str">
        <f t="shared" si="337"/>
        <v>clientes - varios</v>
      </c>
      <c r="W2026" s="5" t="str">
        <f t="shared" si="338"/>
        <v>CLIENTES - VARIOS</v>
      </c>
      <c r="X2026" s="5" t="str">
        <f t="shared" si="339"/>
        <v>Clientes - Varios</v>
      </c>
      <c r="Y2026" s="5">
        <v>99999999</v>
      </c>
      <c r="Z2026" s="5" t="s">
        <v>34</v>
      </c>
      <c r="AA2026" s="5" t="s">
        <v>35</v>
      </c>
      <c r="AD2026" s="5" t="s">
        <v>36</v>
      </c>
      <c r="AE2026" s="5">
        <v>116.95</v>
      </c>
      <c r="AF2026" s="5">
        <v>0</v>
      </c>
      <c r="AG2026" s="5">
        <v>21.05</v>
      </c>
      <c r="AH2026" s="5">
        <f t="shared" si="340"/>
        <v>138</v>
      </c>
    </row>
    <row r="2027" spans="1:34" x14ac:dyDescent="0.25">
      <c r="A2027" s="5">
        <v>1972</v>
      </c>
      <c r="B2027" s="5" t="s">
        <v>29</v>
      </c>
      <c r="C2027" s="5" t="s">
        <v>30</v>
      </c>
      <c r="D2027" s="5" t="s">
        <v>2430</v>
      </c>
      <c r="E2027" s="15" t="str">
        <f t="shared" si="341"/>
        <v>B001</v>
      </c>
      <c r="F2027" s="15" t="str">
        <f t="shared" si="331"/>
        <v>16804</v>
      </c>
      <c r="G2027" s="15" t="str">
        <f t="shared" si="332"/>
        <v>1-1</v>
      </c>
      <c r="H2027" s="5" t="s">
        <v>2422</v>
      </c>
      <c r="I2027" s="5">
        <f t="shared" si="333"/>
        <v>1</v>
      </c>
      <c r="J2027" s="5">
        <f t="shared" si="334"/>
        <v>2022</v>
      </c>
      <c r="K2027" s="5">
        <f t="shared" si="335"/>
        <v>7</v>
      </c>
      <c r="L2027" s="7">
        <f t="shared" si="336"/>
        <v>44568</v>
      </c>
      <c r="M2027" s="5" t="s">
        <v>2422</v>
      </c>
      <c r="U2027" s="5" t="s">
        <v>33</v>
      </c>
      <c r="V2027" s="5" t="str">
        <f t="shared" si="337"/>
        <v>clientes - varios</v>
      </c>
      <c r="W2027" s="5" t="str">
        <f t="shared" si="338"/>
        <v>CLIENTES - VARIOS</v>
      </c>
      <c r="X2027" s="5" t="str">
        <f t="shared" si="339"/>
        <v>Clientes - Varios</v>
      </c>
      <c r="Y2027" s="5">
        <v>99999999</v>
      </c>
      <c r="Z2027" s="5" t="s">
        <v>34</v>
      </c>
      <c r="AA2027" s="5" t="s">
        <v>35</v>
      </c>
      <c r="AD2027" s="5" t="s">
        <v>36</v>
      </c>
      <c r="AE2027" s="5">
        <v>84.75</v>
      </c>
      <c r="AF2027" s="5">
        <v>0</v>
      </c>
      <c r="AG2027" s="5">
        <v>15.25</v>
      </c>
      <c r="AH2027" s="5">
        <f t="shared" si="340"/>
        <v>100</v>
      </c>
    </row>
    <row r="2028" spans="1:34" x14ac:dyDescent="0.25">
      <c r="A2028" s="5">
        <v>1973</v>
      </c>
      <c r="B2028" s="5" t="s">
        <v>29</v>
      </c>
      <c r="C2028" s="5" t="s">
        <v>30</v>
      </c>
      <c r="D2028" s="5" t="s">
        <v>2431</v>
      </c>
      <c r="E2028" s="15" t="str">
        <f t="shared" si="341"/>
        <v>B001</v>
      </c>
      <c r="F2028" s="15" t="str">
        <f t="shared" si="331"/>
        <v>16803</v>
      </c>
      <c r="G2028" s="15" t="str">
        <f t="shared" si="332"/>
        <v>1-1</v>
      </c>
      <c r="H2028" s="5" t="s">
        <v>2422</v>
      </c>
      <c r="I2028" s="5">
        <f t="shared" si="333"/>
        <v>1</v>
      </c>
      <c r="J2028" s="5">
        <f t="shared" si="334"/>
        <v>2022</v>
      </c>
      <c r="K2028" s="5">
        <f t="shared" si="335"/>
        <v>7</v>
      </c>
      <c r="L2028" s="7">
        <f t="shared" si="336"/>
        <v>44568</v>
      </c>
      <c r="M2028" s="5" t="s">
        <v>2422</v>
      </c>
      <c r="U2028" s="5" t="s">
        <v>33</v>
      </c>
      <c r="V2028" s="5" t="str">
        <f t="shared" si="337"/>
        <v>clientes - varios</v>
      </c>
      <c r="W2028" s="5" t="str">
        <f t="shared" si="338"/>
        <v>CLIENTES - VARIOS</v>
      </c>
      <c r="X2028" s="5" t="str">
        <f t="shared" si="339"/>
        <v>Clientes - Varios</v>
      </c>
      <c r="Y2028" s="5">
        <v>99999999</v>
      </c>
      <c r="Z2028" s="5" t="s">
        <v>34</v>
      </c>
      <c r="AA2028" s="5" t="s">
        <v>35</v>
      </c>
      <c r="AD2028" s="5" t="s">
        <v>36</v>
      </c>
      <c r="AE2028" s="5">
        <v>84.75</v>
      </c>
      <c r="AF2028" s="5">
        <v>0</v>
      </c>
      <c r="AG2028" s="5">
        <v>15.25</v>
      </c>
      <c r="AH2028" s="5">
        <f t="shared" si="340"/>
        <v>100</v>
      </c>
    </row>
    <row r="2029" spans="1:34" x14ac:dyDescent="0.25">
      <c r="A2029" s="5">
        <v>1974</v>
      </c>
      <c r="B2029" s="5" t="s">
        <v>29</v>
      </c>
      <c r="C2029" s="5" t="s">
        <v>30</v>
      </c>
      <c r="D2029" s="5" t="s">
        <v>2432</v>
      </c>
      <c r="E2029" s="15" t="str">
        <f t="shared" si="341"/>
        <v>B001</v>
      </c>
      <c r="F2029" s="15" t="str">
        <f t="shared" si="331"/>
        <v>16802</v>
      </c>
      <c r="G2029" s="15" t="str">
        <f t="shared" si="332"/>
        <v>1-1</v>
      </c>
      <c r="H2029" s="5" t="s">
        <v>2422</v>
      </c>
      <c r="I2029" s="5">
        <f t="shared" si="333"/>
        <v>1</v>
      </c>
      <c r="J2029" s="5">
        <f t="shared" si="334"/>
        <v>2022</v>
      </c>
      <c r="K2029" s="5">
        <f t="shared" si="335"/>
        <v>7</v>
      </c>
      <c r="L2029" s="7">
        <f t="shared" si="336"/>
        <v>44568</v>
      </c>
      <c r="M2029" s="5" t="s">
        <v>2422</v>
      </c>
      <c r="U2029" s="5" t="s">
        <v>33</v>
      </c>
      <c r="V2029" s="5" t="str">
        <f t="shared" si="337"/>
        <v>clientes - varios</v>
      </c>
      <c r="W2029" s="5" t="str">
        <f t="shared" si="338"/>
        <v>CLIENTES - VARIOS</v>
      </c>
      <c r="X2029" s="5" t="str">
        <f t="shared" si="339"/>
        <v>Clientes - Varios</v>
      </c>
      <c r="Y2029" s="5">
        <v>99999999</v>
      </c>
      <c r="Z2029" s="5" t="s">
        <v>34</v>
      </c>
      <c r="AA2029" s="5" t="s">
        <v>35</v>
      </c>
      <c r="AD2029" s="5" t="s">
        <v>36</v>
      </c>
      <c r="AE2029" s="5">
        <v>76.27</v>
      </c>
      <c r="AF2029" s="5">
        <v>0</v>
      </c>
      <c r="AG2029" s="5">
        <v>13.73</v>
      </c>
      <c r="AH2029" s="5">
        <f t="shared" si="340"/>
        <v>90</v>
      </c>
    </row>
    <row r="2030" spans="1:34" x14ac:dyDescent="0.25">
      <c r="A2030" s="5">
        <v>1975</v>
      </c>
      <c r="B2030" s="5" t="s">
        <v>29</v>
      </c>
      <c r="C2030" s="5" t="s">
        <v>30</v>
      </c>
      <c r="D2030" s="5" t="s">
        <v>2433</v>
      </c>
      <c r="E2030" s="15" t="str">
        <f t="shared" si="341"/>
        <v>B001</v>
      </c>
      <c r="F2030" s="15" t="str">
        <f t="shared" si="331"/>
        <v>16801</v>
      </c>
      <c r="G2030" s="15" t="str">
        <f t="shared" si="332"/>
        <v>1-1</v>
      </c>
      <c r="H2030" s="5" t="s">
        <v>2422</v>
      </c>
      <c r="I2030" s="5">
        <f t="shared" si="333"/>
        <v>1</v>
      </c>
      <c r="J2030" s="5">
        <f t="shared" si="334"/>
        <v>2022</v>
      </c>
      <c r="K2030" s="5">
        <f t="shared" si="335"/>
        <v>7</v>
      </c>
      <c r="L2030" s="7">
        <f t="shared" si="336"/>
        <v>44568</v>
      </c>
      <c r="M2030" s="5" t="s">
        <v>2422</v>
      </c>
      <c r="U2030" s="5" t="s">
        <v>33</v>
      </c>
      <c r="V2030" s="5" t="str">
        <f t="shared" si="337"/>
        <v>clientes - varios</v>
      </c>
      <c r="W2030" s="5" t="str">
        <f t="shared" si="338"/>
        <v>CLIENTES - VARIOS</v>
      </c>
      <c r="X2030" s="5" t="str">
        <f t="shared" si="339"/>
        <v>Clientes - Varios</v>
      </c>
      <c r="Y2030" s="5">
        <v>99999999</v>
      </c>
      <c r="Z2030" s="5" t="s">
        <v>34</v>
      </c>
      <c r="AA2030" s="5" t="s">
        <v>35</v>
      </c>
      <c r="AD2030" s="5" t="s">
        <v>36</v>
      </c>
      <c r="AE2030" s="5">
        <v>118.64</v>
      </c>
      <c r="AF2030" s="5">
        <v>0</v>
      </c>
      <c r="AG2030" s="5">
        <v>21.36</v>
      </c>
      <c r="AH2030" s="5">
        <f t="shared" si="340"/>
        <v>140</v>
      </c>
    </row>
    <row r="2031" spans="1:34" x14ac:dyDescent="0.25">
      <c r="A2031" s="5">
        <v>1976</v>
      </c>
      <c r="B2031" s="5" t="s">
        <v>55</v>
      </c>
      <c r="C2031" s="5" t="s">
        <v>30</v>
      </c>
      <c r="D2031" s="5" t="s">
        <v>2434</v>
      </c>
      <c r="E2031" s="15" t="str">
        <f t="shared" si="341"/>
        <v>B002</v>
      </c>
      <c r="F2031" s="15" t="str">
        <f t="shared" si="331"/>
        <v>15847</v>
      </c>
      <c r="G2031" s="15" t="str">
        <f t="shared" si="332"/>
        <v>2-1</v>
      </c>
      <c r="H2031" s="5" t="s">
        <v>2422</v>
      </c>
      <c r="I2031" s="5">
        <f t="shared" si="333"/>
        <v>1</v>
      </c>
      <c r="J2031" s="5">
        <f t="shared" si="334"/>
        <v>2022</v>
      </c>
      <c r="K2031" s="5">
        <f t="shared" si="335"/>
        <v>7</v>
      </c>
      <c r="L2031" s="7">
        <f t="shared" si="336"/>
        <v>44568</v>
      </c>
      <c r="M2031" s="5" t="s">
        <v>2422</v>
      </c>
      <c r="U2031" s="5" t="s">
        <v>33</v>
      </c>
      <c r="V2031" s="5" t="str">
        <f t="shared" si="337"/>
        <v>clientes - varios</v>
      </c>
      <c r="W2031" s="5" t="str">
        <f t="shared" si="338"/>
        <v>CLIENTES - VARIOS</v>
      </c>
      <c r="X2031" s="5" t="str">
        <f t="shared" si="339"/>
        <v>Clientes - Varios</v>
      </c>
      <c r="Y2031" s="5">
        <v>99999999</v>
      </c>
      <c r="Z2031" s="5" t="s">
        <v>34</v>
      </c>
      <c r="AA2031" s="5" t="s">
        <v>35</v>
      </c>
      <c r="AD2031" s="5" t="s">
        <v>36</v>
      </c>
      <c r="AE2031" s="5">
        <v>338.98</v>
      </c>
      <c r="AF2031" s="5">
        <v>0</v>
      </c>
      <c r="AG2031" s="5">
        <v>61.02</v>
      </c>
      <c r="AH2031" s="5">
        <f t="shared" si="340"/>
        <v>400</v>
      </c>
    </row>
    <row r="2032" spans="1:34" x14ac:dyDescent="0.25">
      <c r="A2032" s="5">
        <v>1977</v>
      </c>
      <c r="B2032" s="5" t="s">
        <v>55</v>
      </c>
      <c r="C2032" s="5" t="s">
        <v>30</v>
      </c>
      <c r="D2032" s="5" t="s">
        <v>2435</v>
      </c>
      <c r="E2032" s="15" t="str">
        <f t="shared" si="341"/>
        <v>B002</v>
      </c>
      <c r="F2032" s="15" t="str">
        <f t="shared" si="331"/>
        <v>15846</v>
      </c>
      <c r="G2032" s="15" t="str">
        <f t="shared" si="332"/>
        <v>2-1</v>
      </c>
      <c r="H2032" s="5" t="s">
        <v>2422</v>
      </c>
      <c r="I2032" s="5">
        <f t="shared" si="333"/>
        <v>1</v>
      </c>
      <c r="J2032" s="5">
        <f t="shared" si="334"/>
        <v>2022</v>
      </c>
      <c r="K2032" s="5">
        <f t="shared" si="335"/>
        <v>7</v>
      </c>
      <c r="L2032" s="7">
        <f t="shared" si="336"/>
        <v>44568</v>
      </c>
      <c r="M2032" s="5" t="s">
        <v>2422</v>
      </c>
      <c r="U2032" s="5" t="s">
        <v>33</v>
      </c>
      <c r="V2032" s="5" t="str">
        <f t="shared" si="337"/>
        <v>clientes - varios</v>
      </c>
      <c r="W2032" s="5" t="str">
        <f t="shared" si="338"/>
        <v>CLIENTES - VARIOS</v>
      </c>
      <c r="X2032" s="5" t="str">
        <f t="shared" si="339"/>
        <v>Clientes - Varios</v>
      </c>
      <c r="Y2032" s="5">
        <v>99999999</v>
      </c>
      <c r="Z2032" s="5" t="s">
        <v>34</v>
      </c>
      <c r="AA2032" s="5" t="s">
        <v>35</v>
      </c>
      <c r="AD2032" s="5" t="s">
        <v>36</v>
      </c>
      <c r="AE2032" s="5">
        <v>338.98</v>
      </c>
      <c r="AF2032" s="5">
        <v>0</v>
      </c>
      <c r="AG2032" s="5">
        <v>61.02</v>
      </c>
      <c r="AH2032" s="5">
        <f t="shared" si="340"/>
        <v>400</v>
      </c>
    </row>
    <row r="2033" spans="1:34" x14ac:dyDescent="0.25">
      <c r="A2033" s="5">
        <v>1978</v>
      </c>
      <c r="B2033" s="5" t="s">
        <v>55</v>
      </c>
      <c r="C2033" s="5" t="s">
        <v>30</v>
      </c>
      <c r="D2033" s="5" t="s">
        <v>2436</v>
      </c>
      <c r="E2033" s="15" t="str">
        <f t="shared" si="341"/>
        <v>B002</v>
      </c>
      <c r="F2033" s="15" t="str">
        <f t="shared" si="331"/>
        <v>15845</v>
      </c>
      <c r="G2033" s="15" t="str">
        <f t="shared" si="332"/>
        <v>2-1</v>
      </c>
      <c r="H2033" s="5" t="s">
        <v>2422</v>
      </c>
      <c r="I2033" s="5">
        <f t="shared" si="333"/>
        <v>1</v>
      </c>
      <c r="J2033" s="5">
        <f t="shared" si="334"/>
        <v>2022</v>
      </c>
      <c r="K2033" s="5">
        <f t="shared" si="335"/>
        <v>7</v>
      </c>
      <c r="L2033" s="7">
        <f t="shared" si="336"/>
        <v>44568</v>
      </c>
      <c r="M2033" s="5" t="s">
        <v>2422</v>
      </c>
      <c r="U2033" s="5" t="s">
        <v>33</v>
      </c>
      <c r="V2033" s="5" t="str">
        <f t="shared" si="337"/>
        <v>clientes - varios</v>
      </c>
      <c r="W2033" s="5" t="str">
        <f t="shared" si="338"/>
        <v>CLIENTES - VARIOS</v>
      </c>
      <c r="X2033" s="5" t="str">
        <f t="shared" si="339"/>
        <v>Clientes - Varios</v>
      </c>
      <c r="Y2033" s="5">
        <v>99999999</v>
      </c>
      <c r="Z2033" s="5" t="s">
        <v>34</v>
      </c>
      <c r="AA2033" s="5" t="s">
        <v>35</v>
      </c>
      <c r="AD2033" s="5" t="s">
        <v>36</v>
      </c>
      <c r="AE2033" s="5">
        <v>423.73</v>
      </c>
      <c r="AF2033" s="5">
        <v>0</v>
      </c>
      <c r="AG2033" s="5">
        <v>76.27</v>
      </c>
      <c r="AH2033" s="5">
        <f t="shared" si="340"/>
        <v>500</v>
      </c>
    </row>
    <row r="2034" spans="1:34" x14ac:dyDescent="0.25">
      <c r="A2034" s="5">
        <v>1979</v>
      </c>
      <c r="B2034" s="5" t="s">
        <v>55</v>
      </c>
      <c r="C2034" s="5" t="s">
        <v>30</v>
      </c>
      <c r="D2034" s="5" t="s">
        <v>2437</v>
      </c>
      <c r="E2034" s="15" t="str">
        <f t="shared" si="341"/>
        <v>B002</v>
      </c>
      <c r="F2034" s="15" t="str">
        <f t="shared" si="331"/>
        <v>15844</v>
      </c>
      <c r="G2034" s="15" t="str">
        <f t="shared" si="332"/>
        <v>2-1</v>
      </c>
      <c r="H2034" s="5" t="s">
        <v>2422</v>
      </c>
      <c r="I2034" s="5">
        <f t="shared" si="333"/>
        <v>1</v>
      </c>
      <c r="J2034" s="5">
        <f t="shared" si="334"/>
        <v>2022</v>
      </c>
      <c r="K2034" s="5">
        <f t="shared" si="335"/>
        <v>7</v>
      </c>
      <c r="L2034" s="7">
        <f t="shared" si="336"/>
        <v>44568</v>
      </c>
      <c r="M2034" s="5" t="s">
        <v>2422</v>
      </c>
      <c r="U2034" s="5" t="s">
        <v>33</v>
      </c>
      <c r="V2034" s="5" t="str">
        <f t="shared" si="337"/>
        <v>clientes - varios</v>
      </c>
      <c r="W2034" s="5" t="str">
        <f t="shared" si="338"/>
        <v>CLIENTES - VARIOS</v>
      </c>
      <c r="X2034" s="5" t="str">
        <f t="shared" si="339"/>
        <v>Clientes - Varios</v>
      </c>
      <c r="Y2034" s="5">
        <v>99999999</v>
      </c>
      <c r="Z2034" s="5" t="s">
        <v>34</v>
      </c>
      <c r="AA2034" s="5" t="s">
        <v>35</v>
      </c>
      <c r="AD2034" s="5" t="s">
        <v>36</v>
      </c>
      <c r="AE2034" s="5">
        <v>423.73</v>
      </c>
      <c r="AF2034" s="5">
        <v>0</v>
      </c>
      <c r="AG2034" s="5">
        <v>76.27</v>
      </c>
      <c r="AH2034" s="5">
        <f t="shared" si="340"/>
        <v>500</v>
      </c>
    </row>
    <row r="2035" spans="1:34" x14ac:dyDescent="0.25">
      <c r="A2035" s="5">
        <v>1980</v>
      </c>
      <c r="B2035" s="5" t="s">
        <v>55</v>
      </c>
      <c r="C2035" s="5" t="s">
        <v>30</v>
      </c>
      <c r="D2035" s="5" t="s">
        <v>2438</v>
      </c>
      <c r="E2035" s="15" t="str">
        <f t="shared" si="341"/>
        <v>B002</v>
      </c>
      <c r="F2035" s="15" t="str">
        <f t="shared" si="331"/>
        <v>15843</v>
      </c>
      <c r="G2035" s="15" t="str">
        <f t="shared" si="332"/>
        <v>2-1</v>
      </c>
      <c r="H2035" s="5" t="s">
        <v>2422</v>
      </c>
      <c r="I2035" s="5">
        <f t="shared" si="333"/>
        <v>1</v>
      </c>
      <c r="J2035" s="5">
        <f t="shared" si="334"/>
        <v>2022</v>
      </c>
      <c r="K2035" s="5">
        <f t="shared" si="335"/>
        <v>7</v>
      </c>
      <c r="L2035" s="7">
        <f t="shared" si="336"/>
        <v>44568</v>
      </c>
      <c r="M2035" s="5" t="s">
        <v>2422</v>
      </c>
      <c r="U2035" s="5" t="s">
        <v>33</v>
      </c>
      <c r="V2035" s="5" t="str">
        <f t="shared" si="337"/>
        <v>clientes - varios</v>
      </c>
      <c r="W2035" s="5" t="str">
        <f t="shared" si="338"/>
        <v>CLIENTES - VARIOS</v>
      </c>
      <c r="X2035" s="5" t="str">
        <f t="shared" si="339"/>
        <v>Clientes - Varios</v>
      </c>
      <c r="Y2035" s="5">
        <v>99999999</v>
      </c>
      <c r="Z2035" s="5" t="s">
        <v>34</v>
      </c>
      <c r="AA2035" s="5" t="s">
        <v>35</v>
      </c>
      <c r="AD2035" s="5" t="s">
        <v>36</v>
      </c>
      <c r="AE2035" s="5">
        <v>423.73</v>
      </c>
      <c r="AF2035" s="5">
        <v>0</v>
      </c>
      <c r="AG2035" s="5">
        <v>76.27</v>
      </c>
      <c r="AH2035" s="5">
        <f t="shared" si="340"/>
        <v>500</v>
      </c>
    </row>
    <row r="2036" spans="1:34" x14ac:dyDescent="0.25">
      <c r="A2036" s="5">
        <v>1981</v>
      </c>
      <c r="B2036" s="5" t="s">
        <v>55</v>
      </c>
      <c r="C2036" s="5" t="s">
        <v>30</v>
      </c>
      <c r="D2036" s="5" t="s">
        <v>2439</v>
      </c>
      <c r="E2036" s="15" t="str">
        <f t="shared" si="341"/>
        <v>B002</v>
      </c>
      <c r="F2036" s="15" t="str">
        <f t="shared" si="331"/>
        <v>15842</v>
      </c>
      <c r="G2036" s="15" t="str">
        <f t="shared" si="332"/>
        <v>2-1</v>
      </c>
      <c r="H2036" s="5" t="s">
        <v>2422</v>
      </c>
      <c r="I2036" s="5">
        <f t="shared" si="333"/>
        <v>1</v>
      </c>
      <c r="J2036" s="5">
        <f t="shared" si="334"/>
        <v>2022</v>
      </c>
      <c r="K2036" s="5">
        <f t="shared" si="335"/>
        <v>7</v>
      </c>
      <c r="L2036" s="7">
        <f t="shared" si="336"/>
        <v>44568</v>
      </c>
      <c r="M2036" s="5" t="s">
        <v>2422</v>
      </c>
      <c r="U2036" s="5" t="s">
        <v>33</v>
      </c>
      <c r="V2036" s="5" t="str">
        <f t="shared" si="337"/>
        <v>clientes - varios</v>
      </c>
      <c r="W2036" s="5" t="str">
        <f t="shared" si="338"/>
        <v>CLIENTES - VARIOS</v>
      </c>
      <c r="X2036" s="5" t="str">
        <f t="shared" si="339"/>
        <v>Clientes - Varios</v>
      </c>
      <c r="Y2036" s="5">
        <v>99999999</v>
      </c>
      <c r="Z2036" s="5" t="s">
        <v>34</v>
      </c>
      <c r="AA2036" s="5" t="s">
        <v>35</v>
      </c>
      <c r="AD2036" s="5" t="s">
        <v>36</v>
      </c>
      <c r="AE2036" s="5">
        <v>423.73</v>
      </c>
      <c r="AF2036" s="5">
        <v>0</v>
      </c>
      <c r="AG2036" s="5">
        <v>76.27</v>
      </c>
      <c r="AH2036" s="5">
        <f t="shared" si="340"/>
        <v>500</v>
      </c>
    </row>
    <row r="2037" spans="1:34" x14ac:dyDescent="0.25">
      <c r="A2037" s="5">
        <v>1982</v>
      </c>
      <c r="B2037" s="5" t="s">
        <v>55</v>
      </c>
      <c r="C2037" s="5" t="s">
        <v>30</v>
      </c>
      <c r="D2037" s="5" t="s">
        <v>2440</v>
      </c>
      <c r="E2037" s="15" t="str">
        <f t="shared" si="341"/>
        <v>B002</v>
      </c>
      <c r="F2037" s="15" t="str">
        <f t="shared" si="331"/>
        <v>15841</v>
      </c>
      <c r="G2037" s="15" t="str">
        <f t="shared" si="332"/>
        <v>2-1</v>
      </c>
      <c r="H2037" s="5" t="s">
        <v>2422</v>
      </c>
      <c r="I2037" s="5">
        <f t="shared" si="333"/>
        <v>1</v>
      </c>
      <c r="J2037" s="5">
        <f t="shared" si="334"/>
        <v>2022</v>
      </c>
      <c r="K2037" s="5">
        <f t="shared" si="335"/>
        <v>7</v>
      </c>
      <c r="L2037" s="7">
        <f t="shared" si="336"/>
        <v>44568</v>
      </c>
      <c r="M2037" s="5" t="s">
        <v>2422</v>
      </c>
      <c r="U2037" s="5" t="s">
        <v>33</v>
      </c>
      <c r="V2037" s="5" t="str">
        <f t="shared" si="337"/>
        <v>clientes - varios</v>
      </c>
      <c r="W2037" s="5" t="str">
        <f t="shared" si="338"/>
        <v>CLIENTES - VARIOS</v>
      </c>
      <c r="X2037" s="5" t="str">
        <f t="shared" si="339"/>
        <v>Clientes - Varios</v>
      </c>
      <c r="Y2037" s="5">
        <v>99999999</v>
      </c>
      <c r="Z2037" s="5" t="s">
        <v>34</v>
      </c>
      <c r="AA2037" s="5" t="s">
        <v>35</v>
      </c>
      <c r="AD2037" s="5" t="s">
        <v>36</v>
      </c>
      <c r="AE2037" s="5">
        <v>423.73</v>
      </c>
      <c r="AF2037" s="5">
        <v>0</v>
      </c>
      <c r="AG2037" s="5">
        <v>76.27</v>
      </c>
      <c r="AH2037" s="5">
        <f t="shared" si="340"/>
        <v>500</v>
      </c>
    </row>
    <row r="2038" spans="1:34" x14ac:dyDescent="0.25">
      <c r="A2038" s="5">
        <v>1983</v>
      </c>
      <c r="B2038" s="5" t="s">
        <v>55</v>
      </c>
      <c r="C2038" s="5" t="s">
        <v>30</v>
      </c>
      <c r="D2038" s="5" t="s">
        <v>2441</v>
      </c>
      <c r="E2038" s="15" t="str">
        <f t="shared" si="341"/>
        <v>B002</v>
      </c>
      <c r="F2038" s="15" t="str">
        <f t="shared" si="331"/>
        <v>15840</v>
      </c>
      <c r="G2038" s="15" t="str">
        <f t="shared" si="332"/>
        <v>2-1</v>
      </c>
      <c r="H2038" s="5" t="s">
        <v>2422</v>
      </c>
      <c r="I2038" s="5">
        <f t="shared" si="333"/>
        <v>1</v>
      </c>
      <c r="J2038" s="5">
        <f t="shared" si="334"/>
        <v>2022</v>
      </c>
      <c r="K2038" s="5">
        <f t="shared" si="335"/>
        <v>7</v>
      </c>
      <c r="L2038" s="7">
        <f t="shared" si="336"/>
        <v>44568</v>
      </c>
      <c r="M2038" s="5" t="s">
        <v>2422</v>
      </c>
      <c r="U2038" s="5" t="s">
        <v>33</v>
      </c>
      <c r="V2038" s="5" t="str">
        <f t="shared" si="337"/>
        <v>clientes - varios</v>
      </c>
      <c r="W2038" s="5" t="str">
        <f t="shared" si="338"/>
        <v>CLIENTES - VARIOS</v>
      </c>
      <c r="X2038" s="5" t="str">
        <f t="shared" si="339"/>
        <v>Clientes - Varios</v>
      </c>
      <c r="Y2038" s="5">
        <v>99999999</v>
      </c>
      <c r="Z2038" s="5" t="s">
        <v>34</v>
      </c>
      <c r="AA2038" s="5" t="s">
        <v>35</v>
      </c>
      <c r="AD2038" s="5" t="s">
        <v>36</v>
      </c>
      <c r="AE2038" s="5">
        <v>423.73</v>
      </c>
      <c r="AF2038" s="5">
        <v>0</v>
      </c>
      <c r="AG2038" s="5">
        <v>76.27</v>
      </c>
      <c r="AH2038" s="5">
        <f t="shared" si="340"/>
        <v>500</v>
      </c>
    </row>
    <row r="2039" spans="1:34" x14ac:dyDescent="0.25">
      <c r="A2039" s="5">
        <v>1984</v>
      </c>
      <c r="B2039" s="5" t="s">
        <v>49</v>
      </c>
      <c r="C2039" s="5" t="s">
        <v>30</v>
      </c>
      <c r="D2039" s="5" t="s">
        <v>2442</v>
      </c>
      <c r="E2039" s="15" t="str">
        <f t="shared" si="341"/>
        <v>B003</v>
      </c>
      <c r="F2039" s="15" t="str">
        <f t="shared" si="331"/>
        <v>12280</v>
      </c>
      <c r="G2039" s="15" t="str">
        <f t="shared" si="332"/>
        <v>3-1</v>
      </c>
      <c r="H2039" s="5" t="s">
        <v>2422</v>
      </c>
      <c r="I2039" s="5">
        <f t="shared" si="333"/>
        <v>1</v>
      </c>
      <c r="J2039" s="5">
        <f t="shared" si="334"/>
        <v>2022</v>
      </c>
      <c r="K2039" s="5">
        <f t="shared" si="335"/>
        <v>7</v>
      </c>
      <c r="L2039" s="7">
        <f t="shared" si="336"/>
        <v>44568</v>
      </c>
      <c r="M2039" s="5" t="s">
        <v>2422</v>
      </c>
      <c r="U2039" s="5" t="s">
        <v>33</v>
      </c>
      <c r="V2039" s="5" t="str">
        <f t="shared" si="337"/>
        <v>clientes - varios</v>
      </c>
      <c r="W2039" s="5" t="str">
        <f t="shared" si="338"/>
        <v>CLIENTES - VARIOS</v>
      </c>
      <c r="X2039" s="5" t="str">
        <f t="shared" si="339"/>
        <v>Clientes - Varios</v>
      </c>
      <c r="Y2039" s="5">
        <v>99999999</v>
      </c>
      <c r="Z2039" s="5" t="s">
        <v>34</v>
      </c>
      <c r="AA2039" s="5" t="s">
        <v>35</v>
      </c>
      <c r="AD2039" s="5" t="s">
        <v>36</v>
      </c>
      <c r="AE2039" s="5">
        <v>423.73</v>
      </c>
      <c r="AF2039" s="5">
        <v>0</v>
      </c>
      <c r="AG2039" s="5">
        <v>76.27</v>
      </c>
      <c r="AH2039" s="5">
        <f t="shared" si="340"/>
        <v>500</v>
      </c>
    </row>
    <row r="2040" spans="1:34" x14ac:dyDescent="0.25">
      <c r="A2040" s="5">
        <v>1985</v>
      </c>
      <c r="B2040" s="5" t="s">
        <v>49</v>
      </c>
      <c r="C2040" s="5" t="s">
        <v>30</v>
      </c>
      <c r="D2040" s="5" t="s">
        <v>2443</v>
      </c>
      <c r="E2040" s="15" t="str">
        <f t="shared" si="341"/>
        <v>B003</v>
      </c>
      <c r="F2040" s="15" t="str">
        <f t="shared" si="331"/>
        <v>12279</v>
      </c>
      <c r="G2040" s="15" t="str">
        <f t="shared" si="332"/>
        <v>3-1</v>
      </c>
      <c r="H2040" s="5" t="s">
        <v>2422</v>
      </c>
      <c r="I2040" s="5">
        <f t="shared" si="333"/>
        <v>1</v>
      </c>
      <c r="J2040" s="5">
        <f t="shared" si="334"/>
        <v>2022</v>
      </c>
      <c r="K2040" s="5">
        <f t="shared" si="335"/>
        <v>7</v>
      </c>
      <c r="L2040" s="7">
        <f t="shared" si="336"/>
        <v>44568</v>
      </c>
      <c r="M2040" s="5" t="s">
        <v>2422</v>
      </c>
      <c r="U2040" s="5" t="s">
        <v>33</v>
      </c>
      <c r="V2040" s="5" t="str">
        <f t="shared" si="337"/>
        <v>clientes - varios</v>
      </c>
      <c r="W2040" s="5" t="str">
        <f t="shared" si="338"/>
        <v>CLIENTES - VARIOS</v>
      </c>
      <c r="X2040" s="5" t="str">
        <f t="shared" si="339"/>
        <v>Clientes - Varios</v>
      </c>
      <c r="Y2040" s="5">
        <v>99999999</v>
      </c>
      <c r="Z2040" s="5" t="s">
        <v>34</v>
      </c>
      <c r="AA2040" s="5" t="s">
        <v>35</v>
      </c>
      <c r="AD2040" s="5" t="s">
        <v>36</v>
      </c>
      <c r="AE2040" s="5">
        <v>423.73</v>
      </c>
      <c r="AF2040" s="5">
        <v>0</v>
      </c>
      <c r="AG2040" s="5">
        <v>76.27</v>
      </c>
      <c r="AH2040" s="5">
        <f t="shared" si="340"/>
        <v>500</v>
      </c>
    </row>
    <row r="2041" spans="1:34" x14ac:dyDescent="0.25">
      <c r="A2041" s="5">
        <v>1986</v>
      </c>
      <c r="B2041" s="5" t="s">
        <v>49</v>
      </c>
      <c r="C2041" s="5" t="s">
        <v>30</v>
      </c>
      <c r="D2041" s="5" t="s">
        <v>2444</v>
      </c>
      <c r="E2041" s="15" t="str">
        <f t="shared" si="341"/>
        <v>B003</v>
      </c>
      <c r="F2041" s="15" t="str">
        <f t="shared" ref="F2041:F2104" si="342">IF(LEFT(RIGHT(D2041,5),1)="-",RIGHT(D2041,4),RIGHT(D2041,5))</f>
        <v>12278</v>
      </c>
      <c r="G2041" s="15" t="str">
        <f t="shared" ref="G2041:G2104" si="343">MID(D2041,4,3)</f>
        <v>3-1</v>
      </c>
      <c r="H2041" s="5" t="s">
        <v>2422</v>
      </c>
      <c r="I2041" s="5">
        <f t="shared" ref="I2041:I2104" si="344">MONTH(H2041)</f>
        <v>1</v>
      </c>
      <c r="J2041" s="5">
        <f t="shared" ref="J2041:J2104" si="345">YEAR(H2041)</f>
        <v>2022</v>
      </c>
      <c r="K2041" s="5">
        <f t="shared" ref="K2041:K2104" si="346">DAY(H2041)</f>
        <v>7</v>
      </c>
      <c r="L2041" s="7">
        <f t="shared" ref="L2041:L2104" si="347">DATE(J2041,I2041,K2041)</f>
        <v>44568</v>
      </c>
      <c r="M2041" s="5" t="s">
        <v>2422</v>
      </c>
      <c r="U2041" s="5" t="s">
        <v>33</v>
      </c>
      <c r="V2041" s="5" t="str">
        <f t="shared" ref="V2041:V2104" si="348">LOWER(U2041)</f>
        <v>clientes - varios</v>
      </c>
      <c r="W2041" s="5" t="str">
        <f t="shared" ref="W2041:W2104" si="349">UPPER(U2041)</f>
        <v>CLIENTES - VARIOS</v>
      </c>
      <c r="X2041" s="5" t="str">
        <f t="shared" ref="X2041:X2104" si="350">PROPER(W2041)</f>
        <v>Clientes - Varios</v>
      </c>
      <c r="Y2041" s="5">
        <v>99999999</v>
      </c>
      <c r="Z2041" s="5" t="s">
        <v>34</v>
      </c>
      <c r="AA2041" s="5" t="s">
        <v>35</v>
      </c>
      <c r="AD2041" s="5" t="s">
        <v>36</v>
      </c>
      <c r="AE2041" s="5">
        <v>423.73</v>
      </c>
      <c r="AF2041" s="5">
        <v>0</v>
      </c>
      <c r="AG2041" s="5">
        <v>76.27</v>
      </c>
      <c r="AH2041" s="5">
        <f t="shared" ref="AH2041:AH2104" si="351">AE2041+AG2041</f>
        <v>500</v>
      </c>
    </row>
    <row r="2042" spans="1:34" x14ac:dyDescent="0.25">
      <c r="A2042" s="5">
        <v>1987</v>
      </c>
      <c r="B2042" s="5" t="s">
        <v>49</v>
      </c>
      <c r="C2042" s="5" t="s">
        <v>30</v>
      </c>
      <c r="D2042" s="5" t="s">
        <v>2445</v>
      </c>
      <c r="E2042" s="15" t="str">
        <f t="shared" ref="E2042:E2105" si="352">LEFT(D2042,4)</f>
        <v>B003</v>
      </c>
      <c r="F2042" s="15" t="str">
        <f t="shared" si="342"/>
        <v>12277</v>
      </c>
      <c r="G2042" s="15" t="str">
        <f t="shared" si="343"/>
        <v>3-1</v>
      </c>
      <c r="H2042" s="5" t="s">
        <v>2422</v>
      </c>
      <c r="I2042" s="5">
        <f t="shared" si="344"/>
        <v>1</v>
      </c>
      <c r="J2042" s="5">
        <f t="shared" si="345"/>
        <v>2022</v>
      </c>
      <c r="K2042" s="5">
        <f t="shared" si="346"/>
        <v>7</v>
      </c>
      <c r="L2042" s="7">
        <f t="shared" si="347"/>
        <v>44568</v>
      </c>
      <c r="M2042" s="5" t="s">
        <v>2422</v>
      </c>
      <c r="U2042" s="5" t="s">
        <v>33</v>
      </c>
      <c r="V2042" s="5" t="str">
        <f t="shared" si="348"/>
        <v>clientes - varios</v>
      </c>
      <c r="W2042" s="5" t="str">
        <f t="shared" si="349"/>
        <v>CLIENTES - VARIOS</v>
      </c>
      <c r="X2042" s="5" t="str">
        <f t="shared" si="350"/>
        <v>Clientes - Varios</v>
      </c>
      <c r="Y2042" s="5">
        <v>99999999</v>
      </c>
      <c r="Z2042" s="5" t="s">
        <v>34</v>
      </c>
      <c r="AA2042" s="5" t="s">
        <v>35</v>
      </c>
      <c r="AD2042" s="5" t="s">
        <v>36</v>
      </c>
      <c r="AE2042" s="5">
        <v>423.73</v>
      </c>
      <c r="AF2042" s="5">
        <v>0</v>
      </c>
      <c r="AG2042" s="5">
        <v>76.27</v>
      </c>
      <c r="AH2042" s="5">
        <f t="shared" si="351"/>
        <v>500</v>
      </c>
    </row>
    <row r="2043" spans="1:34" x14ac:dyDescent="0.25">
      <c r="A2043" s="5">
        <v>1988</v>
      </c>
      <c r="B2043" s="5" t="s">
        <v>49</v>
      </c>
      <c r="C2043" s="5" t="s">
        <v>30</v>
      </c>
      <c r="D2043" s="5" t="s">
        <v>2446</v>
      </c>
      <c r="E2043" s="15" t="str">
        <f t="shared" si="352"/>
        <v>B003</v>
      </c>
      <c r="F2043" s="15" t="str">
        <f t="shared" si="342"/>
        <v>12276</v>
      </c>
      <c r="G2043" s="15" t="str">
        <f t="shared" si="343"/>
        <v>3-1</v>
      </c>
      <c r="H2043" s="5" t="s">
        <v>2422</v>
      </c>
      <c r="I2043" s="5">
        <f t="shared" si="344"/>
        <v>1</v>
      </c>
      <c r="J2043" s="5">
        <f t="shared" si="345"/>
        <v>2022</v>
      </c>
      <c r="K2043" s="5">
        <f t="shared" si="346"/>
        <v>7</v>
      </c>
      <c r="L2043" s="7">
        <f t="shared" si="347"/>
        <v>44568</v>
      </c>
      <c r="M2043" s="5" t="s">
        <v>2422</v>
      </c>
      <c r="U2043" s="5" t="s">
        <v>33</v>
      </c>
      <c r="V2043" s="5" t="str">
        <f t="shared" si="348"/>
        <v>clientes - varios</v>
      </c>
      <c r="W2043" s="5" t="str">
        <f t="shared" si="349"/>
        <v>CLIENTES - VARIOS</v>
      </c>
      <c r="X2043" s="5" t="str">
        <f t="shared" si="350"/>
        <v>Clientes - Varios</v>
      </c>
      <c r="Y2043" s="5">
        <v>99999999</v>
      </c>
      <c r="Z2043" s="5" t="s">
        <v>34</v>
      </c>
      <c r="AA2043" s="5" t="s">
        <v>35</v>
      </c>
      <c r="AD2043" s="5" t="s">
        <v>36</v>
      </c>
      <c r="AE2043" s="5">
        <v>423.73</v>
      </c>
      <c r="AF2043" s="5">
        <v>0</v>
      </c>
      <c r="AG2043" s="5">
        <v>76.27</v>
      </c>
      <c r="AH2043" s="5">
        <f t="shared" si="351"/>
        <v>500</v>
      </c>
    </row>
    <row r="2044" spans="1:34" x14ac:dyDescent="0.25">
      <c r="A2044" s="5">
        <v>1989</v>
      </c>
      <c r="B2044" s="5" t="s">
        <v>55</v>
      </c>
      <c r="C2044" s="5" t="s">
        <v>30</v>
      </c>
      <c r="D2044" s="5" t="s">
        <v>2447</v>
      </c>
      <c r="E2044" s="15" t="str">
        <f t="shared" si="352"/>
        <v>B002</v>
      </c>
      <c r="F2044" s="15" t="str">
        <f t="shared" si="342"/>
        <v>15839</v>
      </c>
      <c r="G2044" s="15" t="str">
        <f t="shared" si="343"/>
        <v>2-1</v>
      </c>
      <c r="H2044" s="5" t="s">
        <v>2422</v>
      </c>
      <c r="I2044" s="5">
        <f t="shared" si="344"/>
        <v>1</v>
      </c>
      <c r="J2044" s="5">
        <f t="shared" si="345"/>
        <v>2022</v>
      </c>
      <c r="K2044" s="5">
        <f t="shared" si="346"/>
        <v>7</v>
      </c>
      <c r="L2044" s="7">
        <f t="shared" si="347"/>
        <v>44568</v>
      </c>
      <c r="M2044" s="5" t="s">
        <v>2422</v>
      </c>
      <c r="U2044" s="5" t="s">
        <v>33</v>
      </c>
      <c r="V2044" s="5" t="str">
        <f t="shared" si="348"/>
        <v>clientes - varios</v>
      </c>
      <c r="W2044" s="5" t="str">
        <f t="shared" si="349"/>
        <v>CLIENTES - VARIOS</v>
      </c>
      <c r="X2044" s="5" t="str">
        <f t="shared" si="350"/>
        <v>Clientes - Varios</v>
      </c>
      <c r="Y2044" s="5">
        <v>99999999</v>
      </c>
      <c r="Z2044" s="5" t="s">
        <v>34</v>
      </c>
      <c r="AA2044" s="5" t="s">
        <v>35</v>
      </c>
      <c r="AD2044" s="5" t="s">
        <v>36</v>
      </c>
      <c r="AE2044" s="5">
        <v>423.73</v>
      </c>
      <c r="AF2044" s="5">
        <v>0</v>
      </c>
      <c r="AG2044" s="5">
        <v>76.27</v>
      </c>
      <c r="AH2044" s="5">
        <f t="shared" si="351"/>
        <v>500</v>
      </c>
    </row>
    <row r="2045" spans="1:34" x14ac:dyDescent="0.25">
      <c r="A2045" s="5">
        <v>1990</v>
      </c>
      <c r="B2045" s="5" t="s">
        <v>55</v>
      </c>
      <c r="C2045" s="5" t="s">
        <v>30</v>
      </c>
      <c r="D2045" s="5" t="s">
        <v>2448</v>
      </c>
      <c r="E2045" s="15" t="str">
        <f t="shared" si="352"/>
        <v>B002</v>
      </c>
      <c r="F2045" s="15" t="str">
        <f t="shared" si="342"/>
        <v>15838</v>
      </c>
      <c r="G2045" s="15" t="str">
        <f t="shared" si="343"/>
        <v>2-1</v>
      </c>
      <c r="H2045" s="5" t="s">
        <v>2422</v>
      </c>
      <c r="I2045" s="5">
        <f t="shared" si="344"/>
        <v>1</v>
      </c>
      <c r="J2045" s="5">
        <f t="shared" si="345"/>
        <v>2022</v>
      </c>
      <c r="K2045" s="5">
        <f t="shared" si="346"/>
        <v>7</v>
      </c>
      <c r="L2045" s="7">
        <f t="shared" si="347"/>
        <v>44568</v>
      </c>
      <c r="M2045" s="5" t="s">
        <v>2422</v>
      </c>
      <c r="U2045" s="5" t="s">
        <v>33</v>
      </c>
      <c r="V2045" s="5" t="str">
        <f t="shared" si="348"/>
        <v>clientes - varios</v>
      </c>
      <c r="W2045" s="5" t="str">
        <f t="shared" si="349"/>
        <v>CLIENTES - VARIOS</v>
      </c>
      <c r="X2045" s="5" t="str">
        <f t="shared" si="350"/>
        <v>Clientes - Varios</v>
      </c>
      <c r="Y2045" s="5">
        <v>99999999</v>
      </c>
      <c r="Z2045" s="5" t="s">
        <v>34</v>
      </c>
      <c r="AA2045" s="5" t="s">
        <v>35</v>
      </c>
      <c r="AD2045" s="5" t="s">
        <v>36</v>
      </c>
      <c r="AE2045" s="5">
        <v>423.73</v>
      </c>
      <c r="AF2045" s="5">
        <v>0</v>
      </c>
      <c r="AG2045" s="5">
        <v>76.27</v>
      </c>
      <c r="AH2045" s="5">
        <f t="shared" si="351"/>
        <v>500</v>
      </c>
    </row>
    <row r="2046" spans="1:34" x14ac:dyDescent="0.25">
      <c r="A2046" s="5">
        <v>1991</v>
      </c>
      <c r="B2046" s="5" t="s">
        <v>55</v>
      </c>
      <c r="C2046" s="5" t="s">
        <v>30</v>
      </c>
      <c r="D2046" s="5" t="s">
        <v>2449</v>
      </c>
      <c r="E2046" s="15" t="str">
        <f t="shared" si="352"/>
        <v>B002</v>
      </c>
      <c r="F2046" s="15" t="str">
        <f t="shared" si="342"/>
        <v>15837</v>
      </c>
      <c r="G2046" s="15" t="str">
        <f t="shared" si="343"/>
        <v>2-1</v>
      </c>
      <c r="H2046" s="5" t="s">
        <v>2422</v>
      </c>
      <c r="I2046" s="5">
        <f t="shared" si="344"/>
        <v>1</v>
      </c>
      <c r="J2046" s="5">
        <f t="shared" si="345"/>
        <v>2022</v>
      </c>
      <c r="K2046" s="5">
        <f t="shared" si="346"/>
        <v>7</v>
      </c>
      <c r="L2046" s="7">
        <f t="shared" si="347"/>
        <v>44568</v>
      </c>
      <c r="M2046" s="5" t="s">
        <v>2422</v>
      </c>
      <c r="U2046" s="5" t="s">
        <v>33</v>
      </c>
      <c r="V2046" s="5" t="str">
        <f t="shared" si="348"/>
        <v>clientes - varios</v>
      </c>
      <c r="W2046" s="5" t="str">
        <f t="shared" si="349"/>
        <v>CLIENTES - VARIOS</v>
      </c>
      <c r="X2046" s="5" t="str">
        <f t="shared" si="350"/>
        <v>Clientes - Varios</v>
      </c>
      <c r="Y2046" s="5">
        <v>99999999</v>
      </c>
      <c r="Z2046" s="5" t="s">
        <v>34</v>
      </c>
      <c r="AA2046" s="5" t="s">
        <v>35</v>
      </c>
      <c r="AD2046" s="5" t="s">
        <v>36</v>
      </c>
      <c r="AE2046" s="5">
        <v>423.73</v>
      </c>
      <c r="AF2046" s="5">
        <v>0</v>
      </c>
      <c r="AG2046" s="5">
        <v>76.27</v>
      </c>
      <c r="AH2046" s="5">
        <f t="shared" si="351"/>
        <v>500</v>
      </c>
    </row>
    <row r="2047" spans="1:34" x14ac:dyDescent="0.25">
      <c r="A2047" s="5">
        <v>1992</v>
      </c>
      <c r="B2047" s="5" t="s">
        <v>55</v>
      </c>
      <c r="C2047" s="5" t="s">
        <v>30</v>
      </c>
      <c r="D2047" s="5" t="s">
        <v>2450</v>
      </c>
      <c r="E2047" s="15" t="str">
        <f t="shared" si="352"/>
        <v>B002</v>
      </c>
      <c r="F2047" s="15" t="str">
        <f t="shared" si="342"/>
        <v>15836</v>
      </c>
      <c r="G2047" s="15" t="str">
        <f t="shared" si="343"/>
        <v>2-1</v>
      </c>
      <c r="H2047" s="5" t="s">
        <v>2422</v>
      </c>
      <c r="I2047" s="5">
        <f t="shared" si="344"/>
        <v>1</v>
      </c>
      <c r="J2047" s="5">
        <f t="shared" si="345"/>
        <v>2022</v>
      </c>
      <c r="K2047" s="5">
        <f t="shared" si="346"/>
        <v>7</v>
      </c>
      <c r="L2047" s="7">
        <f t="shared" si="347"/>
        <v>44568</v>
      </c>
      <c r="M2047" s="5" t="s">
        <v>2422</v>
      </c>
      <c r="U2047" s="5" t="s">
        <v>33</v>
      </c>
      <c r="V2047" s="5" t="str">
        <f t="shared" si="348"/>
        <v>clientes - varios</v>
      </c>
      <c r="W2047" s="5" t="str">
        <f t="shared" si="349"/>
        <v>CLIENTES - VARIOS</v>
      </c>
      <c r="X2047" s="5" t="str">
        <f t="shared" si="350"/>
        <v>Clientes - Varios</v>
      </c>
      <c r="Y2047" s="5">
        <v>99999999</v>
      </c>
      <c r="Z2047" s="5" t="s">
        <v>34</v>
      </c>
      <c r="AA2047" s="5" t="s">
        <v>35</v>
      </c>
      <c r="AD2047" s="5" t="s">
        <v>36</v>
      </c>
      <c r="AE2047" s="5">
        <v>423.73</v>
      </c>
      <c r="AF2047" s="5">
        <v>0</v>
      </c>
      <c r="AG2047" s="5">
        <v>76.27</v>
      </c>
      <c r="AH2047" s="5">
        <f t="shared" si="351"/>
        <v>500</v>
      </c>
    </row>
    <row r="2048" spans="1:34" x14ac:dyDescent="0.25">
      <c r="A2048" s="5">
        <v>1993</v>
      </c>
      <c r="B2048" s="5" t="s">
        <v>29</v>
      </c>
      <c r="C2048" s="5" t="s">
        <v>38</v>
      </c>
      <c r="D2048" s="5" t="s">
        <v>2451</v>
      </c>
      <c r="E2048" s="15" t="str">
        <f t="shared" si="352"/>
        <v>F001</v>
      </c>
      <c r="F2048" s="15" t="str">
        <f t="shared" si="342"/>
        <v>8059</v>
      </c>
      <c r="G2048" s="15" t="str">
        <f t="shared" si="343"/>
        <v>1-8</v>
      </c>
      <c r="H2048" s="5" t="s">
        <v>2422</v>
      </c>
      <c r="I2048" s="5">
        <f t="shared" si="344"/>
        <v>1</v>
      </c>
      <c r="J2048" s="5">
        <f t="shared" si="345"/>
        <v>2022</v>
      </c>
      <c r="K2048" s="5">
        <f t="shared" si="346"/>
        <v>7</v>
      </c>
      <c r="L2048" s="7">
        <f t="shared" si="347"/>
        <v>44568</v>
      </c>
      <c r="M2048" s="5" t="s">
        <v>2422</v>
      </c>
      <c r="R2048" s="5" t="s">
        <v>87</v>
      </c>
      <c r="S2048" s="5" t="s">
        <v>40</v>
      </c>
      <c r="T2048" s="5" t="s">
        <v>41</v>
      </c>
      <c r="U2048" s="5" t="s">
        <v>1125</v>
      </c>
      <c r="V2048" s="5" t="str">
        <f t="shared" si="348"/>
        <v>transportes jj bustamante s.r.l.</v>
      </c>
      <c r="W2048" s="5" t="str">
        <f t="shared" si="349"/>
        <v>TRANSPORTES JJ BUSTAMANTE S.R.L.</v>
      </c>
      <c r="X2048" s="5" t="str">
        <f t="shared" si="350"/>
        <v>Transportes Jj Bustamante S.R.L.</v>
      </c>
      <c r="Y2048" s="5">
        <v>20603488173</v>
      </c>
      <c r="Z2048" s="5" t="s">
        <v>34</v>
      </c>
      <c r="AA2048" s="5" t="s">
        <v>35</v>
      </c>
      <c r="AD2048" s="5" t="s">
        <v>36</v>
      </c>
      <c r="AE2048" s="5">
        <v>144.07</v>
      </c>
      <c r="AF2048" s="5">
        <v>0</v>
      </c>
      <c r="AG2048" s="5">
        <v>25.93</v>
      </c>
      <c r="AH2048" s="5">
        <f t="shared" si="351"/>
        <v>170</v>
      </c>
    </row>
    <row r="2049" spans="1:34" x14ac:dyDescent="0.25">
      <c r="A2049" s="5">
        <v>1994</v>
      </c>
      <c r="B2049" s="5" t="s">
        <v>29</v>
      </c>
      <c r="C2049" s="5" t="s">
        <v>30</v>
      </c>
      <c r="D2049" s="5" t="s">
        <v>2452</v>
      </c>
      <c r="E2049" s="15" t="str">
        <f t="shared" si="352"/>
        <v>B001</v>
      </c>
      <c r="F2049" s="15" t="str">
        <f t="shared" si="342"/>
        <v>16800</v>
      </c>
      <c r="G2049" s="15" t="str">
        <f t="shared" si="343"/>
        <v>1-1</v>
      </c>
      <c r="H2049" s="5" t="s">
        <v>2422</v>
      </c>
      <c r="I2049" s="5">
        <f t="shared" si="344"/>
        <v>1</v>
      </c>
      <c r="J2049" s="5">
        <f t="shared" si="345"/>
        <v>2022</v>
      </c>
      <c r="K2049" s="5">
        <f t="shared" si="346"/>
        <v>7</v>
      </c>
      <c r="L2049" s="7">
        <f t="shared" si="347"/>
        <v>44568</v>
      </c>
      <c r="M2049" s="5" t="s">
        <v>2422</v>
      </c>
      <c r="U2049" s="5" t="s">
        <v>33</v>
      </c>
      <c r="V2049" s="5" t="str">
        <f t="shared" si="348"/>
        <v>clientes - varios</v>
      </c>
      <c r="W2049" s="5" t="str">
        <f t="shared" si="349"/>
        <v>CLIENTES - VARIOS</v>
      </c>
      <c r="X2049" s="5" t="str">
        <f t="shared" si="350"/>
        <v>Clientes - Varios</v>
      </c>
      <c r="Y2049" s="5">
        <v>99999999</v>
      </c>
      <c r="Z2049" s="5" t="s">
        <v>34</v>
      </c>
      <c r="AA2049" s="5" t="s">
        <v>35</v>
      </c>
      <c r="AD2049" s="5" t="s">
        <v>36</v>
      </c>
      <c r="AE2049" s="5">
        <v>186.44</v>
      </c>
      <c r="AF2049" s="5">
        <v>0</v>
      </c>
      <c r="AG2049" s="5">
        <v>33.56</v>
      </c>
      <c r="AH2049" s="5">
        <f t="shared" si="351"/>
        <v>220</v>
      </c>
    </row>
    <row r="2050" spans="1:34" x14ac:dyDescent="0.25">
      <c r="A2050" s="5">
        <v>1995</v>
      </c>
      <c r="B2050" s="5" t="s">
        <v>29</v>
      </c>
      <c r="C2050" s="5" t="s">
        <v>38</v>
      </c>
      <c r="D2050" s="5" t="s">
        <v>2453</v>
      </c>
      <c r="E2050" s="15" t="str">
        <f t="shared" si="352"/>
        <v>F001</v>
      </c>
      <c r="F2050" s="15" t="str">
        <f t="shared" si="342"/>
        <v>8058</v>
      </c>
      <c r="G2050" s="15" t="str">
        <f t="shared" si="343"/>
        <v>1-8</v>
      </c>
      <c r="H2050" s="5" t="s">
        <v>2422</v>
      </c>
      <c r="I2050" s="5">
        <f t="shared" si="344"/>
        <v>1</v>
      </c>
      <c r="J2050" s="5">
        <f t="shared" si="345"/>
        <v>2022</v>
      </c>
      <c r="K2050" s="5">
        <f t="shared" si="346"/>
        <v>7</v>
      </c>
      <c r="L2050" s="7">
        <f t="shared" si="347"/>
        <v>44568</v>
      </c>
      <c r="M2050" s="5" t="s">
        <v>2422</v>
      </c>
      <c r="U2050" s="5" t="s">
        <v>1340</v>
      </c>
      <c r="V2050" s="5" t="str">
        <f t="shared" si="348"/>
        <v>negocios iza srl.</v>
      </c>
      <c r="W2050" s="5" t="str">
        <f t="shared" si="349"/>
        <v>NEGOCIOS IZA SRL.</v>
      </c>
      <c r="X2050" s="5" t="str">
        <f t="shared" si="350"/>
        <v>Negocios Iza Srl.</v>
      </c>
      <c r="Y2050" s="5">
        <v>20479703427</v>
      </c>
      <c r="Z2050" s="5" t="s">
        <v>34</v>
      </c>
      <c r="AA2050" s="5" t="s">
        <v>35</v>
      </c>
      <c r="AD2050" s="5" t="s">
        <v>36</v>
      </c>
      <c r="AE2050" s="5">
        <v>251.69</v>
      </c>
      <c r="AF2050" s="5">
        <v>0</v>
      </c>
      <c r="AG2050" s="5">
        <v>45.31</v>
      </c>
      <c r="AH2050" s="5">
        <f t="shared" si="351"/>
        <v>297</v>
      </c>
    </row>
    <row r="2051" spans="1:34" x14ac:dyDescent="0.25">
      <c r="A2051" s="5">
        <v>1996</v>
      </c>
      <c r="B2051" s="5" t="s">
        <v>55</v>
      </c>
      <c r="C2051" s="5" t="s">
        <v>30</v>
      </c>
      <c r="D2051" s="5" t="s">
        <v>2454</v>
      </c>
      <c r="E2051" s="15" t="str">
        <f t="shared" si="352"/>
        <v>B002</v>
      </c>
      <c r="F2051" s="15" t="str">
        <f t="shared" si="342"/>
        <v>15835</v>
      </c>
      <c r="G2051" s="15" t="str">
        <f t="shared" si="343"/>
        <v>2-1</v>
      </c>
      <c r="H2051" s="5" t="s">
        <v>2422</v>
      </c>
      <c r="I2051" s="5">
        <f t="shared" si="344"/>
        <v>1</v>
      </c>
      <c r="J2051" s="5">
        <f t="shared" si="345"/>
        <v>2022</v>
      </c>
      <c r="K2051" s="5">
        <f t="shared" si="346"/>
        <v>7</v>
      </c>
      <c r="L2051" s="7">
        <f t="shared" si="347"/>
        <v>44568</v>
      </c>
      <c r="M2051" s="5" t="s">
        <v>2422</v>
      </c>
      <c r="U2051" s="5" t="s">
        <v>33</v>
      </c>
      <c r="V2051" s="5" t="str">
        <f t="shared" si="348"/>
        <v>clientes - varios</v>
      </c>
      <c r="W2051" s="5" t="str">
        <f t="shared" si="349"/>
        <v>CLIENTES - VARIOS</v>
      </c>
      <c r="X2051" s="5" t="str">
        <f t="shared" si="350"/>
        <v>Clientes - Varios</v>
      </c>
      <c r="Y2051" s="5">
        <v>99999999</v>
      </c>
      <c r="Z2051" s="5" t="s">
        <v>34</v>
      </c>
      <c r="AA2051" s="5" t="s">
        <v>35</v>
      </c>
      <c r="AD2051" s="5" t="s">
        <v>36</v>
      </c>
      <c r="AE2051" s="5">
        <v>72.88</v>
      </c>
      <c r="AF2051" s="5">
        <v>0</v>
      </c>
      <c r="AG2051" s="5">
        <v>13.12</v>
      </c>
      <c r="AH2051" s="5">
        <f t="shared" si="351"/>
        <v>86</v>
      </c>
    </row>
    <row r="2052" spans="1:34" x14ac:dyDescent="0.25">
      <c r="A2052" s="5">
        <v>1997</v>
      </c>
      <c r="B2052" s="5" t="s">
        <v>29</v>
      </c>
      <c r="C2052" s="5" t="s">
        <v>30</v>
      </c>
      <c r="D2052" s="5" t="s">
        <v>2455</v>
      </c>
      <c r="E2052" s="15" t="str">
        <f t="shared" si="352"/>
        <v>B001</v>
      </c>
      <c r="F2052" s="15" t="str">
        <f t="shared" si="342"/>
        <v>16799</v>
      </c>
      <c r="G2052" s="15" t="str">
        <f t="shared" si="343"/>
        <v>1-1</v>
      </c>
      <c r="H2052" s="5" t="s">
        <v>2422</v>
      </c>
      <c r="I2052" s="5">
        <f t="shared" si="344"/>
        <v>1</v>
      </c>
      <c r="J2052" s="5">
        <f t="shared" si="345"/>
        <v>2022</v>
      </c>
      <c r="K2052" s="5">
        <f t="shared" si="346"/>
        <v>7</v>
      </c>
      <c r="L2052" s="7">
        <f t="shared" si="347"/>
        <v>44568</v>
      </c>
      <c r="M2052" s="5" t="s">
        <v>2422</v>
      </c>
      <c r="U2052" s="5" t="s">
        <v>33</v>
      </c>
      <c r="V2052" s="5" t="str">
        <f t="shared" si="348"/>
        <v>clientes - varios</v>
      </c>
      <c r="W2052" s="5" t="str">
        <f t="shared" si="349"/>
        <v>CLIENTES - VARIOS</v>
      </c>
      <c r="X2052" s="5" t="str">
        <f t="shared" si="350"/>
        <v>Clientes - Varios</v>
      </c>
      <c r="Y2052" s="5">
        <v>99999999</v>
      </c>
      <c r="Z2052" s="5" t="s">
        <v>34</v>
      </c>
      <c r="AA2052" s="5" t="s">
        <v>35</v>
      </c>
      <c r="AD2052" s="5" t="s">
        <v>36</v>
      </c>
      <c r="AE2052" s="5">
        <v>165.25</v>
      </c>
      <c r="AF2052" s="5">
        <v>0</v>
      </c>
      <c r="AG2052" s="5">
        <v>29.75</v>
      </c>
      <c r="AH2052" s="5">
        <f t="shared" si="351"/>
        <v>195</v>
      </c>
    </row>
    <row r="2053" spans="1:34" x14ac:dyDescent="0.25">
      <c r="A2053" s="5">
        <v>1998</v>
      </c>
      <c r="B2053" s="5" t="s">
        <v>29</v>
      </c>
      <c r="C2053" s="5" t="s">
        <v>38</v>
      </c>
      <c r="D2053" s="5" t="s">
        <v>2456</v>
      </c>
      <c r="E2053" s="15" t="str">
        <f t="shared" si="352"/>
        <v>F001</v>
      </c>
      <c r="F2053" s="15" t="str">
        <f t="shared" si="342"/>
        <v>8057</v>
      </c>
      <c r="G2053" s="15" t="str">
        <f t="shared" si="343"/>
        <v>1-8</v>
      </c>
      <c r="H2053" s="5" t="s">
        <v>2422</v>
      </c>
      <c r="I2053" s="5">
        <f t="shared" si="344"/>
        <v>1</v>
      </c>
      <c r="J2053" s="5">
        <f t="shared" si="345"/>
        <v>2022</v>
      </c>
      <c r="K2053" s="5">
        <f t="shared" si="346"/>
        <v>7</v>
      </c>
      <c r="L2053" s="7">
        <f t="shared" si="347"/>
        <v>44568</v>
      </c>
      <c r="M2053" s="5" t="s">
        <v>2422</v>
      </c>
      <c r="R2053" s="5" t="s">
        <v>469</v>
      </c>
      <c r="S2053" s="5" t="s">
        <v>61</v>
      </c>
      <c r="T2053" s="5" t="s">
        <v>469</v>
      </c>
      <c r="U2053" s="5" t="s">
        <v>2457</v>
      </c>
      <c r="V2053" s="5" t="str">
        <f t="shared" si="348"/>
        <v>nimalen s.a.c</v>
      </c>
      <c r="W2053" s="5" t="str">
        <f t="shared" si="349"/>
        <v>NIMALEN S.A.C</v>
      </c>
      <c r="X2053" s="5" t="str">
        <f t="shared" si="350"/>
        <v>Nimalen S.A.C</v>
      </c>
      <c r="Y2053" s="5">
        <v>20602130798</v>
      </c>
      <c r="Z2053" s="5" t="s">
        <v>34</v>
      </c>
      <c r="AA2053" s="5" t="s">
        <v>35</v>
      </c>
      <c r="AD2053" s="5" t="s">
        <v>36</v>
      </c>
      <c r="AE2053" s="5">
        <v>169.49</v>
      </c>
      <c r="AF2053" s="5">
        <v>0</v>
      </c>
      <c r="AG2053" s="5">
        <v>30.51</v>
      </c>
      <c r="AH2053" s="5">
        <f t="shared" si="351"/>
        <v>200</v>
      </c>
    </row>
    <row r="2054" spans="1:34" x14ac:dyDescent="0.25">
      <c r="A2054" s="5">
        <v>1999</v>
      </c>
      <c r="B2054" s="5" t="s">
        <v>29</v>
      </c>
      <c r="C2054" s="5" t="s">
        <v>38</v>
      </c>
      <c r="D2054" s="5" t="s">
        <v>2458</v>
      </c>
      <c r="E2054" s="15" t="str">
        <f t="shared" si="352"/>
        <v>F001</v>
      </c>
      <c r="F2054" s="15" t="str">
        <f t="shared" si="342"/>
        <v>8056</v>
      </c>
      <c r="G2054" s="15" t="str">
        <f t="shared" si="343"/>
        <v>1-8</v>
      </c>
      <c r="H2054" s="5" t="s">
        <v>2422</v>
      </c>
      <c r="I2054" s="5">
        <f t="shared" si="344"/>
        <v>1</v>
      </c>
      <c r="J2054" s="5">
        <f t="shared" si="345"/>
        <v>2022</v>
      </c>
      <c r="K2054" s="5">
        <f t="shared" si="346"/>
        <v>7</v>
      </c>
      <c r="L2054" s="7">
        <f t="shared" si="347"/>
        <v>44568</v>
      </c>
      <c r="M2054" s="5" t="s">
        <v>2422</v>
      </c>
      <c r="R2054" s="5" t="s">
        <v>736</v>
      </c>
      <c r="S2054" s="5" t="s">
        <v>737</v>
      </c>
      <c r="T2054" s="5" t="s">
        <v>736</v>
      </c>
      <c r="U2054" s="5" t="s">
        <v>2253</v>
      </c>
      <c r="V2054" s="5" t="str">
        <f t="shared" si="348"/>
        <v>constructora alcazar s.a.c.</v>
      </c>
      <c r="W2054" s="5" t="str">
        <f t="shared" si="349"/>
        <v>CONSTRUCTORA ALCAZAR S.A.C.</v>
      </c>
      <c r="X2054" s="5" t="str">
        <f t="shared" si="350"/>
        <v>Constructora Alcazar S.A.C.</v>
      </c>
      <c r="Y2054" s="5">
        <v>20559792196</v>
      </c>
      <c r="Z2054" s="5" t="s">
        <v>34</v>
      </c>
      <c r="AA2054" s="5" t="s">
        <v>35</v>
      </c>
      <c r="AD2054" s="5" t="s">
        <v>36</v>
      </c>
      <c r="AE2054" s="5">
        <v>33.9</v>
      </c>
      <c r="AF2054" s="5">
        <v>0</v>
      </c>
      <c r="AG2054" s="5">
        <v>6.1</v>
      </c>
      <c r="AH2054" s="5">
        <f t="shared" si="351"/>
        <v>40</v>
      </c>
    </row>
    <row r="2055" spans="1:34" x14ac:dyDescent="0.25">
      <c r="A2055" s="5">
        <v>2000</v>
      </c>
      <c r="B2055" s="5" t="s">
        <v>29</v>
      </c>
      <c r="C2055" s="5" t="s">
        <v>30</v>
      </c>
      <c r="D2055" s="5" t="s">
        <v>2459</v>
      </c>
      <c r="E2055" s="15" t="str">
        <f t="shared" si="352"/>
        <v>B001</v>
      </c>
      <c r="F2055" s="15" t="str">
        <f t="shared" si="342"/>
        <v>16798</v>
      </c>
      <c r="G2055" s="15" t="str">
        <f t="shared" si="343"/>
        <v>1-1</v>
      </c>
      <c r="H2055" s="5" t="s">
        <v>2422</v>
      </c>
      <c r="I2055" s="5">
        <f t="shared" si="344"/>
        <v>1</v>
      </c>
      <c r="J2055" s="5">
        <f t="shared" si="345"/>
        <v>2022</v>
      </c>
      <c r="K2055" s="5">
        <f t="shared" si="346"/>
        <v>7</v>
      </c>
      <c r="L2055" s="7">
        <f t="shared" si="347"/>
        <v>44568</v>
      </c>
      <c r="M2055" s="5" t="s">
        <v>2422</v>
      </c>
      <c r="U2055" s="5" t="s">
        <v>33</v>
      </c>
      <c r="V2055" s="5" t="str">
        <f t="shared" si="348"/>
        <v>clientes - varios</v>
      </c>
      <c r="W2055" s="5" t="str">
        <f t="shared" si="349"/>
        <v>CLIENTES - VARIOS</v>
      </c>
      <c r="X2055" s="5" t="str">
        <f t="shared" si="350"/>
        <v>Clientes - Varios</v>
      </c>
      <c r="Y2055" s="5">
        <v>99999999</v>
      </c>
      <c r="Z2055" s="5" t="s">
        <v>34</v>
      </c>
      <c r="AA2055" s="5" t="s">
        <v>35</v>
      </c>
      <c r="AD2055" s="5" t="s">
        <v>36</v>
      </c>
      <c r="AE2055" s="5">
        <v>97.46</v>
      </c>
      <c r="AF2055" s="5">
        <v>0</v>
      </c>
      <c r="AG2055" s="5">
        <v>17.54</v>
      </c>
      <c r="AH2055" s="5">
        <f t="shared" si="351"/>
        <v>115</v>
      </c>
    </row>
    <row r="2056" spans="1:34" x14ac:dyDescent="0.25">
      <c r="A2056" s="5">
        <v>2001</v>
      </c>
      <c r="B2056" s="5" t="s">
        <v>55</v>
      </c>
      <c r="C2056" s="5" t="s">
        <v>38</v>
      </c>
      <c r="D2056" s="5" t="s">
        <v>2460</v>
      </c>
      <c r="E2056" s="15" t="str">
        <f t="shared" si="352"/>
        <v>F002</v>
      </c>
      <c r="F2056" s="15" t="str">
        <f t="shared" si="342"/>
        <v>3424</v>
      </c>
      <c r="G2056" s="15" t="str">
        <f t="shared" si="343"/>
        <v>2-3</v>
      </c>
      <c r="H2056" s="5" t="s">
        <v>2422</v>
      </c>
      <c r="I2056" s="5">
        <f t="shared" si="344"/>
        <v>1</v>
      </c>
      <c r="J2056" s="5">
        <f t="shared" si="345"/>
        <v>2022</v>
      </c>
      <c r="K2056" s="5">
        <f t="shared" si="346"/>
        <v>7</v>
      </c>
      <c r="L2056" s="7">
        <f t="shared" si="347"/>
        <v>44568</v>
      </c>
      <c r="M2056" s="5" t="s">
        <v>2422</v>
      </c>
      <c r="R2056" s="5" t="s">
        <v>66</v>
      </c>
      <c r="S2056" s="5" t="s">
        <v>40</v>
      </c>
      <c r="T2056" s="5" t="s">
        <v>41</v>
      </c>
      <c r="U2056" s="5" t="s">
        <v>680</v>
      </c>
      <c r="V2056" s="5" t="str">
        <f t="shared" si="348"/>
        <v>industrial pucala s.a.c.</v>
      </c>
      <c r="W2056" s="5" t="str">
        <f t="shared" si="349"/>
        <v>INDUSTRIAL PUCALA S.A.C.</v>
      </c>
      <c r="X2056" s="5" t="str">
        <f t="shared" si="350"/>
        <v>Industrial Pucala S.A.C.</v>
      </c>
      <c r="Y2056" s="5">
        <v>20437281646</v>
      </c>
      <c r="Z2056" s="5" t="s">
        <v>34</v>
      </c>
      <c r="AA2056" s="5" t="s">
        <v>35</v>
      </c>
      <c r="AD2056" s="5" t="s">
        <v>36</v>
      </c>
      <c r="AE2056" s="5">
        <v>169.49</v>
      </c>
      <c r="AF2056" s="5">
        <v>0</v>
      </c>
      <c r="AG2056" s="5">
        <v>30.51</v>
      </c>
      <c r="AH2056" s="5">
        <f t="shared" si="351"/>
        <v>200</v>
      </c>
    </row>
    <row r="2057" spans="1:34" x14ac:dyDescent="0.25">
      <c r="A2057" s="5">
        <v>2002</v>
      </c>
      <c r="B2057" s="5" t="s">
        <v>55</v>
      </c>
      <c r="C2057" s="5" t="s">
        <v>38</v>
      </c>
      <c r="D2057" s="5" t="s">
        <v>2461</v>
      </c>
      <c r="E2057" s="15" t="str">
        <f t="shared" si="352"/>
        <v>F002</v>
      </c>
      <c r="F2057" s="15" t="str">
        <f t="shared" si="342"/>
        <v>3423</v>
      </c>
      <c r="G2057" s="15" t="str">
        <f t="shared" si="343"/>
        <v>2-3</v>
      </c>
      <c r="H2057" s="5" t="s">
        <v>2422</v>
      </c>
      <c r="I2057" s="5">
        <f t="shared" si="344"/>
        <v>1</v>
      </c>
      <c r="J2057" s="5">
        <f t="shared" si="345"/>
        <v>2022</v>
      </c>
      <c r="K2057" s="5">
        <f t="shared" si="346"/>
        <v>7</v>
      </c>
      <c r="L2057" s="7">
        <f t="shared" si="347"/>
        <v>44568</v>
      </c>
      <c r="M2057" s="5" t="s">
        <v>2422</v>
      </c>
      <c r="U2057" s="5" t="s">
        <v>312</v>
      </c>
      <c r="V2057" s="5" t="str">
        <f t="shared" si="348"/>
        <v>inversiones tantalean cayotopa</v>
      </c>
      <c r="W2057" s="5" t="str">
        <f t="shared" si="349"/>
        <v>INVERSIONES TANTALEAN CAYOTOPA</v>
      </c>
      <c r="X2057" s="5" t="str">
        <f t="shared" si="350"/>
        <v>Inversiones Tantalean Cayotopa</v>
      </c>
      <c r="Y2057" s="5">
        <v>20608161296</v>
      </c>
      <c r="Z2057" s="5" t="s">
        <v>34</v>
      </c>
      <c r="AA2057" s="5" t="s">
        <v>35</v>
      </c>
      <c r="AD2057" s="5" t="s">
        <v>36</v>
      </c>
      <c r="AE2057" s="5">
        <v>16.95</v>
      </c>
      <c r="AF2057" s="5">
        <v>0</v>
      </c>
      <c r="AG2057" s="5">
        <v>3.05</v>
      </c>
      <c r="AH2057" s="5">
        <f t="shared" si="351"/>
        <v>20</v>
      </c>
    </row>
    <row r="2058" spans="1:34" x14ac:dyDescent="0.25">
      <c r="A2058" s="5">
        <v>2003</v>
      </c>
      <c r="B2058" s="5" t="s">
        <v>29</v>
      </c>
      <c r="C2058" s="5" t="s">
        <v>38</v>
      </c>
      <c r="D2058" s="5" t="s">
        <v>2462</v>
      </c>
      <c r="E2058" s="15" t="str">
        <f t="shared" si="352"/>
        <v>F001</v>
      </c>
      <c r="F2058" s="15" t="str">
        <f t="shared" si="342"/>
        <v>8055</v>
      </c>
      <c r="G2058" s="15" t="str">
        <f t="shared" si="343"/>
        <v>1-8</v>
      </c>
      <c r="H2058" s="5" t="s">
        <v>2422</v>
      </c>
      <c r="I2058" s="5">
        <f t="shared" si="344"/>
        <v>1</v>
      </c>
      <c r="J2058" s="5">
        <f t="shared" si="345"/>
        <v>2022</v>
      </c>
      <c r="K2058" s="5">
        <f t="shared" si="346"/>
        <v>7</v>
      </c>
      <c r="L2058" s="7">
        <f t="shared" si="347"/>
        <v>44568</v>
      </c>
      <c r="M2058" s="5" t="s">
        <v>2422</v>
      </c>
      <c r="R2058" s="5" t="s">
        <v>2463</v>
      </c>
      <c r="S2058" s="5" t="s">
        <v>40</v>
      </c>
      <c r="T2058" s="5" t="s">
        <v>41</v>
      </c>
      <c r="U2058" s="5" t="s">
        <v>2464</v>
      </c>
      <c r="V2058" s="5" t="str">
        <f t="shared" si="348"/>
        <v>neciosup farro?ay griselda marisol</v>
      </c>
      <c r="W2058" s="5" t="str">
        <f t="shared" si="349"/>
        <v>NECIOSUP FARRO?AY GRISELDA MARISOL</v>
      </c>
      <c r="X2058" s="5" t="str">
        <f t="shared" si="350"/>
        <v>Neciosup Farro?Ay Griselda Marisol</v>
      </c>
      <c r="Y2058" s="5">
        <v>10432403691</v>
      </c>
      <c r="Z2058" s="5" t="s">
        <v>34</v>
      </c>
      <c r="AA2058" s="5" t="s">
        <v>35</v>
      </c>
      <c r="AD2058" s="5" t="s">
        <v>36</v>
      </c>
      <c r="AE2058" s="5">
        <v>604.24</v>
      </c>
      <c r="AF2058" s="5">
        <v>0</v>
      </c>
      <c r="AG2058" s="5">
        <v>108.76</v>
      </c>
      <c r="AH2058" s="5">
        <f t="shared" si="351"/>
        <v>713</v>
      </c>
    </row>
    <row r="2059" spans="1:34" x14ac:dyDescent="0.25">
      <c r="A2059" s="5">
        <v>2004</v>
      </c>
      <c r="B2059" s="5" t="s">
        <v>29</v>
      </c>
      <c r="C2059" s="5" t="s">
        <v>30</v>
      </c>
      <c r="D2059" s="5" t="s">
        <v>2465</v>
      </c>
      <c r="E2059" s="15" t="str">
        <f t="shared" si="352"/>
        <v>B001</v>
      </c>
      <c r="F2059" s="15" t="str">
        <f t="shared" si="342"/>
        <v>16797</v>
      </c>
      <c r="G2059" s="15" t="str">
        <f t="shared" si="343"/>
        <v>1-1</v>
      </c>
      <c r="H2059" s="5" t="s">
        <v>2422</v>
      </c>
      <c r="I2059" s="5">
        <f t="shared" si="344"/>
        <v>1</v>
      </c>
      <c r="J2059" s="5">
        <f t="shared" si="345"/>
        <v>2022</v>
      </c>
      <c r="K2059" s="5">
        <f t="shared" si="346"/>
        <v>7</v>
      </c>
      <c r="L2059" s="7">
        <f t="shared" si="347"/>
        <v>44568</v>
      </c>
      <c r="M2059" s="5" t="s">
        <v>2422</v>
      </c>
      <c r="U2059" s="5" t="s">
        <v>33</v>
      </c>
      <c r="V2059" s="5" t="str">
        <f t="shared" si="348"/>
        <v>clientes - varios</v>
      </c>
      <c r="W2059" s="5" t="str">
        <f t="shared" si="349"/>
        <v>CLIENTES - VARIOS</v>
      </c>
      <c r="X2059" s="5" t="str">
        <f t="shared" si="350"/>
        <v>Clientes - Varios</v>
      </c>
      <c r="Y2059" s="5">
        <v>99999999</v>
      </c>
      <c r="Z2059" s="5" t="s">
        <v>34</v>
      </c>
      <c r="AA2059" s="5" t="s">
        <v>35</v>
      </c>
      <c r="AD2059" s="5" t="s">
        <v>36</v>
      </c>
      <c r="AE2059" s="5">
        <v>84.75</v>
      </c>
      <c r="AF2059" s="5">
        <v>0</v>
      </c>
      <c r="AG2059" s="5">
        <v>15.25</v>
      </c>
      <c r="AH2059" s="5">
        <f t="shared" si="351"/>
        <v>100</v>
      </c>
    </row>
    <row r="2060" spans="1:34" x14ac:dyDescent="0.25">
      <c r="A2060" s="5">
        <v>2005</v>
      </c>
      <c r="B2060" s="5" t="s">
        <v>49</v>
      </c>
      <c r="C2060" s="5" t="s">
        <v>30</v>
      </c>
      <c r="D2060" s="5" t="s">
        <v>2466</v>
      </c>
      <c r="E2060" s="15" t="str">
        <f t="shared" si="352"/>
        <v>B003</v>
      </c>
      <c r="F2060" s="15" t="str">
        <f t="shared" si="342"/>
        <v>12275</v>
      </c>
      <c r="G2060" s="15" t="str">
        <f t="shared" si="343"/>
        <v>3-1</v>
      </c>
      <c r="H2060" s="5" t="s">
        <v>2422</v>
      </c>
      <c r="I2060" s="5">
        <f t="shared" si="344"/>
        <v>1</v>
      </c>
      <c r="J2060" s="5">
        <f t="shared" si="345"/>
        <v>2022</v>
      </c>
      <c r="K2060" s="5">
        <f t="shared" si="346"/>
        <v>7</v>
      </c>
      <c r="L2060" s="7">
        <f t="shared" si="347"/>
        <v>44568</v>
      </c>
      <c r="M2060" s="5" t="s">
        <v>2422</v>
      </c>
      <c r="U2060" s="5" t="s">
        <v>33</v>
      </c>
      <c r="V2060" s="5" t="str">
        <f t="shared" si="348"/>
        <v>clientes - varios</v>
      </c>
      <c r="W2060" s="5" t="str">
        <f t="shared" si="349"/>
        <v>CLIENTES - VARIOS</v>
      </c>
      <c r="X2060" s="5" t="str">
        <f t="shared" si="350"/>
        <v>Clientes - Varios</v>
      </c>
      <c r="Y2060" s="5">
        <v>99999999</v>
      </c>
      <c r="Z2060" s="5" t="s">
        <v>34</v>
      </c>
      <c r="AA2060" s="5" t="s">
        <v>35</v>
      </c>
      <c r="AD2060" s="5" t="s">
        <v>36</v>
      </c>
      <c r="AE2060" s="5">
        <v>21.19</v>
      </c>
      <c r="AF2060" s="5">
        <v>0</v>
      </c>
      <c r="AG2060" s="5">
        <v>3.81</v>
      </c>
      <c r="AH2060" s="5">
        <f t="shared" si="351"/>
        <v>25</v>
      </c>
    </row>
    <row r="2061" spans="1:34" x14ac:dyDescent="0.25">
      <c r="A2061" s="5">
        <v>2006</v>
      </c>
      <c r="B2061" s="5" t="s">
        <v>29</v>
      </c>
      <c r="C2061" s="5" t="s">
        <v>38</v>
      </c>
      <c r="D2061" s="5" t="s">
        <v>2467</v>
      </c>
      <c r="E2061" s="15" t="str">
        <f t="shared" si="352"/>
        <v>F001</v>
      </c>
      <c r="F2061" s="15" t="str">
        <f t="shared" si="342"/>
        <v>8054</v>
      </c>
      <c r="G2061" s="15" t="str">
        <f t="shared" si="343"/>
        <v>1-8</v>
      </c>
      <c r="H2061" s="5" t="s">
        <v>2422</v>
      </c>
      <c r="I2061" s="5">
        <f t="shared" si="344"/>
        <v>1</v>
      </c>
      <c r="J2061" s="5">
        <f t="shared" si="345"/>
        <v>2022</v>
      </c>
      <c r="K2061" s="5">
        <f t="shared" si="346"/>
        <v>7</v>
      </c>
      <c r="L2061" s="7">
        <f t="shared" si="347"/>
        <v>44568</v>
      </c>
      <c r="M2061" s="5" t="s">
        <v>2422</v>
      </c>
      <c r="R2061" s="5" t="s">
        <v>41</v>
      </c>
      <c r="S2061" s="5" t="s">
        <v>40</v>
      </c>
      <c r="T2061" s="5" t="s">
        <v>41</v>
      </c>
      <c r="U2061" s="5" t="s">
        <v>949</v>
      </c>
      <c r="V2061" s="5" t="str">
        <f t="shared" si="348"/>
        <v>protege peru multiservicios s.r.l.</v>
      </c>
      <c r="W2061" s="5" t="str">
        <f t="shared" si="349"/>
        <v>PROTEGE PERU MULTISERVICIOS S.R.L.</v>
      </c>
      <c r="X2061" s="5" t="str">
        <f t="shared" si="350"/>
        <v>Protege Peru Multiservicios S.R.L.</v>
      </c>
      <c r="Y2061" s="5">
        <v>20539144201</v>
      </c>
      <c r="Z2061" s="5" t="s">
        <v>34</v>
      </c>
      <c r="AA2061" s="5" t="s">
        <v>35</v>
      </c>
      <c r="AD2061" s="5" t="s">
        <v>36</v>
      </c>
      <c r="AE2061" s="5">
        <v>127.12</v>
      </c>
      <c r="AF2061" s="5">
        <v>0</v>
      </c>
      <c r="AG2061" s="5">
        <v>22.88</v>
      </c>
      <c r="AH2061" s="5">
        <f t="shared" si="351"/>
        <v>150</v>
      </c>
    </row>
    <row r="2062" spans="1:34" x14ac:dyDescent="0.25">
      <c r="A2062" s="5">
        <v>2007</v>
      </c>
      <c r="B2062" s="5" t="s">
        <v>29</v>
      </c>
      <c r="C2062" s="5" t="s">
        <v>38</v>
      </c>
      <c r="D2062" s="5" t="s">
        <v>2468</v>
      </c>
      <c r="E2062" s="15" t="str">
        <f t="shared" si="352"/>
        <v>F001</v>
      </c>
      <c r="F2062" s="15" t="str">
        <f t="shared" si="342"/>
        <v>8053</v>
      </c>
      <c r="G2062" s="15" t="str">
        <f t="shared" si="343"/>
        <v>1-8</v>
      </c>
      <c r="H2062" s="5" t="s">
        <v>2422</v>
      </c>
      <c r="I2062" s="5">
        <f t="shared" si="344"/>
        <v>1</v>
      </c>
      <c r="J2062" s="5">
        <f t="shared" si="345"/>
        <v>2022</v>
      </c>
      <c r="K2062" s="5">
        <f t="shared" si="346"/>
        <v>7</v>
      </c>
      <c r="L2062" s="7">
        <f t="shared" si="347"/>
        <v>44568</v>
      </c>
      <c r="M2062" s="5" t="s">
        <v>2422</v>
      </c>
      <c r="R2062" s="5" t="s">
        <v>763</v>
      </c>
      <c r="S2062" s="5" t="s">
        <v>764</v>
      </c>
      <c r="T2062" s="5" t="s">
        <v>763</v>
      </c>
      <c r="U2062" s="5" t="s">
        <v>967</v>
      </c>
      <c r="V2062" s="5" t="str">
        <f t="shared" si="348"/>
        <v>vargas tarrillo arsenio</v>
      </c>
      <c r="W2062" s="5" t="str">
        <f t="shared" si="349"/>
        <v>VARGAS TARRILLO ARSENIO</v>
      </c>
      <c r="X2062" s="5" t="str">
        <f t="shared" si="350"/>
        <v>Vargas Tarrillo Arsenio</v>
      </c>
      <c r="Y2062" s="5">
        <v>10414778106</v>
      </c>
      <c r="Z2062" s="5" t="s">
        <v>34</v>
      </c>
      <c r="AA2062" s="5" t="s">
        <v>35</v>
      </c>
      <c r="AD2062" s="5" t="s">
        <v>36</v>
      </c>
      <c r="AE2062" s="5">
        <v>338.98</v>
      </c>
      <c r="AF2062" s="5">
        <v>0</v>
      </c>
      <c r="AG2062" s="5">
        <v>61.02</v>
      </c>
      <c r="AH2062" s="5">
        <f t="shared" si="351"/>
        <v>400</v>
      </c>
    </row>
    <row r="2063" spans="1:34" x14ac:dyDescent="0.25">
      <c r="A2063" s="5">
        <v>2008</v>
      </c>
      <c r="B2063" s="5" t="s">
        <v>29</v>
      </c>
      <c r="C2063" s="5" t="s">
        <v>38</v>
      </c>
      <c r="D2063" s="5" t="s">
        <v>2469</v>
      </c>
      <c r="E2063" s="15" t="str">
        <f t="shared" si="352"/>
        <v>F001</v>
      </c>
      <c r="F2063" s="15" t="str">
        <f t="shared" si="342"/>
        <v>8052</v>
      </c>
      <c r="G2063" s="15" t="str">
        <f t="shared" si="343"/>
        <v>1-8</v>
      </c>
      <c r="H2063" s="5" t="s">
        <v>2422</v>
      </c>
      <c r="I2063" s="5">
        <f t="shared" si="344"/>
        <v>1</v>
      </c>
      <c r="J2063" s="5">
        <f t="shared" si="345"/>
        <v>2022</v>
      </c>
      <c r="K2063" s="5">
        <f t="shared" si="346"/>
        <v>7</v>
      </c>
      <c r="L2063" s="7">
        <f t="shared" si="347"/>
        <v>44568</v>
      </c>
      <c r="M2063" s="5" t="s">
        <v>2422</v>
      </c>
      <c r="R2063" s="5" t="s">
        <v>66</v>
      </c>
      <c r="S2063" s="5" t="s">
        <v>40</v>
      </c>
      <c r="T2063" s="5" t="s">
        <v>41</v>
      </c>
      <c r="U2063" s="5" t="s">
        <v>67</v>
      </c>
      <c r="V2063" s="5" t="str">
        <f t="shared" si="348"/>
        <v>regalado cieza segundo</v>
      </c>
      <c r="W2063" s="5" t="str">
        <f t="shared" si="349"/>
        <v>REGALADO CIEZA SEGUNDO</v>
      </c>
      <c r="X2063" s="5" t="str">
        <f t="shared" si="350"/>
        <v>Regalado Cieza Segundo</v>
      </c>
      <c r="Y2063" s="5">
        <v>10166087916</v>
      </c>
      <c r="Z2063" s="5" t="s">
        <v>34</v>
      </c>
      <c r="AA2063" s="5" t="s">
        <v>35</v>
      </c>
      <c r="AD2063" s="5" t="s">
        <v>36</v>
      </c>
      <c r="AE2063" s="5">
        <v>2457.63</v>
      </c>
      <c r="AF2063" s="5">
        <v>0</v>
      </c>
      <c r="AG2063" s="5">
        <v>442.37</v>
      </c>
      <c r="AH2063" s="5">
        <f t="shared" si="351"/>
        <v>2900</v>
      </c>
    </row>
    <row r="2064" spans="1:34" x14ac:dyDescent="0.25">
      <c r="A2064" s="5">
        <v>2009</v>
      </c>
      <c r="B2064" s="5" t="s">
        <v>29</v>
      </c>
      <c r="C2064" s="5" t="s">
        <v>38</v>
      </c>
      <c r="D2064" s="5" t="s">
        <v>2470</v>
      </c>
      <c r="E2064" s="15" t="str">
        <f t="shared" si="352"/>
        <v>F001</v>
      </c>
      <c r="F2064" s="15" t="str">
        <f t="shared" si="342"/>
        <v>8051</v>
      </c>
      <c r="G2064" s="15" t="str">
        <f t="shared" si="343"/>
        <v>1-8</v>
      </c>
      <c r="H2064" s="5" t="s">
        <v>2422</v>
      </c>
      <c r="I2064" s="5">
        <f t="shared" si="344"/>
        <v>1</v>
      </c>
      <c r="J2064" s="5">
        <f t="shared" si="345"/>
        <v>2022</v>
      </c>
      <c r="K2064" s="5">
        <f t="shared" si="346"/>
        <v>7</v>
      </c>
      <c r="L2064" s="7">
        <f t="shared" si="347"/>
        <v>44568</v>
      </c>
      <c r="M2064" s="5" t="s">
        <v>2422</v>
      </c>
      <c r="R2064" s="5" t="s">
        <v>66</v>
      </c>
      <c r="S2064" s="5" t="s">
        <v>40</v>
      </c>
      <c r="T2064" s="5" t="s">
        <v>41</v>
      </c>
      <c r="U2064" s="5" t="s">
        <v>67</v>
      </c>
      <c r="V2064" s="5" t="str">
        <f t="shared" si="348"/>
        <v>regalado cieza segundo</v>
      </c>
      <c r="W2064" s="5" t="str">
        <f t="shared" si="349"/>
        <v>REGALADO CIEZA SEGUNDO</v>
      </c>
      <c r="X2064" s="5" t="str">
        <f t="shared" si="350"/>
        <v>Regalado Cieza Segundo</v>
      </c>
      <c r="Y2064" s="5">
        <v>10166087916</v>
      </c>
      <c r="Z2064" s="5" t="s">
        <v>34</v>
      </c>
      <c r="AA2064" s="5" t="s">
        <v>35</v>
      </c>
      <c r="AD2064" s="5" t="s">
        <v>36</v>
      </c>
      <c r="AE2064" s="5">
        <v>2457.63</v>
      </c>
      <c r="AF2064" s="5">
        <v>0</v>
      </c>
      <c r="AG2064" s="5">
        <v>442.37</v>
      </c>
      <c r="AH2064" s="5">
        <f t="shared" si="351"/>
        <v>2900</v>
      </c>
    </row>
    <row r="2065" spans="1:34" x14ac:dyDescent="0.25">
      <c r="A2065" s="5">
        <v>2010</v>
      </c>
      <c r="B2065" s="5" t="s">
        <v>29</v>
      </c>
      <c r="C2065" s="5" t="s">
        <v>38</v>
      </c>
      <c r="D2065" s="5" t="s">
        <v>2471</v>
      </c>
      <c r="E2065" s="15" t="str">
        <f t="shared" si="352"/>
        <v>F001</v>
      </c>
      <c r="F2065" s="15" t="str">
        <f t="shared" si="342"/>
        <v>8050</v>
      </c>
      <c r="G2065" s="15" t="str">
        <f t="shared" si="343"/>
        <v>1-8</v>
      </c>
      <c r="H2065" s="5" t="s">
        <v>2422</v>
      </c>
      <c r="I2065" s="5">
        <f t="shared" si="344"/>
        <v>1</v>
      </c>
      <c r="J2065" s="5">
        <f t="shared" si="345"/>
        <v>2022</v>
      </c>
      <c r="K2065" s="5">
        <f t="shared" si="346"/>
        <v>7</v>
      </c>
      <c r="L2065" s="7">
        <f t="shared" si="347"/>
        <v>44568</v>
      </c>
      <c r="M2065" s="5" t="s">
        <v>2422</v>
      </c>
      <c r="R2065" s="5" t="s">
        <v>66</v>
      </c>
      <c r="S2065" s="5" t="s">
        <v>40</v>
      </c>
      <c r="T2065" s="5" t="s">
        <v>41</v>
      </c>
      <c r="U2065" s="5" t="s">
        <v>67</v>
      </c>
      <c r="V2065" s="5" t="str">
        <f t="shared" si="348"/>
        <v>regalado cieza segundo</v>
      </c>
      <c r="W2065" s="5" t="str">
        <f t="shared" si="349"/>
        <v>REGALADO CIEZA SEGUNDO</v>
      </c>
      <c r="X2065" s="5" t="str">
        <f t="shared" si="350"/>
        <v>Regalado Cieza Segundo</v>
      </c>
      <c r="Y2065" s="5">
        <v>10166087916</v>
      </c>
      <c r="Z2065" s="5" t="s">
        <v>34</v>
      </c>
      <c r="AA2065" s="5" t="s">
        <v>35</v>
      </c>
      <c r="AD2065" s="5" t="s">
        <v>36</v>
      </c>
      <c r="AE2065" s="5">
        <v>2457.63</v>
      </c>
      <c r="AF2065" s="5">
        <v>0</v>
      </c>
      <c r="AG2065" s="5">
        <v>442.37</v>
      </c>
      <c r="AH2065" s="5">
        <f t="shared" si="351"/>
        <v>2900</v>
      </c>
    </row>
    <row r="2066" spans="1:34" x14ac:dyDescent="0.25">
      <c r="A2066" s="5">
        <v>2011</v>
      </c>
      <c r="B2066" s="5" t="s">
        <v>29</v>
      </c>
      <c r="C2066" s="5" t="s">
        <v>38</v>
      </c>
      <c r="D2066" s="5" t="s">
        <v>2472</v>
      </c>
      <c r="E2066" s="15" t="str">
        <f t="shared" si="352"/>
        <v>F001</v>
      </c>
      <c r="F2066" s="15" t="str">
        <f t="shared" si="342"/>
        <v>8049</v>
      </c>
      <c r="G2066" s="15" t="str">
        <f t="shared" si="343"/>
        <v>1-8</v>
      </c>
      <c r="H2066" s="5" t="s">
        <v>2422</v>
      </c>
      <c r="I2066" s="5">
        <f t="shared" si="344"/>
        <v>1</v>
      </c>
      <c r="J2066" s="5">
        <f t="shared" si="345"/>
        <v>2022</v>
      </c>
      <c r="K2066" s="5">
        <f t="shared" si="346"/>
        <v>7</v>
      </c>
      <c r="L2066" s="7">
        <f t="shared" si="347"/>
        <v>44568</v>
      </c>
      <c r="M2066" s="5" t="s">
        <v>2422</v>
      </c>
      <c r="R2066" s="5" t="s">
        <v>66</v>
      </c>
      <c r="S2066" s="5" t="s">
        <v>40</v>
      </c>
      <c r="T2066" s="5" t="s">
        <v>41</v>
      </c>
      <c r="U2066" s="5" t="s">
        <v>67</v>
      </c>
      <c r="V2066" s="5" t="str">
        <f t="shared" si="348"/>
        <v>regalado cieza segundo</v>
      </c>
      <c r="W2066" s="5" t="str">
        <f t="shared" si="349"/>
        <v>REGALADO CIEZA SEGUNDO</v>
      </c>
      <c r="X2066" s="5" t="str">
        <f t="shared" si="350"/>
        <v>Regalado Cieza Segundo</v>
      </c>
      <c r="Y2066" s="5">
        <v>10166087916</v>
      </c>
      <c r="Z2066" s="5" t="s">
        <v>34</v>
      </c>
      <c r="AA2066" s="5" t="s">
        <v>35</v>
      </c>
      <c r="AD2066" s="5" t="s">
        <v>36</v>
      </c>
      <c r="AE2066" s="5">
        <v>2457.63</v>
      </c>
      <c r="AF2066" s="5">
        <v>0</v>
      </c>
      <c r="AG2066" s="5">
        <v>442.37</v>
      </c>
      <c r="AH2066" s="5">
        <f t="shared" si="351"/>
        <v>2900</v>
      </c>
    </row>
    <row r="2067" spans="1:34" x14ac:dyDescent="0.25">
      <c r="A2067" s="5">
        <v>2012</v>
      </c>
      <c r="B2067" s="5" t="s">
        <v>29</v>
      </c>
      <c r="C2067" s="5" t="s">
        <v>38</v>
      </c>
      <c r="D2067" s="5" t="s">
        <v>2473</v>
      </c>
      <c r="E2067" s="15" t="str">
        <f t="shared" si="352"/>
        <v>F001</v>
      </c>
      <c r="F2067" s="15" t="str">
        <f t="shared" si="342"/>
        <v>8048</v>
      </c>
      <c r="G2067" s="15" t="str">
        <f t="shared" si="343"/>
        <v>1-8</v>
      </c>
      <c r="H2067" s="5" t="s">
        <v>2422</v>
      </c>
      <c r="I2067" s="5">
        <f t="shared" si="344"/>
        <v>1</v>
      </c>
      <c r="J2067" s="5">
        <f t="shared" si="345"/>
        <v>2022</v>
      </c>
      <c r="K2067" s="5">
        <f t="shared" si="346"/>
        <v>7</v>
      </c>
      <c r="L2067" s="7">
        <f t="shared" si="347"/>
        <v>44568</v>
      </c>
      <c r="M2067" s="5" t="s">
        <v>2422</v>
      </c>
      <c r="R2067" s="5" t="s">
        <v>66</v>
      </c>
      <c r="S2067" s="5" t="s">
        <v>40</v>
      </c>
      <c r="T2067" s="5" t="s">
        <v>41</v>
      </c>
      <c r="U2067" s="5" t="s">
        <v>67</v>
      </c>
      <c r="V2067" s="5" t="str">
        <f t="shared" si="348"/>
        <v>regalado cieza segundo</v>
      </c>
      <c r="W2067" s="5" t="str">
        <f t="shared" si="349"/>
        <v>REGALADO CIEZA SEGUNDO</v>
      </c>
      <c r="X2067" s="5" t="str">
        <f t="shared" si="350"/>
        <v>Regalado Cieza Segundo</v>
      </c>
      <c r="Y2067" s="5">
        <v>10166087916</v>
      </c>
      <c r="Z2067" s="5" t="s">
        <v>34</v>
      </c>
      <c r="AA2067" s="5" t="s">
        <v>35</v>
      </c>
      <c r="AD2067" s="5" t="s">
        <v>36</v>
      </c>
      <c r="AE2067" s="5">
        <v>2457.63</v>
      </c>
      <c r="AF2067" s="5">
        <v>0</v>
      </c>
      <c r="AG2067" s="5">
        <v>442.37</v>
      </c>
      <c r="AH2067" s="5">
        <f t="shared" si="351"/>
        <v>2900</v>
      </c>
    </row>
    <row r="2068" spans="1:34" x14ac:dyDescent="0.25">
      <c r="A2068" s="5">
        <v>2013</v>
      </c>
      <c r="B2068" s="5" t="s">
        <v>29</v>
      </c>
      <c r="C2068" s="5" t="s">
        <v>30</v>
      </c>
      <c r="D2068" s="5" t="s">
        <v>2474</v>
      </c>
      <c r="E2068" s="15" t="str">
        <f t="shared" si="352"/>
        <v>B001</v>
      </c>
      <c r="F2068" s="15" t="str">
        <f t="shared" si="342"/>
        <v>16796</v>
      </c>
      <c r="G2068" s="15" t="str">
        <f t="shared" si="343"/>
        <v>1-1</v>
      </c>
      <c r="H2068" s="5" t="s">
        <v>2422</v>
      </c>
      <c r="I2068" s="5">
        <f t="shared" si="344"/>
        <v>1</v>
      </c>
      <c r="J2068" s="5">
        <f t="shared" si="345"/>
        <v>2022</v>
      </c>
      <c r="K2068" s="5">
        <f t="shared" si="346"/>
        <v>7</v>
      </c>
      <c r="L2068" s="7">
        <f t="shared" si="347"/>
        <v>44568</v>
      </c>
      <c r="M2068" s="5" t="s">
        <v>2422</v>
      </c>
      <c r="U2068" s="5" t="s">
        <v>33</v>
      </c>
      <c r="V2068" s="5" t="str">
        <f t="shared" si="348"/>
        <v>clientes - varios</v>
      </c>
      <c r="W2068" s="5" t="str">
        <f t="shared" si="349"/>
        <v>CLIENTES - VARIOS</v>
      </c>
      <c r="X2068" s="5" t="str">
        <f t="shared" si="350"/>
        <v>Clientes - Varios</v>
      </c>
      <c r="Y2068" s="5">
        <v>99999999</v>
      </c>
      <c r="Z2068" s="5" t="s">
        <v>34</v>
      </c>
      <c r="AA2068" s="5" t="s">
        <v>35</v>
      </c>
      <c r="AD2068" s="5" t="s">
        <v>36</v>
      </c>
      <c r="AE2068" s="5">
        <v>423.73</v>
      </c>
      <c r="AF2068" s="5">
        <v>0</v>
      </c>
      <c r="AG2068" s="5">
        <v>76.27</v>
      </c>
      <c r="AH2068" s="5">
        <f t="shared" si="351"/>
        <v>500</v>
      </c>
    </row>
    <row r="2069" spans="1:34" x14ac:dyDescent="0.25">
      <c r="A2069" s="5">
        <v>2014</v>
      </c>
      <c r="B2069" s="5" t="s">
        <v>29</v>
      </c>
      <c r="C2069" s="5" t="s">
        <v>30</v>
      </c>
      <c r="D2069" s="5" t="s">
        <v>2475</v>
      </c>
      <c r="E2069" s="15" t="str">
        <f t="shared" si="352"/>
        <v>B001</v>
      </c>
      <c r="F2069" s="15" t="str">
        <f t="shared" si="342"/>
        <v>16795</v>
      </c>
      <c r="G2069" s="15" t="str">
        <f t="shared" si="343"/>
        <v>1-1</v>
      </c>
      <c r="H2069" s="5" t="s">
        <v>2422</v>
      </c>
      <c r="I2069" s="5">
        <f t="shared" si="344"/>
        <v>1</v>
      </c>
      <c r="J2069" s="5">
        <f t="shared" si="345"/>
        <v>2022</v>
      </c>
      <c r="K2069" s="5">
        <f t="shared" si="346"/>
        <v>7</v>
      </c>
      <c r="L2069" s="7">
        <f t="shared" si="347"/>
        <v>44568</v>
      </c>
      <c r="M2069" s="5" t="s">
        <v>2422</v>
      </c>
      <c r="U2069" s="5" t="s">
        <v>33</v>
      </c>
      <c r="V2069" s="5" t="str">
        <f t="shared" si="348"/>
        <v>clientes - varios</v>
      </c>
      <c r="W2069" s="5" t="str">
        <f t="shared" si="349"/>
        <v>CLIENTES - VARIOS</v>
      </c>
      <c r="X2069" s="5" t="str">
        <f t="shared" si="350"/>
        <v>Clientes - Varios</v>
      </c>
      <c r="Y2069" s="5">
        <v>99999999</v>
      </c>
      <c r="Z2069" s="5" t="s">
        <v>34</v>
      </c>
      <c r="AA2069" s="5" t="s">
        <v>35</v>
      </c>
      <c r="AD2069" s="5" t="s">
        <v>36</v>
      </c>
      <c r="AE2069" s="5">
        <v>423.73</v>
      </c>
      <c r="AF2069" s="5">
        <v>0</v>
      </c>
      <c r="AG2069" s="5">
        <v>76.27</v>
      </c>
      <c r="AH2069" s="5">
        <f t="shared" si="351"/>
        <v>500</v>
      </c>
    </row>
    <row r="2070" spans="1:34" x14ac:dyDescent="0.25">
      <c r="A2070" s="5">
        <v>2015</v>
      </c>
      <c r="B2070" s="5" t="s">
        <v>29</v>
      </c>
      <c r="C2070" s="5" t="s">
        <v>30</v>
      </c>
      <c r="D2070" s="5" t="s">
        <v>2476</v>
      </c>
      <c r="E2070" s="15" t="str">
        <f t="shared" si="352"/>
        <v>B001</v>
      </c>
      <c r="F2070" s="15" t="str">
        <f t="shared" si="342"/>
        <v>16794</v>
      </c>
      <c r="G2070" s="15" t="str">
        <f t="shared" si="343"/>
        <v>1-1</v>
      </c>
      <c r="H2070" s="5" t="s">
        <v>2422</v>
      </c>
      <c r="I2070" s="5">
        <f t="shared" si="344"/>
        <v>1</v>
      </c>
      <c r="J2070" s="5">
        <f t="shared" si="345"/>
        <v>2022</v>
      </c>
      <c r="K2070" s="5">
        <f t="shared" si="346"/>
        <v>7</v>
      </c>
      <c r="L2070" s="7">
        <f t="shared" si="347"/>
        <v>44568</v>
      </c>
      <c r="M2070" s="5" t="s">
        <v>2422</v>
      </c>
      <c r="U2070" s="5" t="s">
        <v>33</v>
      </c>
      <c r="V2070" s="5" t="str">
        <f t="shared" si="348"/>
        <v>clientes - varios</v>
      </c>
      <c r="W2070" s="5" t="str">
        <f t="shared" si="349"/>
        <v>CLIENTES - VARIOS</v>
      </c>
      <c r="X2070" s="5" t="str">
        <f t="shared" si="350"/>
        <v>Clientes - Varios</v>
      </c>
      <c r="Y2070" s="5">
        <v>99999999</v>
      </c>
      <c r="Z2070" s="5" t="s">
        <v>34</v>
      </c>
      <c r="AA2070" s="5" t="s">
        <v>35</v>
      </c>
      <c r="AD2070" s="5" t="s">
        <v>36</v>
      </c>
      <c r="AE2070" s="5">
        <v>423.73</v>
      </c>
      <c r="AF2070" s="5">
        <v>0</v>
      </c>
      <c r="AG2070" s="5">
        <v>76.27</v>
      </c>
      <c r="AH2070" s="5">
        <f t="shared" si="351"/>
        <v>500</v>
      </c>
    </row>
    <row r="2071" spans="1:34" x14ac:dyDescent="0.25">
      <c r="A2071" s="5">
        <v>2016</v>
      </c>
      <c r="B2071" s="5" t="s">
        <v>29</v>
      </c>
      <c r="C2071" s="5" t="s">
        <v>30</v>
      </c>
      <c r="D2071" s="5" t="s">
        <v>2477</v>
      </c>
      <c r="E2071" s="15" t="str">
        <f t="shared" si="352"/>
        <v>B001</v>
      </c>
      <c r="F2071" s="15" t="str">
        <f t="shared" si="342"/>
        <v>16793</v>
      </c>
      <c r="G2071" s="15" t="str">
        <f t="shared" si="343"/>
        <v>1-1</v>
      </c>
      <c r="H2071" s="5" t="s">
        <v>2422</v>
      </c>
      <c r="I2071" s="5">
        <f t="shared" si="344"/>
        <v>1</v>
      </c>
      <c r="J2071" s="5">
        <f t="shared" si="345"/>
        <v>2022</v>
      </c>
      <c r="K2071" s="5">
        <f t="shared" si="346"/>
        <v>7</v>
      </c>
      <c r="L2071" s="7">
        <f t="shared" si="347"/>
        <v>44568</v>
      </c>
      <c r="M2071" s="5" t="s">
        <v>2422</v>
      </c>
      <c r="U2071" s="5" t="s">
        <v>33</v>
      </c>
      <c r="V2071" s="5" t="str">
        <f t="shared" si="348"/>
        <v>clientes - varios</v>
      </c>
      <c r="W2071" s="5" t="str">
        <f t="shared" si="349"/>
        <v>CLIENTES - VARIOS</v>
      </c>
      <c r="X2071" s="5" t="str">
        <f t="shared" si="350"/>
        <v>Clientes - Varios</v>
      </c>
      <c r="Y2071" s="5">
        <v>99999999</v>
      </c>
      <c r="Z2071" s="5" t="s">
        <v>34</v>
      </c>
      <c r="AA2071" s="5" t="s">
        <v>35</v>
      </c>
      <c r="AD2071" s="5" t="s">
        <v>36</v>
      </c>
      <c r="AE2071" s="5">
        <v>423.73</v>
      </c>
      <c r="AF2071" s="5">
        <v>0</v>
      </c>
      <c r="AG2071" s="5">
        <v>76.27</v>
      </c>
      <c r="AH2071" s="5">
        <f t="shared" si="351"/>
        <v>500</v>
      </c>
    </row>
    <row r="2072" spans="1:34" x14ac:dyDescent="0.25">
      <c r="A2072" s="5">
        <v>2017</v>
      </c>
      <c r="B2072" s="5" t="s">
        <v>29</v>
      </c>
      <c r="C2072" s="5" t="s">
        <v>30</v>
      </c>
      <c r="D2072" s="5" t="s">
        <v>2478</v>
      </c>
      <c r="E2072" s="15" t="str">
        <f t="shared" si="352"/>
        <v>B001</v>
      </c>
      <c r="F2072" s="15" t="str">
        <f t="shared" si="342"/>
        <v>16792</v>
      </c>
      <c r="G2072" s="15" t="str">
        <f t="shared" si="343"/>
        <v>1-1</v>
      </c>
      <c r="H2072" s="5" t="s">
        <v>2422</v>
      </c>
      <c r="I2072" s="5">
        <f t="shared" si="344"/>
        <v>1</v>
      </c>
      <c r="J2072" s="5">
        <f t="shared" si="345"/>
        <v>2022</v>
      </c>
      <c r="K2072" s="5">
        <f t="shared" si="346"/>
        <v>7</v>
      </c>
      <c r="L2072" s="7">
        <f t="shared" si="347"/>
        <v>44568</v>
      </c>
      <c r="M2072" s="5" t="s">
        <v>2422</v>
      </c>
      <c r="U2072" s="5" t="s">
        <v>33</v>
      </c>
      <c r="V2072" s="5" t="str">
        <f t="shared" si="348"/>
        <v>clientes - varios</v>
      </c>
      <c r="W2072" s="5" t="str">
        <f t="shared" si="349"/>
        <v>CLIENTES - VARIOS</v>
      </c>
      <c r="X2072" s="5" t="str">
        <f t="shared" si="350"/>
        <v>Clientes - Varios</v>
      </c>
      <c r="Y2072" s="5">
        <v>99999999</v>
      </c>
      <c r="Z2072" s="5" t="s">
        <v>34</v>
      </c>
      <c r="AA2072" s="5" t="s">
        <v>35</v>
      </c>
      <c r="AD2072" s="5" t="s">
        <v>36</v>
      </c>
      <c r="AE2072" s="5">
        <v>118.64</v>
      </c>
      <c r="AF2072" s="5">
        <v>0</v>
      </c>
      <c r="AG2072" s="5">
        <v>21.36</v>
      </c>
      <c r="AH2072" s="5">
        <f t="shared" si="351"/>
        <v>140</v>
      </c>
    </row>
    <row r="2073" spans="1:34" x14ac:dyDescent="0.25">
      <c r="A2073" s="5">
        <v>2018</v>
      </c>
      <c r="B2073" s="5" t="s">
        <v>49</v>
      </c>
      <c r="C2073" s="5" t="s">
        <v>30</v>
      </c>
      <c r="D2073" s="5" t="s">
        <v>2479</v>
      </c>
      <c r="E2073" s="15" t="str">
        <f t="shared" si="352"/>
        <v>B003</v>
      </c>
      <c r="F2073" s="15" t="str">
        <f t="shared" si="342"/>
        <v>12274</v>
      </c>
      <c r="G2073" s="15" t="str">
        <f t="shared" si="343"/>
        <v>3-1</v>
      </c>
      <c r="H2073" s="5" t="s">
        <v>2422</v>
      </c>
      <c r="I2073" s="5">
        <f t="shared" si="344"/>
        <v>1</v>
      </c>
      <c r="J2073" s="5">
        <f t="shared" si="345"/>
        <v>2022</v>
      </c>
      <c r="K2073" s="5">
        <f t="shared" si="346"/>
        <v>7</v>
      </c>
      <c r="L2073" s="7">
        <f t="shared" si="347"/>
        <v>44568</v>
      </c>
      <c r="M2073" s="5" t="s">
        <v>2422</v>
      </c>
      <c r="U2073" s="5" t="s">
        <v>33</v>
      </c>
      <c r="V2073" s="5" t="str">
        <f t="shared" si="348"/>
        <v>clientes - varios</v>
      </c>
      <c r="W2073" s="5" t="str">
        <f t="shared" si="349"/>
        <v>CLIENTES - VARIOS</v>
      </c>
      <c r="X2073" s="5" t="str">
        <f t="shared" si="350"/>
        <v>Clientes - Varios</v>
      </c>
      <c r="Y2073" s="5">
        <v>99999999</v>
      </c>
      <c r="Z2073" s="5" t="s">
        <v>34</v>
      </c>
      <c r="AA2073" s="5" t="s">
        <v>35</v>
      </c>
      <c r="AD2073" s="5" t="s">
        <v>36</v>
      </c>
      <c r="AE2073" s="5">
        <v>55.08</v>
      </c>
      <c r="AF2073" s="5">
        <v>0</v>
      </c>
      <c r="AG2073" s="5">
        <v>9.92</v>
      </c>
      <c r="AH2073" s="5">
        <f t="shared" si="351"/>
        <v>65</v>
      </c>
    </row>
    <row r="2074" spans="1:34" x14ac:dyDescent="0.25">
      <c r="A2074" s="5">
        <v>2019</v>
      </c>
      <c r="B2074" s="5" t="s">
        <v>29</v>
      </c>
      <c r="C2074" s="5" t="s">
        <v>30</v>
      </c>
      <c r="D2074" s="5" t="s">
        <v>2480</v>
      </c>
      <c r="E2074" s="15" t="str">
        <f t="shared" si="352"/>
        <v>B001</v>
      </c>
      <c r="F2074" s="15" t="str">
        <f t="shared" si="342"/>
        <v>16791</v>
      </c>
      <c r="G2074" s="15" t="str">
        <f t="shared" si="343"/>
        <v>1-1</v>
      </c>
      <c r="H2074" s="5" t="s">
        <v>2422</v>
      </c>
      <c r="I2074" s="5">
        <f t="shared" si="344"/>
        <v>1</v>
      </c>
      <c r="J2074" s="5">
        <f t="shared" si="345"/>
        <v>2022</v>
      </c>
      <c r="K2074" s="5">
        <f t="shared" si="346"/>
        <v>7</v>
      </c>
      <c r="L2074" s="7">
        <f t="shared" si="347"/>
        <v>44568</v>
      </c>
      <c r="M2074" s="5" t="s">
        <v>2422</v>
      </c>
      <c r="U2074" s="5" t="s">
        <v>33</v>
      </c>
      <c r="V2074" s="5" t="str">
        <f t="shared" si="348"/>
        <v>clientes - varios</v>
      </c>
      <c r="W2074" s="5" t="str">
        <f t="shared" si="349"/>
        <v>CLIENTES - VARIOS</v>
      </c>
      <c r="X2074" s="5" t="str">
        <f t="shared" si="350"/>
        <v>Clientes - Varios</v>
      </c>
      <c r="Y2074" s="5">
        <v>99999999</v>
      </c>
      <c r="Z2074" s="5" t="s">
        <v>34</v>
      </c>
      <c r="AA2074" s="5" t="s">
        <v>35</v>
      </c>
      <c r="AD2074" s="5" t="s">
        <v>36</v>
      </c>
      <c r="AE2074" s="5">
        <v>42.37</v>
      </c>
      <c r="AF2074" s="5">
        <v>0</v>
      </c>
      <c r="AG2074" s="5">
        <v>7.63</v>
      </c>
      <c r="AH2074" s="5">
        <f t="shared" si="351"/>
        <v>50</v>
      </c>
    </row>
    <row r="2075" spans="1:34" x14ac:dyDescent="0.25">
      <c r="A2075" s="5">
        <v>2020</v>
      </c>
      <c r="B2075" s="5" t="s">
        <v>29</v>
      </c>
      <c r="C2075" s="5" t="s">
        <v>30</v>
      </c>
      <c r="D2075" s="5" t="s">
        <v>2481</v>
      </c>
      <c r="E2075" s="15" t="str">
        <f t="shared" si="352"/>
        <v>B001</v>
      </c>
      <c r="F2075" s="15" t="str">
        <f t="shared" si="342"/>
        <v>16790</v>
      </c>
      <c r="G2075" s="15" t="str">
        <f t="shared" si="343"/>
        <v>1-1</v>
      </c>
      <c r="H2075" s="5" t="s">
        <v>2422</v>
      </c>
      <c r="I2075" s="5">
        <f t="shared" si="344"/>
        <v>1</v>
      </c>
      <c r="J2075" s="5">
        <f t="shared" si="345"/>
        <v>2022</v>
      </c>
      <c r="K2075" s="5">
        <f t="shared" si="346"/>
        <v>7</v>
      </c>
      <c r="L2075" s="7">
        <f t="shared" si="347"/>
        <v>44568</v>
      </c>
      <c r="M2075" s="5" t="s">
        <v>2422</v>
      </c>
      <c r="U2075" s="5" t="s">
        <v>33</v>
      </c>
      <c r="V2075" s="5" t="str">
        <f t="shared" si="348"/>
        <v>clientes - varios</v>
      </c>
      <c r="W2075" s="5" t="str">
        <f t="shared" si="349"/>
        <v>CLIENTES - VARIOS</v>
      </c>
      <c r="X2075" s="5" t="str">
        <f t="shared" si="350"/>
        <v>Clientes - Varios</v>
      </c>
      <c r="Y2075" s="5">
        <v>99999999</v>
      </c>
      <c r="Z2075" s="5" t="s">
        <v>34</v>
      </c>
      <c r="AA2075" s="5" t="s">
        <v>35</v>
      </c>
      <c r="AD2075" s="5" t="s">
        <v>36</v>
      </c>
      <c r="AE2075" s="5">
        <v>89.83</v>
      </c>
      <c r="AF2075" s="5">
        <v>0</v>
      </c>
      <c r="AG2075" s="5">
        <v>16.170000000000002</v>
      </c>
      <c r="AH2075" s="5">
        <f t="shared" si="351"/>
        <v>106</v>
      </c>
    </row>
    <row r="2076" spans="1:34" x14ac:dyDescent="0.25">
      <c r="A2076" s="5">
        <v>2021</v>
      </c>
      <c r="B2076" s="5" t="s">
        <v>29</v>
      </c>
      <c r="C2076" s="5" t="s">
        <v>38</v>
      </c>
      <c r="D2076" s="5" t="s">
        <v>2482</v>
      </c>
      <c r="E2076" s="15" t="str">
        <f t="shared" si="352"/>
        <v>F001</v>
      </c>
      <c r="F2076" s="15" t="str">
        <f t="shared" si="342"/>
        <v>8047</v>
      </c>
      <c r="G2076" s="15" t="str">
        <f t="shared" si="343"/>
        <v>1-8</v>
      </c>
      <c r="H2076" s="5" t="s">
        <v>2422</v>
      </c>
      <c r="I2076" s="5">
        <f t="shared" si="344"/>
        <v>1</v>
      </c>
      <c r="J2076" s="5">
        <f t="shared" si="345"/>
        <v>2022</v>
      </c>
      <c r="K2076" s="5">
        <f t="shared" si="346"/>
        <v>7</v>
      </c>
      <c r="L2076" s="7">
        <f t="shared" si="347"/>
        <v>44568</v>
      </c>
      <c r="M2076" s="5" t="s">
        <v>2422</v>
      </c>
      <c r="R2076" s="5" t="s">
        <v>1758</v>
      </c>
      <c r="S2076" s="5" t="s">
        <v>168</v>
      </c>
      <c r="T2076" s="5" t="s">
        <v>169</v>
      </c>
      <c r="U2076" s="5" t="s">
        <v>2483</v>
      </c>
      <c r="V2076" s="5" t="str">
        <f t="shared" si="348"/>
        <v>clean ambiental s.a.c.</v>
      </c>
      <c r="W2076" s="5" t="str">
        <f t="shared" si="349"/>
        <v>CLEAN AMBIENTAL S.A.C.</v>
      </c>
      <c r="X2076" s="5" t="str">
        <f t="shared" si="350"/>
        <v>Clean Ambiental S.A.C.</v>
      </c>
      <c r="Y2076" s="5">
        <v>20537589320</v>
      </c>
      <c r="Z2076" s="5" t="s">
        <v>34</v>
      </c>
      <c r="AA2076" s="5" t="s">
        <v>35</v>
      </c>
      <c r="AD2076" s="5" t="s">
        <v>36</v>
      </c>
      <c r="AE2076" s="5">
        <v>83.05</v>
      </c>
      <c r="AF2076" s="5">
        <v>0</v>
      </c>
      <c r="AG2076" s="5">
        <v>14.95</v>
      </c>
      <c r="AH2076" s="5">
        <f t="shared" si="351"/>
        <v>98</v>
      </c>
    </row>
    <row r="2077" spans="1:34" x14ac:dyDescent="0.25">
      <c r="A2077" s="5">
        <v>2022</v>
      </c>
      <c r="B2077" s="5" t="s">
        <v>29</v>
      </c>
      <c r="C2077" s="5" t="s">
        <v>38</v>
      </c>
      <c r="D2077" s="5" t="s">
        <v>2484</v>
      </c>
      <c r="E2077" s="15" t="str">
        <f t="shared" si="352"/>
        <v>F001</v>
      </c>
      <c r="F2077" s="15" t="str">
        <f t="shared" si="342"/>
        <v>8046</v>
      </c>
      <c r="G2077" s="15" t="str">
        <f t="shared" si="343"/>
        <v>1-8</v>
      </c>
      <c r="H2077" s="5" t="s">
        <v>2422</v>
      </c>
      <c r="I2077" s="5">
        <f t="shared" si="344"/>
        <v>1</v>
      </c>
      <c r="J2077" s="5">
        <f t="shared" si="345"/>
        <v>2022</v>
      </c>
      <c r="K2077" s="5">
        <f t="shared" si="346"/>
        <v>7</v>
      </c>
      <c r="L2077" s="7">
        <f t="shared" si="347"/>
        <v>44568</v>
      </c>
      <c r="M2077" s="5" t="s">
        <v>2422</v>
      </c>
      <c r="U2077" s="5" t="s">
        <v>446</v>
      </c>
      <c r="V2077" s="5" t="str">
        <f t="shared" si="348"/>
        <v>nuñez galvez johnny franz</v>
      </c>
      <c r="W2077" s="5" t="str">
        <f t="shared" si="349"/>
        <v>NUÑEZ GALVEZ JOHNNY FRANZ</v>
      </c>
      <c r="X2077" s="5" t="str">
        <f t="shared" si="350"/>
        <v>Nuñez Galvez Johnny Franz</v>
      </c>
      <c r="Y2077" s="5">
        <v>10406675233</v>
      </c>
      <c r="Z2077" s="5" t="s">
        <v>34</v>
      </c>
      <c r="AA2077" s="5" t="s">
        <v>35</v>
      </c>
      <c r="AD2077" s="5" t="s">
        <v>36</v>
      </c>
      <c r="AE2077" s="5">
        <v>84.75</v>
      </c>
      <c r="AF2077" s="5">
        <v>0</v>
      </c>
      <c r="AG2077" s="5">
        <v>15.25</v>
      </c>
      <c r="AH2077" s="5">
        <f t="shared" si="351"/>
        <v>100</v>
      </c>
    </row>
    <row r="2078" spans="1:34" x14ac:dyDescent="0.25">
      <c r="A2078" s="5">
        <v>2023</v>
      </c>
      <c r="B2078" s="5" t="s">
        <v>49</v>
      </c>
      <c r="C2078" s="5" t="s">
        <v>38</v>
      </c>
      <c r="D2078" s="5" t="s">
        <v>2485</v>
      </c>
      <c r="E2078" s="15" t="str">
        <f t="shared" si="352"/>
        <v>F003</v>
      </c>
      <c r="F2078" s="15" t="str">
        <f t="shared" si="342"/>
        <v>2034</v>
      </c>
      <c r="G2078" s="15" t="str">
        <f t="shared" si="343"/>
        <v>3-2</v>
      </c>
      <c r="H2078" s="5" t="s">
        <v>2422</v>
      </c>
      <c r="I2078" s="5">
        <f t="shared" si="344"/>
        <v>1</v>
      </c>
      <c r="J2078" s="5">
        <f t="shared" si="345"/>
        <v>2022</v>
      </c>
      <c r="K2078" s="5">
        <f t="shared" si="346"/>
        <v>7</v>
      </c>
      <c r="L2078" s="7">
        <f t="shared" si="347"/>
        <v>44568</v>
      </c>
      <c r="M2078" s="5" t="s">
        <v>2422</v>
      </c>
      <c r="R2078" s="5" t="s">
        <v>41</v>
      </c>
      <c r="S2078" s="5" t="s">
        <v>40</v>
      </c>
      <c r="T2078" s="5" t="s">
        <v>41</v>
      </c>
      <c r="U2078" s="5" t="s">
        <v>106</v>
      </c>
      <c r="V2078" s="5" t="str">
        <f t="shared" si="348"/>
        <v>casiano maco segundo baltazar</v>
      </c>
      <c r="W2078" s="5" t="str">
        <f t="shared" si="349"/>
        <v>CASIANO MACO SEGUNDO BALTAZAR</v>
      </c>
      <c r="X2078" s="5" t="str">
        <f t="shared" si="350"/>
        <v>Casiano Maco Segundo Baltazar</v>
      </c>
      <c r="Y2078" s="5">
        <v>10432479388</v>
      </c>
      <c r="Z2078" s="5" t="s">
        <v>34</v>
      </c>
      <c r="AA2078" s="5" t="s">
        <v>35</v>
      </c>
      <c r="AD2078" s="5" t="s">
        <v>36</v>
      </c>
      <c r="AE2078" s="5">
        <v>16.95</v>
      </c>
      <c r="AF2078" s="5">
        <v>0</v>
      </c>
      <c r="AG2078" s="5">
        <v>3.05</v>
      </c>
      <c r="AH2078" s="5">
        <f t="shared" si="351"/>
        <v>20</v>
      </c>
    </row>
    <row r="2079" spans="1:34" x14ac:dyDescent="0.25">
      <c r="A2079" s="5">
        <v>2024</v>
      </c>
      <c r="B2079" s="5" t="s">
        <v>49</v>
      </c>
      <c r="C2079" s="5" t="s">
        <v>38</v>
      </c>
      <c r="D2079" s="5" t="s">
        <v>2486</v>
      </c>
      <c r="E2079" s="15" t="str">
        <f t="shared" si="352"/>
        <v>F003</v>
      </c>
      <c r="F2079" s="15" t="str">
        <f t="shared" si="342"/>
        <v>2033</v>
      </c>
      <c r="G2079" s="15" t="str">
        <f t="shared" si="343"/>
        <v>3-2</v>
      </c>
      <c r="H2079" s="5" t="s">
        <v>2422</v>
      </c>
      <c r="I2079" s="5">
        <f t="shared" si="344"/>
        <v>1</v>
      </c>
      <c r="J2079" s="5">
        <f t="shared" si="345"/>
        <v>2022</v>
      </c>
      <c r="K2079" s="5">
        <f t="shared" si="346"/>
        <v>7</v>
      </c>
      <c r="L2079" s="7">
        <f t="shared" si="347"/>
        <v>44568</v>
      </c>
      <c r="M2079" s="5" t="s">
        <v>2422</v>
      </c>
      <c r="R2079" s="5" t="s">
        <v>41</v>
      </c>
      <c r="S2079" s="5" t="s">
        <v>40</v>
      </c>
      <c r="T2079" s="5" t="s">
        <v>41</v>
      </c>
      <c r="U2079" s="5" t="s">
        <v>106</v>
      </c>
      <c r="V2079" s="5" t="str">
        <f t="shared" si="348"/>
        <v>casiano maco segundo baltazar</v>
      </c>
      <c r="W2079" s="5" t="str">
        <f t="shared" si="349"/>
        <v>CASIANO MACO SEGUNDO BALTAZAR</v>
      </c>
      <c r="X2079" s="5" t="str">
        <f t="shared" si="350"/>
        <v>Casiano Maco Segundo Baltazar</v>
      </c>
      <c r="Y2079" s="5">
        <v>10432479388</v>
      </c>
      <c r="Z2079" s="5" t="s">
        <v>34</v>
      </c>
      <c r="AA2079" s="5" t="s">
        <v>35</v>
      </c>
      <c r="AD2079" s="5" t="s">
        <v>36</v>
      </c>
      <c r="AE2079" s="5">
        <v>16.95</v>
      </c>
      <c r="AF2079" s="5">
        <v>0</v>
      </c>
      <c r="AG2079" s="5">
        <v>3.05</v>
      </c>
      <c r="AH2079" s="5">
        <f t="shared" si="351"/>
        <v>20</v>
      </c>
    </row>
    <row r="2080" spans="1:34" x14ac:dyDescent="0.25">
      <c r="A2080" s="5">
        <v>2025</v>
      </c>
      <c r="B2080" s="5" t="s">
        <v>29</v>
      </c>
      <c r="C2080" s="5" t="s">
        <v>30</v>
      </c>
      <c r="D2080" s="5" t="s">
        <v>2487</v>
      </c>
      <c r="E2080" s="15" t="str">
        <f t="shared" si="352"/>
        <v>B001</v>
      </c>
      <c r="F2080" s="15" t="str">
        <f t="shared" si="342"/>
        <v>16789</v>
      </c>
      <c r="G2080" s="15" t="str">
        <f t="shared" si="343"/>
        <v>1-1</v>
      </c>
      <c r="H2080" s="5" t="s">
        <v>2422</v>
      </c>
      <c r="I2080" s="5">
        <f t="shared" si="344"/>
        <v>1</v>
      </c>
      <c r="J2080" s="5">
        <f t="shared" si="345"/>
        <v>2022</v>
      </c>
      <c r="K2080" s="5">
        <f t="shared" si="346"/>
        <v>7</v>
      </c>
      <c r="L2080" s="7">
        <f t="shared" si="347"/>
        <v>44568</v>
      </c>
      <c r="M2080" s="5" t="s">
        <v>2422</v>
      </c>
      <c r="U2080" s="5" t="s">
        <v>33</v>
      </c>
      <c r="V2080" s="5" t="str">
        <f t="shared" si="348"/>
        <v>clientes - varios</v>
      </c>
      <c r="W2080" s="5" t="str">
        <f t="shared" si="349"/>
        <v>CLIENTES - VARIOS</v>
      </c>
      <c r="X2080" s="5" t="str">
        <f t="shared" si="350"/>
        <v>Clientes - Varios</v>
      </c>
      <c r="Y2080" s="5">
        <v>99999999</v>
      </c>
      <c r="Z2080" s="5" t="s">
        <v>34</v>
      </c>
      <c r="AA2080" s="5" t="s">
        <v>35</v>
      </c>
      <c r="AD2080" s="5" t="s">
        <v>36</v>
      </c>
      <c r="AE2080" s="5">
        <v>84.75</v>
      </c>
      <c r="AF2080" s="5">
        <v>0</v>
      </c>
      <c r="AG2080" s="5">
        <v>15.25</v>
      </c>
      <c r="AH2080" s="5">
        <f t="shared" si="351"/>
        <v>100</v>
      </c>
    </row>
    <row r="2081" spans="1:34" x14ac:dyDescent="0.25">
      <c r="A2081" s="5">
        <v>2026</v>
      </c>
      <c r="B2081" s="5" t="s">
        <v>29</v>
      </c>
      <c r="C2081" s="5" t="s">
        <v>38</v>
      </c>
      <c r="D2081" s="5" t="s">
        <v>2488</v>
      </c>
      <c r="E2081" s="15" t="str">
        <f t="shared" si="352"/>
        <v>F001</v>
      </c>
      <c r="F2081" s="15" t="str">
        <f t="shared" si="342"/>
        <v>8045</v>
      </c>
      <c r="G2081" s="15" t="str">
        <f t="shared" si="343"/>
        <v>1-8</v>
      </c>
      <c r="H2081" s="5" t="s">
        <v>2422</v>
      </c>
      <c r="I2081" s="5">
        <f t="shared" si="344"/>
        <v>1</v>
      </c>
      <c r="J2081" s="5">
        <f t="shared" si="345"/>
        <v>2022</v>
      </c>
      <c r="K2081" s="5">
        <f t="shared" si="346"/>
        <v>7</v>
      </c>
      <c r="L2081" s="7">
        <f t="shared" si="347"/>
        <v>44568</v>
      </c>
      <c r="M2081" s="5" t="s">
        <v>2422</v>
      </c>
      <c r="U2081" s="5" t="s">
        <v>2135</v>
      </c>
      <c r="V2081" s="5" t="str">
        <f t="shared" si="348"/>
        <v>santamaria sandoval pedro</v>
      </c>
      <c r="W2081" s="5" t="str">
        <f t="shared" si="349"/>
        <v>SANTAMARIA SANDOVAL PEDRO</v>
      </c>
      <c r="X2081" s="5" t="str">
        <f t="shared" si="350"/>
        <v>Santamaria Sandoval Pedro</v>
      </c>
      <c r="Y2081" s="5">
        <v>10426099280</v>
      </c>
      <c r="Z2081" s="5" t="s">
        <v>34</v>
      </c>
      <c r="AA2081" s="5" t="s">
        <v>35</v>
      </c>
      <c r="AD2081" s="5" t="s">
        <v>36</v>
      </c>
      <c r="AE2081" s="5">
        <v>211.86</v>
      </c>
      <c r="AF2081" s="5">
        <v>0</v>
      </c>
      <c r="AG2081" s="5">
        <v>38.14</v>
      </c>
      <c r="AH2081" s="5">
        <f t="shared" si="351"/>
        <v>250</v>
      </c>
    </row>
    <row r="2082" spans="1:34" x14ac:dyDescent="0.25">
      <c r="A2082" s="5">
        <v>2027</v>
      </c>
      <c r="B2082" s="5" t="s">
        <v>49</v>
      </c>
      <c r="C2082" s="5" t="s">
        <v>38</v>
      </c>
      <c r="D2082" s="5" t="s">
        <v>2489</v>
      </c>
      <c r="E2082" s="15" t="str">
        <f t="shared" si="352"/>
        <v>F003</v>
      </c>
      <c r="F2082" s="15" t="str">
        <f t="shared" si="342"/>
        <v>2032</v>
      </c>
      <c r="G2082" s="15" t="str">
        <f t="shared" si="343"/>
        <v>3-2</v>
      </c>
      <c r="H2082" s="5" t="s">
        <v>2422</v>
      </c>
      <c r="I2082" s="5">
        <f t="shared" si="344"/>
        <v>1</v>
      </c>
      <c r="J2082" s="5">
        <f t="shared" si="345"/>
        <v>2022</v>
      </c>
      <c r="K2082" s="5">
        <f t="shared" si="346"/>
        <v>7</v>
      </c>
      <c r="L2082" s="7">
        <f t="shared" si="347"/>
        <v>44568</v>
      </c>
      <c r="M2082" s="5" t="s">
        <v>2422</v>
      </c>
      <c r="U2082" s="5" t="s">
        <v>824</v>
      </c>
      <c r="V2082" s="5" t="str">
        <f t="shared" si="348"/>
        <v>pierrend bernal daniel adrian</v>
      </c>
      <c r="W2082" s="5" t="str">
        <f t="shared" si="349"/>
        <v>PIERREND BERNAL DANIEL ADRIAN</v>
      </c>
      <c r="X2082" s="5" t="str">
        <f t="shared" si="350"/>
        <v>Pierrend Bernal Daniel Adrian</v>
      </c>
      <c r="Y2082" s="5">
        <v>10074856336</v>
      </c>
      <c r="Z2082" s="5" t="s">
        <v>34</v>
      </c>
      <c r="AA2082" s="5" t="s">
        <v>35</v>
      </c>
      <c r="AD2082" s="5" t="s">
        <v>36</v>
      </c>
      <c r="AE2082" s="5">
        <v>105.08</v>
      </c>
      <c r="AF2082" s="5">
        <v>0</v>
      </c>
      <c r="AG2082" s="5">
        <v>18.920000000000002</v>
      </c>
      <c r="AH2082" s="5">
        <f t="shared" si="351"/>
        <v>124</v>
      </c>
    </row>
    <row r="2083" spans="1:34" x14ac:dyDescent="0.25">
      <c r="A2083" s="5">
        <v>2028</v>
      </c>
      <c r="B2083" s="5" t="s">
        <v>49</v>
      </c>
      <c r="C2083" s="5" t="s">
        <v>30</v>
      </c>
      <c r="D2083" s="5" t="s">
        <v>2490</v>
      </c>
      <c r="E2083" s="15" t="str">
        <f t="shared" si="352"/>
        <v>B003</v>
      </c>
      <c r="F2083" s="15" t="str">
        <f t="shared" si="342"/>
        <v>12273</v>
      </c>
      <c r="G2083" s="15" t="str">
        <f t="shared" si="343"/>
        <v>3-1</v>
      </c>
      <c r="H2083" s="5" t="s">
        <v>2491</v>
      </c>
      <c r="I2083" s="5">
        <f t="shared" si="344"/>
        <v>1</v>
      </c>
      <c r="J2083" s="5">
        <f t="shared" si="345"/>
        <v>2022</v>
      </c>
      <c r="K2083" s="5">
        <f t="shared" si="346"/>
        <v>6</v>
      </c>
      <c r="L2083" s="7">
        <f t="shared" si="347"/>
        <v>44567</v>
      </c>
      <c r="M2083" s="5" t="s">
        <v>2491</v>
      </c>
      <c r="U2083" s="5" t="s">
        <v>33</v>
      </c>
      <c r="V2083" s="5" t="str">
        <f t="shared" si="348"/>
        <v>clientes - varios</v>
      </c>
      <c r="W2083" s="5" t="str">
        <f t="shared" si="349"/>
        <v>CLIENTES - VARIOS</v>
      </c>
      <c r="X2083" s="5" t="str">
        <f t="shared" si="350"/>
        <v>Clientes - Varios</v>
      </c>
      <c r="Y2083" s="5">
        <v>99999999</v>
      </c>
      <c r="Z2083" s="5" t="s">
        <v>34</v>
      </c>
      <c r="AA2083" s="5" t="s">
        <v>35</v>
      </c>
      <c r="AD2083" s="5" t="s">
        <v>36</v>
      </c>
      <c r="AE2083" s="5">
        <v>30.51</v>
      </c>
      <c r="AF2083" s="5">
        <v>0</v>
      </c>
      <c r="AG2083" s="5">
        <v>5.49</v>
      </c>
      <c r="AH2083" s="5">
        <f t="shared" si="351"/>
        <v>36</v>
      </c>
    </row>
    <row r="2084" spans="1:34" x14ac:dyDescent="0.25">
      <c r="A2084" s="5">
        <v>2029</v>
      </c>
      <c r="B2084" s="5" t="s">
        <v>29</v>
      </c>
      <c r="C2084" s="5" t="s">
        <v>38</v>
      </c>
      <c r="D2084" s="5" t="s">
        <v>2492</v>
      </c>
      <c r="E2084" s="15" t="str">
        <f t="shared" si="352"/>
        <v>F001</v>
      </c>
      <c r="F2084" s="15" t="str">
        <f t="shared" si="342"/>
        <v>8044</v>
      </c>
      <c r="G2084" s="15" t="str">
        <f t="shared" si="343"/>
        <v>1-8</v>
      </c>
      <c r="H2084" s="5" t="s">
        <v>2491</v>
      </c>
      <c r="I2084" s="5">
        <f t="shared" si="344"/>
        <v>1</v>
      </c>
      <c r="J2084" s="5">
        <f t="shared" si="345"/>
        <v>2022</v>
      </c>
      <c r="K2084" s="5">
        <f t="shared" si="346"/>
        <v>6</v>
      </c>
      <c r="L2084" s="7">
        <f t="shared" si="347"/>
        <v>44567</v>
      </c>
      <c r="M2084" s="5" t="s">
        <v>2491</v>
      </c>
      <c r="R2084" s="5" t="s">
        <v>219</v>
      </c>
      <c r="S2084" s="5" t="s">
        <v>61</v>
      </c>
      <c r="T2084" s="5" t="s">
        <v>219</v>
      </c>
      <c r="U2084" s="5" t="s">
        <v>1429</v>
      </c>
      <c r="V2084" s="5" t="str">
        <f t="shared" si="348"/>
        <v>maderera y representaciones san lorenzo s.a.c.</v>
      </c>
      <c r="W2084" s="5" t="str">
        <f t="shared" si="349"/>
        <v>MADERERA Y REPRESENTACIONES SAN LORENZO S.A.C.</v>
      </c>
      <c r="X2084" s="5" t="str">
        <f t="shared" si="350"/>
        <v>Maderera Y Representaciones San Lorenzo S.A.C.</v>
      </c>
      <c r="Y2084" s="5">
        <v>20605551832</v>
      </c>
      <c r="Z2084" s="5" t="s">
        <v>34</v>
      </c>
      <c r="AA2084" s="5" t="s">
        <v>35</v>
      </c>
      <c r="AD2084" s="5" t="s">
        <v>36</v>
      </c>
      <c r="AE2084" s="5">
        <v>152.54</v>
      </c>
      <c r="AF2084" s="5">
        <v>0</v>
      </c>
      <c r="AG2084" s="5">
        <v>27.46</v>
      </c>
      <c r="AH2084" s="5">
        <f t="shared" si="351"/>
        <v>180</v>
      </c>
    </row>
    <row r="2085" spans="1:34" x14ac:dyDescent="0.25">
      <c r="A2085" s="5">
        <v>2030</v>
      </c>
      <c r="B2085" s="5" t="s">
        <v>29</v>
      </c>
      <c r="C2085" s="5" t="s">
        <v>30</v>
      </c>
      <c r="D2085" s="5" t="s">
        <v>2493</v>
      </c>
      <c r="E2085" s="15" t="str">
        <f t="shared" si="352"/>
        <v>B001</v>
      </c>
      <c r="F2085" s="15" t="str">
        <f t="shared" si="342"/>
        <v>16788</v>
      </c>
      <c r="G2085" s="15" t="str">
        <f t="shared" si="343"/>
        <v>1-1</v>
      </c>
      <c r="H2085" s="5" t="s">
        <v>2491</v>
      </c>
      <c r="I2085" s="5">
        <f t="shared" si="344"/>
        <v>1</v>
      </c>
      <c r="J2085" s="5">
        <f t="shared" si="345"/>
        <v>2022</v>
      </c>
      <c r="K2085" s="5">
        <f t="shared" si="346"/>
        <v>6</v>
      </c>
      <c r="L2085" s="7">
        <f t="shared" si="347"/>
        <v>44567</v>
      </c>
      <c r="M2085" s="5" t="s">
        <v>2491</v>
      </c>
      <c r="U2085" s="5" t="s">
        <v>33</v>
      </c>
      <c r="V2085" s="5" t="str">
        <f t="shared" si="348"/>
        <v>clientes - varios</v>
      </c>
      <c r="W2085" s="5" t="str">
        <f t="shared" si="349"/>
        <v>CLIENTES - VARIOS</v>
      </c>
      <c r="X2085" s="5" t="str">
        <f t="shared" si="350"/>
        <v>Clientes - Varios</v>
      </c>
      <c r="Y2085" s="5">
        <v>99999999</v>
      </c>
      <c r="Z2085" s="5" t="s">
        <v>34</v>
      </c>
      <c r="AA2085" s="5" t="s">
        <v>35</v>
      </c>
      <c r="AD2085" s="5" t="s">
        <v>36</v>
      </c>
      <c r="AE2085" s="5">
        <v>118.64</v>
      </c>
      <c r="AF2085" s="5">
        <v>0</v>
      </c>
      <c r="AG2085" s="5">
        <v>21.36</v>
      </c>
      <c r="AH2085" s="5">
        <f t="shared" si="351"/>
        <v>140</v>
      </c>
    </row>
    <row r="2086" spans="1:34" x14ac:dyDescent="0.25">
      <c r="A2086" s="5">
        <v>2031</v>
      </c>
      <c r="B2086" s="5" t="s">
        <v>49</v>
      </c>
      <c r="C2086" s="5" t="s">
        <v>30</v>
      </c>
      <c r="D2086" s="5" t="s">
        <v>2494</v>
      </c>
      <c r="E2086" s="15" t="str">
        <f t="shared" si="352"/>
        <v>B003</v>
      </c>
      <c r="F2086" s="15" t="str">
        <f t="shared" si="342"/>
        <v>12272</v>
      </c>
      <c r="G2086" s="15" t="str">
        <f t="shared" si="343"/>
        <v>3-1</v>
      </c>
      <c r="H2086" s="5" t="s">
        <v>2491</v>
      </c>
      <c r="I2086" s="5">
        <f t="shared" si="344"/>
        <v>1</v>
      </c>
      <c r="J2086" s="5">
        <f t="shared" si="345"/>
        <v>2022</v>
      </c>
      <c r="K2086" s="5">
        <f t="shared" si="346"/>
        <v>6</v>
      </c>
      <c r="L2086" s="7">
        <f t="shared" si="347"/>
        <v>44567</v>
      </c>
      <c r="M2086" s="5" t="s">
        <v>2491</v>
      </c>
      <c r="U2086" s="5" t="s">
        <v>2495</v>
      </c>
      <c r="V2086" s="5" t="str">
        <f t="shared" si="348"/>
        <v>quiroz barboza, carlos ivan</v>
      </c>
      <c r="W2086" s="5" t="str">
        <f t="shared" si="349"/>
        <v>QUIROZ BARBOZA, CARLOS IVAN</v>
      </c>
      <c r="X2086" s="5" t="str">
        <f t="shared" si="350"/>
        <v>Quiroz Barboza, Carlos Ivan</v>
      </c>
      <c r="Y2086" s="5">
        <v>27420523</v>
      </c>
      <c r="Z2086" s="5" t="s">
        <v>34</v>
      </c>
      <c r="AA2086" s="5" t="s">
        <v>35</v>
      </c>
      <c r="AD2086" s="5" t="s">
        <v>36</v>
      </c>
      <c r="AE2086" s="5">
        <v>86.86</v>
      </c>
      <c r="AF2086" s="5">
        <v>0</v>
      </c>
      <c r="AG2086" s="5">
        <v>15.64</v>
      </c>
      <c r="AH2086" s="5">
        <f t="shared" si="351"/>
        <v>102.5</v>
      </c>
    </row>
    <row r="2087" spans="1:34" x14ac:dyDescent="0.25">
      <c r="A2087" s="5">
        <v>2032</v>
      </c>
      <c r="B2087" s="5" t="s">
        <v>49</v>
      </c>
      <c r="C2087" s="5" t="s">
        <v>30</v>
      </c>
      <c r="D2087" s="5" t="s">
        <v>2496</v>
      </c>
      <c r="E2087" s="15" t="str">
        <f t="shared" si="352"/>
        <v>B003</v>
      </c>
      <c r="F2087" s="15" t="str">
        <f t="shared" si="342"/>
        <v>12271</v>
      </c>
      <c r="G2087" s="15" t="str">
        <f t="shared" si="343"/>
        <v>3-1</v>
      </c>
      <c r="H2087" s="5" t="s">
        <v>2491</v>
      </c>
      <c r="I2087" s="5">
        <f t="shared" si="344"/>
        <v>1</v>
      </c>
      <c r="J2087" s="5">
        <f t="shared" si="345"/>
        <v>2022</v>
      </c>
      <c r="K2087" s="5">
        <f t="shared" si="346"/>
        <v>6</v>
      </c>
      <c r="L2087" s="7">
        <f t="shared" si="347"/>
        <v>44567</v>
      </c>
      <c r="M2087" s="5" t="s">
        <v>2491</v>
      </c>
      <c r="U2087" s="5" t="s">
        <v>33</v>
      </c>
      <c r="V2087" s="5" t="str">
        <f t="shared" si="348"/>
        <v>clientes - varios</v>
      </c>
      <c r="W2087" s="5" t="str">
        <f t="shared" si="349"/>
        <v>CLIENTES - VARIOS</v>
      </c>
      <c r="X2087" s="5" t="str">
        <f t="shared" si="350"/>
        <v>Clientes - Varios</v>
      </c>
      <c r="Y2087" s="5">
        <v>99999999</v>
      </c>
      <c r="Z2087" s="5" t="s">
        <v>34</v>
      </c>
      <c r="AA2087" s="5" t="s">
        <v>35</v>
      </c>
      <c r="AD2087" s="5" t="s">
        <v>36</v>
      </c>
      <c r="AE2087" s="5">
        <v>19.489999999999998</v>
      </c>
      <c r="AF2087" s="5">
        <v>0</v>
      </c>
      <c r="AG2087" s="5">
        <v>3.51</v>
      </c>
      <c r="AH2087" s="5">
        <f t="shared" si="351"/>
        <v>23</v>
      </c>
    </row>
    <row r="2088" spans="1:34" x14ac:dyDescent="0.25">
      <c r="A2088" s="5">
        <v>2033</v>
      </c>
      <c r="B2088" s="5" t="s">
        <v>29</v>
      </c>
      <c r="C2088" s="5" t="s">
        <v>30</v>
      </c>
      <c r="D2088" s="5" t="s">
        <v>2497</v>
      </c>
      <c r="E2088" s="15" t="str">
        <f t="shared" si="352"/>
        <v>B001</v>
      </c>
      <c r="F2088" s="15" t="str">
        <f t="shared" si="342"/>
        <v>16787</v>
      </c>
      <c r="G2088" s="15" t="str">
        <f t="shared" si="343"/>
        <v>1-1</v>
      </c>
      <c r="H2088" s="5" t="s">
        <v>2491</v>
      </c>
      <c r="I2088" s="5">
        <f t="shared" si="344"/>
        <v>1</v>
      </c>
      <c r="J2088" s="5">
        <f t="shared" si="345"/>
        <v>2022</v>
      </c>
      <c r="K2088" s="5">
        <f t="shared" si="346"/>
        <v>6</v>
      </c>
      <c r="L2088" s="7">
        <f t="shared" si="347"/>
        <v>44567</v>
      </c>
      <c r="M2088" s="5" t="s">
        <v>2491</v>
      </c>
      <c r="U2088" s="5" t="s">
        <v>33</v>
      </c>
      <c r="V2088" s="5" t="str">
        <f t="shared" si="348"/>
        <v>clientes - varios</v>
      </c>
      <c r="W2088" s="5" t="str">
        <f t="shared" si="349"/>
        <v>CLIENTES - VARIOS</v>
      </c>
      <c r="X2088" s="5" t="str">
        <f t="shared" si="350"/>
        <v>Clientes - Varios</v>
      </c>
      <c r="Y2088" s="5">
        <v>99999999</v>
      </c>
      <c r="Z2088" s="5" t="s">
        <v>34</v>
      </c>
      <c r="AA2088" s="5" t="s">
        <v>35</v>
      </c>
      <c r="AD2088" s="5" t="s">
        <v>36</v>
      </c>
      <c r="AE2088" s="5">
        <v>124.58</v>
      </c>
      <c r="AF2088" s="5">
        <v>0</v>
      </c>
      <c r="AG2088" s="5">
        <v>22.42</v>
      </c>
      <c r="AH2088" s="5">
        <f t="shared" si="351"/>
        <v>147</v>
      </c>
    </row>
    <row r="2089" spans="1:34" x14ac:dyDescent="0.25">
      <c r="A2089" s="5">
        <v>2034</v>
      </c>
      <c r="B2089" s="5" t="s">
        <v>29</v>
      </c>
      <c r="C2089" s="5" t="s">
        <v>30</v>
      </c>
      <c r="D2089" s="5" t="s">
        <v>2498</v>
      </c>
      <c r="E2089" s="15" t="str">
        <f t="shared" si="352"/>
        <v>B001</v>
      </c>
      <c r="F2089" s="15" t="str">
        <f t="shared" si="342"/>
        <v>16786</v>
      </c>
      <c r="G2089" s="15" t="str">
        <f t="shared" si="343"/>
        <v>1-1</v>
      </c>
      <c r="H2089" s="5" t="s">
        <v>2491</v>
      </c>
      <c r="I2089" s="5">
        <f t="shared" si="344"/>
        <v>1</v>
      </c>
      <c r="J2089" s="5">
        <f t="shared" si="345"/>
        <v>2022</v>
      </c>
      <c r="K2089" s="5">
        <f t="shared" si="346"/>
        <v>6</v>
      </c>
      <c r="L2089" s="7">
        <f t="shared" si="347"/>
        <v>44567</v>
      </c>
      <c r="M2089" s="5" t="s">
        <v>2491</v>
      </c>
      <c r="U2089" s="5" t="s">
        <v>33</v>
      </c>
      <c r="V2089" s="5" t="str">
        <f t="shared" si="348"/>
        <v>clientes - varios</v>
      </c>
      <c r="W2089" s="5" t="str">
        <f t="shared" si="349"/>
        <v>CLIENTES - VARIOS</v>
      </c>
      <c r="X2089" s="5" t="str">
        <f t="shared" si="350"/>
        <v>Clientes - Varios</v>
      </c>
      <c r="Y2089" s="5">
        <v>99999999</v>
      </c>
      <c r="Z2089" s="5" t="s">
        <v>34</v>
      </c>
      <c r="AA2089" s="5" t="s">
        <v>35</v>
      </c>
      <c r="AD2089" s="5" t="s">
        <v>36</v>
      </c>
      <c r="AE2089" s="5">
        <v>152.54</v>
      </c>
      <c r="AF2089" s="5">
        <v>0</v>
      </c>
      <c r="AG2089" s="5">
        <v>27.46</v>
      </c>
      <c r="AH2089" s="5">
        <f t="shared" si="351"/>
        <v>180</v>
      </c>
    </row>
    <row r="2090" spans="1:34" x14ac:dyDescent="0.25">
      <c r="A2090" s="5">
        <v>2035</v>
      </c>
      <c r="B2090" s="5" t="s">
        <v>29</v>
      </c>
      <c r="C2090" s="5" t="s">
        <v>38</v>
      </c>
      <c r="D2090" s="5" t="s">
        <v>2499</v>
      </c>
      <c r="E2090" s="15" t="str">
        <f t="shared" si="352"/>
        <v>F001</v>
      </c>
      <c r="F2090" s="15" t="str">
        <f t="shared" si="342"/>
        <v>8043</v>
      </c>
      <c r="G2090" s="15" t="str">
        <f t="shared" si="343"/>
        <v>1-8</v>
      </c>
      <c r="H2090" s="5" t="s">
        <v>2491</v>
      </c>
      <c r="I2090" s="5">
        <f t="shared" si="344"/>
        <v>1</v>
      </c>
      <c r="J2090" s="5">
        <f t="shared" si="345"/>
        <v>2022</v>
      </c>
      <c r="K2090" s="5">
        <f t="shared" si="346"/>
        <v>6</v>
      </c>
      <c r="L2090" s="7">
        <f t="shared" si="347"/>
        <v>44567</v>
      </c>
      <c r="M2090" s="5" t="s">
        <v>2491</v>
      </c>
      <c r="R2090" s="5" t="s">
        <v>66</v>
      </c>
      <c r="S2090" s="5" t="s">
        <v>40</v>
      </c>
      <c r="T2090" s="5" t="s">
        <v>41</v>
      </c>
      <c r="U2090" s="5" t="s">
        <v>67</v>
      </c>
      <c r="V2090" s="5" t="str">
        <f t="shared" si="348"/>
        <v>regalado cieza segundo</v>
      </c>
      <c r="W2090" s="5" t="str">
        <f t="shared" si="349"/>
        <v>REGALADO CIEZA SEGUNDO</v>
      </c>
      <c r="X2090" s="5" t="str">
        <f t="shared" si="350"/>
        <v>Regalado Cieza Segundo</v>
      </c>
      <c r="Y2090" s="5">
        <v>10166087916</v>
      </c>
      <c r="Z2090" s="5" t="s">
        <v>34</v>
      </c>
      <c r="AA2090" s="5" t="s">
        <v>35</v>
      </c>
      <c r="AD2090" s="5" t="s">
        <v>36</v>
      </c>
      <c r="AE2090" s="5">
        <v>2457.63</v>
      </c>
      <c r="AF2090" s="5">
        <v>0</v>
      </c>
      <c r="AG2090" s="5">
        <v>442.37</v>
      </c>
      <c r="AH2090" s="5">
        <f t="shared" si="351"/>
        <v>2900</v>
      </c>
    </row>
    <row r="2091" spans="1:34" x14ac:dyDescent="0.25">
      <c r="A2091" s="5">
        <v>2036</v>
      </c>
      <c r="B2091" s="5" t="s">
        <v>29</v>
      </c>
      <c r="C2091" s="5" t="s">
        <v>38</v>
      </c>
      <c r="D2091" s="5" t="s">
        <v>2500</v>
      </c>
      <c r="E2091" s="15" t="str">
        <f t="shared" si="352"/>
        <v>F001</v>
      </c>
      <c r="F2091" s="15" t="str">
        <f t="shared" si="342"/>
        <v>8042</v>
      </c>
      <c r="G2091" s="15" t="str">
        <f t="shared" si="343"/>
        <v>1-8</v>
      </c>
      <c r="H2091" s="5" t="s">
        <v>2491</v>
      </c>
      <c r="I2091" s="5">
        <f t="shared" si="344"/>
        <v>1</v>
      </c>
      <c r="J2091" s="5">
        <f t="shared" si="345"/>
        <v>2022</v>
      </c>
      <c r="K2091" s="5">
        <f t="shared" si="346"/>
        <v>6</v>
      </c>
      <c r="L2091" s="7">
        <f t="shared" si="347"/>
        <v>44567</v>
      </c>
      <c r="M2091" s="5" t="s">
        <v>2491</v>
      </c>
      <c r="R2091" s="5" t="s">
        <v>66</v>
      </c>
      <c r="S2091" s="5" t="s">
        <v>40</v>
      </c>
      <c r="T2091" s="5" t="s">
        <v>41</v>
      </c>
      <c r="U2091" s="5" t="s">
        <v>67</v>
      </c>
      <c r="V2091" s="5" t="str">
        <f t="shared" si="348"/>
        <v>regalado cieza segundo</v>
      </c>
      <c r="W2091" s="5" t="str">
        <f t="shared" si="349"/>
        <v>REGALADO CIEZA SEGUNDO</v>
      </c>
      <c r="X2091" s="5" t="str">
        <f t="shared" si="350"/>
        <v>Regalado Cieza Segundo</v>
      </c>
      <c r="Y2091" s="5">
        <v>10166087916</v>
      </c>
      <c r="Z2091" s="5" t="s">
        <v>34</v>
      </c>
      <c r="AA2091" s="5" t="s">
        <v>35</v>
      </c>
      <c r="AD2091" s="5" t="s">
        <v>36</v>
      </c>
      <c r="AE2091" s="5">
        <v>2457.63</v>
      </c>
      <c r="AF2091" s="5">
        <v>0</v>
      </c>
      <c r="AG2091" s="5">
        <v>442.37</v>
      </c>
      <c r="AH2091" s="5">
        <f t="shared" si="351"/>
        <v>2900</v>
      </c>
    </row>
    <row r="2092" spans="1:34" x14ac:dyDescent="0.25">
      <c r="A2092" s="5">
        <v>2037</v>
      </c>
      <c r="B2092" s="5" t="s">
        <v>29</v>
      </c>
      <c r="C2092" s="5" t="s">
        <v>38</v>
      </c>
      <c r="D2092" s="5" t="s">
        <v>2501</v>
      </c>
      <c r="E2092" s="15" t="str">
        <f t="shared" si="352"/>
        <v>F001</v>
      </c>
      <c r="F2092" s="15" t="str">
        <f t="shared" si="342"/>
        <v>8041</v>
      </c>
      <c r="G2092" s="15" t="str">
        <f t="shared" si="343"/>
        <v>1-8</v>
      </c>
      <c r="H2092" s="5" t="s">
        <v>2491</v>
      </c>
      <c r="I2092" s="5">
        <f t="shared" si="344"/>
        <v>1</v>
      </c>
      <c r="J2092" s="5">
        <f t="shared" si="345"/>
        <v>2022</v>
      </c>
      <c r="K2092" s="5">
        <f t="shared" si="346"/>
        <v>6</v>
      </c>
      <c r="L2092" s="7">
        <f t="shared" si="347"/>
        <v>44567</v>
      </c>
      <c r="M2092" s="5" t="s">
        <v>2491</v>
      </c>
      <c r="R2092" s="5" t="s">
        <v>66</v>
      </c>
      <c r="S2092" s="5" t="s">
        <v>40</v>
      </c>
      <c r="T2092" s="5" t="s">
        <v>41</v>
      </c>
      <c r="U2092" s="5" t="s">
        <v>67</v>
      </c>
      <c r="V2092" s="5" t="str">
        <f t="shared" si="348"/>
        <v>regalado cieza segundo</v>
      </c>
      <c r="W2092" s="5" t="str">
        <f t="shared" si="349"/>
        <v>REGALADO CIEZA SEGUNDO</v>
      </c>
      <c r="X2092" s="5" t="str">
        <f t="shared" si="350"/>
        <v>Regalado Cieza Segundo</v>
      </c>
      <c r="Y2092" s="5">
        <v>10166087916</v>
      </c>
      <c r="Z2092" s="5" t="s">
        <v>34</v>
      </c>
      <c r="AA2092" s="5" t="s">
        <v>35</v>
      </c>
      <c r="AD2092" s="5" t="s">
        <v>36</v>
      </c>
      <c r="AE2092" s="5">
        <v>2457.63</v>
      </c>
      <c r="AF2092" s="5">
        <v>0</v>
      </c>
      <c r="AG2092" s="5">
        <v>442.37</v>
      </c>
      <c r="AH2092" s="5">
        <f t="shared" si="351"/>
        <v>2900</v>
      </c>
    </row>
    <row r="2093" spans="1:34" x14ac:dyDescent="0.25">
      <c r="A2093" s="5">
        <v>2038</v>
      </c>
      <c r="B2093" s="5" t="s">
        <v>29</v>
      </c>
      <c r="C2093" s="5" t="s">
        <v>38</v>
      </c>
      <c r="D2093" s="5" t="s">
        <v>2502</v>
      </c>
      <c r="E2093" s="15" t="str">
        <f t="shared" si="352"/>
        <v>F001</v>
      </c>
      <c r="F2093" s="15" t="str">
        <f t="shared" si="342"/>
        <v>8040</v>
      </c>
      <c r="G2093" s="15" t="str">
        <f t="shared" si="343"/>
        <v>1-8</v>
      </c>
      <c r="H2093" s="5" t="s">
        <v>2491</v>
      </c>
      <c r="I2093" s="5">
        <f t="shared" si="344"/>
        <v>1</v>
      </c>
      <c r="J2093" s="5">
        <f t="shared" si="345"/>
        <v>2022</v>
      </c>
      <c r="K2093" s="5">
        <f t="shared" si="346"/>
        <v>6</v>
      </c>
      <c r="L2093" s="7">
        <f t="shared" si="347"/>
        <v>44567</v>
      </c>
      <c r="M2093" s="5" t="s">
        <v>2491</v>
      </c>
      <c r="R2093" s="5" t="s">
        <v>66</v>
      </c>
      <c r="S2093" s="5" t="s">
        <v>40</v>
      </c>
      <c r="T2093" s="5" t="s">
        <v>41</v>
      </c>
      <c r="U2093" s="5" t="s">
        <v>67</v>
      </c>
      <c r="V2093" s="5" t="str">
        <f t="shared" si="348"/>
        <v>regalado cieza segundo</v>
      </c>
      <c r="W2093" s="5" t="str">
        <f t="shared" si="349"/>
        <v>REGALADO CIEZA SEGUNDO</v>
      </c>
      <c r="X2093" s="5" t="str">
        <f t="shared" si="350"/>
        <v>Regalado Cieza Segundo</v>
      </c>
      <c r="Y2093" s="5">
        <v>10166087916</v>
      </c>
      <c r="Z2093" s="5" t="s">
        <v>34</v>
      </c>
      <c r="AA2093" s="5" t="s">
        <v>35</v>
      </c>
      <c r="AD2093" s="5" t="s">
        <v>36</v>
      </c>
      <c r="AE2093" s="5">
        <v>2457.63</v>
      </c>
      <c r="AF2093" s="5">
        <v>0</v>
      </c>
      <c r="AG2093" s="5">
        <v>442.37</v>
      </c>
      <c r="AH2093" s="5">
        <f t="shared" si="351"/>
        <v>2900</v>
      </c>
    </row>
    <row r="2094" spans="1:34" x14ac:dyDescent="0.25">
      <c r="A2094" s="5">
        <v>2039</v>
      </c>
      <c r="B2094" s="5" t="s">
        <v>29</v>
      </c>
      <c r="C2094" s="5" t="s">
        <v>38</v>
      </c>
      <c r="D2094" s="5" t="s">
        <v>2503</v>
      </c>
      <c r="E2094" s="15" t="str">
        <f t="shared" si="352"/>
        <v>F001</v>
      </c>
      <c r="F2094" s="15" t="str">
        <f t="shared" si="342"/>
        <v>8039</v>
      </c>
      <c r="G2094" s="15" t="str">
        <f t="shared" si="343"/>
        <v>1-8</v>
      </c>
      <c r="H2094" s="5" t="s">
        <v>2491</v>
      </c>
      <c r="I2094" s="5">
        <f t="shared" si="344"/>
        <v>1</v>
      </c>
      <c r="J2094" s="5">
        <f t="shared" si="345"/>
        <v>2022</v>
      </c>
      <c r="K2094" s="5">
        <f t="shared" si="346"/>
        <v>6</v>
      </c>
      <c r="L2094" s="7">
        <f t="shared" si="347"/>
        <v>44567</v>
      </c>
      <c r="M2094" s="5" t="s">
        <v>2491</v>
      </c>
      <c r="R2094" s="5" t="s">
        <v>66</v>
      </c>
      <c r="S2094" s="5" t="s">
        <v>40</v>
      </c>
      <c r="T2094" s="5" t="s">
        <v>41</v>
      </c>
      <c r="U2094" s="5" t="s">
        <v>67</v>
      </c>
      <c r="V2094" s="5" t="str">
        <f t="shared" si="348"/>
        <v>regalado cieza segundo</v>
      </c>
      <c r="W2094" s="5" t="str">
        <f t="shared" si="349"/>
        <v>REGALADO CIEZA SEGUNDO</v>
      </c>
      <c r="X2094" s="5" t="str">
        <f t="shared" si="350"/>
        <v>Regalado Cieza Segundo</v>
      </c>
      <c r="Y2094" s="5">
        <v>10166087916</v>
      </c>
      <c r="Z2094" s="5" t="s">
        <v>34</v>
      </c>
      <c r="AA2094" s="5" t="s">
        <v>35</v>
      </c>
      <c r="AD2094" s="5" t="s">
        <v>36</v>
      </c>
      <c r="AE2094" s="5">
        <v>2457.63</v>
      </c>
      <c r="AF2094" s="5">
        <v>0</v>
      </c>
      <c r="AG2094" s="5">
        <v>442.37</v>
      </c>
      <c r="AH2094" s="5">
        <f t="shared" si="351"/>
        <v>2900</v>
      </c>
    </row>
    <row r="2095" spans="1:34" x14ac:dyDescent="0.25">
      <c r="A2095" s="5">
        <v>2040</v>
      </c>
      <c r="B2095" s="5" t="s">
        <v>29</v>
      </c>
      <c r="C2095" s="5" t="s">
        <v>30</v>
      </c>
      <c r="D2095" s="5" t="s">
        <v>2504</v>
      </c>
      <c r="E2095" s="15" t="str">
        <f t="shared" si="352"/>
        <v>B001</v>
      </c>
      <c r="F2095" s="15" t="str">
        <f t="shared" si="342"/>
        <v>16785</v>
      </c>
      <c r="G2095" s="15" t="str">
        <f t="shared" si="343"/>
        <v>1-1</v>
      </c>
      <c r="H2095" s="5" t="s">
        <v>2491</v>
      </c>
      <c r="I2095" s="5">
        <f t="shared" si="344"/>
        <v>1</v>
      </c>
      <c r="J2095" s="5">
        <f t="shared" si="345"/>
        <v>2022</v>
      </c>
      <c r="K2095" s="5">
        <f t="shared" si="346"/>
        <v>6</v>
      </c>
      <c r="L2095" s="7">
        <f t="shared" si="347"/>
        <v>44567</v>
      </c>
      <c r="M2095" s="5" t="s">
        <v>2491</v>
      </c>
      <c r="U2095" s="5" t="s">
        <v>33</v>
      </c>
      <c r="V2095" s="5" t="str">
        <f t="shared" si="348"/>
        <v>clientes - varios</v>
      </c>
      <c r="W2095" s="5" t="str">
        <f t="shared" si="349"/>
        <v>CLIENTES - VARIOS</v>
      </c>
      <c r="X2095" s="5" t="str">
        <f t="shared" si="350"/>
        <v>Clientes - Varios</v>
      </c>
      <c r="Y2095" s="5">
        <v>99999999</v>
      </c>
      <c r="Z2095" s="5" t="s">
        <v>34</v>
      </c>
      <c r="AA2095" s="5" t="s">
        <v>35</v>
      </c>
      <c r="AD2095" s="5" t="s">
        <v>36</v>
      </c>
      <c r="AE2095" s="5">
        <v>100.85</v>
      </c>
      <c r="AF2095" s="5">
        <v>0</v>
      </c>
      <c r="AG2095" s="5">
        <v>18.149999999999999</v>
      </c>
      <c r="AH2095" s="5">
        <f t="shared" si="351"/>
        <v>119</v>
      </c>
    </row>
    <row r="2096" spans="1:34" x14ac:dyDescent="0.25">
      <c r="A2096" s="5">
        <v>2041</v>
      </c>
      <c r="B2096" s="5" t="s">
        <v>29</v>
      </c>
      <c r="C2096" s="5" t="s">
        <v>38</v>
      </c>
      <c r="D2096" s="5" t="s">
        <v>2505</v>
      </c>
      <c r="E2096" s="15" t="str">
        <f t="shared" si="352"/>
        <v>F001</v>
      </c>
      <c r="F2096" s="15" t="str">
        <f t="shared" si="342"/>
        <v>8038</v>
      </c>
      <c r="G2096" s="15" t="str">
        <f t="shared" si="343"/>
        <v>1-8</v>
      </c>
      <c r="H2096" s="5" t="s">
        <v>2491</v>
      </c>
      <c r="I2096" s="5">
        <f t="shared" si="344"/>
        <v>1</v>
      </c>
      <c r="J2096" s="5">
        <f t="shared" si="345"/>
        <v>2022</v>
      </c>
      <c r="K2096" s="5">
        <f t="shared" si="346"/>
        <v>6</v>
      </c>
      <c r="L2096" s="7">
        <f t="shared" si="347"/>
        <v>44567</v>
      </c>
      <c r="M2096" s="5" t="s">
        <v>2491</v>
      </c>
      <c r="R2096" s="5" t="s">
        <v>66</v>
      </c>
      <c r="S2096" s="5" t="s">
        <v>40</v>
      </c>
      <c r="T2096" s="5" t="s">
        <v>41</v>
      </c>
      <c r="U2096" s="5" t="s">
        <v>67</v>
      </c>
      <c r="V2096" s="5" t="str">
        <f t="shared" si="348"/>
        <v>regalado cieza segundo</v>
      </c>
      <c r="W2096" s="5" t="str">
        <f t="shared" si="349"/>
        <v>REGALADO CIEZA SEGUNDO</v>
      </c>
      <c r="X2096" s="5" t="str">
        <f t="shared" si="350"/>
        <v>Regalado Cieza Segundo</v>
      </c>
      <c r="Y2096" s="5">
        <v>10166087916</v>
      </c>
      <c r="Z2096" s="5" t="s">
        <v>34</v>
      </c>
      <c r="AA2096" s="5" t="s">
        <v>35</v>
      </c>
      <c r="AD2096" s="5" t="s">
        <v>36</v>
      </c>
      <c r="AE2096" s="5">
        <v>2457.63</v>
      </c>
      <c r="AF2096" s="5">
        <v>0</v>
      </c>
      <c r="AG2096" s="5">
        <v>442.37</v>
      </c>
      <c r="AH2096" s="5">
        <f t="shared" si="351"/>
        <v>2900</v>
      </c>
    </row>
    <row r="2097" spans="1:34" x14ac:dyDescent="0.25">
      <c r="A2097" s="5">
        <v>2042</v>
      </c>
      <c r="B2097" s="5" t="s">
        <v>29</v>
      </c>
      <c r="C2097" s="5" t="s">
        <v>38</v>
      </c>
      <c r="D2097" s="5" t="s">
        <v>2506</v>
      </c>
      <c r="E2097" s="15" t="str">
        <f t="shared" si="352"/>
        <v>F001</v>
      </c>
      <c r="F2097" s="15" t="str">
        <f t="shared" si="342"/>
        <v>8037</v>
      </c>
      <c r="G2097" s="15" t="str">
        <f t="shared" si="343"/>
        <v>1-8</v>
      </c>
      <c r="H2097" s="5" t="s">
        <v>2491</v>
      </c>
      <c r="I2097" s="5">
        <f t="shared" si="344"/>
        <v>1</v>
      </c>
      <c r="J2097" s="5">
        <f t="shared" si="345"/>
        <v>2022</v>
      </c>
      <c r="K2097" s="5">
        <f t="shared" si="346"/>
        <v>6</v>
      </c>
      <c r="L2097" s="7">
        <f t="shared" si="347"/>
        <v>44567</v>
      </c>
      <c r="M2097" s="5" t="s">
        <v>2491</v>
      </c>
      <c r="R2097" s="5" t="s">
        <v>66</v>
      </c>
      <c r="S2097" s="5" t="s">
        <v>40</v>
      </c>
      <c r="T2097" s="5" t="s">
        <v>41</v>
      </c>
      <c r="U2097" s="5" t="s">
        <v>67</v>
      </c>
      <c r="V2097" s="5" t="str">
        <f t="shared" si="348"/>
        <v>regalado cieza segundo</v>
      </c>
      <c r="W2097" s="5" t="str">
        <f t="shared" si="349"/>
        <v>REGALADO CIEZA SEGUNDO</v>
      </c>
      <c r="X2097" s="5" t="str">
        <f t="shared" si="350"/>
        <v>Regalado Cieza Segundo</v>
      </c>
      <c r="Y2097" s="5">
        <v>10166087916</v>
      </c>
      <c r="Z2097" s="5" t="s">
        <v>34</v>
      </c>
      <c r="AA2097" s="5" t="s">
        <v>35</v>
      </c>
      <c r="AD2097" s="5" t="s">
        <v>36</v>
      </c>
      <c r="AE2097" s="5">
        <v>2457.63</v>
      </c>
      <c r="AF2097" s="5">
        <v>0</v>
      </c>
      <c r="AG2097" s="5">
        <v>442.37</v>
      </c>
      <c r="AH2097" s="5">
        <f t="shared" si="351"/>
        <v>2900</v>
      </c>
    </row>
    <row r="2098" spans="1:34" x14ac:dyDescent="0.25">
      <c r="A2098" s="5">
        <v>2043</v>
      </c>
      <c r="B2098" s="5" t="s">
        <v>29</v>
      </c>
      <c r="C2098" s="5" t="s">
        <v>38</v>
      </c>
      <c r="D2098" s="5" t="s">
        <v>2507</v>
      </c>
      <c r="E2098" s="15" t="str">
        <f t="shared" si="352"/>
        <v>F001</v>
      </c>
      <c r="F2098" s="15" t="str">
        <f t="shared" si="342"/>
        <v>8036</v>
      </c>
      <c r="G2098" s="15" t="str">
        <f t="shared" si="343"/>
        <v>1-8</v>
      </c>
      <c r="H2098" s="5" t="s">
        <v>2491</v>
      </c>
      <c r="I2098" s="5">
        <f t="shared" si="344"/>
        <v>1</v>
      </c>
      <c r="J2098" s="5">
        <f t="shared" si="345"/>
        <v>2022</v>
      </c>
      <c r="K2098" s="5">
        <f t="shared" si="346"/>
        <v>6</v>
      </c>
      <c r="L2098" s="7">
        <f t="shared" si="347"/>
        <v>44567</v>
      </c>
      <c r="M2098" s="5" t="s">
        <v>2491</v>
      </c>
      <c r="R2098" s="5" t="s">
        <v>66</v>
      </c>
      <c r="S2098" s="5" t="s">
        <v>40</v>
      </c>
      <c r="T2098" s="5" t="s">
        <v>41</v>
      </c>
      <c r="U2098" s="5" t="s">
        <v>67</v>
      </c>
      <c r="V2098" s="5" t="str">
        <f t="shared" si="348"/>
        <v>regalado cieza segundo</v>
      </c>
      <c r="W2098" s="5" t="str">
        <f t="shared" si="349"/>
        <v>REGALADO CIEZA SEGUNDO</v>
      </c>
      <c r="X2098" s="5" t="str">
        <f t="shared" si="350"/>
        <v>Regalado Cieza Segundo</v>
      </c>
      <c r="Y2098" s="5">
        <v>10166087916</v>
      </c>
      <c r="Z2098" s="5" t="s">
        <v>34</v>
      </c>
      <c r="AA2098" s="5" t="s">
        <v>35</v>
      </c>
      <c r="AD2098" s="5" t="s">
        <v>36</v>
      </c>
      <c r="AE2098" s="5">
        <v>2457.63</v>
      </c>
      <c r="AF2098" s="5">
        <v>0</v>
      </c>
      <c r="AG2098" s="5">
        <v>442.37</v>
      </c>
      <c r="AH2098" s="5">
        <f t="shared" si="351"/>
        <v>2900</v>
      </c>
    </row>
    <row r="2099" spans="1:34" x14ac:dyDescent="0.25">
      <c r="A2099" s="5">
        <v>2044</v>
      </c>
      <c r="B2099" s="5" t="s">
        <v>29</v>
      </c>
      <c r="C2099" s="5" t="s">
        <v>38</v>
      </c>
      <c r="D2099" s="5" t="s">
        <v>2508</v>
      </c>
      <c r="E2099" s="15" t="str">
        <f t="shared" si="352"/>
        <v>F001</v>
      </c>
      <c r="F2099" s="15" t="str">
        <f t="shared" si="342"/>
        <v>8035</v>
      </c>
      <c r="G2099" s="15" t="str">
        <f t="shared" si="343"/>
        <v>1-8</v>
      </c>
      <c r="H2099" s="5" t="s">
        <v>2491</v>
      </c>
      <c r="I2099" s="5">
        <f t="shared" si="344"/>
        <v>1</v>
      </c>
      <c r="J2099" s="5">
        <f t="shared" si="345"/>
        <v>2022</v>
      </c>
      <c r="K2099" s="5">
        <f t="shared" si="346"/>
        <v>6</v>
      </c>
      <c r="L2099" s="7">
        <f t="shared" si="347"/>
        <v>44567</v>
      </c>
      <c r="M2099" s="5" t="s">
        <v>2491</v>
      </c>
      <c r="R2099" s="5" t="s">
        <v>66</v>
      </c>
      <c r="S2099" s="5" t="s">
        <v>40</v>
      </c>
      <c r="T2099" s="5" t="s">
        <v>41</v>
      </c>
      <c r="U2099" s="5" t="s">
        <v>67</v>
      </c>
      <c r="V2099" s="5" t="str">
        <f t="shared" si="348"/>
        <v>regalado cieza segundo</v>
      </c>
      <c r="W2099" s="5" t="str">
        <f t="shared" si="349"/>
        <v>REGALADO CIEZA SEGUNDO</v>
      </c>
      <c r="X2099" s="5" t="str">
        <f t="shared" si="350"/>
        <v>Regalado Cieza Segundo</v>
      </c>
      <c r="Y2099" s="5">
        <v>10166087916</v>
      </c>
      <c r="Z2099" s="5" t="s">
        <v>34</v>
      </c>
      <c r="AA2099" s="5" t="s">
        <v>35</v>
      </c>
      <c r="AD2099" s="5" t="s">
        <v>36</v>
      </c>
      <c r="AE2099" s="5">
        <v>2457.63</v>
      </c>
      <c r="AF2099" s="5">
        <v>0</v>
      </c>
      <c r="AG2099" s="5">
        <v>442.37</v>
      </c>
      <c r="AH2099" s="5">
        <f t="shared" si="351"/>
        <v>2900</v>
      </c>
    </row>
    <row r="2100" spans="1:34" x14ac:dyDescent="0.25">
      <c r="A2100" s="5">
        <v>2045</v>
      </c>
      <c r="B2100" s="5" t="s">
        <v>29</v>
      </c>
      <c r="C2100" s="5" t="s">
        <v>38</v>
      </c>
      <c r="D2100" s="5" t="s">
        <v>2509</v>
      </c>
      <c r="E2100" s="15" t="str">
        <f t="shared" si="352"/>
        <v>F001</v>
      </c>
      <c r="F2100" s="15" t="str">
        <f t="shared" si="342"/>
        <v>8034</v>
      </c>
      <c r="G2100" s="15" t="str">
        <f t="shared" si="343"/>
        <v>1-8</v>
      </c>
      <c r="H2100" s="5" t="s">
        <v>2491</v>
      </c>
      <c r="I2100" s="5">
        <f t="shared" si="344"/>
        <v>1</v>
      </c>
      <c r="J2100" s="5">
        <f t="shared" si="345"/>
        <v>2022</v>
      </c>
      <c r="K2100" s="5">
        <f t="shared" si="346"/>
        <v>6</v>
      </c>
      <c r="L2100" s="7">
        <f t="shared" si="347"/>
        <v>44567</v>
      </c>
      <c r="M2100" s="5" t="s">
        <v>2491</v>
      </c>
      <c r="R2100" s="5" t="s">
        <v>66</v>
      </c>
      <c r="S2100" s="5" t="s">
        <v>40</v>
      </c>
      <c r="T2100" s="5" t="s">
        <v>41</v>
      </c>
      <c r="U2100" s="5" t="s">
        <v>67</v>
      </c>
      <c r="V2100" s="5" t="str">
        <f t="shared" si="348"/>
        <v>regalado cieza segundo</v>
      </c>
      <c r="W2100" s="5" t="str">
        <f t="shared" si="349"/>
        <v>REGALADO CIEZA SEGUNDO</v>
      </c>
      <c r="X2100" s="5" t="str">
        <f t="shared" si="350"/>
        <v>Regalado Cieza Segundo</v>
      </c>
      <c r="Y2100" s="5">
        <v>10166087916</v>
      </c>
      <c r="Z2100" s="5" t="s">
        <v>34</v>
      </c>
      <c r="AA2100" s="5" t="s">
        <v>35</v>
      </c>
      <c r="AD2100" s="5" t="s">
        <v>36</v>
      </c>
      <c r="AE2100" s="5">
        <v>2457.63</v>
      </c>
      <c r="AF2100" s="5">
        <v>0</v>
      </c>
      <c r="AG2100" s="5">
        <v>442.37</v>
      </c>
      <c r="AH2100" s="5">
        <f t="shared" si="351"/>
        <v>2900</v>
      </c>
    </row>
    <row r="2101" spans="1:34" x14ac:dyDescent="0.25">
      <c r="A2101" s="5">
        <v>2046</v>
      </c>
      <c r="B2101" s="5" t="s">
        <v>29</v>
      </c>
      <c r="C2101" s="5" t="s">
        <v>30</v>
      </c>
      <c r="D2101" s="5" t="s">
        <v>2510</v>
      </c>
      <c r="E2101" s="15" t="str">
        <f t="shared" si="352"/>
        <v>B001</v>
      </c>
      <c r="F2101" s="15" t="str">
        <f t="shared" si="342"/>
        <v>16784</v>
      </c>
      <c r="G2101" s="15" t="str">
        <f t="shared" si="343"/>
        <v>1-1</v>
      </c>
      <c r="H2101" s="5" t="s">
        <v>2491</v>
      </c>
      <c r="I2101" s="5">
        <f t="shared" si="344"/>
        <v>1</v>
      </c>
      <c r="J2101" s="5">
        <f t="shared" si="345"/>
        <v>2022</v>
      </c>
      <c r="K2101" s="5">
        <f t="shared" si="346"/>
        <v>6</v>
      </c>
      <c r="L2101" s="7">
        <f t="shared" si="347"/>
        <v>44567</v>
      </c>
      <c r="M2101" s="5" t="s">
        <v>2491</v>
      </c>
      <c r="U2101" s="5" t="s">
        <v>33</v>
      </c>
      <c r="V2101" s="5" t="str">
        <f t="shared" si="348"/>
        <v>clientes - varios</v>
      </c>
      <c r="W2101" s="5" t="str">
        <f t="shared" si="349"/>
        <v>CLIENTES - VARIOS</v>
      </c>
      <c r="X2101" s="5" t="str">
        <f t="shared" si="350"/>
        <v>Clientes - Varios</v>
      </c>
      <c r="Y2101" s="5">
        <v>99999999</v>
      </c>
      <c r="Z2101" s="5" t="s">
        <v>34</v>
      </c>
      <c r="AA2101" s="5" t="s">
        <v>35</v>
      </c>
      <c r="AD2101" s="5" t="s">
        <v>36</v>
      </c>
      <c r="AE2101" s="5">
        <v>34.75</v>
      </c>
      <c r="AF2101" s="5">
        <v>0</v>
      </c>
      <c r="AG2101" s="5">
        <v>6.25</v>
      </c>
      <c r="AH2101" s="5">
        <f t="shared" si="351"/>
        <v>41</v>
      </c>
    </row>
    <row r="2102" spans="1:34" x14ac:dyDescent="0.25">
      <c r="A2102" s="5">
        <v>2047</v>
      </c>
      <c r="B2102" s="5" t="s">
        <v>29</v>
      </c>
      <c r="C2102" s="5" t="s">
        <v>38</v>
      </c>
      <c r="D2102" s="5" t="s">
        <v>2511</v>
      </c>
      <c r="E2102" s="15" t="str">
        <f t="shared" si="352"/>
        <v>F001</v>
      </c>
      <c r="F2102" s="15" t="str">
        <f t="shared" si="342"/>
        <v>8033</v>
      </c>
      <c r="G2102" s="15" t="str">
        <f t="shared" si="343"/>
        <v>1-8</v>
      </c>
      <c r="H2102" s="5" t="s">
        <v>2491</v>
      </c>
      <c r="I2102" s="5">
        <f t="shared" si="344"/>
        <v>1</v>
      </c>
      <c r="J2102" s="5">
        <f t="shared" si="345"/>
        <v>2022</v>
      </c>
      <c r="K2102" s="5">
        <f t="shared" si="346"/>
        <v>6</v>
      </c>
      <c r="L2102" s="7">
        <f t="shared" si="347"/>
        <v>44567</v>
      </c>
      <c r="M2102" s="5" t="s">
        <v>2491</v>
      </c>
      <c r="R2102" s="5" t="s">
        <v>395</v>
      </c>
      <c r="S2102" s="5" t="s">
        <v>168</v>
      </c>
      <c r="T2102" s="5" t="s">
        <v>169</v>
      </c>
      <c r="U2102" s="5" t="s">
        <v>396</v>
      </c>
      <c r="V2102" s="5" t="str">
        <f t="shared" si="348"/>
        <v>transportes pasamayo s r ltda</v>
      </c>
      <c r="W2102" s="5" t="str">
        <f t="shared" si="349"/>
        <v>TRANSPORTES PASAMAYO S R LTDA</v>
      </c>
      <c r="X2102" s="5" t="str">
        <f t="shared" si="350"/>
        <v>Transportes Pasamayo S R Ltda</v>
      </c>
      <c r="Y2102" s="5">
        <v>20225171719</v>
      </c>
      <c r="Z2102" s="5" t="s">
        <v>34</v>
      </c>
      <c r="AA2102" s="5" t="s">
        <v>35</v>
      </c>
      <c r="AD2102" s="5" t="s">
        <v>36</v>
      </c>
      <c r="AE2102" s="5">
        <v>155.93</v>
      </c>
      <c r="AF2102" s="5">
        <v>0</v>
      </c>
      <c r="AG2102" s="5">
        <v>28.07</v>
      </c>
      <c r="AH2102" s="5">
        <f t="shared" si="351"/>
        <v>184</v>
      </c>
    </row>
    <row r="2103" spans="1:34" x14ac:dyDescent="0.25">
      <c r="A2103" s="5">
        <v>2048</v>
      </c>
      <c r="B2103" s="5" t="s">
        <v>49</v>
      </c>
      <c r="C2103" s="5" t="s">
        <v>30</v>
      </c>
      <c r="D2103" s="5" t="s">
        <v>2512</v>
      </c>
      <c r="E2103" s="15" t="str">
        <f t="shared" si="352"/>
        <v>B003</v>
      </c>
      <c r="F2103" s="15" t="str">
        <f t="shared" si="342"/>
        <v>12270</v>
      </c>
      <c r="G2103" s="15" t="str">
        <f t="shared" si="343"/>
        <v>3-1</v>
      </c>
      <c r="H2103" s="5" t="s">
        <v>2491</v>
      </c>
      <c r="I2103" s="5">
        <f t="shared" si="344"/>
        <v>1</v>
      </c>
      <c r="J2103" s="5">
        <f t="shared" si="345"/>
        <v>2022</v>
      </c>
      <c r="K2103" s="5">
        <f t="shared" si="346"/>
        <v>6</v>
      </c>
      <c r="L2103" s="7">
        <f t="shared" si="347"/>
        <v>44567</v>
      </c>
      <c r="M2103" s="5" t="s">
        <v>2491</v>
      </c>
      <c r="U2103" s="5" t="s">
        <v>33</v>
      </c>
      <c r="V2103" s="5" t="str">
        <f t="shared" si="348"/>
        <v>clientes - varios</v>
      </c>
      <c r="W2103" s="5" t="str">
        <f t="shared" si="349"/>
        <v>CLIENTES - VARIOS</v>
      </c>
      <c r="X2103" s="5" t="str">
        <f t="shared" si="350"/>
        <v>Clientes - Varios</v>
      </c>
      <c r="Y2103" s="5">
        <v>99999999</v>
      </c>
      <c r="Z2103" s="5" t="s">
        <v>34</v>
      </c>
      <c r="AA2103" s="5" t="s">
        <v>35</v>
      </c>
      <c r="AD2103" s="5" t="s">
        <v>36</v>
      </c>
      <c r="AE2103" s="5">
        <v>8.4700000000000006</v>
      </c>
      <c r="AF2103" s="5">
        <v>0</v>
      </c>
      <c r="AG2103" s="5">
        <v>1.53</v>
      </c>
      <c r="AH2103" s="5">
        <f t="shared" si="351"/>
        <v>10</v>
      </c>
    </row>
    <row r="2104" spans="1:34" x14ac:dyDescent="0.25">
      <c r="A2104" s="5">
        <v>2049</v>
      </c>
      <c r="B2104" s="5" t="s">
        <v>49</v>
      </c>
      <c r="C2104" s="5" t="s">
        <v>30</v>
      </c>
      <c r="D2104" s="5" t="s">
        <v>2513</v>
      </c>
      <c r="E2104" s="15" t="str">
        <f t="shared" si="352"/>
        <v>B003</v>
      </c>
      <c r="F2104" s="15" t="str">
        <f t="shared" si="342"/>
        <v>12269</v>
      </c>
      <c r="G2104" s="15" t="str">
        <f t="shared" si="343"/>
        <v>3-1</v>
      </c>
      <c r="H2104" s="5" t="s">
        <v>2491</v>
      </c>
      <c r="I2104" s="5">
        <f t="shared" si="344"/>
        <v>1</v>
      </c>
      <c r="J2104" s="5">
        <f t="shared" si="345"/>
        <v>2022</v>
      </c>
      <c r="K2104" s="5">
        <f t="shared" si="346"/>
        <v>6</v>
      </c>
      <c r="L2104" s="7">
        <f t="shared" si="347"/>
        <v>44567</v>
      </c>
      <c r="M2104" s="5" t="s">
        <v>2491</v>
      </c>
      <c r="U2104" s="5" t="s">
        <v>33</v>
      </c>
      <c r="V2104" s="5" t="str">
        <f t="shared" si="348"/>
        <v>clientes - varios</v>
      </c>
      <c r="W2104" s="5" t="str">
        <f t="shared" si="349"/>
        <v>CLIENTES - VARIOS</v>
      </c>
      <c r="X2104" s="5" t="str">
        <f t="shared" si="350"/>
        <v>Clientes - Varios</v>
      </c>
      <c r="Y2104" s="5">
        <v>99999999</v>
      </c>
      <c r="Z2104" s="5" t="s">
        <v>34</v>
      </c>
      <c r="AA2104" s="5" t="s">
        <v>35</v>
      </c>
      <c r="AD2104" s="5" t="s">
        <v>36</v>
      </c>
      <c r="AE2104" s="5">
        <v>423.73</v>
      </c>
      <c r="AF2104" s="5">
        <v>0</v>
      </c>
      <c r="AG2104" s="5">
        <v>76.27</v>
      </c>
      <c r="AH2104" s="5">
        <f t="shared" si="351"/>
        <v>500</v>
      </c>
    </row>
    <row r="2105" spans="1:34" x14ac:dyDescent="0.25">
      <c r="A2105" s="5">
        <v>2050</v>
      </c>
      <c r="B2105" s="5" t="s">
        <v>49</v>
      </c>
      <c r="C2105" s="5" t="s">
        <v>30</v>
      </c>
      <c r="D2105" s="5" t="s">
        <v>2514</v>
      </c>
      <c r="E2105" s="15" t="str">
        <f t="shared" si="352"/>
        <v>B003</v>
      </c>
      <c r="F2105" s="15" t="str">
        <f t="shared" ref="F2105:F2168" si="353">IF(LEFT(RIGHT(D2105,5),1)="-",RIGHT(D2105,4),RIGHT(D2105,5))</f>
        <v>12268</v>
      </c>
      <c r="G2105" s="15" t="str">
        <f t="shared" ref="G2105:G2168" si="354">MID(D2105,4,3)</f>
        <v>3-1</v>
      </c>
      <c r="H2105" s="5" t="s">
        <v>2491</v>
      </c>
      <c r="I2105" s="5">
        <f t="shared" ref="I2105:I2168" si="355">MONTH(H2105)</f>
        <v>1</v>
      </c>
      <c r="J2105" s="5">
        <f t="shared" ref="J2105:J2168" si="356">YEAR(H2105)</f>
        <v>2022</v>
      </c>
      <c r="K2105" s="5">
        <f t="shared" ref="K2105:K2168" si="357">DAY(H2105)</f>
        <v>6</v>
      </c>
      <c r="L2105" s="7">
        <f t="shared" ref="L2105:L2168" si="358">DATE(J2105,I2105,K2105)</f>
        <v>44567</v>
      </c>
      <c r="M2105" s="5" t="s">
        <v>2491</v>
      </c>
      <c r="U2105" s="5" t="s">
        <v>33</v>
      </c>
      <c r="V2105" s="5" t="str">
        <f t="shared" ref="V2105:V2168" si="359">LOWER(U2105)</f>
        <v>clientes - varios</v>
      </c>
      <c r="W2105" s="5" t="str">
        <f t="shared" ref="W2105:W2168" si="360">UPPER(U2105)</f>
        <v>CLIENTES - VARIOS</v>
      </c>
      <c r="X2105" s="5" t="str">
        <f t="shared" ref="X2105:X2168" si="361">PROPER(W2105)</f>
        <v>Clientes - Varios</v>
      </c>
      <c r="Y2105" s="5">
        <v>99999999</v>
      </c>
      <c r="Z2105" s="5" t="s">
        <v>34</v>
      </c>
      <c r="AA2105" s="5" t="s">
        <v>35</v>
      </c>
      <c r="AD2105" s="5" t="s">
        <v>36</v>
      </c>
      <c r="AE2105" s="5">
        <v>423.73</v>
      </c>
      <c r="AF2105" s="5">
        <v>0</v>
      </c>
      <c r="AG2105" s="5">
        <v>76.27</v>
      </c>
      <c r="AH2105" s="5">
        <f t="shared" ref="AH2105:AH2168" si="362">AE2105+AG2105</f>
        <v>500</v>
      </c>
    </row>
    <row r="2106" spans="1:34" x14ac:dyDescent="0.25">
      <c r="A2106" s="5">
        <v>2051</v>
      </c>
      <c r="B2106" s="5" t="s">
        <v>49</v>
      </c>
      <c r="C2106" s="5" t="s">
        <v>30</v>
      </c>
      <c r="D2106" s="5" t="s">
        <v>2515</v>
      </c>
      <c r="E2106" s="15" t="str">
        <f t="shared" ref="E2106:E2169" si="363">LEFT(D2106,4)</f>
        <v>B003</v>
      </c>
      <c r="F2106" s="15" t="str">
        <f t="shared" si="353"/>
        <v>12267</v>
      </c>
      <c r="G2106" s="15" t="str">
        <f t="shared" si="354"/>
        <v>3-1</v>
      </c>
      <c r="H2106" s="5" t="s">
        <v>2491</v>
      </c>
      <c r="I2106" s="5">
        <f t="shared" si="355"/>
        <v>1</v>
      </c>
      <c r="J2106" s="5">
        <f t="shared" si="356"/>
        <v>2022</v>
      </c>
      <c r="K2106" s="5">
        <f t="shared" si="357"/>
        <v>6</v>
      </c>
      <c r="L2106" s="7">
        <f t="shared" si="358"/>
        <v>44567</v>
      </c>
      <c r="M2106" s="5" t="s">
        <v>2491</v>
      </c>
      <c r="U2106" s="5" t="s">
        <v>33</v>
      </c>
      <c r="V2106" s="5" t="str">
        <f t="shared" si="359"/>
        <v>clientes - varios</v>
      </c>
      <c r="W2106" s="5" t="str">
        <f t="shared" si="360"/>
        <v>CLIENTES - VARIOS</v>
      </c>
      <c r="X2106" s="5" t="str">
        <f t="shared" si="361"/>
        <v>Clientes - Varios</v>
      </c>
      <c r="Y2106" s="5">
        <v>99999999</v>
      </c>
      <c r="Z2106" s="5" t="s">
        <v>34</v>
      </c>
      <c r="AA2106" s="5" t="s">
        <v>35</v>
      </c>
      <c r="AD2106" s="5" t="s">
        <v>36</v>
      </c>
      <c r="AE2106" s="5">
        <v>423.73</v>
      </c>
      <c r="AF2106" s="5">
        <v>0</v>
      </c>
      <c r="AG2106" s="5">
        <v>76.27</v>
      </c>
      <c r="AH2106" s="5">
        <f t="shared" si="362"/>
        <v>500</v>
      </c>
    </row>
    <row r="2107" spans="1:34" x14ac:dyDescent="0.25">
      <c r="A2107" s="5">
        <v>2052</v>
      </c>
      <c r="B2107" s="5" t="s">
        <v>49</v>
      </c>
      <c r="C2107" s="5" t="s">
        <v>30</v>
      </c>
      <c r="D2107" s="5" t="s">
        <v>2516</v>
      </c>
      <c r="E2107" s="15" t="str">
        <f t="shared" si="363"/>
        <v>B003</v>
      </c>
      <c r="F2107" s="15" t="str">
        <f t="shared" si="353"/>
        <v>12266</v>
      </c>
      <c r="G2107" s="15" t="str">
        <f t="shared" si="354"/>
        <v>3-1</v>
      </c>
      <c r="H2107" s="5" t="s">
        <v>2491</v>
      </c>
      <c r="I2107" s="5">
        <f t="shared" si="355"/>
        <v>1</v>
      </c>
      <c r="J2107" s="5">
        <f t="shared" si="356"/>
        <v>2022</v>
      </c>
      <c r="K2107" s="5">
        <f t="shared" si="357"/>
        <v>6</v>
      </c>
      <c r="L2107" s="7">
        <f t="shared" si="358"/>
        <v>44567</v>
      </c>
      <c r="M2107" s="5" t="s">
        <v>2491</v>
      </c>
      <c r="U2107" s="5" t="s">
        <v>33</v>
      </c>
      <c r="V2107" s="5" t="str">
        <f t="shared" si="359"/>
        <v>clientes - varios</v>
      </c>
      <c r="W2107" s="5" t="str">
        <f t="shared" si="360"/>
        <v>CLIENTES - VARIOS</v>
      </c>
      <c r="X2107" s="5" t="str">
        <f t="shared" si="361"/>
        <v>Clientes - Varios</v>
      </c>
      <c r="Y2107" s="5">
        <v>99999999</v>
      </c>
      <c r="Z2107" s="5" t="s">
        <v>34</v>
      </c>
      <c r="AA2107" s="5" t="s">
        <v>35</v>
      </c>
      <c r="AD2107" s="5" t="s">
        <v>36</v>
      </c>
      <c r="AE2107" s="5">
        <v>423.73</v>
      </c>
      <c r="AF2107" s="5">
        <v>0</v>
      </c>
      <c r="AG2107" s="5">
        <v>76.27</v>
      </c>
      <c r="AH2107" s="5">
        <f t="shared" si="362"/>
        <v>500</v>
      </c>
    </row>
    <row r="2108" spans="1:34" x14ac:dyDescent="0.25">
      <c r="A2108" s="5">
        <v>2053</v>
      </c>
      <c r="B2108" s="5" t="s">
        <v>49</v>
      </c>
      <c r="C2108" s="5" t="s">
        <v>30</v>
      </c>
      <c r="D2108" s="5" t="s">
        <v>2517</v>
      </c>
      <c r="E2108" s="15" t="str">
        <f t="shared" si="363"/>
        <v>B003</v>
      </c>
      <c r="F2108" s="15" t="str">
        <f t="shared" si="353"/>
        <v>12265</v>
      </c>
      <c r="G2108" s="15" t="str">
        <f t="shared" si="354"/>
        <v>3-1</v>
      </c>
      <c r="H2108" s="5" t="s">
        <v>2491</v>
      </c>
      <c r="I2108" s="5">
        <f t="shared" si="355"/>
        <v>1</v>
      </c>
      <c r="J2108" s="5">
        <f t="shared" si="356"/>
        <v>2022</v>
      </c>
      <c r="K2108" s="5">
        <f t="shared" si="357"/>
        <v>6</v>
      </c>
      <c r="L2108" s="7">
        <f t="shared" si="358"/>
        <v>44567</v>
      </c>
      <c r="M2108" s="5" t="s">
        <v>2491</v>
      </c>
      <c r="U2108" s="5" t="s">
        <v>33</v>
      </c>
      <c r="V2108" s="5" t="str">
        <f t="shared" si="359"/>
        <v>clientes - varios</v>
      </c>
      <c r="W2108" s="5" t="str">
        <f t="shared" si="360"/>
        <v>CLIENTES - VARIOS</v>
      </c>
      <c r="X2108" s="5" t="str">
        <f t="shared" si="361"/>
        <v>Clientes - Varios</v>
      </c>
      <c r="Y2108" s="5">
        <v>99999999</v>
      </c>
      <c r="Z2108" s="5" t="s">
        <v>34</v>
      </c>
      <c r="AA2108" s="5" t="s">
        <v>35</v>
      </c>
      <c r="AD2108" s="5" t="s">
        <v>36</v>
      </c>
      <c r="AE2108" s="5">
        <v>423.73</v>
      </c>
      <c r="AF2108" s="5">
        <v>0</v>
      </c>
      <c r="AG2108" s="5">
        <v>76.27</v>
      </c>
      <c r="AH2108" s="5">
        <f t="shared" si="362"/>
        <v>500</v>
      </c>
    </row>
    <row r="2109" spans="1:34" x14ac:dyDescent="0.25">
      <c r="A2109" s="5">
        <v>2054</v>
      </c>
      <c r="B2109" s="5" t="s">
        <v>49</v>
      </c>
      <c r="C2109" s="5" t="s">
        <v>30</v>
      </c>
      <c r="D2109" s="5" t="s">
        <v>2518</v>
      </c>
      <c r="E2109" s="15" t="str">
        <f t="shared" si="363"/>
        <v>B003</v>
      </c>
      <c r="F2109" s="15" t="str">
        <f t="shared" si="353"/>
        <v>12264</v>
      </c>
      <c r="G2109" s="15" t="str">
        <f t="shared" si="354"/>
        <v>3-1</v>
      </c>
      <c r="H2109" s="5" t="s">
        <v>2491</v>
      </c>
      <c r="I2109" s="5">
        <f t="shared" si="355"/>
        <v>1</v>
      </c>
      <c r="J2109" s="5">
        <f t="shared" si="356"/>
        <v>2022</v>
      </c>
      <c r="K2109" s="5">
        <f t="shared" si="357"/>
        <v>6</v>
      </c>
      <c r="L2109" s="7">
        <f t="shared" si="358"/>
        <v>44567</v>
      </c>
      <c r="M2109" s="5" t="s">
        <v>2491</v>
      </c>
      <c r="U2109" s="5" t="s">
        <v>33</v>
      </c>
      <c r="V2109" s="5" t="str">
        <f t="shared" si="359"/>
        <v>clientes - varios</v>
      </c>
      <c r="W2109" s="5" t="str">
        <f t="shared" si="360"/>
        <v>CLIENTES - VARIOS</v>
      </c>
      <c r="X2109" s="5" t="str">
        <f t="shared" si="361"/>
        <v>Clientes - Varios</v>
      </c>
      <c r="Y2109" s="5">
        <v>99999999</v>
      </c>
      <c r="Z2109" s="5" t="s">
        <v>34</v>
      </c>
      <c r="AA2109" s="5" t="s">
        <v>35</v>
      </c>
      <c r="AD2109" s="5" t="s">
        <v>36</v>
      </c>
      <c r="AE2109" s="5">
        <v>423.73</v>
      </c>
      <c r="AF2109" s="5">
        <v>0</v>
      </c>
      <c r="AG2109" s="5">
        <v>76.27</v>
      </c>
      <c r="AH2109" s="5">
        <f t="shared" si="362"/>
        <v>500</v>
      </c>
    </row>
    <row r="2110" spans="1:34" x14ac:dyDescent="0.25">
      <c r="A2110" s="5">
        <v>2055</v>
      </c>
      <c r="B2110" s="5" t="s">
        <v>55</v>
      </c>
      <c r="C2110" s="5" t="s">
        <v>30</v>
      </c>
      <c r="D2110" s="5" t="s">
        <v>2519</v>
      </c>
      <c r="E2110" s="15" t="str">
        <f t="shared" si="363"/>
        <v>B002</v>
      </c>
      <c r="F2110" s="15" t="str">
        <f t="shared" si="353"/>
        <v>15834</v>
      </c>
      <c r="G2110" s="15" t="str">
        <f t="shared" si="354"/>
        <v>2-1</v>
      </c>
      <c r="H2110" s="5" t="s">
        <v>2491</v>
      </c>
      <c r="I2110" s="5">
        <f t="shared" si="355"/>
        <v>1</v>
      </c>
      <c r="J2110" s="5">
        <f t="shared" si="356"/>
        <v>2022</v>
      </c>
      <c r="K2110" s="5">
        <f t="shared" si="357"/>
        <v>6</v>
      </c>
      <c r="L2110" s="7">
        <f t="shared" si="358"/>
        <v>44567</v>
      </c>
      <c r="M2110" s="5" t="s">
        <v>2491</v>
      </c>
      <c r="U2110" s="5" t="s">
        <v>33</v>
      </c>
      <c r="V2110" s="5" t="str">
        <f t="shared" si="359"/>
        <v>clientes - varios</v>
      </c>
      <c r="W2110" s="5" t="str">
        <f t="shared" si="360"/>
        <v>CLIENTES - VARIOS</v>
      </c>
      <c r="X2110" s="5" t="str">
        <f t="shared" si="361"/>
        <v>Clientes - Varios</v>
      </c>
      <c r="Y2110" s="5">
        <v>99999999</v>
      </c>
      <c r="Z2110" s="5" t="s">
        <v>34</v>
      </c>
      <c r="AA2110" s="5" t="s">
        <v>35</v>
      </c>
      <c r="AD2110" s="5" t="s">
        <v>36</v>
      </c>
      <c r="AE2110" s="5">
        <v>423.73</v>
      </c>
      <c r="AF2110" s="5">
        <v>0</v>
      </c>
      <c r="AG2110" s="5">
        <v>76.27</v>
      </c>
      <c r="AH2110" s="5">
        <f t="shared" si="362"/>
        <v>500</v>
      </c>
    </row>
    <row r="2111" spans="1:34" x14ac:dyDescent="0.25">
      <c r="A2111" s="5">
        <v>2056</v>
      </c>
      <c r="B2111" s="5" t="s">
        <v>55</v>
      </c>
      <c r="C2111" s="5" t="s">
        <v>30</v>
      </c>
      <c r="D2111" s="5" t="s">
        <v>2520</v>
      </c>
      <c r="E2111" s="15" t="str">
        <f t="shared" si="363"/>
        <v>B002</v>
      </c>
      <c r="F2111" s="15" t="str">
        <f t="shared" si="353"/>
        <v>15833</v>
      </c>
      <c r="G2111" s="15" t="str">
        <f t="shared" si="354"/>
        <v>2-1</v>
      </c>
      <c r="H2111" s="5" t="s">
        <v>2491</v>
      </c>
      <c r="I2111" s="5">
        <f t="shared" si="355"/>
        <v>1</v>
      </c>
      <c r="J2111" s="5">
        <f t="shared" si="356"/>
        <v>2022</v>
      </c>
      <c r="K2111" s="5">
        <f t="shared" si="357"/>
        <v>6</v>
      </c>
      <c r="L2111" s="7">
        <f t="shared" si="358"/>
        <v>44567</v>
      </c>
      <c r="M2111" s="5" t="s">
        <v>2491</v>
      </c>
      <c r="U2111" s="5" t="s">
        <v>33</v>
      </c>
      <c r="V2111" s="5" t="str">
        <f t="shared" si="359"/>
        <v>clientes - varios</v>
      </c>
      <c r="W2111" s="5" t="str">
        <f t="shared" si="360"/>
        <v>CLIENTES - VARIOS</v>
      </c>
      <c r="X2111" s="5" t="str">
        <f t="shared" si="361"/>
        <v>Clientes - Varios</v>
      </c>
      <c r="Y2111" s="5">
        <v>99999999</v>
      </c>
      <c r="Z2111" s="5" t="s">
        <v>34</v>
      </c>
      <c r="AA2111" s="5" t="s">
        <v>35</v>
      </c>
      <c r="AD2111" s="5" t="s">
        <v>36</v>
      </c>
      <c r="AE2111" s="5">
        <v>423.73</v>
      </c>
      <c r="AF2111" s="5">
        <v>0</v>
      </c>
      <c r="AG2111" s="5">
        <v>76.27</v>
      </c>
      <c r="AH2111" s="5">
        <f t="shared" si="362"/>
        <v>500</v>
      </c>
    </row>
    <row r="2112" spans="1:34" x14ac:dyDescent="0.25">
      <c r="A2112" s="5">
        <v>2057</v>
      </c>
      <c r="B2112" s="5" t="s">
        <v>55</v>
      </c>
      <c r="C2112" s="5" t="s">
        <v>30</v>
      </c>
      <c r="D2112" s="5" t="s">
        <v>2521</v>
      </c>
      <c r="E2112" s="15" t="str">
        <f t="shared" si="363"/>
        <v>B002</v>
      </c>
      <c r="F2112" s="15" t="str">
        <f t="shared" si="353"/>
        <v>15832</v>
      </c>
      <c r="G2112" s="15" t="str">
        <f t="shared" si="354"/>
        <v>2-1</v>
      </c>
      <c r="H2112" s="5" t="s">
        <v>2491</v>
      </c>
      <c r="I2112" s="5">
        <f t="shared" si="355"/>
        <v>1</v>
      </c>
      <c r="J2112" s="5">
        <f t="shared" si="356"/>
        <v>2022</v>
      </c>
      <c r="K2112" s="5">
        <f t="shared" si="357"/>
        <v>6</v>
      </c>
      <c r="L2112" s="7">
        <f t="shared" si="358"/>
        <v>44567</v>
      </c>
      <c r="M2112" s="5" t="s">
        <v>2491</v>
      </c>
      <c r="U2112" s="5" t="s">
        <v>33</v>
      </c>
      <c r="V2112" s="5" t="str">
        <f t="shared" si="359"/>
        <v>clientes - varios</v>
      </c>
      <c r="W2112" s="5" t="str">
        <f t="shared" si="360"/>
        <v>CLIENTES - VARIOS</v>
      </c>
      <c r="X2112" s="5" t="str">
        <f t="shared" si="361"/>
        <v>Clientes - Varios</v>
      </c>
      <c r="Y2112" s="5">
        <v>99999999</v>
      </c>
      <c r="Z2112" s="5" t="s">
        <v>34</v>
      </c>
      <c r="AA2112" s="5" t="s">
        <v>35</v>
      </c>
      <c r="AD2112" s="5" t="s">
        <v>36</v>
      </c>
      <c r="AE2112" s="5">
        <v>423.73</v>
      </c>
      <c r="AF2112" s="5">
        <v>0</v>
      </c>
      <c r="AG2112" s="5">
        <v>76.27</v>
      </c>
      <c r="AH2112" s="5">
        <f t="shared" si="362"/>
        <v>500</v>
      </c>
    </row>
    <row r="2113" spans="1:34" x14ac:dyDescent="0.25">
      <c r="A2113" s="5">
        <v>2058</v>
      </c>
      <c r="B2113" s="5" t="s">
        <v>55</v>
      </c>
      <c r="C2113" s="5" t="s">
        <v>30</v>
      </c>
      <c r="D2113" s="5" t="s">
        <v>2522</v>
      </c>
      <c r="E2113" s="15" t="str">
        <f t="shared" si="363"/>
        <v>B002</v>
      </c>
      <c r="F2113" s="15" t="str">
        <f t="shared" si="353"/>
        <v>15831</v>
      </c>
      <c r="G2113" s="15" t="str">
        <f t="shared" si="354"/>
        <v>2-1</v>
      </c>
      <c r="H2113" s="5" t="s">
        <v>2491</v>
      </c>
      <c r="I2113" s="5">
        <f t="shared" si="355"/>
        <v>1</v>
      </c>
      <c r="J2113" s="5">
        <f t="shared" si="356"/>
        <v>2022</v>
      </c>
      <c r="K2113" s="5">
        <f t="shared" si="357"/>
        <v>6</v>
      </c>
      <c r="L2113" s="7">
        <f t="shared" si="358"/>
        <v>44567</v>
      </c>
      <c r="M2113" s="5" t="s">
        <v>2491</v>
      </c>
      <c r="U2113" s="5" t="s">
        <v>33</v>
      </c>
      <c r="V2113" s="5" t="str">
        <f t="shared" si="359"/>
        <v>clientes - varios</v>
      </c>
      <c r="W2113" s="5" t="str">
        <f t="shared" si="360"/>
        <v>CLIENTES - VARIOS</v>
      </c>
      <c r="X2113" s="5" t="str">
        <f t="shared" si="361"/>
        <v>Clientes - Varios</v>
      </c>
      <c r="Y2113" s="5">
        <v>99999999</v>
      </c>
      <c r="Z2113" s="5" t="s">
        <v>34</v>
      </c>
      <c r="AA2113" s="5" t="s">
        <v>35</v>
      </c>
      <c r="AD2113" s="5" t="s">
        <v>36</v>
      </c>
      <c r="AE2113" s="5">
        <v>423.73</v>
      </c>
      <c r="AF2113" s="5">
        <v>0</v>
      </c>
      <c r="AG2113" s="5">
        <v>76.27</v>
      </c>
      <c r="AH2113" s="5">
        <f t="shared" si="362"/>
        <v>500</v>
      </c>
    </row>
    <row r="2114" spans="1:34" x14ac:dyDescent="0.25">
      <c r="A2114" s="5">
        <v>2059</v>
      </c>
      <c r="B2114" s="5" t="s">
        <v>55</v>
      </c>
      <c r="C2114" s="5" t="s">
        <v>30</v>
      </c>
      <c r="D2114" s="5" t="s">
        <v>2523</v>
      </c>
      <c r="E2114" s="15" t="str">
        <f t="shared" si="363"/>
        <v>B002</v>
      </c>
      <c r="F2114" s="15" t="str">
        <f t="shared" si="353"/>
        <v>15830</v>
      </c>
      <c r="G2114" s="15" t="str">
        <f t="shared" si="354"/>
        <v>2-1</v>
      </c>
      <c r="H2114" s="5" t="s">
        <v>2491</v>
      </c>
      <c r="I2114" s="5">
        <f t="shared" si="355"/>
        <v>1</v>
      </c>
      <c r="J2114" s="5">
        <f t="shared" si="356"/>
        <v>2022</v>
      </c>
      <c r="K2114" s="5">
        <f t="shared" si="357"/>
        <v>6</v>
      </c>
      <c r="L2114" s="7">
        <f t="shared" si="358"/>
        <v>44567</v>
      </c>
      <c r="M2114" s="5" t="s">
        <v>2491</v>
      </c>
      <c r="U2114" s="5" t="s">
        <v>33</v>
      </c>
      <c r="V2114" s="5" t="str">
        <f t="shared" si="359"/>
        <v>clientes - varios</v>
      </c>
      <c r="W2114" s="5" t="str">
        <f t="shared" si="360"/>
        <v>CLIENTES - VARIOS</v>
      </c>
      <c r="X2114" s="5" t="str">
        <f t="shared" si="361"/>
        <v>Clientes - Varios</v>
      </c>
      <c r="Y2114" s="5">
        <v>99999999</v>
      </c>
      <c r="Z2114" s="5" t="s">
        <v>34</v>
      </c>
      <c r="AA2114" s="5" t="s">
        <v>35</v>
      </c>
      <c r="AD2114" s="5" t="s">
        <v>36</v>
      </c>
      <c r="AE2114" s="5">
        <v>423.73</v>
      </c>
      <c r="AF2114" s="5">
        <v>0</v>
      </c>
      <c r="AG2114" s="5">
        <v>76.27</v>
      </c>
      <c r="AH2114" s="5">
        <f t="shared" si="362"/>
        <v>500</v>
      </c>
    </row>
    <row r="2115" spans="1:34" x14ac:dyDescent="0.25">
      <c r="A2115" s="5">
        <v>2060</v>
      </c>
      <c r="B2115" s="5" t="s">
        <v>55</v>
      </c>
      <c r="C2115" s="5" t="s">
        <v>30</v>
      </c>
      <c r="D2115" s="5" t="s">
        <v>2524</v>
      </c>
      <c r="E2115" s="15" t="str">
        <f t="shared" si="363"/>
        <v>B002</v>
      </c>
      <c r="F2115" s="15" t="str">
        <f t="shared" si="353"/>
        <v>15829</v>
      </c>
      <c r="G2115" s="15" t="str">
        <f t="shared" si="354"/>
        <v>2-1</v>
      </c>
      <c r="H2115" s="5" t="s">
        <v>2491</v>
      </c>
      <c r="I2115" s="5">
        <f t="shared" si="355"/>
        <v>1</v>
      </c>
      <c r="J2115" s="5">
        <f t="shared" si="356"/>
        <v>2022</v>
      </c>
      <c r="K2115" s="5">
        <f t="shared" si="357"/>
        <v>6</v>
      </c>
      <c r="L2115" s="7">
        <f t="shared" si="358"/>
        <v>44567</v>
      </c>
      <c r="M2115" s="5" t="s">
        <v>2491</v>
      </c>
      <c r="U2115" s="5" t="s">
        <v>33</v>
      </c>
      <c r="V2115" s="5" t="str">
        <f t="shared" si="359"/>
        <v>clientes - varios</v>
      </c>
      <c r="W2115" s="5" t="str">
        <f t="shared" si="360"/>
        <v>CLIENTES - VARIOS</v>
      </c>
      <c r="X2115" s="5" t="str">
        <f t="shared" si="361"/>
        <v>Clientes - Varios</v>
      </c>
      <c r="Y2115" s="5">
        <v>99999999</v>
      </c>
      <c r="Z2115" s="5" t="s">
        <v>34</v>
      </c>
      <c r="AA2115" s="5" t="s">
        <v>35</v>
      </c>
      <c r="AD2115" s="5" t="s">
        <v>36</v>
      </c>
      <c r="AE2115" s="5">
        <v>423.73</v>
      </c>
      <c r="AF2115" s="5">
        <v>0</v>
      </c>
      <c r="AG2115" s="5">
        <v>76.27</v>
      </c>
      <c r="AH2115" s="5">
        <f t="shared" si="362"/>
        <v>500</v>
      </c>
    </row>
    <row r="2116" spans="1:34" x14ac:dyDescent="0.25">
      <c r="A2116" s="5">
        <v>2061</v>
      </c>
      <c r="B2116" s="5" t="s">
        <v>55</v>
      </c>
      <c r="C2116" s="5" t="s">
        <v>30</v>
      </c>
      <c r="D2116" s="5" t="s">
        <v>2525</v>
      </c>
      <c r="E2116" s="15" t="str">
        <f t="shared" si="363"/>
        <v>B002</v>
      </c>
      <c r="F2116" s="15" t="str">
        <f t="shared" si="353"/>
        <v>15828</v>
      </c>
      <c r="G2116" s="15" t="str">
        <f t="shared" si="354"/>
        <v>2-1</v>
      </c>
      <c r="H2116" s="5" t="s">
        <v>2491</v>
      </c>
      <c r="I2116" s="5">
        <f t="shared" si="355"/>
        <v>1</v>
      </c>
      <c r="J2116" s="5">
        <f t="shared" si="356"/>
        <v>2022</v>
      </c>
      <c r="K2116" s="5">
        <f t="shared" si="357"/>
        <v>6</v>
      </c>
      <c r="L2116" s="7">
        <f t="shared" si="358"/>
        <v>44567</v>
      </c>
      <c r="M2116" s="5" t="s">
        <v>2491</v>
      </c>
      <c r="U2116" s="5" t="s">
        <v>33</v>
      </c>
      <c r="V2116" s="5" t="str">
        <f t="shared" si="359"/>
        <v>clientes - varios</v>
      </c>
      <c r="W2116" s="5" t="str">
        <f t="shared" si="360"/>
        <v>CLIENTES - VARIOS</v>
      </c>
      <c r="X2116" s="5" t="str">
        <f t="shared" si="361"/>
        <v>Clientes - Varios</v>
      </c>
      <c r="Y2116" s="5">
        <v>99999999</v>
      </c>
      <c r="Z2116" s="5" t="s">
        <v>34</v>
      </c>
      <c r="AA2116" s="5" t="s">
        <v>35</v>
      </c>
      <c r="AD2116" s="5" t="s">
        <v>36</v>
      </c>
      <c r="AE2116" s="5">
        <v>423.73</v>
      </c>
      <c r="AF2116" s="5">
        <v>0</v>
      </c>
      <c r="AG2116" s="5">
        <v>76.27</v>
      </c>
      <c r="AH2116" s="5">
        <f t="shared" si="362"/>
        <v>500</v>
      </c>
    </row>
    <row r="2117" spans="1:34" x14ac:dyDescent="0.25">
      <c r="A2117" s="5">
        <v>2062</v>
      </c>
      <c r="B2117" s="5" t="s">
        <v>55</v>
      </c>
      <c r="C2117" s="5" t="s">
        <v>30</v>
      </c>
      <c r="D2117" s="5" t="s">
        <v>2526</v>
      </c>
      <c r="E2117" s="15" t="str">
        <f t="shared" si="363"/>
        <v>B002</v>
      </c>
      <c r="F2117" s="15" t="str">
        <f t="shared" si="353"/>
        <v>15827</v>
      </c>
      <c r="G2117" s="15" t="str">
        <f t="shared" si="354"/>
        <v>2-1</v>
      </c>
      <c r="H2117" s="5" t="s">
        <v>2491</v>
      </c>
      <c r="I2117" s="5">
        <f t="shared" si="355"/>
        <v>1</v>
      </c>
      <c r="J2117" s="5">
        <f t="shared" si="356"/>
        <v>2022</v>
      </c>
      <c r="K2117" s="5">
        <f t="shared" si="357"/>
        <v>6</v>
      </c>
      <c r="L2117" s="7">
        <f t="shared" si="358"/>
        <v>44567</v>
      </c>
      <c r="M2117" s="5" t="s">
        <v>2491</v>
      </c>
      <c r="U2117" s="5" t="s">
        <v>33</v>
      </c>
      <c r="V2117" s="5" t="str">
        <f t="shared" si="359"/>
        <v>clientes - varios</v>
      </c>
      <c r="W2117" s="5" t="str">
        <f t="shared" si="360"/>
        <v>CLIENTES - VARIOS</v>
      </c>
      <c r="X2117" s="5" t="str">
        <f t="shared" si="361"/>
        <v>Clientes - Varios</v>
      </c>
      <c r="Y2117" s="5">
        <v>99999999</v>
      </c>
      <c r="Z2117" s="5" t="s">
        <v>34</v>
      </c>
      <c r="AA2117" s="5" t="s">
        <v>35</v>
      </c>
      <c r="AD2117" s="5" t="s">
        <v>36</v>
      </c>
      <c r="AE2117" s="5">
        <v>423.73</v>
      </c>
      <c r="AF2117" s="5">
        <v>0</v>
      </c>
      <c r="AG2117" s="5">
        <v>76.27</v>
      </c>
      <c r="AH2117" s="5">
        <f t="shared" si="362"/>
        <v>500</v>
      </c>
    </row>
    <row r="2118" spans="1:34" x14ac:dyDescent="0.25">
      <c r="A2118" s="5">
        <v>2063</v>
      </c>
      <c r="B2118" s="5" t="s">
        <v>55</v>
      </c>
      <c r="C2118" s="5" t="s">
        <v>30</v>
      </c>
      <c r="D2118" s="5" t="s">
        <v>2527</v>
      </c>
      <c r="E2118" s="15" t="str">
        <f t="shared" si="363"/>
        <v>B002</v>
      </c>
      <c r="F2118" s="15" t="str">
        <f t="shared" si="353"/>
        <v>15826</v>
      </c>
      <c r="G2118" s="15" t="str">
        <f t="shared" si="354"/>
        <v>2-1</v>
      </c>
      <c r="H2118" s="5" t="s">
        <v>2491</v>
      </c>
      <c r="I2118" s="5">
        <f t="shared" si="355"/>
        <v>1</v>
      </c>
      <c r="J2118" s="5">
        <f t="shared" si="356"/>
        <v>2022</v>
      </c>
      <c r="K2118" s="5">
        <f t="shared" si="357"/>
        <v>6</v>
      </c>
      <c r="L2118" s="7">
        <f t="shared" si="358"/>
        <v>44567</v>
      </c>
      <c r="M2118" s="5" t="s">
        <v>2491</v>
      </c>
      <c r="U2118" s="5" t="s">
        <v>33</v>
      </c>
      <c r="V2118" s="5" t="str">
        <f t="shared" si="359"/>
        <v>clientes - varios</v>
      </c>
      <c r="W2118" s="5" t="str">
        <f t="shared" si="360"/>
        <v>CLIENTES - VARIOS</v>
      </c>
      <c r="X2118" s="5" t="str">
        <f t="shared" si="361"/>
        <v>Clientes - Varios</v>
      </c>
      <c r="Y2118" s="5">
        <v>99999999</v>
      </c>
      <c r="Z2118" s="5" t="s">
        <v>34</v>
      </c>
      <c r="AA2118" s="5" t="s">
        <v>35</v>
      </c>
      <c r="AD2118" s="5" t="s">
        <v>36</v>
      </c>
      <c r="AE2118" s="5">
        <v>423.73</v>
      </c>
      <c r="AF2118" s="5">
        <v>0</v>
      </c>
      <c r="AG2118" s="5">
        <v>76.27</v>
      </c>
      <c r="AH2118" s="5">
        <f t="shared" si="362"/>
        <v>500</v>
      </c>
    </row>
    <row r="2119" spans="1:34" x14ac:dyDescent="0.25">
      <c r="A2119" s="5">
        <v>2064</v>
      </c>
      <c r="B2119" s="5" t="s">
        <v>55</v>
      </c>
      <c r="C2119" s="5" t="s">
        <v>30</v>
      </c>
      <c r="D2119" s="5" t="s">
        <v>2528</v>
      </c>
      <c r="E2119" s="15" t="str">
        <f t="shared" si="363"/>
        <v>B002</v>
      </c>
      <c r="F2119" s="15" t="str">
        <f t="shared" si="353"/>
        <v>15825</v>
      </c>
      <c r="G2119" s="15" t="str">
        <f t="shared" si="354"/>
        <v>2-1</v>
      </c>
      <c r="H2119" s="5" t="s">
        <v>2491</v>
      </c>
      <c r="I2119" s="5">
        <f t="shared" si="355"/>
        <v>1</v>
      </c>
      <c r="J2119" s="5">
        <f t="shared" si="356"/>
        <v>2022</v>
      </c>
      <c r="K2119" s="5">
        <f t="shared" si="357"/>
        <v>6</v>
      </c>
      <c r="L2119" s="7">
        <f t="shared" si="358"/>
        <v>44567</v>
      </c>
      <c r="M2119" s="5" t="s">
        <v>2491</v>
      </c>
      <c r="U2119" s="5" t="s">
        <v>33</v>
      </c>
      <c r="V2119" s="5" t="str">
        <f t="shared" si="359"/>
        <v>clientes - varios</v>
      </c>
      <c r="W2119" s="5" t="str">
        <f t="shared" si="360"/>
        <v>CLIENTES - VARIOS</v>
      </c>
      <c r="X2119" s="5" t="str">
        <f t="shared" si="361"/>
        <v>Clientes - Varios</v>
      </c>
      <c r="Y2119" s="5">
        <v>99999999</v>
      </c>
      <c r="Z2119" s="5" t="s">
        <v>34</v>
      </c>
      <c r="AA2119" s="5" t="s">
        <v>35</v>
      </c>
      <c r="AD2119" s="5" t="s">
        <v>36</v>
      </c>
      <c r="AE2119" s="5">
        <v>423.73</v>
      </c>
      <c r="AF2119" s="5">
        <v>0</v>
      </c>
      <c r="AG2119" s="5">
        <v>76.27</v>
      </c>
      <c r="AH2119" s="5">
        <f t="shared" si="362"/>
        <v>500</v>
      </c>
    </row>
    <row r="2120" spans="1:34" x14ac:dyDescent="0.25">
      <c r="A2120" s="5">
        <v>2065</v>
      </c>
      <c r="B2120" s="5" t="s">
        <v>55</v>
      </c>
      <c r="C2120" s="5" t="s">
        <v>30</v>
      </c>
      <c r="D2120" s="5" t="s">
        <v>2529</v>
      </c>
      <c r="E2120" s="15" t="str">
        <f t="shared" si="363"/>
        <v>B002</v>
      </c>
      <c r="F2120" s="15" t="str">
        <f t="shared" si="353"/>
        <v>15824</v>
      </c>
      <c r="G2120" s="15" t="str">
        <f t="shared" si="354"/>
        <v>2-1</v>
      </c>
      <c r="H2120" s="5" t="s">
        <v>2491</v>
      </c>
      <c r="I2120" s="5">
        <f t="shared" si="355"/>
        <v>1</v>
      </c>
      <c r="J2120" s="5">
        <f t="shared" si="356"/>
        <v>2022</v>
      </c>
      <c r="K2120" s="5">
        <f t="shared" si="357"/>
        <v>6</v>
      </c>
      <c r="L2120" s="7">
        <f t="shared" si="358"/>
        <v>44567</v>
      </c>
      <c r="M2120" s="5" t="s">
        <v>2491</v>
      </c>
      <c r="U2120" s="5" t="s">
        <v>33</v>
      </c>
      <c r="V2120" s="5" t="str">
        <f t="shared" si="359"/>
        <v>clientes - varios</v>
      </c>
      <c r="W2120" s="5" t="str">
        <f t="shared" si="360"/>
        <v>CLIENTES - VARIOS</v>
      </c>
      <c r="X2120" s="5" t="str">
        <f t="shared" si="361"/>
        <v>Clientes - Varios</v>
      </c>
      <c r="Y2120" s="5">
        <v>99999999</v>
      </c>
      <c r="Z2120" s="5" t="s">
        <v>34</v>
      </c>
      <c r="AA2120" s="5" t="s">
        <v>35</v>
      </c>
      <c r="AD2120" s="5" t="s">
        <v>36</v>
      </c>
      <c r="AE2120" s="5">
        <v>423.73</v>
      </c>
      <c r="AF2120" s="5">
        <v>0</v>
      </c>
      <c r="AG2120" s="5">
        <v>76.27</v>
      </c>
      <c r="AH2120" s="5">
        <f t="shared" si="362"/>
        <v>500</v>
      </c>
    </row>
    <row r="2121" spans="1:34" x14ac:dyDescent="0.25">
      <c r="A2121" s="5">
        <v>2066</v>
      </c>
      <c r="B2121" s="5" t="s">
        <v>55</v>
      </c>
      <c r="C2121" s="5" t="s">
        <v>30</v>
      </c>
      <c r="D2121" s="5" t="s">
        <v>2530</v>
      </c>
      <c r="E2121" s="15" t="str">
        <f t="shared" si="363"/>
        <v>B002</v>
      </c>
      <c r="F2121" s="15" t="str">
        <f t="shared" si="353"/>
        <v>15823</v>
      </c>
      <c r="G2121" s="15" t="str">
        <f t="shared" si="354"/>
        <v>2-1</v>
      </c>
      <c r="H2121" s="5" t="s">
        <v>2491</v>
      </c>
      <c r="I2121" s="5">
        <f t="shared" si="355"/>
        <v>1</v>
      </c>
      <c r="J2121" s="5">
        <f t="shared" si="356"/>
        <v>2022</v>
      </c>
      <c r="K2121" s="5">
        <f t="shared" si="357"/>
        <v>6</v>
      </c>
      <c r="L2121" s="7">
        <f t="shared" si="358"/>
        <v>44567</v>
      </c>
      <c r="M2121" s="5" t="s">
        <v>2491</v>
      </c>
      <c r="U2121" s="5" t="s">
        <v>33</v>
      </c>
      <c r="V2121" s="5" t="str">
        <f t="shared" si="359"/>
        <v>clientes - varios</v>
      </c>
      <c r="W2121" s="5" t="str">
        <f t="shared" si="360"/>
        <v>CLIENTES - VARIOS</v>
      </c>
      <c r="X2121" s="5" t="str">
        <f t="shared" si="361"/>
        <v>Clientes - Varios</v>
      </c>
      <c r="Y2121" s="5">
        <v>99999999</v>
      </c>
      <c r="Z2121" s="5" t="s">
        <v>34</v>
      </c>
      <c r="AA2121" s="5" t="s">
        <v>35</v>
      </c>
      <c r="AD2121" s="5" t="s">
        <v>36</v>
      </c>
      <c r="AE2121" s="5">
        <v>423.73</v>
      </c>
      <c r="AF2121" s="5">
        <v>0</v>
      </c>
      <c r="AG2121" s="5">
        <v>76.27</v>
      </c>
      <c r="AH2121" s="5">
        <f t="shared" si="362"/>
        <v>500</v>
      </c>
    </row>
    <row r="2122" spans="1:34" x14ac:dyDescent="0.25">
      <c r="A2122" s="5">
        <v>2067</v>
      </c>
      <c r="B2122" s="5" t="s">
        <v>29</v>
      </c>
      <c r="C2122" s="5" t="s">
        <v>38</v>
      </c>
      <c r="D2122" s="5" t="s">
        <v>2531</v>
      </c>
      <c r="E2122" s="15" t="str">
        <f t="shared" si="363"/>
        <v>F001</v>
      </c>
      <c r="F2122" s="15" t="str">
        <f t="shared" si="353"/>
        <v>8032</v>
      </c>
      <c r="G2122" s="15" t="str">
        <f t="shared" si="354"/>
        <v>1-8</v>
      </c>
      <c r="H2122" s="5" t="s">
        <v>2491</v>
      </c>
      <c r="I2122" s="5">
        <f t="shared" si="355"/>
        <v>1</v>
      </c>
      <c r="J2122" s="5">
        <f t="shared" si="356"/>
        <v>2022</v>
      </c>
      <c r="K2122" s="5">
        <f t="shared" si="357"/>
        <v>6</v>
      </c>
      <c r="L2122" s="7">
        <f t="shared" si="358"/>
        <v>44567</v>
      </c>
      <c r="M2122" s="5" t="s">
        <v>2491</v>
      </c>
      <c r="R2122" s="5" t="s">
        <v>92</v>
      </c>
      <c r="S2122" s="5" t="s">
        <v>40</v>
      </c>
      <c r="T2122" s="5" t="s">
        <v>41</v>
      </c>
      <c r="U2122" s="5" t="s">
        <v>315</v>
      </c>
      <c r="V2122" s="5" t="str">
        <f t="shared" si="359"/>
        <v>multiservicios v &amp; g gutty e.i.r.l.</v>
      </c>
      <c r="W2122" s="5" t="str">
        <f t="shared" si="360"/>
        <v>MULTISERVICIOS V &amp; G GUTTY E.I.R.L.</v>
      </c>
      <c r="X2122" s="5" t="str">
        <f t="shared" si="361"/>
        <v>Multiservicios V &amp; G Gutty E.I.R.L.</v>
      </c>
      <c r="Y2122" s="5">
        <v>20604043779</v>
      </c>
      <c r="Z2122" s="5" t="s">
        <v>34</v>
      </c>
      <c r="AA2122" s="5" t="s">
        <v>35</v>
      </c>
      <c r="AD2122" s="5" t="s">
        <v>36</v>
      </c>
      <c r="AE2122" s="5">
        <v>42.37</v>
      </c>
      <c r="AF2122" s="5">
        <v>0</v>
      </c>
      <c r="AG2122" s="5">
        <v>7.63</v>
      </c>
      <c r="AH2122" s="5">
        <f t="shared" si="362"/>
        <v>50</v>
      </c>
    </row>
    <row r="2123" spans="1:34" x14ac:dyDescent="0.25">
      <c r="A2123" s="5">
        <v>2068</v>
      </c>
      <c r="B2123" s="5" t="s">
        <v>49</v>
      </c>
      <c r="C2123" s="5" t="s">
        <v>38</v>
      </c>
      <c r="D2123" s="5" t="s">
        <v>2532</v>
      </c>
      <c r="E2123" s="15" t="str">
        <f t="shared" si="363"/>
        <v>F003</v>
      </c>
      <c r="F2123" s="15" t="str">
        <f t="shared" si="353"/>
        <v>2031</v>
      </c>
      <c r="G2123" s="15" t="str">
        <f t="shared" si="354"/>
        <v>3-2</v>
      </c>
      <c r="H2123" s="5" t="s">
        <v>2491</v>
      </c>
      <c r="I2123" s="5">
        <f t="shared" si="355"/>
        <v>1</v>
      </c>
      <c r="J2123" s="5">
        <f t="shared" si="356"/>
        <v>2022</v>
      </c>
      <c r="K2123" s="5">
        <f t="shared" si="357"/>
        <v>6</v>
      </c>
      <c r="L2123" s="7">
        <f t="shared" si="358"/>
        <v>44567</v>
      </c>
      <c r="M2123" s="5" t="s">
        <v>2491</v>
      </c>
      <c r="R2123" s="5" t="s">
        <v>1798</v>
      </c>
      <c r="S2123" s="5" t="s">
        <v>168</v>
      </c>
      <c r="T2123" s="5" t="s">
        <v>169</v>
      </c>
      <c r="U2123" s="5" t="s">
        <v>2533</v>
      </c>
      <c r="V2123" s="5" t="str">
        <f t="shared" si="359"/>
        <v>filmtruck peru s.a.c.</v>
      </c>
      <c r="W2123" s="5" t="str">
        <f t="shared" si="360"/>
        <v>FILMTRUCK PERU S.A.C.</v>
      </c>
      <c r="X2123" s="5" t="str">
        <f t="shared" si="361"/>
        <v>Filmtruck Peru S.A.C.</v>
      </c>
      <c r="Y2123" s="5">
        <v>20557410181</v>
      </c>
      <c r="Z2123" s="5" t="s">
        <v>34</v>
      </c>
      <c r="AA2123" s="5" t="s">
        <v>35</v>
      </c>
      <c r="AD2123" s="5" t="s">
        <v>36</v>
      </c>
      <c r="AE2123" s="5">
        <v>61.69</v>
      </c>
      <c r="AF2123" s="5">
        <v>0</v>
      </c>
      <c r="AG2123" s="5">
        <v>11.11</v>
      </c>
      <c r="AH2123" s="5">
        <f t="shared" si="362"/>
        <v>72.8</v>
      </c>
    </row>
    <row r="2124" spans="1:34" x14ac:dyDescent="0.25">
      <c r="A2124" s="5">
        <v>2069</v>
      </c>
      <c r="B2124" s="5" t="s">
        <v>29</v>
      </c>
      <c r="C2124" s="5" t="s">
        <v>38</v>
      </c>
      <c r="D2124" s="5" t="s">
        <v>2534</v>
      </c>
      <c r="E2124" s="15" t="str">
        <f t="shared" si="363"/>
        <v>F001</v>
      </c>
      <c r="F2124" s="15" t="str">
        <f t="shared" si="353"/>
        <v>8031</v>
      </c>
      <c r="G2124" s="15" t="str">
        <f t="shared" si="354"/>
        <v>1-8</v>
      </c>
      <c r="H2124" s="5" t="s">
        <v>2491</v>
      </c>
      <c r="I2124" s="5">
        <f t="shared" si="355"/>
        <v>1</v>
      </c>
      <c r="J2124" s="5">
        <f t="shared" si="356"/>
        <v>2022</v>
      </c>
      <c r="K2124" s="5">
        <f t="shared" si="357"/>
        <v>6</v>
      </c>
      <c r="L2124" s="7">
        <f t="shared" si="358"/>
        <v>44567</v>
      </c>
      <c r="M2124" s="5" t="s">
        <v>2491</v>
      </c>
      <c r="S2124" s="5" t="s">
        <v>40</v>
      </c>
      <c r="T2124" s="5" t="s">
        <v>41</v>
      </c>
      <c r="U2124" s="5" t="s">
        <v>2535</v>
      </c>
      <c r="V2124" s="5" t="str">
        <f t="shared" si="359"/>
        <v>rimarachin salazar mariano</v>
      </c>
      <c r="W2124" s="5" t="str">
        <f t="shared" si="360"/>
        <v>RIMARACHIN SALAZAR MARIANO</v>
      </c>
      <c r="X2124" s="5" t="str">
        <f t="shared" si="361"/>
        <v>Rimarachin Salazar Mariano</v>
      </c>
      <c r="Y2124" s="5">
        <v>10174403550</v>
      </c>
      <c r="Z2124" s="5" t="s">
        <v>34</v>
      </c>
      <c r="AA2124" s="5" t="s">
        <v>35</v>
      </c>
      <c r="AD2124" s="5" t="s">
        <v>36</v>
      </c>
      <c r="AE2124" s="5">
        <v>261.02</v>
      </c>
      <c r="AF2124" s="5">
        <v>0</v>
      </c>
      <c r="AG2124" s="5">
        <v>46.98</v>
      </c>
      <c r="AH2124" s="5">
        <f t="shared" si="362"/>
        <v>308</v>
      </c>
    </row>
    <row r="2125" spans="1:34" x14ac:dyDescent="0.25">
      <c r="A2125" s="5">
        <v>2070</v>
      </c>
      <c r="B2125" s="5" t="s">
        <v>29</v>
      </c>
      <c r="C2125" s="5" t="s">
        <v>30</v>
      </c>
      <c r="D2125" s="5" t="s">
        <v>2536</v>
      </c>
      <c r="E2125" s="15" t="str">
        <f t="shared" si="363"/>
        <v>B001</v>
      </c>
      <c r="F2125" s="15" t="str">
        <f t="shared" si="353"/>
        <v>16783</v>
      </c>
      <c r="G2125" s="15" t="str">
        <f t="shared" si="354"/>
        <v>1-1</v>
      </c>
      <c r="H2125" s="5" t="s">
        <v>2491</v>
      </c>
      <c r="I2125" s="5">
        <f t="shared" si="355"/>
        <v>1</v>
      </c>
      <c r="J2125" s="5">
        <f t="shared" si="356"/>
        <v>2022</v>
      </c>
      <c r="K2125" s="5">
        <f t="shared" si="357"/>
        <v>6</v>
      </c>
      <c r="L2125" s="7">
        <f t="shared" si="358"/>
        <v>44567</v>
      </c>
      <c r="M2125" s="5" t="s">
        <v>2491</v>
      </c>
      <c r="U2125" s="5" t="s">
        <v>33</v>
      </c>
      <c r="V2125" s="5" t="str">
        <f t="shared" si="359"/>
        <v>clientes - varios</v>
      </c>
      <c r="W2125" s="5" t="str">
        <f t="shared" si="360"/>
        <v>CLIENTES - VARIOS</v>
      </c>
      <c r="X2125" s="5" t="str">
        <f t="shared" si="361"/>
        <v>Clientes - Varios</v>
      </c>
      <c r="Y2125" s="5">
        <v>99999999</v>
      </c>
      <c r="Z2125" s="5" t="s">
        <v>34</v>
      </c>
      <c r="AA2125" s="5" t="s">
        <v>35</v>
      </c>
      <c r="AD2125" s="5" t="s">
        <v>36</v>
      </c>
      <c r="AE2125" s="5">
        <v>123.73</v>
      </c>
      <c r="AF2125" s="5">
        <v>0</v>
      </c>
      <c r="AG2125" s="5">
        <v>22.27</v>
      </c>
      <c r="AH2125" s="5">
        <f t="shared" si="362"/>
        <v>146</v>
      </c>
    </row>
    <row r="2126" spans="1:34" x14ac:dyDescent="0.25">
      <c r="A2126" s="5">
        <v>2071</v>
      </c>
      <c r="B2126" s="5" t="s">
        <v>29</v>
      </c>
      <c r="C2126" s="5" t="s">
        <v>30</v>
      </c>
      <c r="D2126" s="5" t="s">
        <v>2537</v>
      </c>
      <c r="E2126" s="15" t="str">
        <f t="shared" si="363"/>
        <v>B001</v>
      </c>
      <c r="F2126" s="15" t="str">
        <f t="shared" si="353"/>
        <v>16782</v>
      </c>
      <c r="G2126" s="15" t="str">
        <f t="shared" si="354"/>
        <v>1-1</v>
      </c>
      <c r="H2126" s="5" t="s">
        <v>2491</v>
      </c>
      <c r="I2126" s="5">
        <f t="shared" si="355"/>
        <v>1</v>
      </c>
      <c r="J2126" s="5">
        <f t="shared" si="356"/>
        <v>2022</v>
      </c>
      <c r="K2126" s="5">
        <f t="shared" si="357"/>
        <v>6</v>
      </c>
      <c r="L2126" s="7">
        <f t="shared" si="358"/>
        <v>44567</v>
      </c>
      <c r="M2126" s="5" t="s">
        <v>2491</v>
      </c>
      <c r="U2126" s="5" t="s">
        <v>33</v>
      </c>
      <c r="V2126" s="5" t="str">
        <f t="shared" si="359"/>
        <v>clientes - varios</v>
      </c>
      <c r="W2126" s="5" t="str">
        <f t="shared" si="360"/>
        <v>CLIENTES - VARIOS</v>
      </c>
      <c r="X2126" s="5" t="str">
        <f t="shared" si="361"/>
        <v>Clientes - Varios</v>
      </c>
      <c r="Y2126" s="5">
        <v>99999999</v>
      </c>
      <c r="Z2126" s="5" t="s">
        <v>34</v>
      </c>
      <c r="AA2126" s="5" t="s">
        <v>35</v>
      </c>
      <c r="AD2126" s="5" t="s">
        <v>36</v>
      </c>
      <c r="AE2126" s="5">
        <v>423.73</v>
      </c>
      <c r="AF2126" s="5">
        <v>0</v>
      </c>
      <c r="AG2126" s="5">
        <v>76.27</v>
      </c>
      <c r="AH2126" s="5">
        <f t="shared" si="362"/>
        <v>500</v>
      </c>
    </row>
    <row r="2127" spans="1:34" x14ac:dyDescent="0.25">
      <c r="A2127" s="5">
        <v>2072</v>
      </c>
      <c r="B2127" s="5" t="s">
        <v>29</v>
      </c>
      <c r="C2127" s="5" t="s">
        <v>30</v>
      </c>
      <c r="D2127" s="5" t="s">
        <v>2538</v>
      </c>
      <c r="E2127" s="15" t="str">
        <f t="shared" si="363"/>
        <v>B001</v>
      </c>
      <c r="F2127" s="15" t="str">
        <f t="shared" si="353"/>
        <v>16781</v>
      </c>
      <c r="G2127" s="15" t="str">
        <f t="shared" si="354"/>
        <v>1-1</v>
      </c>
      <c r="H2127" s="5" t="s">
        <v>2491</v>
      </c>
      <c r="I2127" s="5">
        <f t="shared" si="355"/>
        <v>1</v>
      </c>
      <c r="J2127" s="5">
        <f t="shared" si="356"/>
        <v>2022</v>
      </c>
      <c r="K2127" s="5">
        <f t="shared" si="357"/>
        <v>6</v>
      </c>
      <c r="L2127" s="7">
        <f t="shared" si="358"/>
        <v>44567</v>
      </c>
      <c r="M2127" s="5" t="s">
        <v>2491</v>
      </c>
      <c r="U2127" s="5" t="s">
        <v>33</v>
      </c>
      <c r="V2127" s="5" t="str">
        <f t="shared" si="359"/>
        <v>clientes - varios</v>
      </c>
      <c r="W2127" s="5" t="str">
        <f t="shared" si="360"/>
        <v>CLIENTES - VARIOS</v>
      </c>
      <c r="X2127" s="5" t="str">
        <f t="shared" si="361"/>
        <v>Clientes - Varios</v>
      </c>
      <c r="Y2127" s="5">
        <v>99999999</v>
      </c>
      <c r="Z2127" s="5" t="s">
        <v>34</v>
      </c>
      <c r="AA2127" s="5" t="s">
        <v>35</v>
      </c>
      <c r="AD2127" s="5" t="s">
        <v>36</v>
      </c>
      <c r="AE2127" s="5">
        <v>423.73</v>
      </c>
      <c r="AF2127" s="5">
        <v>0</v>
      </c>
      <c r="AG2127" s="5">
        <v>76.27</v>
      </c>
      <c r="AH2127" s="5">
        <f t="shared" si="362"/>
        <v>500</v>
      </c>
    </row>
    <row r="2128" spans="1:34" x14ac:dyDescent="0.25">
      <c r="A2128" s="5">
        <v>2073</v>
      </c>
      <c r="B2128" s="5" t="s">
        <v>29</v>
      </c>
      <c r="C2128" s="5" t="s">
        <v>30</v>
      </c>
      <c r="D2128" s="5" t="s">
        <v>2539</v>
      </c>
      <c r="E2128" s="15" t="str">
        <f t="shared" si="363"/>
        <v>B001</v>
      </c>
      <c r="F2128" s="15" t="str">
        <f t="shared" si="353"/>
        <v>16780</v>
      </c>
      <c r="G2128" s="15" t="str">
        <f t="shared" si="354"/>
        <v>1-1</v>
      </c>
      <c r="H2128" s="5" t="s">
        <v>2491</v>
      </c>
      <c r="I2128" s="5">
        <f t="shared" si="355"/>
        <v>1</v>
      </c>
      <c r="J2128" s="5">
        <f t="shared" si="356"/>
        <v>2022</v>
      </c>
      <c r="K2128" s="5">
        <f t="shared" si="357"/>
        <v>6</v>
      </c>
      <c r="L2128" s="7">
        <f t="shared" si="358"/>
        <v>44567</v>
      </c>
      <c r="M2128" s="5" t="s">
        <v>2491</v>
      </c>
      <c r="U2128" s="5" t="s">
        <v>33</v>
      </c>
      <c r="V2128" s="5" t="str">
        <f t="shared" si="359"/>
        <v>clientes - varios</v>
      </c>
      <c r="W2128" s="5" t="str">
        <f t="shared" si="360"/>
        <v>CLIENTES - VARIOS</v>
      </c>
      <c r="X2128" s="5" t="str">
        <f t="shared" si="361"/>
        <v>Clientes - Varios</v>
      </c>
      <c r="Y2128" s="5">
        <v>99999999</v>
      </c>
      <c r="Z2128" s="5" t="s">
        <v>34</v>
      </c>
      <c r="AA2128" s="5" t="s">
        <v>35</v>
      </c>
      <c r="AD2128" s="5" t="s">
        <v>36</v>
      </c>
      <c r="AE2128" s="5">
        <v>169.49</v>
      </c>
      <c r="AF2128" s="5">
        <v>0</v>
      </c>
      <c r="AG2128" s="5">
        <v>30.51</v>
      </c>
      <c r="AH2128" s="5">
        <f t="shared" si="362"/>
        <v>200</v>
      </c>
    </row>
    <row r="2129" spans="1:34" x14ac:dyDescent="0.25">
      <c r="A2129" s="5">
        <v>2074</v>
      </c>
      <c r="B2129" s="5" t="s">
        <v>29</v>
      </c>
      <c r="C2129" s="5" t="s">
        <v>30</v>
      </c>
      <c r="D2129" s="5" t="s">
        <v>2540</v>
      </c>
      <c r="E2129" s="15" t="str">
        <f t="shared" si="363"/>
        <v>B001</v>
      </c>
      <c r="F2129" s="15" t="str">
        <f t="shared" si="353"/>
        <v>16779</v>
      </c>
      <c r="G2129" s="15" t="str">
        <f t="shared" si="354"/>
        <v>1-1</v>
      </c>
      <c r="H2129" s="5" t="s">
        <v>2491</v>
      </c>
      <c r="I2129" s="5">
        <f t="shared" si="355"/>
        <v>1</v>
      </c>
      <c r="J2129" s="5">
        <f t="shared" si="356"/>
        <v>2022</v>
      </c>
      <c r="K2129" s="5">
        <f t="shared" si="357"/>
        <v>6</v>
      </c>
      <c r="L2129" s="7">
        <f t="shared" si="358"/>
        <v>44567</v>
      </c>
      <c r="M2129" s="5" t="s">
        <v>2491</v>
      </c>
      <c r="U2129" s="5" t="s">
        <v>33</v>
      </c>
      <c r="V2129" s="5" t="str">
        <f t="shared" si="359"/>
        <v>clientes - varios</v>
      </c>
      <c r="W2129" s="5" t="str">
        <f t="shared" si="360"/>
        <v>CLIENTES - VARIOS</v>
      </c>
      <c r="X2129" s="5" t="str">
        <f t="shared" si="361"/>
        <v>Clientes - Varios</v>
      </c>
      <c r="Y2129" s="5">
        <v>99999999</v>
      </c>
      <c r="Z2129" s="5" t="s">
        <v>34</v>
      </c>
      <c r="AA2129" s="5" t="s">
        <v>35</v>
      </c>
      <c r="AD2129" s="5" t="s">
        <v>36</v>
      </c>
      <c r="AE2129" s="5">
        <v>254.24</v>
      </c>
      <c r="AF2129" s="5">
        <v>0</v>
      </c>
      <c r="AG2129" s="5">
        <v>45.76</v>
      </c>
      <c r="AH2129" s="5">
        <f t="shared" si="362"/>
        <v>300</v>
      </c>
    </row>
    <row r="2130" spans="1:34" x14ac:dyDescent="0.25">
      <c r="A2130" s="5">
        <v>2075</v>
      </c>
      <c r="B2130" s="5" t="s">
        <v>29</v>
      </c>
      <c r="C2130" s="5" t="s">
        <v>30</v>
      </c>
      <c r="D2130" s="5" t="s">
        <v>2541</v>
      </c>
      <c r="E2130" s="15" t="str">
        <f t="shared" si="363"/>
        <v>B001</v>
      </c>
      <c r="F2130" s="15" t="str">
        <f t="shared" si="353"/>
        <v>16778</v>
      </c>
      <c r="G2130" s="15" t="str">
        <f t="shared" si="354"/>
        <v>1-1</v>
      </c>
      <c r="H2130" s="5" t="s">
        <v>2491</v>
      </c>
      <c r="I2130" s="5">
        <f t="shared" si="355"/>
        <v>1</v>
      </c>
      <c r="J2130" s="5">
        <f t="shared" si="356"/>
        <v>2022</v>
      </c>
      <c r="K2130" s="5">
        <f t="shared" si="357"/>
        <v>6</v>
      </c>
      <c r="L2130" s="7">
        <f t="shared" si="358"/>
        <v>44567</v>
      </c>
      <c r="M2130" s="5" t="s">
        <v>2491</v>
      </c>
      <c r="U2130" s="5" t="s">
        <v>33</v>
      </c>
      <c r="V2130" s="5" t="str">
        <f t="shared" si="359"/>
        <v>clientes - varios</v>
      </c>
      <c r="W2130" s="5" t="str">
        <f t="shared" si="360"/>
        <v>CLIENTES - VARIOS</v>
      </c>
      <c r="X2130" s="5" t="str">
        <f t="shared" si="361"/>
        <v>Clientes - Varios</v>
      </c>
      <c r="Y2130" s="5">
        <v>99999999</v>
      </c>
      <c r="Z2130" s="5" t="s">
        <v>34</v>
      </c>
      <c r="AA2130" s="5" t="s">
        <v>35</v>
      </c>
      <c r="AD2130" s="5" t="s">
        <v>36</v>
      </c>
      <c r="AE2130" s="5">
        <v>423.73</v>
      </c>
      <c r="AF2130" s="5">
        <v>0</v>
      </c>
      <c r="AG2130" s="5">
        <v>76.27</v>
      </c>
      <c r="AH2130" s="5">
        <f t="shared" si="362"/>
        <v>500</v>
      </c>
    </row>
    <row r="2131" spans="1:34" x14ac:dyDescent="0.25">
      <c r="A2131" s="5">
        <v>2076</v>
      </c>
      <c r="B2131" s="5" t="s">
        <v>55</v>
      </c>
      <c r="C2131" s="5" t="s">
        <v>30</v>
      </c>
      <c r="D2131" s="5" t="s">
        <v>2542</v>
      </c>
      <c r="E2131" s="15" t="str">
        <f t="shared" si="363"/>
        <v>B002</v>
      </c>
      <c r="F2131" s="15" t="str">
        <f t="shared" si="353"/>
        <v>15822</v>
      </c>
      <c r="G2131" s="15" t="str">
        <f t="shared" si="354"/>
        <v>2-1</v>
      </c>
      <c r="H2131" s="5" t="s">
        <v>2491</v>
      </c>
      <c r="I2131" s="5">
        <f t="shared" si="355"/>
        <v>1</v>
      </c>
      <c r="J2131" s="5">
        <f t="shared" si="356"/>
        <v>2022</v>
      </c>
      <c r="K2131" s="5">
        <f t="shared" si="357"/>
        <v>6</v>
      </c>
      <c r="L2131" s="7">
        <f t="shared" si="358"/>
        <v>44567</v>
      </c>
      <c r="M2131" s="5" t="s">
        <v>2491</v>
      </c>
      <c r="U2131" s="5" t="s">
        <v>33</v>
      </c>
      <c r="V2131" s="5" t="str">
        <f t="shared" si="359"/>
        <v>clientes - varios</v>
      </c>
      <c r="W2131" s="5" t="str">
        <f t="shared" si="360"/>
        <v>CLIENTES - VARIOS</v>
      </c>
      <c r="X2131" s="5" t="str">
        <f t="shared" si="361"/>
        <v>Clientes - Varios</v>
      </c>
      <c r="Y2131" s="5">
        <v>99999999</v>
      </c>
      <c r="Z2131" s="5" t="s">
        <v>34</v>
      </c>
      <c r="AA2131" s="5" t="s">
        <v>35</v>
      </c>
      <c r="AD2131" s="5" t="s">
        <v>36</v>
      </c>
      <c r="AE2131" s="5">
        <v>423.73</v>
      </c>
      <c r="AF2131" s="5">
        <v>0</v>
      </c>
      <c r="AG2131" s="5">
        <v>76.27</v>
      </c>
      <c r="AH2131" s="5">
        <f t="shared" si="362"/>
        <v>500</v>
      </c>
    </row>
    <row r="2132" spans="1:34" x14ac:dyDescent="0.25">
      <c r="A2132" s="5">
        <v>2077</v>
      </c>
      <c r="B2132" s="5" t="s">
        <v>55</v>
      </c>
      <c r="C2132" s="5" t="s">
        <v>30</v>
      </c>
      <c r="D2132" s="5" t="s">
        <v>2543</v>
      </c>
      <c r="E2132" s="15" t="str">
        <f t="shared" si="363"/>
        <v>B002</v>
      </c>
      <c r="F2132" s="15" t="str">
        <f t="shared" si="353"/>
        <v>15821</v>
      </c>
      <c r="G2132" s="15" t="str">
        <f t="shared" si="354"/>
        <v>2-1</v>
      </c>
      <c r="H2132" s="5" t="s">
        <v>2491</v>
      </c>
      <c r="I2132" s="5">
        <f t="shared" si="355"/>
        <v>1</v>
      </c>
      <c r="J2132" s="5">
        <f t="shared" si="356"/>
        <v>2022</v>
      </c>
      <c r="K2132" s="5">
        <f t="shared" si="357"/>
        <v>6</v>
      </c>
      <c r="L2132" s="7">
        <f t="shared" si="358"/>
        <v>44567</v>
      </c>
      <c r="M2132" s="5" t="s">
        <v>2491</v>
      </c>
      <c r="U2132" s="5" t="s">
        <v>33</v>
      </c>
      <c r="V2132" s="5" t="str">
        <f t="shared" si="359"/>
        <v>clientes - varios</v>
      </c>
      <c r="W2132" s="5" t="str">
        <f t="shared" si="360"/>
        <v>CLIENTES - VARIOS</v>
      </c>
      <c r="X2132" s="5" t="str">
        <f t="shared" si="361"/>
        <v>Clientes - Varios</v>
      </c>
      <c r="Y2132" s="5">
        <v>99999999</v>
      </c>
      <c r="Z2132" s="5" t="s">
        <v>34</v>
      </c>
      <c r="AA2132" s="5" t="s">
        <v>35</v>
      </c>
      <c r="AD2132" s="5" t="s">
        <v>36</v>
      </c>
      <c r="AE2132" s="5">
        <v>423.73</v>
      </c>
      <c r="AF2132" s="5">
        <v>0</v>
      </c>
      <c r="AG2132" s="5">
        <v>76.27</v>
      </c>
      <c r="AH2132" s="5">
        <f t="shared" si="362"/>
        <v>500</v>
      </c>
    </row>
    <row r="2133" spans="1:34" x14ac:dyDescent="0.25">
      <c r="A2133" s="5">
        <v>2078</v>
      </c>
      <c r="B2133" s="5" t="s">
        <v>55</v>
      </c>
      <c r="C2133" s="5" t="s">
        <v>30</v>
      </c>
      <c r="D2133" s="5" t="s">
        <v>2544</v>
      </c>
      <c r="E2133" s="15" t="str">
        <f t="shared" si="363"/>
        <v>B002</v>
      </c>
      <c r="F2133" s="15" t="str">
        <f t="shared" si="353"/>
        <v>15820</v>
      </c>
      <c r="G2133" s="15" t="str">
        <f t="shared" si="354"/>
        <v>2-1</v>
      </c>
      <c r="H2133" s="5" t="s">
        <v>2491</v>
      </c>
      <c r="I2133" s="5">
        <f t="shared" si="355"/>
        <v>1</v>
      </c>
      <c r="J2133" s="5">
        <f t="shared" si="356"/>
        <v>2022</v>
      </c>
      <c r="K2133" s="5">
        <f t="shared" si="357"/>
        <v>6</v>
      </c>
      <c r="L2133" s="7">
        <f t="shared" si="358"/>
        <v>44567</v>
      </c>
      <c r="M2133" s="5" t="s">
        <v>2491</v>
      </c>
      <c r="U2133" s="5" t="s">
        <v>33</v>
      </c>
      <c r="V2133" s="5" t="str">
        <f t="shared" si="359"/>
        <v>clientes - varios</v>
      </c>
      <c r="W2133" s="5" t="str">
        <f t="shared" si="360"/>
        <v>CLIENTES - VARIOS</v>
      </c>
      <c r="X2133" s="5" t="str">
        <f t="shared" si="361"/>
        <v>Clientes - Varios</v>
      </c>
      <c r="Y2133" s="5">
        <v>99999999</v>
      </c>
      <c r="Z2133" s="5" t="s">
        <v>34</v>
      </c>
      <c r="AA2133" s="5" t="s">
        <v>35</v>
      </c>
      <c r="AD2133" s="5" t="s">
        <v>36</v>
      </c>
      <c r="AE2133" s="5">
        <v>423.73</v>
      </c>
      <c r="AF2133" s="5">
        <v>0</v>
      </c>
      <c r="AG2133" s="5">
        <v>76.27</v>
      </c>
      <c r="AH2133" s="5">
        <f t="shared" si="362"/>
        <v>500</v>
      </c>
    </row>
    <row r="2134" spans="1:34" x14ac:dyDescent="0.25">
      <c r="A2134" s="5">
        <v>2079</v>
      </c>
      <c r="B2134" s="5" t="s">
        <v>55</v>
      </c>
      <c r="C2134" s="5" t="s">
        <v>30</v>
      </c>
      <c r="D2134" s="5" t="s">
        <v>2545</v>
      </c>
      <c r="E2134" s="15" t="str">
        <f t="shared" si="363"/>
        <v>B002</v>
      </c>
      <c r="F2134" s="15" t="str">
        <f t="shared" si="353"/>
        <v>15819</v>
      </c>
      <c r="G2134" s="15" t="str">
        <f t="shared" si="354"/>
        <v>2-1</v>
      </c>
      <c r="H2134" s="5" t="s">
        <v>2491</v>
      </c>
      <c r="I2134" s="5">
        <f t="shared" si="355"/>
        <v>1</v>
      </c>
      <c r="J2134" s="5">
        <f t="shared" si="356"/>
        <v>2022</v>
      </c>
      <c r="K2134" s="5">
        <f t="shared" si="357"/>
        <v>6</v>
      </c>
      <c r="L2134" s="7">
        <f t="shared" si="358"/>
        <v>44567</v>
      </c>
      <c r="M2134" s="5" t="s">
        <v>2491</v>
      </c>
      <c r="U2134" s="5" t="s">
        <v>33</v>
      </c>
      <c r="V2134" s="5" t="str">
        <f t="shared" si="359"/>
        <v>clientes - varios</v>
      </c>
      <c r="W2134" s="5" t="str">
        <f t="shared" si="360"/>
        <v>CLIENTES - VARIOS</v>
      </c>
      <c r="X2134" s="5" t="str">
        <f t="shared" si="361"/>
        <v>Clientes - Varios</v>
      </c>
      <c r="Y2134" s="5">
        <v>99999999</v>
      </c>
      <c r="Z2134" s="5" t="s">
        <v>34</v>
      </c>
      <c r="AA2134" s="5" t="s">
        <v>35</v>
      </c>
      <c r="AD2134" s="5" t="s">
        <v>36</v>
      </c>
      <c r="AE2134" s="5">
        <v>169.49</v>
      </c>
      <c r="AF2134" s="5">
        <v>0</v>
      </c>
      <c r="AG2134" s="5">
        <v>30.51</v>
      </c>
      <c r="AH2134" s="5">
        <f t="shared" si="362"/>
        <v>200</v>
      </c>
    </row>
    <row r="2135" spans="1:34" x14ac:dyDescent="0.25">
      <c r="A2135" s="5">
        <v>2080</v>
      </c>
      <c r="B2135" s="5" t="s">
        <v>55</v>
      </c>
      <c r="C2135" s="5" t="s">
        <v>30</v>
      </c>
      <c r="D2135" s="5" t="s">
        <v>2546</v>
      </c>
      <c r="E2135" s="15" t="str">
        <f t="shared" si="363"/>
        <v>B002</v>
      </c>
      <c r="F2135" s="15" t="str">
        <f t="shared" si="353"/>
        <v>15818</v>
      </c>
      <c r="G2135" s="15" t="str">
        <f t="shared" si="354"/>
        <v>2-1</v>
      </c>
      <c r="H2135" s="5" t="s">
        <v>2491</v>
      </c>
      <c r="I2135" s="5">
        <f t="shared" si="355"/>
        <v>1</v>
      </c>
      <c r="J2135" s="5">
        <f t="shared" si="356"/>
        <v>2022</v>
      </c>
      <c r="K2135" s="5">
        <f t="shared" si="357"/>
        <v>6</v>
      </c>
      <c r="L2135" s="7">
        <f t="shared" si="358"/>
        <v>44567</v>
      </c>
      <c r="M2135" s="5" t="s">
        <v>2491</v>
      </c>
      <c r="U2135" s="5" t="s">
        <v>33</v>
      </c>
      <c r="V2135" s="5" t="str">
        <f t="shared" si="359"/>
        <v>clientes - varios</v>
      </c>
      <c r="W2135" s="5" t="str">
        <f t="shared" si="360"/>
        <v>CLIENTES - VARIOS</v>
      </c>
      <c r="X2135" s="5" t="str">
        <f t="shared" si="361"/>
        <v>Clientes - Varios</v>
      </c>
      <c r="Y2135" s="5">
        <v>99999999</v>
      </c>
      <c r="Z2135" s="5" t="s">
        <v>34</v>
      </c>
      <c r="AA2135" s="5" t="s">
        <v>35</v>
      </c>
      <c r="AD2135" s="5" t="s">
        <v>36</v>
      </c>
      <c r="AE2135" s="5">
        <v>254.24</v>
      </c>
      <c r="AF2135" s="5">
        <v>0</v>
      </c>
      <c r="AG2135" s="5">
        <v>45.76</v>
      </c>
      <c r="AH2135" s="5">
        <f t="shared" si="362"/>
        <v>300</v>
      </c>
    </row>
    <row r="2136" spans="1:34" x14ac:dyDescent="0.25">
      <c r="A2136" s="5">
        <v>2081</v>
      </c>
      <c r="B2136" s="5" t="s">
        <v>49</v>
      </c>
      <c r="C2136" s="5" t="s">
        <v>30</v>
      </c>
      <c r="D2136" s="5" t="s">
        <v>2547</v>
      </c>
      <c r="E2136" s="15" t="str">
        <f t="shared" si="363"/>
        <v>B003</v>
      </c>
      <c r="F2136" s="15" t="str">
        <f t="shared" si="353"/>
        <v>12263</v>
      </c>
      <c r="G2136" s="15" t="str">
        <f t="shared" si="354"/>
        <v>3-1</v>
      </c>
      <c r="H2136" s="5" t="s">
        <v>2491</v>
      </c>
      <c r="I2136" s="5">
        <f t="shared" si="355"/>
        <v>1</v>
      </c>
      <c r="J2136" s="5">
        <f t="shared" si="356"/>
        <v>2022</v>
      </c>
      <c r="K2136" s="5">
        <f t="shared" si="357"/>
        <v>6</v>
      </c>
      <c r="L2136" s="7">
        <f t="shared" si="358"/>
        <v>44567</v>
      </c>
      <c r="M2136" s="5" t="s">
        <v>2491</v>
      </c>
      <c r="U2136" s="5" t="s">
        <v>33</v>
      </c>
      <c r="V2136" s="5" t="str">
        <f t="shared" si="359"/>
        <v>clientes - varios</v>
      </c>
      <c r="W2136" s="5" t="str">
        <f t="shared" si="360"/>
        <v>CLIENTES - VARIOS</v>
      </c>
      <c r="X2136" s="5" t="str">
        <f t="shared" si="361"/>
        <v>Clientes - Varios</v>
      </c>
      <c r="Y2136" s="5">
        <v>99999999</v>
      </c>
      <c r="Z2136" s="5" t="s">
        <v>34</v>
      </c>
      <c r="AA2136" s="5" t="s">
        <v>35</v>
      </c>
      <c r="AD2136" s="5" t="s">
        <v>36</v>
      </c>
      <c r="AE2136" s="5">
        <v>423.73</v>
      </c>
      <c r="AF2136" s="5">
        <v>0</v>
      </c>
      <c r="AG2136" s="5">
        <v>76.27</v>
      </c>
      <c r="AH2136" s="5">
        <f t="shared" si="362"/>
        <v>500</v>
      </c>
    </row>
    <row r="2137" spans="1:34" x14ac:dyDescent="0.25">
      <c r="A2137" s="5">
        <v>2082</v>
      </c>
      <c r="B2137" s="5" t="s">
        <v>49</v>
      </c>
      <c r="C2137" s="5" t="s">
        <v>30</v>
      </c>
      <c r="D2137" s="5" t="s">
        <v>2548</v>
      </c>
      <c r="E2137" s="15" t="str">
        <f t="shared" si="363"/>
        <v>B003</v>
      </c>
      <c r="F2137" s="15" t="str">
        <f t="shared" si="353"/>
        <v>12262</v>
      </c>
      <c r="G2137" s="15" t="str">
        <f t="shared" si="354"/>
        <v>3-1</v>
      </c>
      <c r="H2137" s="5" t="s">
        <v>2491</v>
      </c>
      <c r="I2137" s="5">
        <f t="shared" si="355"/>
        <v>1</v>
      </c>
      <c r="J2137" s="5">
        <f t="shared" si="356"/>
        <v>2022</v>
      </c>
      <c r="K2137" s="5">
        <f t="shared" si="357"/>
        <v>6</v>
      </c>
      <c r="L2137" s="7">
        <f t="shared" si="358"/>
        <v>44567</v>
      </c>
      <c r="M2137" s="5" t="s">
        <v>2491</v>
      </c>
      <c r="U2137" s="5" t="s">
        <v>33</v>
      </c>
      <c r="V2137" s="5" t="str">
        <f t="shared" si="359"/>
        <v>clientes - varios</v>
      </c>
      <c r="W2137" s="5" t="str">
        <f t="shared" si="360"/>
        <v>CLIENTES - VARIOS</v>
      </c>
      <c r="X2137" s="5" t="str">
        <f t="shared" si="361"/>
        <v>Clientes - Varios</v>
      </c>
      <c r="Y2137" s="5">
        <v>99999999</v>
      </c>
      <c r="Z2137" s="5" t="s">
        <v>34</v>
      </c>
      <c r="AA2137" s="5" t="s">
        <v>35</v>
      </c>
      <c r="AD2137" s="5" t="s">
        <v>36</v>
      </c>
      <c r="AE2137" s="5">
        <v>423.73</v>
      </c>
      <c r="AF2137" s="5">
        <v>0</v>
      </c>
      <c r="AG2137" s="5">
        <v>76.27</v>
      </c>
      <c r="AH2137" s="5">
        <f t="shared" si="362"/>
        <v>500</v>
      </c>
    </row>
    <row r="2138" spans="1:34" x14ac:dyDescent="0.25">
      <c r="A2138" s="5">
        <v>2083</v>
      </c>
      <c r="B2138" s="5" t="s">
        <v>49</v>
      </c>
      <c r="C2138" s="5" t="s">
        <v>30</v>
      </c>
      <c r="D2138" s="5" t="s">
        <v>2549</v>
      </c>
      <c r="E2138" s="15" t="str">
        <f t="shared" si="363"/>
        <v>B003</v>
      </c>
      <c r="F2138" s="15" t="str">
        <f t="shared" si="353"/>
        <v>12261</v>
      </c>
      <c r="G2138" s="15" t="str">
        <f t="shared" si="354"/>
        <v>3-1</v>
      </c>
      <c r="H2138" s="5" t="s">
        <v>2491</v>
      </c>
      <c r="I2138" s="5">
        <f t="shared" si="355"/>
        <v>1</v>
      </c>
      <c r="J2138" s="5">
        <f t="shared" si="356"/>
        <v>2022</v>
      </c>
      <c r="K2138" s="5">
        <f t="shared" si="357"/>
        <v>6</v>
      </c>
      <c r="L2138" s="7">
        <f t="shared" si="358"/>
        <v>44567</v>
      </c>
      <c r="M2138" s="5" t="s">
        <v>2491</v>
      </c>
      <c r="U2138" s="5" t="s">
        <v>33</v>
      </c>
      <c r="V2138" s="5" t="str">
        <f t="shared" si="359"/>
        <v>clientes - varios</v>
      </c>
      <c r="W2138" s="5" t="str">
        <f t="shared" si="360"/>
        <v>CLIENTES - VARIOS</v>
      </c>
      <c r="X2138" s="5" t="str">
        <f t="shared" si="361"/>
        <v>Clientes - Varios</v>
      </c>
      <c r="Y2138" s="5">
        <v>99999999</v>
      </c>
      <c r="Z2138" s="5" t="s">
        <v>34</v>
      </c>
      <c r="AA2138" s="5" t="s">
        <v>35</v>
      </c>
      <c r="AD2138" s="5" t="s">
        <v>36</v>
      </c>
      <c r="AE2138" s="5">
        <v>423.73</v>
      </c>
      <c r="AF2138" s="5">
        <v>0</v>
      </c>
      <c r="AG2138" s="5">
        <v>76.27</v>
      </c>
      <c r="AH2138" s="5">
        <f t="shared" si="362"/>
        <v>500</v>
      </c>
    </row>
    <row r="2139" spans="1:34" x14ac:dyDescent="0.25">
      <c r="A2139" s="5">
        <v>2084</v>
      </c>
      <c r="B2139" s="5" t="s">
        <v>49</v>
      </c>
      <c r="C2139" s="5" t="s">
        <v>30</v>
      </c>
      <c r="D2139" s="5" t="s">
        <v>2550</v>
      </c>
      <c r="E2139" s="15" t="str">
        <f t="shared" si="363"/>
        <v>B003</v>
      </c>
      <c r="F2139" s="15" t="str">
        <f t="shared" si="353"/>
        <v>12260</v>
      </c>
      <c r="G2139" s="15" t="str">
        <f t="shared" si="354"/>
        <v>3-1</v>
      </c>
      <c r="H2139" s="5" t="s">
        <v>2491</v>
      </c>
      <c r="I2139" s="5">
        <f t="shared" si="355"/>
        <v>1</v>
      </c>
      <c r="J2139" s="5">
        <f t="shared" si="356"/>
        <v>2022</v>
      </c>
      <c r="K2139" s="5">
        <f t="shared" si="357"/>
        <v>6</v>
      </c>
      <c r="L2139" s="7">
        <f t="shared" si="358"/>
        <v>44567</v>
      </c>
      <c r="M2139" s="5" t="s">
        <v>2491</v>
      </c>
      <c r="U2139" s="5" t="s">
        <v>33</v>
      </c>
      <c r="V2139" s="5" t="str">
        <f t="shared" si="359"/>
        <v>clientes - varios</v>
      </c>
      <c r="W2139" s="5" t="str">
        <f t="shared" si="360"/>
        <v>CLIENTES - VARIOS</v>
      </c>
      <c r="X2139" s="5" t="str">
        <f t="shared" si="361"/>
        <v>Clientes - Varios</v>
      </c>
      <c r="Y2139" s="5">
        <v>99999999</v>
      </c>
      <c r="Z2139" s="5" t="s">
        <v>34</v>
      </c>
      <c r="AA2139" s="5" t="s">
        <v>35</v>
      </c>
      <c r="AD2139" s="5" t="s">
        <v>36</v>
      </c>
      <c r="AE2139" s="5">
        <v>423.73</v>
      </c>
      <c r="AF2139" s="5">
        <v>0</v>
      </c>
      <c r="AG2139" s="5">
        <v>76.27</v>
      </c>
      <c r="AH2139" s="5">
        <f t="shared" si="362"/>
        <v>500</v>
      </c>
    </row>
    <row r="2140" spans="1:34" x14ac:dyDescent="0.25">
      <c r="A2140" s="5">
        <v>2085</v>
      </c>
      <c r="B2140" s="5" t="s">
        <v>55</v>
      </c>
      <c r="C2140" s="5" t="s">
        <v>30</v>
      </c>
      <c r="D2140" s="5" t="s">
        <v>2551</v>
      </c>
      <c r="E2140" s="15" t="str">
        <f t="shared" si="363"/>
        <v>B002</v>
      </c>
      <c r="F2140" s="15" t="str">
        <f t="shared" si="353"/>
        <v>15817</v>
      </c>
      <c r="G2140" s="15" t="str">
        <f t="shared" si="354"/>
        <v>2-1</v>
      </c>
      <c r="H2140" s="5" t="s">
        <v>2491</v>
      </c>
      <c r="I2140" s="5">
        <f t="shared" si="355"/>
        <v>1</v>
      </c>
      <c r="J2140" s="5">
        <f t="shared" si="356"/>
        <v>2022</v>
      </c>
      <c r="K2140" s="5">
        <f t="shared" si="357"/>
        <v>6</v>
      </c>
      <c r="L2140" s="7">
        <f t="shared" si="358"/>
        <v>44567</v>
      </c>
      <c r="M2140" s="5" t="s">
        <v>2491</v>
      </c>
      <c r="U2140" s="5" t="s">
        <v>33</v>
      </c>
      <c r="V2140" s="5" t="str">
        <f t="shared" si="359"/>
        <v>clientes - varios</v>
      </c>
      <c r="W2140" s="5" t="str">
        <f t="shared" si="360"/>
        <v>CLIENTES - VARIOS</v>
      </c>
      <c r="X2140" s="5" t="str">
        <f t="shared" si="361"/>
        <v>Clientes - Varios</v>
      </c>
      <c r="Y2140" s="5">
        <v>99999999</v>
      </c>
      <c r="Z2140" s="5" t="s">
        <v>34</v>
      </c>
      <c r="AA2140" s="5" t="s">
        <v>35</v>
      </c>
      <c r="AD2140" s="5" t="s">
        <v>36</v>
      </c>
      <c r="AE2140" s="5">
        <v>211.86</v>
      </c>
      <c r="AF2140" s="5">
        <v>0</v>
      </c>
      <c r="AG2140" s="5">
        <v>38.14</v>
      </c>
      <c r="AH2140" s="5">
        <f t="shared" si="362"/>
        <v>250</v>
      </c>
    </row>
    <row r="2141" spans="1:34" x14ac:dyDescent="0.25">
      <c r="A2141" s="5">
        <v>2086</v>
      </c>
      <c r="B2141" s="5" t="s">
        <v>55</v>
      </c>
      <c r="C2141" s="5" t="s">
        <v>30</v>
      </c>
      <c r="D2141" s="5" t="s">
        <v>2552</v>
      </c>
      <c r="E2141" s="15" t="str">
        <f t="shared" si="363"/>
        <v>B002</v>
      </c>
      <c r="F2141" s="15" t="str">
        <f t="shared" si="353"/>
        <v>15816</v>
      </c>
      <c r="G2141" s="15" t="str">
        <f t="shared" si="354"/>
        <v>2-1</v>
      </c>
      <c r="H2141" s="5" t="s">
        <v>2491</v>
      </c>
      <c r="I2141" s="5">
        <f t="shared" si="355"/>
        <v>1</v>
      </c>
      <c r="J2141" s="5">
        <f t="shared" si="356"/>
        <v>2022</v>
      </c>
      <c r="K2141" s="5">
        <f t="shared" si="357"/>
        <v>6</v>
      </c>
      <c r="L2141" s="7">
        <f t="shared" si="358"/>
        <v>44567</v>
      </c>
      <c r="M2141" s="5" t="s">
        <v>2491</v>
      </c>
      <c r="U2141" s="5" t="s">
        <v>33</v>
      </c>
      <c r="V2141" s="5" t="str">
        <f t="shared" si="359"/>
        <v>clientes - varios</v>
      </c>
      <c r="W2141" s="5" t="str">
        <f t="shared" si="360"/>
        <v>CLIENTES - VARIOS</v>
      </c>
      <c r="X2141" s="5" t="str">
        <f t="shared" si="361"/>
        <v>Clientes - Varios</v>
      </c>
      <c r="Y2141" s="5">
        <v>99999999</v>
      </c>
      <c r="Z2141" s="5" t="s">
        <v>34</v>
      </c>
      <c r="AA2141" s="5" t="s">
        <v>35</v>
      </c>
      <c r="AD2141" s="5" t="s">
        <v>36</v>
      </c>
      <c r="AE2141" s="5">
        <v>423.73</v>
      </c>
      <c r="AF2141" s="5">
        <v>0</v>
      </c>
      <c r="AG2141" s="5">
        <v>76.27</v>
      </c>
      <c r="AH2141" s="5">
        <f t="shared" si="362"/>
        <v>500</v>
      </c>
    </row>
    <row r="2142" spans="1:34" x14ac:dyDescent="0.25">
      <c r="A2142" s="5">
        <v>2087</v>
      </c>
      <c r="B2142" s="5" t="s">
        <v>55</v>
      </c>
      <c r="C2142" s="5" t="s">
        <v>30</v>
      </c>
      <c r="D2142" s="5" t="s">
        <v>2553</v>
      </c>
      <c r="E2142" s="15" t="str">
        <f t="shared" si="363"/>
        <v>B002</v>
      </c>
      <c r="F2142" s="15" t="str">
        <f t="shared" si="353"/>
        <v>15815</v>
      </c>
      <c r="G2142" s="15" t="str">
        <f t="shared" si="354"/>
        <v>2-1</v>
      </c>
      <c r="H2142" s="5" t="s">
        <v>2491</v>
      </c>
      <c r="I2142" s="5">
        <f t="shared" si="355"/>
        <v>1</v>
      </c>
      <c r="J2142" s="5">
        <f t="shared" si="356"/>
        <v>2022</v>
      </c>
      <c r="K2142" s="5">
        <f t="shared" si="357"/>
        <v>6</v>
      </c>
      <c r="L2142" s="7">
        <f t="shared" si="358"/>
        <v>44567</v>
      </c>
      <c r="M2142" s="5" t="s">
        <v>2491</v>
      </c>
      <c r="U2142" s="5" t="s">
        <v>33</v>
      </c>
      <c r="V2142" s="5" t="str">
        <f t="shared" si="359"/>
        <v>clientes - varios</v>
      </c>
      <c r="W2142" s="5" t="str">
        <f t="shared" si="360"/>
        <v>CLIENTES - VARIOS</v>
      </c>
      <c r="X2142" s="5" t="str">
        <f t="shared" si="361"/>
        <v>Clientes - Varios</v>
      </c>
      <c r="Y2142" s="5">
        <v>99999999</v>
      </c>
      <c r="Z2142" s="5" t="s">
        <v>34</v>
      </c>
      <c r="AA2142" s="5" t="s">
        <v>35</v>
      </c>
      <c r="AD2142" s="5" t="s">
        <v>36</v>
      </c>
      <c r="AE2142" s="5">
        <v>423.73</v>
      </c>
      <c r="AF2142" s="5">
        <v>0</v>
      </c>
      <c r="AG2142" s="5">
        <v>76.27</v>
      </c>
      <c r="AH2142" s="5">
        <f t="shared" si="362"/>
        <v>500</v>
      </c>
    </row>
    <row r="2143" spans="1:34" x14ac:dyDescent="0.25">
      <c r="A2143" s="5">
        <v>2088</v>
      </c>
      <c r="B2143" s="5" t="s">
        <v>55</v>
      </c>
      <c r="C2143" s="5" t="s">
        <v>30</v>
      </c>
      <c r="D2143" s="5" t="s">
        <v>2554</v>
      </c>
      <c r="E2143" s="15" t="str">
        <f t="shared" si="363"/>
        <v>B002</v>
      </c>
      <c r="F2143" s="15" t="str">
        <f t="shared" si="353"/>
        <v>15814</v>
      </c>
      <c r="G2143" s="15" t="str">
        <f t="shared" si="354"/>
        <v>2-1</v>
      </c>
      <c r="H2143" s="5" t="s">
        <v>2491</v>
      </c>
      <c r="I2143" s="5">
        <f t="shared" si="355"/>
        <v>1</v>
      </c>
      <c r="J2143" s="5">
        <f t="shared" si="356"/>
        <v>2022</v>
      </c>
      <c r="K2143" s="5">
        <f t="shared" si="357"/>
        <v>6</v>
      </c>
      <c r="L2143" s="7">
        <f t="shared" si="358"/>
        <v>44567</v>
      </c>
      <c r="M2143" s="5" t="s">
        <v>2491</v>
      </c>
      <c r="U2143" s="5" t="s">
        <v>33</v>
      </c>
      <c r="V2143" s="5" t="str">
        <f t="shared" si="359"/>
        <v>clientes - varios</v>
      </c>
      <c r="W2143" s="5" t="str">
        <f t="shared" si="360"/>
        <v>CLIENTES - VARIOS</v>
      </c>
      <c r="X2143" s="5" t="str">
        <f t="shared" si="361"/>
        <v>Clientes - Varios</v>
      </c>
      <c r="Y2143" s="5">
        <v>99999999</v>
      </c>
      <c r="Z2143" s="5" t="s">
        <v>34</v>
      </c>
      <c r="AA2143" s="5" t="s">
        <v>35</v>
      </c>
      <c r="AD2143" s="5" t="s">
        <v>36</v>
      </c>
      <c r="AE2143" s="5">
        <v>423.73</v>
      </c>
      <c r="AF2143" s="5">
        <v>0</v>
      </c>
      <c r="AG2143" s="5">
        <v>76.27</v>
      </c>
      <c r="AH2143" s="5">
        <f t="shared" si="362"/>
        <v>500</v>
      </c>
    </row>
    <row r="2144" spans="1:34" x14ac:dyDescent="0.25">
      <c r="A2144" s="5">
        <v>2089</v>
      </c>
      <c r="B2144" s="5" t="s">
        <v>55</v>
      </c>
      <c r="C2144" s="5" t="s">
        <v>30</v>
      </c>
      <c r="D2144" s="5" t="s">
        <v>2555</v>
      </c>
      <c r="E2144" s="15" t="str">
        <f t="shared" si="363"/>
        <v>B002</v>
      </c>
      <c r="F2144" s="15" t="str">
        <f t="shared" si="353"/>
        <v>15813</v>
      </c>
      <c r="G2144" s="15" t="str">
        <f t="shared" si="354"/>
        <v>2-1</v>
      </c>
      <c r="H2144" s="5" t="s">
        <v>2491</v>
      </c>
      <c r="I2144" s="5">
        <f t="shared" si="355"/>
        <v>1</v>
      </c>
      <c r="J2144" s="5">
        <f t="shared" si="356"/>
        <v>2022</v>
      </c>
      <c r="K2144" s="5">
        <f t="shared" si="357"/>
        <v>6</v>
      </c>
      <c r="L2144" s="7">
        <f t="shared" si="358"/>
        <v>44567</v>
      </c>
      <c r="M2144" s="5" t="s">
        <v>2491</v>
      </c>
      <c r="U2144" s="5" t="s">
        <v>33</v>
      </c>
      <c r="V2144" s="5" t="str">
        <f t="shared" si="359"/>
        <v>clientes - varios</v>
      </c>
      <c r="W2144" s="5" t="str">
        <f t="shared" si="360"/>
        <v>CLIENTES - VARIOS</v>
      </c>
      <c r="X2144" s="5" t="str">
        <f t="shared" si="361"/>
        <v>Clientes - Varios</v>
      </c>
      <c r="Y2144" s="5">
        <v>99999999</v>
      </c>
      <c r="Z2144" s="5" t="s">
        <v>34</v>
      </c>
      <c r="AA2144" s="5" t="s">
        <v>35</v>
      </c>
      <c r="AD2144" s="5" t="s">
        <v>36</v>
      </c>
      <c r="AE2144" s="5">
        <v>423.73</v>
      </c>
      <c r="AF2144" s="5">
        <v>0</v>
      </c>
      <c r="AG2144" s="5">
        <v>76.27</v>
      </c>
      <c r="AH2144" s="5">
        <f t="shared" si="362"/>
        <v>500</v>
      </c>
    </row>
    <row r="2145" spans="1:34" x14ac:dyDescent="0.25">
      <c r="A2145" s="5">
        <v>2090</v>
      </c>
      <c r="B2145" s="5" t="s">
        <v>55</v>
      </c>
      <c r="C2145" s="5" t="s">
        <v>30</v>
      </c>
      <c r="D2145" s="5" t="s">
        <v>2556</v>
      </c>
      <c r="E2145" s="15" t="str">
        <f t="shared" si="363"/>
        <v>B002</v>
      </c>
      <c r="F2145" s="15" t="str">
        <f t="shared" si="353"/>
        <v>15812</v>
      </c>
      <c r="G2145" s="15" t="str">
        <f t="shared" si="354"/>
        <v>2-1</v>
      </c>
      <c r="H2145" s="5" t="s">
        <v>2491</v>
      </c>
      <c r="I2145" s="5">
        <f t="shared" si="355"/>
        <v>1</v>
      </c>
      <c r="J2145" s="5">
        <f t="shared" si="356"/>
        <v>2022</v>
      </c>
      <c r="K2145" s="5">
        <f t="shared" si="357"/>
        <v>6</v>
      </c>
      <c r="L2145" s="7">
        <f t="shared" si="358"/>
        <v>44567</v>
      </c>
      <c r="M2145" s="5" t="s">
        <v>2491</v>
      </c>
      <c r="U2145" s="5" t="s">
        <v>33</v>
      </c>
      <c r="V2145" s="5" t="str">
        <f t="shared" si="359"/>
        <v>clientes - varios</v>
      </c>
      <c r="W2145" s="5" t="str">
        <f t="shared" si="360"/>
        <v>CLIENTES - VARIOS</v>
      </c>
      <c r="X2145" s="5" t="str">
        <f t="shared" si="361"/>
        <v>Clientes - Varios</v>
      </c>
      <c r="Y2145" s="5">
        <v>99999999</v>
      </c>
      <c r="Z2145" s="5" t="s">
        <v>34</v>
      </c>
      <c r="AA2145" s="5" t="s">
        <v>35</v>
      </c>
      <c r="AD2145" s="5" t="s">
        <v>36</v>
      </c>
      <c r="AE2145" s="5">
        <v>423.73</v>
      </c>
      <c r="AF2145" s="5">
        <v>0</v>
      </c>
      <c r="AG2145" s="5">
        <v>76.27</v>
      </c>
      <c r="AH2145" s="5">
        <f t="shared" si="362"/>
        <v>500</v>
      </c>
    </row>
    <row r="2146" spans="1:34" x14ac:dyDescent="0.25">
      <c r="A2146" s="5">
        <v>2091</v>
      </c>
      <c r="B2146" s="5" t="s">
        <v>29</v>
      </c>
      <c r="C2146" s="5" t="s">
        <v>30</v>
      </c>
      <c r="D2146" s="5" t="s">
        <v>2557</v>
      </c>
      <c r="E2146" s="15" t="str">
        <f t="shared" si="363"/>
        <v>B001</v>
      </c>
      <c r="F2146" s="15" t="str">
        <f t="shared" si="353"/>
        <v>16777</v>
      </c>
      <c r="G2146" s="15" t="str">
        <f t="shared" si="354"/>
        <v>1-1</v>
      </c>
      <c r="H2146" s="5" t="s">
        <v>2491</v>
      </c>
      <c r="I2146" s="5">
        <f t="shared" si="355"/>
        <v>1</v>
      </c>
      <c r="J2146" s="5">
        <f t="shared" si="356"/>
        <v>2022</v>
      </c>
      <c r="K2146" s="5">
        <f t="shared" si="357"/>
        <v>6</v>
      </c>
      <c r="L2146" s="7">
        <f t="shared" si="358"/>
        <v>44567</v>
      </c>
      <c r="M2146" s="5" t="s">
        <v>2491</v>
      </c>
      <c r="U2146" s="5" t="s">
        <v>33</v>
      </c>
      <c r="V2146" s="5" t="str">
        <f t="shared" si="359"/>
        <v>clientes - varios</v>
      </c>
      <c r="W2146" s="5" t="str">
        <f t="shared" si="360"/>
        <v>CLIENTES - VARIOS</v>
      </c>
      <c r="X2146" s="5" t="str">
        <f t="shared" si="361"/>
        <v>Clientes - Varios</v>
      </c>
      <c r="Y2146" s="5">
        <v>99999999</v>
      </c>
      <c r="Z2146" s="5" t="s">
        <v>34</v>
      </c>
      <c r="AA2146" s="5" t="s">
        <v>35</v>
      </c>
      <c r="AD2146" s="5" t="s">
        <v>36</v>
      </c>
      <c r="AE2146" s="5">
        <v>101.7</v>
      </c>
      <c r="AF2146" s="5">
        <v>0</v>
      </c>
      <c r="AG2146" s="5">
        <v>18.309999999999999</v>
      </c>
      <c r="AH2146" s="5">
        <f t="shared" si="362"/>
        <v>120.01</v>
      </c>
    </row>
    <row r="2147" spans="1:34" x14ac:dyDescent="0.25">
      <c r="A2147" s="5">
        <v>2092</v>
      </c>
      <c r="B2147" s="5" t="s">
        <v>29</v>
      </c>
      <c r="C2147" s="5" t="s">
        <v>30</v>
      </c>
      <c r="D2147" s="5" t="s">
        <v>2558</v>
      </c>
      <c r="E2147" s="15" t="str">
        <f t="shared" si="363"/>
        <v>B001</v>
      </c>
      <c r="F2147" s="15" t="str">
        <f t="shared" si="353"/>
        <v>16776</v>
      </c>
      <c r="G2147" s="15" t="str">
        <f t="shared" si="354"/>
        <v>1-1</v>
      </c>
      <c r="H2147" s="5" t="s">
        <v>2491</v>
      </c>
      <c r="I2147" s="5">
        <f t="shared" si="355"/>
        <v>1</v>
      </c>
      <c r="J2147" s="5">
        <f t="shared" si="356"/>
        <v>2022</v>
      </c>
      <c r="K2147" s="5">
        <f t="shared" si="357"/>
        <v>6</v>
      </c>
      <c r="L2147" s="7">
        <f t="shared" si="358"/>
        <v>44567</v>
      </c>
      <c r="M2147" s="5" t="s">
        <v>2491</v>
      </c>
      <c r="U2147" s="5" t="s">
        <v>33</v>
      </c>
      <c r="V2147" s="5" t="str">
        <f t="shared" si="359"/>
        <v>clientes - varios</v>
      </c>
      <c r="W2147" s="5" t="str">
        <f t="shared" si="360"/>
        <v>CLIENTES - VARIOS</v>
      </c>
      <c r="X2147" s="5" t="str">
        <f t="shared" si="361"/>
        <v>Clientes - Varios</v>
      </c>
      <c r="Y2147" s="5">
        <v>99999999</v>
      </c>
      <c r="Z2147" s="5" t="s">
        <v>34</v>
      </c>
      <c r="AA2147" s="5" t="s">
        <v>35</v>
      </c>
      <c r="AD2147" s="5" t="s">
        <v>36</v>
      </c>
      <c r="AE2147" s="5">
        <v>423.73</v>
      </c>
      <c r="AF2147" s="5">
        <v>0</v>
      </c>
      <c r="AG2147" s="5">
        <v>76.27</v>
      </c>
      <c r="AH2147" s="5">
        <f t="shared" si="362"/>
        <v>500</v>
      </c>
    </row>
    <row r="2148" spans="1:34" x14ac:dyDescent="0.25">
      <c r="A2148" s="5">
        <v>2093</v>
      </c>
      <c r="B2148" s="5" t="s">
        <v>29</v>
      </c>
      <c r="C2148" s="5" t="s">
        <v>30</v>
      </c>
      <c r="D2148" s="5" t="s">
        <v>2559</v>
      </c>
      <c r="E2148" s="15" t="str">
        <f t="shared" si="363"/>
        <v>B001</v>
      </c>
      <c r="F2148" s="15" t="str">
        <f t="shared" si="353"/>
        <v>16775</v>
      </c>
      <c r="G2148" s="15" t="str">
        <f t="shared" si="354"/>
        <v>1-1</v>
      </c>
      <c r="H2148" s="5" t="s">
        <v>2491</v>
      </c>
      <c r="I2148" s="5">
        <f t="shared" si="355"/>
        <v>1</v>
      </c>
      <c r="J2148" s="5">
        <f t="shared" si="356"/>
        <v>2022</v>
      </c>
      <c r="K2148" s="5">
        <f t="shared" si="357"/>
        <v>6</v>
      </c>
      <c r="L2148" s="7">
        <f t="shared" si="358"/>
        <v>44567</v>
      </c>
      <c r="M2148" s="5" t="s">
        <v>2491</v>
      </c>
      <c r="U2148" s="5" t="s">
        <v>33</v>
      </c>
      <c r="V2148" s="5" t="str">
        <f t="shared" si="359"/>
        <v>clientes - varios</v>
      </c>
      <c r="W2148" s="5" t="str">
        <f t="shared" si="360"/>
        <v>CLIENTES - VARIOS</v>
      </c>
      <c r="X2148" s="5" t="str">
        <f t="shared" si="361"/>
        <v>Clientes - Varios</v>
      </c>
      <c r="Y2148" s="5">
        <v>99999999</v>
      </c>
      <c r="Z2148" s="5" t="s">
        <v>34</v>
      </c>
      <c r="AA2148" s="5" t="s">
        <v>35</v>
      </c>
      <c r="AD2148" s="5" t="s">
        <v>36</v>
      </c>
      <c r="AE2148" s="5">
        <v>211.87</v>
      </c>
      <c r="AF2148" s="5">
        <v>0</v>
      </c>
      <c r="AG2148" s="5">
        <v>38.14</v>
      </c>
      <c r="AH2148" s="5">
        <f t="shared" si="362"/>
        <v>250.01</v>
      </c>
    </row>
    <row r="2149" spans="1:34" x14ac:dyDescent="0.25">
      <c r="A2149" s="5">
        <v>2094</v>
      </c>
      <c r="B2149" s="5" t="s">
        <v>29</v>
      </c>
      <c r="C2149" s="5" t="s">
        <v>30</v>
      </c>
      <c r="D2149" s="5" t="s">
        <v>2560</v>
      </c>
      <c r="E2149" s="15" t="str">
        <f t="shared" si="363"/>
        <v>B001</v>
      </c>
      <c r="F2149" s="15" t="str">
        <f t="shared" si="353"/>
        <v>16774</v>
      </c>
      <c r="G2149" s="15" t="str">
        <f t="shared" si="354"/>
        <v>1-1</v>
      </c>
      <c r="H2149" s="5" t="s">
        <v>2491</v>
      </c>
      <c r="I2149" s="5">
        <f t="shared" si="355"/>
        <v>1</v>
      </c>
      <c r="J2149" s="5">
        <f t="shared" si="356"/>
        <v>2022</v>
      </c>
      <c r="K2149" s="5">
        <f t="shared" si="357"/>
        <v>6</v>
      </c>
      <c r="L2149" s="7">
        <f t="shared" si="358"/>
        <v>44567</v>
      </c>
      <c r="M2149" s="5" t="s">
        <v>2491</v>
      </c>
      <c r="U2149" s="5" t="s">
        <v>33</v>
      </c>
      <c r="V2149" s="5" t="str">
        <f t="shared" si="359"/>
        <v>clientes - varios</v>
      </c>
      <c r="W2149" s="5" t="str">
        <f t="shared" si="360"/>
        <v>CLIENTES - VARIOS</v>
      </c>
      <c r="X2149" s="5" t="str">
        <f t="shared" si="361"/>
        <v>Clientes - Varios</v>
      </c>
      <c r="Y2149" s="5">
        <v>99999999</v>
      </c>
      <c r="Z2149" s="5" t="s">
        <v>34</v>
      </c>
      <c r="AA2149" s="5" t="s">
        <v>35</v>
      </c>
      <c r="AD2149" s="5" t="s">
        <v>36</v>
      </c>
      <c r="AE2149" s="5">
        <v>211.87</v>
      </c>
      <c r="AF2149" s="5">
        <v>0</v>
      </c>
      <c r="AG2149" s="5">
        <v>38.14</v>
      </c>
      <c r="AH2149" s="5">
        <f t="shared" si="362"/>
        <v>250.01</v>
      </c>
    </row>
    <row r="2150" spans="1:34" x14ac:dyDescent="0.25">
      <c r="A2150" s="5">
        <v>2095</v>
      </c>
      <c r="B2150" s="5" t="s">
        <v>29</v>
      </c>
      <c r="C2150" s="5" t="s">
        <v>30</v>
      </c>
      <c r="D2150" s="5" t="s">
        <v>2561</v>
      </c>
      <c r="E2150" s="15" t="str">
        <f t="shared" si="363"/>
        <v>B001</v>
      </c>
      <c r="F2150" s="15" t="str">
        <f t="shared" si="353"/>
        <v>16773</v>
      </c>
      <c r="G2150" s="15" t="str">
        <f t="shared" si="354"/>
        <v>1-1</v>
      </c>
      <c r="H2150" s="5" t="s">
        <v>2491</v>
      </c>
      <c r="I2150" s="5">
        <f t="shared" si="355"/>
        <v>1</v>
      </c>
      <c r="J2150" s="5">
        <f t="shared" si="356"/>
        <v>2022</v>
      </c>
      <c r="K2150" s="5">
        <f t="shared" si="357"/>
        <v>6</v>
      </c>
      <c r="L2150" s="7">
        <f t="shared" si="358"/>
        <v>44567</v>
      </c>
      <c r="M2150" s="5" t="s">
        <v>2491</v>
      </c>
      <c r="U2150" s="5" t="s">
        <v>33</v>
      </c>
      <c r="V2150" s="5" t="str">
        <f t="shared" si="359"/>
        <v>clientes - varios</v>
      </c>
      <c r="W2150" s="5" t="str">
        <f t="shared" si="360"/>
        <v>CLIENTES - VARIOS</v>
      </c>
      <c r="X2150" s="5" t="str">
        <f t="shared" si="361"/>
        <v>Clientes - Varios</v>
      </c>
      <c r="Y2150" s="5">
        <v>99999999</v>
      </c>
      <c r="Z2150" s="5" t="s">
        <v>34</v>
      </c>
      <c r="AA2150" s="5" t="s">
        <v>35</v>
      </c>
      <c r="AD2150" s="5" t="s">
        <v>36</v>
      </c>
      <c r="AE2150" s="5">
        <v>50.85</v>
      </c>
      <c r="AF2150" s="5">
        <v>0</v>
      </c>
      <c r="AG2150" s="5">
        <v>9.15</v>
      </c>
      <c r="AH2150" s="5">
        <f t="shared" si="362"/>
        <v>60</v>
      </c>
    </row>
    <row r="2151" spans="1:34" x14ac:dyDescent="0.25">
      <c r="A2151" s="5">
        <v>2096</v>
      </c>
      <c r="B2151" s="5" t="s">
        <v>29</v>
      </c>
      <c r="C2151" s="5" t="s">
        <v>30</v>
      </c>
      <c r="D2151" s="5" t="s">
        <v>2562</v>
      </c>
      <c r="E2151" s="15" t="str">
        <f t="shared" si="363"/>
        <v>B001</v>
      </c>
      <c r="F2151" s="15" t="str">
        <f t="shared" si="353"/>
        <v>16772</v>
      </c>
      <c r="G2151" s="15" t="str">
        <f t="shared" si="354"/>
        <v>1-1</v>
      </c>
      <c r="H2151" s="5" t="s">
        <v>2491</v>
      </c>
      <c r="I2151" s="5">
        <f t="shared" si="355"/>
        <v>1</v>
      </c>
      <c r="J2151" s="5">
        <f t="shared" si="356"/>
        <v>2022</v>
      </c>
      <c r="K2151" s="5">
        <f t="shared" si="357"/>
        <v>6</v>
      </c>
      <c r="L2151" s="7">
        <f t="shared" si="358"/>
        <v>44567</v>
      </c>
      <c r="M2151" s="5" t="s">
        <v>2491</v>
      </c>
      <c r="U2151" s="5" t="s">
        <v>33</v>
      </c>
      <c r="V2151" s="5" t="str">
        <f t="shared" si="359"/>
        <v>clientes - varios</v>
      </c>
      <c r="W2151" s="5" t="str">
        <f t="shared" si="360"/>
        <v>CLIENTES - VARIOS</v>
      </c>
      <c r="X2151" s="5" t="str">
        <f t="shared" si="361"/>
        <v>Clientes - Varios</v>
      </c>
      <c r="Y2151" s="5">
        <v>99999999</v>
      </c>
      <c r="Z2151" s="5" t="s">
        <v>34</v>
      </c>
      <c r="AA2151" s="5" t="s">
        <v>35</v>
      </c>
      <c r="AD2151" s="5" t="s">
        <v>36</v>
      </c>
      <c r="AE2151" s="5">
        <v>76.27</v>
      </c>
      <c r="AF2151" s="5">
        <v>0</v>
      </c>
      <c r="AG2151" s="5">
        <v>13.73</v>
      </c>
      <c r="AH2151" s="5">
        <f t="shared" si="362"/>
        <v>90</v>
      </c>
    </row>
    <row r="2152" spans="1:34" x14ac:dyDescent="0.25">
      <c r="A2152" s="5">
        <v>2097</v>
      </c>
      <c r="B2152" s="5" t="s">
        <v>29</v>
      </c>
      <c r="C2152" s="5" t="s">
        <v>30</v>
      </c>
      <c r="D2152" s="5" t="s">
        <v>2563</v>
      </c>
      <c r="E2152" s="15" t="str">
        <f t="shared" si="363"/>
        <v>B001</v>
      </c>
      <c r="F2152" s="15" t="str">
        <f t="shared" si="353"/>
        <v>16771</v>
      </c>
      <c r="G2152" s="15" t="str">
        <f t="shared" si="354"/>
        <v>1-1</v>
      </c>
      <c r="H2152" s="5" t="s">
        <v>2491</v>
      </c>
      <c r="I2152" s="5">
        <f t="shared" si="355"/>
        <v>1</v>
      </c>
      <c r="J2152" s="5">
        <f t="shared" si="356"/>
        <v>2022</v>
      </c>
      <c r="K2152" s="5">
        <f t="shared" si="357"/>
        <v>6</v>
      </c>
      <c r="L2152" s="7">
        <f t="shared" si="358"/>
        <v>44567</v>
      </c>
      <c r="M2152" s="5" t="s">
        <v>2491</v>
      </c>
      <c r="U2152" s="5" t="s">
        <v>33</v>
      </c>
      <c r="V2152" s="5" t="str">
        <f t="shared" si="359"/>
        <v>clientes - varios</v>
      </c>
      <c r="W2152" s="5" t="str">
        <f t="shared" si="360"/>
        <v>CLIENTES - VARIOS</v>
      </c>
      <c r="X2152" s="5" t="str">
        <f t="shared" si="361"/>
        <v>Clientes - Varios</v>
      </c>
      <c r="Y2152" s="5">
        <v>99999999</v>
      </c>
      <c r="Z2152" s="5" t="s">
        <v>34</v>
      </c>
      <c r="AA2152" s="5" t="s">
        <v>35</v>
      </c>
      <c r="AD2152" s="5" t="s">
        <v>36</v>
      </c>
      <c r="AE2152" s="5">
        <v>67.8</v>
      </c>
      <c r="AF2152" s="5">
        <v>0</v>
      </c>
      <c r="AG2152" s="5">
        <v>12.2</v>
      </c>
      <c r="AH2152" s="5">
        <f t="shared" si="362"/>
        <v>80</v>
      </c>
    </row>
    <row r="2153" spans="1:34" x14ac:dyDescent="0.25">
      <c r="A2153" s="5">
        <v>2098</v>
      </c>
      <c r="B2153" s="5" t="s">
        <v>29</v>
      </c>
      <c r="C2153" s="5" t="s">
        <v>30</v>
      </c>
      <c r="D2153" s="5" t="s">
        <v>2564</v>
      </c>
      <c r="E2153" s="15" t="str">
        <f t="shared" si="363"/>
        <v>B001</v>
      </c>
      <c r="F2153" s="15" t="str">
        <f t="shared" si="353"/>
        <v>16770</v>
      </c>
      <c r="G2153" s="15" t="str">
        <f t="shared" si="354"/>
        <v>1-1</v>
      </c>
      <c r="H2153" s="5" t="s">
        <v>2491</v>
      </c>
      <c r="I2153" s="5">
        <f t="shared" si="355"/>
        <v>1</v>
      </c>
      <c r="J2153" s="5">
        <f t="shared" si="356"/>
        <v>2022</v>
      </c>
      <c r="K2153" s="5">
        <f t="shared" si="357"/>
        <v>6</v>
      </c>
      <c r="L2153" s="7">
        <f t="shared" si="358"/>
        <v>44567</v>
      </c>
      <c r="M2153" s="5" t="s">
        <v>2491</v>
      </c>
      <c r="U2153" s="5" t="s">
        <v>33</v>
      </c>
      <c r="V2153" s="5" t="str">
        <f t="shared" si="359"/>
        <v>clientes - varios</v>
      </c>
      <c r="W2153" s="5" t="str">
        <f t="shared" si="360"/>
        <v>CLIENTES - VARIOS</v>
      </c>
      <c r="X2153" s="5" t="str">
        <f t="shared" si="361"/>
        <v>Clientes - Varios</v>
      </c>
      <c r="Y2153" s="5">
        <v>99999999</v>
      </c>
      <c r="Z2153" s="5" t="s">
        <v>34</v>
      </c>
      <c r="AA2153" s="5" t="s">
        <v>35</v>
      </c>
      <c r="AD2153" s="5" t="s">
        <v>36</v>
      </c>
      <c r="AE2153" s="5">
        <v>101.7</v>
      </c>
      <c r="AF2153" s="5">
        <v>0</v>
      </c>
      <c r="AG2153" s="5">
        <v>18.309999999999999</v>
      </c>
      <c r="AH2153" s="5">
        <f t="shared" si="362"/>
        <v>120.01</v>
      </c>
    </row>
    <row r="2154" spans="1:34" x14ac:dyDescent="0.25">
      <c r="A2154" s="5">
        <v>2099</v>
      </c>
      <c r="B2154" s="5" t="s">
        <v>29</v>
      </c>
      <c r="C2154" s="5" t="s">
        <v>30</v>
      </c>
      <c r="D2154" s="5" t="s">
        <v>2565</v>
      </c>
      <c r="E2154" s="15" t="str">
        <f t="shared" si="363"/>
        <v>B001</v>
      </c>
      <c r="F2154" s="15" t="str">
        <f t="shared" si="353"/>
        <v>16769</v>
      </c>
      <c r="G2154" s="15" t="str">
        <f t="shared" si="354"/>
        <v>1-1</v>
      </c>
      <c r="H2154" s="5" t="s">
        <v>2491</v>
      </c>
      <c r="I2154" s="5">
        <f t="shared" si="355"/>
        <v>1</v>
      </c>
      <c r="J2154" s="5">
        <f t="shared" si="356"/>
        <v>2022</v>
      </c>
      <c r="K2154" s="5">
        <f t="shared" si="357"/>
        <v>6</v>
      </c>
      <c r="L2154" s="7">
        <f t="shared" si="358"/>
        <v>44567</v>
      </c>
      <c r="M2154" s="5" t="s">
        <v>2491</v>
      </c>
      <c r="U2154" s="5" t="s">
        <v>33</v>
      </c>
      <c r="V2154" s="5" t="str">
        <f t="shared" si="359"/>
        <v>clientes - varios</v>
      </c>
      <c r="W2154" s="5" t="str">
        <f t="shared" si="360"/>
        <v>CLIENTES - VARIOS</v>
      </c>
      <c r="X2154" s="5" t="str">
        <f t="shared" si="361"/>
        <v>Clientes - Varios</v>
      </c>
      <c r="Y2154" s="5">
        <v>99999999</v>
      </c>
      <c r="Z2154" s="5" t="s">
        <v>34</v>
      </c>
      <c r="AA2154" s="5" t="s">
        <v>35</v>
      </c>
      <c r="AD2154" s="5" t="s">
        <v>36</v>
      </c>
      <c r="AE2154" s="5">
        <v>423.73</v>
      </c>
      <c r="AF2154" s="5">
        <v>0</v>
      </c>
      <c r="AG2154" s="5">
        <v>76.27</v>
      </c>
      <c r="AH2154" s="5">
        <f t="shared" si="362"/>
        <v>500</v>
      </c>
    </row>
    <row r="2155" spans="1:34" x14ac:dyDescent="0.25">
      <c r="A2155" s="5">
        <v>2100</v>
      </c>
      <c r="B2155" s="5" t="s">
        <v>29</v>
      </c>
      <c r="C2155" s="5" t="s">
        <v>30</v>
      </c>
      <c r="D2155" s="5" t="s">
        <v>2566</v>
      </c>
      <c r="E2155" s="15" t="str">
        <f t="shared" si="363"/>
        <v>B001</v>
      </c>
      <c r="F2155" s="15" t="str">
        <f t="shared" si="353"/>
        <v>16768</v>
      </c>
      <c r="G2155" s="15" t="str">
        <f t="shared" si="354"/>
        <v>1-1</v>
      </c>
      <c r="H2155" s="5" t="s">
        <v>2491</v>
      </c>
      <c r="I2155" s="5">
        <f t="shared" si="355"/>
        <v>1</v>
      </c>
      <c r="J2155" s="5">
        <f t="shared" si="356"/>
        <v>2022</v>
      </c>
      <c r="K2155" s="5">
        <f t="shared" si="357"/>
        <v>6</v>
      </c>
      <c r="L2155" s="7">
        <f t="shared" si="358"/>
        <v>44567</v>
      </c>
      <c r="M2155" s="5" t="s">
        <v>2491</v>
      </c>
      <c r="U2155" s="5" t="s">
        <v>33</v>
      </c>
      <c r="V2155" s="5" t="str">
        <f t="shared" si="359"/>
        <v>clientes - varios</v>
      </c>
      <c r="W2155" s="5" t="str">
        <f t="shared" si="360"/>
        <v>CLIENTES - VARIOS</v>
      </c>
      <c r="X2155" s="5" t="str">
        <f t="shared" si="361"/>
        <v>Clientes - Varios</v>
      </c>
      <c r="Y2155" s="5">
        <v>99999999</v>
      </c>
      <c r="Z2155" s="5" t="s">
        <v>34</v>
      </c>
      <c r="AA2155" s="5" t="s">
        <v>35</v>
      </c>
      <c r="AD2155" s="5" t="s">
        <v>36</v>
      </c>
      <c r="AE2155" s="5">
        <v>67.8</v>
      </c>
      <c r="AF2155" s="5">
        <v>0</v>
      </c>
      <c r="AG2155" s="5">
        <v>12.2</v>
      </c>
      <c r="AH2155" s="5">
        <f t="shared" si="362"/>
        <v>80</v>
      </c>
    </row>
    <row r="2156" spans="1:34" x14ac:dyDescent="0.25">
      <c r="A2156" s="5">
        <v>2101</v>
      </c>
      <c r="B2156" s="5" t="s">
        <v>29</v>
      </c>
      <c r="C2156" s="5" t="s">
        <v>30</v>
      </c>
      <c r="D2156" s="5" t="s">
        <v>2567</v>
      </c>
      <c r="E2156" s="15" t="str">
        <f t="shared" si="363"/>
        <v>B001</v>
      </c>
      <c r="F2156" s="15" t="str">
        <f t="shared" si="353"/>
        <v>16767</v>
      </c>
      <c r="G2156" s="15" t="str">
        <f t="shared" si="354"/>
        <v>1-1</v>
      </c>
      <c r="H2156" s="5" t="s">
        <v>2491</v>
      </c>
      <c r="I2156" s="5">
        <f t="shared" si="355"/>
        <v>1</v>
      </c>
      <c r="J2156" s="5">
        <f t="shared" si="356"/>
        <v>2022</v>
      </c>
      <c r="K2156" s="5">
        <f t="shared" si="357"/>
        <v>6</v>
      </c>
      <c r="L2156" s="7">
        <f t="shared" si="358"/>
        <v>44567</v>
      </c>
      <c r="M2156" s="5" t="s">
        <v>2491</v>
      </c>
      <c r="U2156" s="5" t="s">
        <v>33</v>
      </c>
      <c r="V2156" s="5" t="str">
        <f t="shared" si="359"/>
        <v>clientes - varios</v>
      </c>
      <c r="W2156" s="5" t="str">
        <f t="shared" si="360"/>
        <v>CLIENTES - VARIOS</v>
      </c>
      <c r="X2156" s="5" t="str">
        <f t="shared" si="361"/>
        <v>Clientes - Varios</v>
      </c>
      <c r="Y2156" s="5">
        <v>99999999</v>
      </c>
      <c r="Z2156" s="5" t="s">
        <v>34</v>
      </c>
      <c r="AA2156" s="5" t="s">
        <v>35</v>
      </c>
      <c r="AD2156" s="5" t="s">
        <v>36</v>
      </c>
      <c r="AE2156" s="5">
        <v>254.24</v>
      </c>
      <c r="AF2156" s="5">
        <v>0</v>
      </c>
      <c r="AG2156" s="5">
        <v>45.76</v>
      </c>
      <c r="AH2156" s="5">
        <f t="shared" si="362"/>
        <v>300</v>
      </c>
    </row>
    <row r="2157" spans="1:34" x14ac:dyDescent="0.25">
      <c r="A2157" s="5">
        <v>2102</v>
      </c>
      <c r="B2157" s="5" t="s">
        <v>29</v>
      </c>
      <c r="C2157" s="5" t="s">
        <v>30</v>
      </c>
      <c r="D2157" s="5" t="s">
        <v>2568</v>
      </c>
      <c r="E2157" s="15" t="str">
        <f t="shared" si="363"/>
        <v>B001</v>
      </c>
      <c r="F2157" s="15" t="str">
        <f t="shared" si="353"/>
        <v>16766</v>
      </c>
      <c r="G2157" s="15" t="str">
        <f t="shared" si="354"/>
        <v>1-1</v>
      </c>
      <c r="H2157" s="5" t="s">
        <v>2491</v>
      </c>
      <c r="I2157" s="5">
        <f t="shared" si="355"/>
        <v>1</v>
      </c>
      <c r="J2157" s="5">
        <f t="shared" si="356"/>
        <v>2022</v>
      </c>
      <c r="K2157" s="5">
        <f t="shared" si="357"/>
        <v>6</v>
      </c>
      <c r="L2157" s="7">
        <f t="shared" si="358"/>
        <v>44567</v>
      </c>
      <c r="M2157" s="5" t="s">
        <v>2491</v>
      </c>
      <c r="U2157" s="5" t="s">
        <v>33</v>
      </c>
      <c r="V2157" s="5" t="str">
        <f t="shared" si="359"/>
        <v>clientes - varios</v>
      </c>
      <c r="W2157" s="5" t="str">
        <f t="shared" si="360"/>
        <v>CLIENTES - VARIOS</v>
      </c>
      <c r="X2157" s="5" t="str">
        <f t="shared" si="361"/>
        <v>Clientes - Varios</v>
      </c>
      <c r="Y2157" s="5">
        <v>99999999</v>
      </c>
      <c r="Z2157" s="5" t="s">
        <v>34</v>
      </c>
      <c r="AA2157" s="5" t="s">
        <v>35</v>
      </c>
      <c r="AD2157" s="5" t="s">
        <v>36</v>
      </c>
      <c r="AE2157" s="5">
        <v>211.87</v>
      </c>
      <c r="AF2157" s="5">
        <v>0</v>
      </c>
      <c r="AG2157" s="5">
        <v>38.14</v>
      </c>
      <c r="AH2157" s="5">
        <f t="shared" si="362"/>
        <v>250.01</v>
      </c>
    </row>
    <row r="2158" spans="1:34" x14ac:dyDescent="0.25">
      <c r="A2158" s="5">
        <v>2103</v>
      </c>
      <c r="B2158" s="5" t="s">
        <v>29</v>
      </c>
      <c r="C2158" s="5" t="s">
        <v>30</v>
      </c>
      <c r="D2158" s="5" t="s">
        <v>2569</v>
      </c>
      <c r="E2158" s="15" t="str">
        <f t="shared" si="363"/>
        <v>B001</v>
      </c>
      <c r="F2158" s="15" t="str">
        <f t="shared" si="353"/>
        <v>16765</v>
      </c>
      <c r="G2158" s="15" t="str">
        <f t="shared" si="354"/>
        <v>1-1</v>
      </c>
      <c r="H2158" s="5" t="s">
        <v>2491</v>
      </c>
      <c r="I2158" s="5">
        <f t="shared" si="355"/>
        <v>1</v>
      </c>
      <c r="J2158" s="5">
        <f t="shared" si="356"/>
        <v>2022</v>
      </c>
      <c r="K2158" s="5">
        <f t="shared" si="357"/>
        <v>6</v>
      </c>
      <c r="L2158" s="7">
        <f t="shared" si="358"/>
        <v>44567</v>
      </c>
      <c r="M2158" s="5" t="s">
        <v>2491</v>
      </c>
      <c r="U2158" s="5" t="s">
        <v>33</v>
      </c>
      <c r="V2158" s="5" t="str">
        <f t="shared" si="359"/>
        <v>clientes - varios</v>
      </c>
      <c r="W2158" s="5" t="str">
        <f t="shared" si="360"/>
        <v>CLIENTES - VARIOS</v>
      </c>
      <c r="X2158" s="5" t="str">
        <f t="shared" si="361"/>
        <v>Clientes - Varios</v>
      </c>
      <c r="Y2158" s="5">
        <v>99999999</v>
      </c>
      <c r="Z2158" s="5" t="s">
        <v>34</v>
      </c>
      <c r="AA2158" s="5" t="s">
        <v>35</v>
      </c>
      <c r="AD2158" s="5" t="s">
        <v>36</v>
      </c>
      <c r="AE2158" s="5">
        <v>237.29</v>
      </c>
      <c r="AF2158" s="5">
        <v>0</v>
      </c>
      <c r="AG2158" s="5">
        <v>42.71</v>
      </c>
      <c r="AH2158" s="5">
        <f t="shared" si="362"/>
        <v>280</v>
      </c>
    </row>
    <row r="2159" spans="1:34" x14ac:dyDescent="0.25">
      <c r="A2159" s="5">
        <v>2104</v>
      </c>
      <c r="B2159" s="5" t="s">
        <v>29</v>
      </c>
      <c r="C2159" s="5" t="s">
        <v>30</v>
      </c>
      <c r="D2159" s="5" t="s">
        <v>2570</v>
      </c>
      <c r="E2159" s="15" t="str">
        <f t="shared" si="363"/>
        <v>B001</v>
      </c>
      <c r="F2159" s="15" t="str">
        <f t="shared" si="353"/>
        <v>16764</v>
      </c>
      <c r="G2159" s="15" t="str">
        <f t="shared" si="354"/>
        <v>1-1</v>
      </c>
      <c r="H2159" s="5" t="s">
        <v>2491</v>
      </c>
      <c r="I2159" s="5">
        <f t="shared" si="355"/>
        <v>1</v>
      </c>
      <c r="J2159" s="5">
        <f t="shared" si="356"/>
        <v>2022</v>
      </c>
      <c r="K2159" s="5">
        <f t="shared" si="357"/>
        <v>6</v>
      </c>
      <c r="L2159" s="7">
        <f t="shared" si="358"/>
        <v>44567</v>
      </c>
      <c r="M2159" s="5" t="s">
        <v>2491</v>
      </c>
      <c r="U2159" s="5" t="s">
        <v>33</v>
      </c>
      <c r="V2159" s="5" t="str">
        <f t="shared" si="359"/>
        <v>clientes - varios</v>
      </c>
      <c r="W2159" s="5" t="str">
        <f t="shared" si="360"/>
        <v>CLIENTES - VARIOS</v>
      </c>
      <c r="X2159" s="5" t="str">
        <f t="shared" si="361"/>
        <v>Clientes - Varios</v>
      </c>
      <c r="Y2159" s="5">
        <v>99999999</v>
      </c>
      <c r="Z2159" s="5" t="s">
        <v>34</v>
      </c>
      <c r="AA2159" s="5" t="s">
        <v>35</v>
      </c>
      <c r="AD2159" s="5" t="s">
        <v>36</v>
      </c>
      <c r="AE2159" s="5">
        <v>148.31</v>
      </c>
      <c r="AF2159" s="5">
        <v>0</v>
      </c>
      <c r="AG2159" s="5">
        <v>26.7</v>
      </c>
      <c r="AH2159" s="5">
        <f t="shared" si="362"/>
        <v>175.01</v>
      </c>
    </row>
    <row r="2160" spans="1:34" x14ac:dyDescent="0.25">
      <c r="A2160" s="5">
        <v>2105</v>
      </c>
      <c r="B2160" s="5" t="s">
        <v>29</v>
      </c>
      <c r="C2160" s="5" t="s">
        <v>30</v>
      </c>
      <c r="D2160" s="5" t="s">
        <v>2571</v>
      </c>
      <c r="E2160" s="15" t="str">
        <f t="shared" si="363"/>
        <v>B001</v>
      </c>
      <c r="F2160" s="15" t="str">
        <f t="shared" si="353"/>
        <v>16763</v>
      </c>
      <c r="G2160" s="15" t="str">
        <f t="shared" si="354"/>
        <v>1-1</v>
      </c>
      <c r="H2160" s="5" t="s">
        <v>2491</v>
      </c>
      <c r="I2160" s="5">
        <f t="shared" si="355"/>
        <v>1</v>
      </c>
      <c r="J2160" s="5">
        <f t="shared" si="356"/>
        <v>2022</v>
      </c>
      <c r="K2160" s="5">
        <f t="shared" si="357"/>
        <v>6</v>
      </c>
      <c r="L2160" s="7">
        <f t="shared" si="358"/>
        <v>44567</v>
      </c>
      <c r="M2160" s="5" t="s">
        <v>2491</v>
      </c>
      <c r="U2160" s="5" t="s">
        <v>33</v>
      </c>
      <c r="V2160" s="5" t="str">
        <f t="shared" si="359"/>
        <v>clientes - varios</v>
      </c>
      <c r="W2160" s="5" t="str">
        <f t="shared" si="360"/>
        <v>CLIENTES - VARIOS</v>
      </c>
      <c r="X2160" s="5" t="str">
        <f t="shared" si="361"/>
        <v>Clientes - Varios</v>
      </c>
      <c r="Y2160" s="5">
        <v>99999999</v>
      </c>
      <c r="Z2160" s="5" t="s">
        <v>34</v>
      </c>
      <c r="AA2160" s="5" t="s">
        <v>35</v>
      </c>
      <c r="AD2160" s="5" t="s">
        <v>36</v>
      </c>
      <c r="AE2160" s="5">
        <v>148.31</v>
      </c>
      <c r="AF2160" s="5">
        <v>0</v>
      </c>
      <c r="AG2160" s="5">
        <v>26.7</v>
      </c>
      <c r="AH2160" s="5">
        <f t="shared" si="362"/>
        <v>175.01</v>
      </c>
    </row>
    <row r="2161" spans="1:34" x14ac:dyDescent="0.25">
      <c r="A2161" s="5">
        <v>2106</v>
      </c>
      <c r="B2161" s="5" t="s">
        <v>29</v>
      </c>
      <c r="C2161" s="5" t="s">
        <v>30</v>
      </c>
      <c r="D2161" s="5" t="s">
        <v>2572</v>
      </c>
      <c r="E2161" s="15" t="str">
        <f t="shared" si="363"/>
        <v>B001</v>
      </c>
      <c r="F2161" s="15" t="str">
        <f t="shared" si="353"/>
        <v>16762</v>
      </c>
      <c r="G2161" s="15" t="str">
        <f t="shared" si="354"/>
        <v>1-1</v>
      </c>
      <c r="H2161" s="5" t="s">
        <v>2491</v>
      </c>
      <c r="I2161" s="5">
        <f t="shared" si="355"/>
        <v>1</v>
      </c>
      <c r="J2161" s="5">
        <f t="shared" si="356"/>
        <v>2022</v>
      </c>
      <c r="K2161" s="5">
        <f t="shared" si="357"/>
        <v>6</v>
      </c>
      <c r="L2161" s="7">
        <f t="shared" si="358"/>
        <v>44567</v>
      </c>
      <c r="M2161" s="5" t="s">
        <v>2491</v>
      </c>
      <c r="U2161" s="5" t="s">
        <v>33</v>
      </c>
      <c r="V2161" s="5" t="str">
        <f t="shared" si="359"/>
        <v>clientes - varios</v>
      </c>
      <c r="W2161" s="5" t="str">
        <f t="shared" si="360"/>
        <v>CLIENTES - VARIOS</v>
      </c>
      <c r="X2161" s="5" t="str">
        <f t="shared" si="361"/>
        <v>Clientes - Varios</v>
      </c>
      <c r="Y2161" s="5">
        <v>99999999</v>
      </c>
      <c r="Z2161" s="5" t="s">
        <v>34</v>
      </c>
      <c r="AA2161" s="5" t="s">
        <v>35</v>
      </c>
      <c r="AD2161" s="5" t="s">
        <v>36</v>
      </c>
      <c r="AE2161" s="5">
        <v>127.12</v>
      </c>
      <c r="AF2161" s="5">
        <v>0</v>
      </c>
      <c r="AG2161" s="5">
        <v>22.88</v>
      </c>
      <c r="AH2161" s="5">
        <f t="shared" si="362"/>
        <v>150</v>
      </c>
    </row>
    <row r="2162" spans="1:34" x14ac:dyDescent="0.25">
      <c r="A2162" s="5">
        <v>2107</v>
      </c>
      <c r="B2162" s="5" t="s">
        <v>29</v>
      </c>
      <c r="C2162" s="5" t="s">
        <v>30</v>
      </c>
      <c r="D2162" s="5" t="s">
        <v>2573</v>
      </c>
      <c r="E2162" s="15" t="str">
        <f t="shared" si="363"/>
        <v>B001</v>
      </c>
      <c r="F2162" s="15" t="str">
        <f t="shared" si="353"/>
        <v>16761</v>
      </c>
      <c r="G2162" s="15" t="str">
        <f t="shared" si="354"/>
        <v>1-1</v>
      </c>
      <c r="H2162" s="5" t="s">
        <v>2491</v>
      </c>
      <c r="I2162" s="5">
        <f t="shared" si="355"/>
        <v>1</v>
      </c>
      <c r="J2162" s="5">
        <f t="shared" si="356"/>
        <v>2022</v>
      </c>
      <c r="K2162" s="5">
        <f t="shared" si="357"/>
        <v>6</v>
      </c>
      <c r="L2162" s="7">
        <f t="shared" si="358"/>
        <v>44567</v>
      </c>
      <c r="M2162" s="5" t="s">
        <v>2491</v>
      </c>
      <c r="U2162" s="5" t="s">
        <v>33</v>
      </c>
      <c r="V2162" s="5" t="str">
        <f t="shared" si="359"/>
        <v>clientes - varios</v>
      </c>
      <c r="W2162" s="5" t="str">
        <f t="shared" si="360"/>
        <v>CLIENTES - VARIOS</v>
      </c>
      <c r="X2162" s="5" t="str">
        <f t="shared" si="361"/>
        <v>Clientes - Varios</v>
      </c>
      <c r="Y2162" s="5">
        <v>99999999</v>
      </c>
      <c r="Z2162" s="5" t="s">
        <v>34</v>
      </c>
      <c r="AA2162" s="5" t="s">
        <v>35</v>
      </c>
      <c r="AD2162" s="5" t="s">
        <v>36</v>
      </c>
      <c r="AE2162" s="5">
        <v>423.73</v>
      </c>
      <c r="AF2162" s="5">
        <v>0</v>
      </c>
      <c r="AG2162" s="5">
        <v>76.27</v>
      </c>
      <c r="AH2162" s="5">
        <f t="shared" si="362"/>
        <v>500</v>
      </c>
    </row>
    <row r="2163" spans="1:34" x14ac:dyDescent="0.25">
      <c r="A2163" s="5">
        <v>2108</v>
      </c>
      <c r="B2163" s="5" t="s">
        <v>29</v>
      </c>
      <c r="C2163" s="5" t="s">
        <v>30</v>
      </c>
      <c r="D2163" s="5" t="s">
        <v>2574</v>
      </c>
      <c r="E2163" s="15" t="str">
        <f t="shared" si="363"/>
        <v>B001</v>
      </c>
      <c r="F2163" s="15" t="str">
        <f t="shared" si="353"/>
        <v>16760</v>
      </c>
      <c r="G2163" s="15" t="str">
        <f t="shared" si="354"/>
        <v>1-1</v>
      </c>
      <c r="H2163" s="5" t="s">
        <v>2575</v>
      </c>
      <c r="I2163" s="5">
        <f t="shared" si="355"/>
        <v>1</v>
      </c>
      <c r="J2163" s="5">
        <f t="shared" si="356"/>
        <v>2022</v>
      </c>
      <c r="K2163" s="5">
        <f t="shared" si="357"/>
        <v>5</v>
      </c>
      <c r="L2163" s="7">
        <f t="shared" si="358"/>
        <v>44566</v>
      </c>
      <c r="M2163" s="5" t="s">
        <v>2575</v>
      </c>
      <c r="U2163" s="5" t="s">
        <v>33</v>
      </c>
      <c r="V2163" s="5" t="str">
        <f t="shared" si="359"/>
        <v>clientes - varios</v>
      </c>
      <c r="W2163" s="5" t="str">
        <f t="shared" si="360"/>
        <v>CLIENTES - VARIOS</v>
      </c>
      <c r="X2163" s="5" t="str">
        <f t="shared" si="361"/>
        <v>Clientes - Varios</v>
      </c>
      <c r="Y2163" s="5">
        <v>99999999</v>
      </c>
      <c r="Z2163" s="5" t="s">
        <v>34</v>
      </c>
      <c r="AA2163" s="5" t="s">
        <v>35</v>
      </c>
      <c r="AD2163" s="5" t="s">
        <v>36</v>
      </c>
      <c r="AE2163" s="5">
        <v>45.76</v>
      </c>
      <c r="AF2163" s="5">
        <v>0</v>
      </c>
      <c r="AG2163" s="5">
        <v>8.24</v>
      </c>
      <c r="AH2163" s="5">
        <f t="shared" si="362"/>
        <v>54</v>
      </c>
    </row>
    <row r="2164" spans="1:34" x14ac:dyDescent="0.25">
      <c r="A2164" s="5">
        <v>2109</v>
      </c>
      <c r="B2164" s="5" t="s">
        <v>29</v>
      </c>
      <c r="C2164" s="5" t="s">
        <v>38</v>
      </c>
      <c r="D2164" s="5" t="s">
        <v>2576</v>
      </c>
      <c r="E2164" s="15" t="str">
        <f t="shared" si="363"/>
        <v>F001</v>
      </c>
      <c r="F2164" s="15" t="str">
        <f t="shared" si="353"/>
        <v>8030</v>
      </c>
      <c r="G2164" s="15" t="str">
        <f t="shared" si="354"/>
        <v>1-8</v>
      </c>
      <c r="H2164" s="5" t="s">
        <v>2575</v>
      </c>
      <c r="I2164" s="5">
        <f t="shared" si="355"/>
        <v>1</v>
      </c>
      <c r="J2164" s="5">
        <f t="shared" si="356"/>
        <v>2022</v>
      </c>
      <c r="K2164" s="5">
        <f t="shared" si="357"/>
        <v>5</v>
      </c>
      <c r="L2164" s="7">
        <f t="shared" si="358"/>
        <v>44566</v>
      </c>
      <c r="M2164" s="5" t="s">
        <v>2575</v>
      </c>
      <c r="R2164" s="5" t="s">
        <v>469</v>
      </c>
      <c r="S2164" s="5" t="s">
        <v>61</v>
      </c>
      <c r="T2164" s="5" t="s">
        <v>469</v>
      </c>
      <c r="U2164" s="5" t="s">
        <v>470</v>
      </c>
      <c r="V2164" s="5" t="str">
        <f t="shared" si="359"/>
        <v>e.y.n.c.contratistas generales e.i.r.l.</v>
      </c>
      <c r="W2164" s="5" t="str">
        <f t="shared" si="360"/>
        <v>E.Y.N.C.CONTRATISTAS GENERALES E.I.R.L.</v>
      </c>
      <c r="X2164" s="5" t="str">
        <f t="shared" si="361"/>
        <v>E.Y.N.C.Contratistas Generales E.I.R.L.</v>
      </c>
      <c r="Y2164" s="5">
        <v>20491842122</v>
      </c>
      <c r="Z2164" s="5" t="s">
        <v>34</v>
      </c>
      <c r="AA2164" s="5" t="s">
        <v>35</v>
      </c>
      <c r="AD2164" s="5" t="s">
        <v>36</v>
      </c>
      <c r="AE2164" s="5">
        <v>84.75</v>
      </c>
      <c r="AF2164" s="5">
        <v>0</v>
      </c>
      <c r="AG2164" s="5">
        <v>15.25</v>
      </c>
      <c r="AH2164" s="5">
        <f t="shared" si="362"/>
        <v>100</v>
      </c>
    </row>
    <row r="2165" spans="1:34" x14ac:dyDescent="0.25">
      <c r="A2165" s="5">
        <v>2110</v>
      </c>
      <c r="B2165" s="5" t="s">
        <v>29</v>
      </c>
      <c r="C2165" s="5" t="s">
        <v>30</v>
      </c>
      <c r="D2165" s="5" t="s">
        <v>2577</v>
      </c>
      <c r="E2165" s="15" t="str">
        <f t="shared" si="363"/>
        <v>B001</v>
      </c>
      <c r="F2165" s="15" t="str">
        <f t="shared" si="353"/>
        <v>16759</v>
      </c>
      <c r="G2165" s="15" t="str">
        <f t="shared" si="354"/>
        <v>1-1</v>
      </c>
      <c r="H2165" s="5" t="s">
        <v>2575</v>
      </c>
      <c r="I2165" s="5">
        <f t="shared" si="355"/>
        <v>1</v>
      </c>
      <c r="J2165" s="5">
        <f t="shared" si="356"/>
        <v>2022</v>
      </c>
      <c r="K2165" s="5">
        <f t="shared" si="357"/>
        <v>5</v>
      </c>
      <c r="L2165" s="7">
        <f t="shared" si="358"/>
        <v>44566</v>
      </c>
      <c r="M2165" s="5" t="s">
        <v>2575</v>
      </c>
      <c r="U2165" s="5" t="s">
        <v>33</v>
      </c>
      <c r="V2165" s="5" t="str">
        <f t="shared" si="359"/>
        <v>clientes - varios</v>
      </c>
      <c r="W2165" s="5" t="str">
        <f t="shared" si="360"/>
        <v>CLIENTES - VARIOS</v>
      </c>
      <c r="X2165" s="5" t="str">
        <f t="shared" si="361"/>
        <v>Clientes - Varios</v>
      </c>
      <c r="Y2165" s="5">
        <v>99999999</v>
      </c>
      <c r="Z2165" s="5" t="s">
        <v>34</v>
      </c>
      <c r="AA2165" s="5" t="s">
        <v>35</v>
      </c>
      <c r="AD2165" s="5" t="s">
        <v>36</v>
      </c>
      <c r="AE2165" s="5">
        <v>118.64</v>
      </c>
      <c r="AF2165" s="5">
        <v>0</v>
      </c>
      <c r="AG2165" s="5">
        <v>21.36</v>
      </c>
      <c r="AH2165" s="5">
        <f t="shared" si="362"/>
        <v>140</v>
      </c>
    </row>
    <row r="2166" spans="1:34" x14ac:dyDescent="0.25">
      <c r="A2166" s="5">
        <v>2111</v>
      </c>
      <c r="B2166" s="5" t="s">
        <v>29</v>
      </c>
      <c r="C2166" s="5" t="s">
        <v>38</v>
      </c>
      <c r="D2166" s="5" t="s">
        <v>2578</v>
      </c>
      <c r="E2166" s="15" t="str">
        <f t="shared" si="363"/>
        <v>F001</v>
      </c>
      <c r="F2166" s="15" t="str">
        <f t="shared" si="353"/>
        <v>8029</v>
      </c>
      <c r="G2166" s="15" t="str">
        <f t="shared" si="354"/>
        <v>1-8</v>
      </c>
      <c r="H2166" s="5" t="s">
        <v>2575</v>
      </c>
      <c r="I2166" s="5">
        <f t="shared" si="355"/>
        <v>1</v>
      </c>
      <c r="J2166" s="5">
        <f t="shared" si="356"/>
        <v>2022</v>
      </c>
      <c r="K2166" s="5">
        <f t="shared" si="357"/>
        <v>5</v>
      </c>
      <c r="L2166" s="7">
        <f t="shared" si="358"/>
        <v>44566</v>
      </c>
      <c r="M2166" s="5" t="s">
        <v>2575</v>
      </c>
      <c r="S2166" s="5" t="s">
        <v>61</v>
      </c>
      <c r="T2166" s="5" t="s">
        <v>713</v>
      </c>
      <c r="U2166" s="5" t="s">
        <v>1342</v>
      </c>
      <c r="V2166" s="5" t="str">
        <f t="shared" si="359"/>
        <v>burga blanco joel</v>
      </c>
      <c r="W2166" s="5" t="str">
        <f t="shared" si="360"/>
        <v>BURGA BLANCO JOEL</v>
      </c>
      <c r="X2166" s="5" t="str">
        <f t="shared" si="361"/>
        <v>Burga Blanco Joel</v>
      </c>
      <c r="Y2166" s="5">
        <v>10275762488</v>
      </c>
      <c r="Z2166" s="5" t="s">
        <v>34</v>
      </c>
      <c r="AA2166" s="5" t="s">
        <v>35</v>
      </c>
      <c r="AD2166" s="5" t="s">
        <v>36</v>
      </c>
      <c r="AE2166" s="5">
        <v>338.98</v>
      </c>
      <c r="AF2166" s="5">
        <v>0</v>
      </c>
      <c r="AG2166" s="5">
        <v>61.02</v>
      </c>
      <c r="AH2166" s="5">
        <f t="shared" si="362"/>
        <v>400</v>
      </c>
    </row>
    <row r="2167" spans="1:34" x14ac:dyDescent="0.25">
      <c r="A2167" s="5">
        <v>2112</v>
      </c>
      <c r="B2167" s="5" t="s">
        <v>49</v>
      </c>
      <c r="C2167" s="5" t="s">
        <v>38</v>
      </c>
      <c r="D2167" s="5" t="s">
        <v>2579</v>
      </c>
      <c r="E2167" s="15" t="str">
        <f t="shared" si="363"/>
        <v>F003</v>
      </c>
      <c r="F2167" s="15" t="str">
        <f t="shared" si="353"/>
        <v>2030</v>
      </c>
      <c r="G2167" s="15" t="str">
        <f t="shared" si="354"/>
        <v>3-2</v>
      </c>
      <c r="H2167" s="5" t="s">
        <v>2575</v>
      </c>
      <c r="I2167" s="5">
        <f t="shared" si="355"/>
        <v>1</v>
      </c>
      <c r="J2167" s="5">
        <f t="shared" si="356"/>
        <v>2022</v>
      </c>
      <c r="K2167" s="5">
        <f t="shared" si="357"/>
        <v>5</v>
      </c>
      <c r="L2167" s="7">
        <f t="shared" si="358"/>
        <v>44566</v>
      </c>
      <c r="M2167" s="5" t="s">
        <v>2575</v>
      </c>
      <c r="R2167" s="5" t="s">
        <v>41</v>
      </c>
      <c r="S2167" s="5" t="s">
        <v>40</v>
      </c>
      <c r="T2167" s="5" t="s">
        <v>41</v>
      </c>
      <c r="U2167" s="5" t="s">
        <v>106</v>
      </c>
      <c r="V2167" s="5" t="str">
        <f t="shared" si="359"/>
        <v>casiano maco segundo baltazar</v>
      </c>
      <c r="W2167" s="5" t="str">
        <f t="shared" si="360"/>
        <v>CASIANO MACO SEGUNDO BALTAZAR</v>
      </c>
      <c r="X2167" s="5" t="str">
        <f t="shared" si="361"/>
        <v>Casiano Maco Segundo Baltazar</v>
      </c>
      <c r="Y2167" s="5">
        <v>10432479388</v>
      </c>
      <c r="Z2167" s="5" t="s">
        <v>34</v>
      </c>
      <c r="AA2167" s="5" t="s">
        <v>35</v>
      </c>
      <c r="AD2167" s="5" t="s">
        <v>36</v>
      </c>
      <c r="AE2167" s="5">
        <v>25.42</v>
      </c>
      <c r="AF2167" s="5">
        <v>0</v>
      </c>
      <c r="AG2167" s="5">
        <v>4.58</v>
      </c>
      <c r="AH2167" s="5">
        <f t="shared" si="362"/>
        <v>30</v>
      </c>
    </row>
    <row r="2168" spans="1:34" x14ac:dyDescent="0.25">
      <c r="A2168" s="5">
        <v>2113</v>
      </c>
      <c r="B2168" s="5" t="s">
        <v>55</v>
      </c>
      <c r="C2168" s="5" t="s">
        <v>30</v>
      </c>
      <c r="D2168" s="5" t="s">
        <v>2580</v>
      </c>
      <c r="E2168" s="15" t="str">
        <f t="shared" si="363"/>
        <v>B002</v>
      </c>
      <c r="F2168" s="15" t="str">
        <f t="shared" si="353"/>
        <v>15811</v>
      </c>
      <c r="G2168" s="15" t="str">
        <f t="shared" si="354"/>
        <v>2-1</v>
      </c>
      <c r="H2168" s="5" t="s">
        <v>2575</v>
      </c>
      <c r="I2168" s="5">
        <f t="shared" si="355"/>
        <v>1</v>
      </c>
      <c r="J2168" s="5">
        <f t="shared" si="356"/>
        <v>2022</v>
      </c>
      <c r="K2168" s="5">
        <f t="shared" si="357"/>
        <v>5</v>
      </c>
      <c r="L2168" s="7">
        <f t="shared" si="358"/>
        <v>44566</v>
      </c>
      <c r="M2168" s="5" t="s">
        <v>2575</v>
      </c>
      <c r="U2168" s="5" t="s">
        <v>33</v>
      </c>
      <c r="V2168" s="5" t="str">
        <f t="shared" si="359"/>
        <v>clientes - varios</v>
      </c>
      <c r="W2168" s="5" t="str">
        <f t="shared" si="360"/>
        <v>CLIENTES - VARIOS</v>
      </c>
      <c r="X2168" s="5" t="str">
        <f t="shared" si="361"/>
        <v>Clientes - Varios</v>
      </c>
      <c r="Y2168" s="5">
        <v>99999999</v>
      </c>
      <c r="Z2168" s="5" t="s">
        <v>34</v>
      </c>
      <c r="AA2168" s="5" t="s">
        <v>35</v>
      </c>
      <c r="AD2168" s="5" t="s">
        <v>36</v>
      </c>
      <c r="AE2168" s="5">
        <v>423.73</v>
      </c>
      <c r="AF2168" s="5">
        <v>0</v>
      </c>
      <c r="AG2168" s="5">
        <v>76.27</v>
      </c>
      <c r="AH2168" s="5">
        <f t="shared" si="362"/>
        <v>500</v>
      </c>
    </row>
    <row r="2169" spans="1:34" x14ac:dyDescent="0.25">
      <c r="A2169" s="5">
        <v>2114</v>
      </c>
      <c r="B2169" s="5" t="s">
        <v>55</v>
      </c>
      <c r="C2169" s="5" t="s">
        <v>30</v>
      </c>
      <c r="D2169" s="5" t="s">
        <v>2581</v>
      </c>
      <c r="E2169" s="15" t="str">
        <f t="shared" si="363"/>
        <v>B002</v>
      </c>
      <c r="F2169" s="15" t="str">
        <f t="shared" ref="F2169:F2232" si="364">IF(LEFT(RIGHT(D2169,5),1)="-",RIGHT(D2169,4),RIGHT(D2169,5))</f>
        <v>15810</v>
      </c>
      <c r="G2169" s="15" t="str">
        <f t="shared" ref="G2169:G2232" si="365">MID(D2169,4,3)</f>
        <v>2-1</v>
      </c>
      <c r="H2169" s="5" t="s">
        <v>2575</v>
      </c>
      <c r="I2169" s="5">
        <f t="shared" ref="I2169:I2232" si="366">MONTH(H2169)</f>
        <v>1</v>
      </c>
      <c r="J2169" s="5">
        <f t="shared" ref="J2169:J2232" si="367">YEAR(H2169)</f>
        <v>2022</v>
      </c>
      <c r="K2169" s="5">
        <f t="shared" ref="K2169:K2232" si="368">DAY(H2169)</f>
        <v>5</v>
      </c>
      <c r="L2169" s="7">
        <f t="shared" ref="L2169:L2232" si="369">DATE(J2169,I2169,K2169)</f>
        <v>44566</v>
      </c>
      <c r="M2169" s="5" t="s">
        <v>2575</v>
      </c>
      <c r="U2169" s="5" t="s">
        <v>33</v>
      </c>
      <c r="V2169" s="5" t="str">
        <f t="shared" ref="V2169:V2232" si="370">LOWER(U2169)</f>
        <v>clientes - varios</v>
      </c>
      <c r="W2169" s="5" t="str">
        <f t="shared" ref="W2169:W2232" si="371">UPPER(U2169)</f>
        <v>CLIENTES - VARIOS</v>
      </c>
      <c r="X2169" s="5" t="str">
        <f t="shared" ref="X2169:X2232" si="372">PROPER(W2169)</f>
        <v>Clientes - Varios</v>
      </c>
      <c r="Y2169" s="5">
        <v>99999999</v>
      </c>
      <c r="Z2169" s="5" t="s">
        <v>34</v>
      </c>
      <c r="AA2169" s="5" t="s">
        <v>35</v>
      </c>
      <c r="AD2169" s="5" t="s">
        <v>36</v>
      </c>
      <c r="AE2169" s="5">
        <v>127.12</v>
      </c>
      <c r="AF2169" s="5">
        <v>0</v>
      </c>
      <c r="AG2169" s="5">
        <v>22.88</v>
      </c>
      <c r="AH2169" s="5">
        <f t="shared" ref="AH2169:AH2232" si="373">AE2169+AG2169</f>
        <v>150</v>
      </c>
    </row>
    <row r="2170" spans="1:34" x14ac:dyDescent="0.25">
      <c r="A2170" s="5">
        <v>2115</v>
      </c>
      <c r="B2170" s="5" t="s">
        <v>55</v>
      </c>
      <c r="C2170" s="5" t="s">
        <v>30</v>
      </c>
      <c r="D2170" s="5" t="s">
        <v>2582</v>
      </c>
      <c r="E2170" s="15" t="str">
        <f t="shared" ref="E2170:E2233" si="374">LEFT(D2170,4)</f>
        <v>B002</v>
      </c>
      <c r="F2170" s="15" t="str">
        <f t="shared" si="364"/>
        <v>15809</v>
      </c>
      <c r="G2170" s="15" t="str">
        <f t="shared" si="365"/>
        <v>2-1</v>
      </c>
      <c r="H2170" s="5" t="s">
        <v>2575</v>
      </c>
      <c r="I2170" s="5">
        <f t="shared" si="366"/>
        <v>1</v>
      </c>
      <c r="J2170" s="5">
        <f t="shared" si="367"/>
        <v>2022</v>
      </c>
      <c r="K2170" s="5">
        <f t="shared" si="368"/>
        <v>5</v>
      </c>
      <c r="L2170" s="7">
        <f t="shared" si="369"/>
        <v>44566</v>
      </c>
      <c r="M2170" s="5" t="s">
        <v>2575</v>
      </c>
      <c r="U2170" s="5" t="s">
        <v>33</v>
      </c>
      <c r="V2170" s="5" t="str">
        <f t="shared" si="370"/>
        <v>clientes - varios</v>
      </c>
      <c r="W2170" s="5" t="str">
        <f t="shared" si="371"/>
        <v>CLIENTES - VARIOS</v>
      </c>
      <c r="X2170" s="5" t="str">
        <f t="shared" si="372"/>
        <v>Clientes - Varios</v>
      </c>
      <c r="Y2170" s="5">
        <v>99999999</v>
      </c>
      <c r="Z2170" s="5" t="s">
        <v>34</v>
      </c>
      <c r="AA2170" s="5" t="s">
        <v>35</v>
      </c>
      <c r="AD2170" s="5" t="s">
        <v>36</v>
      </c>
      <c r="AE2170" s="5">
        <v>31.78</v>
      </c>
      <c r="AF2170" s="5">
        <v>0</v>
      </c>
      <c r="AG2170" s="5">
        <v>5.72</v>
      </c>
      <c r="AH2170" s="5">
        <f t="shared" si="373"/>
        <v>37.5</v>
      </c>
    </row>
    <row r="2171" spans="1:34" x14ac:dyDescent="0.25">
      <c r="A2171" s="5">
        <v>2116</v>
      </c>
      <c r="B2171" s="5" t="s">
        <v>55</v>
      </c>
      <c r="C2171" s="5" t="s">
        <v>30</v>
      </c>
      <c r="D2171" s="5" t="s">
        <v>2583</v>
      </c>
      <c r="E2171" s="15" t="str">
        <f t="shared" si="374"/>
        <v>B002</v>
      </c>
      <c r="F2171" s="15" t="str">
        <f t="shared" si="364"/>
        <v>15808</v>
      </c>
      <c r="G2171" s="15" t="str">
        <f t="shared" si="365"/>
        <v>2-1</v>
      </c>
      <c r="H2171" s="5" t="s">
        <v>2575</v>
      </c>
      <c r="I2171" s="5">
        <f t="shared" si="366"/>
        <v>1</v>
      </c>
      <c r="J2171" s="5">
        <f t="shared" si="367"/>
        <v>2022</v>
      </c>
      <c r="K2171" s="5">
        <f t="shared" si="368"/>
        <v>5</v>
      </c>
      <c r="L2171" s="7">
        <f t="shared" si="369"/>
        <v>44566</v>
      </c>
      <c r="M2171" s="5" t="s">
        <v>2575</v>
      </c>
      <c r="U2171" s="5" t="s">
        <v>33</v>
      </c>
      <c r="V2171" s="5" t="str">
        <f t="shared" si="370"/>
        <v>clientes - varios</v>
      </c>
      <c r="W2171" s="5" t="str">
        <f t="shared" si="371"/>
        <v>CLIENTES - VARIOS</v>
      </c>
      <c r="X2171" s="5" t="str">
        <f t="shared" si="372"/>
        <v>Clientes - Varios</v>
      </c>
      <c r="Y2171" s="5">
        <v>99999999</v>
      </c>
      <c r="Z2171" s="5" t="s">
        <v>34</v>
      </c>
      <c r="AA2171" s="5" t="s">
        <v>35</v>
      </c>
      <c r="AD2171" s="5" t="s">
        <v>36</v>
      </c>
      <c r="AE2171" s="5">
        <v>296.61</v>
      </c>
      <c r="AF2171" s="5">
        <v>0</v>
      </c>
      <c r="AG2171" s="5">
        <v>53.39</v>
      </c>
      <c r="AH2171" s="5">
        <f t="shared" si="373"/>
        <v>350</v>
      </c>
    </row>
    <row r="2172" spans="1:34" x14ac:dyDescent="0.25">
      <c r="A2172" s="5">
        <v>2117</v>
      </c>
      <c r="B2172" s="5" t="s">
        <v>55</v>
      </c>
      <c r="C2172" s="5" t="s">
        <v>30</v>
      </c>
      <c r="D2172" s="5" t="s">
        <v>2584</v>
      </c>
      <c r="E2172" s="15" t="str">
        <f t="shared" si="374"/>
        <v>B002</v>
      </c>
      <c r="F2172" s="15" t="str">
        <f t="shared" si="364"/>
        <v>15807</v>
      </c>
      <c r="G2172" s="15" t="str">
        <f t="shared" si="365"/>
        <v>2-1</v>
      </c>
      <c r="H2172" s="5" t="s">
        <v>2575</v>
      </c>
      <c r="I2172" s="5">
        <f t="shared" si="366"/>
        <v>1</v>
      </c>
      <c r="J2172" s="5">
        <f t="shared" si="367"/>
        <v>2022</v>
      </c>
      <c r="K2172" s="5">
        <f t="shared" si="368"/>
        <v>5</v>
      </c>
      <c r="L2172" s="7">
        <f t="shared" si="369"/>
        <v>44566</v>
      </c>
      <c r="M2172" s="5" t="s">
        <v>2575</v>
      </c>
      <c r="U2172" s="5" t="s">
        <v>33</v>
      </c>
      <c r="V2172" s="5" t="str">
        <f t="shared" si="370"/>
        <v>clientes - varios</v>
      </c>
      <c r="W2172" s="5" t="str">
        <f t="shared" si="371"/>
        <v>CLIENTES - VARIOS</v>
      </c>
      <c r="X2172" s="5" t="str">
        <f t="shared" si="372"/>
        <v>Clientes - Varios</v>
      </c>
      <c r="Y2172" s="5">
        <v>99999999</v>
      </c>
      <c r="Z2172" s="5" t="s">
        <v>34</v>
      </c>
      <c r="AA2172" s="5" t="s">
        <v>35</v>
      </c>
      <c r="AD2172" s="5" t="s">
        <v>36</v>
      </c>
      <c r="AE2172" s="5">
        <v>16.95</v>
      </c>
      <c r="AF2172" s="5">
        <v>0</v>
      </c>
      <c r="AG2172" s="5">
        <v>3.05</v>
      </c>
      <c r="AH2172" s="5">
        <f t="shared" si="373"/>
        <v>20</v>
      </c>
    </row>
    <row r="2173" spans="1:34" x14ac:dyDescent="0.25">
      <c r="A2173" s="5">
        <v>2118</v>
      </c>
      <c r="B2173" s="5" t="s">
        <v>49</v>
      </c>
      <c r="C2173" s="5" t="s">
        <v>30</v>
      </c>
      <c r="D2173" s="5" t="s">
        <v>2585</v>
      </c>
      <c r="E2173" s="15" t="str">
        <f t="shared" si="374"/>
        <v>B003</v>
      </c>
      <c r="F2173" s="15" t="str">
        <f t="shared" si="364"/>
        <v>12259</v>
      </c>
      <c r="G2173" s="15" t="str">
        <f t="shared" si="365"/>
        <v>3-1</v>
      </c>
      <c r="H2173" s="5" t="s">
        <v>2575</v>
      </c>
      <c r="I2173" s="5">
        <f t="shared" si="366"/>
        <v>1</v>
      </c>
      <c r="J2173" s="5">
        <f t="shared" si="367"/>
        <v>2022</v>
      </c>
      <c r="K2173" s="5">
        <f t="shared" si="368"/>
        <v>5</v>
      </c>
      <c r="L2173" s="7">
        <f t="shared" si="369"/>
        <v>44566</v>
      </c>
      <c r="M2173" s="5" t="s">
        <v>2575</v>
      </c>
      <c r="U2173" s="5" t="s">
        <v>33</v>
      </c>
      <c r="V2173" s="5" t="str">
        <f t="shared" si="370"/>
        <v>clientes - varios</v>
      </c>
      <c r="W2173" s="5" t="str">
        <f t="shared" si="371"/>
        <v>CLIENTES - VARIOS</v>
      </c>
      <c r="X2173" s="5" t="str">
        <f t="shared" si="372"/>
        <v>Clientes - Varios</v>
      </c>
      <c r="Y2173" s="5">
        <v>99999999</v>
      </c>
      <c r="Z2173" s="5" t="s">
        <v>34</v>
      </c>
      <c r="AA2173" s="5" t="s">
        <v>35</v>
      </c>
      <c r="AD2173" s="5" t="s">
        <v>36</v>
      </c>
      <c r="AE2173" s="5">
        <v>38.14</v>
      </c>
      <c r="AF2173" s="5">
        <v>0</v>
      </c>
      <c r="AG2173" s="5">
        <v>6.86</v>
      </c>
      <c r="AH2173" s="5">
        <f t="shared" si="373"/>
        <v>45</v>
      </c>
    </row>
    <row r="2174" spans="1:34" x14ac:dyDescent="0.25">
      <c r="A2174" s="5">
        <v>2119</v>
      </c>
      <c r="B2174" s="5" t="s">
        <v>55</v>
      </c>
      <c r="C2174" s="5" t="s">
        <v>30</v>
      </c>
      <c r="D2174" s="5" t="s">
        <v>2586</v>
      </c>
      <c r="E2174" s="15" t="str">
        <f t="shared" si="374"/>
        <v>B002</v>
      </c>
      <c r="F2174" s="15" t="str">
        <f t="shared" si="364"/>
        <v>15806</v>
      </c>
      <c r="G2174" s="15" t="str">
        <f t="shared" si="365"/>
        <v>2-1</v>
      </c>
      <c r="H2174" s="5" t="s">
        <v>2575</v>
      </c>
      <c r="I2174" s="5">
        <f t="shared" si="366"/>
        <v>1</v>
      </c>
      <c r="J2174" s="5">
        <f t="shared" si="367"/>
        <v>2022</v>
      </c>
      <c r="K2174" s="5">
        <f t="shared" si="368"/>
        <v>5</v>
      </c>
      <c r="L2174" s="7">
        <f t="shared" si="369"/>
        <v>44566</v>
      </c>
      <c r="M2174" s="5" t="s">
        <v>2575</v>
      </c>
      <c r="U2174" s="5" t="s">
        <v>33</v>
      </c>
      <c r="V2174" s="5" t="str">
        <f t="shared" si="370"/>
        <v>clientes - varios</v>
      </c>
      <c r="W2174" s="5" t="str">
        <f t="shared" si="371"/>
        <v>CLIENTES - VARIOS</v>
      </c>
      <c r="X2174" s="5" t="str">
        <f t="shared" si="372"/>
        <v>Clientes - Varios</v>
      </c>
      <c r="Y2174" s="5">
        <v>99999999</v>
      </c>
      <c r="Z2174" s="5" t="s">
        <v>34</v>
      </c>
      <c r="AA2174" s="5" t="s">
        <v>35</v>
      </c>
      <c r="AD2174" s="5" t="s">
        <v>36</v>
      </c>
      <c r="AE2174" s="5">
        <v>254.24</v>
      </c>
      <c r="AF2174" s="5">
        <v>0</v>
      </c>
      <c r="AG2174" s="5">
        <v>45.76</v>
      </c>
      <c r="AH2174" s="5">
        <f t="shared" si="373"/>
        <v>300</v>
      </c>
    </row>
    <row r="2175" spans="1:34" x14ac:dyDescent="0.25">
      <c r="A2175" s="5">
        <v>2120</v>
      </c>
      <c r="B2175" s="5" t="s">
        <v>55</v>
      </c>
      <c r="C2175" s="5" t="s">
        <v>30</v>
      </c>
      <c r="D2175" s="5" t="s">
        <v>2587</v>
      </c>
      <c r="E2175" s="15" t="str">
        <f t="shared" si="374"/>
        <v>B002</v>
      </c>
      <c r="F2175" s="15" t="str">
        <f t="shared" si="364"/>
        <v>15805</v>
      </c>
      <c r="G2175" s="15" t="str">
        <f t="shared" si="365"/>
        <v>2-1</v>
      </c>
      <c r="H2175" s="5" t="s">
        <v>2575</v>
      </c>
      <c r="I2175" s="5">
        <f t="shared" si="366"/>
        <v>1</v>
      </c>
      <c r="J2175" s="5">
        <f t="shared" si="367"/>
        <v>2022</v>
      </c>
      <c r="K2175" s="5">
        <f t="shared" si="368"/>
        <v>5</v>
      </c>
      <c r="L2175" s="7">
        <f t="shared" si="369"/>
        <v>44566</v>
      </c>
      <c r="M2175" s="5" t="s">
        <v>2575</v>
      </c>
      <c r="U2175" s="5" t="s">
        <v>33</v>
      </c>
      <c r="V2175" s="5" t="str">
        <f t="shared" si="370"/>
        <v>clientes - varios</v>
      </c>
      <c r="W2175" s="5" t="str">
        <f t="shared" si="371"/>
        <v>CLIENTES - VARIOS</v>
      </c>
      <c r="X2175" s="5" t="str">
        <f t="shared" si="372"/>
        <v>Clientes - Varios</v>
      </c>
      <c r="Y2175" s="5">
        <v>99999999</v>
      </c>
      <c r="Z2175" s="5" t="s">
        <v>34</v>
      </c>
      <c r="AA2175" s="5" t="s">
        <v>35</v>
      </c>
      <c r="AD2175" s="5" t="s">
        <v>36</v>
      </c>
      <c r="AE2175" s="5">
        <v>169.49</v>
      </c>
      <c r="AF2175" s="5">
        <v>0</v>
      </c>
      <c r="AG2175" s="5">
        <v>30.51</v>
      </c>
      <c r="AH2175" s="5">
        <f t="shared" si="373"/>
        <v>200</v>
      </c>
    </row>
    <row r="2176" spans="1:34" x14ac:dyDescent="0.25">
      <c r="A2176" s="5">
        <v>2121</v>
      </c>
      <c r="B2176" s="5" t="s">
        <v>55</v>
      </c>
      <c r="C2176" s="5" t="s">
        <v>30</v>
      </c>
      <c r="D2176" s="5" t="s">
        <v>2588</v>
      </c>
      <c r="E2176" s="15" t="str">
        <f t="shared" si="374"/>
        <v>B002</v>
      </c>
      <c r="F2176" s="15" t="str">
        <f t="shared" si="364"/>
        <v>15804</v>
      </c>
      <c r="G2176" s="15" t="str">
        <f t="shared" si="365"/>
        <v>2-1</v>
      </c>
      <c r="H2176" s="5" t="s">
        <v>2575</v>
      </c>
      <c r="I2176" s="5">
        <f t="shared" si="366"/>
        <v>1</v>
      </c>
      <c r="J2176" s="5">
        <f t="shared" si="367"/>
        <v>2022</v>
      </c>
      <c r="K2176" s="5">
        <f t="shared" si="368"/>
        <v>5</v>
      </c>
      <c r="L2176" s="7">
        <f t="shared" si="369"/>
        <v>44566</v>
      </c>
      <c r="M2176" s="5" t="s">
        <v>2575</v>
      </c>
      <c r="U2176" s="5" t="s">
        <v>33</v>
      </c>
      <c r="V2176" s="5" t="str">
        <f t="shared" si="370"/>
        <v>clientes - varios</v>
      </c>
      <c r="W2176" s="5" t="str">
        <f t="shared" si="371"/>
        <v>CLIENTES - VARIOS</v>
      </c>
      <c r="X2176" s="5" t="str">
        <f t="shared" si="372"/>
        <v>Clientes - Varios</v>
      </c>
      <c r="Y2176" s="5">
        <v>99999999</v>
      </c>
      <c r="Z2176" s="5" t="s">
        <v>34</v>
      </c>
      <c r="AA2176" s="5" t="s">
        <v>35</v>
      </c>
      <c r="AD2176" s="5" t="s">
        <v>36</v>
      </c>
      <c r="AE2176" s="5">
        <v>211.86</v>
      </c>
      <c r="AF2176" s="5">
        <v>0</v>
      </c>
      <c r="AG2176" s="5">
        <v>38.14</v>
      </c>
      <c r="AH2176" s="5">
        <f t="shared" si="373"/>
        <v>250</v>
      </c>
    </row>
    <row r="2177" spans="1:34" x14ac:dyDescent="0.25">
      <c r="A2177" s="5">
        <v>2122</v>
      </c>
      <c r="B2177" s="5" t="s">
        <v>55</v>
      </c>
      <c r="C2177" s="5" t="s">
        <v>30</v>
      </c>
      <c r="D2177" s="5" t="s">
        <v>2589</v>
      </c>
      <c r="E2177" s="15" t="str">
        <f t="shared" si="374"/>
        <v>B002</v>
      </c>
      <c r="F2177" s="15" t="str">
        <f t="shared" si="364"/>
        <v>15803</v>
      </c>
      <c r="G2177" s="15" t="str">
        <f t="shared" si="365"/>
        <v>2-1</v>
      </c>
      <c r="H2177" s="5" t="s">
        <v>2575</v>
      </c>
      <c r="I2177" s="5">
        <f t="shared" si="366"/>
        <v>1</v>
      </c>
      <c r="J2177" s="5">
        <f t="shared" si="367"/>
        <v>2022</v>
      </c>
      <c r="K2177" s="5">
        <f t="shared" si="368"/>
        <v>5</v>
      </c>
      <c r="L2177" s="7">
        <f t="shared" si="369"/>
        <v>44566</v>
      </c>
      <c r="M2177" s="5" t="s">
        <v>2575</v>
      </c>
      <c r="U2177" s="5" t="s">
        <v>33</v>
      </c>
      <c r="V2177" s="5" t="str">
        <f t="shared" si="370"/>
        <v>clientes - varios</v>
      </c>
      <c r="W2177" s="5" t="str">
        <f t="shared" si="371"/>
        <v>CLIENTES - VARIOS</v>
      </c>
      <c r="X2177" s="5" t="str">
        <f t="shared" si="372"/>
        <v>Clientes - Varios</v>
      </c>
      <c r="Y2177" s="5">
        <v>99999999</v>
      </c>
      <c r="Z2177" s="5" t="s">
        <v>34</v>
      </c>
      <c r="AA2177" s="5" t="s">
        <v>35</v>
      </c>
      <c r="AD2177" s="5" t="s">
        <v>36</v>
      </c>
      <c r="AE2177" s="5">
        <v>211.86</v>
      </c>
      <c r="AF2177" s="5">
        <v>0</v>
      </c>
      <c r="AG2177" s="5">
        <v>38.14</v>
      </c>
      <c r="AH2177" s="5">
        <f t="shared" si="373"/>
        <v>250</v>
      </c>
    </row>
    <row r="2178" spans="1:34" x14ac:dyDescent="0.25">
      <c r="A2178" s="5">
        <v>2123</v>
      </c>
      <c r="B2178" s="5" t="s">
        <v>55</v>
      </c>
      <c r="C2178" s="5" t="s">
        <v>30</v>
      </c>
      <c r="D2178" s="5" t="s">
        <v>2590</v>
      </c>
      <c r="E2178" s="15" t="str">
        <f t="shared" si="374"/>
        <v>B002</v>
      </c>
      <c r="F2178" s="15" t="str">
        <f t="shared" si="364"/>
        <v>15802</v>
      </c>
      <c r="G2178" s="15" t="str">
        <f t="shared" si="365"/>
        <v>2-1</v>
      </c>
      <c r="H2178" s="5" t="s">
        <v>2575</v>
      </c>
      <c r="I2178" s="5">
        <f t="shared" si="366"/>
        <v>1</v>
      </c>
      <c r="J2178" s="5">
        <f t="shared" si="367"/>
        <v>2022</v>
      </c>
      <c r="K2178" s="5">
        <f t="shared" si="368"/>
        <v>5</v>
      </c>
      <c r="L2178" s="7">
        <f t="shared" si="369"/>
        <v>44566</v>
      </c>
      <c r="M2178" s="5" t="s">
        <v>2575</v>
      </c>
      <c r="U2178" s="5" t="s">
        <v>33</v>
      </c>
      <c r="V2178" s="5" t="str">
        <f t="shared" si="370"/>
        <v>clientes - varios</v>
      </c>
      <c r="W2178" s="5" t="str">
        <f t="shared" si="371"/>
        <v>CLIENTES - VARIOS</v>
      </c>
      <c r="X2178" s="5" t="str">
        <f t="shared" si="372"/>
        <v>Clientes - Varios</v>
      </c>
      <c r="Y2178" s="5">
        <v>99999999</v>
      </c>
      <c r="Z2178" s="5" t="s">
        <v>34</v>
      </c>
      <c r="AA2178" s="5" t="s">
        <v>35</v>
      </c>
      <c r="AD2178" s="5" t="s">
        <v>36</v>
      </c>
      <c r="AE2178" s="5">
        <v>423.73</v>
      </c>
      <c r="AF2178" s="5">
        <v>0</v>
      </c>
      <c r="AG2178" s="5">
        <v>76.27</v>
      </c>
      <c r="AH2178" s="5">
        <f t="shared" si="373"/>
        <v>500</v>
      </c>
    </row>
    <row r="2179" spans="1:34" x14ac:dyDescent="0.25">
      <c r="A2179" s="5">
        <v>2124</v>
      </c>
      <c r="B2179" s="5" t="s">
        <v>55</v>
      </c>
      <c r="C2179" s="5" t="s">
        <v>30</v>
      </c>
      <c r="D2179" s="5" t="s">
        <v>2591</v>
      </c>
      <c r="E2179" s="15" t="str">
        <f t="shared" si="374"/>
        <v>B002</v>
      </c>
      <c r="F2179" s="15" t="str">
        <f t="shared" si="364"/>
        <v>15801</v>
      </c>
      <c r="G2179" s="15" t="str">
        <f t="shared" si="365"/>
        <v>2-1</v>
      </c>
      <c r="H2179" s="5" t="s">
        <v>2575</v>
      </c>
      <c r="I2179" s="5">
        <f t="shared" si="366"/>
        <v>1</v>
      </c>
      <c r="J2179" s="5">
        <f t="shared" si="367"/>
        <v>2022</v>
      </c>
      <c r="K2179" s="5">
        <f t="shared" si="368"/>
        <v>5</v>
      </c>
      <c r="L2179" s="7">
        <f t="shared" si="369"/>
        <v>44566</v>
      </c>
      <c r="M2179" s="5" t="s">
        <v>2575</v>
      </c>
      <c r="U2179" s="5" t="s">
        <v>33</v>
      </c>
      <c r="V2179" s="5" t="str">
        <f t="shared" si="370"/>
        <v>clientes - varios</v>
      </c>
      <c r="W2179" s="5" t="str">
        <f t="shared" si="371"/>
        <v>CLIENTES - VARIOS</v>
      </c>
      <c r="X2179" s="5" t="str">
        <f t="shared" si="372"/>
        <v>Clientes - Varios</v>
      </c>
      <c r="Y2179" s="5">
        <v>99999999</v>
      </c>
      <c r="Z2179" s="5" t="s">
        <v>34</v>
      </c>
      <c r="AA2179" s="5" t="s">
        <v>35</v>
      </c>
      <c r="AD2179" s="5" t="s">
        <v>36</v>
      </c>
      <c r="AE2179" s="5">
        <v>423.73</v>
      </c>
      <c r="AF2179" s="5">
        <v>0</v>
      </c>
      <c r="AG2179" s="5">
        <v>76.27</v>
      </c>
      <c r="AH2179" s="5">
        <f t="shared" si="373"/>
        <v>500</v>
      </c>
    </row>
    <row r="2180" spans="1:34" x14ac:dyDescent="0.25">
      <c r="A2180" s="5">
        <v>2125</v>
      </c>
      <c r="B2180" s="5" t="s">
        <v>49</v>
      </c>
      <c r="C2180" s="5" t="s">
        <v>30</v>
      </c>
      <c r="D2180" s="5" t="s">
        <v>2592</v>
      </c>
      <c r="E2180" s="15" t="str">
        <f t="shared" si="374"/>
        <v>B003</v>
      </c>
      <c r="F2180" s="15" t="str">
        <f t="shared" si="364"/>
        <v>12258</v>
      </c>
      <c r="G2180" s="15" t="str">
        <f t="shared" si="365"/>
        <v>3-1</v>
      </c>
      <c r="H2180" s="5" t="s">
        <v>2575</v>
      </c>
      <c r="I2180" s="5">
        <f t="shared" si="366"/>
        <v>1</v>
      </c>
      <c r="J2180" s="5">
        <f t="shared" si="367"/>
        <v>2022</v>
      </c>
      <c r="K2180" s="5">
        <f t="shared" si="368"/>
        <v>5</v>
      </c>
      <c r="L2180" s="7">
        <f t="shared" si="369"/>
        <v>44566</v>
      </c>
      <c r="M2180" s="5" t="s">
        <v>2575</v>
      </c>
      <c r="U2180" s="5" t="s">
        <v>33</v>
      </c>
      <c r="V2180" s="5" t="str">
        <f t="shared" si="370"/>
        <v>clientes - varios</v>
      </c>
      <c r="W2180" s="5" t="str">
        <f t="shared" si="371"/>
        <v>CLIENTES - VARIOS</v>
      </c>
      <c r="X2180" s="5" t="str">
        <f t="shared" si="372"/>
        <v>Clientes - Varios</v>
      </c>
      <c r="Y2180" s="5">
        <v>99999999</v>
      </c>
      <c r="Z2180" s="5" t="s">
        <v>34</v>
      </c>
      <c r="AA2180" s="5" t="s">
        <v>35</v>
      </c>
      <c r="AD2180" s="5" t="s">
        <v>36</v>
      </c>
      <c r="AE2180" s="5">
        <v>84.75</v>
      </c>
      <c r="AF2180" s="5">
        <v>0</v>
      </c>
      <c r="AG2180" s="5">
        <v>15.25</v>
      </c>
      <c r="AH2180" s="5">
        <f t="shared" si="373"/>
        <v>100</v>
      </c>
    </row>
    <row r="2181" spans="1:34" x14ac:dyDescent="0.25">
      <c r="A2181" s="5">
        <v>2126</v>
      </c>
      <c r="B2181" s="5" t="s">
        <v>49</v>
      </c>
      <c r="C2181" s="5" t="s">
        <v>30</v>
      </c>
      <c r="D2181" s="5" t="s">
        <v>2593</v>
      </c>
      <c r="E2181" s="15" t="str">
        <f t="shared" si="374"/>
        <v>B003</v>
      </c>
      <c r="F2181" s="15" t="str">
        <f t="shared" si="364"/>
        <v>12257</v>
      </c>
      <c r="G2181" s="15" t="str">
        <f t="shared" si="365"/>
        <v>3-1</v>
      </c>
      <c r="H2181" s="5" t="s">
        <v>2575</v>
      </c>
      <c r="I2181" s="5">
        <f t="shared" si="366"/>
        <v>1</v>
      </c>
      <c r="J2181" s="5">
        <f t="shared" si="367"/>
        <v>2022</v>
      </c>
      <c r="K2181" s="5">
        <f t="shared" si="368"/>
        <v>5</v>
      </c>
      <c r="L2181" s="7">
        <f t="shared" si="369"/>
        <v>44566</v>
      </c>
      <c r="M2181" s="5" t="s">
        <v>2575</v>
      </c>
      <c r="U2181" s="5" t="s">
        <v>33</v>
      </c>
      <c r="V2181" s="5" t="str">
        <f t="shared" si="370"/>
        <v>clientes - varios</v>
      </c>
      <c r="W2181" s="5" t="str">
        <f t="shared" si="371"/>
        <v>CLIENTES - VARIOS</v>
      </c>
      <c r="X2181" s="5" t="str">
        <f t="shared" si="372"/>
        <v>Clientes - Varios</v>
      </c>
      <c r="Y2181" s="5">
        <v>99999999</v>
      </c>
      <c r="Z2181" s="5" t="s">
        <v>34</v>
      </c>
      <c r="AA2181" s="5" t="s">
        <v>35</v>
      </c>
      <c r="AD2181" s="5" t="s">
        <v>36</v>
      </c>
      <c r="AE2181" s="5">
        <v>23.73</v>
      </c>
      <c r="AF2181" s="5">
        <v>0</v>
      </c>
      <c r="AG2181" s="5">
        <v>4.2699999999999996</v>
      </c>
      <c r="AH2181" s="5">
        <f t="shared" si="373"/>
        <v>28</v>
      </c>
    </row>
    <row r="2182" spans="1:34" x14ac:dyDescent="0.25">
      <c r="A2182" s="5">
        <v>2127</v>
      </c>
      <c r="B2182" s="5" t="s">
        <v>29</v>
      </c>
      <c r="C2182" s="5" t="s">
        <v>38</v>
      </c>
      <c r="D2182" s="5" t="s">
        <v>2594</v>
      </c>
      <c r="E2182" s="15" t="str">
        <f t="shared" si="374"/>
        <v>F001</v>
      </c>
      <c r="F2182" s="15" t="str">
        <f t="shared" si="364"/>
        <v>8028</v>
      </c>
      <c r="G2182" s="15" t="str">
        <f t="shared" si="365"/>
        <v>1-8</v>
      </c>
      <c r="H2182" s="5" t="s">
        <v>2575</v>
      </c>
      <c r="I2182" s="5">
        <f t="shared" si="366"/>
        <v>1</v>
      </c>
      <c r="J2182" s="5">
        <f t="shared" si="367"/>
        <v>2022</v>
      </c>
      <c r="K2182" s="5">
        <f t="shared" si="368"/>
        <v>5</v>
      </c>
      <c r="L2182" s="7">
        <f t="shared" si="369"/>
        <v>44566</v>
      </c>
      <c r="M2182" s="5" t="s">
        <v>2575</v>
      </c>
      <c r="R2182" s="5" t="s">
        <v>736</v>
      </c>
      <c r="S2182" s="5" t="s">
        <v>737</v>
      </c>
      <c r="T2182" s="5" t="s">
        <v>736</v>
      </c>
      <c r="U2182" s="5" t="s">
        <v>2253</v>
      </c>
      <c r="V2182" s="5" t="str">
        <f t="shared" si="370"/>
        <v>constructora alcazar s.a.c.</v>
      </c>
      <c r="W2182" s="5" t="str">
        <f t="shared" si="371"/>
        <v>CONSTRUCTORA ALCAZAR S.A.C.</v>
      </c>
      <c r="X2182" s="5" t="str">
        <f t="shared" si="372"/>
        <v>Constructora Alcazar S.A.C.</v>
      </c>
      <c r="Y2182" s="5">
        <v>20559792196</v>
      </c>
      <c r="Z2182" s="5" t="s">
        <v>34</v>
      </c>
      <c r="AA2182" s="5" t="s">
        <v>35</v>
      </c>
      <c r="AD2182" s="5" t="s">
        <v>36</v>
      </c>
      <c r="AE2182" s="5">
        <v>42.37</v>
      </c>
      <c r="AF2182" s="5">
        <v>0</v>
      </c>
      <c r="AG2182" s="5">
        <v>7.63</v>
      </c>
      <c r="AH2182" s="5">
        <f t="shared" si="373"/>
        <v>50</v>
      </c>
    </row>
    <row r="2183" spans="1:34" x14ac:dyDescent="0.25">
      <c r="A2183" s="5">
        <v>2128</v>
      </c>
      <c r="B2183" s="5" t="s">
        <v>29</v>
      </c>
      <c r="C2183" s="5" t="s">
        <v>38</v>
      </c>
      <c r="D2183" s="5" t="s">
        <v>2595</v>
      </c>
      <c r="E2183" s="15" t="str">
        <f t="shared" si="374"/>
        <v>F001</v>
      </c>
      <c r="F2183" s="15" t="str">
        <f t="shared" si="364"/>
        <v>8027</v>
      </c>
      <c r="G2183" s="15" t="str">
        <f t="shared" si="365"/>
        <v>1-8</v>
      </c>
      <c r="H2183" s="5" t="s">
        <v>2575</v>
      </c>
      <c r="I2183" s="5">
        <f t="shared" si="366"/>
        <v>1</v>
      </c>
      <c r="J2183" s="5">
        <f t="shared" si="367"/>
        <v>2022</v>
      </c>
      <c r="K2183" s="5">
        <f t="shared" si="368"/>
        <v>5</v>
      </c>
      <c r="L2183" s="7">
        <f t="shared" si="369"/>
        <v>44566</v>
      </c>
      <c r="M2183" s="5" t="s">
        <v>2575</v>
      </c>
      <c r="R2183" s="5" t="s">
        <v>219</v>
      </c>
      <c r="S2183" s="5" t="s">
        <v>61</v>
      </c>
      <c r="T2183" s="5" t="s">
        <v>219</v>
      </c>
      <c r="U2183" s="5" t="s">
        <v>1429</v>
      </c>
      <c r="V2183" s="5" t="str">
        <f t="shared" si="370"/>
        <v>maderera y representaciones san lorenzo s.a.c.</v>
      </c>
      <c r="W2183" s="5" t="str">
        <f t="shared" si="371"/>
        <v>MADERERA Y REPRESENTACIONES SAN LORENZO S.A.C.</v>
      </c>
      <c r="X2183" s="5" t="str">
        <f t="shared" si="372"/>
        <v>Maderera Y Representaciones San Lorenzo S.A.C.</v>
      </c>
      <c r="Y2183" s="5">
        <v>20605551832</v>
      </c>
      <c r="Z2183" s="5" t="s">
        <v>34</v>
      </c>
      <c r="AA2183" s="5" t="s">
        <v>35</v>
      </c>
      <c r="AD2183" s="5" t="s">
        <v>36</v>
      </c>
      <c r="AE2183" s="5">
        <v>338.98</v>
      </c>
      <c r="AF2183" s="5">
        <v>0</v>
      </c>
      <c r="AG2183" s="5">
        <v>61.02</v>
      </c>
      <c r="AH2183" s="5">
        <f t="shared" si="373"/>
        <v>400</v>
      </c>
    </row>
    <row r="2184" spans="1:34" x14ac:dyDescent="0.25">
      <c r="A2184" s="5">
        <v>2129</v>
      </c>
      <c r="B2184" s="5" t="s">
        <v>29</v>
      </c>
      <c r="C2184" s="5" t="s">
        <v>30</v>
      </c>
      <c r="D2184" s="5" t="s">
        <v>2596</v>
      </c>
      <c r="E2184" s="15" t="str">
        <f t="shared" si="374"/>
        <v>B001</v>
      </c>
      <c r="F2184" s="15" t="str">
        <f t="shared" si="364"/>
        <v>16758</v>
      </c>
      <c r="G2184" s="15" t="str">
        <f t="shared" si="365"/>
        <v>1-1</v>
      </c>
      <c r="H2184" s="5" t="s">
        <v>2575</v>
      </c>
      <c r="I2184" s="5">
        <f t="shared" si="366"/>
        <v>1</v>
      </c>
      <c r="J2184" s="5">
        <f t="shared" si="367"/>
        <v>2022</v>
      </c>
      <c r="K2184" s="5">
        <f t="shared" si="368"/>
        <v>5</v>
      </c>
      <c r="L2184" s="7">
        <f t="shared" si="369"/>
        <v>44566</v>
      </c>
      <c r="M2184" s="5" t="s">
        <v>2575</v>
      </c>
      <c r="U2184" s="5" t="s">
        <v>33</v>
      </c>
      <c r="V2184" s="5" t="str">
        <f t="shared" si="370"/>
        <v>clientes - varios</v>
      </c>
      <c r="W2184" s="5" t="str">
        <f t="shared" si="371"/>
        <v>CLIENTES - VARIOS</v>
      </c>
      <c r="X2184" s="5" t="str">
        <f t="shared" si="372"/>
        <v>Clientes - Varios</v>
      </c>
      <c r="Y2184" s="5">
        <v>99999999</v>
      </c>
      <c r="Z2184" s="5" t="s">
        <v>34</v>
      </c>
      <c r="AA2184" s="5" t="s">
        <v>35</v>
      </c>
      <c r="AD2184" s="5" t="s">
        <v>36</v>
      </c>
      <c r="AE2184" s="5">
        <v>127.12</v>
      </c>
      <c r="AF2184" s="5">
        <v>0</v>
      </c>
      <c r="AG2184" s="5">
        <v>22.88</v>
      </c>
      <c r="AH2184" s="5">
        <f t="shared" si="373"/>
        <v>150</v>
      </c>
    </row>
    <row r="2185" spans="1:34" x14ac:dyDescent="0.25">
      <c r="A2185" s="5">
        <v>2130</v>
      </c>
      <c r="B2185" s="5" t="s">
        <v>29</v>
      </c>
      <c r="C2185" s="5" t="s">
        <v>30</v>
      </c>
      <c r="D2185" s="5" t="s">
        <v>2597</v>
      </c>
      <c r="E2185" s="15" t="str">
        <f t="shared" si="374"/>
        <v>B001</v>
      </c>
      <c r="F2185" s="15" t="str">
        <f t="shared" si="364"/>
        <v>16757</v>
      </c>
      <c r="G2185" s="15" t="str">
        <f t="shared" si="365"/>
        <v>1-1</v>
      </c>
      <c r="H2185" s="5" t="s">
        <v>2575</v>
      </c>
      <c r="I2185" s="5">
        <f t="shared" si="366"/>
        <v>1</v>
      </c>
      <c r="J2185" s="5">
        <f t="shared" si="367"/>
        <v>2022</v>
      </c>
      <c r="K2185" s="5">
        <f t="shared" si="368"/>
        <v>5</v>
      </c>
      <c r="L2185" s="7">
        <f t="shared" si="369"/>
        <v>44566</v>
      </c>
      <c r="M2185" s="5" t="s">
        <v>2575</v>
      </c>
      <c r="U2185" s="5" t="s">
        <v>33</v>
      </c>
      <c r="V2185" s="5" t="str">
        <f t="shared" si="370"/>
        <v>clientes - varios</v>
      </c>
      <c r="W2185" s="5" t="str">
        <f t="shared" si="371"/>
        <v>CLIENTES - VARIOS</v>
      </c>
      <c r="X2185" s="5" t="str">
        <f t="shared" si="372"/>
        <v>Clientes - Varios</v>
      </c>
      <c r="Y2185" s="5">
        <v>99999999</v>
      </c>
      <c r="Z2185" s="5" t="s">
        <v>34</v>
      </c>
      <c r="AA2185" s="5" t="s">
        <v>35</v>
      </c>
      <c r="AD2185" s="5" t="s">
        <v>36</v>
      </c>
      <c r="AE2185" s="5">
        <v>42.37</v>
      </c>
      <c r="AF2185" s="5">
        <v>0</v>
      </c>
      <c r="AG2185" s="5">
        <v>7.63</v>
      </c>
      <c r="AH2185" s="5">
        <f t="shared" si="373"/>
        <v>50</v>
      </c>
    </row>
    <row r="2186" spans="1:34" x14ac:dyDescent="0.25">
      <c r="A2186" s="5">
        <v>2131</v>
      </c>
      <c r="B2186" s="5" t="s">
        <v>29</v>
      </c>
      <c r="C2186" s="5" t="s">
        <v>30</v>
      </c>
      <c r="D2186" s="5" t="s">
        <v>2598</v>
      </c>
      <c r="E2186" s="15" t="str">
        <f t="shared" si="374"/>
        <v>B001</v>
      </c>
      <c r="F2186" s="15" t="str">
        <f t="shared" si="364"/>
        <v>16756</v>
      </c>
      <c r="G2186" s="15" t="str">
        <f t="shared" si="365"/>
        <v>1-1</v>
      </c>
      <c r="H2186" s="5" t="s">
        <v>2575</v>
      </c>
      <c r="I2186" s="5">
        <f t="shared" si="366"/>
        <v>1</v>
      </c>
      <c r="J2186" s="5">
        <f t="shared" si="367"/>
        <v>2022</v>
      </c>
      <c r="K2186" s="5">
        <f t="shared" si="368"/>
        <v>5</v>
      </c>
      <c r="L2186" s="7">
        <f t="shared" si="369"/>
        <v>44566</v>
      </c>
      <c r="M2186" s="5" t="s">
        <v>2575</v>
      </c>
      <c r="U2186" s="5" t="s">
        <v>33</v>
      </c>
      <c r="V2186" s="5" t="str">
        <f t="shared" si="370"/>
        <v>clientes - varios</v>
      </c>
      <c r="W2186" s="5" t="str">
        <f t="shared" si="371"/>
        <v>CLIENTES - VARIOS</v>
      </c>
      <c r="X2186" s="5" t="str">
        <f t="shared" si="372"/>
        <v>Clientes - Varios</v>
      </c>
      <c r="Y2186" s="5">
        <v>99999999</v>
      </c>
      <c r="Z2186" s="5" t="s">
        <v>34</v>
      </c>
      <c r="AA2186" s="5" t="s">
        <v>35</v>
      </c>
      <c r="AD2186" s="5" t="s">
        <v>36</v>
      </c>
      <c r="AE2186" s="5">
        <v>127.12</v>
      </c>
      <c r="AF2186" s="5">
        <v>0</v>
      </c>
      <c r="AG2186" s="5">
        <v>22.88</v>
      </c>
      <c r="AH2186" s="5">
        <f t="shared" si="373"/>
        <v>150</v>
      </c>
    </row>
    <row r="2187" spans="1:34" x14ac:dyDescent="0.25">
      <c r="A2187" s="5">
        <v>2132</v>
      </c>
      <c r="B2187" s="5" t="s">
        <v>29</v>
      </c>
      <c r="C2187" s="5" t="s">
        <v>38</v>
      </c>
      <c r="D2187" s="5" t="s">
        <v>2599</v>
      </c>
      <c r="E2187" s="15" t="str">
        <f t="shared" si="374"/>
        <v>F001</v>
      </c>
      <c r="F2187" s="15" t="str">
        <f t="shared" si="364"/>
        <v>8026</v>
      </c>
      <c r="G2187" s="15" t="str">
        <f t="shared" si="365"/>
        <v>1-8</v>
      </c>
      <c r="H2187" s="5" t="s">
        <v>2575</v>
      </c>
      <c r="I2187" s="5">
        <f t="shared" si="366"/>
        <v>1</v>
      </c>
      <c r="J2187" s="5">
        <f t="shared" si="367"/>
        <v>2022</v>
      </c>
      <c r="K2187" s="5">
        <f t="shared" si="368"/>
        <v>5</v>
      </c>
      <c r="L2187" s="7">
        <f t="shared" si="369"/>
        <v>44566</v>
      </c>
      <c r="M2187" s="5" t="s">
        <v>2575</v>
      </c>
      <c r="R2187" s="5" t="s">
        <v>87</v>
      </c>
      <c r="S2187" s="5" t="s">
        <v>40</v>
      </c>
      <c r="T2187" s="5" t="s">
        <v>41</v>
      </c>
      <c r="U2187" s="5" t="s">
        <v>1125</v>
      </c>
      <c r="V2187" s="5" t="str">
        <f t="shared" si="370"/>
        <v>transportes jj bustamante s.r.l.</v>
      </c>
      <c r="W2187" s="5" t="str">
        <f t="shared" si="371"/>
        <v>TRANSPORTES JJ BUSTAMANTE S.R.L.</v>
      </c>
      <c r="X2187" s="5" t="str">
        <f t="shared" si="372"/>
        <v>Transportes Jj Bustamante S.R.L.</v>
      </c>
      <c r="Y2187" s="5">
        <v>20603488173</v>
      </c>
      <c r="Z2187" s="5" t="s">
        <v>34</v>
      </c>
      <c r="AA2187" s="5" t="s">
        <v>35</v>
      </c>
      <c r="AD2187" s="5" t="s">
        <v>36</v>
      </c>
      <c r="AE2187" s="5">
        <v>144.07</v>
      </c>
      <c r="AF2187" s="5">
        <v>0</v>
      </c>
      <c r="AG2187" s="5">
        <v>25.93</v>
      </c>
      <c r="AH2187" s="5">
        <f t="shared" si="373"/>
        <v>170</v>
      </c>
    </row>
    <row r="2188" spans="1:34" x14ac:dyDescent="0.25">
      <c r="A2188" s="5">
        <v>2133</v>
      </c>
      <c r="B2188" s="5" t="s">
        <v>29</v>
      </c>
      <c r="C2188" s="5" t="s">
        <v>38</v>
      </c>
      <c r="D2188" s="5" t="s">
        <v>2600</v>
      </c>
      <c r="E2188" s="15" t="str">
        <f t="shared" si="374"/>
        <v>F001</v>
      </c>
      <c r="F2188" s="15" t="str">
        <f t="shared" si="364"/>
        <v>8025</v>
      </c>
      <c r="G2188" s="15" t="str">
        <f t="shared" si="365"/>
        <v>1-8</v>
      </c>
      <c r="H2188" s="5" t="s">
        <v>2575</v>
      </c>
      <c r="I2188" s="5">
        <f t="shared" si="366"/>
        <v>1</v>
      </c>
      <c r="J2188" s="5">
        <f t="shared" si="367"/>
        <v>2022</v>
      </c>
      <c r="K2188" s="5">
        <f t="shared" si="368"/>
        <v>5</v>
      </c>
      <c r="L2188" s="7">
        <f t="shared" si="369"/>
        <v>44566</v>
      </c>
      <c r="M2188" s="5" t="s">
        <v>2575</v>
      </c>
      <c r="R2188" s="5" t="s">
        <v>395</v>
      </c>
      <c r="S2188" s="5" t="s">
        <v>168</v>
      </c>
      <c r="T2188" s="5" t="s">
        <v>169</v>
      </c>
      <c r="U2188" s="5" t="s">
        <v>396</v>
      </c>
      <c r="V2188" s="5" t="str">
        <f t="shared" si="370"/>
        <v>transportes pasamayo s r ltda</v>
      </c>
      <c r="W2188" s="5" t="str">
        <f t="shared" si="371"/>
        <v>TRANSPORTES PASAMAYO S R LTDA</v>
      </c>
      <c r="X2188" s="5" t="str">
        <f t="shared" si="372"/>
        <v>Transportes Pasamayo S R Ltda</v>
      </c>
      <c r="Y2188" s="5">
        <v>20225171719</v>
      </c>
      <c r="Z2188" s="5" t="s">
        <v>34</v>
      </c>
      <c r="AA2188" s="5" t="s">
        <v>35</v>
      </c>
      <c r="AD2188" s="5" t="s">
        <v>36</v>
      </c>
      <c r="AE2188" s="5">
        <v>152.54</v>
      </c>
      <c r="AF2188" s="5">
        <v>0</v>
      </c>
      <c r="AG2188" s="5">
        <v>27.46</v>
      </c>
      <c r="AH2188" s="5">
        <f t="shared" si="373"/>
        <v>180</v>
      </c>
    </row>
    <row r="2189" spans="1:34" x14ac:dyDescent="0.25">
      <c r="A2189" s="5">
        <v>2134</v>
      </c>
      <c r="B2189" s="5" t="s">
        <v>29</v>
      </c>
      <c r="C2189" s="5" t="s">
        <v>38</v>
      </c>
      <c r="D2189" s="5" t="s">
        <v>2601</v>
      </c>
      <c r="E2189" s="15" t="str">
        <f t="shared" si="374"/>
        <v>F001</v>
      </c>
      <c r="F2189" s="15" t="str">
        <f t="shared" si="364"/>
        <v>8024</v>
      </c>
      <c r="G2189" s="15" t="str">
        <f t="shared" si="365"/>
        <v>1-8</v>
      </c>
      <c r="H2189" s="5" t="s">
        <v>2575</v>
      </c>
      <c r="I2189" s="5">
        <f t="shared" si="366"/>
        <v>1</v>
      </c>
      <c r="J2189" s="5">
        <f t="shared" si="367"/>
        <v>2022</v>
      </c>
      <c r="K2189" s="5">
        <f t="shared" si="368"/>
        <v>5</v>
      </c>
      <c r="L2189" s="7">
        <f t="shared" si="369"/>
        <v>44566</v>
      </c>
      <c r="M2189" s="5" t="s">
        <v>2575</v>
      </c>
      <c r="R2189" s="5" t="s">
        <v>271</v>
      </c>
      <c r="S2189" s="5" t="s">
        <v>168</v>
      </c>
      <c r="T2189" s="5" t="s">
        <v>169</v>
      </c>
      <c r="U2189" s="5" t="s">
        <v>676</v>
      </c>
      <c r="V2189" s="5" t="str">
        <f t="shared" si="370"/>
        <v>benicorp s.a.c.</v>
      </c>
      <c r="W2189" s="5" t="str">
        <f t="shared" si="371"/>
        <v>BENICORP S.A.C.</v>
      </c>
      <c r="X2189" s="5" t="str">
        <f t="shared" si="372"/>
        <v>Benicorp S.A.C.</v>
      </c>
      <c r="Y2189" s="5">
        <v>20601152291</v>
      </c>
      <c r="Z2189" s="5" t="s">
        <v>34</v>
      </c>
      <c r="AA2189" s="5" t="s">
        <v>35</v>
      </c>
      <c r="AD2189" s="5" t="s">
        <v>36</v>
      </c>
      <c r="AE2189" s="5">
        <v>652.54</v>
      </c>
      <c r="AF2189" s="5">
        <v>0</v>
      </c>
      <c r="AG2189" s="5">
        <v>117.46</v>
      </c>
      <c r="AH2189" s="5">
        <f t="shared" si="373"/>
        <v>770</v>
      </c>
    </row>
    <row r="2190" spans="1:34" x14ac:dyDescent="0.25">
      <c r="A2190" s="5">
        <v>2135</v>
      </c>
      <c r="B2190" s="5" t="s">
        <v>29</v>
      </c>
      <c r="C2190" s="5" t="s">
        <v>38</v>
      </c>
      <c r="D2190" s="5" t="s">
        <v>2602</v>
      </c>
      <c r="E2190" s="15" t="str">
        <f t="shared" si="374"/>
        <v>F001</v>
      </c>
      <c r="F2190" s="15" t="str">
        <f t="shared" si="364"/>
        <v>8023</v>
      </c>
      <c r="G2190" s="15" t="str">
        <f t="shared" si="365"/>
        <v>1-8</v>
      </c>
      <c r="H2190" s="5" t="s">
        <v>2575</v>
      </c>
      <c r="I2190" s="5">
        <f t="shared" si="366"/>
        <v>1</v>
      </c>
      <c r="J2190" s="5">
        <f t="shared" si="367"/>
        <v>2022</v>
      </c>
      <c r="K2190" s="5">
        <f t="shared" si="368"/>
        <v>5</v>
      </c>
      <c r="L2190" s="7">
        <f t="shared" si="369"/>
        <v>44566</v>
      </c>
      <c r="M2190" s="5" t="s">
        <v>2575</v>
      </c>
      <c r="R2190" s="5" t="s">
        <v>46</v>
      </c>
      <c r="S2190" s="5" t="s">
        <v>40</v>
      </c>
      <c r="T2190" s="5" t="s">
        <v>41</v>
      </c>
      <c r="U2190" s="5" t="s">
        <v>2603</v>
      </c>
      <c r="V2190" s="5" t="str">
        <f t="shared" si="370"/>
        <v>davila ramos carlos alberto</v>
      </c>
      <c r="W2190" s="5" t="str">
        <f t="shared" si="371"/>
        <v>DAVILA RAMOS CARLOS ALBERTO</v>
      </c>
      <c r="X2190" s="5" t="str">
        <f t="shared" si="372"/>
        <v>Davila Ramos Carlos Alberto</v>
      </c>
      <c r="Y2190" s="5">
        <v>10174517849</v>
      </c>
      <c r="Z2190" s="5" t="s">
        <v>34</v>
      </c>
      <c r="AA2190" s="5" t="s">
        <v>35</v>
      </c>
      <c r="AD2190" s="5" t="s">
        <v>36</v>
      </c>
      <c r="AE2190" s="5">
        <v>42.37</v>
      </c>
      <c r="AF2190" s="5">
        <v>0</v>
      </c>
      <c r="AG2190" s="5">
        <v>7.63</v>
      </c>
      <c r="AH2190" s="5">
        <f t="shared" si="373"/>
        <v>50</v>
      </c>
    </row>
    <row r="2191" spans="1:34" x14ac:dyDescent="0.25">
      <c r="A2191" s="5">
        <v>2136</v>
      </c>
      <c r="B2191" s="5" t="s">
        <v>29</v>
      </c>
      <c r="C2191" s="5" t="s">
        <v>30</v>
      </c>
      <c r="D2191" s="5" t="s">
        <v>2604</v>
      </c>
      <c r="E2191" s="15" t="str">
        <f t="shared" si="374"/>
        <v>B001</v>
      </c>
      <c r="F2191" s="15" t="str">
        <f t="shared" si="364"/>
        <v>16755</v>
      </c>
      <c r="G2191" s="15" t="str">
        <f t="shared" si="365"/>
        <v>1-1</v>
      </c>
      <c r="H2191" s="5" t="s">
        <v>2575</v>
      </c>
      <c r="I2191" s="5">
        <f t="shared" si="366"/>
        <v>1</v>
      </c>
      <c r="J2191" s="5">
        <f t="shared" si="367"/>
        <v>2022</v>
      </c>
      <c r="K2191" s="5">
        <f t="shared" si="368"/>
        <v>5</v>
      </c>
      <c r="L2191" s="7">
        <f t="shared" si="369"/>
        <v>44566</v>
      </c>
      <c r="M2191" s="5" t="s">
        <v>2575</v>
      </c>
      <c r="U2191" s="5" t="s">
        <v>33</v>
      </c>
      <c r="V2191" s="5" t="str">
        <f t="shared" si="370"/>
        <v>clientes - varios</v>
      </c>
      <c r="W2191" s="5" t="str">
        <f t="shared" si="371"/>
        <v>CLIENTES - VARIOS</v>
      </c>
      <c r="X2191" s="5" t="str">
        <f t="shared" si="372"/>
        <v>Clientes - Varios</v>
      </c>
      <c r="Y2191" s="5">
        <v>99999999</v>
      </c>
      <c r="Z2191" s="5" t="s">
        <v>34</v>
      </c>
      <c r="AA2191" s="5" t="s">
        <v>35</v>
      </c>
      <c r="AD2191" s="5" t="s">
        <v>36</v>
      </c>
      <c r="AE2191" s="5">
        <v>93.22</v>
      </c>
      <c r="AF2191" s="5">
        <v>0</v>
      </c>
      <c r="AG2191" s="5">
        <v>16.78</v>
      </c>
      <c r="AH2191" s="5">
        <f t="shared" si="373"/>
        <v>110</v>
      </c>
    </row>
    <row r="2192" spans="1:34" x14ac:dyDescent="0.25">
      <c r="A2192" s="5">
        <v>2137</v>
      </c>
      <c r="B2192" s="5" t="s">
        <v>29</v>
      </c>
      <c r="C2192" s="5" t="s">
        <v>38</v>
      </c>
      <c r="D2192" s="5" t="s">
        <v>2605</v>
      </c>
      <c r="E2192" s="15" t="str">
        <f t="shared" si="374"/>
        <v>F001</v>
      </c>
      <c r="F2192" s="15" t="str">
        <f t="shared" si="364"/>
        <v>8022</v>
      </c>
      <c r="G2192" s="15" t="str">
        <f t="shared" si="365"/>
        <v>1-8</v>
      </c>
      <c r="H2192" s="5" t="s">
        <v>2575</v>
      </c>
      <c r="I2192" s="5">
        <f t="shared" si="366"/>
        <v>1</v>
      </c>
      <c r="J2192" s="5">
        <f t="shared" si="367"/>
        <v>2022</v>
      </c>
      <c r="K2192" s="5">
        <f t="shared" si="368"/>
        <v>5</v>
      </c>
      <c r="L2192" s="7">
        <f t="shared" si="369"/>
        <v>44566</v>
      </c>
      <c r="M2192" s="5" t="s">
        <v>2575</v>
      </c>
      <c r="R2192" s="5" t="s">
        <v>66</v>
      </c>
      <c r="S2192" s="5" t="s">
        <v>40</v>
      </c>
      <c r="T2192" s="5" t="s">
        <v>41</v>
      </c>
      <c r="U2192" s="5" t="s">
        <v>67</v>
      </c>
      <c r="V2192" s="5" t="str">
        <f t="shared" si="370"/>
        <v>regalado cieza segundo</v>
      </c>
      <c r="W2192" s="5" t="str">
        <f t="shared" si="371"/>
        <v>REGALADO CIEZA SEGUNDO</v>
      </c>
      <c r="X2192" s="5" t="str">
        <f t="shared" si="372"/>
        <v>Regalado Cieza Segundo</v>
      </c>
      <c r="Y2192" s="5">
        <v>10166087916</v>
      </c>
      <c r="Z2192" s="5" t="s">
        <v>34</v>
      </c>
      <c r="AA2192" s="5" t="s">
        <v>35</v>
      </c>
      <c r="AD2192" s="5" t="s">
        <v>36</v>
      </c>
      <c r="AE2192" s="5">
        <v>2457.63</v>
      </c>
      <c r="AF2192" s="5">
        <v>0</v>
      </c>
      <c r="AG2192" s="5">
        <v>442.37</v>
      </c>
      <c r="AH2192" s="5">
        <f t="shared" si="373"/>
        <v>2900</v>
      </c>
    </row>
    <row r="2193" spans="1:34" x14ac:dyDescent="0.25">
      <c r="A2193" s="5">
        <v>2138</v>
      </c>
      <c r="B2193" s="5" t="s">
        <v>29</v>
      </c>
      <c r="C2193" s="5" t="s">
        <v>38</v>
      </c>
      <c r="D2193" s="5" t="s">
        <v>2606</v>
      </c>
      <c r="E2193" s="15" t="str">
        <f t="shared" si="374"/>
        <v>F001</v>
      </c>
      <c r="F2193" s="15" t="str">
        <f t="shared" si="364"/>
        <v>8021</v>
      </c>
      <c r="G2193" s="15" t="str">
        <f t="shared" si="365"/>
        <v>1-8</v>
      </c>
      <c r="H2193" s="5" t="s">
        <v>2575</v>
      </c>
      <c r="I2193" s="5">
        <f t="shared" si="366"/>
        <v>1</v>
      </c>
      <c r="J2193" s="5">
        <f t="shared" si="367"/>
        <v>2022</v>
      </c>
      <c r="K2193" s="5">
        <f t="shared" si="368"/>
        <v>5</v>
      </c>
      <c r="L2193" s="7">
        <f t="shared" si="369"/>
        <v>44566</v>
      </c>
      <c r="M2193" s="5" t="s">
        <v>2575</v>
      </c>
      <c r="R2193" s="5" t="s">
        <v>41</v>
      </c>
      <c r="S2193" s="5" t="s">
        <v>40</v>
      </c>
      <c r="T2193" s="5" t="s">
        <v>41</v>
      </c>
      <c r="U2193" s="5" t="s">
        <v>626</v>
      </c>
      <c r="V2193" s="5" t="str">
        <f t="shared" si="370"/>
        <v>agyt servicios generales s.a.c.</v>
      </c>
      <c r="W2193" s="5" t="str">
        <f t="shared" si="371"/>
        <v>AGYT SERVICIOS GENERALES S.A.C.</v>
      </c>
      <c r="X2193" s="5" t="str">
        <f t="shared" si="372"/>
        <v>Agyt Servicios Generales S.A.C.</v>
      </c>
      <c r="Y2193" s="5">
        <v>20608314238</v>
      </c>
      <c r="Z2193" s="5" t="s">
        <v>34</v>
      </c>
      <c r="AA2193" s="5" t="s">
        <v>35</v>
      </c>
      <c r="AD2193" s="5" t="s">
        <v>36</v>
      </c>
      <c r="AE2193" s="5">
        <v>287.12</v>
      </c>
      <c r="AF2193" s="5">
        <v>0</v>
      </c>
      <c r="AG2193" s="5">
        <v>51.68</v>
      </c>
      <c r="AH2193" s="5">
        <f t="shared" si="373"/>
        <v>338.8</v>
      </c>
    </row>
    <row r="2194" spans="1:34" x14ac:dyDescent="0.25">
      <c r="A2194" s="5">
        <v>2139</v>
      </c>
      <c r="B2194" s="5" t="s">
        <v>29</v>
      </c>
      <c r="C2194" s="5" t="s">
        <v>38</v>
      </c>
      <c r="D2194" s="5" t="s">
        <v>2607</v>
      </c>
      <c r="E2194" s="15" t="str">
        <f t="shared" si="374"/>
        <v>F001</v>
      </c>
      <c r="F2194" s="15" t="str">
        <f t="shared" si="364"/>
        <v>8020</v>
      </c>
      <c r="G2194" s="15" t="str">
        <f t="shared" si="365"/>
        <v>1-8</v>
      </c>
      <c r="H2194" s="5" t="s">
        <v>2575</v>
      </c>
      <c r="I2194" s="5">
        <f t="shared" si="366"/>
        <v>1</v>
      </c>
      <c r="J2194" s="5">
        <f t="shared" si="367"/>
        <v>2022</v>
      </c>
      <c r="K2194" s="5">
        <f t="shared" si="368"/>
        <v>5</v>
      </c>
      <c r="L2194" s="7">
        <f t="shared" si="369"/>
        <v>44566</v>
      </c>
      <c r="M2194" s="5" t="s">
        <v>2575</v>
      </c>
      <c r="R2194" s="5" t="s">
        <v>66</v>
      </c>
      <c r="S2194" s="5" t="s">
        <v>40</v>
      </c>
      <c r="T2194" s="5" t="s">
        <v>41</v>
      </c>
      <c r="U2194" s="5" t="s">
        <v>67</v>
      </c>
      <c r="V2194" s="5" t="str">
        <f t="shared" si="370"/>
        <v>regalado cieza segundo</v>
      </c>
      <c r="W2194" s="5" t="str">
        <f t="shared" si="371"/>
        <v>REGALADO CIEZA SEGUNDO</v>
      </c>
      <c r="X2194" s="5" t="str">
        <f t="shared" si="372"/>
        <v>Regalado Cieza Segundo</v>
      </c>
      <c r="Y2194" s="5">
        <v>10166087916</v>
      </c>
      <c r="Z2194" s="5" t="s">
        <v>34</v>
      </c>
      <c r="AA2194" s="5" t="s">
        <v>35</v>
      </c>
      <c r="AD2194" s="5" t="s">
        <v>36</v>
      </c>
      <c r="AE2194" s="5">
        <v>2457.63</v>
      </c>
      <c r="AF2194" s="5">
        <v>0</v>
      </c>
      <c r="AG2194" s="5">
        <v>442.37</v>
      </c>
      <c r="AH2194" s="5">
        <f t="shared" si="373"/>
        <v>2900</v>
      </c>
    </row>
    <row r="2195" spans="1:34" x14ac:dyDescent="0.25">
      <c r="A2195" s="5">
        <v>2140</v>
      </c>
      <c r="B2195" s="5" t="s">
        <v>29</v>
      </c>
      <c r="C2195" s="5" t="s">
        <v>38</v>
      </c>
      <c r="D2195" s="5" t="s">
        <v>2608</v>
      </c>
      <c r="E2195" s="15" t="str">
        <f t="shared" si="374"/>
        <v>F001</v>
      </c>
      <c r="F2195" s="15" t="str">
        <f t="shared" si="364"/>
        <v>8019</v>
      </c>
      <c r="G2195" s="15" t="str">
        <f t="shared" si="365"/>
        <v>1-8</v>
      </c>
      <c r="H2195" s="5" t="s">
        <v>2575</v>
      </c>
      <c r="I2195" s="5">
        <f t="shared" si="366"/>
        <v>1</v>
      </c>
      <c r="J2195" s="5">
        <f t="shared" si="367"/>
        <v>2022</v>
      </c>
      <c r="K2195" s="5">
        <f t="shared" si="368"/>
        <v>5</v>
      </c>
      <c r="L2195" s="7">
        <f t="shared" si="369"/>
        <v>44566</v>
      </c>
      <c r="M2195" s="5" t="s">
        <v>2575</v>
      </c>
      <c r="R2195" s="5" t="s">
        <v>66</v>
      </c>
      <c r="S2195" s="5" t="s">
        <v>40</v>
      </c>
      <c r="T2195" s="5" t="s">
        <v>41</v>
      </c>
      <c r="U2195" s="5" t="s">
        <v>67</v>
      </c>
      <c r="V2195" s="5" t="str">
        <f t="shared" si="370"/>
        <v>regalado cieza segundo</v>
      </c>
      <c r="W2195" s="5" t="str">
        <f t="shared" si="371"/>
        <v>REGALADO CIEZA SEGUNDO</v>
      </c>
      <c r="X2195" s="5" t="str">
        <f t="shared" si="372"/>
        <v>Regalado Cieza Segundo</v>
      </c>
      <c r="Y2195" s="5">
        <v>10166087916</v>
      </c>
      <c r="Z2195" s="5" t="s">
        <v>34</v>
      </c>
      <c r="AA2195" s="5" t="s">
        <v>35</v>
      </c>
      <c r="AD2195" s="5" t="s">
        <v>36</v>
      </c>
      <c r="AE2195" s="5">
        <v>2457.63</v>
      </c>
      <c r="AF2195" s="5">
        <v>0</v>
      </c>
      <c r="AG2195" s="5">
        <v>442.37</v>
      </c>
      <c r="AH2195" s="5">
        <f t="shared" si="373"/>
        <v>2900</v>
      </c>
    </row>
    <row r="2196" spans="1:34" x14ac:dyDescent="0.25">
      <c r="A2196" s="5">
        <v>2141</v>
      </c>
      <c r="B2196" s="5" t="s">
        <v>29</v>
      </c>
      <c r="C2196" s="5" t="s">
        <v>38</v>
      </c>
      <c r="D2196" s="5" t="s">
        <v>2609</v>
      </c>
      <c r="E2196" s="15" t="str">
        <f t="shared" si="374"/>
        <v>F001</v>
      </c>
      <c r="F2196" s="15" t="str">
        <f t="shared" si="364"/>
        <v>8018</v>
      </c>
      <c r="G2196" s="15" t="str">
        <f t="shared" si="365"/>
        <v>1-8</v>
      </c>
      <c r="H2196" s="5" t="s">
        <v>2575</v>
      </c>
      <c r="I2196" s="5">
        <f t="shared" si="366"/>
        <v>1</v>
      </c>
      <c r="J2196" s="5">
        <f t="shared" si="367"/>
        <v>2022</v>
      </c>
      <c r="K2196" s="5">
        <f t="shared" si="368"/>
        <v>5</v>
      </c>
      <c r="L2196" s="7">
        <f t="shared" si="369"/>
        <v>44566</v>
      </c>
      <c r="M2196" s="5" t="s">
        <v>2575</v>
      </c>
      <c r="R2196" s="5" t="s">
        <v>66</v>
      </c>
      <c r="S2196" s="5" t="s">
        <v>40</v>
      </c>
      <c r="T2196" s="5" t="s">
        <v>41</v>
      </c>
      <c r="U2196" s="5" t="s">
        <v>67</v>
      </c>
      <c r="V2196" s="5" t="str">
        <f t="shared" si="370"/>
        <v>regalado cieza segundo</v>
      </c>
      <c r="W2196" s="5" t="str">
        <f t="shared" si="371"/>
        <v>REGALADO CIEZA SEGUNDO</v>
      </c>
      <c r="X2196" s="5" t="str">
        <f t="shared" si="372"/>
        <v>Regalado Cieza Segundo</v>
      </c>
      <c r="Y2196" s="5">
        <v>10166087916</v>
      </c>
      <c r="Z2196" s="5" t="s">
        <v>34</v>
      </c>
      <c r="AA2196" s="5" t="s">
        <v>35</v>
      </c>
      <c r="AD2196" s="5" t="s">
        <v>36</v>
      </c>
      <c r="AE2196" s="5">
        <v>2457.63</v>
      </c>
      <c r="AF2196" s="5">
        <v>0</v>
      </c>
      <c r="AG2196" s="5">
        <v>442.37</v>
      </c>
      <c r="AH2196" s="5">
        <f t="shared" si="373"/>
        <v>2900</v>
      </c>
    </row>
    <row r="2197" spans="1:34" x14ac:dyDescent="0.25">
      <c r="A2197" s="5">
        <v>2142</v>
      </c>
      <c r="B2197" s="5" t="s">
        <v>29</v>
      </c>
      <c r="C2197" s="5" t="s">
        <v>38</v>
      </c>
      <c r="D2197" s="5" t="s">
        <v>2610</v>
      </c>
      <c r="E2197" s="15" t="str">
        <f t="shared" si="374"/>
        <v>F001</v>
      </c>
      <c r="F2197" s="15" t="str">
        <f t="shared" si="364"/>
        <v>8017</v>
      </c>
      <c r="G2197" s="15" t="str">
        <f t="shared" si="365"/>
        <v>1-8</v>
      </c>
      <c r="H2197" s="5" t="s">
        <v>2575</v>
      </c>
      <c r="I2197" s="5">
        <f t="shared" si="366"/>
        <v>1</v>
      </c>
      <c r="J2197" s="5">
        <f t="shared" si="367"/>
        <v>2022</v>
      </c>
      <c r="K2197" s="5">
        <f t="shared" si="368"/>
        <v>5</v>
      </c>
      <c r="L2197" s="7">
        <f t="shared" si="369"/>
        <v>44566</v>
      </c>
      <c r="M2197" s="5" t="s">
        <v>2575</v>
      </c>
      <c r="R2197" s="5" t="s">
        <v>66</v>
      </c>
      <c r="S2197" s="5" t="s">
        <v>40</v>
      </c>
      <c r="T2197" s="5" t="s">
        <v>41</v>
      </c>
      <c r="U2197" s="5" t="s">
        <v>67</v>
      </c>
      <c r="V2197" s="5" t="str">
        <f t="shared" si="370"/>
        <v>regalado cieza segundo</v>
      </c>
      <c r="W2197" s="5" t="str">
        <f t="shared" si="371"/>
        <v>REGALADO CIEZA SEGUNDO</v>
      </c>
      <c r="X2197" s="5" t="str">
        <f t="shared" si="372"/>
        <v>Regalado Cieza Segundo</v>
      </c>
      <c r="Y2197" s="5">
        <v>10166087916</v>
      </c>
      <c r="Z2197" s="5" t="s">
        <v>34</v>
      </c>
      <c r="AA2197" s="5" t="s">
        <v>35</v>
      </c>
      <c r="AD2197" s="5" t="s">
        <v>36</v>
      </c>
      <c r="AE2197" s="5">
        <v>2457.63</v>
      </c>
      <c r="AF2197" s="5">
        <v>0</v>
      </c>
      <c r="AG2197" s="5">
        <v>442.37</v>
      </c>
      <c r="AH2197" s="5">
        <f t="shared" si="373"/>
        <v>2900</v>
      </c>
    </row>
    <row r="2198" spans="1:34" x14ac:dyDescent="0.25">
      <c r="A2198" s="5">
        <v>2143</v>
      </c>
      <c r="B2198" s="5" t="s">
        <v>29</v>
      </c>
      <c r="C2198" s="5" t="s">
        <v>38</v>
      </c>
      <c r="D2198" s="5" t="s">
        <v>2611</v>
      </c>
      <c r="E2198" s="15" t="str">
        <f t="shared" si="374"/>
        <v>F001</v>
      </c>
      <c r="F2198" s="15" t="str">
        <f t="shared" si="364"/>
        <v>8016</v>
      </c>
      <c r="G2198" s="15" t="str">
        <f t="shared" si="365"/>
        <v>1-8</v>
      </c>
      <c r="H2198" s="5" t="s">
        <v>2575</v>
      </c>
      <c r="I2198" s="5">
        <f t="shared" si="366"/>
        <v>1</v>
      </c>
      <c r="J2198" s="5">
        <f t="shared" si="367"/>
        <v>2022</v>
      </c>
      <c r="K2198" s="5">
        <f t="shared" si="368"/>
        <v>5</v>
      </c>
      <c r="L2198" s="7">
        <f t="shared" si="369"/>
        <v>44566</v>
      </c>
      <c r="M2198" s="5" t="s">
        <v>2575</v>
      </c>
      <c r="R2198" s="5" t="s">
        <v>66</v>
      </c>
      <c r="S2198" s="5" t="s">
        <v>40</v>
      </c>
      <c r="T2198" s="5" t="s">
        <v>41</v>
      </c>
      <c r="U2198" s="5" t="s">
        <v>67</v>
      </c>
      <c r="V2198" s="5" t="str">
        <f t="shared" si="370"/>
        <v>regalado cieza segundo</v>
      </c>
      <c r="W2198" s="5" t="str">
        <f t="shared" si="371"/>
        <v>REGALADO CIEZA SEGUNDO</v>
      </c>
      <c r="X2198" s="5" t="str">
        <f t="shared" si="372"/>
        <v>Regalado Cieza Segundo</v>
      </c>
      <c r="Y2198" s="5">
        <v>10166087916</v>
      </c>
      <c r="Z2198" s="5" t="s">
        <v>34</v>
      </c>
      <c r="AA2198" s="5" t="s">
        <v>35</v>
      </c>
      <c r="AD2198" s="5" t="s">
        <v>36</v>
      </c>
      <c r="AE2198" s="5">
        <v>2457.63</v>
      </c>
      <c r="AF2198" s="5">
        <v>0</v>
      </c>
      <c r="AG2198" s="5">
        <v>442.37</v>
      </c>
      <c r="AH2198" s="5">
        <f t="shared" si="373"/>
        <v>2900</v>
      </c>
    </row>
    <row r="2199" spans="1:34" x14ac:dyDescent="0.25">
      <c r="A2199" s="5">
        <v>2144</v>
      </c>
      <c r="B2199" s="5" t="s">
        <v>55</v>
      </c>
      <c r="C2199" s="5" t="s">
        <v>30</v>
      </c>
      <c r="D2199" s="5" t="s">
        <v>2612</v>
      </c>
      <c r="E2199" s="15" t="str">
        <f t="shared" si="374"/>
        <v>B002</v>
      </c>
      <c r="F2199" s="15" t="str">
        <f t="shared" si="364"/>
        <v>15800</v>
      </c>
      <c r="G2199" s="15" t="str">
        <f t="shared" si="365"/>
        <v>2-1</v>
      </c>
      <c r="H2199" s="5" t="s">
        <v>2575</v>
      </c>
      <c r="I2199" s="5">
        <f t="shared" si="366"/>
        <v>1</v>
      </c>
      <c r="J2199" s="5">
        <f t="shared" si="367"/>
        <v>2022</v>
      </c>
      <c r="K2199" s="5">
        <f t="shared" si="368"/>
        <v>5</v>
      </c>
      <c r="L2199" s="7">
        <f t="shared" si="369"/>
        <v>44566</v>
      </c>
      <c r="M2199" s="5" t="s">
        <v>2575</v>
      </c>
      <c r="U2199" s="5" t="s">
        <v>33</v>
      </c>
      <c r="V2199" s="5" t="str">
        <f t="shared" si="370"/>
        <v>clientes - varios</v>
      </c>
      <c r="W2199" s="5" t="str">
        <f t="shared" si="371"/>
        <v>CLIENTES - VARIOS</v>
      </c>
      <c r="X2199" s="5" t="str">
        <f t="shared" si="372"/>
        <v>Clientes - Varios</v>
      </c>
      <c r="Y2199" s="5">
        <v>99999999</v>
      </c>
      <c r="Z2199" s="5" t="s">
        <v>34</v>
      </c>
      <c r="AA2199" s="5" t="s">
        <v>35</v>
      </c>
      <c r="AD2199" s="5" t="s">
        <v>36</v>
      </c>
      <c r="AE2199" s="5">
        <v>25.42</v>
      </c>
      <c r="AF2199" s="5">
        <v>0</v>
      </c>
      <c r="AG2199" s="5">
        <v>4.58</v>
      </c>
      <c r="AH2199" s="5">
        <f t="shared" si="373"/>
        <v>30</v>
      </c>
    </row>
    <row r="2200" spans="1:34" x14ac:dyDescent="0.25">
      <c r="A2200" s="5">
        <v>2145</v>
      </c>
      <c r="B2200" s="5" t="s">
        <v>29</v>
      </c>
      <c r="C2200" s="5" t="s">
        <v>38</v>
      </c>
      <c r="D2200" s="5" t="s">
        <v>2613</v>
      </c>
      <c r="E2200" s="15" t="str">
        <f t="shared" si="374"/>
        <v>F001</v>
      </c>
      <c r="F2200" s="15" t="str">
        <f t="shared" si="364"/>
        <v>8015</v>
      </c>
      <c r="G2200" s="15" t="str">
        <f t="shared" si="365"/>
        <v>1-8</v>
      </c>
      <c r="H2200" s="5" t="s">
        <v>2575</v>
      </c>
      <c r="I2200" s="5">
        <f t="shared" si="366"/>
        <v>1</v>
      </c>
      <c r="J2200" s="5">
        <f t="shared" si="367"/>
        <v>2022</v>
      </c>
      <c r="K2200" s="5">
        <f t="shared" si="368"/>
        <v>5</v>
      </c>
      <c r="L2200" s="7">
        <f t="shared" si="369"/>
        <v>44566</v>
      </c>
      <c r="M2200" s="5" t="s">
        <v>2575</v>
      </c>
      <c r="R2200" s="5" t="s">
        <v>41</v>
      </c>
      <c r="S2200" s="5" t="s">
        <v>40</v>
      </c>
      <c r="T2200" s="5" t="s">
        <v>41</v>
      </c>
      <c r="U2200" s="5" t="s">
        <v>949</v>
      </c>
      <c r="V2200" s="5" t="str">
        <f t="shared" si="370"/>
        <v>protege peru multiservicios s.r.l.</v>
      </c>
      <c r="W2200" s="5" t="str">
        <f t="shared" si="371"/>
        <v>PROTEGE PERU MULTISERVICIOS S.R.L.</v>
      </c>
      <c r="X2200" s="5" t="str">
        <f t="shared" si="372"/>
        <v>Protege Peru Multiservicios S.R.L.</v>
      </c>
      <c r="Y2200" s="5">
        <v>20539144201</v>
      </c>
      <c r="Z2200" s="5" t="s">
        <v>34</v>
      </c>
      <c r="AA2200" s="5" t="s">
        <v>35</v>
      </c>
      <c r="AD2200" s="5" t="s">
        <v>36</v>
      </c>
      <c r="AE2200" s="5">
        <v>169.49</v>
      </c>
      <c r="AF2200" s="5">
        <v>0</v>
      </c>
      <c r="AG2200" s="5">
        <v>30.51</v>
      </c>
      <c r="AH2200" s="5">
        <f t="shared" si="373"/>
        <v>200</v>
      </c>
    </row>
    <row r="2201" spans="1:34" x14ac:dyDescent="0.25">
      <c r="A2201" s="5">
        <v>2146</v>
      </c>
      <c r="B2201" s="5" t="s">
        <v>29</v>
      </c>
      <c r="C2201" s="5" t="s">
        <v>38</v>
      </c>
      <c r="D2201" s="5" t="s">
        <v>2614</v>
      </c>
      <c r="E2201" s="15" t="str">
        <f t="shared" si="374"/>
        <v>F001</v>
      </c>
      <c r="F2201" s="15" t="str">
        <f t="shared" si="364"/>
        <v>8014</v>
      </c>
      <c r="G2201" s="15" t="str">
        <f t="shared" si="365"/>
        <v>1-8</v>
      </c>
      <c r="H2201" s="5" t="s">
        <v>2575</v>
      </c>
      <c r="I2201" s="5">
        <f t="shared" si="366"/>
        <v>1</v>
      </c>
      <c r="J2201" s="5">
        <f t="shared" si="367"/>
        <v>2022</v>
      </c>
      <c r="K2201" s="5">
        <f t="shared" si="368"/>
        <v>5</v>
      </c>
      <c r="L2201" s="7">
        <f t="shared" si="369"/>
        <v>44566</v>
      </c>
      <c r="M2201" s="5" t="s">
        <v>2575</v>
      </c>
      <c r="R2201" s="5" t="s">
        <v>222</v>
      </c>
      <c r="S2201" s="5" t="s">
        <v>40</v>
      </c>
      <c r="T2201" s="5" t="s">
        <v>41</v>
      </c>
      <c r="U2201" s="5" t="s">
        <v>223</v>
      </c>
      <c r="V2201" s="5" t="str">
        <f t="shared" si="370"/>
        <v>servicios generales oasis camp srl</v>
      </c>
      <c r="W2201" s="5" t="str">
        <f t="shared" si="371"/>
        <v>SERVICIOS GENERALES OASIS CAMP SRL</v>
      </c>
      <c r="X2201" s="5" t="str">
        <f t="shared" si="372"/>
        <v>Servicios Generales Oasis Camp Srl</v>
      </c>
      <c r="Y2201" s="5">
        <v>20538972071</v>
      </c>
      <c r="Z2201" s="5" t="s">
        <v>34</v>
      </c>
      <c r="AA2201" s="5" t="s">
        <v>35</v>
      </c>
      <c r="AD2201" s="5" t="s">
        <v>36</v>
      </c>
      <c r="AE2201" s="5">
        <v>84.75</v>
      </c>
      <c r="AF2201" s="5">
        <v>0</v>
      </c>
      <c r="AG2201" s="5">
        <v>15.25</v>
      </c>
      <c r="AH2201" s="5">
        <f t="shared" si="373"/>
        <v>100</v>
      </c>
    </row>
    <row r="2202" spans="1:34" x14ac:dyDescent="0.25">
      <c r="A2202" s="5">
        <v>2147</v>
      </c>
      <c r="B2202" s="5" t="s">
        <v>49</v>
      </c>
      <c r="C2202" s="5" t="s">
        <v>30</v>
      </c>
      <c r="D2202" s="5" t="s">
        <v>2615</v>
      </c>
      <c r="E2202" s="15" t="str">
        <f t="shared" si="374"/>
        <v>B003</v>
      </c>
      <c r="F2202" s="15" t="str">
        <f t="shared" si="364"/>
        <v>12256</v>
      </c>
      <c r="G2202" s="15" t="str">
        <f t="shared" si="365"/>
        <v>3-1</v>
      </c>
      <c r="H2202" s="5" t="s">
        <v>2575</v>
      </c>
      <c r="I2202" s="5">
        <f t="shared" si="366"/>
        <v>1</v>
      </c>
      <c r="J2202" s="5">
        <f t="shared" si="367"/>
        <v>2022</v>
      </c>
      <c r="K2202" s="5">
        <f t="shared" si="368"/>
        <v>5</v>
      </c>
      <c r="L2202" s="7">
        <f t="shared" si="369"/>
        <v>44566</v>
      </c>
      <c r="M2202" s="5" t="s">
        <v>2575</v>
      </c>
      <c r="R2202" s="5" t="s">
        <v>41</v>
      </c>
      <c r="S2202" s="5" t="s">
        <v>40</v>
      </c>
      <c r="T2202" s="5" t="s">
        <v>41</v>
      </c>
      <c r="U2202" s="5" t="s">
        <v>106</v>
      </c>
      <c r="V2202" s="5" t="str">
        <f t="shared" si="370"/>
        <v>casiano maco segundo baltazar</v>
      </c>
      <c r="W2202" s="5" t="str">
        <f t="shared" si="371"/>
        <v>CASIANO MACO SEGUNDO BALTAZAR</v>
      </c>
      <c r="X2202" s="5" t="str">
        <f t="shared" si="372"/>
        <v>Casiano Maco Segundo Baltazar</v>
      </c>
      <c r="Y2202" s="5">
        <v>10432479388</v>
      </c>
      <c r="Z2202" s="5" t="s">
        <v>34</v>
      </c>
      <c r="AA2202" s="5" t="s">
        <v>35</v>
      </c>
      <c r="AD2202" s="5" t="s">
        <v>36</v>
      </c>
      <c r="AE2202" s="5">
        <v>42.37</v>
      </c>
      <c r="AF2202" s="5">
        <v>0</v>
      </c>
      <c r="AG2202" s="5">
        <v>7.63</v>
      </c>
      <c r="AH2202" s="5">
        <f t="shared" si="373"/>
        <v>50</v>
      </c>
    </row>
    <row r="2203" spans="1:34" x14ac:dyDescent="0.25">
      <c r="A2203" s="5">
        <v>2148</v>
      </c>
      <c r="B2203" s="5" t="s">
        <v>49</v>
      </c>
      <c r="C2203" s="5" t="s">
        <v>30</v>
      </c>
      <c r="D2203" s="5" t="s">
        <v>2616</v>
      </c>
      <c r="E2203" s="15" t="str">
        <f t="shared" si="374"/>
        <v>B003</v>
      </c>
      <c r="F2203" s="15" t="str">
        <f t="shared" si="364"/>
        <v>12255</v>
      </c>
      <c r="G2203" s="15" t="str">
        <f t="shared" si="365"/>
        <v>3-1</v>
      </c>
      <c r="H2203" s="5" t="s">
        <v>2575</v>
      </c>
      <c r="I2203" s="5">
        <f t="shared" si="366"/>
        <v>1</v>
      </c>
      <c r="J2203" s="5">
        <f t="shared" si="367"/>
        <v>2022</v>
      </c>
      <c r="K2203" s="5">
        <f t="shared" si="368"/>
        <v>5</v>
      </c>
      <c r="L2203" s="7">
        <f t="shared" si="369"/>
        <v>44566</v>
      </c>
      <c r="M2203" s="5" t="s">
        <v>2575</v>
      </c>
      <c r="U2203" s="5" t="s">
        <v>33</v>
      </c>
      <c r="V2203" s="5" t="str">
        <f t="shared" si="370"/>
        <v>clientes - varios</v>
      </c>
      <c r="W2203" s="5" t="str">
        <f t="shared" si="371"/>
        <v>CLIENTES - VARIOS</v>
      </c>
      <c r="X2203" s="5" t="str">
        <f t="shared" si="372"/>
        <v>Clientes - Varios</v>
      </c>
      <c r="Y2203" s="5">
        <v>99999999</v>
      </c>
      <c r="Z2203" s="5" t="s">
        <v>34</v>
      </c>
      <c r="AA2203" s="5" t="s">
        <v>35</v>
      </c>
      <c r="AD2203" s="5" t="s">
        <v>36</v>
      </c>
      <c r="AE2203" s="5">
        <v>13.56</v>
      </c>
      <c r="AF2203" s="5">
        <v>0</v>
      </c>
      <c r="AG2203" s="5">
        <v>2.44</v>
      </c>
      <c r="AH2203" s="5">
        <f t="shared" si="373"/>
        <v>16</v>
      </c>
    </row>
    <row r="2204" spans="1:34" x14ac:dyDescent="0.25">
      <c r="A2204" s="5">
        <v>2149</v>
      </c>
      <c r="B2204" s="5" t="s">
        <v>29</v>
      </c>
      <c r="C2204" s="5" t="s">
        <v>38</v>
      </c>
      <c r="D2204" s="5" t="s">
        <v>2617</v>
      </c>
      <c r="E2204" s="15" t="str">
        <f t="shared" si="374"/>
        <v>F001</v>
      </c>
      <c r="F2204" s="15" t="str">
        <f t="shared" si="364"/>
        <v>8013</v>
      </c>
      <c r="G2204" s="15" t="str">
        <f t="shared" si="365"/>
        <v>1-8</v>
      </c>
      <c r="H2204" s="5" t="s">
        <v>2575</v>
      </c>
      <c r="I2204" s="5">
        <f t="shared" si="366"/>
        <v>1</v>
      </c>
      <c r="J2204" s="5">
        <f t="shared" si="367"/>
        <v>2022</v>
      </c>
      <c r="K2204" s="5">
        <f t="shared" si="368"/>
        <v>5</v>
      </c>
      <c r="L2204" s="7">
        <f t="shared" si="369"/>
        <v>44566</v>
      </c>
      <c r="M2204" s="5" t="s">
        <v>2575</v>
      </c>
      <c r="U2204" s="5" t="s">
        <v>1340</v>
      </c>
      <c r="V2204" s="5" t="str">
        <f t="shared" si="370"/>
        <v>negocios iza srl.</v>
      </c>
      <c r="W2204" s="5" t="str">
        <f t="shared" si="371"/>
        <v>NEGOCIOS IZA SRL.</v>
      </c>
      <c r="X2204" s="5" t="str">
        <f t="shared" si="372"/>
        <v>Negocios Iza Srl.</v>
      </c>
      <c r="Y2204" s="5">
        <v>20479703427</v>
      </c>
      <c r="Z2204" s="5" t="s">
        <v>34</v>
      </c>
      <c r="AA2204" s="5" t="s">
        <v>35</v>
      </c>
      <c r="AD2204" s="5" t="s">
        <v>36</v>
      </c>
      <c r="AE2204" s="5">
        <v>130.51</v>
      </c>
      <c r="AF2204" s="5">
        <v>0</v>
      </c>
      <c r="AG2204" s="5">
        <v>23.49</v>
      </c>
      <c r="AH2204" s="5">
        <f t="shared" si="373"/>
        <v>154</v>
      </c>
    </row>
    <row r="2205" spans="1:34" x14ac:dyDescent="0.25">
      <c r="A2205" s="5">
        <v>2150</v>
      </c>
      <c r="B2205" s="5" t="s">
        <v>29</v>
      </c>
      <c r="C2205" s="5" t="s">
        <v>30</v>
      </c>
      <c r="D2205" s="5" t="s">
        <v>2618</v>
      </c>
      <c r="E2205" s="15" t="str">
        <f t="shared" si="374"/>
        <v>B001</v>
      </c>
      <c r="F2205" s="15" t="str">
        <f t="shared" si="364"/>
        <v>16754</v>
      </c>
      <c r="G2205" s="15" t="str">
        <f t="shared" si="365"/>
        <v>1-1</v>
      </c>
      <c r="H2205" s="5" t="s">
        <v>2619</v>
      </c>
      <c r="I2205" s="5">
        <f t="shared" si="366"/>
        <v>1</v>
      </c>
      <c r="J2205" s="5">
        <f t="shared" si="367"/>
        <v>2022</v>
      </c>
      <c r="K2205" s="5">
        <f t="shared" si="368"/>
        <v>4</v>
      </c>
      <c r="L2205" s="7">
        <f t="shared" si="369"/>
        <v>44565</v>
      </c>
      <c r="M2205" s="5" t="s">
        <v>2619</v>
      </c>
      <c r="U2205" s="5" t="s">
        <v>33</v>
      </c>
      <c r="V2205" s="5" t="str">
        <f t="shared" si="370"/>
        <v>clientes - varios</v>
      </c>
      <c r="W2205" s="5" t="str">
        <f t="shared" si="371"/>
        <v>CLIENTES - VARIOS</v>
      </c>
      <c r="X2205" s="5" t="str">
        <f t="shared" si="372"/>
        <v>Clientes - Varios</v>
      </c>
      <c r="Y2205" s="5">
        <v>99999999</v>
      </c>
      <c r="Z2205" s="5" t="s">
        <v>34</v>
      </c>
      <c r="AA2205" s="5" t="s">
        <v>35</v>
      </c>
      <c r="AD2205" s="5" t="s">
        <v>36</v>
      </c>
      <c r="AE2205" s="5">
        <v>144.07</v>
      </c>
      <c r="AF2205" s="5">
        <v>0</v>
      </c>
      <c r="AG2205" s="5">
        <v>25.93</v>
      </c>
      <c r="AH2205" s="5">
        <f t="shared" si="373"/>
        <v>170</v>
      </c>
    </row>
    <row r="2206" spans="1:34" x14ac:dyDescent="0.25">
      <c r="A2206" s="5">
        <v>2151</v>
      </c>
      <c r="B2206" s="5" t="s">
        <v>29</v>
      </c>
      <c r="C2206" s="5" t="s">
        <v>30</v>
      </c>
      <c r="D2206" s="5" t="s">
        <v>2620</v>
      </c>
      <c r="E2206" s="15" t="str">
        <f t="shared" si="374"/>
        <v>B001</v>
      </c>
      <c r="F2206" s="15" t="str">
        <f t="shared" si="364"/>
        <v>16753</v>
      </c>
      <c r="G2206" s="15" t="str">
        <f t="shared" si="365"/>
        <v>1-1</v>
      </c>
      <c r="H2206" s="5" t="s">
        <v>2619</v>
      </c>
      <c r="I2206" s="5">
        <f t="shared" si="366"/>
        <v>1</v>
      </c>
      <c r="J2206" s="5">
        <f t="shared" si="367"/>
        <v>2022</v>
      </c>
      <c r="K2206" s="5">
        <f t="shared" si="368"/>
        <v>4</v>
      </c>
      <c r="L2206" s="7">
        <f t="shared" si="369"/>
        <v>44565</v>
      </c>
      <c r="M2206" s="5" t="s">
        <v>2619</v>
      </c>
      <c r="U2206" s="5" t="s">
        <v>33</v>
      </c>
      <c r="V2206" s="5" t="str">
        <f t="shared" si="370"/>
        <v>clientes - varios</v>
      </c>
      <c r="W2206" s="5" t="str">
        <f t="shared" si="371"/>
        <v>CLIENTES - VARIOS</v>
      </c>
      <c r="X2206" s="5" t="str">
        <f t="shared" si="372"/>
        <v>Clientes - Varios</v>
      </c>
      <c r="Y2206" s="5">
        <v>99999999</v>
      </c>
      <c r="Z2206" s="5" t="s">
        <v>34</v>
      </c>
      <c r="AA2206" s="5" t="s">
        <v>35</v>
      </c>
      <c r="AD2206" s="5" t="s">
        <v>36</v>
      </c>
      <c r="AE2206" s="5">
        <v>88.98</v>
      </c>
      <c r="AF2206" s="5">
        <v>0</v>
      </c>
      <c r="AG2206" s="5">
        <v>16.02</v>
      </c>
      <c r="AH2206" s="5">
        <f t="shared" si="373"/>
        <v>105</v>
      </c>
    </row>
    <row r="2207" spans="1:34" x14ac:dyDescent="0.25">
      <c r="A2207" s="5">
        <v>2152</v>
      </c>
      <c r="B2207" s="5" t="s">
        <v>29</v>
      </c>
      <c r="C2207" s="5" t="s">
        <v>38</v>
      </c>
      <c r="D2207" s="5" t="s">
        <v>2621</v>
      </c>
      <c r="E2207" s="15" t="str">
        <f t="shared" si="374"/>
        <v>F001</v>
      </c>
      <c r="F2207" s="15" t="str">
        <f t="shared" si="364"/>
        <v>8012</v>
      </c>
      <c r="G2207" s="15" t="str">
        <f t="shared" si="365"/>
        <v>1-8</v>
      </c>
      <c r="H2207" s="5" t="s">
        <v>2619</v>
      </c>
      <c r="I2207" s="5">
        <f t="shared" si="366"/>
        <v>1</v>
      </c>
      <c r="J2207" s="5">
        <f t="shared" si="367"/>
        <v>2022</v>
      </c>
      <c r="K2207" s="5">
        <f t="shared" si="368"/>
        <v>4</v>
      </c>
      <c r="L2207" s="7">
        <f t="shared" si="369"/>
        <v>44565</v>
      </c>
      <c r="M2207" s="5" t="s">
        <v>2619</v>
      </c>
      <c r="S2207" s="5" t="s">
        <v>40</v>
      </c>
      <c r="T2207" s="5" t="s">
        <v>41</v>
      </c>
      <c r="U2207" s="5" t="s">
        <v>295</v>
      </c>
      <c r="V2207" s="5" t="str">
        <f t="shared" si="370"/>
        <v>guerra choroco milton luis</v>
      </c>
      <c r="W2207" s="5" t="str">
        <f t="shared" si="371"/>
        <v>GUERRA CHOROCO MILTON LUIS</v>
      </c>
      <c r="X2207" s="5" t="str">
        <f t="shared" si="372"/>
        <v>Guerra Choroco Milton Luis</v>
      </c>
      <c r="Y2207" s="5">
        <v>10479220285</v>
      </c>
      <c r="Z2207" s="5" t="s">
        <v>34</v>
      </c>
      <c r="AA2207" s="5" t="s">
        <v>35</v>
      </c>
      <c r="AD2207" s="5" t="s">
        <v>36</v>
      </c>
      <c r="AE2207" s="5">
        <v>1152.54</v>
      </c>
      <c r="AF2207" s="5">
        <v>0</v>
      </c>
      <c r="AG2207" s="5">
        <v>207.46</v>
      </c>
      <c r="AH2207" s="5">
        <f t="shared" si="373"/>
        <v>1360</v>
      </c>
    </row>
    <row r="2208" spans="1:34" x14ac:dyDescent="0.25">
      <c r="A2208" s="5">
        <v>2153</v>
      </c>
      <c r="B2208" s="5" t="s">
        <v>29</v>
      </c>
      <c r="C2208" s="5" t="s">
        <v>30</v>
      </c>
      <c r="D2208" s="5" t="s">
        <v>2622</v>
      </c>
      <c r="E2208" s="15" t="str">
        <f t="shared" si="374"/>
        <v>B001</v>
      </c>
      <c r="F2208" s="15" t="str">
        <f t="shared" si="364"/>
        <v>16752</v>
      </c>
      <c r="G2208" s="15" t="str">
        <f t="shared" si="365"/>
        <v>1-1</v>
      </c>
      <c r="H2208" s="5" t="s">
        <v>2619</v>
      </c>
      <c r="I2208" s="5">
        <f t="shared" si="366"/>
        <v>1</v>
      </c>
      <c r="J2208" s="5">
        <f t="shared" si="367"/>
        <v>2022</v>
      </c>
      <c r="K2208" s="5">
        <f t="shared" si="368"/>
        <v>4</v>
      </c>
      <c r="L2208" s="7">
        <f t="shared" si="369"/>
        <v>44565</v>
      </c>
      <c r="M2208" s="5" t="s">
        <v>2619</v>
      </c>
      <c r="U2208" s="5" t="s">
        <v>33</v>
      </c>
      <c r="V2208" s="5" t="str">
        <f t="shared" si="370"/>
        <v>clientes - varios</v>
      </c>
      <c r="W2208" s="5" t="str">
        <f t="shared" si="371"/>
        <v>CLIENTES - VARIOS</v>
      </c>
      <c r="X2208" s="5" t="str">
        <f t="shared" si="372"/>
        <v>Clientes - Varios</v>
      </c>
      <c r="Y2208" s="5">
        <v>99999999</v>
      </c>
      <c r="Z2208" s="5" t="s">
        <v>34</v>
      </c>
      <c r="AA2208" s="5" t="s">
        <v>35</v>
      </c>
      <c r="AD2208" s="5" t="s">
        <v>36</v>
      </c>
      <c r="AE2208" s="5">
        <v>66.95</v>
      </c>
      <c r="AF2208" s="5">
        <v>0</v>
      </c>
      <c r="AG2208" s="5">
        <v>12.05</v>
      </c>
      <c r="AH2208" s="5">
        <f t="shared" si="373"/>
        <v>79</v>
      </c>
    </row>
    <row r="2209" spans="1:34" x14ac:dyDescent="0.25">
      <c r="A2209" s="5">
        <v>2154</v>
      </c>
      <c r="B2209" s="5" t="s">
        <v>29</v>
      </c>
      <c r="C2209" s="5" t="s">
        <v>30</v>
      </c>
      <c r="D2209" s="5" t="s">
        <v>2623</v>
      </c>
      <c r="E2209" s="15" t="str">
        <f t="shared" si="374"/>
        <v>B001</v>
      </c>
      <c r="F2209" s="15" t="str">
        <f t="shared" si="364"/>
        <v>16751</v>
      </c>
      <c r="G2209" s="15" t="str">
        <f t="shared" si="365"/>
        <v>1-1</v>
      </c>
      <c r="H2209" s="5" t="s">
        <v>2619</v>
      </c>
      <c r="I2209" s="5">
        <f t="shared" si="366"/>
        <v>1</v>
      </c>
      <c r="J2209" s="5">
        <f t="shared" si="367"/>
        <v>2022</v>
      </c>
      <c r="K2209" s="5">
        <f t="shared" si="368"/>
        <v>4</v>
      </c>
      <c r="L2209" s="7">
        <f t="shared" si="369"/>
        <v>44565</v>
      </c>
      <c r="M2209" s="5" t="s">
        <v>2619</v>
      </c>
      <c r="U2209" s="5" t="s">
        <v>33</v>
      </c>
      <c r="V2209" s="5" t="str">
        <f t="shared" si="370"/>
        <v>clientes - varios</v>
      </c>
      <c r="W2209" s="5" t="str">
        <f t="shared" si="371"/>
        <v>CLIENTES - VARIOS</v>
      </c>
      <c r="X2209" s="5" t="str">
        <f t="shared" si="372"/>
        <v>Clientes - Varios</v>
      </c>
      <c r="Y2209" s="5">
        <v>99999999</v>
      </c>
      <c r="Z2209" s="5" t="s">
        <v>34</v>
      </c>
      <c r="AA2209" s="5" t="s">
        <v>35</v>
      </c>
      <c r="AD2209" s="5" t="s">
        <v>36</v>
      </c>
      <c r="AE2209" s="5">
        <v>169.49</v>
      </c>
      <c r="AF2209" s="5">
        <v>0</v>
      </c>
      <c r="AG2209" s="5">
        <v>30.51</v>
      </c>
      <c r="AH2209" s="5">
        <f t="shared" si="373"/>
        <v>200</v>
      </c>
    </row>
    <row r="2210" spans="1:34" x14ac:dyDescent="0.25">
      <c r="A2210" s="5">
        <v>2155</v>
      </c>
      <c r="B2210" s="5" t="s">
        <v>29</v>
      </c>
      <c r="C2210" s="5" t="s">
        <v>38</v>
      </c>
      <c r="D2210" s="5" t="s">
        <v>2624</v>
      </c>
      <c r="E2210" s="15" t="str">
        <f t="shared" si="374"/>
        <v>F001</v>
      </c>
      <c r="F2210" s="15" t="str">
        <f t="shared" si="364"/>
        <v>8011</v>
      </c>
      <c r="G2210" s="15" t="str">
        <f t="shared" si="365"/>
        <v>1-8</v>
      </c>
      <c r="H2210" s="5" t="s">
        <v>2619</v>
      </c>
      <c r="I2210" s="5">
        <f t="shared" si="366"/>
        <v>1</v>
      </c>
      <c r="J2210" s="5">
        <f t="shared" si="367"/>
        <v>2022</v>
      </c>
      <c r="K2210" s="5">
        <f t="shared" si="368"/>
        <v>4</v>
      </c>
      <c r="L2210" s="7">
        <f t="shared" si="369"/>
        <v>44565</v>
      </c>
      <c r="M2210" s="5" t="s">
        <v>2619</v>
      </c>
      <c r="R2210" s="5" t="s">
        <v>87</v>
      </c>
      <c r="S2210" s="5" t="s">
        <v>40</v>
      </c>
      <c r="T2210" s="5" t="s">
        <v>41</v>
      </c>
      <c r="U2210" s="5" t="s">
        <v>584</v>
      </c>
      <c r="V2210" s="5" t="str">
        <f t="shared" si="370"/>
        <v>emp de transportes turismo alvarado eirl</v>
      </c>
      <c r="W2210" s="5" t="str">
        <f t="shared" si="371"/>
        <v>EMP DE TRANSPORTES TURISMO ALVARADO EIRL</v>
      </c>
      <c r="X2210" s="5" t="str">
        <f t="shared" si="372"/>
        <v>Emp De Transportes Turismo Alvarado Eirl</v>
      </c>
      <c r="Y2210" s="5">
        <v>20395748701</v>
      </c>
      <c r="Z2210" s="5" t="s">
        <v>34</v>
      </c>
      <c r="AA2210" s="5" t="s">
        <v>35</v>
      </c>
      <c r="AD2210" s="5" t="s">
        <v>36</v>
      </c>
      <c r="AE2210" s="5">
        <v>326.27</v>
      </c>
      <c r="AF2210" s="5">
        <v>0</v>
      </c>
      <c r="AG2210" s="5">
        <v>58.73</v>
      </c>
      <c r="AH2210" s="5">
        <f t="shared" si="373"/>
        <v>385</v>
      </c>
    </row>
    <row r="2211" spans="1:34" x14ac:dyDescent="0.25">
      <c r="A2211" s="5">
        <v>2156</v>
      </c>
      <c r="B2211" s="5" t="s">
        <v>29</v>
      </c>
      <c r="C2211" s="5" t="s">
        <v>38</v>
      </c>
      <c r="D2211" s="5" t="s">
        <v>2625</v>
      </c>
      <c r="E2211" s="15" t="str">
        <f t="shared" si="374"/>
        <v>F001</v>
      </c>
      <c r="F2211" s="15" t="str">
        <f t="shared" si="364"/>
        <v>8010</v>
      </c>
      <c r="G2211" s="15" t="str">
        <f t="shared" si="365"/>
        <v>1-8</v>
      </c>
      <c r="H2211" s="5" t="s">
        <v>2619</v>
      </c>
      <c r="I2211" s="5">
        <f t="shared" si="366"/>
        <v>1</v>
      </c>
      <c r="J2211" s="5">
        <f t="shared" si="367"/>
        <v>2022</v>
      </c>
      <c r="K2211" s="5">
        <f t="shared" si="368"/>
        <v>4</v>
      </c>
      <c r="L2211" s="7">
        <f t="shared" si="369"/>
        <v>44565</v>
      </c>
      <c r="M2211" s="5" t="s">
        <v>2619</v>
      </c>
      <c r="R2211" s="5" t="s">
        <v>92</v>
      </c>
      <c r="S2211" s="5" t="s">
        <v>40</v>
      </c>
      <c r="T2211" s="5" t="s">
        <v>41</v>
      </c>
      <c r="U2211" s="5" t="s">
        <v>93</v>
      </c>
      <c r="V2211" s="5" t="str">
        <f t="shared" si="370"/>
        <v>transporte mi poderoso cautivo jd &amp; a e.i.r.l.</v>
      </c>
      <c r="W2211" s="5" t="str">
        <f t="shared" si="371"/>
        <v>TRANSPORTE MI PODEROSO CAUTIVO JD &amp; A E.I.R.L.</v>
      </c>
      <c r="X2211" s="5" t="str">
        <f t="shared" si="372"/>
        <v>Transporte Mi Poderoso Cautivo Jd &amp; A E.I.R.L.</v>
      </c>
      <c r="Y2211" s="5">
        <v>20607139378</v>
      </c>
      <c r="Z2211" s="5" t="s">
        <v>34</v>
      </c>
      <c r="AA2211" s="5" t="s">
        <v>35</v>
      </c>
      <c r="AD2211" s="5" t="s">
        <v>36</v>
      </c>
      <c r="AE2211" s="5">
        <v>1109.32</v>
      </c>
      <c r="AF2211" s="5">
        <v>0</v>
      </c>
      <c r="AG2211" s="5">
        <v>199.68</v>
      </c>
      <c r="AH2211" s="5">
        <f t="shared" si="373"/>
        <v>1309</v>
      </c>
    </row>
    <row r="2212" spans="1:34" x14ac:dyDescent="0.25">
      <c r="A2212" s="5">
        <v>2157</v>
      </c>
      <c r="B2212" s="5" t="s">
        <v>55</v>
      </c>
      <c r="C2212" s="5" t="s">
        <v>30</v>
      </c>
      <c r="D2212" s="5" t="s">
        <v>2626</v>
      </c>
      <c r="E2212" s="15" t="str">
        <f t="shared" si="374"/>
        <v>B002</v>
      </c>
      <c r="F2212" s="15" t="str">
        <f t="shared" si="364"/>
        <v>15799</v>
      </c>
      <c r="G2212" s="15" t="str">
        <f t="shared" si="365"/>
        <v>2-1</v>
      </c>
      <c r="H2212" s="5" t="s">
        <v>2619</v>
      </c>
      <c r="I2212" s="5">
        <f t="shared" si="366"/>
        <v>1</v>
      </c>
      <c r="J2212" s="5">
        <f t="shared" si="367"/>
        <v>2022</v>
      </c>
      <c r="K2212" s="5">
        <f t="shared" si="368"/>
        <v>4</v>
      </c>
      <c r="L2212" s="7">
        <f t="shared" si="369"/>
        <v>44565</v>
      </c>
      <c r="M2212" s="5" t="s">
        <v>2619</v>
      </c>
      <c r="U2212" s="5" t="s">
        <v>33</v>
      </c>
      <c r="V2212" s="5" t="str">
        <f t="shared" si="370"/>
        <v>clientes - varios</v>
      </c>
      <c r="W2212" s="5" t="str">
        <f t="shared" si="371"/>
        <v>CLIENTES - VARIOS</v>
      </c>
      <c r="X2212" s="5" t="str">
        <f t="shared" si="372"/>
        <v>Clientes - Varios</v>
      </c>
      <c r="Y2212" s="5">
        <v>99999999</v>
      </c>
      <c r="Z2212" s="5" t="s">
        <v>34</v>
      </c>
      <c r="AA2212" s="5" t="s">
        <v>35</v>
      </c>
      <c r="AD2212" s="5" t="s">
        <v>36</v>
      </c>
      <c r="AE2212" s="5">
        <v>211.86</v>
      </c>
      <c r="AF2212" s="5">
        <v>0</v>
      </c>
      <c r="AG2212" s="5">
        <v>38.14</v>
      </c>
      <c r="AH2212" s="5">
        <f t="shared" si="373"/>
        <v>250</v>
      </c>
    </row>
    <row r="2213" spans="1:34" x14ac:dyDescent="0.25">
      <c r="A2213" s="5">
        <v>2158</v>
      </c>
      <c r="B2213" s="5" t="s">
        <v>55</v>
      </c>
      <c r="C2213" s="5" t="s">
        <v>30</v>
      </c>
      <c r="D2213" s="5" t="s">
        <v>2627</v>
      </c>
      <c r="E2213" s="15" t="str">
        <f t="shared" si="374"/>
        <v>B002</v>
      </c>
      <c r="F2213" s="15" t="str">
        <f t="shared" si="364"/>
        <v>15798</v>
      </c>
      <c r="G2213" s="15" t="str">
        <f t="shared" si="365"/>
        <v>2-1</v>
      </c>
      <c r="H2213" s="5" t="s">
        <v>2619</v>
      </c>
      <c r="I2213" s="5">
        <f t="shared" si="366"/>
        <v>1</v>
      </c>
      <c r="J2213" s="5">
        <f t="shared" si="367"/>
        <v>2022</v>
      </c>
      <c r="K2213" s="5">
        <f t="shared" si="368"/>
        <v>4</v>
      </c>
      <c r="L2213" s="7">
        <f t="shared" si="369"/>
        <v>44565</v>
      </c>
      <c r="M2213" s="5" t="s">
        <v>2619</v>
      </c>
      <c r="U2213" s="5" t="s">
        <v>33</v>
      </c>
      <c r="V2213" s="5" t="str">
        <f t="shared" si="370"/>
        <v>clientes - varios</v>
      </c>
      <c r="W2213" s="5" t="str">
        <f t="shared" si="371"/>
        <v>CLIENTES - VARIOS</v>
      </c>
      <c r="X2213" s="5" t="str">
        <f t="shared" si="372"/>
        <v>Clientes - Varios</v>
      </c>
      <c r="Y2213" s="5">
        <v>99999999</v>
      </c>
      <c r="Z2213" s="5" t="s">
        <v>34</v>
      </c>
      <c r="AA2213" s="5" t="s">
        <v>35</v>
      </c>
      <c r="AD2213" s="5" t="s">
        <v>36</v>
      </c>
      <c r="AE2213" s="5">
        <v>211.86</v>
      </c>
      <c r="AF2213" s="5">
        <v>0</v>
      </c>
      <c r="AG2213" s="5">
        <v>38.14</v>
      </c>
      <c r="AH2213" s="5">
        <f t="shared" si="373"/>
        <v>250</v>
      </c>
    </row>
    <row r="2214" spans="1:34" x14ac:dyDescent="0.25">
      <c r="A2214" s="5">
        <v>2159</v>
      </c>
      <c r="B2214" s="5" t="s">
        <v>55</v>
      </c>
      <c r="C2214" s="5" t="s">
        <v>30</v>
      </c>
      <c r="D2214" s="5" t="s">
        <v>2628</v>
      </c>
      <c r="E2214" s="15" t="str">
        <f t="shared" si="374"/>
        <v>B002</v>
      </c>
      <c r="F2214" s="15" t="str">
        <f t="shared" si="364"/>
        <v>15797</v>
      </c>
      <c r="G2214" s="15" t="str">
        <f t="shared" si="365"/>
        <v>2-1</v>
      </c>
      <c r="H2214" s="5" t="s">
        <v>2619</v>
      </c>
      <c r="I2214" s="5">
        <f t="shared" si="366"/>
        <v>1</v>
      </c>
      <c r="J2214" s="5">
        <f t="shared" si="367"/>
        <v>2022</v>
      </c>
      <c r="K2214" s="5">
        <f t="shared" si="368"/>
        <v>4</v>
      </c>
      <c r="L2214" s="7">
        <f t="shared" si="369"/>
        <v>44565</v>
      </c>
      <c r="M2214" s="5" t="s">
        <v>2619</v>
      </c>
      <c r="U2214" s="5" t="s">
        <v>33</v>
      </c>
      <c r="V2214" s="5" t="str">
        <f t="shared" si="370"/>
        <v>clientes - varios</v>
      </c>
      <c r="W2214" s="5" t="str">
        <f t="shared" si="371"/>
        <v>CLIENTES - VARIOS</v>
      </c>
      <c r="X2214" s="5" t="str">
        <f t="shared" si="372"/>
        <v>Clientes - Varios</v>
      </c>
      <c r="Y2214" s="5">
        <v>99999999</v>
      </c>
      <c r="Z2214" s="5" t="s">
        <v>34</v>
      </c>
      <c r="AA2214" s="5" t="s">
        <v>35</v>
      </c>
      <c r="AD2214" s="5" t="s">
        <v>36</v>
      </c>
      <c r="AE2214" s="5">
        <v>423.73</v>
      </c>
      <c r="AF2214" s="5">
        <v>0</v>
      </c>
      <c r="AG2214" s="5">
        <v>76.27</v>
      </c>
      <c r="AH2214" s="5">
        <f t="shared" si="373"/>
        <v>500</v>
      </c>
    </row>
    <row r="2215" spans="1:34" x14ac:dyDescent="0.25">
      <c r="A2215" s="5">
        <v>2160</v>
      </c>
      <c r="B2215" s="5" t="s">
        <v>49</v>
      </c>
      <c r="C2215" s="5" t="s">
        <v>30</v>
      </c>
      <c r="D2215" s="5" t="s">
        <v>2629</v>
      </c>
      <c r="E2215" s="15" t="str">
        <f t="shared" si="374"/>
        <v>B003</v>
      </c>
      <c r="F2215" s="15" t="str">
        <f t="shared" si="364"/>
        <v>12254</v>
      </c>
      <c r="G2215" s="15" t="str">
        <f t="shared" si="365"/>
        <v>3-1</v>
      </c>
      <c r="H2215" s="5" t="s">
        <v>2619</v>
      </c>
      <c r="I2215" s="5">
        <f t="shared" si="366"/>
        <v>1</v>
      </c>
      <c r="J2215" s="5">
        <f t="shared" si="367"/>
        <v>2022</v>
      </c>
      <c r="K2215" s="5">
        <f t="shared" si="368"/>
        <v>4</v>
      </c>
      <c r="L2215" s="7">
        <f t="shared" si="369"/>
        <v>44565</v>
      </c>
      <c r="M2215" s="5" t="s">
        <v>2619</v>
      </c>
      <c r="U2215" s="5" t="s">
        <v>33</v>
      </c>
      <c r="V2215" s="5" t="str">
        <f t="shared" si="370"/>
        <v>clientes - varios</v>
      </c>
      <c r="W2215" s="5" t="str">
        <f t="shared" si="371"/>
        <v>CLIENTES - VARIOS</v>
      </c>
      <c r="X2215" s="5" t="str">
        <f t="shared" si="372"/>
        <v>Clientes - Varios</v>
      </c>
      <c r="Y2215" s="5">
        <v>99999999</v>
      </c>
      <c r="Z2215" s="5" t="s">
        <v>34</v>
      </c>
      <c r="AA2215" s="5" t="s">
        <v>35</v>
      </c>
      <c r="AD2215" s="5" t="s">
        <v>36</v>
      </c>
      <c r="AE2215" s="5">
        <v>169.49</v>
      </c>
      <c r="AF2215" s="5">
        <v>0</v>
      </c>
      <c r="AG2215" s="5">
        <v>30.51</v>
      </c>
      <c r="AH2215" s="5">
        <f t="shared" si="373"/>
        <v>200</v>
      </c>
    </row>
    <row r="2216" spans="1:34" x14ac:dyDescent="0.25">
      <c r="A2216" s="5">
        <v>2161</v>
      </c>
      <c r="B2216" s="5" t="s">
        <v>49</v>
      </c>
      <c r="C2216" s="5" t="s">
        <v>30</v>
      </c>
      <c r="D2216" s="5" t="s">
        <v>2630</v>
      </c>
      <c r="E2216" s="15" t="str">
        <f t="shared" si="374"/>
        <v>B003</v>
      </c>
      <c r="F2216" s="15" t="str">
        <f t="shared" si="364"/>
        <v>12253</v>
      </c>
      <c r="G2216" s="15" t="str">
        <f t="shared" si="365"/>
        <v>3-1</v>
      </c>
      <c r="H2216" s="5" t="s">
        <v>2619</v>
      </c>
      <c r="I2216" s="5">
        <f t="shared" si="366"/>
        <v>1</v>
      </c>
      <c r="J2216" s="5">
        <f t="shared" si="367"/>
        <v>2022</v>
      </c>
      <c r="K2216" s="5">
        <f t="shared" si="368"/>
        <v>4</v>
      </c>
      <c r="L2216" s="7">
        <f t="shared" si="369"/>
        <v>44565</v>
      </c>
      <c r="M2216" s="5" t="s">
        <v>2619</v>
      </c>
      <c r="U2216" s="5" t="s">
        <v>33</v>
      </c>
      <c r="V2216" s="5" t="str">
        <f t="shared" si="370"/>
        <v>clientes - varios</v>
      </c>
      <c r="W2216" s="5" t="str">
        <f t="shared" si="371"/>
        <v>CLIENTES - VARIOS</v>
      </c>
      <c r="X2216" s="5" t="str">
        <f t="shared" si="372"/>
        <v>Clientes - Varios</v>
      </c>
      <c r="Y2216" s="5">
        <v>99999999</v>
      </c>
      <c r="Z2216" s="5" t="s">
        <v>34</v>
      </c>
      <c r="AA2216" s="5" t="s">
        <v>35</v>
      </c>
      <c r="AD2216" s="5" t="s">
        <v>36</v>
      </c>
      <c r="AE2216" s="5">
        <v>118.64</v>
      </c>
      <c r="AF2216" s="5">
        <v>0</v>
      </c>
      <c r="AG2216" s="5">
        <v>21.36</v>
      </c>
      <c r="AH2216" s="5">
        <f t="shared" si="373"/>
        <v>140</v>
      </c>
    </row>
    <row r="2217" spans="1:34" x14ac:dyDescent="0.25">
      <c r="A2217" s="5">
        <v>2162</v>
      </c>
      <c r="B2217" s="5" t="s">
        <v>49</v>
      </c>
      <c r="C2217" s="5" t="s">
        <v>30</v>
      </c>
      <c r="D2217" s="5" t="s">
        <v>2631</v>
      </c>
      <c r="E2217" s="15" t="str">
        <f t="shared" si="374"/>
        <v>B003</v>
      </c>
      <c r="F2217" s="15" t="str">
        <f t="shared" si="364"/>
        <v>12252</v>
      </c>
      <c r="G2217" s="15" t="str">
        <f t="shared" si="365"/>
        <v>3-1</v>
      </c>
      <c r="H2217" s="5" t="s">
        <v>2619</v>
      </c>
      <c r="I2217" s="5">
        <f t="shared" si="366"/>
        <v>1</v>
      </c>
      <c r="J2217" s="5">
        <f t="shared" si="367"/>
        <v>2022</v>
      </c>
      <c r="K2217" s="5">
        <f t="shared" si="368"/>
        <v>4</v>
      </c>
      <c r="L2217" s="7">
        <f t="shared" si="369"/>
        <v>44565</v>
      </c>
      <c r="M2217" s="5" t="s">
        <v>2619</v>
      </c>
      <c r="U2217" s="5" t="s">
        <v>33</v>
      </c>
      <c r="V2217" s="5" t="str">
        <f t="shared" si="370"/>
        <v>clientes - varios</v>
      </c>
      <c r="W2217" s="5" t="str">
        <f t="shared" si="371"/>
        <v>CLIENTES - VARIOS</v>
      </c>
      <c r="X2217" s="5" t="str">
        <f t="shared" si="372"/>
        <v>Clientes - Varios</v>
      </c>
      <c r="Y2217" s="5">
        <v>99999999</v>
      </c>
      <c r="Z2217" s="5" t="s">
        <v>34</v>
      </c>
      <c r="AA2217" s="5" t="s">
        <v>35</v>
      </c>
      <c r="AD2217" s="5" t="s">
        <v>36</v>
      </c>
      <c r="AE2217" s="5">
        <v>211.86</v>
      </c>
      <c r="AF2217" s="5">
        <v>0</v>
      </c>
      <c r="AG2217" s="5">
        <v>38.14</v>
      </c>
      <c r="AH2217" s="5">
        <f t="shared" si="373"/>
        <v>250</v>
      </c>
    </row>
    <row r="2218" spans="1:34" x14ac:dyDescent="0.25">
      <c r="A2218" s="5">
        <v>2163</v>
      </c>
      <c r="B2218" s="5" t="s">
        <v>55</v>
      </c>
      <c r="C2218" s="5" t="s">
        <v>30</v>
      </c>
      <c r="D2218" s="5" t="s">
        <v>2632</v>
      </c>
      <c r="E2218" s="15" t="str">
        <f t="shared" si="374"/>
        <v>B002</v>
      </c>
      <c r="F2218" s="15" t="str">
        <f t="shared" si="364"/>
        <v>15796</v>
      </c>
      <c r="G2218" s="15" t="str">
        <f t="shared" si="365"/>
        <v>2-1</v>
      </c>
      <c r="H2218" s="5" t="s">
        <v>2619</v>
      </c>
      <c r="I2218" s="5">
        <f t="shared" si="366"/>
        <v>1</v>
      </c>
      <c r="J2218" s="5">
        <f t="shared" si="367"/>
        <v>2022</v>
      </c>
      <c r="K2218" s="5">
        <f t="shared" si="368"/>
        <v>4</v>
      </c>
      <c r="L2218" s="7">
        <f t="shared" si="369"/>
        <v>44565</v>
      </c>
      <c r="M2218" s="5" t="s">
        <v>2619</v>
      </c>
      <c r="U2218" s="5" t="s">
        <v>33</v>
      </c>
      <c r="V2218" s="5" t="str">
        <f t="shared" si="370"/>
        <v>clientes - varios</v>
      </c>
      <c r="W2218" s="5" t="str">
        <f t="shared" si="371"/>
        <v>CLIENTES - VARIOS</v>
      </c>
      <c r="X2218" s="5" t="str">
        <f t="shared" si="372"/>
        <v>Clientes - Varios</v>
      </c>
      <c r="Y2218" s="5">
        <v>99999999</v>
      </c>
      <c r="Z2218" s="5" t="s">
        <v>34</v>
      </c>
      <c r="AA2218" s="5" t="s">
        <v>35</v>
      </c>
      <c r="AD2218" s="5" t="s">
        <v>36</v>
      </c>
      <c r="AE2218" s="5">
        <v>254.24</v>
      </c>
      <c r="AF2218" s="5">
        <v>0</v>
      </c>
      <c r="AG2218" s="5">
        <v>45.76</v>
      </c>
      <c r="AH2218" s="5">
        <f t="shared" si="373"/>
        <v>300</v>
      </c>
    </row>
    <row r="2219" spans="1:34" x14ac:dyDescent="0.25">
      <c r="A2219" s="5">
        <v>2164</v>
      </c>
      <c r="B2219" s="5" t="s">
        <v>55</v>
      </c>
      <c r="C2219" s="5" t="s">
        <v>30</v>
      </c>
      <c r="D2219" s="5" t="s">
        <v>2633</v>
      </c>
      <c r="E2219" s="15" t="str">
        <f t="shared" si="374"/>
        <v>B002</v>
      </c>
      <c r="F2219" s="15" t="str">
        <f t="shared" si="364"/>
        <v>15795</v>
      </c>
      <c r="G2219" s="15" t="str">
        <f t="shared" si="365"/>
        <v>2-1</v>
      </c>
      <c r="H2219" s="5" t="s">
        <v>2619</v>
      </c>
      <c r="I2219" s="5">
        <f t="shared" si="366"/>
        <v>1</v>
      </c>
      <c r="J2219" s="5">
        <f t="shared" si="367"/>
        <v>2022</v>
      </c>
      <c r="K2219" s="5">
        <f t="shared" si="368"/>
        <v>4</v>
      </c>
      <c r="L2219" s="7">
        <f t="shared" si="369"/>
        <v>44565</v>
      </c>
      <c r="M2219" s="5" t="s">
        <v>2619</v>
      </c>
      <c r="U2219" s="5" t="s">
        <v>33</v>
      </c>
      <c r="V2219" s="5" t="str">
        <f t="shared" si="370"/>
        <v>clientes - varios</v>
      </c>
      <c r="W2219" s="5" t="str">
        <f t="shared" si="371"/>
        <v>CLIENTES - VARIOS</v>
      </c>
      <c r="X2219" s="5" t="str">
        <f t="shared" si="372"/>
        <v>Clientes - Varios</v>
      </c>
      <c r="Y2219" s="5">
        <v>99999999</v>
      </c>
      <c r="Z2219" s="5" t="s">
        <v>34</v>
      </c>
      <c r="AA2219" s="5" t="s">
        <v>35</v>
      </c>
      <c r="AD2219" s="5" t="s">
        <v>36</v>
      </c>
      <c r="AE2219" s="5">
        <v>211.86</v>
      </c>
      <c r="AF2219" s="5">
        <v>0</v>
      </c>
      <c r="AG2219" s="5">
        <v>38.14</v>
      </c>
      <c r="AH2219" s="5">
        <f t="shared" si="373"/>
        <v>250</v>
      </c>
    </row>
    <row r="2220" spans="1:34" x14ac:dyDescent="0.25">
      <c r="A2220" s="5">
        <v>2165</v>
      </c>
      <c r="B2220" s="5" t="s">
        <v>29</v>
      </c>
      <c r="C2220" s="5" t="s">
        <v>38</v>
      </c>
      <c r="D2220" s="5" t="s">
        <v>2634</v>
      </c>
      <c r="E2220" s="15" t="str">
        <f t="shared" si="374"/>
        <v>F001</v>
      </c>
      <c r="F2220" s="15" t="str">
        <f t="shared" si="364"/>
        <v>8009</v>
      </c>
      <c r="G2220" s="15" t="str">
        <f t="shared" si="365"/>
        <v>1-8</v>
      </c>
      <c r="H2220" s="5" t="s">
        <v>2619</v>
      </c>
      <c r="I2220" s="5">
        <f t="shared" si="366"/>
        <v>1</v>
      </c>
      <c r="J2220" s="5">
        <f t="shared" si="367"/>
        <v>2022</v>
      </c>
      <c r="K2220" s="5">
        <f t="shared" si="368"/>
        <v>4</v>
      </c>
      <c r="L2220" s="7">
        <f t="shared" si="369"/>
        <v>44565</v>
      </c>
      <c r="M2220" s="5" t="s">
        <v>2619</v>
      </c>
      <c r="R2220" s="5" t="s">
        <v>395</v>
      </c>
      <c r="S2220" s="5" t="s">
        <v>168</v>
      </c>
      <c r="T2220" s="5" t="s">
        <v>169</v>
      </c>
      <c r="U2220" s="5" t="s">
        <v>396</v>
      </c>
      <c r="V2220" s="5" t="str">
        <f t="shared" si="370"/>
        <v>transportes pasamayo s r ltda</v>
      </c>
      <c r="W2220" s="5" t="str">
        <f t="shared" si="371"/>
        <v>TRANSPORTES PASAMAYO S R LTDA</v>
      </c>
      <c r="X2220" s="5" t="str">
        <f t="shared" si="372"/>
        <v>Transportes Pasamayo S R Ltda</v>
      </c>
      <c r="Y2220" s="5">
        <v>20225171719</v>
      </c>
      <c r="Z2220" s="5" t="s">
        <v>34</v>
      </c>
      <c r="AA2220" s="5" t="s">
        <v>35</v>
      </c>
      <c r="AD2220" s="5" t="s">
        <v>36</v>
      </c>
      <c r="AE2220" s="5">
        <v>152.54</v>
      </c>
      <c r="AF2220" s="5">
        <v>0</v>
      </c>
      <c r="AG2220" s="5">
        <v>27.46</v>
      </c>
      <c r="AH2220" s="5">
        <f t="shared" si="373"/>
        <v>180</v>
      </c>
    </row>
    <row r="2221" spans="1:34" x14ac:dyDescent="0.25">
      <c r="A2221" s="5">
        <v>2166</v>
      </c>
      <c r="B2221" s="5" t="s">
        <v>55</v>
      </c>
      <c r="C2221" s="5" t="s">
        <v>30</v>
      </c>
      <c r="D2221" s="5" t="s">
        <v>2635</v>
      </c>
      <c r="E2221" s="15" t="str">
        <f t="shared" si="374"/>
        <v>B002</v>
      </c>
      <c r="F2221" s="15" t="str">
        <f t="shared" si="364"/>
        <v>15794</v>
      </c>
      <c r="G2221" s="15" t="str">
        <f t="shared" si="365"/>
        <v>2-1</v>
      </c>
      <c r="H2221" s="5" t="s">
        <v>2619</v>
      </c>
      <c r="I2221" s="5">
        <f t="shared" si="366"/>
        <v>1</v>
      </c>
      <c r="J2221" s="5">
        <f t="shared" si="367"/>
        <v>2022</v>
      </c>
      <c r="K2221" s="5">
        <f t="shared" si="368"/>
        <v>4</v>
      </c>
      <c r="L2221" s="7">
        <f t="shared" si="369"/>
        <v>44565</v>
      </c>
      <c r="M2221" s="5" t="s">
        <v>2619</v>
      </c>
      <c r="U2221" s="5" t="s">
        <v>33</v>
      </c>
      <c r="V2221" s="5" t="str">
        <f t="shared" si="370"/>
        <v>clientes - varios</v>
      </c>
      <c r="W2221" s="5" t="str">
        <f t="shared" si="371"/>
        <v>CLIENTES - VARIOS</v>
      </c>
      <c r="X2221" s="5" t="str">
        <f t="shared" si="372"/>
        <v>Clientes - Varios</v>
      </c>
      <c r="Y2221" s="5">
        <v>99999999</v>
      </c>
      <c r="Z2221" s="5" t="s">
        <v>34</v>
      </c>
      <c r="AA2221" s="5" t="s">
        <v>35</v>
      </c>
      <c r="AD2221" s="5" t="s">
        <v>36</v>
      </c>
      <c r="AE2221" s="5">
        <v>211.86</v>
      </c>
      <c r="AF2221" s="5">
        <v>0</v>
      </c>
      <c r="AG2221" s="5">
        <v>38.14</v>
      </c>
      <c r="AH2221" s="5">
        <f t="shared" si="373"/>
        <v>250</v>
      </c>
    </row>
    <row r="2222" spans="1:34" x14ac:dyDescent="0.25">
      <c r="A2222" s="5">
        <v>2167</v>
      </c>
      <c r="B2222" s="5" t="s">
        <v>55</v>
      </c>
      <c r="C2222" s="5" t="s">
        <v>30</v>
      </c>
      <c r="D2222" s="5" t="s">
        <v>2636</v>
      </c>
      <c r="E2222" s="15" t="str">
        <f t="shared" si="374"/>
        <v>B002</v>
      </c>
      <c r="F2222" s="15" t="str">
        <f t="shared" si="364"/>
        <v>15793</v>
      </c>
      <c r="G2222" s="15" t="str">
        <f t="shared" si="365"/>
        <v>2-1</v>
      </c>
      <c r="H2222" s="5" t="s">
        <v>2619</v>
      </c>
      <c r="I2222" s="5">
        <f t="shared" si="366"/>
        <v>1</v>
      </c>
      <c r="J2222" s="5">
        <f t="shared" si="367"/>
        <v>2022</v>
      </c>
      <c r="K2222" s="5">
        <f t="shared" si="368"/>
        <v>4</v>
      </c>
      <c r="L2222" s="7">
        <f t="shared" si="369"/>
        <v>44565</v>
      </c>
      <c r="M2222" s="5" t="s">
        <v>2619</v>
      </c>
      <c r="U2222" s="5" t="s">
        <v>33</v>
      </c>
      <c r="V2222" s="5" t="str">
        <f t="shared" si="370"/>
        <v>clientes - varios</v>
      </c>
      <c r="W2222" s="5" t="str">
        <f t="shared" si="371"/>
        <v>CLIENTES - VARIOS</v>
      </c>
      <c r="X2222" s="5" t="str">
        <f t="shared" si="372"/>
        <v>Clientes - Varios</v>
      </c>
      <c r="Y2222" s="5">
        <v>99999999</v>
      </c>
      <c r="Z2222" s="5" t="s">
        <v>34</v>
      </c>
      <c r="AA2222" s="5" t="s">
        <v>35</v>
      </c>
      <c r="AD2222" s="5" t="s">
        <v>36</v>
      </c>
      <c r="AE2222" s="5">
        <v>169.49</v>
      </c>
      <c r="AF2222" s="5">
        <v>0</v>
      </c>
      <c r="AG2222" s="5">
        <v>30.51</v>
      </c>
      <c r="AH2222" s="5">
        <f t="shared" si="373"/>
        <v>200</v>
      </c>
    </row>
    <row r="2223" spans="1:34" x14ac:dyDescent="0.25">
      <c r="A2223" s="5">
        <v>2168</v>
      </c>
      <c r="B2223" s="5" t="s">
        <v>55</v>
      </c>
      <c r="C2223" s="5" t="s">
        <v>30</v>
      </c>
      <c r="D2223" s="5" t="s">
        <v>2637</v>
      </c>
      <c r="E2223" s="15" t="str">
        <f t="shared" si="374"/>
        <v>B002</v>
      </c>
      <c r="F2223" s="15" t="str">
        <f t="shared" si="364"/>
        <v>15792</v>
      </c>
      <c r="G2223" s="15" t="str">
        <f t="shared" si="365"/>
        <v>2-1</v>
      </c>
      <c r="H2223" s="5" t="s">
        <v>2619</v>
      </c>
      <c r="I2223" s="5">
        <f t="shared" si="366"/>
        <v>1</v>
      </c>
      <c r="J2223" s="5">
        <f t="shared" si="367"/>
        <v>2022</v>
      </c>
      <c r="K2223" s="5">
        <f t="shared" si="368"/>
        <v>4</v>
      </c>
      <c r="L2223" s="7">
        <f t="shared" si="369"/>
        <v>44565</v>
      </c>
      <c r="M2223" s="5" t="s">
        <v>2619</v>
      </c>
      <c r="U2223" s="5" t="s">
        <v>33</v>
      </c>
      <c r="V2223" s="5" t="str">
        <f t="shared" si="370"/>
        <v>clientes - varios</v>
      </c>
      <c r="W2223" s="5" t="str">
        <f t="shared" si="371"/>
        <v>CLIENTES - VARIOS</v>
      </c>
      <c r="X2223" s="5" t="str">
        <f t="shared" si="372"/>
        <v>Clientes - Varios</v>
      </c>
      <c r="Y2223" s="5">
        <v>99999999</v>
      </c>
      <c r="Z2223" s="5" t="s">
        <v>34</v>
      </c>
      <c r="AA2223" s="5" t="s">
        <v>35</v>
      </c>
      <c r="AD2223" s="5" t="s">
        <v>36</v>
      </c>
      <c r="AE2223" s="5">
        <v>423.73</v>
      </c>
      <c r="AF2223" s="5">
        <v>0</v>
      </c>
      <c r="AG2223" s="5">
        <v>76.27</v>
      </c>
      <c r="AH2223" s="5">
        <f t="shared" si="373"/>
        <v>500</v>
      </c>
    </row>
    <row r="2224" spans="1:34" x14ac:dyDescent="0.25">
      <c r="A2224" s="5">
        <v>2169</v>
      </c>
      <c r="B2224" s="5" t="s">
        <v>55</v>
      </c>
      <c r="C2224" s="5" t="s">
        <v>30</v>
      </c>
      <c r="D2224" s="5" t="s">
        <v>2638</v>
      </c>
      <c r="E2224" s="15" t="str">
        <f t="shared" si="374"/>
        <v>B002</v>
      </c>
      <c r="F2224" s="15" t="str">
        <f t="shared" si="364"/>
        <v>15791</v>
      </c>
      <c r="G2224" s="15" t="str">
        <f t="shared" si="365"/>
        <v>2-1</v>
      </c>
      <c r="H2224" s="5" t="s">
        <v>2619</v>
      </c>
      <c r="I2224" s="5">
        <f t="shared" si="366"/>
        <v>1</v>
      </c>
      <c r="J2224" s="5">
        <f t="shared" si="367"/>
        <v>2022</v>
      </c>
      <c r="K2224" s="5">
        <f t="shared" si="368"/>
        <v>4</v>
      </c>
      <c r="L2224" s="7">
        <f t="shared" si="369"/>
        <v>44565</v>
      </c>
      <c r="M2224" s="5" t="s">
        <v>2619</v>
      </c>
      <c r="U2224" s="5" t="s">
        <v>33</v>
      </c>
      <c r="V2224" s="5" t="str">
        <f t="shared" si="370"/>
        <v>clientes - varios</v>
      </c>
      <c r="W2224" s="5" t="str">
        <f t="shared" si="371"/>
        <v>CLIENTES - VARIOS</v>
      </c>
      <c r="X2224" s="5" t="str">
        <f t="shared" si="372"/>
        <v>Clientes - Varios</v>
      </c>
      <c r="Y2224" s="5">
        <v>99999999</v>
      </c>
      <c r="Z2224" s="5" t="s">
        <v>34</v>
      </c>
      <c r="AA2224" s="5" t="s">
        <v>35</v>
      </c>
      <c r="AD2224" s="5" t="s">
        <v>36</v>
      </c>
      <c r="AE2224" s="5">
        <v>254.24</v>
      </c>
      <c r="AF2224" s="5">
        <v>0</v>
      </c>
      <c r="AG2224" s="5">
        <v>45.76</v>
      </c>
      <c r="AH2224" s="5">
        <f t="shared" si="373"/>
        <v>300</v>
      </c>
    </row>
    <row r="2225" spans="1:34" x14ac:dyDescent="0.25">
      <c r="A2225" s="5">
        <v>2170</v>
      </c>
      <c r="B2225" s="5" t="s">
        <v>49</v>
      </c>
      <c r="C2225" s="5" t="s">
        <v>30</v>
      </c>
      <c r="D2225" s="5" t="s">
        <v>2639</v>
      </c>
      <c r="E2225" s="15" t="str">
        <f t="shared" si="374"/>
        <v>B003</v>
      </c>
      <c r="F2225" s="15" t="str">
        <f t="shared" si="364"/>
        <v>12251</v>
      </c>
      <c r="G2225" s="15" t="str">
        <f t="shared" si="365"/>
        <v>3-1</v>
      </c>
      <c r="H2225" s="5" t="s">
        <v>2619</v>
      </c>
      <c r="I2225" s="5">
        <f t="shared" si="366"/>
        <v>1</v>
      </c>
      <c r="J2225" s="5">
        <f t="shared" si="367"/>
        <v>2022</v>
      </c>
      <c r="K2225" s="5">
        <f t="shared" si="368"/>
        <v>4</v>
      </c>
      <c r="L2225" s="7">
        <f t="shared" si="369"/>
        <v>44565</v>
      </c>
      <c r="M2225" s="5" t="s">
        <v>2619</v>
      </c>
      <c r="U2225" s="5" t="s">
        <v>33</v>
      </c>
      <c r="V2225" s="5" t="str">
        <f t="shared" si="370"/>
        <v>clientes - varios</v>
      </c>
      <c r="W2225" s="5" t="str">
        <f t="shared" si="371"/>
        <v>CLIENTES - VARIOS</v>
      </c>
      <c r="X2225" s="5" t="str">
        <f t="shared" si="372"/>
        <v>Clientes - Varios</v>
      </c>
      <c r="Y2225" s="5">
        <v>99999999</v>
      </c>
      <c r="Z2225" s="5" t="s">
        <v>34</v>
      </c>
      <c r="AA2225" s="5" t="s">
        <v>35</v>
      </c>
      <c r="AD2225" s="5" t="s">
        <v>36</v>
      </c>
      <c r="AE2225" s="5">
        <v>211.86</v>
      </c>
      <c r="AF2225" s="5">
        <v>0</v>
      </c>
      <c r="AG2225" s="5">
        <v>38.14</v>
      </c>
      <c r="AH2225" s="5">
        <f t="shared" si="373"/>
        <v>250</v>
      </c>
    </row>
    <row r="2226" spans="1:34" x14ac:dyDescent="0.25">
      <c r="A2226" s="5">
        <v>2171</v>
      </c>
      <c r="B2226" s="5" t="s">
        <v>49</v>
      </c>
      <c r="C2226" s="5" t="s">
        <v>30</v>
      </c>
      <c r="D2226" s="5" t="s">
        <v>2640</v>
      </c>
      <c r="E2226" s="15" t="str">
        <f t="shared" si="374"/>
        <v>B003</v>
      </c>
      <c r="F2226" s="15" t="str">
        <f t="shared" si="364"/>
        <v>12250</v>
      </c>
      <c r="G2226" s="15" t="str">
        <f t="shared" si="365"/>
        <v>3-1</v>
      </c>
      <c r="H2226" s="5" t="s">
        <v>2619</v>
      </c>
      <c r="I2226" s="5">
        <f t="shared" si="366"/>
        <v>1</v>
      </c>
      <c r="J2226" s="5">
        <f t="shared" si="367"/>
        <v>2022</v>
      </c>
      <c r="K2226" s="5">
        <f t="shared" si="368"/>
        <v>4</v>
      </c>
      <c r="L2226" s="7">
        <f t="shared" si="369"/>
        <v>44565</v>
      </c>
      <c r="M2226" s="5" t="s">
        <v>2619</v>
      </c>
      <c r="U2226" s="5" t="s">
        <v>33</v>
      </c>
      <c r="V2226" s="5" t="str">
        <f t="shared" si="370"/>
        <v>clientes - varios</v>
      </c>
      <c r="W2226" s="5" t="str">
        <f t="shared" si="371"/>
        <v>CLIENTES - VARIOS</v>
      </c>
      <c r="X2226" s="5" t="str">
        <f t="shared" si="372"/>
        <v>Clientes - Varios</v>
      </c>
      <c r="Y2226" s="5">
        <v>99999999</v>
      </c>
      <c r="Z2226" s="5" t="s">
        <v>34</v>
      </c>
      <c r="AA2226" s="5" t="s">
        <v>35</v>
      </c>
      <c r="AD2226" s="5" t="s">
        <v>36</v>
      </c>
      <c r="AE2226" s="5">
        <v>169.49</v>
      </c>
      <c r="AF2226" s="5">
        <v>0</v>
      </c>
      <c r="AG2226" s="5">
        <v>30.51</v>
      </c>
      <c r="AH2226" s="5">
        <f t="shared" si="373"/>
        <v>200</v>
      </c>
    </row>
    <row r="2227" spans="1:34" x14ac:dyDescent="0.25">
      <c r="A2227" s="5">
        <v>2172</v>
      </c>
      <c r="B2227" s="5" t="s">
        <v>49</v>
      </c>
      <c r="C2227" s="5" t="s">
        <v>30</v>
      </c>
      <c r="D2227" s="5" t="s">
        <v>2641</v>
      </c>
      <c r="E2227" s="15" t="str">
        <f t="shared" si="374"/>
        <v>B003</v>
      </c>
      <c r="F2227" s="15" t="str">
        <f t="shared" si="364"/>
        <v>12249</v>
      </c>
      <c r="G2227" s="15" t="str">
        <f t="shared" si="365"/>
        <v>3-1</v>
      </c>
      <c r="H2227" s="5" t="s">
        <v>2619</v>
      </c>
      <c r="I2227" s="5">
        <f t="shared" si="366"/>
        <v>1</v>
      </c>
      <c r="J2227" s="5">
        <f t="shared" si="367"/>
        <v>2022</v>
      </c>
      <c r="K2227" s="5">
        <f t="shared" si="368"/>
        <v>4</v>
      </c>
      <c r="L2227" s="7">
        <f t="shared" si="369"/>
        <v>44565</v>
      </c>
      <c r="M2227" s="5" t="s">
        <v>2619</v>
      </c>
      <c r="U2227" s="5" t="s">
        <v>33</v>
      </c>
      <c r="V2227" s="5" t="str">
        <f t="shared" si="370"/>
        <v>clientes - varios</v>
      </c>
      <c r="W2227" s="5" t="str">
        <f t="shared" si="371"/>
        <v>CLIENTES - VARIOS</v>
      </c>
      <c r="X2227" s="5" t="str">
        <f t="shared" si="372"/>
        <v>Clientes - Varios</v>
      </c>
      <c r="Y2227" s="5">
        <v>99999999</v>
      </c>
      <c r="Z2227" s="5" t="s">
        <v>34</v>
      </c>
      <c r="AA2227" s="5" t="s">
        <v>35</v>
      </c>
      <c r="AD2227" s="5" t="s">
        <v>36</v>
      </c>
      <c r="AE2227" s="5">
        <v>423.73</v>
      </c>
      <c r="AF2227" s="5">
        <v>0</v>
      </c>
      <c r="AG2227" s="5">
        <v>76.27</v>
      </c>
      <c r="AH2227" s="5">
        <f t="shared" si="373"/>
        <v>500</v>
      </c>
    </row>
    <row r="2228" spans="1:34" x14ac:dyDescent="0.25">
      <c r="A2228" s="5">
        <v>2173</v>
      </c>
      <c r="B2228" s="5" t="s">
        <v>55</v>
      </c>
      <c r="C2228" s="5" t="s">
        <v>30</v>
      </c>
      <c r="D2228" s="5" t="s">
        <v>2642</v>
      </c>
      <c r="E2228" s="15" t="str">
        <f t="shared" si="374"/>
        <v>B002</v>
      </c>
      <c r="F2228" s="15" t="str">
        <f t="shared" si="364"/>
        <v>15790</v>
      </c>
      <c r="G2228" s="15" t="str">
        <f t="shared" si="365"/>
        <v>2-1</v>
      </c>
      <c r="H2228" s="5" t="s">
        <v>2619</v>
      </c>
      <c r="I2228" s="5">
        <f t="shared" si="366"/>
        <v>1</v>
      </c>
      <c r="J2228" s="5">
        <f t="shared" si="367"/>
        <v>2022</v>
      </c>
      <c r="K2228" s="5">
        <f t="shared" si="368"/>
        <v>4</v>
      </c>
      <c r="L2228" s="7">
        <f t="shared" si="369"/>
        <v>44565</v>
      </c>
      <c r="M2228" s="5" t="s">
        <v>2619</v>
      </c>
      <c r="U2228" s="5" t="s">
        <v>33</v>
      </c>
      <c r="V2228" s="5" t="str">
        <f t="shared" si="370"/>
        <v>clientes - varios</v>
      </c>
      <c r="W2228" s="5" t="str">
        <f t="shared" si="371"/>
        <v>CLIENTES - VARIOS</v>
      </c>
      <c r="X2228" s="5" t="str">
        <f t="shared" si="372"/>
        <v>Clientes - Varios</v>
      </c>
      <c r="Y2228" s="5">
        <v>99999999</v>
      </c>
      <c r="Z2228" s="5" t="s">
        <v>34</v>
      </c>
      <c r="AA2228" s="5" t="s">
        <v>35</v>
      </c>
      <c r="AD2228" s="5" t="s">
        <v>36</v>
      </c>
      <c r="AE2228" s="5">
        <v>254.24</v>
      </c>
      <c r="AF2228" s="5">
        <v>0</v>
      </c>
      <c r="AG2228" s="5">
        <v>45.76</v>
      </c>
      <c r="AH2228" s="5">
        <f t="shared" si="373"/>
        <v>300</v>
      </c>
    </row>
    <row r="2229" spans="1:34" x14ac:dyDescent="0.25">
      <c r="A2229" s="5">
        <v>2174</v>
      </c>
      <c r="B2229" s="5" t="s">
        <v>55</v>
      </c>
      <c r="C2229" s="5" t="s">
        <v>30</v>
      </c>
      <c r="D2229" s="5" t="s">
        <v>2643</v>
      </c>
      <c r="E2229" s="15" t="str">
        <f t="shared" si="374"/>
        <v>B002</v>
      </c>
      <c r="F2229" s="15" t="str">
        <f t="shared" si="364"/>
        <v>15789</v>
      </c>
      <c r="G2229" s="15" t="str">
        <f t="shared" si="365"/>
        <v>2-1</v>
      </c>
      <c r="H2229" s="5" t="s">
        <v>2619</v>
      </c>
      <c r="I2229" s="5">
        <f t="shared" si="366"/>
        <v>1</v>
      </c>
      <c r="J2229" s="5">
        <f t="shared" si="367"/>
        <v>2022</v>
      </c>
      <c r="K2229" s="5">
        <f t="shared" si="368"/>
        <v>4</v>
      </c>
      <c r="L2229" s="7">
        <f t="shared" si="369"/>
        <v>44565</v>
      </c>
      <c r="M2229" s="5" t="s">
        <v>2619</v>
      </c>
      <c r="U2229" s="5" t="s">
        <v>33</v>
      </c>
      <c r="V2229" s="5" t="str">
        <f t="shared" si="370"/>
        <v>clientes - varios</v>
      </c>
      <c r="W2229" s="5" t="str">
        <f t="shared" si="371"/>
        <v>CLIENTES - VARIOS</v>
      </c>
      <c r="X2229" s="5" t="str">
        <f t="shared" si="372"/>
        <v>Clientes - Varios</v>
      </c>
      <c r="Y2229" s="5">
        <v>99999999</v>
      </c>
      <c r="Z2229" s="5" t="s">
        <v>34</v>
      </c>
      <c r="AA2229" s="5" t="s">
        <v>35</v>
      </c>
      <c r="AD2229" s="5" t="s">
        <v>36</v>
      </c>
      <c r="AE2229" s="5">
        <v>254.24</v>
      </c>
      <c r="AF2229" s="5">
        <v>0</v>
      </c>
      <c r="AG2229" s="5">
        <v>45.76</v>
      </c>
      <c r="AH2229" s="5">
        <f t="shared" si="373"/>
        <v>300</v>
      </c>
    </row>
    <row r="2230" spans="1:34" x14ac:dyDescent="0.25">
      <c r="A2230" s="5">
        <v>2175</v>
      </c>
      <c r="B2230" s="5" t="s">
        <v>55</v>
      </c>
      <c r="C2230" s="5" t="s">
        <v>30</v>
      </c>
      <c r="D2230" s="5" t="s">
        <v>2644</v>
      </c>
      <c r="E2230" s="15" t="str">
        <f t="shared" si="374"/>
        <v>B002</v>
      </c>
      <c r="F2230" s="15" t="str">
        <f t="shared" si="364"/>
        <v>15788</v>
      </c>
      <c r="G2230" s="15" t="str">
        <f t="shared" si="365"/>
        <v>2-1</v>
      </c>
      <c r="H2230" s="5" t="s">
        <v>2619</v>
      </c>
      <c r="I2230" s="5">
        <f t="shared" si="366"/>
        <v>1</v>
      </c>
      <c r="J2230" s="5">
        <f t="shared" si="367"/>
        <v>2022</v>
      </c>
      <c r="K2230" s="5">
        <f t="shared" si="368"/>
        <v>4</v>
      </c>
      <c r="L2230" s="7">
        <f t="shared" si="369"/>
        <v>44565</v>
      </c>
      <c r="M2230" s="5" t="s">
        <v>2619</v>
      </c>
      <c r="U2230" s="5" t="s">
        <v>33</v>
      </c>
      <c r="V2230" s="5" t="str">
        <f t="shared" si="370"/>
        <v>clientes - varios</v>
      </c>
      <c r="W2230" s="5" t="str">
        <f t="shared" si="371"/>
        <v>CLIENTES - VARIOS</v>
      </c>
      <c r="X2230" s="5" t="str">
        <f t="shared" si="372"/>
        <v>Clientes - Varios</v>
      </c>
      <c r="Y2230" s="5">
        <v>99999999</v>
      </c>
      <c r="Z2230" s="5" t="s">
        <v>34</v>
      </c>
      <c r="AA2230" s="5" t="s">
        <v>35</v>
      </c>
      <c r="AD2230" s="5" t="s">
        <v>36</v>
      </c>
      <c r="AE2230" s="5">
        <v>423.73</v>
      </c>
      <c r="AF2230" s="5">
        <v>0</v>
      </c>
      <c r="AG2230" s="5">
        <v>76.27</v>
      </c>
      <c r="AH2230" s="5">
        <f t="shared" si="373"/>
        <v>500</v>
      </c>
    </row>
    <row r="2231" spans="1:34" x14ac:dyDescent="0.25">
      <c r="A2231" s="5">
        <v>2176</v>
      </c>
      <c r="B2231" s="5" t="s">
        <v>55</v>
      </c>
      <c r="C2231" s="5" t="s">
        <v>30</v>
      </c>
      <c r="D2231" s="5" t="s">
        <v>2645</v>
      </c>
      <c r="E2231" s="15" t="str">
        <f t="shared" si="374"/>
        <v>B002</v>
      </c>
      <c r="F2231" s="15" t="str">
        <f t="shared" si="364"/>
        <v>15787</v>
      </c>
      <c r="G2231" s="15" t="str">
        <f t="shared" si="365"/>
        <v>2-1</v>
      </c>
      <c r="H2231" s="5" t="s">
        <v>2619</v>
      </c>
      <c r="I2231" s="5">
        <f t="shared" si="366"/>
        <v>1</v>
      </c>
      <c r="J2231" s="5">
        <f t="shared" si="367"/>
        <v>2022</v>
      </c>
      <c r="K2231" s="5">
        <f t="shared" si="368"/>
        <v>4</v>
      </c>
      <c r="L2231" s="7">
        <f t="shared" si="369"/>
        <v>44565</v>
      </c>
      <c r="M2231" s="5" t="s">
        <v>2619</v>
      </c>
      <c r="U2231" s="5" t="s">
        <v>33</v>
      </c>
      <c r="V2231" s="5" t="str">
        <f t="shared" si="370"/>
        <v>clientes - varios</v>
      </c>
      <c r="W2231" s="5" t="str">
        <f t="shared" si="371"/>
        <v>CLIENTES - VARIOS</v>
      </c>
      <c r="X2231" s="5" t="str">
        <f t="shared" si="372"/>
        <v>Clientes - Varios</v>
      </c>
      <c r="Y2231" s="5">
        <v>99999999</v>
      </c>
      <c r="Z2231" s="5" t="s">
        <v>34</v>
      </c>
      <c r="AA2231" s="5" t="s">
        <v>35</v>
      </c>
      <c r="AD2231" s="5" t="s">
        <v>36</v>
      </c>
      <c r="AE2231" s="5">
        <v>84.75</v>
      </c>
      <c r="AF2231" s="5">
        <v>0</v>
      </c>
      <c r="AG2231" s="5">
        <v>15.25</v>
      </c>
      <c r="AH2231" s="5">
        <f t="shared" si="373"/>
        <v>100</v>
      </c>
    </row>
    <row r="2232" spans="1:34" x14ac:dyDescent="0.25">
      <c r="A2232" s="5">
        <v>2177</v>
      </c>
      <c r="B2232" s="5" t="s">
        <v>49</v>
      </c>
      <c r="C2232" s="5" t="s">
        <v>30</v>
      </c>
      <c r="D2232" s="5" t="s">
        <v>2646</v>
      </c>
      <c r="E2232" s="15" t="str">
        <f t="shared" si="374"/>
        <v>B003</v>
      </c>
      <c r="F2232" s="15" t="str">
        <f t="shared" si="364"/>
        <v>12248</v>
      </c>
      <c r="G2232" s="15" t="str">
        <f t="shared" si="365"/>
        <v>3-1</v>
      </c>
      <c r="H2232" s="5" t="s">
        <v>2619</v>
      </c>
      <c r="I2232" s="5">
        <f t="shared" si="366"/>
        <v>1</v>
      </c>
      <c r="J2232" s="5">
        <f t="shared" si="367"/>
        <v>2022</v>
      </c>
      <c r="K2232" s="5">
        <f t="shared" si="368"/>
        <v>4</v>
      </c>
      <c r="L2232" s="7">
        <f t="shared" si="369"/>
        <v>44565</v>
      </c>
      <c r="M2232" s="5" t="s">
        <v>2619</v>
      </c>
      <c r="U2232" s="5" t="s">
        <v>33</v>
      </c>
      <c r="V2232" s="5" t="str">
        <f t="shared" si="370"/>
        <v>clientes - varios</v>
      </c>
      <c r="W2232" s="5" t="str">
        <f t="shared" si="371"/>
        <v>CLIENTES - VARIOS</v>
      </c>
      <c r="X2232" s="5" t="str">
        <f t="shared" si="372"/>
        <v>Clientes - Varios</v>
      </c>
      <c r="Y2232" s="5">
        <v>99999999</v>
      </c>
      <c r="Z2232" s="5" t="s">
        <v>34</v>
      </c>
      <c r="AA2232" s="5" t="s">
        <v>35</v>
      </c>
      <c r="AD2232" s="5" t="s">
        <v>36</v>
      </c>
      <c r="AE2232" s="5">
        <v>169.49</v>
      </c>
      <c r="AF2232" s="5">
        <v>0</v>
      </c>
      <c r="AG2232" s="5">
        <v>30.51</v>
      </c>
      <c r="AH2232" s="5">
        <f t="shared" si="373"/>
        <v>200</v>
      </c>
    </row>
    <row r="2233" spans="1:34" x14ac:dyDescent="0.25">
      <c r="A2233" s="5">
        <v>2178</v>
      </c>
      <c r="B2233" s="5" t="s">
        <v>49</v>
      </c>
      <c r="C2233" s="5" t="s">
        <v>30</v>
      </c>
      <c r="D2233" s="5" t="s">
        <v>2647</v>
      </c>
      <c r="E2233" s="15" t="str">
        <f t="shared" si="374"/>
        <v>B003</v>
      </c>
      <c r="F2233" s="15" t="str">
        <f t="shared" ref="F2233:F2296" si="375">IF(LEFT(RIGHT(D2233,5),1)="-",RIGHT(D2233,4),RIGHT(D2233,5))</f>
        <v>12247</v>
      </c>
      <c r="G2233" s="15" t="str">
        <f t="shared" ref="G2233:G2296" si="376">MID(D2233,4,3)</f>
        <v>3-1</v>
      </c>
      <c r="H2233" s="5" t="s">
        <v>2619</v>
      </c>
      <c r="I2233" s="5">
        <f t="shared" ref="I2233:I2296" si="377">MONTH(H2233)</f>
        <v>1</v>
      </c>
      <c r="J2233" s="5">
        <f t="shared" ref="J2233:J2296" si="378">YEAR(H2233)</f>
        <v>2022</v>
      </c>
      <c r="K2233" s="5">
        <f t="shared" ref="K2233:K2296" si="379">DAY(H2233)</f>
        <v>4</v>
      </c>
      <c r="L2233" s="7">
        <f t="shared" ref="L2233:L2296" si="380">DATE(J2233,I2233,K2233)</f>
        <v>44565</v>
      </c>
      <c r="M2233" s="5" t="s">
        <v>2619</v>
      </c>
      <c r="U2233" s="5" t="s">
        <v>33</v>
      </c>
      <c r="V2233" s="5" t="str">
        <f t="shared" ref="V2233:V2296" si="381">LOWER(U2233)</f>
        <v>clientes - varios</v>
      </c>
      <c r="W2233" s="5" t="str">
        <f t="shared" ref="W2233:W2296" si="382">UPPER(U2233)</f>
        <v>CLIENTES - VARIOS</v>
      </c>
      <c r="X2233" s="5" t="str">
        <f t="shared" ref="X2233:X2296" si="383">PROPER(W2233)</f>
        <v>Clientes - Varios</v>
      </c>
      <c r="Y2233" s="5">
        <v>99999999</v>
      </c>
      <c r="Z2233" s="5" t="s">
        <v>34</v>
      </c>
      <c r="AA2233" s="5" t="s">
        <v>35</v>
      </c>
      <c r="AD2233" s="5" t="s">
        <v>36</v>
      </c>
      <c r="AE2233" s="5">
        <v>135.59</v>
      </c>
      <c r="AF2233" s="5">
        <v>0</v>
      </c>
      <c r="AG2233" s="5">
        <v>24.41</v>
      </c>
      <c r="AH2233" s="5">
        <f t="shared" ref="AH2233:AH2296" si="384">AE2233+AG2233</f>
        <v>160</v>
      </c>
    </row>
    <row r="2234" spans="1:34" x14ac:dyDescent="0.25">
      <c r="A2234" s="5">
        <v>2179</v>
      </c>
      <c r="B2234" s="5" t="s">
        <v>49</v>
      </c>
      <c r="C2234" s="5" t="s">
        <v>30</v>
      </c>
      <c r="D2234" s="5" t="s">
        <v>2648</v>
      </c>
      <c r="E2234" s="15" t="str">
        <f t="shared" ref="E2234:E2297" si="385">LEFT(D2234,4)</f>
        <v>B003</v>
      </c>
      <c r="F2234" s="15" t="str">
        <f t="shared" si="375"/>
        <v>12246</v>
      </c>
      <c r="G2234" s="15" t="str">
        <f t="shared" si="376"/>
        <v>3-1</v>
      </c>
      <c r="H2234" s="5" t="s">
        <v>2619</v>
      </c>
      <c r="I2234" s="5">
        <f t="shared" si="377"/>
        <v>1</v>
      </c>
      <c r="J2234" s="5">
        <f t="shared" si="378"/>
        <v>2022</v>
      </c>
      <c r="K2234" s="5">
        <f t="shared" si="379"/>
        <v>4</v>
      </c>
      <c r="L2234" s="7">
        <f t="shared" si="380"/>
        <v>44565</v>
      </c>
      <c r="M2234" s="5" t="s">
        <v>2619</v>
      </c>
      <c r="U2234" s="5" t="s">
        <v>33</v>
      </c>
      <c r="V2234" s="5" t="str">
        <f t="shared" si="381"/>
        <v>clientes - varios</v>
      </c>
      <c r="W2234" s="5" t="str">
        <f t="shared" si="382"/>
        <v>CLIENTES - VARIOS</v>
      </c>
      <c r="X2234" s="5" t="str">
        <f t="shared" si="383"/>
        <v>Clientes - Varios</v>
      </c>
      <c r="Y2234" s="5">
        <v>99999999</v>
      </c>
      <c r="Z2234" s="5" t="s">
        <v>34</v>
      </c>
      <c r="AA2234" s="5" t="s">
        <v>35</v>
      </c>
      <c r="AD2234" s="5" t="s">
        <v>36</v>
      </c>
      <c r="AE2234" s="5">
        <v>84.75</v>
      </c>
      <c r="AF2234" s="5">
        <v>0</v>
      </c>
      <c r="AG2234" s="5">
        <v>15.25</v>
      </c>
      <c r="AH2234" s="5">
        <f t="shared" si="384"/>
        <v>100</v>
      </c>
    </row>
    <row r="2235" spans="1:34" x14ac:dyDescent="0.25">
      <c r="A2235" s="5">
        <v>2180</v>
      </c>
      <c r="B2235" s="5" t="s">
        <v>29</v>
      </c>
      <c r="C2235" s="5" t="s">
        <v>30</v>
      </c>
      <c r="D2235" s="5" t="s">
        <v>2649</v>
      </c>
      <c r="E2235" s="15" t="str">
        <f t="shared" si="385"/>
        <v>B001</v>
      </c>
      <c r="F2235" s="15" t="str">
        <f t="shared" si="375"/>
        <v>16750</v>
      </c>
      <c r="G2235" s="15" t="str">
        <f t="shared" si="376"/>
        <v>1-1</v>
      </c>
      <c r="H2235" s="5" t="s">
        <v>2619</v>
      </c>
      <c r="I2235" s="5">
        <f t="shared" si="377"/>
        <v>1</v>
      </c>
      <c r="J2235" s="5">
        <f t="shared" si="378"/>
        <v>2022</v>
      </c>
      <c r="K2235" s="5">
        <f t="shared" si="379"/>
        <v>4</v>
      </c>
      <c r="L2235" s="7">
        <f t="shared" si="380"/>
        <v>44565</v>
      </c>
      <c r="M2235" s="5" t="s">
        <v>2619</v>
      </c>
      <c r="U2235" s="5" t="s">
        <v>33</v>
      </c>
      <c r="V2235" s="5" t="str">
        <f t="shared" si="381"/>
        <v>clientes - varios</v>
      </c>
      <c r="W2235" s="5" t="str">
        <f t="shared" si="382"/>
        <v>CLIENTES - VARIOS</v>
      </c>
      <c r="X2235" s="5" t="str">
        <f t="shared" si="383"/>
        <v>Clientes - Varios</v>
      </c>
      <c r="Y2235" s="5">
        <v>99999999</v>
      </c>
      <c r="Z2235" s="5" t="s">
        <v>34</v>
      </c>
      <c r="AA2235" s="5" t="s">
        <v>35</v>
      </c>
      <c r="AD2235" s="5" t="s">
        <v>36</v>
      </c>
      <c r="AE2235" s="5">
        <v>100.85</v>
      </c>
      <c r="AF2235" s="5">
        <v>0</v>
      </c>
      <c r="AG2235" s="5">
        <v>18.149999999999999</v>
      </c>
      <c r="AH2235" s="5">
        <f t="shared" si="384"/>
        <v>119</v>
      </c>
    </row>
    <row r="2236" spans="1:34" x14ac:dyDescent="0.25">
      <c r="A2236" s="5">
        <v>2181</v>
      </c>
      <c r="B2236" s="5" t="s">
        <v>29</v>
      </c>
      <c r="C2236" s="5" t="s">
        <v>30</v>
      </c>
      <c r="D2236" s="5" t="s">
        <v>2650</v>
      </c>
      <c r="E2236" s="15" t="str">
        <f t="shared" si="385"/>
        <v>B001</v>
      </c>
      <c r="F2236" s="15" t="str">
        <f t="shared" si="375"/>
        <v>16749</v>
      </c>
      <c r="G2236" s="15" t="str">
        <f t="shared" si="376"/>
        <v>1-1</v>
      </c>
      <c r="H2236" s="5" t="s">
        <v>2619</v>
      </c>
      <c r="I2236" s="5">
        <f t="shared" si="377"/>
        <v>1</v>
      </c>
      <c r="J2236" s="5">
        <f t="shared" si="378"/>
        <v>2022</v>
      </c>
      <c r="K2236" s="5">
        <f t="shared" si="379"/>
        <v>4</v>
      </c>
      <c r="L2236" s="7">
        <f t="shared" si="380"/>
        <v>44565</v>
      </c>
      <c r="M2236" s="5" t="s">
        <v>2619</v>
      </c>
      <c r="U2236" s="5" t="s">
        <v>33</v>
      </c>
      <c r="V2236" s="5" t="str">
        <f t="shared" si="381"/>
        <v>clientes - varios</v>
      </c>
      <c r="W2236" s="5" t="str">
        <f t="shared" si="382"/>
        <v>CLIENTES - VARIOS</v>
      </c>
      <c r="X2236" s="5" t="str">
        <f t="shared" si="383"/>
        <v>Clientes - Varios</v>
      </c>
      <c r="Y2236" s="5">
        <v>99999999</v>
      </c>
      <c r="Z2236" s="5" t="s">
        <v>34</v>
      </c>
      <c r="AA2236" s="5" t="s">
        <v>35</v>
      </c>
      <c r="AD2236" s="5" t="s">
        <v>36</v>
      </c>
      <c r="AE2236" s="5">
        <v>59.32</v>
      </c>
      <c r="AF2236" s="5">
        <v>0</v>
      </c>
      <c r="AG2236" s="5">
        <v>10.68</v>
      </c>
      <c r="AH2236" s="5">
        <f t="shared" si="384"/>
        <v>70</v>
      </c>
    </row>
    <row r="2237" spans="1:34" x14ac:dyDescent="0.25">
      <c r="A2237" s="5">
        <v>2182</v>
      </c>
      <c r="B2237" s="5" t="s">
        <v>29</v>
      </c>
      <c r="C2237" s="5" t="s">
        <v>30</v>
      </c>
      <c r="D2237" s="5" t="s">
        <v>2651</v>
      </c>
      <c r="E2237" s="15" t="str">
        <f t="shared" si="385"/>
        <v>B001</v>
      </c>
      <c r="F2237" s="15" t="str">
        <f t="shared" si="375"/>
        <v>16748</v>
      </c>
      <c r="G2237" s="15" t="str">
        <f t="shared" si="376"/>
        <v>1-1</v>
      </c>
      <c r="H2237" s="5" t="s">
        <v>2619</v>
      </c>
      <c r="I2237" s="5">
        <f t="shared" si="377"/>
        <v>1</v>
      </c>
      <c r="J2237" s="5">
        <f t="shared" si="378"/>
        <v>2022</v>
      </c>
      <c r="K2237" s="5">
        <f t="shared" si="379"/>
        <v>4</v>
      </c>
      <c r="L2237" s="7">
        <f t="shared" si="380"/>
        <v>44565</v>
      </c>
      <c r="M2237" s="5" t="s">
        <v>2619</v>
      </c>
      <c r="U2237" s="5" t="s">
        <v>33</v>
      </c>
      <c r="V2237" s="5" t="str">
        <f t="shared" si="381"/>
        <v>clientes - varios</v>
      </c>
      <c r="W2237" s="5" t="str">
        <f t="shared" si="382"/>
        <v>CLIENTES - VARIOS</v>
      </c>
      <c r="X2237" s="5" t="str">
        <f t="shared" si="383"/>
        <v>Clientes - Varios</v>
      </c>
      <c r="Y2237" s="5">
        <v>99999999</v>
      </c>
      <c r="Z2237" s="5" t="s">
        <v>34</v>
      </c>
      <c r="AA2237" s="5" t="s">
        <v>35</v>
      </c>
      <c r="AD2237" s="5" t="s">
        <v>36</v>
      </c>
      <c r="AE2237" s="5">
        <v>42.37</v>
      </c>
      <c r="AF2237" s="5">
        <v>0</v>
      </c>
      <c r="AG2237" s="5">
        <v>7.63</v>
      </c>
      <c r="AH2237" s="5">
        <f t="shared" si="384"/>
        <v>50</v>
      </c>
    </row>
    <row r="2238" spans="1:34" x14ac:dyDescent="0.25">
      <c r="A2238" s="5">
        <v>2183</v>
      </c>
      <c r="B2238" s="5" t="s">
        <v>49</v>
      </c>
      <c r="C2238" s="5" t="s">
        <v>30</v>
      </c>
      <c r="D2238" s="5" t="s">
        <v>2652</v>
      </c>
      <c r="E2238" s="15" t="str">
        <f t="shared" si="385"/>
        <v>B003</v>
      </c>
      <c r="F2238" s="15" t="str">
        <f t="shared" si="375"/>
        <v>12245</v>
      </c>
      <c r="G2238" s="15" t="str">
        <f t="shared" si="376"/>
        <v>3-1</v>
      </c>
      <c r="H2238" s="5" t="s">
        <v>2619</v>
      </c>
      <c r="I2238" s="5">
        <f t="shared" si="377"/>
        <v>1</v>
      </c>
      <c r="J2238" s="5">
        <f t="shared" si="378"/>
        <v>2022</v>
      </c>
      <c r="K2238" s="5">
        <f t="shared" si="379"/>
        <v>4</v>
      </c>
      <c r="L2238" s="7">
        <f t="shared" si="380"/>
        <v>44565</v>
      </c>
      <c r="M2238" s="5" t="s">
        <v>2619</v>
      </c>
      <c r="U2238" s="5" t="s">
        <v>33</v>
      </c>
      <c r="V2238" s="5" t="str">
        <f t="shared" si="381"/>
        <v>clientes - varios</v>
      </c>
      <c r="W2238" s="5" t="str">
        <f t="shared" si="382"/>
        <v>CLIENTES - VARIOS</v>
      </c>
      <c r="X2238" s="5" t="str">
        <f t="shared" si="383"/>
        <v>Clientes - Varios</v>
      </c>
      <c r="Y2238" s="5">
        <v>99999999</v>
      </c>
      <c r="Z2238" s="5" t="s">
        <v>34</v>
      </c>
      <c r="AA2238" s="5" t="s">
        <v>35</v>
      </c>
      <c r="AD2238" s="5" t="s">
        <v>36</v>
      </c>
      <c r="AE2238" s="5">
        <v>84.75</v>
      </c>
      <c r="AF2238" s="5">
        <v>0</v>
      </c>
      <c r="AG2238" s="5">
        <v>15.25</v>
      </c>
      <c r="AH2238" s="5">
        <f t="shared" si="384"/>
        <v>100</v>
      </c>
    </row>
    <row r="2239" spans="1:34" x14ac:dyDescent="0.25">
      <c r="A2239" s="5">
        <v>2184</v>
      </c>
      <c r="B2239" s="5" t="s">
        <v>29</v>
      </c>
      <c r="C2239" s="5" t="s">
        <v>30</v>
      </c>
      <c r="D2239" s="5" t="s">
        <v>2653</v>
      </c>
      <c r="E2239" s="15" t="str">
        <f t="shared" si="385"/>
        <v>B001</v>
      </c>
      <c r="F2239" s="15" t="str">
        <f t="shared" si="375"/>
        <v>16747</v>
      </c>
      <c r="G2239" s="15" t="str">
        <f t="shared" si="376"/>
        <v>1-1</v>
      </c>
      <c r="H2239" s="5" t="s">
        <v>2619</v>
      </c>
      <c r="I2239" s="5">
        <f t="shared" si="377"/>
        <v>1</v>
      </c>
      <c r="J2239" s="5">
        <f t="shared" si="378"/>
        <v>2022</v>
      </c>
      <c r="K2239" s="5">
        <f t="shared" si="379"/>
        <v>4</v>
      </c>
      <c r="L2239" s="7">
        <f t="shared" si="380"/>
        <v>44565</v>
      </c>
      <c r="M2239" s="5" t="s">
        <v>2619</v>
      </c>
      <c r="U2239" s="5" t="s">
        <v>33</v>
      </c>
      <c r="V2239" s="5" t="str">
        <f t="shared" si="381"/>
        <v>clientes - varios</v>
      </c>
      <c r="W2239" s="5" t="str">
        <f t="shared" si="382"/>
        <v>CLIENTES - VARIOS</v>
      </c>
      <c r="X2239" s="5" t="str">
        <f t="shared" si="383"/>
        <v>Clientes - Varios</v>
      </c>
      <c r="Y2239" s="5">
        <v>99999999</v>
      </c>
      <c r="Z2239" s="5" t="s">
        <v>34</v>
      </c>
      <c r="AA2239" s="5" t="s">
        <v>35</v>
      </c>
      <c r="AD2239" s="5" t="s">
        <v>36</v>
      </c>
      <c r="AE2239" s="5">
        <v>84.75</v>
      </c>
      <c r="AF2239" s="5">
        <v>0</v>
      </c>
      <c r="AG2239" s="5">
        <v>15.25</v>
      </c>
      <c r="AH2239" s="5">
        <f t="shared" si="384"/>
        <v>100</v>
      </c>
    </row>
    <row r="2240" spans="1:34" x14ac:dyDescent="0.25">
      <c r="A2240" s="5">
        <v>2185</v>
      </c>
      <c r="B2240" s="5" t="s">
        <v>55</v>
      </c>
      <c r="C2240" s="5" t="s">
        <v>38</v>
      </c>
      <c r="D2240" s="5" t="s">
        <v>2654</v>
      </c>
      <c r="E2240" s="15" t="str">
        <f t="shared" si="385"/>
        <v>F002</v>
      </c>
      <c r="F2240" s="15" t="str">
        <f t="shared" si="375"/>
        <v>3422</v>
      </c>
      <c r="G2240" s="15" t="str">
        <f t="shared" si="376"/>
        <v>2-3</v>
      </c>
      <c r="H2240" s="5" t="s">
        <v>2619</v>
      </c>
      <c r="I2240" s="5">
        <f t="shared" si="377"/>
        <v>1</v>
      </c>
      <c r="J2240" s="5">
        <f t="shared" si="378"/>
        <v>2022</v>
      </c>
      <c r="K2240" s="5">
        <f t="shared" si="379"/>
        <v>4</v>
      </c>
      <c r="L2240" s="7">
        <f t="shared" si="380"/>
        <v>44565</v>
      </c>
      <c r="M2240" s="5" t="s">
        <v>2619</v>
      </c>
      <c r="U2240" s="5" t="s">
        <v>2655</v>
      </c>
      <c r="V2240" s="5" t="str">
        <f t="shared" si="381"/>
        <v>huaman aquino victor</v>
      </c>
      <c r="W2240" s="5" t="str">
        <f t="shared" si="382"/>
        <v>HUAMAN AQUINO VICTOR</v>
      </c>
      <c r="X2240" s="5" t="str">
        <f t="shared" si="383"/>
        <v>Huaman Aquino Victor</v>
      </c>
      <c r="Y2240" s="5">
        <v>10247153646</v>
      </c>
      <c r="Z2240" s="5" t="s">
        <v>34</v>
      </c>
      <c r="AA2240" s="5" t="s">
        <v>35</v>
      </c>
      <c r="AD2240" s="5" t="s">
        <v>36</v>
      </c>
      <c r="AE2240" s="5">
        <v>42.37</v>
      </c>
      <c r="AF2240" s="5">
        <v>0</v>
      </c>
      <c r="AG2240" s="5">
        <v>7.63</v>
      </c>
      <c r="AH2240" s="5">
        <f t="shared" si="384"/>
        <v>50</v>
      </c>
    </row>
    <row r="2241" spans="1:34" x14ac:dyDescent="0.25">
      <c r="A2241" s="5">
        <v>2186</v>
      </c>
      <c r="B2241" s="5" t="s">
        <v>29</v>
      </c>
      <c r="C2241" s="5" t="s">
        <v>30</v>
      </c>
      <c r="D2241" s="5" t="s">
        <v>2656</v>
      </c>
      <c r="E2241" s="15" t="str">
        <f t="shared" si="385"/>
        <v>B001</v>
      </c>
      <c r="F2241" s="15" t="str">
        <f t="shared" si="375"/>
        <v>16746</v>
      </c>
      <c r="G2241" s="15" t="str">
        <f t="shared" si="376"/>
        <v>1-1</v>
      </c>
      <c r="H2241" s="5" t="s">
        <v>2619</v>
      </c>
      <c r="I2241" s="5">
        <f t="shared" si="377"/>
        <v>1</v>
      </c>
      <c r="J2241" s="5">
        <f t="shared" si="378"/>
        <v>2022</v>
      </c>
      <c r="K2241" s="5">
        <f t="shared" si="379"/>
        <v>4</v>
      </c>
      <c r="L2241" s="7">
        <f t="shared" si="380"/>
        <v>44565</v>
      </c>
      <c r="M2241" s="5" t="s">
        <v>2619</v>
      </c>
      <c r="U2241" s="5" t="s">
        <v>33</v>
      </c>
      <c r="V2241" s="5" t="str">
        <f t="shared" si="381"/>
        <v>clientes - varios</v>
      </c>
      <c r="W2241" s="5" t="str">
        <f t="shared" si="382"/>
        <v>CLIENTES - VARIOS</v>
      </c>
      <c r="X2241" s="5" t="str">
        <f t="shared" si="383"/>
        <v>Clientes - Varios</v>
      </c>
      <c r="Y2241" s="5">
        <v>99999999</v>
      </c>
      <c r="Z2241" s="5" t="s">
        <v>34</v>
      </c>
      <c r="AA2241" s="5" t="s">
        <v>35</v>
      </c>
      <c r="AD2241" s="5" t="s">
        <v>36</v>
      </c>
      <c r="AE2241" s="5">
        <v>127.12</v>
      </c>
      <c r="AF2241" s="5">
        <v>0</v>
      </c>
      <c r="AG2241" s="5">
        <v>22.88</v>
      </c>
      <c r="AH2241" s="5">
        <f t="shared" si="384"/>
        <v>150</v>
      </c>
    </row>
    <row r="2242" spans="1:34" x14ac:dyDescent="0.25">
      <c r="A2242" s="5">
        <v>2187</v>
      </c>
      <c r="B2242" s="5" t="s">
        <v>29</v>
      </c>
      <c r="C2242" s="5" t="s">
        <v>30</v>
      </c>
      <c r="D2242" s="5" t="s">
        <v>2657</v>
      </c>
      <c r="E2242" s="15" t="str">
        <f t="shared" si="385"/>
        <v>B001</v>
      </c>
      <c r="F2242" s="15" t="str">
        <f t="shared" si="375"/>
        <v>16745</v>
      </c>
      <c r="G2242" s="15" t="str">
        <f t="shared" si="376"/>
        <v>1-1</v>
      </c>
      <c r="H2242" s="5" t="s">
        <v>2658</v>
      </c>
      <c r="I2242" s="5">
        <f t="shared" si="377"/>
        <v>1</v>
      </c>
      <c r="J2242" s="5">
        <f t="shared" si="378"/>
        <v>2022</v>
      </c>
      <c r="K2242" s="5">
        <f t="shared" si="379"/>
        <v>3</v>
      </c>
      <c r="L2242" s="7">
        <f t="shared" si="380"/>
        <v>44564</v>
      </c>
      <c r="M2242" s="5" t="s">
        <v>2658</v>
      </c>
      <c r="U2242" s="5" t="s">
        <v>33</v>
      </c>
      <c r="V2242" s="5" t="str">
        <f t="shared" si="381"/>
        <v>clientes - varios</v>
      </c>
      <c r="W2242" s="5" t="str">
        <f t="shared" si="382"/>
        <v>CLIENTES - VARIOS</v>
      </c>
      <c r="X2242" s="5" t="str">
        <f t="shared" si="383"/>
        <v>Clientes - Varios</v>
      </c>
      <c r="Y2242" s="5">
        <v>99999999</v>
      </c>
      <c r="Z2242" s="5" t="s">
        <v>34</v>
      </c>
      <c r="AA2242" s="5" t="s">
        <v>35</v>
      </c>
      <c r="AD2242" s="5" t="s">
        <v>36</v>
      </c>
      <c r="AE2242" s="5">
        <v>144.07</v>
      </c>
      <c r="AF2242" s="5">
        <v>0</v>
      </c>
      <c r="AG2242" s="5">
        <v>25.93</v>
      </c>
      <c r="AH2242" s="5">
        <f t="shared" si="384"/>
        <v>170</v>
      </c>
    </row>
    <row r="2243" spans="1:34" x14ac:dyDescent="0.25">
      <c r="A2243" s="5">
        <v>2188</v>
      </c>
      <c r="B2243" s="5" t="s">
        <v>49</v>
      </c>
      <c r="C2243" s="5" t="s">
        <v>30</v>
      </c>
      <c r="D2243" s="5" t="s">
        <v>2659</v>
      </c>
      <c r="E2243" s="15" t="str">
        <f t="shared" si="385"/>
        <v>B003</v>
      </c>
      <c r="F2243" s="15" t="str">
        <f t="shared" si="375"/>
        <v>12244</v>
      </c>
      <c r="G2243" s="15" t="str">
        <f t="shared" si="376"/>
        <v>3-1</v>
      </c>
      <c r="H2243" s="5" t="s">
        <v>2658</v>
      </c>
      <c r="I2243" s="5">
        <f t="shared" si="377"/>
        <v>1</v>
      </c>
      <c r="J2243" s="5">
        <f t="shared" si="378"/>
        <v>2022</v>
      </c>
      <c r="K2243" s="5">
        <f t="shared" si="379"/>
        <v>3</v>
      </c>
      <c r="L2243" s="7">
        <f t="shared" si="380"/>
        <v>44564</v>
      </c>
      <c r="M2243" s="5" t="s">
        <v>2658</v>
      </c>
      <c r="U2243" s="5" t="s">
        <v>33</v>
      </c>
      <c r="V2243" s="5" t="str">
        <f t="shared" si="381"/>
        <v>clientes - varios</v>
      </c>
      <c r="W2243" s="5" t="str">
        <f t="shared" si="382"/>
        <v>CLIENTES - VARIOS</v>
      </c>
      <c r="X2243" s="5" t="str">
        <f t="shared" si="383"/>
        <v>Clientes - Varios</v>
      </c>
      <c r="Y2243" s="5">
        <v>99999999</v>
      </c>
      <c r="Z2243" s="5" t="s">
        <v>34</v>
      </c>
      <c r="AA2243" s="5" t="s">
        <v>35</v>
      </c>
      <c r="AD2243" s="5" t="s">
        <v>36</v>
      </c>
      <c r="AE2243" s="5">
        <v>148.31</v>
      </c>
      <c r="AF2243" s="5">
        <v>0</v>
      </c>
      <c r="AG2243" s="5">
        <v>26.69</v>
      </c>
      <c r="AH2243" s="5">
        <f t="shared" si="384"/>
        <v>175</v>
      </c>
    </row>
    <row r="2244" spans="1:34" x14ac:dyDescent="0.25">
      <c r="A2244" s="5">
        <v>2189</v>
      </c>
      <c r="B2244" s="5" t="s">
        <v>29</v>
      </c>
      <c r="C2244" s="5" t="s">
        <v>30</v>
      </c>
      <c r="D2244" s="5" t="s">
        <v>2660</v>
      </c>
      <c r="E2244" s="15" t="str">
        <f t="shared" si="385"/>
        <v>B001</v>
      </c>
      <c r="F2244" s="15" t="str">
        <f t="shared" si="375"/>
        <v>16744</v>
      </c>
      <c r="G2244" s="15" t="str">
        <f t="shared" si="376"/>
        <v>1-1</v>
      </c>
      <c r="H2244" s="5" t="s">
        <v>2658</v>
      </c>
      <c r="I2244" s="5">
        <f t="shared" si="377"/>
        <v>1</v>
      </c>
      <c r="J2244" s="5">
        <f t="shared" si="378"/>
        <v>2022</v>
      </c>
      <c r="K2244" s="5">
        <f t="shared" si="379"/>
        <v>3</v>
      </c>
      <c r="L2244" s="7">
        <f t="shared" si="380"/>
        <v>44564</v>
      </c>
      <c r="M2244" s="5" t="s">
        <v>2658</v>
      </c>
      <c r="U2244" s="5" t="s">
        <v>33</v>
      </c>
      <c r="V2244" s="5" t="str">
        <f t="shared" si="381"/>
        <v>clientes - varios</v>
      </c>
      <c r="W2244" s="5" t="str">
        <f t="shared" si="382"/>
        <v>CLIENTES - VARIOS</v>
      </c>
      <c r="X2244" s="5" t="str">
        <f t="shared" si="383"/>
        <v>Clientes - Varios</v>
      </c>
      <c r="Y2244" s="5">
        <v>99999999</v>
      </c>
      <c r="Z2244" s="5" t="s">
        <v>34</v>
      </c>
      <c r="AA2244" s="5" t="s">
        <v>35</v>
      </c>
      <c r="AD2244" s="5" t="s">
        <v>36</v>
      </c>
      <c r="AE2244" s="5">
        <v>150.85</v>
      </c>
      <c r="AF2244" s="5">
        <v>0</v>
      </c>
      <c r="AG2244" s="5">
        <v>27.15</v>
      </c>
      <c r="AH2244" s="5">
        <f t="shared" si="384"/>
        <v>178</v>
      </c>
    </row>
    <row r="2245" spans="1:34" x14ac:dyDescent="0.25">
      <c r="A2245" s="5">
        <v>2190</v>
      </c>
      <c r="B2245" s="5" t="s">
        <v>29</v>
      </c>
      <c r="C2245" s="5" t="s">
        <v>38</v>
      </c>
      <c r="D2245" s="5" t="s">
        <v>2661</v>
      </c>
      <c r="E2245" s="15" t="str">
        <f t="shared" si="385"/>
        <v>F001</v>
      </c>
      <c r="F2245" s="15" t="str">
        <f t="shared" si="375"/>
        <v>8008</v>
      </c>
      <c r="G2245" s="15" t="str">
        <f t="shared" si="376"/>
        <v>1-8</v>
      </c>
      <c r="H2245" s="5" t="s">
        <v>2658</v>
      </c>
      <c r="I2245" s="5">
        <f t="shared" si="377"/>
        <v>1</v>
      </c>
      <c r="J2245" s="5">
        <f t="shared" si="378"/>
        <v>2022</v>
      </c>
      <c r="K2245" s="5">
        <f t="shared" si="379"/>
        <v>3</v>
      </c>
      <c r="L2245" s="7">
        <f t="shared" si="380"/>
        <v>44564</v>
      </c>
      <c r="M2245" s="5" t="s">
        <v>2658</v>
      </c>
      <c r="R2245" s="5" t="s">
        <v>1798</v>
      </c>
      <c r="S2245" s="5" t="s">
        <v>168</v>
      </c>
      <c r="T2245" s="5" t="s">
        <v>169</v>
      </c>
      <c r="U2245" s="5" t="s">
        <v>2533</v>
      </c>
      <c r="V2245" s="5" t="str">
        <f t="shared" si="381"/>
        <v>filmtruck peru s.a.c.</v>
      </c>
      <c r="W2245" s="5" t="str">
        <f t="shared" si="382"/>
        <v>FILMTRUCK PERU S.A.C.</v>
      </c>
      <c r="X2245" s="5" t="str">
        <f t="shared" si="383"/>
        <v>Filmtruck Peru S.A.C.</v>
      </c>
      <c r="Y2245" s="5">
        <v>20557410181</v>
      </c>
      <c r="Z2245" s="5" t="s">
        <v>34</v>
      </c>
      <c r="AA2245" s="5" t="s">
        <v>35</v>
      </c>
      <c r="AD2245" s="5" t="s">
        <v>36</v>
      </c>
      <c r="AE2245" s="5">
        <v>76.27</v>
      </c>
      <c r="AF2245" s="5">
        <v>0</v>
      </c>
      <c r="AG2245" s="5">
        <v>13.73</v>
      </c>
      <c r="AH2245" s="5">
        <f t="shared" si="384"/>
        <v>90</v>
      </c>
    </row>
    <row r="2246" spans="1:34" x14ac:dyDescent="0.25">
      <c r="A2246" s="5">
        <v>2191</v>
      </c>
      <c r="B2246" s="5" t="s">
        <v>55</v>
      </c>
      <c r="C2246" s="5" t="s">
        <v>38</v>
      </c>
      <c r="D2246" s="5" t="s">
        <v>2662</v>
      </c>
      <c r="E2246" s="15" t="str">
        <f t="shared" si="385"/>
        <v>F002</v>
      </c>
      <c r="F2246" s="15" t="str">
        <f t="shared" si="375"/>
        <v>3421</v>
      </c>
      <c r="G2246" s="15" t="str">
        <f t="shared" si="376"/>
        <v>2-3</v>
      </c>
      <c r="H2246" s="5" t="s">
        <v>2658</v>
      </c>
      <c r="I2246" s="5">
        <f t="shared" si="377"/>
        <v>1</v>
      </c>
      <c r="J2246" s="5">
        <f t="shared" si="378"/>
        <v>2022</v>
      </c>
      <c r="K2246" s="5">
        <f t="shared" si="379"/>
        <v>3</v>
      </c>
      <c r="L2246" s="7">
        <f t="shared" si="380"/>
        <v>44564</v>
      </c>
      <c r="M2246" s="5" t="s">
        <v>2658</v>
      </c>
      <c r="R2246" s="5" t="s">
        <v>41</v>
      </c>
      <c r="S2246" s="5" t="s">
        <v>40</v>
      </c>
      <c r="T2246" s="5" t="s">
        <v>41</v>
      </c>
      <c r="U2246" s="5" t="s">
        <v>95</v>
      </c>
      <c r="V2246" s="5" t="str">
        <f t="shared" si="381"/>
        <v>distribuciones e.m.i. s.a.c.</v>
      </c>
      <c r="W2246" s="5" t="str">
        <f t="shared" si="382"/>
        <v>DISTRIBUCIONES E.M.I. S.A.C.</v>
      </c>
      <c r="X2246" s="5" t="str">
        <f t="shared" si="383"/>
        <v>Distribuciones E.M.I. S.A.C.</v>
      </c>
      <c r="Y2246" s="5">
        <v>20352813711</v>
      </c>
      <c r="Z2246" s="5" t="s">
        <v>34</v>
      </c>
      <c r="AA2246" s="5" t="s">
        <v>35</v>
      </c>
      <c r="AD2246" s="5" t="s">
        <v>36</v>
      </c>
      <c r="AE2246" s="5">
        <v>50.85</v>
      </c>
      <c r="AF2246" s="5">
        <v>0</v>
      </c>
      <c r="AG2246" s="5">
        <v>9.15</v>
      </c>
      <c r="AH2246" s="5">
        <f t="shared" si="384"/>
        <v>60</v>
      </c>
    </row>
    <row r="2247" spans="1:34" x14ac:dyDescent="0.25">
      <c r="A2247" s="5">
        <v>2192</v>
      </c>
      <c r="B2247" s="5" t="s">
        <v>29</v>
      </c>
      <c r="C2247" s="5" t="s">
        <v>38</v>
      </c>
      <c r="D2247" s="5" t="s">
        <v>2663</v>
      </c>
      <c r="E2247" s="15" t="str">
        <f t="shared" si="385"/>
        <v>F001</v>
      </c>
      <c r="F2247" s="15" t="str">
        <f t="shared" si="375"/>
        <v>8007</v>
      </c>
      <c r="G2247" s="15" t="str">
        <f t="shared" si="376"/>
        <v>1-8</v>
      </c>
      <c r="H2247" s="5" t="s">
        <v>2658</v>
      </c>
      <c r="I2247" s="5">
        <f t="shared" si="377"/>
        <v>1</v>
      </c>
      <c r="J2247" s="5">
        <f t="shared" si="378"/>
        <v>2022</v>
      </c>
      <c r="K2247" s="5">
        <f t="shared" si="379"/>
        <v>3</v>
      </c>
      <c r="L2247" s="7">
        <f t="shared" si="380"/>
        <v>44564</v>
      </c>
      <c r="M2247" s="5" t="s">
        <v>2658</v>
      </c>
      <c r="R2247" s="5" t="s">
        <v>395</v>
      </c>
      <c r="S2247" s="5" t="s">
        <v>168</v>
      </c>
      <c r="T2247" s="5" t="s">
        <v>169</v>
      </c>
      <c r="U2247" s="5" t="s">
        <v>396</v>
      </c>
      <c r="V2247" s="5" t="str">
        <f t="shared" si="381"/>
        <v>transportes pasamayo s r ltda</v>
      </c>
      <c r="W2247" s="5" t="str">
        <f t="shared" si="382"/>
        <v>TRANSPORTES PASAMAYO S R LTDA</v>
      </c>
      <c r="X2247" s="5" t="str">
        <f t="shared" si="383"/>
        <v>Transportes Pasamayo S R Ltda</v>
      </c>
      <c r="Y2247" s="5">
        <v>20225171719</v>
      </c>
      <c r="Z2247" s="5" t="s">
        <v>34</v>
      </c>
      <c r="AA2247" s="5" t="s">
        <v>35</v>
      </c>
      <c r="AD2247" s="5" t="s">
        <v>36</v>
      </c>
      <c r="AE2247" s="5">
        <v>100.85</v>
      </c>
      <c r="AF2247" s="5">
        <v>0</v>
      </c>
      <c r="AG2247" s="5">
        <v>18.149999999999999</v>
      </c>
      <c r="AH2247" s="5">
        <f t="shared" si="384"/>
        <v>119</v>
      </c>
    </row>
    <row r="2248" spans="1:34" x14ac:dyDescent="0.25">
      <c r="A2248" s="5">
        <v>2193</v>
      </c>
      <c r="B2248" s="5" t="s">
        <v>29</v>
      </c>
      <c r="C2248" s="5" t="s">
        <v>30</v>
      </c>
      <c r="D2248" s="5" t="s">
        <v>2664</v>
      </c>
      <c r="E2248" s="15" t="str">
        <f t="shared" si="385"/>
        <v>B001</v>
      </c>
      <c r="F2248" s="15" t="str">
        <f t="shared" si="375"/>
        <v>16743</v>
      </c>
      <c r="G2248" s="15" t="str">
        <f t="shared" si="376"/>
        <v>1-1</v>
      </c>
      <c r="H2248" s="5" t="s">
        <v>2658</v>
      </c>
      <c r="I2248" s="5">
        <f t="shared" si="377"/>
        <v>1</v>
      </c>
      <c r="J2248" s="5">
        <f t="shared" si="378"/>
        <v>2022</v>
      </c>
      <c r="K2248" s="5">
        <f t="shared" si="379"/>
        <v>3</v>
      </c>
      <c r="L2248" s="7">
        <f t="shared" si="380"/>
        <v>44564</v>
      </c>
      <c r="M2248" s="5" t="s">
        <v>2658</v>
      </c>
      <c r="U2248" s="5" t="s">
        <v>33</v>
      </c>
      <c r="V2248" s="5" t="str">
        <f t="shared" si="381"/>
        <v>clientes - varios</v>
      </c>
      <c r="W2248" s="5" t="str">
        <f t="shared" si="382"/>
        <v>CLIENTES - VARIOS</v>
      </c>
      <c r="X2248" s="5" t="str">
        <f t="shared" si="383"/>
        <v>Clientes - Varios</v>
      </c>
      <c r="Y2248" s="5">
        <v>99999999</v>
      </c>
      <c r="Z2248" s="5" t="s">
        <v>34</v>
      </c>
      <c r="AA2248" s="5" t="s">
        <v>35</v>
      </c>
      <c r="AD2248" s="5" t="s">
        <v>36</v>
      </c>
      <c r="AE2248" s="5">
        <v>423.73</v>
      </c>
      <c r="AF2248" s="5">
        <v>0</v>
      </c>
      <c r="AG2248" s="5">
        <v>76.27</v>
      </c>
      <c r="AH2248" s="5">
        <f t="shared" si="384"/>
        <v>500</v>
      </c>
    </row>
    <row r="2249" spans="1:34" x14ac:dyDescent="0.25">
      <c r="A2249" s="5">
        <v>2194</v>
      </c>
      <c r="B2249" s="5" t="s">
        <v>29</v>
      </c>
      <c r="C2249" s="5" t="s">
        <v>30</v>
      </c>
      <c r="D2249" s="5" t="s">
        <v>2665</v>
      </c>
      <c r="E2249" s="15" t="str">
        <f t="shared" si="385"/>
        <v>B001</v>
      </c>
      <c r="F2249" s="15" t="str">
        <f t="shared" si="375"/>
        <v>16742</v>
      </c>
      <c r="G2249" s="15" t="str">
        <f t="shared" si="376"/>
        <v>1-1</v>
      </c>
      <c r="H2249" s="5" t="s">
        <v>2658</v>
      </c>
      <c r="I2249" s="5">
        <f t="shared" si="377"/>
        <v>1</v>
      </c>
      <c r="J2249" s="5">
        <f t="shared" si="378"/>
        <v>2022</v>
      </c>
      <c r="K2249" s="5">
        <f t="shared" si="379"/>
        <v>3</v>
      </c>
      <c r="L2249" s="7">
        <f t="shared" si="380"/>
        <v>44564</v>
      </c>
      <c r="M2249" s="5" t="s">
        <v>2658</v>
      </c>
      <c r="U2249" s="5" t="s">
        <v>33</v>
      </c>
      <c r="V2249" s="5" t="str">
        <f t="shared" si="381"/>
        <v>clientes - varios</v>
      </c>
      <c r="W2249" s="5" t="str">
        <f t="shared" si="382"/>
        <v>CLIENTES - VARIOS</v>
      </c>
      <c r="X2249" s="5" t="str">
        <f t="shared" si="383"/>
        <v>Clientes - Varios</v>
      </c>
      <c r="Y2249" s="5">
        <v>99999999</v>
      </c>
      <c r="Z2249" s="5" t="s">
        <v>34</v>
      </c>
      <c r="AA2249" s="5" t="s">
        <v>35</v>
      </c>
      <c r="AD2249" s="5" t="s">
        <v>36</v>
      </c>
      <c r="AE2249" s="5">
        <v>423.73</v>
      </c>
      <c r="AF2249" s="5">
        <v>0</v>
      </c>
      <c r="AG2249" s="5">
        <v>76.27</v>
      </c>
      <c r="AH2249" s="5">
        <f t="shared" si="384"/>
        <v>500</v>
      </c>
    </row>
    <row r="2250" spans="1:34" x14ac:dyDescent="0.25">
      <c r="A2250" s="5">
        <v>2195</v>
      </c>
      <c r="B2250" s="5" t="s">
        <v>29</v>
      </c>
      <c r="C2250" s="5" t="s">
        <v>38</v>
      </c>
      <c r="D2250" s="5" t="s">
        <v>2666</v>
      </c>
      <c r="E2250" s="15" t="str">
        <f t="shared" si="385"/>
        <v>F001</v>
      </c>
      <c r="F2250" s="15" t="str">
        <f t="shared" si="375"/>
        <v>8006</v>
      </c>
      <c r="G2250" s="15" t="str">
        <f t="shared" si="376"/>
        <v>1-8</v>
      </c>
      <c r="H2250" s="5" t="s">
        <v>2658</v>
      </c>
      <c r="I2250" s="5">
        <f t="shared" si="377"/>
        <v>1</v>
      </c>
      <c r="J2250" s="5">
        <f t="shared" si="378"/>
        <v>2022</v>
      </c>
      <c r="K2250" s="5">
        <f t="shared" si="379"/>
        <v>3</v>
      </c>
      <c r="L2250" s="7">
        <f t="shared" si="380"/>
        <v>44564</v>
      </c>
      <c r="M2250" s="5" t="s">
        <v>2658</v>
      </c>
      <c r="R2250" s="5" t="s">
        <v>66</v>
      </c>
      <c r="S2250" s="5" t="s">
        <v>40</v>
      </c>
      <c r="T2250" s="5" t="s">
        <v>41</v>
      </c>
      <c r="U2250" s="5" t="s">
        <v>67</v>
      </c>
      <c r="V2250" s="5" t="str">
        <f t="shared" si="381"/>
        <v>regalado cieza segundo</v>
      </c>
      <c r="W2250" s="5" t="str">
        <f t="shared" si="382"/>
        <v>REGALADO CIEZA SEGUNDO</v>
      </c>
      <c r="X2250" s="5" t="str">
        <f t="shared" si="383"/>
        <v>Regalado Cieza Segundo</v>
      </c>
      <c r="Y2250" s="5">
        <v>10166087916</v>
      </c>
      <c r="Z2250" s="5" t="s">
        <v>34</v>
      </c>
      <c r="AA2250" s="5" t="s">
        <v>35</v>
      </c>
      <c r="AD2250" s="5" t="s">
        <v>36</v>
      </c>
      <c r="AE2250" s="5">
        <v>2457.63</v>
      </c>
      <c r="AF2250" s="5">
        <v>0</v>
      </c>
      <c r="AG2250" s="5">
        <v>442.37</v>
      </c>
      <c r="AH2250" s="5">
        <f t="shared" si="384"/>
        <v>2900</v>
      </c>
    </row>
    <row r="2251" spans="1:34" x14ac:dyDescent="0.25">
      <c r="A2251" s="5">
        <v>2196</v>
      </c>
      <c r="B2251" s="5" t="s">
        <v>29</v>
      </c>
      <c r="C2251" s="5" t="s">
        <v>38</v>
      </c>
      <c r="D2251" s="5" t="s">
        <v>2667</v>
      </c>
      <c r="E2251" s="15" t="str">
        <f t="shared" si="385"/>
        <v>F001</v>
      </c>
      <c r="F2251" s="15" t="str">
        <f t="shared" si="375"/>
        <v>8005</v>
      </c>
      <c r="G2251" s="15" t="str">
        <f t="shared" si="376"/>
        <v>1-8</v>
      </c>
      <c r="H2251" s="5" t="s">
        <v>2658</v>
      </c>
      <c r="I2251" s="5">
        <f t="shared" si="377"/>
        <v>1</v>
      </c>
      <c r="J2251" s="5">
        <f t="shared" si="378"/>
        <v>2022</v>
      </c>
      <c r="K2251" s="5">
        <f t="shared" si="379"/>
        <v>3</v>
      </c>
      <c r="L2251" s="7">
        <f t="shared" si="380"/>
        <v>44564</v>
      </c>
      <c r="M2251" s="5" t="s">
        <v>2658</v>
      </c>
      <c r="R2251" s="5" t="s">
        <v>66</v>
      </c>
      <c r="S2251" s="5" t="s">
        <v>40</v>
      </c>
      <c r="T2251" s="5" t="s">
        <v>41</v>
      </c>
      <c r="U2251" s="5" t="s">
        <v>67</v>
      </c>
      <c r="V2251" s="5" t="str">
        <f t="shared" si="381"/>
        <v>regalado cieza segundo</v>
      </c>
      <c r="W2251" s="5" t="str">
        <f t="shared" si="382"/>
        <v>REGALADO CIEZA SEGUNDO</v>
      </c>
      <c r="X2251" s="5" t="str">
        <f t="shared" si="383"/>
        <v>Regalado Cieza Segundo</v>
      </c>
      <c r="Y2251" s="5">
        <v>10166087916</v>
      </c>
      <c r="Z2251" s="5" t="s">
        <v>34</v>
      </c>
      <c r="AA2251" s="5" t="s">
        <v>35</v>
      </c>
      <c r="AD2251" s="5" t="s">
        <v>36</v>
      </c>
      <c r="AE2251" s="5">
        <v>2457.7600000000002</v>
      </c>
      <c r="AF2251" s="5">
        <v>0</v>
      </c>
      <c r="AG2251" s="5">
        <v>442.4</v>
      </c>
      <c r="AH2251" s="5">
        <f t="shared" si="384"/>
        <v>2900.1600000000003</v>
      </c>
    </row>
    <row r="2252" spans="1:34" x14ac:dyDescent="0.25">
      <c r="A2252" s="5">
        <v>2197</v>
      </c>
      <c r="B2252" s="5" t="s">
        <v>29</v>
      </c>
      <c r="C2252" s="5" t="s">
        <v>38</v>
      </c>
      <c r="D2252" s="5" t="s">
        <v>2668</v>
      </c>
      <c r="E2252" s="15" t="str">
        <f t="shared" si="385"/>
        <v>F001</v>
      </c>
      <c r="F2252" s="15" t="str">
        <f t="shared" si="375"/>
        <v>8004</v>
      </c>
      <c r="G2252" s="15" t="str">
        <f t="shared" si="376"/>
        <v>1-8</v>
      </c>
      <c r="H2252" s="5" t="s">
        <v>2658</v>
      </c>
      <c r="I2252" s="5">
        <f t="shared" si="377"/>
        <v>1</v>
      </c>
      <c r="J2252" s="5">
        <f t="shared" si="378"/>
        <v>2022</v>
      </c>
      <c r="K2252" s="5">
        <f t="shared" si="379"/>
        <v>3</v>
      </c>
      <c r="L2252" s="7">
        <f t="shared" si="380"/>
        <v>44564</v>
      </c>
      <c r="M2252" s="5" t="s">
        <v>2658</v>
      </c>
      <c r="R2252" s="5" t="s">
        <v>66</v>
      </c>
      <c r="S2252" s="5" t="s">
        <v>40</v>
      </c>
      <c r="T2252" s="5" t="s">
        <v>41</v>
      </c>
      <c r="U2252" s="5" t="s">
        <v>67</v>
      </c>
      <c r="V2252" s="5" t="str">
        <f t="shared" si="381"/>
        <v>regalado cieza segundo</v>
      </c>
      <c r="W2252" s="5" t="str">
        <f t="shared" si="382"/>
        <v>REGALADO CIEZA SEGUNDO</v>
      </c>
      <c r="X2252" s="5" t="str">
        <f t="shared" si="383"/>
        <v>Regalado Cieza Segundo</v>
      </c>
      <c r="Y2252" s="5">
        <v>10166087916</v>
      </c>
      <c r="Z2252" s="5" t="s">
        <v>34</v>
      </c>
      <c r="AA2252" s="5" t="s">
        <v>35</v>
      </c>
      <c r="AD2252" s="5" t="s">
        <v>36</v>
      </c>
      <c r="AE2252" s="5">
        <v>2457.63</v>
      </c>
      <c r="AF2252" s="5">
        <v>0</v>
      </c>
      <c r="AG2252" s="5">
        <v>442.37</v>
      </c>
      <c r="AH2252" s="5">
        <f t="shared" si="384"/>
        <v>2900</v>
      </c>
    </row>
    <row r="2253" spans="1:34" x14ac:dyDescent="0.25">
      <c r="A2253" s="5">
        <v>2198</v>
      </c>
      <c r="B2253" s="5" t="s">
        <v>29</v>
      </c>
      <c r="C2253" s="5" t="s">
        <v>38</v>
      </c>
      <c r="D2253" s="5" t="s">
        <v>2669</v>
      </c>
      <c r="E2253" s="15" t="str">
        <f t="shared" si="385"/>
        <v>F001</v>
      </c>
      <c r="F2253" s="15" t="str">
        <f t="shared" si="375"/>
        <v>8003</v>
      </c>
      <c r="G2253" s="15" t="str">
        <f t="shared" si="376"/>
        <v>1-8</v>
      </c>
      <c r="H2253" s="5" t="s">
        <v>2658</v>
      </c>
      <c r="I2253" s="5">
        <f t="shared" si="377"/>
        <v>1</v>
      </c>
      <c r="J2253" s="5">
        <f t="shared" si="378"/>
        <v>2022</v>
      </c>
      <c r="K2253" s="5">
        <f t="shared" si="379"/>
        <v>3</v>
      </c>
      <c r="L2253" s="7">
        <f t="shared" si="380"/>
        <v>44564</v>
      </c>
      <c r="M2253" s="5" t="s">
        <v>2658</v>
      </c>
      <c r="R2253" s="5" t="s">
        <v>60</v>
      </c>
      <c r="S2253" s="5" t="s">
        <v>61</v>
      </c>
      <c r="T2253" s="5" t="s">
        <v>60</v>
      </c>
      <c r="U2253" s="5" t="s">
        <v>62</v>
      </c>
      <c r="V2253" s="5" t="str">
        <f t="shared" si="381"/>
        <v>ramfers ingenieros e.i.r.l.</v>
      </c>
      <c r="W2253" s="5" t="str">
        <f t="shared" si="382"/>
        <v>RAMFERS INGENIEROS E.I.R.L.</v>
      </c>
      <c r="X2253" s="5" t="str">
        <f t="shared" si="383"/>
        <v>Ramfers Ingenieros E.I.R.L.</v>
      </c>
      <c r="Y2253" s="5">
        <v>20608411306</v>
      </c>
      <c r="Z2253" s="5" t="s">
        <v>34</v>
      </c>
      <c r="AA2253" s="5" t="s">
        <v>35</v>
      </c>
      <c r="AD2253" s="5" t="s">
        <v>36</v>
      </c>
      <c r="AE2253" s="5">
        <v>677.97</v>
      </c>
      <c r="AF2253" s="5">
        <v>0</v>
      </c>
      <c r="AG2253" s="5">
        <v>122.03</v>
      </c>
      <c r="AH2253" s="5">
        <f t="shared" si="384"/>
        <v>800</v>
      </c>
    </row>
    <row r="2254" spans="1:34" x14ac:dyDescent="0.25">
      <c r="A2254" s="5">
        <v>2199</v>
      </c>
      <c r="B2254" s="5" t="s">
        <v>29</v>
      </c>
      <c r="C2254" s="5" t="s">
        <v>38</v>
      </c>
      <c r="D2254" s="5" t="s">
        <v>2670</v>
      </c>
      <c r="E2254" s="15" t="str">
        <f t="shared" si="385"/>
        <v>F001</v>
      </c>
      <c r="F2254" s="15" t="str">
        <f t="shared" si="375"/>
        <v>8002</v>
      </c>
      <c r="G2254" s="15" t="str">
        <f t="shared" si="376"/>
        <v>1-8</v>
      </c>
      <c r="H2254" s="5" t="s">
        <v>2658</v>
      </c>
      <c r="I2254" s="5">
        <f t="shared" si="377"/>
        <v>1</v>
      </c>
      <c r="J2254" s="5">
        <f t="shared" si="378"/>
        <v>2022</v>
      </c>
      <c r="K2254" s="5">
        <f t="shared" si="379"/>
        <v>3</v>
      </c>
      <c r="L2254" s="7">
        <f t="shared" si="380"/>
        <v>44564</v>
      </c>
      <c r="M2254" s="5" t="s">
        <v>2658</v>
      </c>
      <c r="U2254" s="5" t="s">
        <v>964</v>
      </c>
      <c r="V2254" s="5" t="str">
        <f t="shared" si="381"/>
        <v>icmv inversiones</v>
      </c>
      <c r="W2254" s="5" t="str">
        <f t="shared" si="382"/>
        <v>ICMV INVERSIONES</v>
      </c>
      <c r="X2254" s="5" t="str">
        <f t="shared" si="383"/>
        <v>Icmv Inversiones</v>
      </c>
      <c r="Y2254" s="5">
        <v>10457954226</v>
      </c>
      <c r="Z2254" s="5" t="s">
        <v>34</v>
      </c>
      <c r="AA2254" s="5" t="s">
        <v>35</v>
      </c>
      <c r="AD2254" s="5" t="s">
        <v>36</v>
      </c>
      <c r="AE2254" s="5">
        <v>195.76</v>
      </c>
      <c r="AF2254" s="5">
        <v>0</v>
      </c>
      <c r="AG2254" s="5">
        <v>35.24</v>
      </c>
      <c r="AH2254" s="5">
        <f t="shared" si="384"/>
        <v>231</v>
      </c>
    </row>
    <row r="2255" spans="1:34" x14ac:dyDescent="0.25">
      <c r="A2255" s="5">
        <v>2200</v>
      </c>
      <c r="B2255" s="5" t="s">
        <v>29</v>
      </c>
      <c r="C2255" s="5" t="s">
        <v>38</v>
      </c>
      <c r="D2255" s="5" t="s">
        <v>2671</v>
      </c>
      <c r="E2255" s="15" t="str">
        <f t="shared" si="385"/>
        <v>F001</v>
      </c>
      <c r="F2255" s="15" t="str">
        <f t="shared" si="375"/>
        <v>8001</v>
      </c>
      <c r="G2255" s="15" t="str">
        <f t="shared" si="376"/>
        <v>1-8</v>
      </c>
      <c r="H2255" s="5" t="s">
        <v>2658</v>
      </c>
      <c r="I2255" s="5">
        <f t="shared" si="377"/>
        <v>1</v>
      </c>
      <c r="J2255" s="5">
        <f t="shared" si="378"/>
        <v>2022</v>
      </c>
      <c r="K2255" s="5">
        <f t="shared" si="379"/>
        <v>3</v>
      </c>
      <c r="L2255" s="7">
        <f t="shared" si="380"/>
        <v>44564</v>
      </c>
      <c r="M2255" s="5" t="s">
        <v>2658</v>
      </c>
      <c r="R2255" s="5" t="s">
        <v>41</v>
      </c>
      <c r="S2255" s="5" t="s">
        <v>40</v>
      </c>
      <c r="T2255" s="5" t="s">
        <v>41</v>
      </c>
      <c r="U2255" s="5" t="s">
        <v>958</v>
      </c>
      <c r="V2255" s="5" t="str">
        <f t="shared" si="381"/>
        <v>empresa de transportes turismo batangrande srl</v>
      </c>
      <c r="W2255" s="5" t="str">
        <f t="shared" si="382"/>
        <v>EMPRESA DE TRANSPORTES TURISMO BATANGRANDE SRL</v>
      </c>
      <c r="X2255" s="5" t="str">
        <f t="shared" si="383"/>
        <v>Empresa De Transportes Turismo Batangrande Srl</v>
      </c>
      <c r="Y2255" s="5">
        <v>20212390624</v>
      </c>
      <c r="Z2255" s="5" t="s">
        <v>34</v>
      </c>
      <c r="AA2255" s="5" t="s">
        <v>35</v>
      </c>
      <c r="AD2255" s="5" t="s">
        <v>36</v>
      </c>
      <c r="AE2255" s="5">
        <v>217.8</v>
      </c>
      <c r="AF2255" s="5">
        <v>0</v>
      </c>
      <c r="AG2255" s="5">
        <v>39.200000000000003</v>
      </c>
      <c r="AH2255" s="5">
        <f t="shared" si="384"/>
        <v>257</v>
      </c>
    </row>
    <row r="2256" spans="1:34" x14ac:dyDescent="0.25">
      <c r="A2256" s="5">
        <v>2201</v>
      </c>
      <c r="B2256" s="5" t="s">
        <v>49</v>
      </c>
      <c r="C2256" s="5" t="s">
        <v>38</v>
      </c>
      <c r="D2256" s="5" t="s">
        <v>2672</v>
      </c>
      <c r="E2256" s="15" t="str">
        <f t="shared" si="385"/>
        <v>F003</v>
      </c>
      <c r="F2256" s="15" t="str">
        <f t="shared" si="375"/>
        <v>2029</v>
      </c>
      <c r="G2256" s="15" t="str">
        <f t="shared" si="376"/>
        <v>3-2</v>
      </c>
      <c r="H2256" s="5" t="s">
        <v>2658</v>
      </c>
      <c r="I2256" s="5">
        <f t="shared" si="377"/>
        <v>1</v>
      </c>
      <c r="J2256" s="5">
        <f t="shared" si="378"/>
        <v>2022</v>
      </c>
      <c r="K2256" s="5">
        <f t="shared" si="379"/>
        <v>3</v>
      </c>
      <c r="L2256" s="7">
        <f t="shared" si="380"/>
        <v>44564</v>
      </c>
      <c r="M2256" s="5" t="s">
        <v>2658</v>
      </c>
      <c r="U2256" s="5" t="s">
        <v>2655</v>
      </c>
      <c r="V2256" s="5" t="str">
        <f t="shared" si="381"/>
        <v>huaman aquino victor</v>
      </c>
      <c r="W2256" s="5" t="str">
        <f t="shared" si="382"/>
        <v>HUAMAN AQUINO VICTOR</v>
      </c>
      <c r="X2256" s="5" t="str">
        <f t="shared" si="383"/>
        <v>Huaman Aquino Victor</v>
      </c>
      <c r="Y2256" s="5">
        <v>10247153646</v>
      </c>
      <c r="Z2256" s="5" t="s">
        <v>34</v>
      </c>
      <c r="AA2256" s="5" t="s">
        <v>35</v>
      </c>
      <c r="AD2256" s="5" t="s">
        <v>36</v>
      </c>
      <c r="AE2256" s="5">
        <v>84.75</v>
      </c>
      <c r="AF2256" s="5">
        <v>0</v>
      </c>
      <c r="AG2256" s="5">
        <v>15.25</v>
      </c>
      <c r="AH2256" s="5">
        <f t="shared" si="384"/>
        <v>100</v>
      </c>
    </row>
    <row r="2257" spans="1:34" x14ac:dyDescent="0.25">
      <c r="A2257" s="5">
        <v>2202</v>
      </c>
      <c r="B2257" s="5" t="s">
        <v>29</v>
      </c>
      <c r="C2257" s="5" t="s">
        <v>30</v>
      </c>
      <c r="D2257" s="5" t="s">
        <v>2673</v>
      </c>
      <c r="E2257" s="15" t="str">
        <f t="shared" si="385"/>
        <v>B001</v>
      </c>
      <c r="F2257" s="15" t="str">
        <f t="shared" si="375"/>
        <v>16741</v>
      </c>
      <c r="G2257" s="15" t="str">
        <f t="shared" si="376"/>
        <v>1-1</v>
      </c>
      <c r="H2257" s="5" t="s">
        <v>2658</v>
      </c>
      <c r="I2257" s="5">
        <f t="shared" si="377"/>
        <v>1</v>
      </c>
      <c r="J2257" s="5">
        <f t="shared" si="378"/>
        <v>2022</v>
      </c>
      <c r="K2257" s="5">
        <f t="shared" si="379"/>
        <v>3</v>
      </c>
      <c r="L2257" s="7">
        <f t="shared" si="380"/>
        <v>44564</v>
      </c>
      <c r="M2257" s="5" t="s">
        <v>2658</v>
      </c>
      <c r="U2257" s="5" t="s">
        <v>33</v>
      </c>
      <c r="V2257" s="5" t="str">
        <f t="shared" si="381"/>
        <v>clientes - varios</v>
      </c>
      <c r="W2257" s="5" t="str">
        <f t="shared" si="382"/>
        <v>CLIENTES - VARIOS</v>
      </c>
      <c r="X2257" s="5" t="str">
        <f t="shared" si="383"/>
        <v>Clientes - Varios</v>
      </c>
      <c r="Y2257" s="5">
        <v>99999999</v>
      </c>
      <c r="Z2257" s="5" t="s">
        <v>34</v>
      </c>
      <c r="AA2257" s="5" t="s">
        <v>35</v>
      </c>
      <c r="AD2257" s="5" t="s">
        <v>36</v>
      </c>
      <c r="AE2257" s="5">
        <v>100</v>
      </c>
      <c r="AF2257" s="5">
        <v>0</v>
      </c>
      <c r="AG2257" s="5">
        <v>18</v>
      </c>
      <c r="AH2257" s="5">
        <f t="shared" si="384"/>
        <v>118</v>
      </c>
    </row>
    <row r="2258" spans="1:34" x14ac:dyDescent="0.25">
      <c r="A2258" s="5">
        <v>2203</v>
      </c>
      <c r="B2258" s="5" t="s">
        <v>29</v>
      </c>
      <c r="C2258" s="5" t="s">
        <v>38</v>
      </c>
      <c r="D2258" s="5" t="s">
        <v>2674</v>
      </c>
      <c r="E2258" s="15" t="str">
        <f t="shared" si="385"/>
        <v>F001</v>
      </c>
      <c r="F2258" s="15" t="str">
        <f t="shared" si="375"/>
        <v>8000</v>
      </c>
      <c r="G2258" s="15" t="str">
        <f t="shared" si="376"/>
        <v>1-8</v>
      </c>
      <c r="H2258" s="5" t="s">
        <v>2658</v>
      </c>
      <c r="I2258" s="5">
        <f t="shared" si="377"/>
        <v>1</v>
      </c>
      <c r="J2258" s="5">
        <f t="shared" si="378"/>
        <v>2022</v>
      </c>
      <c r="K2258" s="5">
        <f t="shared" si="379"/>
        <v>3</v>
      </c>
      <c r="L2258" s="7">
        <f t="shared" si="380"/>
        <v>44564</v>
      </c>
      <c r="M2258" s="5" t="s">
        <v>2658</v>
      </c>
      <c r="R2258" s="5" t="s">
        <v>469</v>
      </c>
      <c r="S2258" s="5" t="s">
        <v>61</v>
      </c>
      <c r="T2258" s="5" t="s">
        <v>469</v>
      </c>
      <c r="U2258" s="5" t="s">
        <v>470</v>
      </c>
      <c r="V2258" s="5" t="str">
        <f t="shared" si="381"/>
        <v>e.y.n.c.contratistas generales e.i.r.l.</v>
      </c>
      <c r="W2258" s="5" t="str">
        <f t="shared" si="382"/>
        <v>E.Y.N.C.CONTRATISTAS GENERALES E.I.R.L.</v>
      </c>
      <c r="X2258" s="5" t="str">
        <f t="shared" si="383"/>
        <v>E.Y.N.C.Contratistas Generales E.I.R.L.</v>
      </c>
      <c r="Y2258" s="5">
        <v>20491842122</v>
      </c>
      <c r="Z2258" s="5" t="s">
        <v>34</v>
      </c>
      <c r="AA2258" s="5" t="s">
        <v>35</v>
      </c>
      <c r="AD2258" s="5" t="s">
        <v>36</v>
      </c>
      <c r="AE2258" s="5">
        <v>84.75</v>
      </c>
      <c r="AF2258" s="5">
        <v>0</v>
      </c>
      <c r="AG2258" s="5">
        <v>15.25</v>
      </c>
      <c r="AH2258" s="5">
        <f t="shared" si="384"/>
        <v>100</v>
      </c>
    </row>
    <row r="2259" spans="1:34" x14ac:dyDescent="0.25">
      <c r="A2259" s="5">
        <v>2204</v>
      </c>
      <c r="B2259" s="5" t="s">
        <v>29</v>
      </c>
      <c r="C2259" s="5" t="s">
        <v>38</v>
      </c>
      <c r="D2259" s="5" t="s">
        <v>2675</v>
      </c>
      <c r="E2259" s="15" t="str">
        <f t="shared" si="385"/>
        <v>F001</v>
      </c>
      <c r="F2259" s="15" t="str">
        <f t="shared" si="375"/>
        <v>7999</v>
      </c>
      <c r="G2259" s="15" t="str">
        <f t="shared" si="376"/>
        <v>1-7</v>
      </c>
      <c r="H2259" s="5" t="s">
        <v>2658</v>
      </c>
      <c r="I2259" s="5">
        <f t="shared" si="377"/>
        <v>1</v>
      </c>
      <c r="J2259" s="5">
        <f t="shared" si="378"/>
        <v>2022</v>
      </c>
      <c r="K2259" s="5">
        <f t="shared" si="379"/>
        <v>3</v>
      </c>
      <c r="L2259" s="7">
        <f t="shared" si="380"/>
        <v>44564</v>
      </c>
      <c r="M2259" s="5" t="s">
        <v>2658</v>
      </c>
      <c r="U2259" s="5" t="s">
        <v>2676</v>
      </c>
      <c r="V2259" s="5" t="str">
        <f t="shared" si="381"/>
        <v>villalobos flores doris margarita</v>
      </c>
      <c r="W2259" s="5" t="str">
        <f t="shared" si="382"/>
        <v>VILLALOBOS FLORES DORIS MARGARITA</v>
      </c>
      <c r="X2259" s="5" t="str">
        <f t="shared" si="383"/>
        <v>Villalobos Flores Doris Margarita</v>
      </c>
      <c r="Y2259" s="5">
        <v>10413823647</v>
      </c>
      <c r="Z2259" s="5" t="s">
        <v>34</v>
      </c>
      <c r="AA2259" s="5" t="s">
        <v>35</v>
      </c>
      <c r="AD2259" s="5" t="s">
        <v>36</v>
      </c>
      <c r="AE2259" s="5">
        <v>53.3</v>
      </c>
      <c r="AF2259" s="5">
        <v>0</v>
      </c>
      <c r="AG2259" s="5">
        <v>9.59</v>
      </c>
      <c r="AH2259" s="5">
        <f t="shared" si="384"/>
        <v>62.89</v>
      </c>
    </row>
    <row r="2260" spans="1:34" x14ac:dyDescent="0.25">
      <c r="A2260" s="5">
        <v>2205</v>
      </c>
      <c r="B2260" s="5" t="s">
        <v>49</v>
      </c>
      <c r="C2260" s="5" t="s">
        <v>30</v>
      </c>
      <c r="D2260" s="5" t="s">
        <v>2677</v>
      </c>
      <c r="E2260" s="15" t="str">
        <f t="shared" si="385"/>
        <v>B003</v>
      </c>
      <c r="F2260" s="15" t="str">
        <f t="shared" si="375"/>
        <v>12243</v>
      </c>
      <c r="G2260" s="15" t="str">
        <f t="shared" si="376"/>
        <v>3-1</v>
      </c>
      <c r="H2260" s="5" t="s">
        <v>2658</v>
      </c>
      <c r="I2260" s="5">
        <f t="shared" si="377"/>
        <v>1</v>
      </c>
      <c r="J2260" s="5">
        <f t="shared" si="378"/>
        <v>2022</v>
      </c>
      <c r="K2260" s="5">
        <f t="shared" si="379"/>
        <v>3</v>
      </c>
      <c r="L2260" s="7">
        <f t="shared" si="380"/>
        <v>44564</v>
      </c>
      <c r="M2260" s="5" t="s">
        <v>2658</v>
      </c>
      <c r="U2260" s="5" t="s">
        <v>33</v>
      </c>
      <c r="V2260" s="5" t="str">
        <f t="shared" si="381"/>
        <v>clientes - varios</v>
      </c>
      <c r="W2260" s="5" t="str">
        <f t="shared" si="382"/>
        <v>CLIENTES - VARIOS</v>
      </c>
      <c r="X2260" s="5" t="str">
        <f t="shared" si="383"/>
        <v>Clientes - Varios</v>
      </c>
      <c r="Y2260" s="5">
        <v>99999999</v>
      </c>
      <c r="Z2260" s="5" t="s">
        <v>34</v>
      </c>
      <c r="AA2260" s="5" t="s">
        <v>35</v>
      </c>
      <c r="AD2260" s="5" t="s">
        <v>36</v>
      </c>
      <c r="AE2260" s="5">
        <v>42.37</v>
      </c>
      <c r="AF2260" s="5">
        <v>0</v>
      </c>
      <c r="AG2260" s="5">
        <v>7.63</v>
      </c>
      <c r="AH2260" s="5">
        <f t="shared" si="384"/>
        <v>50</v>
      </c>
    </row>
    <row r="2261" spans="1:34" x14ac:dyDescent="0.25">
      <c r="A2261" s="5">
        <v>2206</v>
      </c>
      <c r="B2261" s="5" t="s">
        <v>29</v>
      </c>
      <c r="C2261" s="5" t="s">
        <v>38</v>
      </c>
      <c r="D2261" s="5" t="s">
        <v>2678</v>
      </c>
      <c r="E2261" s="15" t="str">
        <f t="shared" si="385"/>
        <v>F001</v>
      </c>
      <c r="F2261" s="15" t="str">
        <f t="shared" si="375"/>
        <v>7998</v>
      </c>
      <c r="G2261" s="15" t="str">
        <f t="shared" si="376"/>
        <v>1-7</v>
      </c>
      <c r="H2261" s="5" t="s">
        <v>2658</v>
      </c>
      <c r="I2261" s="5">
        <f t="shared" si="377"/>
        <v>1</v>
      </c>
      <c r="J2261" s="5">
        <f t="shared" si="378"/>
        <v>2022</v>
      </c>
      <c r="K2261" s="5">
        <f t="shared" si="379"/>
        <v>3</v>
      </c>
      <c r="L2261" s="7">
        <f t="shared" si="380"/>
        <v>44564</v>
      </c>
      <c r="M2261" s="5" t="s">
        <v>2658</v>
      </c>
      <c r="R2261" s="5" t="s">
        <v>2014</v>
      </c>
      <c r="S2261" s="5" t="s">
        <v>168</v>
      </c>
      <c r="T2261" s="5" t="s">
        <v>169</v>
      </c>
      <c r="U2261" s="5" t="s">
        <v>2015</v>
      </c>
      <c r="V2261" s="5" t="str">
        <f t="shared" si="381"/>
        <v>empresa de transportes turismo santa cruz s.a.c.</v>
      </c>
      <c r="W2261" s="5" t="str">
        <f t="shared" si="382"/>
        <v>EMPRESA DE TRANSPORTES TURISMO SANTA CRUZ S.A.C.</v>
      </c>
      <c r="X2261" s="5" t="str">
        <f t="shared" si="383"/>
        <v>Empresa De Transportes Turismo Santa Cruz S.A.C.</v>
      </c>
      <c r="Y2261" s="5">
        <v>20546334831</v>
      </c>
      <c r="Z2261" s="5" t="s">
        <v>34</v>
      </c>
      <c r="AA2261" s="5" t="s">
        <v>35</v>
      </c>
      <c r="AD2261" s="5" t="s">
        <v>36</v>
      </c>
      <c r="AE2261" s="5">
        <v>326.27</v>
      </c>
      <c r="AF2261" s="5">
        <v>0</v>
      </c>
      <c r="AG2261" s="5">
        <v>58.73</v>
      </c>
      <c r="AH2261" s="5">
        <f t="shared" si="384"/>
        <v>385</v>
      </c>
    </row>
    <row r="2262" spans="1:34" x14ac:dyDescent="0.25">
      <c r="A2262" s="5">
        <v>2207</v>
      </c>
      <c r="B2262" s="5" t="s">
        <v>29</v>
      </c>
      <c r="C2262" s="5" t="s">
        <v>38</v>
      </c>
      <c r="D2262" s="5" t="s">
        <v>2679</v>
      </c>
      <c r="E2262" s="15" t="str">
        <f t="shared" si="385"/>
        <v>F001</v>
      </c>
      <c r="F2262" s="15" t="str">
        <f t="shared" si="375"/>
        <v>7997</v>
      </c>
      <c r="G2262" s="15" t="str">
        <f t="shared" si="376"/>
        <v>1-7</v>
      </c>
      <c r="H2262" s="5" t="s">
        <v>2658</v>
      </c>
      <c r="I2262" s="5">
        <f t="shared" si="377"/>
        <v>1</v>
      </c>
      <c r="J2262" s="5">
        <f t="shared" si="378"/>
        <v>2022</v>
      </c>
      <c r="K2262" s="5">
        <f t="shared" si="379"/>
        <v>3</v>
      </c>
      <c r="L2262" s="7">
        <f t="shared" si="380"/>
        <v>44564</v>
      </c>
      <c r="M2262" s="5" t="s">
        <v>2658</v>
      </c>
      <c r="R2262" s="5" t="s">
        <v>222</v>
      </c>
      <c r="S2262" s="5" t="s">
        <v>40</v>
      </c>
      <c r="T2262" s="5" t="s">
        <v>41</v>
      </c>
      <c r="U2262" s="5" t="s">
        <v>442</v>
      </c>
      <c r="V2262" s="5" t="str">
        <f t="shared" si="381"/>
        <v>distribuidora vela motor?s s.r.l.</v>
      </c>
      <c r="W2262" s="5" t="str">
        <f t="shared" si="382"/>
        <v>DISTRIBUIDORA VELA MOTOR?S S.R.L.</v>
      </c>
      <c r="X2262" s="5" t="str">
        <f t="shared" si="383"/>
        <v>Distribuidora Vela Motor?S S.R.L.</v>
      </c>
      <c r="Y2262" s="5">
        <v>20479970468</v>
      </c>
      <c r="Z2262" s="5" t="s">
        <v>34</v>
      </c>
      <c r="AA2262" s="5" t="s">
        <v>35</v>
      </c>
      <c r="AD2262" s="5" t="s">
        <v>36</v>
      </c>
      <c r="AE2262" s="5">
        <v>169.49</v>
      </c>
      <c r="AF2262" s="5">
        <v>0</v>
      </c>
      <c r="AG2262" s="5">
        <v>30.51</v>
      </c>
      <c r="AH2262" s="5">
        <f t="shared" si="384"/>
        <v>200</v>
      </c>
    </row>
    <row r="2263" spans="1:34" x14ac:dyDescent="0.25">
      <c r="A2263" s="5">
        <v>2208</v>
      </c>
      <c r="B2263" s="5" t="s">
        <v>29</v>
      </c>
      <c r="C2263" s="5" t="s">
        <v>30</v>
      </c>
      <c r="D2263" s="5" t="s">
        <v>2680</v>
      </c>
      <c r="E2263" s="15" t="str">
        <f t="shared" si="385"/>
        <v>B001</v>
      </c>
      <c r="F2263" s="15" t="str">
        <f t="shared" si="375"/>
        <v>16740</v>
      </c>
      <c r="G2263" s="15" t="str">
        <f t="shared" si="376"/>
        <v>1-1</v>
      </c>
      <c r="H2263" s="5" t="s">
        <v>2658</v>
      </c>
      <c r="I2263" s="5">
        <f t="shared" si="377"/>
        <v>1</v>
      </c>
      <c r="J2263" s="5">
        <f t="shared" si="378"/>
        <v>2022</v>
      </c>
      <c r="K2263" s="5">
        <f t="shared" si="379"/>
        <v>3</v>
      </c>
      <c r="L2263" s="7">
        <f t="shared" si="380"/>
        <v>44564</v>
      </c>
      <c r="M2263" s="5" t="s">
        <v>2658</v>
      </c>
      <c r="U2263" s="5" t="s">
        <v>33</v>
      </c>
      <c r="V2263" s="5" t="str">
        <f t="shared" si="381"/>
        <v>clientes - varios</v>
      </c>
      <c r="W2263" s="5" t="str">
        <f t="shared" si="382"/>
        <v>CLIENTES - VARIOS</v>
      </c>
      <c r="X2263" s="5" t="str">
        <f t="shared" si="383"/>
        <v>Clientes - Varios</v>
      </c>
      <c r="Y2263" s="5">
        <v>99999999</v>
      </c>
      <c r="Z2263" s="5" t="s">
        <v>34</v>
      </c>
      <c r="AA2263" s="5" t="s">
        <v>35</v>
      </c>
      <c r="AD2263" s="5" t="s">
        <v>36</v>
      </c>
      <c r="AE2263" s="5">
        <v>423.73</v>
      </c>
      <c r="AF2263" s="5">
        <v>0</v>
      </c>
      <c r="AG2263" s="5">
        <v>76.27</v>
      </c>
      <c r="AH2263" s="5">
        <f t="shared" si="384"/>
        <v>500</v>
      </c>
    </row>
    <row r="2264" spans="1:34" x14ac:dyDescent="0.25">
      <c r="A2264" s="5">
        <v>2209</v>
      </c>
      <c r="B2264" s="5" t="s">
        <v>29</v>
      </c>
      <c r="C2264" s="5" t="s">
        <v>30</v>
      </c>
      <c r="D2264" s="5" t="s">
        <v>2681</v>
      </c>
      <c r="E2264" s="15" t="str">
        <f t="shared" si="385"/>
        <v>B001</v>
      </c>
      <c r="F2264" s="15" t="str">
        <f t="shared" si="375"/>
        <v>16739</v>
      </c>
      <c r="G2264" s="15" t="str">
        <f t="shared" si="376"/>
        <v>1-1</v>
      </c>
      <c r="H2264" s="5" t="s">
        <v>2658</v>
      </c>
      <c r="I2264" s="5">
        <f t="shared" si="377"/>
        <v>1</v>
      </c>
      <c r="J2264" s="5">
        <f t="shared" si="378"/>
        <v>2022</v>
      </c>
      <c r="K2264" s="5">
        <f t="shared" si="379"/>
        <v>3</v>
      </c>
      <c r="L2264" s="7">
        <f t="shared" si="380"/>
        <v>44564</v>
      </c>
      <c r="M2264" s="5" t="s">
        <v>2658</v>
      </c>
      <c r="U2264" s="5" t="s">
        <v>33</v>
      </c>
      <c r="V2264" s="5" t="str">
        <f t="shared" si="381"/>
        <v>clientes - varios</v>
      </c>
      <c r="W2264" s="5" t="str">
        <f t="shared" si="382"/>
        <v>CLIENTES - VARIOS</v>
      </c>
      <c r="X2264" s="5" t="str">
        <f t="shared" si="383"/>
        <v>Clientes - Varios</v>
      </c>
      <c r="Y2264" s="5">
        <v>99999999</v>
      </c>
      <c r="Z2264" s="5" t="s">
        <v>34</v>
      </c>
      <c r="AA2264" s="5" t="s">
        <v>35</v>
      </c>
      <c r="AD2264" s="5" t="s">
        <v>36</v>
      </c>
      <c r="AE2264" s="5">
        <v>423.73</v>
      </c>
      <c r="AF2264" s="5">
        <v>0</v>
      </c>
      <c r="AG2264" s="5">
        <v>76.27</v>
      </c>
      <c r="AH2264" s="5">
        <f t="shared" si="384"/>
        <v>500</v>
      </c>
    </row>
    <row r="2265" spans="1:34" x14ac:dyDescent="0.25">
      <c r="A2265" s="5">
        <v>2210</v>
      </c>
      <c r="B2265" s="5" t="s">
        <v>29</v>
      </c>
      <c r="C2265" s="5" t="s">
        <v>30</v>
      </c>
      <c r="D2265" s="5" t="s">
        <v>2682</v>
      </c>
      <c r="E2265" s="15" t="str">
        <f t="shared" si="385"/>
        <v>B001</v>
      </c>
      <c r="F2265" s="15" t="str">
        <f t="shared" si="375"/>
        <v>16738</v>
      </c>
      <c r="G2265" s="15" t="str">
        <f t="shared" si="376"/>
        <v>1-1</v>
      </c>
      <c r="H2265" s="5" t="s">
        <v>2658</v>
      </c>
      <c r="I2265" s="5">
        <f t="shared" si="377"/>
        <v>1</v>
      </c>
      <c r="J2265" s="5">
        <f t="shared" si="378"/>
        <v>2022</v>
      </c>
      <c r="K2265" s="5">
        <f t="shared" si="379"/>
        <v>3</v>
      </c>
      <c r="L2265" s="7">
        <f t="shared" si="380"/>
        <v>44564</v>
      </c>
      <c r="M2265" s="5" t="s">
        <v>2658</v>
      </c>
      <c r="U2265" s="5" t="s">
        <v>33</v>
      </c>
      <c r="V2265" s="5" t="str">
        <f t="shared" si="381"/>
        <v>clientes - varios</v>
      </c>
      <c r="W2265" s="5" t="str">
        <f t="shared" si="382"/>
        <v>CLIENTES - VARIOS</v>
      </c>
      <c r="X2265" s="5" t="str">
        <f t="shared" si="383"/>
        <v>Clientes - Varios</v>
      </c>
      <c r="Y2265" s="5">
        <v>99999999</v>
      </c>
      <c r="Z2265" s="5" t="s">
        <v>34</v>
      </c>
      <c r="AA2265" s="5" t="s">
        <v>35</v>
      </c>
      <c r="AD2265" s="5" t="s">
        <v>36</v>
      </c>
      <c r="AE2265" s="5">
        <v>423.73</v>
      </c>
      <c r="AF2265" s="5">
        <v>0</v>
      </c>
      <c r="AG2265" s="5">
        <v>76.27</v>
      </c>
      <c r="AH2265" s="5">
        <f t="shared" si="384"/>
        <v>500</v>
      </c>
    </row>
    <row r="2266" spans="1:34" x14ac:dyDescent="0.25">
      <c r="A2266" s="5">
        <v>2211</v>
      </c>
      <c r="B2266" s="5" t="s">
        <v>29</v>
      </c>
      <c r="C2266" s="5" t="s">
        <v>30</v>
      </c>
      <c r="D2266" s="5" t="s">
        <v>2683</v>
      </c>
      <c r="E2266" s="15" t="str">
        <f t="shared" si="385"/>
        <v>B001</v>
      </c>
      <c r="F2266" s="15" t="str">
        <f t="shared" si="375"/>
        <v>16737</v>
      </c>
      <c r="G2266" s="15" t="str">
        <f t="shared" si="376"/>
        <v>1-1</v>
      </c>
      <c r="H2266" s="5" t="s">
        <v>2658</v>
      </c>
      <c r="I2266" s="5">
        <f t="shared" si="377"/>
        <v>1</v>
      </c>
      <c r="J2266" s="5">
        <f t="shared" si="378"/>
        <v>2022</v>
      </c>
      <c r="K2266" s="5">
        <f t="shared" si="379"/>
        <v>3</v>
      </c>
      <c r="L2266" s="7">
        <f t="shared" si="380"/>
        <v>44564</v>
      </c>
      <c r="M2266" s="5" t="s">
        <v>2658</v>
      </c>
      <c r="U2266" s="5" t="s">
        <v>33</v>
      </c>
      <c r="V2266" s="5" t="str">
        <f t="shared" si="381"/>
        <v>clientes - varios</v>
      </c>
      <c r="W2266" s="5" t="str">
        <f t="shared" si="382"/>
        <v>CLIENTES - VARIOS</v>
      </c>
      <c r="X2266" s="5" t="str">
        <f t="shared" si="383"/>
        <v>Clientes - Varios</v>
      </c>
      <c r="Y2266" s="5">
        <v>99999999</v>
      </c>
      <c r="Z2266" s="5" t="s">
        <v>34</v>
      </c>
      <c r="AA2266" s="5" t="s">
        <v>35</v>
      </c>
      <c r="AD2266" s="5" t="s">
        <v>36</v>
      </c>
      <c r="AE2266" s="5">
        <v>423.73</v>
      </c>
      <c r="AF2266" s="5">
        <v>0</v>
      </c>
      <c r="AG2266" s="5">
        <v>76.27</v>
      </c>
      <c r="AH2266" s="5">
        <f t="shared" si="384"/>
        <v>500</v>
      </c>
    </row>
    <row r="2267" spans="1:34" x14ac:dyDescent="0.25">
      <c r="A2267" s="5">
        <v>2212</v>
      </c>
      <c r="B2267" s="5" t="s">
        <v>29</v>
      </c>
      <c r="C2267" s="5" t="s">
        <v>30</v>
      </c>
      <c r="D2267" s="5" t="s">
        <v>2684</v>
      </c>
      <c r="E2267" s="15" t="str">
        <f t="shared" si="385"/>
        <v>B001</v>
      </c>
      <c r="F2267" s="15" t="str">
        <f t="shared" si="375"/>
        <v>16736</v>
      </c>
      <c r="G2267" s="15" t="str">
        <f t="shared" si="376"/>
        <v>1-1</v>
      </c>
      <c r="H2267" s="5" t="s">
        <v>2658</v>
      </c>
      <c r="I2267" s="5">
        <f t="shared" si="377"/>
        <v>1</v>
      </c>
      <c r="J2267" s="5">
        <f t="shared" si="378"/>
        <v>2022</v>
      </c>
      <c r="K2267" s="5">
        <f t="shared" si="379"/>
        <v>3</v>
      </c>
      <c r="L2267" s="7">
        <f t="shared" si="380"/>
        <v>44564</v>
      </c>
      <c r="M2267" s="5" t="s">
        <v>2658</v>
      </c>
      <c r="U2267" s="5" t="s">
        <v>33</v>
      </c>
      <c r="V2267" s="5" t="str">
        <f t="shared" si="381"/>
        <v>clientes - varios</v>
      </c>
      <c r="W2267" s="5" t="str">
        <f t="shared" si="382"/>
        <v>CLIENTES - VARIOS</v>
      </c>
      <c r="X2267" s="5" t="str">
        <f t="shared" si="383"/>
        <v>Clientes - Varios</v>
      </c>
      <c r="Y2267" s="5">
        <v>99999999</v>
      </c>
      <c r="Z2267" s="5" t="s">
        <v>34</v>
      </c>
      <c r="AA2267" s="5" t="s">
        <v>35</v>
      </c>
      <c r="AD2267" s="5" t="s">
        <v>36</v>
      </c>
      <c r="AE2267" s="5">
        <v>423.73</v>
      </c>
      <c r="AF2267" s="5">
        <v>0</v>
      </c>
      <c r="AG2267" s="5">
        <v>76.27</v>
      </c>
      <c r="AH2267" s="5">
        <f t="shared" si="384"/>
        <v>500</v>
      </c>
    </row>
    <row r="2268" spans="1:34" x14ac:dyDescent="0.25">
      <c r="A2268" s="5">
        <v>2213</v>
      </c>
      <c r="B2268" s="5" t="s">
        <v>29</v>
      </c>
      <c r="C2268" s="5" t="s">
        <v>30</v>
      </c>
      <c r="D2268" s="5" t="s">
        <v>2685</v>
      </c>
      <c r="E2268" s="15" t="str">
        <f t="shared" si="385"/>
        <v>B001</v>
      </c>
      <c r="F2268" s="15" t="str">
        <f t="shared" si="375"/>
        <v>16735</v>
      </c>
      <c r="G2268" s="15" t="str">
        <f t="shared" si="376"/>
        <v>1-1</v>
      </c>
      <c r="H2268" s="5" t="s">
        <v>2658</v>
      </c>
      <c r="I2268" s="5">
        <f t="shared" si="377"/>
        <v>1</v>
      </c>
      <c r="J2268" s="5">
        <f t="shared" si="378"/>
        <v>2022</v>
      </c>
      <c r="K2268" s="5">
        <f t="shared" si="379"/>
        <v>3</v>
      </c>
      <c r="L2268" s="7">
        <f t="shared" si="380"/>
        <v>44564</v>
      </c>
      <c r="M2268" s="5" t="s">
        <v>2658</v>
      </c>
      <c r="U2268" s="5" t="s">
        <v>33</v>
      </c>
      <c r="V2268" s="5" t="str">
        <f t="shared" si="381"/>
        <v>clientes - varios</v>
      </c>
      <c r="W2268" s="5" t="str">
        <f t="shared" si="382"/>
        <v>CLIENTES - VARIOS</v>
      </c>
      <c r="X2268" s="5" t="str">
        <f t="shared" si="383"/>
        <v>Clientes - Varios</v>
      </c>
      <c r="Y2268" s="5">
        <v>99999999</v>
      </c>
      <c r="Z2268" s="5" t="s">
        <v>34</v>
      </c>
      <c r="AA2268" s="5" t="s">
        <v>35</v>
      </c>
      <c r="AD2268" s="5" t="s">
        <v>36</v>
      </c>
      <c r="AE2268" s="5">
        <v>423.73</v>
      </c>
      <c r="AF2268" s="5">
        <v>0</v>
      </c>
      <c r="AG2268" s="5">
        <v>76.27</v>
      </c>
      <c r="AH2268" s="5">
        <f t="shared" si="384"/>
        <v>500</v>
      </c>
    </row>
    <row r="2269" spans="1:34" x14ac:dyDescent="0.25">
      <c r="A2269" s="5">
        <v>2214</v>
      </c>
      <c r="B2269" s="5" t="s">
        <v>55</v>
      </c>
      <c r="C2269" s="5" t="s">
        <v>30</v>
      </c>
      <c r="D2269" s="5" t="s">
        <v>2686</v>
      </c>
      <c r="E2269" s="15" t="str">
        <f t="shared" si="385"/>
        <v>B002</v>
      </c>
      <c r="F2269" s="15" t="str">
        <f t="shared" si="375"/>
        <v>15786</v>
      </c>
      <c r="G2269" s="15" t="str">
        <f t="shared" si="376"/>
        <v>2-1</v>
      </c>
      <c r="H2269" s="5" t="s">
        <v>2658</v>
      </c>
      <c r="I2269" s="5">
        <f t="shared" si="377"/>
        <v>1</v>
      </c>
      <c r="J2269" s="5">
        <f t="shared" si="378"/>
        <v>2022</v>
      </c>
      <c r="K2269" s="5">
        <f t="shared" si="379"/>
        <v>3</v>
      </c>
      <c r="L2269" s="7">
        <f t="shared" si="380"/>
        <v>44564</v>
      </c>
      <c r="M2269" s="5" t="s">
        <v>2658</v>
      </c>
      <c r="U2269" s="5" t="s">
        <v>33</v>
      </c>
      <c r="V2269" s="5" t="str">
        <f t="shared" si="381"/>
        <v>clientes - varios</v>
      </c>
      <c r="W2269" s="5" t="str">
        <f t="shared" si="382"/>
        <v>CLIENTES - VARIOS</v>
      </c>
      <c r="X2269" s="5" t="str">
        <f t="shared" si="383"/>
        <v>Clientes - Varios</v>
      </c>
      <c r="Y2269" s="5">
        <v>99999999</v>
      </c>
      <c r="Z2269" s="5" t="s">
        <v>34</v>
      </c>
      <c r="AA2269" s="5" t="s">
        <v>35</v>
      </c>
      <c r="AD2269" s="5" t="s">
        <v>36</v>
      </c>
      <c r="AE2269" s="5">
        <v>423.73</v>
      </c>
      <c r="AF2269" s="5">
        <v>0</v>
      </c>
      <c r="AG2269" s="5">
        <v>76.27</v>
      </c>
      <c r="AH2269" s="5">
        <f t="shared" si="384"/>
        <v>500</v>
      </c>
    </row>
    <row r="2270" spans="1:34" x14ac:dyDescent="0.25">
      <c r="A2270" s="5">
        <v>2215</v>
      </c>
      <c r="B2270" s="5" t="s">
        <v>55</v>
      </c>
      <c r="C2270" s="5" t="s">
        <v>30</v>
      </c>
      <c r="D2270" s="5" t="s">
        <v>2687</v>
      </c>
      <c r="E2270" s="15" t="str">
        <f t="shared" si="385"/>
        <v>B002</v>
      </c>
      <c r="F2270" s="15" t="str">
        <f t="shared" si="375"/>
        <v>15785</v>
      </c>
      <c r="G2270" s="15" t="str">
        <f t="shared" si="376"/>
        <v>2-1</v>
      </c>
      <c r="H2270" s="5" t="s">
        <v>2658</v>
      </c>
      <c r="I2270" s="5">
        <f t="shared" si="377"/>
        <v>1</v>
      </c>
      <c r="J2270" s="5">
        <f t="shared" si="378"/>
        <v>2022</v>
      </c>
      <c r="K2270" s="5">
        <f t="shared" si="379"/>
        <v>3</v>
      </c>
      <c r="L2270" s="7">
        <f t="shared" si="380"/>
        <v>44564</v>
      </c>
      <c r="M2270" s="5" t="s">
        <v>2658</v>
      </c>
      <c r="U2270" s="5" t="s">
        <v>33</v>
      </c>
      <c r="V2270" s="5" t="str">
        <f t="shared" si="381"/>
        <v>clientes - varios</v>
      </c>
      <c r="W2270" s="5" t="str">
        <f t="shared" si="382"/>
        <v>CLIENTES - VARIOS</v>
      </c>
      <c r="X2270" s="5" t="str">
        <f t="shared" si="383"/>
        <v>Clientes - Varios</v>
      </c>
      <c r="Y2270" s="5">
        <v>99999999</v>
      </c>
      <c r="Z2270" s="5" t="s">
        <v>34</v>
      </c>
      <c r="AA2270" s="5" t="s">
        <v>35</v>
      </c>
      <c r="AD2270" s="5" t="s">
        <v>36</v>
      </c>
      <c r="AE2270" s="5">
        <v>423.73</v>
      </c>
      <c r="AF2270" s="5">
        <v>0</v>
      </c>
      <c r="AG2270" s="5">
        <v>76.27</v>
      </c>
      <c r="AH2270" s="5">
        <f t="shared" si="384"/>
        <v>500</v>
      </c>
    </row>
    <row r="2271" spans="1:34" x14ac:dyDescent="0.25">
      <c r="A2271" s="5">
        <v>2216</v>
      </c>
      <c r="B2271" s="5" t="s">
        <v>55</v>
      </c>
      <c r="C2271" s="5" t="s">
        <v>30</v>
      </c>
      <c r="D2271" s="5" t="s">
        <v>2688</v>
      </c>
      <c r="E2271" s="15" t="str">
        <f t="shared" si="385"/>
        <v>B002</v>
      </c>
      <c r="F2271" s="15" t="str">
        <f t="shared" si="375"/>
        <v>15784</v>
      </c>
      <c r="G2271" s="15" t="str">
        <f t="shared" si="376"/>
        <v>2-1</v>
      </c>
      <c r="H2271" s="5" t="s">
        <v>2658</v>
      </c>
      <c r="I2271" s="5">
        <f t="shared" si="377"/>
        <v>1</v>
      </c>
      <c r="J2271" s="5">
        <f t="shared" si="378"/>
        <v>2022</v>
      </c>
      <c r="K2271" s="5">
        <f t="shared" si="379"/>
        <v>3</v>
      </c>
      <c r="L2271" s="7">
        <f t="shared" si="380"/>
        <v>44564</v>
      </c>
      <c r="M2271" s="5" t="s">
        <v>2658</v>
      </c>
      <c r="U2271" s="5" t="s">
        <v>33</v>
      </c>
      <c r="V2271" s="5" t="str">
        <f t="shared" si="381"/>
        <v>clientes - varios</v>
      </c>
      <c r="W2271" s="5" t="str">
        <f t="shared" si="382"/>
        <v>CLIENTES - VARIOS</v>
      </c>
      <c r="X2271" s="5" t="str">
        <f t="shared" si="383"/>
        <v>Clientes - Varios</v>
      </c>
      <c r="Y2271" s="5">
        <v>99999999</v>
      </c>
      <c r="Z2271" s="5" t="s">
        <v>34</v>
      </c>
      <c r="AA2271" s="5" t="s">
        <v>35</v>
      </c>
      <c r="AD2271" s="5" t="s">
        <v>36</v>
      </c>
      <c r="AE2271" s="5">
        <v>423.73</v>
      </c>
      <c r="AF2271" s="5">
        <v>0</v>
      </c>
      <c r="AG2271" s="5">
        <v>76.27</v>
      </c>
      <c r="AH2271" s="5">
        <f t="shared" si="384"/>
        <v>500</v>
      </c>
    </row>
    <row r="2272" spans="1:34" x14ac:dyDescent="0.25">
      <c r="A2272" s="5">
        <v>2217</v>
      </c>
      <c r="B2272" s="5" t="s">
        <v>55</v>
      </c>
      <c r="C2272" s="5" t="s">
        <v>30</v>
      </c>
      <c r="D2272" s="5" t="s">
        <v>2689</v>
      </c>
      <c r="E2272" s="15" t="str">
        <f t="shared" si="385"/>
        <v>B002</v>
      </c>
      <c r="F2272" s="15" t="str">
        <f t="shared" si="375"/>
        <v>15783</v>
      </c>
      <c r="G2272" s="15" t="str">
        <f t="shared" si="376"/>
        <v>2-1</v>
      </c>
      <c r="H2272" s="5" t="s">
        <v>2658</v>
      </c>
      <c r="I2272" s="5">
        <f t="shared" si="377"/>
        <v>1</v>
      </c>
      <c r="J2272" s="5">
        <f t="shared" si="378"/>
        <v>2022</v>
      </c>
      <c r="K2272" s="5">
        <f t="shared" si="379"/>
        <v>3</v>
      </c>
      <c r="L2272" s="7">
        <f t="shared" si="380"/>
        <v>44564</v>
      </c>
      <c r="M2272" s="5" t="s">
        <v>2658</v>
      </c>
      <c r="U2272" s="5" t="s">
        <v>33</v>
      </c>
      <c r="V2272" s="5" t="str">
        <f t="shared" si="381"/>
        <v>clientes - varios</v>
      </c>
      <c r="W2272" s="5" t="str">
        <f t="shared" si="382"/>
        <v>CLIENTES - VARIOS</v>
      </c>
      <c r="X2272" s="5" t="str">
        <f t="shared" si="383"/>
        <v>Clientes - Varios</v>
      </c>
      <c r="Y2272" s="5">
        <v>99999999</v>
      </c>
      <c r="Z2272" s="5" t="s">
        <v>34</v>
      </c>
      <c r="AA2272" s="5" t="s">
        <v>35</v>
      </c>
      <c r="AD2272" s="5" t="s">
        <v>36</v>
      </c>
      <c r="AE2272" s="5">
        <v>423.73</v>
      </c>
      <c r="AF2272" s="5">
        <v>0</v>
      </c>
      <c r="AG2272" s="5">
        <v>76.27</v>
      </c>
      <c r="AH2272" s="5">
        <f t="shared" si="384"/>
        <v>500</v>
      </c>
    </row>
    <row r="2273" spans="1:34" x14ac:dyDescent="0.25">
      <c r="A2273" s="5">
        <v>2218</v>
      </c>
      <c r="B2273" s="5" t="s">
        <v>55</v>
      </c>
      <c r="C2273" s="5" t="s">
        <v>30</v>
      </c>
      <c r="D2273" s="5" t="s">
        <v>2690</v>
      </c>
      <c r="E2273" s="15" t="str">
        <f t="shared" si="385"/>
        <v>B002</v>
      </c>
      <c r="F2273" s="15" t="str">
        <f t="shared" si="375"/>
        <v>15782</v>
      </c>
      <c r="G2273" s="15" t="str">
        <f t="shared" si="376"/>
        <v>2-1</v>
      </c>
      <c r="H2273" s="5" t="s">
        <v>2658</v>
      </c>
      <c r="I2273" s="5">
        <f t="shared" si="377"/>
        <v>1</v>
      </c>
      <c r="J2273" s="5">
        <f t="shared" si="378"/>
        <v>2022</v>
      </c>
      <c r="K2273" s="5">
        <f t="shared" si="379"/>
        <v>3</v>
      </c>
      <c r="L2273" s="7">
        <f t="shared" si="380"/>
        <v>44564</v>
      </c>
      <c r="M2273" s="5" t="s">
        <v>2658</v>
      </c>
      <c r="U2273" s="5" t="s">
        <v>33</v>
      </c>
      <c r="V2273" s="5" t="str">
        <f t="shared" si="381"/>
        <v>clientes - varios</v>
      </c>
      <c r="W2273" s="5" t="str">
        <f t="shared" si="382"/>
        <v>CLIENTES - VARIOS</v>
      </c>
      <c r="X2273" s="5" t="str">
        <f t="shared" si="383"/>
        <v>Clientes - Varios</v>
      </c>
      <c r="Y2273" s="5">
        <v>99999999</v>
      </c>
      <c r="Z2273" s="5" t="s">
        <v>34</v>
      </c>
      <c r="AA2273" s="5" t="s">
        <v>35</v>
      </c>
      <c r="AD2273" s="5" t="s">
        <v>36</v>
      </c>
      <c r="AE2273" s="5">
        <v>423.73</v>
      </c>
      <c r="AF2273" s="5">
        <v>0</v>
      </c>
      <c r="AG2273" s="5">
        <v>76.27</v>
      </c>
      <c r="AH2273" s="5">
        <f t="shared" si="384"/>
        <v>500</v>
      </c>
    </row>
    <row r="2274" spans="1:34" x14ac:dyDescent="0.25">
      <c r="A2274" s="5">
        <v>2219</v>
      </c>
      <c r="B2274" s="5" t="s">
        <v>55</v>
      </c>
      <c r="C2274" s="5" t="s">
        <v>30</v>
      </c>
      <c r="D2274" s="5" t="s">
        <v>2691</v>
      </c>
      <c r="E2274" s="15" t="str">
        <f t="shared" si="385"/>
        <v>B002</v>
      </c>
      <c r="F2274" s="15" t="str">
        <f t="shared" si="375"/>
        <v>15781</v>
      </c>
      <c r="G2274" s="15" t="str">
        <f t="shared" si="376"/>
        <v>2-1</v>
      </c>
      <c r="H2274" s="5" t="s">
        <v>2658</v>
      </c>
      <c r="I2274" s="5">
        <f t="shared" si="377"/>
        <v>1</v>
      </c>
      <c r="J2274" s="5">
        <f t="shared" si="378"/>
        <v>2022</v>
      </c>
      <c r="K2274" s="5">
        <f t="shared" si="379"/>
        <v>3</v>
      </c>
      <c r="L2274" s="7">
        <f t="shared" si="380"/>
        <v>44564</v>
      </c>
      <c r="M2274" s="5" t="s">
        <v>2658</v>
      </c>
      <c r="U2274" s="5" t="s">
        <v>33</v>
      </c>
      <c r="V2274" s="5" t="str">
        <f t="shared" si="381"/>
        <v>clientes - varios</v>
      </c>
      <c r="W2274" s="5" t="str">
        <f t="shared" si="382"/>
        <v>CLIENTES - VARIOS</v>
      </c>
      <c r="X2274" s="5" t="str">
        <f t="shared" si="383"/>
        <v>Clientes - Varios</v>
      </c>
      <c r="Y2274" s="5">
        <v>99999999</v>
      </c>
      <c r="Z2274" s="5" t="s">
        <v>34</v>
      </c>
      <c r="AA2274" s="5" t="s">
        <v>35</v>
      </c>
      <c r="AD2274" s="5" t="s">
        <v>36</v>
      </c>
      <c r="AE2274" s="5">
        <v>423.73</v>
      </c>
      <c r="AF2274" s="5">
        <v>0</v>
      </c>
      <c r="AG2274" s="5">
        <v>76.27</v>
      </c>
      <c r="AH2274" s="5">
        <f t="shared" si="384"/>
        <v>500</v>
      </c>
    </row>
    <row r="2275" spans="1:34" x14ac:dyDescent="0.25">
      <c r="A2275" s="5">
        <v>2220</v>
      </c>
      <c r="B2275" s="5" t="s">
        <v>55</v>
      </c>
      <c r="C2275" s="5" t="s">
        <v>30</v>
      </c>
      <c r="D2275" s="5" t="s">
        <v>2692</v>
      </c>
      <c r="E2275" s="15" t="str">
        <f t="shared" si="385"/>
        <v>B002</v>
      </c>
      <c r="F2275" s="15" t="str">
        <f t="shared" si="375"/>
        <v>15780</v>
      </c>
      <c r="G2275" s="15" t="str">
        <f t="shared" si="376"/>
        <v>2-1</v>
      </c>
      <c r="H2275" s="5" t="s">
        <v>2658</v>
      </c>
      <c r="I2275" s="5">
        <f t="shared" si="377"/>
        <v>1</v>
      </c>
      <c r="J2275" s="5">
        <f t="shared" si="378"/>
        <v>2022</v>
      </c>
      <c r="K2275" s="5">
        <f t="shared" si="379"/>
        <v>3</v>
      </c>
      <c r="L2275" s="7">
        <f t="shared" si="380"/>
        <v>44564</v>
      </c>
      <c r="M2275" s="5" t="s">
        <v>2658</v>
      </c>
      <c r="U2275" s="5" t="s">
        <v>33</v>
      </c>
      <c r="V2275" s="5" t="str">
        <f t="shared" si="381"/>
        <v>clientes - varios</v>
      </c>
      <c r="W2275" s="5" t="str">
        <f t="shared" si="382"/>
        <v>CLIENTES - VARIOS</v>
      </c>
      <c r="X2275" s="5" t="str">
        <f t="shared" si="383"/>
        <v>Clientes - Varios</v>
      </c>
      <c r="Y2275" s="5">
        <v>99999999</v>
      </c>
      <c r="Z2275" s="5" t="s">
        <v>34</v>
      </c>
      <c r="AA2275" s="5" t="s">
        <v>35</v>
      </c>
      <c r="AD2275" s="5" t="s">
        <v>36</v>
      </c>
      <c r="AE2275" s="5">
        <v>423.73</v>
      </c>
      <c r="AF2275" s="5">
        <v>0</v>
      </c>
      <c r="AG2275" s="5">
        <v>76.27</v>
      </c>
      <c r="AH2275" s="5">
        <f t="shared" si="384"/>
        <v>500</v>
      </c>
    </row>
    <row r="2276" spans="1:34" x14ac:dyDescent="0.25">
      <c r="A2276" s="5">
        <v>2221</v>
      </c>
      <c r="B2276" s="5" t="s">
        <v>49</v>
      </c>
      <c r="C2276" s="5" t="s">
        <v>30</v>
      </c>
      <c r="D2276" s="5" t="s">
        <v>2693</v>
      </c>
      <c r="E2276" s="15" t="str">
        <f t="shared" si="385"/>
        <v>B003</v>
      </c>
      <c r="F2276" s="15" t="str">
        <f t="shared" si="375"/>
        <v>12242</v>
      </c>
      <c r="G2276" s="15" t="str">
        <f t="shared" si="376"/>
        <v>3-1</v>
      </c>
      <c r="H2276" s="5" t="s">
        <v>2658</v>
      </c>
      <c r="I2276" s="5">
        <f t="shared" si="377"/>
        <v>1</v>
      </c>
      <c r="J2276" s="5">
        <f t="shared" si="378"/>
        <v>2022</v>
      </c>
      <c r="K2276" s="5">
        <f t="shared" si="379"/>
        <v>3</v>
      </c>
      <c r="L2276" s="7">
        <f t="shared" si="380"/>
        <v>44564</v>
      </c>
      <c r="M2276" s="5" t="s">
        <v>2658</v>
      </c>
      <c r="U2276" s="5" t="s">
        <v>33</v>
      </c>
      <c r="V2276" s="5" t="str">
        <f t="shared" si="381"/>
        <v>clientes - varios</v>
      </c>
      <c r="W2276" s="5" t="str">
        <f t="shared" si="382"/>
        <v>CLIENTES - VARIOS</v>
      </c>
      <c r="X2276" s="5" t="str">
        <f t="shared" si="383"/>
        <v>Clientes - Varios</v>
      </c>
      <c r="Y2276" s="5">
        <v>99999999</v>
      </c>
      <c r="Z2276" s="5" t="s">
        <v>34</v>
      </c>
      <c r="AA2276" s="5" t="s">
        <v>35</v>
      </c>
      <c r="AD2276" s="5" t="s">
        <v>36</v>
      </c>
      <c r="AE2276" s="5">
        <v>423.73</v>
      </c>
      <c r="AF2276" s="5">
        <v>0</v>
      </c>
      <c r="AG2276" s="5">
        <v>76.27</v>
      </c>
      <c r="AH2276" s="5">
        <f t="shared" si="384"/>
        <v>500</v>
      </c>
    </row>
    <row r="2277" spans="1:34" x14ac:dyDescent="0.25">
      <c r="A2277" s="5">
        <v>2222</v>
      </c>
      <c r="B2277" s="5" t="s">
        <v>49</v>
      </c>
      <c r="C2277" s="5" t="s">
        <v>30</v>
      </c>
      <c r="D2277" s="5" t="s">
        <v>2694</v>
      </c>
      <c r="E2277" s="15" t="str">
        <f t="shared" si="385"/>
        <v>B003</v>
      </c>
      <c r="F2277" s="15" t="str">
        <f t="shared" si="375"/>
        <v>12241</v>
      </c>
      <c r="G2277" s="15" t="str">
        <f t="shared" si="376"/>
        <v>3-1</v>
      </c>
      <c r="H2277" s="5" t="s">
        <v>2658</v>
      </c>
      <c r="I2277" s="5">
        <f t="shared" si="377"/>
        <v>1</v>
      </c>
      <c r="J2277" s="5">
        <f t="shared" si="378"/>
        <v>2022</v>
      </c>
      <c r="K2277" s="5">
        <f t="shared" si="379"/>
        <v>3</v>
      </c>
      <c r="L2277" s="7">
        <f t="shared" si="380"/>
        <v>44564</v>
      </c>
      <c r="M2277" s="5" t="s">
        <v>2658</v>
      </c>
      <c r="U2277" s="5" t="s">
        <v>33</v>
      </c>
      <c r="V2277" s="5" t="str">
        <f t="shared" si="381"/>
        <v>clientes - varios</v>
      </c>
      <c r="W2277" s="5" t="str">
        <f t="shared" si="382"/>
        <v>CLIENTES - VARIOS</v>
      </c>
      <c r="X2277" s="5" t="str">
        <f t="shared" si="383"/>
        <v>Clientes - Varios</v>
      </c>
      <c r="Y2277" s="5">
        <v>99999999</v>
      </c>
      <c r="Z2277" s="5" t="s">
        <v>34</v>
      </c>
      <c r="AA2277" s="5" t="s">
        <v>35</v>
      </c>
      <c r="AD2277" s="5" t="s">
        <v>36</v>
      </c>
      <c r="AE2277" s="5">
        <v>423.73</v>
      </c>
      <c r="AF2277" s="5">
        <v>0</v>
      </c>
      <c r="AG2277" s="5">
        <v>76.27</v>
      </c>
      <c r="AH2277" s="5">
        <f t="shared" si="384"/>
        <v>500</v>
      </c>
    </row>
    <row r="2278" spans="1:34" x14ac:dyDescent="0.25">
      <c r="A2278" s="5">
        <v>2223</v>
      </c>
      <c r="B2278" s="5" t="s">
        <v>49</v>
      </c>
      <c r="C2278" s="5" t="s">
        <v>30</v>
      </c>
      <c r="D2278" s="5" t="s">
        <v>2695</v>
      </c>
      <c r="E2278" s="15" t="str">
        <f t="shared" si="385"/>
        <v>B003</v>
      </c>
      <c r="F2278" s="15" t="str">
        <f t="shared" si="375"/>
        <v>12240</v>
      </c>
      <c r="G2278" s="15" t="str">
        <f t="shared" si="376"/>
        <v>3-1</v>
      </c>
      <c r="H2278" s="5" t="s">
        <v>2658</v>
      </c>
      <c r="I2278" s="5">
        <f t="shared" si="377"/>
        <v>1</v>
      </c>
      <c r="J2278" s="5">
        <f t="shared" si="378"/>
        <v>2022</v>
      </c>
      <c r="K2278" s="5">
        <f t="shared" si="379"/>
        <v>3</v>
      </c>
      <c r="L2278" s="7">
        <f t="shared" si="380"/>
        <v>44564</v>
      </c>
      <c r="M2278" s="5" t="s">
        <v>2658</v>
      </c>
      <c r="U2278" s="5" t="s">
        <v>33</v>
      </c>
      <c r="V2278" s="5" t="str">
        <f t="shared" si="381"/>
        <v>clientes - varios</v>
      </c>
      <c r="W2278" s="5" t="str">
        <f t="shared" si="382"/>
        <v>CLIENTES - VARIOS</v>
      </c>
      <c r="X2278" s="5" t="str">
        <f t="shared" si="383"/>
        <v>Clientes - Varios</v>
      </c>
      <c r="Y2278" s="5">
        <v>99999999</v>
      </c>
      <c r="Z2278" s="5" t="s">
        <v>34</v>
      </c>
      <c r="AA2278" s="5" t="s">
        <v>35</v>
      </c>
      <c r="AD2278" s="5" t="s">
        <v>36</v>
      </c>
      <c r="AE2278" s="5">
        <v>423.73</v>
      </c>
      <c r="AF2278" s="5">
        <v>0</v>
      </c>
      <c r="AG2278" s="5">
        <v>76.27</v>
      </c>
      <c r="AH2278" s="5">
        <f t="shared" si="384"/>
        <v>500</v>
      </c>
    </row>
    <row r="2279" spans="1:34" x14ac:dyDescent="0.25">
      <c r="A2279" s="5">
        <v>2224</v>
      </c>
      <c r="B2279" s="5" t="s">
        <v>49</v>
      </c>
      <c r="C2279" s="5" t="s">
        <v>30</v>
      </c>
      <c r="D2279" s="5" t="s">
        <v>2696</v>
      </c>
      <c r="E2279" s="15" t="str">
        <f t="shared" si="385"/>
        <v>B003</v>
      </c>
      <c r="F2279" s="15" t="str">
        <f t="shared" si="375"/>
        <v>12239</v>
      </c>
      <c r="G2279" s="15" t="str">
        <f t="shared" si="376"/>
        <v>3-1</v>
      </c>
      <c r="H2279" s="5" t="s">
        <v>2658</v>
      </c>
      <c r="I2279" s="5">
        <f t="shared" si="377"/>
        <v>1</v>
      </c>
      <c r="J2279" s="5">
        <f t="shared" si="378"/>
        <v>2022</v>
      </c>
      <c r="K2279" s="5">
        <f t="shared" si="379"/>
        <v>3</v>
      </c>
      <c r="L2279" s="7">
        <f t="shared" si="380"/>
        <v>44564</v>
      </c>
      <c r="M2279" s="5" t="s">
        <v>2658</v>
      </c>
      <c r="U2279" s="5" t="s">
        <v>33</v>
      </c>
      <c r="V2279" s="5" t="str">
        <f t="shared" si="381"/>
        <v>clientes - varios</v>
      </c>
      <c r="W2279" s="5" t="str">
        <f t="shared" si="382"/>
        <v>CLIENTES - VARIOS</v>
      </c>
      <c r="X2279" s="5" t="str">
        <f t="shared" si="383"/>
        <v>Clientes - Varios</v>
      </c>
      <c r="Y2279" s="5">
        <v>99999999</v>
      </c>
      <c r="Z2279" s="5" t="s">
        <v>34</v>
      </c>
      <c r="AA2279" s="5" t="s">
        <v>35</v>
      </c>
      <c r="AD2279" s="5" t="s">
        <v>36</v>
      </c>
      <c r="AE2279" s="5">
        <v>423.73</v>
      </c>
      <c r="AF2279" s="5">
        <v>0</v>
      </c>
      <c r="AG2279" s="5">
        <v>76.27</v>
      </c>
      <c r="AH2279" s="5">
        <f t="shared" si="384"/>
        <v>500</v>
      </c>
    </row>
    <row r="2280" spans="1:34" x14ac:dyDescent="0.25">
      <c r="A2280" s="5">
        <v>2225</v>
      </c>
      <c r="B2280" s="5" t="s">
        <v>49</v>
      </c>
      <c r="C2280" s="5" t="s">
        <v>30</v>
      </c>
      <c r="D2280" s="5" t="s">
        <v>2697</v>
      </c>
      <c r="E2280" s="15" t="str">
        <f t="shared" si="385"/>
        <v>B003</v>
      </c>
      <c r="F2280" s="15" t="str">
        <f t="shared" si="375"/>
        <v>12238</v>
      </c>
      <c r="G2280" s="15" t="str">
        <f t="shared" si="376"/>
        <v>3-1</v>
      </c>
      <c r="H2280" s="5" t="s">
        <v>2658</v>
      </c>
      <c r="I2280" s="5">
        <f t="shared" si="377"/>
        <v>1</v>
      </c>
      <c r="J2280" s="5">
        <f t="shared" si="378"/>
        <v>2022</v>
      </c>
      <c r="K2280" s="5">
        <f t="shared" si="379"/>
        <v>3</v>
      </c>
      <c r="L2280" s="7">
        <f t="shared" si="380"/>
        <v>44564</v>
      </c>
      <c r="M2280" s="5" t="s">
        <v>2658</v>
      </c>
      <c r="U2280" s="5" t="s">
        <v>33</v>
      </c>
      <c r="V2280" s="5" t="str">
        <f t="shared" si="381"/>
        <v>clientes - varios</v>
      </c>
      <c r="W2280" s="5" t="str">
        <f t="shared" si="382"/>
        <v>CLIENTES - VARIOS</v>
      </c>
      <c r="X2280" s="5" t="str">
        <f t="shared" si="383"/>
        <v>Clientes - Varios</v>
      </c>
      <c r="Y2280" s="5">
        <v>99999999</v>
      </c>
      <c r="Z2280" s="5" t="s">
        <v>34</v>
      </c>
      <c r="AA2280" s="5" t="s">
        <v>35</v>
      </c>
      <c r="AD2280" s="5" t="s">
        <v>36</v>
      </c>
      <c r="AE2280" s="5">
        <v>423.73</v>
      </c>
      <c r="AF2280" s="5">
        <v>0</v>
      </c>
      <c r="AG2280" s="5">
        <v>76.27</v>
      </c>
      <c r="AH2280" s="5">
        <f t="shared" si="384"/>
        <v>500</v>
      </c>
    </row>
    <row r="2281" spans="1:34" x14ac:dyDescent="0.25">
      <c r="A2281" s="5">
        <v>2226</v>
      </c>
      <c r="B2281" s="5" t="s">
        <v>55</v>
      </c>
      <c r="C2281" s="5" t="s">
        <v>38</v>
      </c>
      <c r="D2281" s="5" t="s">
        <v>2698</v>
      </c>
      <c r="E2281" s="15" t="str">
        <f t="shared" si="385"/>
        <v>F002</v>
      </c>
      <c r="F2281" s="15" t="str">
        <f t="shared" si="375"/>
        <v>3420</v>
      </c>
      <c r="G2281" s="15" t="str">
        <f t="shared" si="376"/>
        <v>2-3</v>
      </c>
      <c r="H2281" s="5" t="s">
        <v>2658</v>
      </c>
      <c r="I2281" s="5">
        <f t="shared" si="377"/>
        <v>1</v>
      </c>
      <c r="J2281" s="5">
        <f t="shared" si="378"/>
        <v>2022</v>
      </c>
      <c r="K2281" s="5">
        <f t="shared" si="379"/>
        <v>3</v>
      </c>
      <c r="L2281" s="7">
        <f t="shared" si="380"/>
        <v>44564</v>
      </c>
      <c r="M2281" s="5" t="s">
        <v>2658</v>
      </c>
      <c r="U2281" s="5" t="s">
        <v>312</v>
      </c>
      <c r="V2281" s="5" t="str">
        <f t="shared" si="381"/>
        <v>inversiones tantalean cayotopa</v>
      </c>
      <c r="W2281" s="5" t="str">
        <f t="shared" si="382"/>
        <v>INVERSIONES TANTALEAN CAYOTOPA</v>
      </c>
      <c r="X2281" s="5" t="str">
        <f t="shared" si="383"/>
        <v>Inversiones Tantalean Cayotopa</v>
      </c>
      <c r="Y2281" s="5">
        <v>20608161296</v>
      </c>
      <c r="Z2281" s="5" t="s">
        <v>34</v>
      </c>
      <c r="AA2281" s="5" t="s">
        <v>35</v>
      </c>
      <c r="AD2281" s="5" t="s">
        <v>36</v>
      </c>
      <c r="AE2281" s="5">
        <v>16.95</v>
      </c>
      <c r="AF2281" s="5">
        <v>0</v>
      </c>
      <c r="AG2281" s="5">
        <v>3.05</v>
      </c>
      <c r="AH2281" s="5">
        <f t="shared" si="384"/>
        <v>20</v>
      </c>
    </row>
    <row r="2282" spans="1:34" x14ac:dyDescent="0.25">
      <c r="A2282" s="5">
        <v>2227</v>
      </c>
      <c r="B2282" s="5" t="s">
        <v>49</v>
      </c>
      <c r="C2282" s="5" t="s">
        <v>38</v>
      </c>
      <c r="D2282" s="5" t="s">
        <v>2699</v>
      </c>
      <c r="E2282" s="15" t="str">
        <f t="shared" si="385"/>
        <v>F003</v>
      </c>
      <c r="F2282" s="15" t="str">
        <f t="shared" si="375"/>
        <v>2028</v>
      </c>
      <c r="G2282" s="15" t="str">
        <f t="shared" si="376"/>
        <v>3-2</v>
      </c>
      <c r="H2282" s="5" t="s">
        <v>2658</v>
      </c>
      <c r="I2282" s="5">
        <f t="shared" si="377"/>
        <v>1</v>
      </c>
      <c r="J2282" s="5">
        <f t="shared" si="378"/>
        <v>2022</v>
      </c>
      <c r="K2282" s="5">
        <f t="shared" si="379"/>
        <v>3</v>
      </c>
      <c r="L2282" s="7">
        <f t="shared" si="380"/>
        <v>44564</v>
      </c>
      <c r="M2282" s="5" t="s">
        <v>2658</v>
      </c>
      <c r="R2282" s="5" t="s">
        <v>41</v>
      </c>
      <c r="S2282" s="5" t="s">
        <v>40</v>
      </c>
      <c r="T2282" s="5" t="s">
        <v>41</v>
      </c>
      <c r="U2282" s="5" t="s">
        <v>2700</v>
      </c>
      <c r="V2282" s="5" t="str">
        <f t="shared" si="381"/>
        <v>grupo petrocaña sac</v>
      </c>
      <c r="W2282" s="5" t="str">
        <f t="shared" si="382"/>
        <v>GRUPO PETROCAÑA SAC</v>
      </c>
      <c r="X2282" s="5" t="str">
        <f t="shared" si="383"/>
        <v>Grupo Petrocaña Sac</v>
      </c>
      <c r="Y2282" s="5">
        <v>20480333005</v>
      </c>
      <c r="Z2282" s="5" t="s">
        <v>34</v>
      </c>
      <c r="AA2282" s="5" t="s">
        <v>35</v>
      </c>
      <c r="AD2282" s="5" t="s">
        <v>36</v>
      </c>
      <c r="AE2282" s="5">
        <v>16.95</v>
      </c>
      <c r="AF2282" s="5">
        <v>0</v>
      </c>
      <c r="AG2282" s="5">
        <v>3.05</v>
      </c>
      <c r="AH2282" s="5">
        <f t="shared" si="384"/>
        <v>20</v>
      </c>
    </row>
    <row r="2283" spans="1:34" x14ac:dyDescent="0.25">
      <c r="A2283" s="5">
        <v>2228</v>
      </c>
      <c r="B2283" s="5" t="s">
        <v>49</v>
      </c>
      <c r="C2283" s="5" t="s">
        <v>30</v>
      </c>
      <c r="D2283" s="5" t="s">
        <v>2701</v>
      </c>
      <c r="E2283" s="15" t="str">
        <f t="shared" si="385"/>
        <v>B003</v>
      </c>
      <c r="F2283" s="15" t="str">
        <f t="shared" si="375"/>
        <v>12237</v>
      </c>
      <c r="G2283" s="15" t="str">
        <f t="shared" si="376"/>
        <v>3-1</v>
      </c>
      <c r="H2283" s="5" t="s">
        <v>2658</v>
      </c>
      <c r="I2283" s="5">
        <f t="shared" si="377"/>
        <v>1</v>
      </c>
      <c r="J2283" s="5">
        <f t="shared" si="378"/>
        <v>2022</v>
      </c>
      <c r="K2283" s="5">
        <f t="shared" si="379"/>
        <v>3</v>
      </c>
      <c r="L2283" s="7">
        <f t="shared" si="380"/>
        <v>44564</v>
      </c>
      <c r="M2283" s="5" t="s">
        <v>2658</v>
      </c>
      <c r="U2283" s="5" t="s">
        <v>2702</v>
      </c>
      <c r="V2283" s="5" t="str">
        <f t="shared" si="381"/>
        <v>lorenzo ortiz, jonathan walter</v>
      </c>
      <c r="W2283" s="5" t="str">
        <f t="shared" si="382"/>
        <v>LORENZO ORTIZ, JONATHAN WALTER</v>
      </c>
      <c r="X2283" s="5" t="str">
        <f t="shared" si="383"/>
        <v>Lorenzo Ortiz, Jonathan Walter</v>
      </c>
      <c r="Y2283" s="5">
        <v>42936550</v>
      </c>
      <c r="Z2283" s="5" t="s">
        <v>34</v>
      </c>
      <c r="AA2283" s="5" t="s">
        <v>35</v>
      </c>
      <c r="AD2283" s="5" t="s">
        <v>36</v>
      </c>
      <c r="AE2283" s="5">
        <v>74.58</v>
      </c>
      <c r="AF2283" s="5">
        <v>0</v>
      </c>
      <c r="AG2283" s="5">
        <v>13.42</v>
      </c>
      <c r="AH2283" s="5">
        <f t="shared" si="384"/>
        <v>88</v>
      </c>
    </row>
    <row r="2284" spans="1:34" x14ac:dyDescent="0.25">
      <c r="A2284" s="5">
        <v>2229</v>
      </c>
      <c r="B2284" s="5" t="s">
        <v>29</v>
      </c>
      <c r="C2284" s="5" t="s">
        <v>30</v>
      </c>
      <c r="D2284" s="5" t="s">
        <v>2703</v>
      </c>
      <c r="E2284" s="15" t="str">
        <f t="shared" si="385"/>
        <v>B001</v>
      </c>
      <c r="F2284" s="15" t="str">
        <f t="shared" si="375"/>
        <v>16734</v>
      </c>
      <c r="G2284" s="15" t="str">
        <f t="shared" si="376"/>
        <v>1-1</v>
      </c>
      <c r="H2284" s="5" t="s">
        <v>2658</v>
      </c>
      <c r="I2284" s="5">
        <f t="shared" si="377"/>
        <v>1</v>
      </c>
      <c r="J2284" s="5">
        <f t="shared" si="378"/>
        <v>2022</v>
      </c>
      <c r="K2284" s="5">
        <f t="shared" si="379"/>
        <v>3</v>
      </c>
      <c r="L2284" s="7">
        <f t="shared" si="380"/>
        <v>44564</v>
      </c>
      <c r="M2284" s="5" t="s">
        <v>2658</v>
      </c>
      <c r="R2284" s="5" t="s">
        <v>46</v>
      </c>
      <c r="S2284" s="5" t="s">
        <v>40</v>
      </c>
      <c r="T2284" s="5" t="s">
        <v>41</v>
      </c>
      <c r="U2284" s="5" t="s">
        <v>2704</v>
      </c>
      <c r="V2284" s="5" t="str">
        <f t="shared" si="381"/>
        <v>calderon flores, jose dilmer</v>
      </c>
      <c r="W2284" s="5" t="str">
        <f t="shared" si="382"/>
        <v>CALDERON FLORES, JOSE DILMER</v>
      </c>
      <c r="X2284" s="5" t="str">
        <f t="shared" si="383"/>
        <v>Calderon Flores, Jose Dilmer</v>
      </c>
      <c r="Y2284" s="5">
        <v>72315230</v>
      </c>
      <c r="Z2284" s="5" t="s">
        <v>34</v>
      </c>
      <c r="AA2284" s="5" t="s">
        <v>35</v>
      </c>
      <c r="AD2284" s="5" t="s">
        <v>36</v>
      </c>
      <c r="AE2284" s="5">
        <v>84.75</v>
      </c>
      <c r="AF2284" s="5">
        <v>0</v>
      </c>
      <c r="AG2284" s="5">
        <v>15.25</v>
      </c>
      <c r="AH2284" s="5">
        <f t="shared" si="384"/>
        <v>100</v>
      </c>
    </row>
    <row r="2285" spans="1:34" x14ac:dyDescent="0.25">
      <c r="A2285" s="5">
        <v>2230</v>
      </c>
      <c r="B2285" s="5" t="s">
        <v>29</v>
      </c>
      <c r="C2285" s="5" t="s">
        <v>38</v>
      </c>
      <c r="D2285" s="5" t="s">
        <v>2705</v>
      </c>
      <c r="E2285" s="15" t="str">
        <f t="shared" si="385"/>
        <v>F001</v>
      </c>
      <c r="F2285" s="15" t="str">
        <f t="shared" si="375"/>
        <v>7996</v>
      </c>
      <c r="G2285" s="15" t="str">
        <f t="shared" si="376"/>
        <v>1-7</v>
      </c>
      <c r="H2285" s="5" t="s">
        <v>2658</v>
      </c>
      <c r="I2285" s="5">
        <f t="shared" si="377"/>
        <v>1</v>
      </c>
      <c r="J2285" s="5">
        <f t="shared" si="378"/>
        <v>2022</v>
      </c>
      <c r="K2285" s="5">
        <f t="shared" si="379"/>
        <v>3</v>
      </c>
      <c r="L2285" s="7">
        <f t="shared" si="380"/>
        <v>44564</v>
      </c>
      <c r="M2285" s="5" t="s">
        <v>2658</v>
      </c>
      <c r="U2285" s="5" t="s">
        <v>108</v>
      </c>
      <c r="V2285" s="5" t="str">
        <f t="shared" si="381"/>
        <v>empresa constructora y servicios generales akunta s.r.l.</v>
      </c>
      <c r="W2285" s="5" t="str">
        <f t="shared" si="382"/>
        <v>EMPRESA CONSTRUCTORA Y SERVICIOS GENERALES AKUNTA S.R.L.</v>
      </c>
      <c r="X2285" s="5" t="str">
        <f t="shared" si="383"/>
        <v>Empresa Constructora Y Servicios Generales Akunta S.R.L.</v>
      </c>
      <c r="Y2285" s="5">
        <v>20496149425</v>
      </c>
      <c r="Z2285" s="5" t="s">
        <v>34</v>
      </c>
      <c r="AA2285" s="5" t="s">
        <v>35</v>
      </c>
      <c r="AD2285" s="5" t="s">
        <v>36</v>
      </c>
      <c r="AE2285" s="5">
        <v>86.44</v>
      </c>
      <c r="AF2285" s="5">
        <v>0</v>
      </c>
      <c r="AG2285" s="5">
        <v>15.56</v>
      </c>
      <c r="AH2285" s="5">
        <f t="shared" si="384"/>
        <v>102</v>
      </c>
    </row>
    <row r="2286" spans="1:34" x14ac:dyDescent="0.25">
      <c r="A2286" s="5">
        <v>2231</v>
      </c>
      <c r="B2286" s="5" t="s">
        <v>29</v>
      </c>
      <c r="C2286" s="5" t="s">
        <v>38</v>
      </c>
      <c r="D2286" s="5" t="s">
        <v>2706</v>
      </c>
      <c r="E2286" s="15" t="str">
        <f t="shared" si="385"/>
        <v>F001</v>
      </c>
      <c r="F2286" s="15" t="str">
        <f t="shared" si="375"/>
        <v>7995</v>
      </c>
      <c r="G2286" s="15" t="str">
        <f t="shared" si="376"/>
        <v>1-7</v>
      </c>
      <c r="H2286" s="5" t="s">
        <v>2658</v>
      </c>
      <c r="I2286" s="5">
        <f t="shared" si="377"/>
        <v>1</v>
      </c>
      <c r="J2286" s="5">
        <f t="shared" si="378"/>
        <v>2022</v>
      </c>
      <c r="K2286" s="5">
        <f t="shared" si="379"/>
        <v>3</v>
      </c>
      <c r="L2286" s="7">
        <f t="shared" si="380"/>
        <v>44564</v>
      </c>
      <c r="M2286" s="5" t="s">
        <v>2658</v>
      </c>
      <c r="R2286" s="5" t="s">
        <v>781</v>
      </c>
      <c r="S2286" s="5" t="s">
        <v>40</v>
      </c>
      <c r="T2286" s="5" t="s">
        <v>41</v>
      </c>
      <c r="U2286" s="5" t="s">
        <v>2707</v>
      </c>
      <c r="V2286" s="5" t="str">
        <f t="shared" si="381"/>
        <v>gutierres alvarado jose manuel</v>
      </c>
      <c r="W2286" s="5" t="str">
        <f t="shared" si="382"/>
        <v>GUTIERRES ALVARADO JOSE MANUEL</v>
      </c>
      <c r="X2286" s="5" t="str">
        <f t="shared" si="383"/>
        <v>Gutierres Alvarado Jose Manuel</v>
      </c>
      <c r="Y2286" s="5">
        <v>10167908247</v>
      </c>
      <c r="Z2286" s="5" t="s">
        <v>34</v>
      </c>
      <c r="AA2286" s="5" t="s">
        <v>35</v>
      </c>
      <c r="AD2286" s="5" t="s">
        <v>36</v>
      </c>
      <c r="AE2286" s="5">
        <v>84.75</v>
      </c>
      <c r="AF2286" s="5">
        <v>0</v>
      </c>
      <c r="AG2286" s="5">
        <v>15.25</v>
      </c>
      <c r="AH2286" s="5">
        <f t="shared" si="384"/>
        <v>100</v>
      </c>
    </row>
    <row r="2287" spans="1:34" x14ac:dyDescent="0.25">
      <c r="A2287" s="5">
        <v>2232</v>
      </c>
      <c r="B2287" s="5" t="s">
        <v>29</v>
      </c>
      <c r="C2287" s="5" t="s">
        <v>30</v>
      </c>
      <c r="D2287" s="5" t="s">
        <v>2708</v>
      </c>
      <c r="E2287" s="15" t="str">
        <f t="shared" si="385"/>
        <v>B001</v>
      </c>
      <c r="F2287" s="15" t="str">
        <f t="shared" si="375"/>
        <v>16733</v>
      </c>
      <c r="G2287" s="15" t="str">
        <f t="shared" si="376"/>
        <v>1-1</v>
      </c>
      <c r="H2287" s="5" t="s">
        <v>2709</v>
      </c>
      <c r="I2287" s="5">
        <f t="shared" si="377"/>
        <v>1</v>
      </c>
      <c r="J2287" s="5">
        <f t="shared" si="378"/>
        <v>2022</v>
      </c>
      <c r="K2287" s="5">
        <f t="shared" si="379"/>
        <v>2</v>
      </c>
      <c r="L2287" s="7">
        <f t="shared" si="380"/>
        <v>44563</v>
      </c>
      <c r="M2287" s="5" t="s">
        <v>2709</v>
      </c>
      <c r="U2287" s="5" t="s">
        <v>33</v>
      </c>
      <c r="V2287" s="5" t="str">
        <f t="shared" si="381"/>
        <v>clientes - varios</v>
      </c>
      <c r="W2287" s="5" t="str">
        <f t="shared" si="382"/>
        <v>CLIENTES - VARIOS</v>
      </c>
      <c r="X2287" s="5" t="str">
        <f t="shared" si="383"/>
        <v>Clientes - Varios</v>
      </c>
      <c r="Y2287" s="5">
        <v>99999999</v>
      </c>
      <c r="Z2287" s="5" t="s">
        <v>34</v>
      </c>
      <c r="AA2287" s="5" t="s">
        <v>35</v>
      </c>
      <c r="AD2287" s="5" t="s">
        <v>36</v>
      </c>
      <c r="AE2287" s="5">
        <v>113.64</v>
      </c>
      <c r="AF2287" s="5">
        <v>0</v>
      </c>
      <c r="AG2287" s="5">
        <v>20.46</v>
      </c>
      <c r="AH2287" s="5">
        <f t="shared" si="384"/>
        <v>134.1</v>
      </c>
    </row>
    <row r="2288" spans="1:34" x14ac:dyDescent="0.25">
      <c r="A2288" s="5">
        <v>2233</v>
      </c>
      <c r="B2288" s="5" t="s">
        <v>29</v>
      </c>
      <c r="C2288" s="5" t="s">
        <v>30</v>
      </c>
      <c r="D2288" s="5" t="s">
        <v>2710</v>
      </c>
      <c r="E2288" s="15" t="str">
        <f t="shared" si="385"/>
        <v>B001</v>
      </c>
      <c r="F2288" s="15" t="str">
        <f t="shared" si="375"/>
        <v>16732</v>
      </c>
      <c r="G2288" s="15" t="str">
        <f t="shared" si="376"/>
        <v>1-1</v>
      </c>
      <c r="H2288" s="5" t="s">
        <v>2709</v>
      </c>
      <c r="I2288" s="5">
        <f t="shared" si="377"/>
        <v>1</v>
      </c>
      <c r="J2288" s="5">
        <f t="shared" si="378"/>
        <v>2022</v>
      </c>
      <c r="K2288" s="5">
        <f t="shared" si="379"/>
        <v>2</v>
      </c>
      <c r="L2288" s="7">
        <f t="shared" si="380"/>
        <v>44563</v>
      </c>
      <c r="M2288" s="5" t="s">
        <v>2709</v>
      </c>
      <c r="U2288" s="5" t="s">
        <v>33</v>
      </c>
      <c r="V2288" s="5" t="str">
        <f t="shared" si="381"/>
        <v>clientes - varios</v>
      </c>
      <c r="W2288" s="5" t="str">
        <f t="shared" si="382"/>
        <v>CLIENTES - VARIOS</v>
      </c>
      <c r="X2288" s="5" t="str">
        <f t="shared" si="383"/>
        <v>Clientes - Varios</v>
      </c>
      <c r="Y2288" s="5">
        <v>99999999</v>
      </c>
      <c r="Z2288" s="5" t="s">
        <v>34</v>
      </c>
      <c r="AA2288" s="5" t="s">
        <v>35</v>
      </c>
      <c r="AD2288" s="5" t="s">
        <v>36</v>
      </c>
      <c r="AE2288" s="5">
        <v>103.39</v>
      </c>
      <c r="AF2288" s="5">
        <v>0</v>
      </c>
      <c r="AG2288" s="5">
        <v>18.61</v>
      </c>
      <c r="AH2288" s="5">
        <f t="shared" si="384"/>
        <v>122</v>
      </c>
    </row>
    <row r="2289" spans="1:34" x14ac:dyDescent="0.25">
      <c r="A2289" s="5">
        <v>2234</v>
      </c>
      <c r="B2289" s="5" t="s">
        <v>29</v>
      </c>
      <c r="C2289" s="5" t="s">
        <v>38</v>
      </c>
      <c r="D2289" s="5" t="s">
        <v>2711</v>
      </c>
      <c r="E2289" s="15" t="str">
        <f t="shared" si="385"/>
        <v>F001</v>
      </c>
      <c r="F2289" s="15" t="str">
        <f t="shared" si="375"/>
        <v>7994</v>
      </c>
      <c r="G2289" s="15" t="str">
        <f t="shared" si="376"/>
        <v>1-7</v>
      </c>
      <c r="H2289" s="5" t="s">
        <v>2709</v>
      </c>
      <c r="I2289" s="5">
        <f t="shared" si="377"/>
        <v>1</v>
      </c>
      <c r="J2289" s="5">
        <f t="shared" si="378"/>
        <v>2022</v>
      </c>
      <c r="K2289" s="5">
        <f t="shared" si="379"/>
        <v>2</v>
      </c>
      <c r="L2289" s="7">
        <f t="shared" si="380"/>
        <v>44563</v>
      </c>
      <c r="M2289" s="5" t="s">
        <v>2709</v>
      </c>
      <c r="R2289" s="5" t="s">
        <v>46</v>
      </c>
      <c r="S2289" s="5" t="s">
        <v>40</v>
      </c>
      <c r="T2289" s="5" t="s">
        <v>41</v>
      </c>
      <c r="U2289" s="5" t="s">
        <v>47</v>
      </c>
      <c r="V2289" s="5" t="str">
        <f t="shared" si="381"/>
        <v>"geotecnia t&amp;g laboratorio de suelos, concretos y asfalto e.i.r.l." - "geotecnia t &amp; g e.i.r.l."</v>
      </c>
      <c r="W2289" s="5" t="str">
        <f t="shared" si="382"/>
        <v>"GEOTECNIA T&amp;G LABORATORIO DE SUELOS, CONCRETOS Y ASFALTO E.I.R.L." - "GEOTECNIA T &amp; G E.I.R.L."</v>
      </c>
      <c r="X2289" s="5" t="str">
        <f t="shared" si="383"/>
        <v>"Geotecnia T&amp;G Laboratorio De Suelos, Concretos Y Asfalto E.I.R.L." - "Geotecnia T &amp; G E.I.R.L."</v>
      </c>
      <c r="Y2289" s="5">
        <v>20603409168</v>
      </c>
      <c r="Z2289" s="5" t="s">
        <v>34</v>
      </c>
      <c r="AA2289" s="5" t="s">
        <v>35</v>
      </c>
      <c r="AD2289" s="5" t="s">
        <v>36</v>
      </c>
      <c r="AE2289" s="5">
        <v>84.75</v>
      </c>
      <c r="AF2289" s="5">
        <v>0</v>
      </c>
      <c r="AG2289" s="5">
        <v>15.25</v>
      </c>
      <c r="AH2289" s="5">
        <f t="shared" si="384"/>
        <v>100</v>
      </c>
    </row>
    <row r="2290" spans="1:34" x14ac:dyDescent="0.25">
      <c r="A2290" s="5">
        <v>2235</v>
      </c>
      <c r="B2290" s="5" t="s">
        <v>29</v>
      </c>
      <c r="C2290" s="5" t="s">
        <v>38</v>
      </c>
      <c r="D2290" s="5" t="s">
        <v>2712</v>
      </c>
      <c r="E2290" s="15" t="str">
        <f t="shared" si="385"/>
        <v>F001</v>
      </c>
      <c r="F2290" s="15" t="str">
        <f t="shared" si="375"/>
        <v>7993</v>
      </c>
      <c r="G2290" s="15" t="str">
        <f t="shared" si="376"/>
        <v>1-7</v>
      </c>
      <c r="H2290" s="5" t="s">
        <v>2709</v>
      </c>
      <c r="I2290" s="5">
        <f t="shared" si="377"/>
        <v>1</v>
      </c>
      <c r="J2290" s="5">
        <f t="shared" si="378"/>
        <v>2022</v>
      </c>
      <c r="K2290" s="5">
        <f t="shared" si="379"/>
        <v>2</v>
      </c>
      <c r="L2290" s="7">
        <f t="shared" si="380"/>
        <v>44563</v>
      </c>
      <c r="M2290" s="5" t="s">
        <v>2709</v>
      </c>
      <c r="S2290" s="5" t="s">
        <v>40</v>
      </c>
      <c r="T2290" s="5" t="s">
        <v>41</v>
      </c>
      <c r="U2290" s="5" t="s">
        <v>2535</v>
      </c>
      <c r="V2290" s="5" t="str">
        <f t="shared" si="381"/>
        <v>rimarachin salazar mariano</v>
      </c>
      <c r="W2290" s="5" t="str">
        <f t="shared" si="382"/>
        <v>RIMARACHIN SALAZAR MARIANO</v>
      </c>
      <c r="X2290" s="5" t="str">
        <f t="shared" si="383"/>
        <v>Rimarachin Salazar Mariano</v>
      </c>
      <c r="Y2290" s="5">
        <v>10174403550</v>
      </c>
      <c r="Z2290" s="5" t="s">
        <v>34</v>
      </c>
      <c r="AA2290" s="5" t="s">
        <v>35</v>
      </c>
      <c r="AD2290" s="5" t="s">
        <v>36</v>
      </c>
      <c r="AE2290" s="5">
        <v>130.51</v>
      </c>
      <c r="AF2290" s="5">
        <v>0</v>
      </c>
      <c r="AG2290" s="5">
        <v>23.49</v>
      </c>
      <c r="AH2290" s="5">
        <f t="shared" si="384"/>
        <v>154</v>
      </c>
    </row>
    <row r="2291" spans="1:34" x14ac:dyDescent="0.25">
      <c r="A2291" s="5">
        <v>2236</v>
      </c>
      <c r="B2291" s="5" t="s">
        <v>49</v>
      </c>
      <c r="C2291" s="5" t="s">
        <v>38</v>
      </c>
      <c r="D2291" s="5" t="s">
        <v>2713</v>
      </c>
      <c r="E2291" s="15" t="str">
        <f t="shared" si="385"/>
        <v>F003</v>
      </c>
      <c r="F2291" s="15" t="str">
        <f t="shared" si="375"/>
        <v>2027</v>
      </c>
      <c r="G2291" s="15" t="str">
        <f t="shared" si="376"/>
        <v>3-2</v>
      </c>
      <c r="H2291" s="5" t="s">
        <v>2709</v>
      </c>
      <c r="I2291" s="5">
        <f t="shared" si="377"/>
        <v>1</v>
      </c>
      <c r="J2291" s="5">
        <f t="shared" si="378"/>
        <v>2022</v>
      </c>
      <c r="K2291" s="5">
        <f t="shared" si="379"/>
        <v>2</v>
      </c>
      <c r="L2291" s="7">
        <f t="shared" si="380"/>
        <v>44563</v>
      </c>
      <c r="M2291" s="5" t="s">
        <v>2709</v>
      </c>
      <c r="U2291" s="5" t="s">
        <v>2714</v>
      </c>
      <c r="V2291" s="5" t="str">
        <f t="shared" si="381"/>
        <v>matos meza geofrey emmanuel</v>
      </c>
      <c r="W2291" s="5" t="str">
        <f t="shared" si="382"/>
        <v>MATOS MEZA GEOFREY EMMANUEL</v>
      </c>
      <c r="X2291" s="5" t="str">
        <f t="shared" si="383"/>
        <v>Matos Meza Geofrey Emmanuel</v>
      </c>
      <c r="Y2291" s="5">
        <v>10481128213</v>
      </c>
      <c r="Z2291" s="5" t="s">
        <v>34</v>
      </c>
      <c r="AA2291" s="5" t="s">
        <v>35</v>
      </c>
      <c r="AD2291" s="5" t="s">
        <v>36</v>
      </c>
      <c r="AE2291" s="5">
        <v>72.459999999999994</v>
      </c>
      <c r="AF2291" s="5">
        <v>0</v>
      </c>
      <c r="AG2291" s="5">
        <v>13.04</v>
      </c>
      <c r="AH2291" s="5">
        <f t="shared" si="384"/>
        <v>85.5</v>
      </c>
    </row>
    <row r="2292" spans="1:34" x14ac:dyDescent="0.25">
      <c r="A2292" s="5">
        <v>2237</v>
      </c>
      <c r="B2292" s="5" t="s">
        <v>29</v>
      </c>
      <c r="C2292" s="5" t="s">
        <v>30</v>
      </c>
      <c r="D2292" s="5" t="s">
        <v>2715</v>
      </c>
      <c r="E2292" s="15" t="str">
        <f t="shared" si="385"/>
        <v>B001</v>
      </c>
      <c r="F2292" s="15" t="str">
        <f t="shared" si="375"/>
        <v>16731</v>
      </c>
      <c r="G2292" s="15" t="str">
        <f t="shared" si="376"/>
        <v>1-1</v>
      </c>
      <c r="H2292" s="5" t="s">
        <v>2709</v>
      </c>
      <c r="I2292" s="5">
        <f t="shared" si="377"/>
        <v>1</v>
      </c>
      <c r="J2292" s="5">
        <f t="shared" si="378"/>
        <v>2022</v>
      </c>
      <c r="K2292" s="5">
        <f t="shared" si="379"/>
        <v>2</v>
      </c>
      <c r="L2292" s="7">
        <f t="shared" si="380"/>
        <v>44563</v>
      </c>
      <c r="M2292" s="5" t="s">
        <v>2709</v>
      </c>
      <c r="U2292" s="5" t="s">
        <v>33</v>
      </c>
      <c r="V2292" s="5" t="str">
        <f t="shared" si="381"/>
        <v>clientes - varios</v>
      </c>
      <c r="W2292" s="5" t="str">
        <f t="shared" si="382"/>
        <v>CLIENTES - VARIOS</v>
      </c>
      <c r="X2292" s="5" t="str">
        <f t="shared" si="383"/>
        <v>Clientes - Varios</v>
      </c>
      <c r="Y2292" s="5">
        <v>99999999</v>
      </c>
      <c r="Z2292" s="5" t="s">
        <v>34</v>
      </c>
      <c r="AA2292" s="5" t="s">
        <v>35</v>
      </c>
      <c r="AD2292" s="5" t="s">
        <v>36</v>
      </c>
      <c r="AE2292" s="5">
        <v>152.54</v>
      </c>
      <c r="AF2292" s="5">
        <v>0</v>
      </c>
      <c r="AG2292" s="5">
        <v>27.46</v>
      </c>
      <c r="AH2292" s="5">
        <f t="shared" si="384"/>
        <v>180</v>
      </c>
    </row>
    <row r="2293" spans="1:34" x14ac:dyDescent="0.25">
      <c r="A2293" s="5">
        <v>2238</v>
      </c>
      <c r="B2293" s="5" t="s">
        <v>29</v>
      </c>
      <c r="C2293" s="5" t="s">
        <v>38</v>
      </c>
      <c r="D2293" s="5" t="s">
        <v>2716</v>
      </c>
      <c r="E2293" s="15" t="str">
        <f t="shared" si="385"/>
        <v>F001</v>
      </c>
      <c r="F2293" s="15" t="str">
        <f t="shared" si="375"/>
        <v>7992</v>
      </c>
      <c r="G2293" s="15" t="str">
        <f t="shared" si="376"/>
        <v>1-7</v>
      </c>
      <c r="H2293" s="5" t="s">
        <v>2709</v>
      </c>
      <c r="I2293" s="5">
        <f t="shared" si="377"/>
        <v>1</v>
      </c>
      <c r="J2293" s="5">
        <f t="shared" si="378"/>
        <v>2022</v>
      </c>
      <c r="K2293" s="5">
        <f t="shared" si="379"/>
        <v>2</v>
      </c>
      <c r="L2293" s="7">
        <f t="shared" si="380"/>
        <v>44563</v>
      </c>
      <c r="M2293" s="5" t="s">
        <v>2709</v>
      </c>
      <c r="R2293" s="5" t="s">
        <v>60</v>
      </c>
      <c r="S2293" s="5" t="s">
        <v>61</v>
      </c>
      <c r="T2293" s="5" t="s">
        <v>60</v>
      </c>
      <c r="U2293" s="5" t="s">
        <v>2717</v>
      </c>
      <c r="V2293" s="5" t="str">
        <f t="shared" si="381"/>
        <v>servicios generales adj eirl</v>
      </c>
      <c r="W2293" s="5" t="str">
        <f t="shared" si="382"/>
        <v>SERVICIOS GENERALES ADJ EIRL</v>
      </c>
      <c r="X2293" s="5" t="str">
        <f t="shared" si="383"/>
        <v>Servicios Generales Adj Eirl</v>
      </c>
      <c r="Y2293" s="5">
        <v>20496166273</v>
      </c>
      <c r="Z2293" s="5" t="s">
        <v>34</v>
      </c>
      <c r="AA2293" s="5" t="s">
        <v>35</v>
      </c>
      <c r="AD2293" s="5" t="s">
        <v>36</v>
      </c>
      <c r="AE2293" s="5">
        <v>102.54</v>
      </c>
      <c r="AF2293" s="5">
        <v>0</v>
      </c>
      <c r="AG2293" s="5">
        <v>18.46</v>
      </c>
      <c r="AH2293" s="5">
        <f t="shared" si="384"/>
        <v>121</v>
      </c>
    </row>
    <row r="2294" spans="1:34" x14ac:dyDescent="0.25">
      <c r="A2294" s="5">
        <v>2239</v>
      </c>
      <c r="B2294" s="5" t="s">
        <v>29</v>
      </c>
      <c r="C2294" s="5" t="s">
        <v>38</v>
      </c>
      <c r="D2294" s="5" t="s">
        <v>2718</v>
      </c>
      <c r="E2294" s="15" t="str">
        <f t="shared" si="385"/>
        <v>F001</v>
      </c>
      <c r="F2294" s="15" t="str">
        <f t="shared" si="375"/>
        <v>7991</v>
      </c>
      <c r="G2294" s="15" t="str">
        <f t="shared" si="376"/>
        <v>1-7</v>
      </c>
      <c r="H2294" s="5" t="s">
        <v>2709</v>
      </c>
      <c r="I2294" s="5">
        <f t="shared" si="377"/>
        <v>1</v>
      </c>
      <c r="J2294" s="5">
        <f t="shared" si="378"/>
        <v>2022</v>
      </c>
      <c r="K2294" s="5">
        <f t="shared" si="379"/>
        <v>2</v>
      </c>
      <c r="L2294" s="7">
        <f t="shared" si="380"/>
        <v>44563</v>
      </c>
      <c r="M2294" s="5" t="s">
        <v>2709</v>
      </c>
      <c r="R2294" s="5" t="s">
        <v>395</v>
      </c>
      <c r="S2294" s="5" t="s">
        <v>168</v>
      </c>
      <c r="T2294" s="5" t="s">
        <v>169</v>
      </c>
      <c r="U2294" s="5" t="s">
        <v>2719</v>
      </c>
      <c r="V2294" s="5" t="str">
        <f t="shared" si="381"/>
        <v>civelcon s.a.c.</v>
      </c>
      <c r="W2294" s="5" t="str">
        <f t="shared" si="382"/>
        <v>CIVELCON S.A.C.</v>
      </c>
      <c r="X2294" s="5" t="str">
        <f t="shared" si="383"/>
        <v>Civelcon S.A.C.</v>
      </c>
      <c r="Y2294" s="5">
        <v>20517624790</v>
      </c>
      <c r="Z2294" s="5" t="s">
        <v>34</v>
      </c>
      <c r="AA2294" s="5" t="s">
        <v>35</v>
      </c>
      <c r="AD2294" s="5" t="s">
        <v>36</v>
      </c>
      <c r="AE2294" s="5">
        <v>43.64</v>
      </c>
      <c r="AF2294" s="5">
        <v>0</v>
      </c>
      <c r="AG2294" s="5">
        <v>7.86</v>
      </c>
      <c r="AH2294" s="5">
        <f t="shared" si="384"/>
        <v>51.5</v>
      </c>
    </row>
    <row r="2295" spans="1:34" x14ac:dyDescent="0.25">
      <c r="A2295" s="5">
        <v>2240</v>
      </c>
      <c r="B2295" s="5" t="s">
        <v>29</v>
      </c>
      <c r="C2295" s="5" t="s">
        <v>30</v>
      </c>
      <c r="D2295" s="5" t="s">
        <v>2720</v>
      </c>
      <c r="E2295" s="15" t="str">
        <f t="shared" si="385"/>
        <v>B001</v>
      </c>
      <c r="F2295" s="15" t="str">
        <f t="shared" si="375"/>
        <v>16730</v>
      </c>
      <c r="G2295" s="15" t="str">
        <f t="shared" si="376"/>
        <v>1-1</v>
      </c>
      <c r="H2295" s="5" t="s">
        <v>2709</v>
      </c>
      <c r="I2295" s="5">
        <f t="shared" si="377"/>
        <v>1</v>
      </c>
      <c r="J2295" s="5">
        <f t="shared" si="378"/>
        <v>2022</v>
      </c>
      <c r="K2295" s="5">
        <f t="shared" si="379"/>
        <v>2</v>
      </c>
      <c r="L2295" s="7">
        <f t="shared" si="380"/>
        <v>44563</v>
      </c>
      <c r="M2295" s="5" t="s">
        <v>2709</v>
      </c>
      <c r="U2295" s="5" t="s">
        <v>33</v>
      </c>
      <c r="V2295" s="5" t="str">
        <f t="shared" si="381"/>
        <v>clientes - varios</v>
      </c>
      <c r="W2295" s="5" t="str">
        <f t="shared" si="382"/>
        <v>CLIENTES - VARIOS</v>
      </c>
      <c r="X2295" s="5" t="str">
        <f t="shared" si="383"/>
        <v>Clientes - Varios</v>
      </c>
      <c r="Y2295" s="5">
        <v>99999999</v>
      </c>
      <c r="Z2295" s="5" t="s">
        <v>34</v>
      </c>
      <c r="AA2295" s="5" t="s">
        <v>35</v>
      </c>
      <c r="AD2295" s="5" t="s">
        <v>36</v>
      </c>
      <c r="AE2295" s="5">
        <v>127.12</v>
      </c>
      <c r="AF2295" s="5">
        <v>0</v>
      </c>
      <c r="AG2295" s="5">
        <v>22.88</v>
      </c>
      <c r="AH2295" s="5">
        <f t="shared" si="384"/>
        <v>150</v>
      </c>
    </row>
    <row r="2296" spans="1:34" x14ac:dyDescent="0.25">
      <c r="A2296" s="5">
        <v>2241</v>
      </c>
      <c r="B2296" s="5" t="s">
        <v>29</v>
      </c>
      <c r="C2296" s="5" t="s">
        <v>38</v>
      </c>
      <c r="D2296" s="5" t="s">
        <v>2721</v>
      </c>
      <c r="E2296" s="15" t="str">
        <f t="shared" si="385"/>
        <v>F001</v>
      </c>
      <c r="F2296" s="15" t="str">
        <f t="shared" si="375"/>
        <v>7990</v>
      </c>
      <c r="G2296" s="15" t="str">
        <f t="shared" si="376"/>
        <v>1-7</v>
      </c>
      <c r="H2296" s="5" t="s">
        <v>2709</v>
      </c>
      <c r="I2296" s="5">
        <f t="shared" si="377"/>
        <v>1</v>
      </c>
      <c r="J2296" s="5">
        <f t="shared" si="378"/>
        <v>2022</v>
      </c>
      <c r="K2296" s="5">
        <f t="shared" si="379"/>
        <v>2</v>
      </c>
      <c r="L2296" s="7">
        <f t="shared" si="380"/>
        <v>44563</v>
      </c>
      <c r="M2296" s="5" t="s">
        <v>2709</v>
      </c>
      <c r="R2296" s="5" t="s">
        <v>169</v>
      </c>
      <c r="S2296" s="5" t="s">
        <v>168</v>
      </c>
      <c r="T2296" s="5" t="s">
        <v>169</v>
      </c>
      <c r="U2296" s="5" t="s">
        <v>328</v>
      </c>
      <c r="V2296" s="5" t="str">
        <f t="shared" si="381"/>
        <v>empresa de transporte delgado rodriguez sociedad anonima cerrada</v>
      </c>
      <c r="W2296" s="5" t="str">
        <f t="shared" si="382"/>
        <v>EMPRESA DE TRANSPORTE DELGADO RODRIGUEZ SOCIEDAD ANONIMA CERRADA</v>
      </c>
      <c r="X2296" s="5" t="str">
        <f t="shared" si="383"/>
        <v>Empresa De Transporte Delgado Rodriguez Sociedad Anonima Cerrada</v>
      </c>
      <c r="Y2296" s="5">
        <v>20524458501</v>
      </c>
      <c r="Z2296" s="5" t="s">
        <v>34</v>
      </c>
      <c r="AA2296" s="5" t="s">
        <v>35</v>
      </c>
      <c r="AD2296" s="5" t="s">
        <v>36</v>
      </c>
      <c r="AE2296" s="5">
        <v>1081.27</v>
      </c>
      <c r="AF2296" s="5">
        <v>0</v>
      </c>
      <c r="AG2296" s="5">
        <v>194.63</v>
      </c>
      <c r="AH2296" s="5">
        <f t="shared" si="384"/>
        <v>1275.9000000000001</v>
      </c>
    </row>
    <row r="2297" spans="1:34" x14ac:dyDescent="0.25">
      <c r="A2297" s="5">
        <v>2242</v>
      </c>
      <c r="B2297" s="5" t="s">
        <v>49</v>
      </c>
      <c r="C2297" s="5" t="s">
        <v>30</v>
      </c>
      <c r="D2297" s="5" t="s">
        <v>2722</v>
      </c>
      <c r="E2297" s="15" t="str">
        <f t="shared" si="385"/>
        <v>B003</v>
      </c>
      <c r="F2297" s="15" t="str">
        <f t="shared" ref="F2297:F2320" si="386">IF(LEFT(RIGHT(D2297,5),1)="-",RIGHT(D2297,4),RIGHT(D2297,5))</f>
        <v>12236</v>
      </c>
      <c r="G2297" s="15" t="str">
        <f t="shared" ref="G2297:G2320" si="387">MID(D2297,4,3)</f>
        <v>3-1</v>
      </c>
      <c r="H2297" s="5" t="s">
        <v>2709</v>
      </c>
      <c r="I2297" s="5">
        <f t="shared" ref="I2297:I2320" si="388">MONTH(H2297)</f>
        <v>1</v>
      </c>
      <c r="J2297" s="5">
        <f t="shared" ref="J2297:J2320" si="389">YEAR(H2297)</f>
        <v>2022</v>
      </c>
      <c r="K2297" s="5">
        <f t="shared" ref="K2297:K2320" si="390">DAY(H2297)</f>
        <v>2</v>
      </c>
      <c r="L2297" s="7">
        <f t="shared" ref="L2297:L2320" si="391">DATE(J2297,I2297,K2297)</f>
        <v>44563</v>
      </c>
      <c r="M2297" s="5" t="s">
        <v>2709</v>
      </c>
      <c r="U2297" s="5" t="s">
        <v>33</v>
      </c>
      <c r="V2297" s="5" t="str">
        <f t="shared" ref="V2297:V2320" si="392">LOWER(U2297)</f>
        <v>clientes - varios</v>
      </c>
      <c r="W2297" s="5" t="str">
        <f t="shared" ref="W2297:W2320" si="393">UPPER(U2297)</f>
        <v>CLIENTES - VARIOS</v>
      </c>
      <c r="X2297" s="5" t="str">
        <f t="shared" ref="X2297:X2320" si="394">PROPER(W2297)</f>
        <v>Clientes - Varios</v>
      </c>
      <c r="Y2297" s="5">
        <v>99999999</v>
      </c>
      <c r="Z2297" s="5" t="s">
        <v>34</v>
      </c>
      <c r="AA2297" s="5" t="s">
        <v>35</v>
      </c>
      <c r="AD2297" s="5" t="s">
        <v>36</v>
      </c>
      <c r="AE2297" s="5">
        <v>55.93</v>
      </c>
      <c r="AF2297" s="5">
        <v>0</v>
      </c>
      <c r="AG2297" s="5">
        <v>10.07</v>
      </c>
      <c r="AH2297" s="5">
        <f t="shared" ref="AH2297:AH2320" si="395">AE2297+AG2297</f>
        <v>66</v>
      </c>
    </row>
    <row r="2298" spans="1:34" x14ac:dyDescent="0.25">
      <c r="A2298" s="5">
        <v>2243</v>
      </c>
      <c r="B2298" s="5" t="s">
        <v>49</v>
      </c>
      <c r="C2298" s="5" t="s">
        <v>38</v>
      </c>
      <c r="D2298" s="5" t="s">
        <v>2723</v>
      </c>
      <c r="E2298" s="15" t="str">
        <f t="shared" ref="E2298:E2320" si="396">LEFT(D2298,4)</f>
        <v>F003</v>
      </c>
      <c r="F2298" s="15" t="str">
        <f t="shared" si="386"/>
        <v>2026</v>
      </c>
      <c r="G2298" s="15" t="str">
        <f t="shared" si="387"/>
        <v>3-2</v>
      </c>
      <c r="H2298" s="5" t="s">
        <v>2709</v>
      </c>
      <c r="I2298" s="5">
        <f t="shared" si="388"/>
        <v>1</v>
      </c>
      <c r="J2298" s="5">
        <f t="shared" si="389"/>
        <v>2022</v>
      </c>
      <c r="K2298" s="5">
        <f t="shared" si="390"/>
        <v>2</v>
      </c>
      <c r="L2298" s="7">
        <f t="shared" si="391"/>
        <v>44563</v>
      </c>
      <c r="M2298" s="5" t="s">
        <v>2709</v>
      </c>
      <c r="U2298" s="5" t="s">
        <v>2655</v>
      </c>
      <c r="V2298" s="5" t="str">
        <f t="shared" si="392"/>
        <v>huaman aquino victor</v>
      </c>
      <c r="W2298" s="5" t="str">
        <f t="shared" si="393"/>
        <v>HUAMAN AQUINO VICTOR</v>
      </c>
      <c r="X2298" s="5" t="str">
        <f t="shared" si="394"/>
        <v>Huaman Aquino Victor</v>
      </c>
      <c r="Y2298" s="5">
        <v>10247153646</v>
      </c>
      <c r="Z2298" s="5" t="s">
        <v>34</v>
      </c>
      <c r="AA2298" s="5" t="s">
        <v>35</v>
      </c>
      <c r="AD2298" s="5" t="s">
        <v>36</v>
      </c>
      <c r="AE2298" s="5">
        <v>84.75</v>
      </c>
      <c r="AF2298" s="5">
        <v>0</v>
      </c>
      <c r="AG2298" s="5">
        <v>15.25</v>
      </c>
      <c r="AH2298" s="5">
        <f t="shared" si="395"/>
        <v>100</v>
      </c>
    </row>
    <row r="2299" spans="1:34" x14ac:dyDescent="0.25">
      <c r="A2299" s="5">
        <v>2244</v>
      </c>
      <c r="B2299" s="5" t="s">
        <v>29</v>
      </c>
      <c r="C2299" s="5" t="s">
        <v>38</v>
      </c>
      <c r="D2299" s="5" t="s">
        <v>2724</v>
      </c>
      <c r="E2299" s="15" t="str">
        <f t="shared" si="396"/>
        <v>F001</v>
      </c>
      <c r="F2299" s="15" t="str">
        <f t="shared" si="386"/>
        <v>7989</v>
      </c>
      <c r="G2299" s="15" t="str">
        <f t="shared" si="387"/>
        <v>1-7</v>
      </c>
      <c r="H2299" s="5" t="s">
        <v>2709</v>
      </c>
      <c r="I2299" s="5">
        <f t="shared" si="388"/>
        <v>1</v>
      </c>
      <c r="J2299" s="5">
        <f t="shared" si="389"/>
        <v>2022</v>
      </c>
      <c r="K2299" s="5">
        <f t="shared" si="390"/>
        <v>2</v>
      </c>
      <c r="L2299" s="7">
        <f t="shared" si="391"/>
        <v>44563</v>
      </c>
      <c r="M2299" s="5" t="s">
        <v>2709</v>
      </c>
      <c r="U2299" s="5" t="s">
        <v>2725</v>
      </c>
      <c r="V2299" s="5" t="str">
        <f t="shared" si="392"/>
        <v>ruiz escobedo cayetano</v>
      </c>
      <c r="W2299" s="5" t="str">
        <f t="shared" si="393"/>
        <v>RUIZ ESCOBEDO CAYETANO</v>
      </c>
      <c r="X2299" s="5" t="str">
        <f t="shared" si="394"/>
        <v>Ruiz Escobedo Cayetano</v>
      </c>
      <c r="Y2299" s="5">
        <v>10194201554</v>
      </c>
      <c r="Z2299" s="5" t="s">
        <v>34</v>
      </c>
      <c r="AA2299" s="5" t="s">
        <v>35</v>
      </c>
      <c r="AD2299" s="5" t="s">
        <v>36</v>
      </c>
      <c r="AE2299" s="5">
        <v>145.76</v>
      </c>
      <c r="AF2299" s="5">
        <v>0</v>
      </c>
      <c r="AG2299" s="5">
        <v>26.24</v>
      </c>
      <c r="AH2299" s="5">
        <f t="shared" si="395"/>
        <v>172</v>
      </c>
    </row>
    <row r="2300" spans="1:34" x14ac:dyDescent="0.25">
      <c r="A2300" s="5">
        <v>2245</v>
      </c>
      <c r="B2300" s="5" t="s">
        <v>29</v>
      </c>
      <c r="C2300" s="5" t="s">
        <v>38</v>
      </c>
      <c r="D2300" s="5" t="s">
        <v>2726</v>
      </c>
      <c r="E2300" s="15" t="str">
        <f t="shared" si="396"/>
        <v>F001</v>
      </c>
      <c r="F2300" s="15" t="str">
        <f t="shared" si="386"/>
        <v>7988</v>
      </c>
      <c r="G2300" s="15" t="str">
        <f t="shared" si="387"/>
        <v>1-7</v>
      </c>
      <c r="H2300" s="5" t="s">
        <v>2709</v>
      </c>
      <c r="I2300" s="5">
        <f t="shared" si="388"/>
        <v>1</v>
      </c>
      <c r="J2300" s="5">
        <f t="shared" si="389"/>
        <v>2022</v>
      </c>
      <c r="K2300" s="5">
        <f t="shared" si="390"/>
        <v>2</v>
      </c>
      <c r="L2300" s="7">
        <f t="shared" si="391"/>
        <v>44563</v>
      </c>
      <c r="M2300" s="5" t="s">
        <v>2709</v>
      </c>
      <c r="U2300" s="5" t="s">
        <v>2725</v>
      </c>
      <c r="V2300" s="5" t="str">
        <f t="shared" si="392"/>
        <v>ruiz escobedo cayetano</v>
      </c>
      <c r="W2300" s="5" t="str">
        <f t="shared" si="393"/>
        <v>RUIZ ESCOBEDO CAYETANO</v>
      </c>
      <c r="X2300" s="5" t="str">
        <f t="shared" si="394"/>
        <v>Ruiz Escobedo Cayetano</v>
      </c>
      <c r="Y2300" s="5">
        <v>10194201554</v>
      </c>
      <c r="Z2300" s="5" t="s">
        <v>34</v>
      </c>
      <c r="AA2300" s="5" t="s">
        <v>35</v>
      </c>
      <c r="AD2300" s="5" t="s">
        <v>36</v>
      </c>
      <c r="AE2300" s="5">
        <v>187.29</v>
      </c>
      <c r="AF2300" s="5">
        <v>0</v>
      </c>
      <c r="AG2300" s="5">
        <v>33.71</v>
      </c>
      <c r="AH2300" s="5">
        <f t="shared" si="395"/>
        <v>221</v>
      </c>
    </row>
    <row r="2301" spans="1:34" x14ac:dyDescent="0.25">
      <c r="A2301" s="5">
        <v>2246</v>
      </c>
      <c r="B2301" s="5" t="s">
        <v>49</v>
      </c>
      <c r="C2301" s="5" t="s">
        <v>38</v>
      </c>
      <c r="D2301" s="5" t="s">
        <v>2727</v>
      </c>
      <c r="E2301" s="15" t="str">
        <f t="shared" si="396"/>
        <v>F003</v>
      </c>
      <c r="F2301" s="15" t="str">
        <f t="shared" si="386"/>
        <v>2025</v>
      </c>
      <c r="G2301" s="15" t="str">
        <f t="shared" si="387"/>
        <v>3-2</v>
      </c>
      <c r="H2301" s="5" t="s">
        <v>2709</v>
      </c>
      <c r="I2301" s="5">
        <f t="shared" si="388"/>
        <v>1</v>
      </c>
      <c r="J2301" s="5">
        <f t="shared" si="389"/>
        <v>2022</v>
      </c>
      <c r="K2301" s="5">
        <f t="shared" si="390"/>
        <v>2</v>
      </c>
      <c r="L2301" s="7">
        <f t="shared" si="391"/>
        <v>44563</v>
      </c>
      <c r="M2301" s="5" t="s">
        <v>2709</v>
      </c>
      <c r="U2301" s="5" t="s">
        <v>2728</v>
      </c>
      <c r="V2301" s="5" t="str">
        <f t="shared" si="392"/>
        <v>cordova santillan wilfredo</v>
      </c>
      <c r="W2301" s="5" t="str">
        <f t="shared" si="393"/>
        <v>CORDOVA SANTILLAN WILFREDO</v>
      </c>
      <c r="X2301" s="5" t="str">
        <f t="shared" si="394"/>
        <v>Cordova Santillan Wilfredo</v>
      </c>
      <c r="Y2301" s="5">
        <v>10190961392</v>
      </c>
      <c r="Z2301" s="5" t="s">
        <v>34</v>
      </c>
      <c r="AA2301" s="5" t="s">
        <v>35</v>
      </c>
      <c r="AD2301" s="5" t="s">
        <v>36</v>
      </c>
      <c r="AE2301" s="5">
        <v>60.17</v>
      </c>
      <c r="AF2301" s="5">
        <v>0</v>
      </c>
      <c r="AG2301" s="5">
        <v>10.83</v>
      </c>
      <c r="AH2301" s="5">
        <f t="shared" si="395"/>
        <v>71</v>
      </c>
    </row>
    <row r="2302" spans="1:34" x14ac:dyDescent="0.25">
      <c r="A2302" s="5">
        <v>2247</v>
      </c>
      <c r="B2302" s="5" t="s">
        <v>55</v>
      </c>
      <c r="C2302" s="5" t="s">
        <v>30</v>
      </c>
      <c r="D2302" s="5" t="s">
        <v>2729</v>
      </c>
      <c r="E2302" s="15" t="str">
        <f t="shared" si="396"/>
        <v>B002</v>
      </c>
      <c r="F2302" s="15" t="str">
        <f t="shared" si="386"/>
        <v>15779</v>
      </c>
      <c r="G2302" s="15" t="str">
        <f t="shared" si="387"/>
        <v>2-1</v>
      </c>
      <c r="H2302" s="5" t="s">
        <v>2709</v>
      </c>
      <c r="I2302" s="5">
        <f t="shared" si="388"/>
        <v>1</v>
      </c>
      <c r="J2302" s="5">
        <f t="shared" si="389"/>
        <v>2022</v>
      </c>
      <c r="K2302" s="5">
        <f t="shared" si="390"/>
        <v>2</v>
      </c>
      <c r="L2302" s="7">
        <f t="shared" si="391"/>
        <v>44563</v>
      </c>
      <c r="M2302" s="5" t="s">
        <v>2709</v>
      </c>
      <c r="U2302" s="5" t="s">
        <v>33</v>
      </c>
      <c r="V2302" s="5" t="str">
        <f t="shared" si="392"/>
        <v>clientes - varios</v>
      </c>
      <c r="W2302" s="5" t="str">
        <f t="shared" si="393"/>
        <v>CLIENTES - VARIOS</v>
      </c>
      <c r="X2302" s="5" t="str">
        <f t="shared" si="394"/>
        <v>Clientes - Varios</v>
      </c>
      <c r="Y2302" s="5">
        <v>99999999</v>
      </c>
      <c r="Z2302" s="5" t="s">
        <v>34</v>
      </c>
      <c r="AA2302" s="5" t="s">
        <v>35</v>
      </c>
      <c r="AD2302" s="5" t="s">
        <v>36</v>
      </c>
      <c r="AE2302" s="5">
        <v>16.95</v>
      </c>
      <c r="AF2302" s="5">
        <v>0</v>
      </c>
      <c r="AG2302" s="5">
        <v>3.05</v>
      </c>
      <c r="AH2302" s="5">
        <f t="shared" si="395"/>
        <v>20</v>
      </c>
    </row>
    <row r="2303" spans="1:34" x14ac:dyDescent="0.25">
      <c r="A2303" s="5">
        <v>2248</v>
      </c>
      <c r="B2303" s="5" t="s">
        <v>29</v>
      </c>
      <c r="C2303" s="5" t="s">
        <v>38</v>
      </c>
      <c r="D2303" s="5" t="s">
        <v>2730</v>
      </c>
      <c r="E2303" s="15" t="str">
        <f t="shared" si="396"/>
        <v>F001</v>
      </c>
      <c r="F2303" s="15" t="str">
        <f t="shared" si="386"/>
        <v>7987</v>
      </c>
      <c r="G2303" s="15" t="str">
        <f t="shared" si="387"/>
        <v>1-7</v>
      </c>
      <c r="H2303" s="5" t="s">
        <v>2709</v>
      </c>
      <c r="I2303" s="5">
        <f t="shared" si="388"/>
        <v>1</v>
      </c>
      <c r="J2303" s="5">
        <f t="shared" si="389"/>
        <v>2022</v>
      </c>
      <c r="K2303" s="5">
        <f t="shared" si="390"/>
        <v>2</v>
      </c>
      <c r="L2303" s="7">
        <f t="shared" si="391"/>
        <v>44563</v>
      </c>
      <c r="M2303" s="5" t="s">
        <v>2709</v>
      </c>
      <c r="R2303" s="5" t="s">
        <v>41</v>
      </c>
      <c r="S2303" s="5" t="s">
        <v>40</v>
      </c>
      <c r="T2303" s="5" t="s">
        <v>41</v>
      </c>
      <c r="U2303" s="5" t="s">
        <v>958</v>
      </c>
      <c r="V2303" s="5" t="str">
        <f t="shared" si="392"/>
        <v>empresa de transportes turismo batangrande srl</v>
      </c>
      <c r="W2303" s="5" t="str">
        <f t="shared" si="393"/>
        <v>EMPRESA DE TRANSPORTES TURISMO BATANGRANDE SRL</v>
      </c>
      <c r="X2303" s="5" t="str">
        <f t="shared" si="394"/>
        <v>Empresa De Transportes Turismo Batangrande Srl</v>
      </c>
      <c r="Y2303" s="5">
        <v>20212390624</v>
      </c>
      <c r="Z2303" s="5" t="s">
        <v>34</v>
      </c>
      <c r="AA2303" s="5" t="s">
        <v>35</v>
      </c>
      <c r="AD2303" s="5" t="s">
        <v>36</v>
      </c>
      <c r="AE2303" s="5">
        <v>138.97999999999999</v>
      </c>
      <c r="AF2303" s="5">
        <v>0</v>
      </c>
      <c r="AG2303" s="5">
        <v>25.02</v>
      </c>
      <c r="AH2303" s="5">
        <f t="shared" si="395"/>
        <v>164</v>
      </c>
    </row>
    <row r="2304" spans="1:34" x14ac:dyDescent="0.25">
      <c r="A2304" s="5">
        <v>2249</v>
      </c>
      <c r="B2304" s="5" t="s">
        <v>29</v>
      </c>
      <c r="C2304" s="5" t="s">
        <v>30</v>
      </c>
      <c r="D2304" s="5" t="s">
        <v>2731</v>
      </c>
      <c r="E2304" s="15" t="str">
        <f t="shared" si="396"/>
        <v>B001</v>
      </c>
      <c r="F2304" s="15" t="str">
        <f t="shared" si="386"/>
        <v>16729</v>
      </c>
      <c r="G2304" s="15" t="str">
        <f t="shared" si="387"/>
        <v>1-1</v>
      </c>
      <c r="H2304" s="5" t="s">
        <v>2709</v>
      </c>
      <c r="I2304" s="5">
        <f t="shared" si="388"/>
        <v>1</v>
      </c>
      <c r="J2304" s="5">
        <f t="shared" si="389"/>
        <v>2022</v>
      </c>
      <c r="K2304" s="5">
        <f t="shared" si="390"/>
        <v>2</v>
      </c>
      <c r="L2304" s="7">
        <f t="shared" si="391"/>
        <v>44563</v>
      </c>
      <c r="M2304" s="5" t="s">
        <v>2709</v>
      </c>
      <c r="R2304" s="5" t="s">
        <v>92</v>
      </c>
      <c r="S2304" s="5" t="s">
        <v>40</v>
      </c>
      <c r="T2304" s="5" t="s">
        <v>41</v>
      </c>
      <c r="U2304" s="5" t="s">
        <v>2732</v>
      </c>
      <c r="V2304" s="5" t="str">
        <f t="shared" si="392"/>
        <v>gonzales cornejo, victor antonio</v>
      </c>
      <c r="W2304" s="5" t="str">
        <f t="shared" si="393"/>
        <v>GONZALES CORNEJO, VICTOR ANTONIO</v>
      </c>
      <c r="X2304" s="5" t="str">
        <f t="shared" si="394"/>
        <v>Gonzales Cornejo, Victor Antonio</v>
      </c>
      <c r="Y2304" s="5">
        <v>42643075</v>
      </c>
      <c r="Z2304" s="5" t="s">
        <v>34</v>
      </c>
      <c r="AA2304" s="5" t="s">
        <v>35</v>
      </c>
      <c r="AD2304" s="5" t="s">
        <v>36</v>
      </c>
      <c r="AE2304" s="5">
        <v>728.81</v>
      </c>
      <c r="AF2304" s="5">
        <v>0</v>
      </c>
      <c r="AG2304" s="5">
        <v>131.19</v>
      </c>
      <c r="AH2304" s="5">
        <f t="shared" si="395"/>
        <v>860</v>
      </c>
    </row>
    <row r="2305" spans="1:34" x14ac:dyDescent="0.25">
      <c r="A2305" s="5">
        <v>2250</v>
      </c>
      <c r="B2305" s="5" t="s">
        <v>29</v>
      </c>
      <c r="C2305" s="5" t="s">
        <v>30</v>
      </c>
      <c r="D2305" s="5" t="s">
        <v>2733</v>
      </c>
      <c r="E2305" s="15" t="str">
        <f t="shared" si="396"/>
        <v>B001</v>
      </c>
      <c r="F2305" s="15" t="str">
        <f t="shared" si="386"/>
        <v>16728</v>
      </c>
      <c r="G2305" s="15" t="str">
        <f t="shared" si="387"/>
        <v>1-1</v>
      </c>
      <c r="H2305" s="5" t="s">
        <v>2709</v>
      </c>
      <c r="I2305" s="5">
        <f t="shared" si="388"/>
        <v>1</v>
      </c>
      <c r="J2305" s="5">
        <f t="shared" si="389"/>
        <v>2022</v>
      </c>
      <c r="K2305" s="5">
        <f t="shared" si="390"/>
        <v>2</v>
      </c>
      <c r="L2305" s="7">
        <f t="shared" si="391"/>
        <v>44563</v>
      </c>
      <c r="M2305" s="5" t="s">
        <v>2709</v>
      </c>
      <c r="U2305" s="5" t="s">
        <v>2734</v>
      </c>
      <c r="V2305" s="5" t="str">
        <f t="shared" si="392"/>
        <v>perez villegas, cristian david</v>
      </c>
      <c r="W2305" s="5" t="str">
        <f t="shared" si="393"/>
        <v>PEREZ VILLEGAS, CRISTIAN DAVID</v>
      </c>
      <c r="X2305" s="5" t="str">
        <f t="shared" si="394"/>
        <v>Perez Villegas, Cristian David</v>
      </c>
      <c r="Y2305" s="5">
        <v>45515167</v>
      </c>
      <c r="Z2305" s="5" t="s">
        <v>34</v>
      </c>
      <c r="AA2305" s="5" t="s">
        <v>35</v>
      </c>
      <c r="AD2305" s="5" t="s">
        <v>36</v>
      </c>
      <c r="AE2305" s="5">
        <v>122.88</v>
      </c>
      <c r="AF2305" s="5">
        <v>0</v>
      </c>
      <c r="AG2305" s="5">
        <v>22.12</v>
      </c>
      <c r="AH2305" s="5">
        <f t="shared" si="395"/>
        <v>145</v>
      </c>
    </row>
    <row r="2306" spans="1:34" x14ac:dyDescent="0.25">
      <c r="A2306" s="5">
        <v>2251</v>
      </c>
      <c r="B2306" s="5" t="s">
        <v>55</v>
      </c>
      <c r="C2306" s="5" t="s">
        <v>30</v>
      </c>
      <c r="D2306" s="5" t="s">
        <v>2735</v>
      </c>
      <c r="E2306" s="15" t="str">
        <f t="shared" si="396"/>
        <v>B002</v>
      </c>
      <c r="F2306" s="15" t="str">
        <f t="shared" si="386"/>
        <v>15778</v>
      </c>
      <c r="G2306" s="15" t="str">
        <f t="shared" si="387"/>
        <v>2-1</v>
      </c>
      <c r="H2306" s="5" t="s">
        <v>2709</v>
      </c>
      <c r="I2306" s="5">
        <f t="shared" si="388"/>
        <v>1</v>
      </c>
      <c r="J2306" s="5">
        <f t="shared" si="389"/>
        <v>2022</v>
      </c>
      <c r="K2306" s="5">
        <f t="shared" si="390"/>
        <v>2</v>
      </c>
      <c r="L2306" s="7">
        <f t="shared" si="391"/>
        <v>44563</v>
      </c>
      <c r="M2306" s="5" t="s">
        <v>2709</v>
      </c>
      <c r="U2306" s="5" t="s">
        <v>33</v>
      </c>
      <c r="V2306" s="5" t="str">
        <f t="shared" si="392"/>
        <v>clientes - varios</v>
      </c>
      <c r="W2306" s="5" t="str">
        <f t="shared" si="393"/>
        <v>CLIENTES - VARIOS</v>
      </c>
      <c r="X2306" s="5" t="str">
        <f t="shared" si="394"/>
        <v>Clientes - Varios</v>
      </c>
      <c r="Y2306" s="5">
        <v>99999999</v>
      </c>
      <c r="Z2306" s="5" t="s">
        <v>34</v>
      </c>
      <c r="AA2306" s="5" t="s">
        <v>35</v>
      </c>
      <c r="AD2306" s="5" t="s">
        <v>36</v>
      </c>
      <c r="AE2306" s="5">
        <v>114.41</v>
      </c>
      <c r="AF2306" s="5">
        <v>0</v>
      </c>
      <c r="AG2306" s="5">
        <v>20.59</v>
      </c>
      <c r="AH2306" s="5">
        <f t="shared" si="395"/>
        <v>135</v>
      </c>
    </row>
    <row r="2307" spans="1:34" x14ac:dyDescent="0.25">
      <c r="A2307" s="5">
        <v>2252</v>
      </c>
      <c r="B2307" s="5" t="s">
        <v>29</v>
      </c>
      <c r="C2307" s="5" t="s">
        <v>30</v>
      </c>
      <c r="D2307" s="5" t="s">
        <v>2736</v>
      </c>
      <c r="E2307" s="15" t="str">
        <f t="shared" si="396"/>
        <v>B001</v>
      </c>
      <c r="F2307" s="15" t="str">
        <f t="shared" si="386"/>
        <v>16727</v>
      </c>
      <c r="G2307" s="15" t="str">
        <f t="shared" si="387"/>
        <v>1-1</v>
      </c>
      <c r="H2307" s="5" t="s">
        <v>2737</v>
      </c>
      <c r="I2307" s="5">
        <f t="shared" si="388"/>
        <v>1</v>
      </c>
      <c r="J2307" s="5">
        <f t="shared" si="389"/>
        <v>2022</v>
      </c>
      <c r="K2307" s="5">
        <f t="shared" si="390"/>
        <v>1</v>
      </c>
      <c r="L2307" s="7">
        <f t="shared" si="391"/>
        <v>44562</v>
      </c>
      <c r="M2307" s="5" t="s">
        <v>2737</v>
      </c>
      <c r="U2307" s="5" t="s">
        <v>33</v>
      </c>
      <c r="V2307" s="5" t="str">
        <f t="shared" si="392"/>
        <v>clientes - varios</v>
      </c>
      <c r="W2307" s="5" t="str">
        <f t="shared" si="393"/>
        <v>CLIENTES - VARIOS</v>
      </c>
      <c r="X2307" s="5" t="str">
        <f t="shared" si="394"/>
        <v>Clientes - Varios</v>
      </c>
      <c r="Y2307" s="5">
        <v>99999999</v>
      </c>
      <c r="Z2307" s="5" t="s">
        <v>34</v>
      </c>
      <c r="AA2307" s="5" t="s">
        <v>35</v>
      </c>
      <c r="AD2307" s="5" t="s">
        <v>36</v>
      </c>
      <c r="AE2307" s="5">
        <v>59.32</v>
      </c>
      <c r="AF2307" s="5">
        <v>0</v>
      </c>
      <c r="AG2307" s="5">
        <v>10.68</v>
      </c>
      <c r="AH2307" s="5">
        <f t="shared" si="395"/>
        <v>70</v>
      </c>
    </row>
    <row r="2308" spans="1:34" x14ac:dyDescent="0.25">
      <c r="A2308" s="5">
        <v>2253</v>
      </c>
      <c r="B2308" s="5" t="s">
        <v>49</v>
      </c>
      <c r="C2308" s="5" t="s">
        <v>38</v>
      </c>
      <c r="D2308" s="5" t="s">
        <v>2738</v>
      </c>
      <c r="E2308" s="15" t="str">
        <f t="shared" si="396"/>
        <v>F003</v>
      </c>
      <c r="F2308" s="15" t="str">
        <f t="shared" si="386"/>
        <v>2024</v>
      </c>
      <c r="G2308" s="15" t="str">
        <f t="shared" si="387"/>
        <v>3-2</v>
      </c>
      <c r="H2308" s="5" t="s">
        <v>2737</v>
      </c>
      <c r="I2308" s="5">
        <f t="shared" si="388"/>
        <v>1</v>
      </c>
      <c r="J2308" s="5">
        <f t="shared" si="389"/>
        <v>2022</v>
      </c>
      <c r="K2308" s="5">
        <f t="shared" si="390"/>
        <v>1</v>
      </c>
      <c r="L2308" s="7">
        <f t="shared" si="391"/>
        <v>44562</v>
      </c>
      <c r="M2308" s="5" t="s">
        <v>2737</v>
      </c>
      <c r="R2308" s="5" t="s">
        <v>41</v>
      </c>
      <c r="S2308" s="5" t="s">
        <v>40</v>
      </c>
      <c r="T2308" s="5" t="s">
        <v>41</v>
      </c>
      <c r="U2308" s="5" t="s">
        <v>106</v>
      </c>
      <c r="V2308" s="5" t="str">
        <f t="shared" si="392"/>
        <v>casiano maco segundo baltazar</v>
      </c>
      <c r="W2308" s="5" t="str">
        <f t="shared" si="393"/>
        <v>CASIANO MACO SEGUNDO BALTAZAR</v>
      </c>
      <c r="X2308" s="5" t="str">
        <f t="shared" si="394"/>
        <v>Casiano Maco Segundo Baltazar</v>
      </c>
      <c r="Y2308" s="5">
        <v>10432479388</v>
      </c>
      <c r="Z2308" s="5" t="s">
        <v>34</v>
      </c>
      <c r="AA2308" s="5" t="s">
        <v>35</v>
      </c>
      <c r="AD2308" s="5" t="s">
        <v>36</v>
      </c>
      <c r="AE2308" s="5">
        <v>25.42</v>
      </c>
      <c r="AF2308" s="5">
        <v>0</v>
      </c>
      <c r="AG2308" s="5">
        <v>4.58</v>
      </c>
      <c r="AH2308" s="5">
        <f t="shared" si="395"/>
        <v>30</v>
      </c>
    </row>
    <row r="2309" spans="1:34" x14ac:dyDescent="0.25">
      <c r="A2309" s="5">
        <v>2254</v>
      </c>
      <c r="B2309" s="5" t="s">
        <v>29</v>
      </c>
      <c r="C2309" s="5" t="s">
        <v>30</v>
      </c>
      <c r="D2309" s="5" t="s">
        <v>2739</v>
      </c>
      <c r="E2309" s="15" t="str">
        <f t="shared" si="396"/>
        <v>B001</v>
      </c>
      <c r="F2309" s="15" t="str">
        <f t="shared" si="386"/>
        <v>16726</v>
      </c>
      <c r="G2309" s="15" t="str">
        <f t="shared" si="387"/>
        <v>1-1</v>
      </c>
      <c r="H2309" s="5" t="s">
        <v>2737</v>
      </c>
      <c r="I2309" s="5">
        <f t="shared" si="388"/>
        <v>1</v>
      </c>
      <c r="J2309" s="5">
        <f t="shared" si="389"/>
        <v>2022</v>
      </c>
      <c r="K2309" s="5">
        <f t="shared" si="390"/>
        <v>1</v>
      </c>
      <c r="L2309" s="7">
        <f t="shared" si="391"/>
        <v>44562</v>
      </c>
      <c r="M2309" s="5" t="s">
        <v>2737</v>
      </c>
      <c r="U2309" s="5" t="s">
        <v>33</v>
      </c>
      <c r="V2309" s="5" t="str">
        <f t="shared" si="392"/>
        <v>clientes - varios</v>
      </c>
      <c r="W2309" s="5" t="str">
        <f t="shared" si="393"/>
        <v>CLIENTES - VARIOS</v>
      </c>
      <c r="X2309" s="5" t="str">
        <f t="shared" si="394"/>
        <v>Clientes - Varios</v>
      </c>
      <c r="Y2309" s="5">
        <v>99999999</v>
      </c>
      <c r="Z2309" s="5" t="s">
        <v>34</v>
      </c>
      <c r="AA2309" s="5" t="s">
        <v>35</v>
      </c>
      <c r="AD2309" s="5" t="s">
        <v>36</v>
      </c>
      <c r="AE2309" s="5">
        <v>59.32</v>
      </c>
      <c r="AF2309" s="5">
        <v>0</v>
      </c>
      <c r="AG2309" s="5">
        <v>10.68</v>
      </c>
      <c r="AH2309" s="5">
        <f t="shared" si="395"/>
        <v>70</v>
      </c>
    </row>
    <row r="2310" spans="1:34" x14ac:dyDescent="0.25">
      <c r="A2310" s="5">
        <v>2255</v>
      </c>
      <c r="B2310" s="5" t="s">
        <v>29</v>
      </c>
      <c r="C2310" s="5" t="s">
        <v>38</v>
      </c>
      <c r="D2310" s="5" t="s">
        <v>2740</v>
      </c>
      <c r="E2310" s="15" t="str">
        <f t="shared" si="396"/>
        <v>F001</v>
      </c>
      <c r="F2310" s="15" t="str">
        <f t="shared" si="386"/>
        <v>7986</v>
      </c>
      <c r="G2310" s="15" t="str">
        <f t="shared" si="387"/>
        <v>1-7</v>
      </c>
      <c r="H2310" s="5" t="s">
        <v>2737</v>
      </c>
      <c r="I2310" s="5">
        <f t="shared" si="388"/>
        <v>1</v>
      </c>
      <c r="J2310" s="5">
        <f t="shared" si="389"/>
        <v>2022</v>
      </c>
      <c r="K2310" s="5">
        <f t="shared" si="390"/>
        <v>1</v>
      </c>
      <c r="L2310" s="7">
        <f t="shared" si="391"/>
        <v>44562</v>
      </c>
      <c r="M2310" s="5" t="s">
        <v>2737</v>
      </c>
      <c r="U2310" s="5" t="s">
        <v>2741</v>
      </c>
      <c r="V2310" s="5" t="str">
        <f t="shared" si="392"/>
        <v>cordova cevallos hilarion</v>
      </c>
      <c r="W2310" s="5" t="str">
        <f t="shared" si="393"/>
        <v>CORDOVA CEVALLOS HILARION</v>
      </c>
      <c r="X2310" s="5" t="str">
        <f t="shared" si="394"/>
        <v>Cordova Cevallos Hilarion</v>
      </c>
      <c r="Y2310" s="5">
        <v>10030937444</v>
      </c>
      <c r="Z2310" s="5" t="s">
        <v>34</v>
      </c>
      <c r="AA2310" s="5" t="s">
        <v>35</v>
      </c>
      <c r="AD2310" s="5" t="s">
        <v>36</v>
      </c>
      <c r="AE2310" s="5">
        <v>131.36000000000001</v>
      </c>
      <c r="AF2310" s="5">
        <v>0</v>
      </c>
      <c r="AG2310" s="5">
        <v>23.64</v>
      </c>
      <c r="AH2310" s="5">
        <f t="shared" si="395"/>
        <v>155</v>
      </c>
    </row>
    <row r="2311" spans="1:34" x14ac:dyDescent="0.25">
      <c r="A2311" s="5">
        <v>2256</v>
      </c>
      <c r="B2311" s="5" t="s">
        <v>29</v>
      </c>
      <c r="C2311" s="5" t="s">
        <v>38</v>
      </c>
      <c r="D2311" s="5" t="s">
        <v>2742</v>
      </c>
      <c r="E2311" s="15" t="str">
        <f t="shared" si="396"/>
        <v>F001</v>
      </c>
      <c r="F2311" s="15" t="str">
        <f t="shared" si="386"/>
        <v>7985</v>
      </c>
      <c r="G2311" s="15" t="str">
        <f t="shared" si="387"/>
        <v>1-7</v>
      </c>
      <c r="H2311" s="5" t="s">
        <v>2737</v>
      </c>
      <c r="I2311" s="5">
        <f t="shared" si="388"/>
        <v>1</v>
      </c>
      <c r="J2311" s="5">
        <f t="shared" si="389"/>
        <v>2022</v>
      </c>
      <c r="K2311" s="5">
        <f t="shared" si="390"/>
        <v>1</v>
      </c>
      <c r="L2311" s="7">
        <f t="shared" si="391"/>
        <v>44562</v>
      </c>
      <c r="M2311" s="5" t="s">
        <v>2737</v>
      </c>
      <c r="U2311" s="5" t="s">
        <v>1326</v>
      </c>
      <c r="V2311" s="5" t="str">
        <f t="shared" si="392"/>
        <v>tecniservicios ascate eirl</v>
      </c>
      <c r="W2311" s="5" t="str">
        <f t="shared" si="393"/>
        <v>TECNISERVICIOS ASCATE EIRL</v>
      </c>
      <c r="X2311" s="5" t="str">
        <f t="shared" si="394"/>
        <v>Tecniservicios Ascate Eirl</v>
      </c>
      <c r="Y2311" s="5">
        <v>20608391232</v>
      </c>
      <c r="Z2311" s="5" t="s">
        <v>34</v>
      </c>
      <c r="AA2311" s="5" t="s">
        <v>35</v>
      </c>
      <c r="AD2311" s="5" t="s">
        <v>36</v>
      </c>
      <c r="AE2311" s="5">
        <v>847.46</v>
      </c>
      <c r="AF2311" s="5">
        <v>0</v>
      </c>
      <c r="AG2311" s="5">
        <v>152.54</v>
      </c>
      <c r="AH2311" s="5">
        <f t="shared" si="395"/>
        <v>1000</v>
      </c>
    </row>
    <row r="2312" spans="1:34" x14ac:dyDescent="0.25">
      <c r="A2312" s="5">
        <v>2257</v>
      </c>
      <c r="B2312" s="5" t="s">
        <v>29</v>
      </c>
      <c r="C2312" s="5" t="s">
        <v>38</v>
      </c>
      <c r="D2312" s="5" t="s">
        <v>2743</v>
      </c>
      <c r="E2312" s="15" t="str">
        <f t="shared" si="396"/>
        <v>F001</v>
      </c>
      <c r="F2312" s="15" t="str">
        <f t="shared" si="386"/>
        <v>7984</v>
      </c>
      <c r="G2312" s="15" t="str">
        <f t="shared" si="387"/>
        <v>1-7</v>
      </c>
      <c r="H2312" s="5" t="s">
        <v>2737</v>
      </c>
      <c r="I2312" s="5">
        <f t="shared" si="388"/>
        <v>1</v>
      </c>
      <c r="J2312" s="5">
        <f t="shared" si="389"/>
        <v>2022</v>
      </c>
      <c r="K2312" s="5">
        <f t="shared" si="390"/>
        <v>1</v>
      </c>
      <c r="L2312" s="7">
        <f t="shared" si="391"/>
        <v>44562</v>
      </c>
      <c r="M2312" s="5" t="s">
        <v>2737</v>
      </c>
      <c r="R2312" s="5" t="s">
        <v>865</v>
      </c>
      <c r="S2312" s="5" t="s">
        <v>389</v>
      </c>
      <c r="T2312" s="5" t="s">
        <v>865</v>
      </c>
      <c r="U2312" s="5" t="s">
        <v>866</v>
      </c>
      <c r="V2312" s="5" t="str">
        <f t="shared" si="392"/>
        <v>mariaolinda sac</v>
      </c>
      <c r="W2312" s="5" t="str">
        <f t="shared" si="393"/>
        <v>MARIAOLINDA SAC</v>
      </c>
      <c r="X2312" s="5" t="str">
        <f t="shared" si="394"/>
        <v>Mariaolinda Sac</v>
      </c>
      <c r="Y2312" s="5">
        <v>20604302260</v>
      </c>
      <c r="Z2312" s="5" t="s">
        <v>34</v>
      </c>
      <c r="AA2312" s="5" t="s">
        <v>35</v>
      </c>
      <c r="AD2312" s="5" t="s">
        <v>36</v>
      </c>
      <c r="AE2312" s="5">
        <v>114.41</v>
      </c>
      <c r="AF2312" s="5">
        <v>0</v>
      </c>
      <c r="AG2312" s="5">
        <v>20.59</v>
      </c>
      <c r="AH2312" s="5">
        <f t="shared" si="395"/>
        <v>135</v>
      </c>
    </row>
    <row r="2313" spans="1:34" x14ac:dyDescent="0.25">
      <c r="A2313" s="5">
        <v>2258</v>
      </c>
      <c r="B2313" s="5" t="s">
        <v>49</v>
      </c>
      <c r="C2313" s="5" t="s">
        <v>38</v>
      </c>
      <c r="D2313" s="5" t="s">
        <v>2744</v>
      </c>
      <c r="E2313" s="15" t="str">
        <f t="shared" si="396"/>
        <v>F003</v>
      </c>
      <c r="F2313" s="15" t="str">
        <f t="shared" si="386"/>
        <v>2023</v>
      </c>
      <c r="G2313" s="15" t="str">
        <f t="shared" si="387"/>
        <v>3-2</v>
      </c>
      <c r="H2313" s="5" t="s">
        <v>2737</v>
      </c>
      <c r="I2313" s="5">
        <f t="shared" si="388"/>
        <v>1</v>
      </c>
      <c r="J2313" s="5">
        <f t="shared" si="389"/>
        <v>2022</v>
      </c>
      <c r="K2313" s="5">
        <f t="shared" si="390"/>
        <v>1</v>
      </c>
      <c r="L2313" s="7">
        <f t="shared" si="391"/>
        <v>44562</v>
      </c>
      <c r="M2313" s="5" t="s">
        <v>2737</v>
      </c>
      <c r="S2313" s="5" t="s">
        <v>40</v>
      </c>
      <c r="T2313" s="5" t="s">
        <v>41</v>
      </c>
      <c r="U2313" s="5" t="s">
        <v>2745</v>
      </c>
      <c r="V2313" s="5" t="str">
        <f t="shared" si="392"/>
        <v>yancapallo yucra maria elena</v>
      </c>
      <c r="W2313" s="5" t="str">
        <f t="shared" si="393"/>
        <v>YANCAPALLO YUCRA MARIA ELENA</v>
      </c>
      <c r="X2313" s="5" t="str">
        <f t="shared" si="394"/>
        <v>Yancapallo Yucra Maria Elena</v>
      </c>
      <c r="Y2313" s="5">
        <v>10475686948</v>
      </c>
      <c r="Z2313" s="5" t="s">
        <v>34</v>
      </c>
      <c r="AA2313" s="5" t="s">
        <v>35</v>
      </c>
      <c r="AD2313" s="5" t="s">
        <v>36</v>
      </c>
      <c r="AE2313" s="5">
        <v>29.66</v>
      </c>
      <c r="AF2313" s="5">
        <v>0</v>
      </c>
      <c r="AG2313" s="5">
        <v>5.34</v>
      </c>
      <c r="AH2313" s="5">
        <f t="shared" si="395"/>
        <v>35</v>
      </c>
    </row>
    <row r="2314" spans="1:34" x14ac:dyDescent="0.25">
      <c r="A2314" s="5">
        <v>2259</v>
      </c>
      <c r="B2314" s="5" t="s">
        <v>29</v>
      </c>
      <c r="C2314" s="5" t="s">
        <v>38</v>
      </c>
      <c r="D2314" s="5" t="s">
        <v>2746</v>
      </c>
      <c r="E2314" s="15" t="str">
        <f t="shared" si="396"/>
        <v>F001</v>
      </c>
      <c r="F2314" s="15" t="str">
        <f t="shared" si="386"/>
        <v>7983</v>
      </c>
      <c r="G2314" s="15" t="str">
        <f t="shared" si="387"/>
        <v>1-7</v>
      </c>
      <c r="H2314" s="5" t="s">
        <v>2737</v>
      </c>
      <c r="I2314" s="5">
        <f t="shared" si="388"/>
        <v>1</v>
      </c>
      <c r="J2314" s="5">
        <f t="shared" si="389"/>
        <v>2022</v>
      </c>
      <c r="K2314" s="5">
        <f t="shared" si="390"/>
        <v>1</v>
      </c>
      <c r="L2314" s="7">
        <f t="shared" si="391"/>
        <v>44562</v>
      </c>
      <c r="M2314" s="5" t="s">
        <v>2737</v>
      </c>
      <c r="U2314" s="5" t="s">
        <v>2741</v>
      </c>
      <c r="V2314" s="5" t="str">
        <f t="shared" si="392"/>
        <v>cordova cevallos hilarion</v>
      </c>
      <c r="W2314" s="5" t="str">
        <f t="shared" si="393"/>
        <v>CORDOVA CEVALLOS HILARION</v>
      </c>
      <c r="X2314" s="5" t="str">
        <f t="shared" si="394"/>
        <v>Cordova Cevallos Hilarion</v>
      </c>
      <c r="Y2314" s="5">
        <v>10030937444</v>
      </c>
      <c r="Z2314" s="5" t="s">
        <v>34</v>
      </c>
      <c r="AA2314" s="5" t="s">
        <v>35</v>
      </c>
      <c r="AD2314" s="5" t="s">
        <v>36</v>
      </c>
      <c r="AE2314" s="5">
        <v>84.75</v>
      </c>
      <c r="AF2314" s="5">
        <v>0</v>
      </c>
      <c r="AG2314" s="5">
        <v>15.25</v>
      </c>
      <c r="AH2314" s="5">
        <f t="shared" si="395"/>
        <v>100</v>
      </c>
    </row>
    <row r="2315" spans="1:34" x14ac:dyDescent="0.25">
      <c r="A2315" s="5">
        <v>2260</v>
      </c>
      <c r="B2315" s="5" t="s">
        <v>29</v>
      </c>
      <c r="C2315" s="5" t="s">
        <v>38</v>
      </c>
      <c r="D2315" s="5" t="s">
        <v>2747</v>
      </c>
      <c r="E2315" s="15" t="str">
        <f t="shared" si="396"/>
        <v>F001</v>
      </c>
      <c r="F2315" s="15" t="str">
        <f t="shared" si="386"/>
        <v>7982</v>
      </c>
      <c r="G2315" s="15" t="str">
        <f t="shared" si="387"/>
        <v>1-7</v>
      </c>
      <c r="H2315" s="5" t="s">
        <v>2737</v>
      </c>
      <c r="I2315" s="5">
        <f t="shared" si="388"/>
        <v>1</v>
      </c>
      <c r="J2315" s="5">
        <f t="shared" si="389"/>
        <v>2022</v>
      </c>
      <c r="K2315" s="5">
        <f t="shared" si="390"/>
        <v>1</v>
      </c>
      <c r="L2315" s="7">
        <f t="shared" si="391"/>
        <v>44562</v>
      </c>
      <c r="M2315" s="5" t="s">
        <v>2737</v>
      </c>
      <c r="R2315" s="5" t="s">
        <v>87</v>
      </c>
      <c r="S2315" s="5" t="s">
        <v>40</v>
      </c>
      <c r="T2315" s="5" t="s">
        <v>41</v>
      </c>
      <c r="U2315" s="5" t="s">
        <v>2748</v>
      </c>
      <c r="V2315" s="5" t="str">
        <f t="shared" si="392"/>
        <v>inversiones aperlu s.a.c</v>
      </c>
      <c r="W2315" s="5" t="str">
        <f t="shared" si="393"/>
        <v>INVERSIONES APERLU S.A.C</v>
      </c>
      <c r="X2315" s="5" t="str">
        <f t="shared" si="394"/>
        <v>Inversiones Aperlu S.A.C</v>
      </c>
      <c r="Y2315" s="5">
        <v>20600966601</v>
      </c>
      <c r="Z2315" s="5" t="s">
        <v>34</v>
      </c>
      <c r="AA2315" s="5" t="s">
        <v>35</v>
      </c>
      <c r="AD2315" s="5" t="s">
        <v>36</v>
      </c>
      <c r="AE2315" s="5">
        <v>210.17</v>
      </c>
      <c r="AF2315" s="5">
        <v>0</v>
      </c>
      <c r="AG2315" s="5">
        <v>37.83</v>
      </c>
      <c r="AH2315" s="5">
        <f t="shared" si="395"/>
        <v>248</v>
      </c>
    </row>
    <row r="2316" spans="1:34" x14ac:dyDescent="0.25">
      <c r="A2316" s="5">
        <v>2261</v>
      </c>
      <c r="B2316" s="5" t="s">
        <v>29</v>
      </c>
      <c r="C2316" s="5" t="s">
        <v>30</v>
      </c>
      <c r="D2316" s="5" t="s">
        <v>2749</v>
      </c>
      <c r="E2316" s="15" t="str">
        <f t="shared" si="396"/>
        <v>B001</v>
      </c>
      <c r="F2316" s="15" t="str">
        <f t="shared" si="386"/>
        <v>16725</v>
      </c>
      <c r="G2316" s="15" t="str">
        <f t="shared" si="387"/>
        <v>1-1</v>
      </c>
      <c r="H2316" s="5" t="s">
        <v>2737</v>
      </c>
      <c r="I2316" s="5">
        <f t="shared" si="388"/>
        <v>1</v>
      </c>
      <c r="J2316" s="5">
        <f t="shared" si="389"/>
        <v>2022</v>
      </c>
      <c r="K2316" s="5">
        <f t="shared" si="390"/>
        <v>1</v>
      </c>
      <c r="L2316" s="7">
        <f t="shared" si="391"/>
        <v>44562</v>
      </c>
      <c r="M2316" s="5" t="s">
        <v>2737</v>
      </c>
      <c r="U2316" s="5" t="s">
        <v>33</v>
      </c>
      <c r="V2316" s="5" t="str">
        <f t="shared" si="392"/>
        <v>clientes - varios</v>
      </c>
      <c r="W2316" s="5" t="str">
        <f t="shared" si="393"/>
        <v>CLIENTES - VARIOS</v>
      </c>
      <c r="X2316" s="5" t="str">
        <f t="shared" si="394"/>
        <v>Clientes - Varios</v>
      </c>
      <c r="Y2316" s="5">
        <v>99999999</v>
      </c>
      <c r="Z2316" s="5" t="s">
        <v>34</v>
      </c>
      <c r="AA2316" s="5" t="s">
        <v>35</v>
      </c>
      <c r="AD2316" s="5" t="s">
        <v>36</v>
      </c>
      <c r="AE2316" s="5">
        <v>84.75</v>
      </c>
      <c r="AF2316" s="5">
        <v>0</v>
      </c>
      <c r="AG2316" s="5">
        <v>15.25</v>
      </c>
      <c r="AH2316" s="5">
        <f t="shared" si="395"/>
        <v>100</v>
      </c>
    </row>
    <row r="2317" spans="1:34" x14ac:dyDescent="0.25">
      <c r="A2317" s="5">
        <v>2262</v>
      </c>
      <c r="B2317" s="5" t="s">
        <v>29</v>
      </c>
      <c r="C2317" s="5" t="s">
        <v>38</v>
      </c>
      <c r="D2317" s="5" t="s">
        <v>2750</v>
      </c>
      <c r="E2317" s="15" t="str">
        <f t="shared" si="396"/>
        <v>F001</v>
      </c>
      <c r="F2317" s="15" t="str">
        <f t="shared" si="386"/>
        <v>7981</v>
      </c>
      <c r="G2317" s="15" t="str">
        <f t="shared" si="387"/>
        <v>1-7</v>
      </c>
      <c r="H2317" s="5" t="s">
        <v>2737</v>
      </c>
      <c r="I2317" s="5">
        <f t="shared" si="388"/>
        <v>1</v>
      </c>
      <c r="J2317" s="5">
        <f t="shared" si="389"/>
        <v>2022</v>
      </c>
      <c r="K2317" s="5">
        <f t="shared" si="390"/>
        <v>1</v>
      </c>
      <c r="L2317" s="7">
        <f t="shared" si="391"/>
        <v>44562</v>
      </c>
      <c r="M2317" s="5" t="s">
        <v>2737</v>
      </c>
      <c r="S2317" s="5" t="s">
        <v>40</v>
      </c>
      <c r="T2317" s="5" t="s">
        <v>41</v>
      </c>
      <c r="U2317" s="5" t="s">
        <v>2751</v>
      </c>
      <c r="V2317" s="5" t="str">
        <f t="shared" si="392"/>
        <v>cabos suarez luis germain</v>
      </c>
      <c r="W2317" s="5" t="str">
        <f t="shared" si="393"/>
        <v>CABOS SUAREZ LUIS GERMAIN</v>
      </c>
      <c r="X2317" s="5" t="str">
        <f t="shared" si="394"/>
        <v>Cabos Suarez Luis Germain</v>
      </c>
      <c r="Y2317" s="5">
        <v>10181829597</v>
      </c>
      <c r="Z2317" s="5" t="s">
        <v>34</v>
      </c>
      <c r="AA2317" s="5" t="s">
        <v>35</v>
      </c>
      <c r="AD2317" s="5" t="s">
        <v>36</v>
      </c>
      <c r="AE2317" s="5">
        <v>127.12</v>
      </c>
      <c r="AF2317" s="5">
        <v>0</v>
      </c>
      <c r="AG2317" s="5">
        <v>22.88</v>
      </c>
      <c r="AH2317" s="5">
        <f t="shared" si="395"/>
        <v>150</v>
      </c>
    </row>
    <row r="2318" spans="1:34" x14ac:dyDescent="0.25">
      <c r="A2318" s="5">
        <v>2263</v>
      </c>
      <c r="B2318" s="5" t="s">
        <v>29</v>
      </c>
      <c r="C2318" s="5" t="s">
        <v>38</v>
      </c>
      <c r="D2318" s="5" t="s">
        <v>2752</v>
      </c>
      <c r="E2318" s="15" t="str">
        <f t="shared" si="396"/>
        <v>F001</v>
      </c>
      <c r="F2318" s="15" t="str">
        <f t="shared" si="386"/>
        <v>7980</v>
      </c>
      <c r="G2318" s="15" t="str">
        <f t="shared" si="387"/>
        <v>1-7</v>
      </c>
      <c r="H2318" s="5" t="s">
        <v>2737</v>
      </c>
      <c r="I2318" s="5">
        <f t="shared" si="388"/>
        <v>1</v>
      </c>
      <c r="J2318" s="5">
        <f t="shared" si="389"/>
        <v>2022</v>
      </c>
      <c r="K2318" s="5">
        <f t="shared" si="390"/>
        <v>1</v>
      </c>
      <c r="L2318" s="7">
        <f t="shared" si="391"/>
        <v>44562</v>
      </c>
      <c r="M2318" s="5" t="s">
        <v>2737</v>
      </c>
      <c r="R2318" s="5" t="s">
        <v>87</v>
      </c>
      <c r="S2318" s="5" t="s">
        <v>40</v>
      </c>
      <c r="T2318" s="5" t="s">
        <v>41</v>
      </c>
      <c r="U2318" s="5" t="s">
        <v>2753</v>
      </c>
      <c r="V2318" s="5" t="str">
        <f t="shared" si="392"/>
        <v>grupo herrera importaciones s.a.c.</v>
      </c>
      <c r="W2318" s="5" t="str">
        <f t="shared" si="393"/>
        <v>GRUPO HERRERA IMPORTACIONES S.A.C.</v>
      </c>
      <c r="X2318" s="5" t="str">
        <f t="shared" si="394"/>
        <v>Grupo Herrera Importaciones S.A.C.</v>
      </c>
      <c r="Y2318" s="5">
        <v>20602740022</v>
      </c>
      <c r="Z2318" s="5" t="s">
        <v>34</v>
      </c>
      <c r="AA2318" s="5" t="s">
        <v>35</v>
      </c>
      <c r="AD2318" s="5" t="s">
        <v>36</v>
      </c>
      <c r="AE2318" s="5">
        <v>139.83000000000001</v>
      </c>
      <c r="AF2318" s="5">
        <v>0</v>
      </c>
      <c r="AG2318" s="5">
        <v>25.17</v>
      </c>
      <c r="AH2318" s="5">
        <f t="shared" si="395"/>
        <v>165</v>
      </c>
    </row>
    <row r="2319" spans="1:34" x14ac:dyDescent="0.25">
      <c r="A2319" s="5">
        <v>2264</v>
      </c>
      <c r="B2319" s="5" t="s">
        <v>29</v>
      </c>
      <c r="C2319" s="5" t="s">
        <v>38</v>
      </c>
      <c r="D2319" s="5" t="s">
        <v>2754</v>
      </c>
      <c r="E2319" s="15" t="str">
        <f t="shared" si="396"/>
        <v>F001</v>
      </c>
      <c r="F2319" s="15" t="str">
        <f t="shared" si="386"/>
        <v>7979</v>
      </c>
      <c r="G2319" s="15" t="str">
        <f t="shared" si="387"/>
        <v>1-7</v>
      </c>
      <c r="H2319" s="5" t="s">
        <v>2737</v>
      </c>
      <c r="I2319" s="5">
        <f t="shared" si="388"/>
        <v>1</v>
      </c>
      <c r="J2319" s="5">
        <f t="shared" si="389"/>
        <v>2022</v>
      </c>
      <c r="K2319" s="5">
        <f t="shared" si="390"/>
        <v>1</v>
      </c>
      <c r="L2319" s="7">
        <f t="shared" si="391"/>
        <v>44562</v>
      </c>
      <c r="M2319" s="5" t="s">
        <v>2737</v>
      </c>
      <c r="R2319" s="5" t="s">
        <v>41</v>
      </c>
      <c r="S2319" s="5" t="s">
        <v>40</v>
      </c>
      <c r="T2319" s="5" t="s">
        <v>41</v>
      </c>
      <c r="U2319" s="5" t="s">
        <v>2755</v>
      </c>
      <c r="V2319" s="5" t="str">
        <f t="shared" si="392"/>
        <v>ginsac import s.a.c.</v>
      </c>
      <c r="W2319" s="5" t="str">
        <f t="shared" si="393"/>
        <v>GINSAC IMPORT S.A.C.</v>
      </c>
      <c r="X2319" s="5" t="str">
        <f t="shared" si="394"/>
        <v>Ginsac Import S.A.C.</v>
      </c>
      <c r="Y2319" s="5">
        <v>20487725286</v>
      </c>
      <c r="Z2319" s="5" t="s">
        <v>34</v>
      </c>
      <c r="AA2319" s="5" t="s">
        <v>35</v>
      </c>
      <c r="AD2319" s="5" t="s">
        <v>36</v>
      </c>
      <c r="AE2319" s="5">
        <v>212.71</v>
      </c>
      <c r="AF2319" s="5">
        <v>0</v>
      </c>
      <c r="AG2319" s="5">
        <v>38.29</v>
      </c>
      <c r="AH2319" s="5">
        <f t="shared" si="395"/>
        <v>251</v>
      </c>
    </row>
    <row r="2320" spans="1:34" x14ac:dyDescent="0.25">
      <c r="A2320" s="5">
        <v>2265</v>
      </c>
      <c r="B2320" s="5" t="s">
        <v>49</v>
      </c>
      <c r="C2320" s="5" t="s">
        <v>38</v>
      </c>
      <c r="D2320" s="5" t="s">
        <v>2756</v>
      </c>
      <c r="E2320" s="15" t="str">
        <f t="shared" si="396"/>
        <v>F003</v>
      </c>
      <c r="F2320" s="15" t="str">
        <f t="shared" si="386"/>
        <v>2022</v>
      </c>
      <c r="G2320" s="15" t="str">
        <f t="shared" si="387"/>
        <v>3-2</v>
      </c>
      <c r="H2320" s="5" t="s">
        <v>2737</v>
      </c>
      <c r="I2320" s="5">
        <f t="shared" si="388"/>
        <v>1</v>
      </c>
      <c r="J2320" s="5">
        <f t="shared" si="389"/>
        <v>2022</v>
      </c>
      <c r="K2320" s="5">
        <f t="shared" si="390"/>
        <v>1</v>
      </c>
      <c r="L2320" s="7">
        <f t="shared" si="391"/>
        <v>44562</v>
      </c>
      <c r="M2320" s="5" t="s">
        <v>2737</v>
      </c>
      <c r="R2320" s="5" t="s">
        <v>46</v>
      </c>
      <c r="S2320" s="5" t="s">
        <v>40</v>
      </c>
      <c r="T2320" s="5" t="s">
        <v>41</v>
      </c>
      <c r="U2320" s="5" t="s">
        <v>2757</v>
      </c>
      <c r="V2320" s="5" t="str">
        <f t="shared" si="392"/>
        <v>manayalle mundaca antolino</v>
      </c>
      <c r="W2320" s="5" t="str">
        <f t="shared" si="393"/>
        <v>MANAYALLE MUNDACA ANTOLINO</v>
      </c>
      <c r="X2320" s="5" t="str">
        <f t="shared" si="394"/>
        <v>Manayalle Mundaca Antolino</v>
      </c>
      <c r="Y2320" s="5">
        <v>10425781281</v>
      </c>
      <c r="Z2320" s="5" t="s">
        <v>34</v>
      </c>
      <c r="AA2320" s="5" t="s">
        <v>35</v>
      </c>
      <c r="AD2320" s="5" t="s">
        <v>36</v>
      </c>
      <c r="AE2320" s="5">
        <v>55.93</v>
      </c>
      <c r="AF2320" s="5">
        <v>0</v>
      </c>
      <c r="AG2320" s="5">
        <v>10.07</v>
      </c>
      <c r="AH2320" s="5">
        <f t="shared" si="395"/>
        <v>66</v>
      </c>
    </row>
    <row r="2321" spans="1:36" x14ac:dyDescent="0.25">
      <c r="A2321" s="8"/>
      <c r="B2321" s="8"/>
      <c r="C2321" s="8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  <c r="AH2321" s="8"/>
      <c r="AI2321" s="8"/>
      <c r="AJ2321" s="8"/>
    </row>
    <row r="2322" spans="1:36" x14ac:dyDescent="0.25">
      <c r="A2322" s="8"/>
      <c r="B2322" s="8"/>
      <c r="C2322" s="8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  <c r="AF2322" s="8"/>
      <c r="AG2322" s="8"/>
      <c r="AH2322" s="8"/>
      <c r="AI2322" s="8"/>
      <c r="AJ2322" s="8"/>
    </row>
  </sheetData>
  <sheetProtection formatCells="0" formatColumns="0" formatRows="0" insertColumns="0" insertRows="0" insertHyperlinks="0" deleteColumns="0" deleteRows="0" sort="0" autoFilter="0" pivotTables="0"/>
  <mergeCells count="3">
    <mergeCell ref="B3:C3"/>
    <mergeCell ref="E3:F3"/>
    <mergeCell ref="B18:F18"/>
  </mergeCells>
  <conditionalFormatting sqref="C6:C11">
    <cfRule type="iconSet" priority="3">
      <iconSet>
        <cfvo type="percent" val="0"/>
        <cfvo type="percent" val="33"/>
        <cfvo type="percent" val="67"/>
      </iconSet>
    </cfRule>
    <cfRule type="iconSet" priority="2">
      <iconSet>
        <cfvo type="percent" val="0"/>
        <cfvo type="num" val="298"/>
        <cfvo type="num" val="1000"/>
      </iconSet>
    </cfRule>
  </conditionalFormatting>
  <conditionalFormatting sqref="F6:F7">
    <cfRule type="cellIs" dxfId="0" priority="1" operator="greaterThan">
      <formula>200000</formula>
    </cfRule>
  </conditionalFormatting>
  <pageMargins left="0.7" right="0.7" top="0.75" bottom="0.75" header="0.3" footer="0.3"/>
  <pageSetup paperSize="9" orientation="portrait" horizontalDpi="0" verticalDpi="0" r:id="rId1"/>
  <drawing r:id="rId2"/>
  <tableParts count="4">
    <tablePart r:id="rId3"/>
    <tablePart r:id="rId4"/>
    <tablePart r:id="rId5"/>
    <tablePart r:id="rId6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7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282"/>
  <sheetViews>
    <sheetView topLeftCell="A13" zoomScale="86" zoomScaleNormal="86" workbookViewId="0">
      <selection activeCell="C26" sqref="C26"/>
    </sheetView>
  </sheetViews>
  <sheetFormatPr baseColWidth="10" defaultColWidth="9.140625" defaultRowHeight="15" x14ac:dyDescent="0.25"/>
  <cols>
    <col min="1" max="1" width="9.140625" style="5" customWidth="1"/>
    <col min="2" max="2" width="21.140625" style="5" bestFit="1" customWidth="1"/>
    <col min="3" max="4" width="21.140625" style="5" customWidth="1"/>
    <col min="5" max="5" width="20" style="5" bestFit="1" customWidth="1"/>
    <col min="6" max="9" width="27.42578125" style="5" customWidth="1"/>
    <col min="10" max="10" width="16.42578125" style="5" bestFit="1" customWidth="1"/>
    <col min="11" max="11" width="15.28515625" style="5" customWidth="1"/>
    <col min="12" max="12" width="21.28515625" style="5" customWidth="1"/>
    <col min="13" max="13" width="20.140625" style="5" customWidth="1"/>
    <col min="14" max="14" width="34.5703125" style="5" customWidth="1"/>
    <col min="15" max="15" width="21.140625" style="5" bestFit="1" customWidth="1"/>
    <col min="16" max="16" width="16.42578125" style="5" bestFit="1" customWidth="1"/>
    <col min="17" max="17" width="8.140625" style="5" bestFit="1" customWidth="1"/>
    <col min="18" max="18" width="12.85546875" style="5" bestFit="1" customWidth="1"/>
    <col min="19" max="19" width="8" style="5" customWidth="1"/>
    <col min="20" max="20" width="33" style="5" bestFit="1" customWidth="1"/>
    <col min="21" max="21" width="14" style="5" bestFit="1" customWidth="1"/>
    <col min="22" max="22" width="19.140625" style="5" customWidth="1"/>
    <col min="23" max="23" width="15.5703125" style="5" customWidth="1"/>
    <col min="24" max="24" width="16.7109375" style="5" customWidth="1"/>
    <col min="25" max="26" width="29.28515625" style="5" customWidth="1"/>
    <col min="27" max="27" width="14" style="5" bestFit="1" customWidth="1"/>
    <col min="28" max="28" width="12.85546875" style="5" customWidth="1"/>
    <col min="29" max="29" width="18.42578125" style="5" customWidth="1"/>
    <col min="30" max="30" width="16.140625" style="5" customWidth="1"/>
    <col min="31" max="31" width="60.140625" style="5" bestFit="1" customWidth="1"/>
    <col min="32" max="32" width="17.140625" style="5" customWidth="1"/>
    <col min="33" max="34" width="18.7109375" style="5" bestFit="1" customWidth="1"/>
    <col min="35" max="35" width="11.7109375" style="5" bestFit="1" customWidth="1"/>
    <col min="36" max="36" width="12.85546875" style="5" bestFit="1" customWidth="1"/>
    <col min="37" max="16384" width="9.140625" style="5"/>
  </cols>
  <sheetData>
    <row r="1" spans="1:34" ht="18" x14ac:dyDescent="0.3">
      <c r="A1" s="1" t="s">
        <v>0</v>
      </c>
    </row>
    <row r="2" spans="1:34" x14ac:dyDescent="0.25">
      <c r="F2" s="13" t="s">
        <v>2760</v>
      </c>
      <c r="G2" s="13"/>
      <c r="H2" s="13"/>
      <c r="I2" s="13"/>
      <c r="J2" s="13" t="s">
        <v>2761</v>
      </c>
      <c r="K2" s="13" t="s">
        <v>2766</v>
      </c>
      <c r="L2" s="13" t="s">
        <v>2767</v>
      </c>
      <c r="M2" s="16" t="s">
        <v>2768</v>
      </c>
      <c r="N2" s="18"/>
    </row>
    <row r="3" spans="1:34" ht="34.5" customHeight="1" x14ac:dyDescent="0.25">
      <c r="A3" s="2" t="s">
        <v>1</v>
      </c>
      <c r="B3" s="3" t="s">
        <v>2758</v>
      </c>
      <c r="C3" s="3"/>
      <c r="D3" s="3"/>
      <c r="E3" s="2" t="s">
        <v>2</v>
      </c>
      <c r="F3" s="6">
        <f ca="1">NOW()</f>
        <v>44872.949055555553</v>
      </c>
      <c r="G3" s="6"/>
      <c r="H3" s="6"/>
      <c r="I3" s="6"/>
      <c r="J3" s="7">
        <f ca="1">TODAY()</f>
        <v>44872</v>
      </c>
      <c r="K3" s="5">
        <f ca="1">HOUR(F3)</f>
        <v>22</v>
      </c>
      <c r="L3" s="5">
        <f ca="1">MINUTE(F3)</f>
        <v>46</v>
      </c>
      <c r="M3" s="11">
        <f ca="1">SECOND(F3)</f>
        <v>38</v>
      </c>
      <c r="N3" s="11"/>
    </row>
    <row r="4" spans="1:34" x14ac:dyDescent="0.25">
      <c r="A4" s="2" t="s">
        <v>3</v>
      </c>
      <c r="B4" s="17">
        <v>20606623896</v>
      </c>
      <c r="C4" s="17"/>
      <c r="D4" s="17"/>
      <c r="E4" s="2" t="s">
        <v>4</v>
      </c>
      <c r="F4" s="4" t="s">
        <v>2759</v>
      </c>
      <c r="G4" s="4"/>
      <c r="H4" s="4"/>
      <c r="I4" s="4"/>
    </row>
    <row r="7" spans="1:34" x14ac:dyDescent="0.25">
      <c r="A7" s="5">
        <v>1</v>
      </c>
      <c r="B7" s="5" t="s">
        <v>2762</v>
      </c>
    </row>
    <row r="9" spans="1:34" x14ac:dyDescent="0.25">
      <c r="F9" s="15" t="s">
        <v>2770</v>
      </c>
      <c r="G9" s="15"/>
      <c r="H9" s="15"/>
      <c r="I9" s="15"/>
      <c r="J9" s="7">
        <v>44860</v>
      </c>
      <c r="L9" s="5">
        <f>DAYS360(J10,J9,TRUE)</f>
        <v>706</v>
      </c>
    </row>
    <row r="10" spans="1:34" x14ac:dyDescent="0.25">
      <c r="F10" s="15" t="s">
        <v>2771</v>
      </c>
      <c r="G10" s="15"/>
      <c r="H10" s="15"/>
      <c r="I10" s="15"/>
      <c r="J10" s="7">
        <v>44145</v>
      </c>
    </row>
    <row r="11" spans="1:34" x14ac:dyDescent="0.25">
      <c r="L11" s="14">
        <f>NETWORKDAYS(J10,J9)</f>
        <v>512</v>
      </c>
      <c r="M11" s="14">
        <f>L9-L11+30</f>
        <v>224</v>
      </c>
    </row>
    <row r="12" spans="1:34" x14ac:dyDescent="0.25">
      <c r="F12" s="15" t="s">
        <v>2775</v>
      </c>
      <c r="G12" s="15" t="s">
        <v>2778</v>
      </c>
      <c r="H12" s="15" t="s">
        <v>2776</v>
      </c>
    </row>
    <row r="13" spans="1:34" x14ac:dyDescent="0.25">
      <c r="H13" s="15" t="s">
        <v>2777</v>
      </c>
      <c r="L13" s="5">
        <f>DAYS360(J10,J9,TRUE)-NETWORKDAYS(J10,J9) +30</f>
        <v>224</v>
      </c>
    </row>
    <row r="14" spans="1:34" x14ac:dyDescent="0.25">
      <c r="G14" s="15" t="str">
        <f>RIGHT(D18,5)</f>
        <v>-8640</v>
      </c>
      <c r="H14" s="5" t="str">
        <f>LEFT(G14,1)</f>
        <v>-</v>
      </c>
      <c r="I14" s="5" t="str">
        <f>RIGHT(D18,4)</f>
        <v>8640</v>
      </c>
    </row>
    <row r="15" spans="1:34" x14ac:dyDescent="0.25">
      <c r="A15" s="5" t="s">
        <v>5</v>
      </c>
      <c r="B15" s="5" t="s">
        <v>6</v>
      </c>
      <c r="C15" s="5" t="s">
        <v>7</v>
      </c>
      <c r="D15" s="5" t="s">
        <v>8</v>
      </c>
      <c r="E15" s="20" t="s">
        <v>2772</v>
      </c>
      <c r="F15" s="20" t="s">
        <v>2773</v>
      </c>
      <c r="G15" s="20" t="s">
        <v>2774</v>
      </c>
      <c r="H15" s="5" t="s">
        <v>9</v>
      </c>
      <c r="I15" s="9" t="s">
        <v>2763</v>
      </c>
      <c r="J15" s="10" t="s">
        <v>2764</v>
      </c>
      <c r="K15" s="10" t="s">
        <v>2765</v>
      </c>
      <c r="L15" s="19" t="s">
        <v>2769</v>
      </c>
      <c r="M15" s="5" t="s">
        <v>10</v>
      </c>
      <c r="N15" s="5" t="s">
        <v>11</v>
      </c>
      <c r="O15" s="5" t="s">
        <v>12</v>
      </c>
      <c r="P15" s="5" t="s">
        <v>13</v>
      </c>
      <c r="Q15" s="5" t="s">
        <v>14</v>
      </c>
      <c r="R15" s="5" t="s">
        <v>15</v>
      </c>
      <c r="S15" s="5" t="s">
        <v>16</v>
      </c>
      <c r="T15" s="5" t="s">
        <v>17</v>
      </c>
      <c r="U15" s="5" t="s">
        <v>18</v>
      </c>
      <c r="V15" s="12" t="s">
        <v>2779</v>
      </c>
      <c r="W15" s="12" t="s">
        <v>2780</v>
      </c>
      <c r="X15" s="12" t="s">
        <v>2781</v>
      </c>
      <c r="Y15" s="5" t="s">
        <v>19</v>
      </c>
      <c r="Z15" s="5" t="s">
        <v>20</v>
      </c>
      <c r="AA15" s="5" t="s">
        <v>21</v>
      </c>
      <c r="AB15" s="5" t="s">
        <v>22</v>
      </c>
      <c r="AC15" s="5" t="s">
        <v>23</v>
      </c>
      <c r="AD15" s="5" t="s">
        <v>24</v>
      </c>
      <c r="AE15" s="5" t="s">
        <v>25</v>
      </c>
      <c r="AF15" s="5" t="s">
        <v>26</v>
      </c>
      <c r="AG15" s="5" t="s">
        <v>27</v>
      </c>
      <c r="AH15" s="5" t="s">
        <v>28</v>
      </c>
    </row>
    <row r="16" spans="1:34" x14ac:dyDescent="0.25">
      <c r="A16" s="5">
        <v>1</v>
      </c>
      <c r="B16" s="5" t="s">
        <v>29</v>
      </c>
      <c r="C16" s="5" t="s">
        <v>30</v>
      </c>
      <c r="D16" s="15" t="s">
        <v>31</v>
      </c>
      <c r="E16" s="15" t="str">
        <f>LEFT(D16,4)</f>
        <v>B001</v>
      </c>
      <c r="F16" s="15" t="str">
        <f>IF(LEFT(RIGHT(D16,5),1)="-",RIGHT(D16,4),RIGHT(D16,5))</f>
        <v>17249</v>
      </c>
      <c r="G16" s="15" t="str">
        <f>MID(D16,4,3)</f>
        <v>1-1</v>
      </c>
      <c r="H16" s="5" t="s">
        <v>32</v>
      </c>
      <c r="I16" s="5">
        <f>MONTH(H16)</f>
        <v>2</v>
      </c>
      <c r="J16" s="5">
        <f>YEAR(H16)</f>
        <v>2022</v>
      </c>
      <c r="K16" s="5">
        <f>DAY(H16)</f>
        <v>28</v>
      </c>
      <c r="L16" s="7">
        <f>DATE(J16,I16,K16)</f>
        <v>44620</v>
      </c>
      <c r="M16" s="5" t="s">
        <v>32</v>
      </c>
      <c r="U16" s="5" t="s">
        <v>33</v>
      </c>
      <c r="V16" s="5" t="str">
        <f>LOWER(U16)</f>
        <v>clientes - varios</v>
      </c>
      <c r="W16" s="5" t="str">
        <f>UPPER(U16)</f>
        <v>CLIENTES - VARIOS</v>
      </c>
      <c r="X16" s="5" t="str">
        <f>PROPER(W16)</f>
        <v>Clientes - Varios</v>
      </c>
      <c r="Y16" s="5">
        <v>99999999</v>
      </c>
      <c r="Z16" s="5" t="s">
        <v>34</v>
      </c>
      <c r="AA16" s="5" t="s">
        <v>35</v>
      </c>
      <c r="AD16" s="5" t="s">
        <v>36</v>
      </c>
      <c r="AE16" s="5">
        <v>44.49</v>
      </c>
      <c r="AF16" s="5">
        <v>0</v>
      </c>
      <c r="AG16" s="5">
        <v>8.01</v>
      </c>
      <c r="AH16" s="5">
        <f>AE16+AG16</f>
        <v>52.5</v>
      </c>
    </row>
    <row r="17" spans="1:34" x14ac:dyDescent="0.25">
      <c r="A17" s="5">
        <v>2</v>
      </c>
      <c r="B17" s="5" t="s">
        <v>29</v>
      </c>
      <c r="C17" s="5" t="s">
        <v>30</v>
      </c>
      <c r="D17" s="15" t="s">
        <v>37</v>
      </c>
      <c r="E17" s="15" t="str">
        <f>LEFT(D17,4)</f>
        <v>B001</v>
      </c>
      <c r="F17" s="15" t="str">
        <f t="shared" ref="F17:F80" si="0">IF(LEFT(RIGHT(D17,5),1)="-",RIGHT(D17,4),RIGHT(D17,5))</f>
        <v>17248</v>
      </c>
      <c r="G17" s="15" t="str">
        <f t="shared" ref="G17:G80" si="1">MID(D17,4,3)</f>
        <v>1-1</v>
      </c>
      <c r="H17" s="5" t="s">
        <v>32</v>
      </c>
      <c r="I17" s="5">
        <f t="shared" ref="I17:I80" si="2">MONTH(H17)</f>
        <v>2</v>
      </c>
      <c r="J17" s="5">
        <f t="shared" ref="J17:J80" si="3">YEAR(H17)</f>
        <v>2022</v>
      </c>
      <c r="K17" s="5">
        <f t="shared" ref="K17:K80" si="4">DAY(H17)</f>
        <v>28</v>
      </c>
      <c r="L17" s="7">
        <f t="shared" ref="L17:L80" si="5">DATE(J17,I17,K17)</f>
        <v>44620</v>
      </c>
      <c r="M17" s="5" t="s">
        <v>32</v>
      </c>
      <c r="U17" s="5" t="s">
        <v>33</v>
      </c>
      <c r="V17" s="5" t="str">
        <f t="shared" ref="V17:V80" si="6">LOWER(U17)</f>
        <v>clientes - varios</v>
      </c>
      <c r="W17" s="5" t="str">
        <f t="shared" ref="W17:W80" si="7">UPPER(U17)</f>
        <v>CLIENTES - VARIOS</v>
      </c>
      <c r="X17" s="5" t="str">
        <f t="shared" ref="X17:X80" si="8">PROPER(W17)</f>
        <v>Clientes - Varios</v>
      </c>
      <c r="Y17" s="5">
        <v>99999999</v>
      </c>
      <c r="Z17" s="5" t="s">
        <v>34</v>
      </c>
      <c r="AA17" s="5" t="s">
        <v>35</v>
      </c>
      <c r="AD17" s="5" t="s">
        <v>36</v>
      </c>
      <c r="AE17" s="5">
        <v>166.1</v>
      </c>
      <c r="AF17" s="5">
        <v>0</v>
      </c>
      <c r="AG17" s="5">
        <v>29.9</v>
      </c>
      <c r="AH17" s="5">
        <f t="shared" ref="AH17:AH80" si="9">AE17+AG17</f>
        <v>196</v>
      </c>
    </row>
    <row r="18" spans="1:34" x14ac:dyDescent="0.25">
      <c r="A18" s="5">
        <v>3</v>
      </c>
      <c r="B18" s="5" t="s">
        <v>29</v>
      </c>
      <c r="C18" s="5" t="s">
        <v>38</v>
      </c>
      <c r="D18" s="15" t="s">
        <v>39</v>
      </c>
      <c r="E18" s="15" t="str">
        <f t="shared" ref="E18:E81" si="10">LEFT(D18,4)</f>
        <v>F001</v>
      </c>
      <c r="F18" s="15" t="str">
        <f>IF(LEFT(RIGHT(D18,5),1)="-",RIGHT(D18,4),RIGHT(D18,5))</f>
        <v>8640</v>
      </c>
      <c r="G18" s="15" t="str">
        <f t="shared" si="1"/>
        <v>1-8</v>
      </c>
      <c r="H18" s="5" t="s">
        <v>32</v>
      </c>
      <c r="I18" s="5">
        <f t="shared" si="2"/>
        <v>2</v>
      </c>
      <c r="J18" s="5">
        <f t="shared" si="3"/>
        <v>2022</v>
      </c>
      <c r="K18" s="5">
        <f t="shared" si="4"/>
        <v>28</v>
      </c>
      <c r="L18" s="7">
        <f t="shared" si="5"/>
        <v>44620</v>
      </c>
      <c r="M18" s="5" t="s">
        <v>32</v>
      </c>
      <c r="S18" s="5" t="s">
        <v>40</v>
      </c>
      <c r="T18" s="5" t="s">
        <v>41</v>
      </c>
      <c r="U18" s="5" t="s">
        <v>42</v>
      </c>
      <c r="V18" s="5" t="str">
        <f t="shared" si="6"/>
        <v>cubas tapia yon elvis</v>
      </c>
      <c r="W18" s="5" t="str">
        <f t="shared" si="7"/>
        <v>CUBAS TAPIA YON ELVIS</v>
      </c>
      <c r="X18" s="5" t="str">
        <f t="shared" si="8"/>
        <v>Cubas Tapia Yon Elvis</v>
      </c>
      <c r="Y18" s="5">
        <v>10707562914</v>
      </c>
      <c r="Z18" s="5" t="s">
        <v>34</v>
      </c>
      <c r="AA18" s="5" t="s">
        <v>35</v>
      </c>
      <c r="AD18" s="5" t="s">
        <v>36</v>
      </c>
      <c r="AE18" s="5">
        <v>483.05</v>
      </c>
      <c r="AF18" s="5">
        <v>0</v>
      </c>
      <c r="AG18" s="5">
        <v>86.95</v>
      </c>
      <c r="AH18" s="5">
        <f t="shared" si="9"/>
        <v>570</v>
      </c>
    </row>
    <row r="19" spans="1:34" x14ac:dyDescent="0.25">
      <c r="A19" s="5">
        <v>4</v>
      </c>
      <c r="B19" s="5" t="s">
        <v>29</v>
      </c>
      <c r="C19" s="5" t="s">
        <v>30</v>
      </c>
      <c r="D19" s="5" t="s">
        <v>43</v>
      </c>
      <c r="E19" s="15" t="str">
        <f t="shared" si="10"/>
        <v>B001</v>
      </c>
      <c r="F19" s="15" t="str">
        <f t="shared" si="0"/>
        <v>17247</v>
      </c>
      <c r="G19" s="15" t="str">
        <f t="shared" si="1"/>
        <v>1-1</v>
      </c>
      <c r="H19" s="5" t="s">
        <v>32</v>
      </c>
      <c r="I19" s="5">
        <f t="shared" si="2"/>
        <v>2</v>
      </c>
      <c r="J19" s="5">
        <f t="shared" si="3"/>
        <v>2022</v>
      </c>
      <c r="K19" s="5">
        <f t="shared" si="4"/>
        <v>28</v>
      </c>
      <c r="L19" s="7">
        <f t="shared" si="5"/>
        <v>44620</v>
      </c>
      <c r="M19" s="5" t="s">
        <v>32</v>
      </c>
      <c r="U19" s="5" t="s">
        <v>33</v>
      </c>
      <c r="V19" s="5" t="str">
        <f t="shared" si="6"/>
        <v>clientes - varios</v>
      </c>
      <c r="W19" s="5" t="str">
        <f t="shared" si="7"/>
        <v>CLIENTES - VARIOS</v>
      </c>
      <c r="X19" s="5" t="str">
        <f t="shared" si="8"/>
        <v>Clientes - Varios</v>
      </c>
      <c r="Y19" s="5">
        <v>99999999</v>
      </c>
      <c r="Z19" s="5" t="s">
        <v>34</v>
      </c>
      <c r="AA19" s="5" t="s">
        <v>35</v>
      </c>
      <c r="AD19" s="5" t="s">
        <v>36</v>
      </c>
      <c r="AE19" s="5">
        <v>50.85</v>
      </c>
      <c r="AF19" s="5">
        <v>0</v>
      </c>
      <c r="AG19" s="5">
        <v>9.15</v>
      </c>
      <c r="AH19" s="5">
        <f t="shared" si="9"/>
        <v>60</v>
      </c>
    </row>
    <row r="20" spans="1:34" x14ac:dyDescent="0.25">
      <c r="A20" s="5">
        <v>5</v>
      </c>
      <c r="B20" s="5" t="s">
        <v>29</v>
      </c>
      <c r="C20" s="5" t="s">
        <v>30</v>
      </c>
      <c r="D20" s="5" t="s">
        <v>44</v>
      </c>
      <c r="E20" s="15" t="str">
        <f t="shared" si="10"/>
        <v>B001</v>
      </c>
      <c r="F20" s="15" t="str">
        <f t="shared" si="0"/>
        <v>17246</v>
      </c>
      <c r="G20" s="15" t="str">
        <f t="shared" si="1"/>
        <v>1-1</v>
      </c>
      <c r="H20" s="5" t="s">
        <v>32</v>
      </c>
      <c r="I20" s="5">
        <f t="shared" si="2"/>
        <v>2</v>
      </c>
      <c r="J20" s="5">
        <f t="shared" si="3"/>
        <v>2022</v>
      </c>
      <c r="K20" s="5">
        <f t="shared" si="4"/>
        <v>28</v>
      </c>
      <c r="L20" s="7">
        <f t="shared" si="5"/>
        <v>44620</v>
      </c>
      <c r="M20" s="5" t="s">
        <v>32</v>
      </c>
      <c r="U20" s="5" t="s">
        <v>33</v>
      </c>
      <c r="V20" s="5" t="str">
        <f t="shared" si="6"/>
        <v>clientes - varios</v>
      </c>
      <c r="W20" s="5" t="str">
        <f t="shared" si="7"/>
        <v>CLIENTES - VARIOS</v>
      </c>
      <c r="X20" s="5" t="str">
        <f t="shared" si="8"/>
        <v>Clientes - Varios</v>
      </c>
      <c r="Y20" s="5">
        <v>99999999</v>
      </c>
      <c r="Z20" s="5" t="s">
        <v>34</v>
      </c>
      <c r="AA20" s="5" t="s">
        <v>35</v>
      </c>
      <c r="AD20" s="5" t="s">
        <v>36</v>
      </c>
      <c r="AE20" s="5">
        <v>8.4700000000000006</v>
      </c>
      <c r="AF20" s="5">
        <v>0</v>
      </c>
      <c r="AG20" s="5">
        <v>1.53</v>
      </c>
      <c r="AH20" s="5">
        <f t="shared" si="9"/>
        <v>10</v>
      </c>
    </row>
    <row r="21" spans="1:34" x14ac:dyDescent="0.25">
      <c r="A21" s="5">
        <v>6</v>
      </c>
      <c r="B21" s="5" t="s">
        <v>29</v>
      </c>
      <c r="C21" s="5" t="s">
        <v>38</v>
      </c>
      <c r="D21" s="15" t="s">
        <v>45</v>
      </c>
      <c r="E21" s="15" t="str">
        <f t="shared" si="10"/>
        <v>F001</v>
      </c>
      <c r="F21" s="15" t="str">
        <f t="shared" si="0"/>
        <v>8639</v>
      </c>
      <c r="G21" s="15" t="str">
        <f t="shared" si="1"/>
        <v>1-8</v>
      </c>
      <c r="H21" s="5" t="s">
        <v>32</v>
      </c>
      <c r="I21" s="5">
        <f t="shared" si="2"/>
        <v>2</v>
      </c>
      <c r="J21" s="5">
        <f t="shared" si="3"/>
        <v>2022</v>
      </c>
      <c r="K21" s="5">
        <f t="shared" si="4"/>
        <v>28</v>
      </c>
      <c r="L21" s="7">
        <f t="shared" si="5"/>
        <v>44620</v>
      </c>
      <c r="M21" s="5" t="s">
        <v>32</v>
      </c>
      <c r="R21" s="5" t="s">
        <v>46</v>
      </c>
      <c r="S21" s="5" t="s">
        <v>40</v>
      </c>
      <c r="T21" s="5" t="s">
        <v>41</v>
      </c>
      <c r="U21" s="5" t="s">
        <v>47</v>
      </c>
      <c r="V21" s="5" t="str">
        <f t="shared" si="6"/>
        <v>"geotecnia t&amp;g laboratorio de suelos, concretos y asfalto e.i.r.l." - "geotecnia t &amp; g e.i.r.l."</v>
      </c>
      <c r="W21" s="5" t="str">
        <f t="shared" si="7"/>
        <v>"GEOTECNIA T&amp;G LABORATORIO DE SUELOS, CONCRETOS Y ASFALTO E.I.R.L." - "GEOTECNIA T &amp; G E.I.R.L."</v>
      </c>
      <c r="X21" s="5" t="str">
        <f t="shared" si="8"/>
        <v>"Geotecnia T&amp;G Laboratorio De Suelos, Concretos Y Asfalto E.I.R.L." - "Geotecnia T &amp; G E.I.R.L."</v>
      </c>
      <c r="Y21" s="5">
        <v>20603409168</v>
      </c>
      <c r="Z21" s="5" t="s">
        <v>34</v>
      </c>
      <c r="AA21" s="5" t="s">
        <v>35</v>
      </c>
      <c r="AD21" s="5" t="s">
        <v>36</v>
      </c>
      <c r="AE21" s="5">
        <v>127.12</v>
      </c>
      <c r="AF21" s="5">
        <v>0</v>
      </c>
      <c r="AG21" s="5">
        <v>22.88</v>
      </c>
      <c r="AH21" s="5">
        <f t="shared" si="9"/>
        <v>150</v>
      </c>
    </row>
    <row r="22" spans="1:34" x14ac:dyDescent="0.25">
      <c r="A22" s="5">
        <v>7</v>
      </c>
      <c r="B22" s="5" t="s">
        <v>29</v>
      </c>
      <c r="C22" s="5" t="s">
        <v>30</v>
      </c>
      <c r="D22" s="5" t="s">
        <v>48</v>
      </c>
      <c r="E22" s="15" t="str">
        <f t="shared" si="10"/>
        <v>B001</v>
      </c>
      <c r="F22" s="15" t="str">
        <f t="shared" si="0"/>
        <v>17245</v>
      </c>
      <c r="G22" s="15" t="str">
        <f t="shared" si="1"/>
        <v>1-1</v>
      </c>
      <c r="H22" s="5" t="s">
        <v>32</v>
      </c>
      <c r="I22" s="5">
        <f t="shared" si="2"/>
        <v>2</v>
      </c>
      <c r="J22" s="5">
        <f t="shared" si="3"/>
        <v>2022</v>
      </c>
      <c r="K22" s="5">
        <f t="shared" si="4"/>
        <v>28</v>
      </c>
      <c r="L22" s="7">
        <f t="shared" si="5"/>
        <v>44620</v>
      </c>
      <c r="M22" s="5" t="s">
        <v>32</v>
      </c>
      <c r="U22" s="5" t="s">
        <v>33</v>
      </c>
      <c r="V22" s="5" t="str">
        <f t="shared" si="6"/>
        <v>clientes - varios</v>
      </c>
      <c r="W22" s="5" t="str">
        <f t="shared" si="7"/>
        <v>CLIENTES - VARIOS</v>
      </c>
      <c r="X22" s="5" t="str">
        <f t="shared" si="8"/>
        <v>Clientes - Varios</v>
      </c>
      <c r="Y22" s="5">
        <v>99999999</v>
      </c>
      <c r="Z22" s="5" t="s">
        <v>34</v>
      </c>
      <c r="AA22" s="5" t="s">
        <v>35</v>
      </c>
      <c r="AD22" s="5" t="s">
        <v>36</v>
      </c>
      <c r="AE22" s="5">
        <v>33.9</v>
      </c>
      <c r="AF22" s="5">
        <v>0</v>
      </c>
      <c r="AG22" s="5">
        <v>6.1</v>
      </c>
      <c r="AH22" s="5">
        <f t="shared" si="9"/>
        <v>40</v>
      </c>
    </row>
    <row r="23" spans="1:34" x14ac:dyDescent="0.25">
      <c r="A23" s="5">
        <v>8</v>
      </c>
      <c r="B23" s="5" t="s">
        <v>49</v>
      </c>
      <c r="C23" s="5" t="s">
        <v>30</v>
      </c>
      <c r="D23" s="15" t="s">
        <v>50</v>
      </c>
      <c r="E23" s="15" t="str">
        <f t="shared" si="10"/>
        <v>B003</v>
      </c>
      <c r="F23" s="15" t="str">
        <f t="shared" si="0"/>
        <v>12848</v>
      </c>
      <c r="G23" s="15" t="str">
        <f t="shared" si="1"/>
        <v>3-1</v>
      </c>
      <c r="H23" s="5" t="s">
        <v>32</v>
      </c>
      <c r="I23" s="5">
        <f t="shared" si="2"/>
        <v>2</v>
      </c>
      <c r="J23" s="5">
        <f t="shared" si="3"/>
        <v>2022</v>
      </c>
      <c r="K23" s="5">
        <f t="shared" si="4"/>
        <v>28</v>
      </c>
      <c r="L23" s="7">
        <f t="shared" si="5"/>
        <v>44620</v>
      </c>
      <c r="M23" s="5" t="s">
        <v>32</v>
      </c>
      <c r="U23" s="5" t="s">
        <v>33</v>
      </c>
      <c r="V23" s="5" t="str">
        <f t="shared" si="6"/>
        <v>clientes - varios</v>
      </c>
      <c r="W23" s="5" t="str">
        <f t="shared" si="7"/>
        <v>CLIENTES - VARIOS</v>
      </c>
      <c r="X23" s="5" t="str">
        <f t="shared" si="8"/>
        <v>Clientes - Varios</v>
      </c>
      <c r="Y23" s="5">
        <v>99999999</v>
      </c>
      <c r="Z23" s="5" t="s">
        <v>34</v>
      </c>
      <c r="AA23" s="5" t="s">
        <v>35</v>
      </c>
      <c r="AD23" s="5" t="s">
        <v>36</v>
      </c>
      <c r="AE23" s="5">
        <v>508.47</v>
      </c>
      <c r="AF23" s="5">
        <v>0</v>
      </c>
      <c r="AG23" s="5">
        <v>91.53</v>
      </c>
      <c r="AH23" s="5">
        <f t="shared" si="9"/>
        <v>600</v>
      </c>
    </row>
    <row r="24" spans="1:34" x14ac:dyDescent="0.25">
      <c r="A24" s="5">
        <v>9</v>
      </c>
      <c r="B24" s="5" t="s">
        <v>49</v>
      </c>
      <c r="C24" s="5" t="s">
        <v>30</v>
      </c>
      <c r="D24" s="5" t="s">
        <v>51</v>
      </c>
      <c r="E24" s="15" t="str">
        <f t="shared" si="10"/>
        <v>B003</v>
      </c>
      <c r="F24" s="15" t="str">
        <f t="shared" si="0"/>
        <v>12847</v>
      </c>
      <c r="G24" s="15" t="str">
        <f t="shared" si="1"/>
        <v>3-1</v>
      </c>
      <c r="H24" s="5" t="s">
        <v>32</v>
      </c>
      <c r="I24" s="5">
        <f t="shared" si="2"/>
        <v>2</v>
      </c>
      <c r="J24" s="5">
        <f t="shared" si="3"/>
        <v>2022</v>
      </c>
      <c r="K24" s="5">
        <f t="shared" si="4"/>
        <v>28</v>
      </c>
      <c r="L24" s="7">
        <f t="shared" si="5"/>
        <v>44620</v>
      </c>
      <c r="M24" s="5" t="s">
        <v>32</v>
      </c>
      <c r="U24" s="5" t="s">
        <v>33</v>
      </c>
      <c r="V24" s="5" t="str">
        <f t="shared" si="6"/>
        <v>clientes - varios</v>
      </c>
      <c r="W24" s="5" t="str">
        <f t="shared" si="7"/>
        <v>CLIENTES - VARIOS</v>
      </c>
      <c r="X24" s="5" t="str">
        <f t="shared" si="8"/>
        <v>Clientes - Varios</v>
      </c>
      <c r="Y24" s="5">
        <v>99999999</v>
      </c>
      <c r="Z24" s="5" t="s">
        <v>34</v>
      </c>
      <c r="AA24" s="5" t="s">
        <v>35</v>
      </c>
      <c r="AD24" s="5" t="s">
        <v>36</v>
      </c>
      <c r="AE24" s="5">
        <v>508.47</v>
      </c>
      <c r="AF24" s="5">
        <v>0</v>
      </c>
      <c r="AG24" s="5">
        <v>91.53</v>
      </c>
      <c r="AH24" s="5">
        <f t="shared" si="9"/>
        <v>600</v>
      </c>
    </row>
    <row r="25" spans="1:34" x14ac:dyDescent="0.25">
      <c r="A25" s="5">
        <v>10</v>
      </c>
      <c r="B25" s="5" t="s">
        <v>49</v>
      </c>
      <c r="C25" s="5" t="s">
        <v>30</v>
      </c>
      <c r="D25" s="5" t="s">
        <v>52</v>
      </c>
      <c r="E25" s="15" t="str">
        <f t="shared" si="10"/>
        <v>B003</v>
      </c>
      <c r="F25" s="15" t="str">
        <f t="shared" si="0"/>
        <v>12846</v>
      </c>
      <c r="G25" s="15" t="str">
        <f t="shared" si="1"/>
        <v>3-1</v>
      </c>
      <c r="H25" s="5" t="s">
        <v>32</v>
      </c>
      <c r="I25" s="5">
        <f t="shared" si="2"/>
        <v>2</v>
      </c>
      <c r="J25" s="5">
        <f t="shared" si="3"/>
        <v>2022</v>
      </c>
      <c r="K25" s="5">
        <f t="shared" si="4"/>
        <v>28</v>
      </c>
      <c r="L25" s="7">
        <f t="shared" si="5"/>
        <v>44620</v>
      </c>
      <c r="M25" s="5" t="s">
        <v>32</v>
      </c>
      <c r="U25" s="5" t="s">
        <v>33</v>
      </c>
      <c r="V25" s="5" t="str">
        <f t="shared" si="6"/>
        <v>clientes - varios</v>
      </c>
      <c r="W25" s="5" t="str">
        <f t="shared" si="7"/>
        <v>CLIENTES - VARIOS</v>
      </c>
      <c r="X25" s="5" t="str">
        <f t="shared" si="8"/>
        <v>Clientes - Varios</v>
      </c>
      <c r="Y25" s="5">
        <v>99999999</v>
      </c>
      <c r="Z25" s="5" t="s">
        <v>34</v>
      </c>
      <c r="AA25" s="5" t="s">
        <v>35</v>
      </c>
      <c r="AD25" s="5" t="s">
        <v>36</v>
      </c>
      <c r="AE25" s="5">
        <v>508.47</v>
      </c>
      <c r="AF25" s="5">
        <v>0</v>
      </c>
      <c r="AG25" s="5">
        <v>91.53</v>
      </c>
      <c r="AH25" s="5">
        <f t="shared" si="9"/>
        <v>600</v>
      </c>
    </row>
    <row r="26" spans="1:34" x14ac:dyDescent="0.25">
      <c r="A26" s="5">
        <v>11</v>
      </c>
      <c r="B26" s="5" t="s">
        <v>49</v>
      </c>
      <c r="C26" s="5" t="s">
        <v>30</v>
      </c>
      <c r="D26" s="5" t="s">
        <v>53</v>
      </c>
      <c r="E26" s="15" t="str">
        <f t="shared" si="10"/>
        <v>B003</v>
      </c>
      <c r="F26" s="15" t="str">
        <f t="shared" si="0"/>
        <v>12845</v>
      </c>
      <c r="G26" s="15" t="str">
        <f t="shared" si="1"/>
        <v>3-1</v>
      </c>
      <c r="H26" s="5" t="s">
        <v>32</v>
      </c>
      <c r="I26" s="5">
        <f t="shared" si="2"/>
        <v>2</v>
      </c>
      <c r="J26" s="5">
        <f t="shared" si="3"/>
        <v>2022</v>
      </c>
      <c r="K26" s="5">
        <f t="shared" si="4"/>
        <v>28</v>
      </c>
      <c r="L26" s="7">
        <f t="shared" si="5"/>
        <v>44620</v>
      </c>
      <c r="M26" s="5" t="s">
        <v>32</v>
      </c>
      <c r="U26" s="5" t="s">
        <v>33</v>
      </c>
      <c r="V26" s="5" t="str">
        <f t="shared" si="6"/>
        <v>clientes - varios</v>
      </c>
      <c r="W26" s="5" t="str">
        <f t="shared" si="7"/>
        <v>CLIENTES - VARIOS</v>
      </c>
      <c r="X26" s="5" t="str">
        <f t="shared" si="8"/>
        <v>Clientes - Varios</v>
      </c>
      <c r="Y26" s="5">
        <v>99999999</v>
      </c>
      <c r="Z26" s="5" t="s">
        <v>34</v>
      </c>
      <c r="AA26" s="5" t="s">
        <v>35</v>
      </c>
      <c r="AD26" s="5" t="s">
        <v>36</v>
      </c>
      <c r="AE26" s="5">
        <v>508.47</v>
      </c>
      <c r="AF26" s="5">
        <v>0</v>
      </c>
      <c r="AG26" s="5">
        <v>91.53</v>
      </c>
      <c r="AH26" s="5">
        <f t="shared" si="9"/>
        <v>600</v>
      </c>
    </row>
    <row r="27" spans="1:34" x14ac:dyDescent="0.25">
      <c r="A27" s="5">
        <v>12</v>
      </c>
      <c r="B27" s="5" t="s">
        <v>49</v>
      </c>
      <c r="C27" s="5" t="s">
        <v>30</v>
      </c>
      <c r="D27" s="5" t="s">
        <v>54</v>
      </c>
      <c r="E27" s="15" t="str">
        <f t="shared" si="10"/>
        <v>B003</v>
      </c>
      <c r="F27" s="15" t="str">
        <f t="shared" si="0"/>
        <v>12844</v>
      </c>
      <c r="G27" s="15" t="str">
        <f t="shared" si="1"/>
        <v>3-1</v>
      </c>
      <c r="H27" s="5" t="s">
        <v>32</v>
      </c>
      <c r="I27" s="5">
        <f t="shared" si="2"/>
        <v>2</v>
      </c>
      <c r="J27" s="5">
        <f t="shared" si="3"/>
        <v>2022</v>
      </c>
      <c r="K27" s="5">
        <f t="shared" si="4"/>
        <v>28</v>
      </c>
      <c r="L27" s="7">
        <f t="shared" si="5"/>
        <v>44620</v>
      </c>
      <c r="M27" s="5" t="s">
        <v>32</v>
      </c>
      <c r="U27" s="5" t="s">
        <v>33</v>
      </c>
      <c r="V27" s="5" t="str">
        <f t="shared" si="6"/>
        <v>clientes - varios</v>
      </c>
      <c r="W27" s="5" t="str">
        <f t="shared" si="7"/>
        <v>CLIENTES - VARIOS</v>
      </c>
      <c r="X27" s="5" t="str">
        <f t="shared" si="8"/>
        <v>Clientes - Varios</v>
      </c>
      <c r="Y27" s="5">
        <v>99999999</v>
      </c>
      <c r="Z27" s="5" t="s">
        <v>34</v>
      </c>
      <c r="AA27" s="5" t="s">
        <v>35</v>
      </c>
      <c r="AD27" s="5" t="s">
        <v>36</v>
      </c>
      <c r="AE27" s="5">
        <v>508.47</v>
      </c>
      <c r="AF27" s="5">
        <v>0</v>
      </c>
      <c r="AG27" s="5">
        <v>91.53</v>
      </c>
      <c r="AH27" s="5">
        <f t="shared" si="9"/>
        <v>600</v>
      </c>
    </row>
    <row r="28" spans="1:34" x14ac:dyDescent="0.25">
      <c r="A28" s="5">
        <v>13</v>
      </c>
      <c r="B28" s="5" t="s">
        <v>55</v>
      </c>
      <c r="C28" s="5" t="s">
        <v>30</v>
      </c>
      <c r="D28" s="5" t="s">
        <v>56</v>
      </c>
      <c r="E28" s="15" t="str">
        <f t="shared" si="10"/>
        <v>B002</v>
      </c>
      <c r="F28" s="15" t="str">
        <f t="shared" si="0"/>
        <v>16078</v>
      </c>
      <c r="G28" s="15" t="str">
        <f t="shared" si="1"/>
        <v>2-1</v>
      </c>
      <c r="H28" s="5" t="s">
        <v>32</v>
      </c>
      <c r="I28" s="5">
        <f t="shared" si="2"/>
        <v>2</v>
      </c>
      <c r="J28" s="5">
        <f t="shared" si="3"/>
        <v>2022</v>
      </c>
      <c r="K28" s="5">
        <f t="shared" si="4"/>
        <v>28</v>
      </c>
      <c r="L28" s="7">
        <f t="shared" si="5"/>
        <v>44620</v>
      </c>
      <c r="M28" s="5" t="s">
        <v>32</v>
      </c>
      <c r="U28" s="5" t="s">
        <v>33</v>
      </c>
      <c r="V28" s="5" t="str">
        <f t="shared" si="6"/>
        <v>clientes - varios</v>
      </c>
      <c r="W28" s="5" t="str">
        <f t="shared" si="7"/>
        <v>CLIENTES - VARIOS</v>
      </c>
      <c r="X28" s="5" t="str">
        <f t="shared" si="8"/>
        <v>Clientes - Varios</v>
      </c>
      <c r="Y28" s="5">
        <v>99999999</v>
      </c>
      <c r="Z28" s="5" t="s">
        <v>34</v>
      </c>
      <c r="AA28" s="5" t="s">
        <v>35</v>
      </c>
      <c r="AD28" s="5" t="s">
        <v>36</v>
      </c>
      <c r="AE28" s="5">
        <v>508.47</v>
      </c>
      <c r="AF28" s="5">
        <v>0</v>
      </c>
      <c r="AG28" s="5">
        <v>91.53</v>
      </c>
      <c r="AH28" s="5">
        <f t="shared" si="9"/>
        <v>600</v>
      </c>
    </row>
    <row r="29" spans="1:34" x14ac:dyDescent="0.25">
      <c r="A29" s="5">
        <v>14</v>
      </c>
      <c r="B29" s="5" t="s">
        <v>55</v>
      </c>
      <c r="C29" s="5" t="s">
        <v>30</v>
      </c>
      <c r="D29" s="5" t="s">
        <v>57</v>
      </c>
      <c r="E29" s="15" t="str">
        <f t="shared" si="10"/>
        <v>B002</v>
      </c>
      <c r="F29" s="15" t="str">
        <f t="shared" si="0"/>
        <v>16077</v>
      </c>
      <c r="G29" s="15" t="str">
        <f t="shared" si="1"/>
        <v>2-1</v>
      </c>
      <c r="H29" s="5" t="s">
        <v>32</v>
      </c>
      <c r="I29" s="5">
        <f t="shared" si="2"/>
        <v>2</v>
      </c>
      <c r="J29" s="5">
        <f t="shared" si="3"/>
        <v>2022</v>
      </c>
      <c r="K29" s="5">
        <f t="shared" si="4"/>
        <v>28</v>
      </c>
      <c r="L29" s="7">
        <f t="shared" si="5"/>
        <v>44620</v>
      </c>
      <c r="M29" s="5" t="s">
        <v>32</v>
      </c>
      <c r="U29" s="5" t="s">
        <v>33</v>
      </c>
      <c r="V29" s="5" t="str">
        <f t="shared" si="6"/>
        <v>clientes - varios</v>
      </c>
      <c r="W29" s="5" t="str">
        <f t="shared" si="7"/>
        <v>CLIENTES - VARIOS</v>
      </c>
      <c r="X29" s="5" t="str">
        <f t="shared" si="8"/>
        <v>Clientes - Varios</v>
      </c>
      <c r="Y29" s="5">
        <v>99999999</v>
      </c>
      <c r="Z29" s="5" t="s">
        <v>34</v>
      </c>
      <c r="AA29" s="5" t="s">
        <v>35</v>
      </c>
      <c r="AD29" s="5" t="s">
        <v>36</v>
      </c>
      <c r="AE29" s="5">
        <v>508.47</v>
      </c>
      <c r="AF29" s="5">
        <v>0</v>
      </c>
      <c r="AG29" s="5">
        <v>91.53</v>
      </c>
      <c r="AH29" s="5">
        <f t="shared" si="9"/>
        <v>600</v>
      </c>
    </row>
    <row r="30" spans="1:34" x14ac:dyDescent="0.25">
      <c r="A30" s="5">
        <v>15</v>
      </c>
      <c r="B30" s="5" t="s">
        <v>29</v>
      </c>
      <c r="C30" s="5" t="s">
        <v>30</v>
      </c>
      <c r="D30" s="5" t="s">
        <v>58</v>
      </c>
      <c r="E30" s="15" t="str">
        <f t="shared" si="10"/>
        <v>B001</v>
      </c>
      <c r="F30" s="15" t="str">
        <f t="shared" si="0"/>
        <v>17244</v>
      </c>
      <c r="G30" s="15" t="str">
        <f t="shared" si="1"/>
        <v>1-1</v>
      </c>
      <c r="H30" s="5" t="s">
        <v>32</v>
      </c>
      <c r="I30" s="5">
        <f t="shared" si="2"/>
        <v>2</v>
      </c>
      <c r="J30" s="5">
        <f t="shared" si="3"/>
        <v>2022</v>
      </c>
      <c r="K30" s="5">
        <f t="shared" si="4"/>
        <v>28</v>
      </c>
      <c r="L30" s="7">
        <f t="shared" si="5"/>
        <v>44620</v>
      </c>
      <c r="M30" s="5" t="s">
        <v>32</v>
      </c>
      <c r="U30" s="5" t="s">
        <v>33</v>
      </c>
      <c r="V30" s="5" t="str">
        <f t="shared" si="6"/>
        <v>clientes - varios</v>
      </c>
      <c r="W30" s="5" t="str">
        <f t="shared" si="7"/>
        <v>CLIENTES - VARIOS</v>
      </c>
      <c r="X30" s="5" t="str">
        <f t="shared" si="8"/>
        <v>Clientes - Varios</v>
      </c>
      <c r="Y30" s="5">
        <v>99999999</v>
      </c>
      <c r="Z30" s="5" t="s">
        <v>34</v>
      </c>
      <c r="AA30" s="5" t="s">
        <v>35</v>
      </c>
      <c r="AD30" s="5" t="s">
        <v>36</v>
      </c>
      <c r="AE30" s="5">
        <v>423.73</v>
      </c>
      <c r="AF30" s="5">
        <v>0</v>
      </c>
      <c r="AG30" s="5">
        <v>76.27</v>
      </c>
      <c r="AH30" s="5">
        <f t="shared" si="9"/>
        <v>500</v>
      </c>
    </row>
    <row r="31" spans="1:34" x14ac:dyDescent="0.25">
      <c r="A31" s="5">
        <v>16</v>
      </c>
      <c r="B31" s="5" t="s">
        <v>29</v>
      </c>
      <c r="C31" s="5" t="s">
        <v>38</v>
      </c>
      <c r="D31" s="5" t="s">
        <v>59</v>
      </c>
      <c r="E31" s="15" t="str">
        <f t="shared" si="10"/>
        <v>F001</v>
      </c>
      <c r="F31" s="15" t="str">
        <f t="shared" si="0"/>
        <v>8638</v>
      </c>
      <c r="G31" s="15" t="str">
        <f t="shared" si="1"/>
        <v>1-8</v>
      </c>
      <c r="H31" s="5" t="s">
        <v>32</v>
      </c>
      <c r="I31" s="5">
        <f t="shared" si="2"/>
        <v>2</v>
      </c>
      <c r="J31" s="5">
        <f t="shared" si="3"/>
        <v>2022</v>
      </c>
      <c r="K31" s="5">
        <f t="shared" si="4"/>
        <v>28</v>
      </c>
      <c r="L31" s="7">
        <f t="shared" si="5"/>
        <v>44620</v>
      </c>
      <c r="M31" s="5" t="s">
        <v>32</v>
      </c>
      <c r="R31" s="5" t="s">
        <v>60</v>
      </c>
      <c r="S31" s="5" t="s">
        <v>61</v>
      </c>
      <c r="T31" s="5" t="s">
        <v>60</v>
      </c>
      <c r="U31" s="5" t="s">
        <v>62</v>
      </c>
      <c r="V31" s="5" t="str">
        <f t="shared" si="6"/>
        <v>ramfers ingenieros e.i.r.l.</v>
      </c>
      <c r="W31" s="5" t="str">
        <f t="shared" si="7"/>
        <v>RAMFERS INGENIEROS E.I.R.L.</v>
      </c>
      <c r="X31" s="5" t="str">
        <f t="shared" si="8"/>
        <v>Ramfers Ingenieros E.I.R.L.</v>
      </c>
      <c r="Y31" s="5">
        <v>20608411306</v>
      </c>
      <c r="Z31" s="5" t="s">
        <v>34</v>
      </c>
      <c r="AA31" s="5" t="s">
        <v>35</v>
      </c>
      <c r="AD31" s="5" t="s">
        <v>36</v>
      </c>
      <c r="AE31" s="5">
        <v>677.97</v>
      </c>
      <c r="AF31" s="5">
        <v>0</v>
      </c>
      <c r="AG31" s="5">
        <v>122.03</v>
      </c>
      <c r="AH31" s="5">
        <f t="shared" si="9"/>
        <v>800</v>
      </c>
    </row>
    <row r="32" spans="1:34" x14ac:dyDescent="0.25">
      <c r="A32" s="5">
        <v>17</v>
      </c>
      <c r="B32" s="5" t="s">
        <v>29</v>
      </c>
      <c r="C32" s="5" t="s">
        <v>30</v>
      </c>
      <c r="D32" s="5" t="s">
        <v>63</v>
      </c>
      <c r="E32" s="15" t="str">
        <f t="shared" si="10"/>
        <v>B001</v>
      </c>
      <c r="F32" s="15" t="str">
        <f t="shared" si="0"/>
        <v>17243</v>
      </c>
      <c r="G32" s="15" t="str">
        <f t="shared" si="1"/>
        <v>1-1</v>
      </c>
      <c r="H32" s="5" t="s">
        <v>32</v>
      </c>
      <c r="I32" s="5">
        <f t="shared" si="2"/>
        <v>2</v>
      </c>
      <c r="J32" s="5">
        <f t="shared" si="3"/>
        <v>2022</v>
      </c>
      <c r="K32" s="5">
        <f t="shared" si="4"/>
        <v>28</v>
      </c>
      <c r="L32" s="7">
        <f t="shared" si="5"/>
        <v>44620</v>
      </c>
      <c r="M32" s="5" t="s">
        <v>32</v>
      </c>
      <c r="U32" s="5" t="s">
        <v>33</v>
      </c>
      <c r="V32" s="5" t="str">
        <f t="shared" si="6"/>
        <v>clientes - varios</v>
      </c>
      <c r="W32" s="5" t="str">
        <f t="shared" si="7"/>
        <v>CLIENTES - VARIOS</v>
      </c>
      <c r="X32" s="5" t="str">
        <f t="shared" si="8"/>
        <v>Clientes - Varios</v>
      </c>
      <c r="Y32" s="5">
        <v>99999999</v>
      </c>
      <c r="Z32" s="5" t="s">
        <v>34</v>
      </c>
      <c r="AA32" s="5" t="s">
        <v>35</v>
      </c>
      <c r="AD32" s="5" t="s">
        <v>36</v>
      </c>
      <c r="AE32" s="5">
        <v>107.71</v>
      </c>
      <c r="AF32" s="5">
        <v>0</v>
      </c>
      <c r="AG32" s="5">
        <v>19.39</v>
      </c>
      <c r="AH32" s="5">
        <f t="shared" si="9"/>
        <v>127.1</v>
      </c>
    </row>
    <row r="33" spans="1:34" x14ac:dyDescent="0.25">
      <c r="A33" s="5">
        <v>18</v>
      </c>
      <c r="B33" s="5" t="s">
        <v>29</v>
      </c>
      <c r="C33" s="5" t="s">
        <v>30</v>
      </c>
      <c r="D33" s="5" t="s">
        <v>64</v>
      </c>
      <c r="E33" s="15" t="str">
        <f t="shared" si="10"/>
        <v>B001</v>
      </c>
      <c r="F33" s="15" t="str">
        <f t="shared" si="0"/>
        <v>17242</v>
      </c>
      <c r="G33" s="15" t="str">
        <f t="shared" si="1"/>
        <v>1-1</v>
      </c>
      <c r="H33" s="5" t="s">
        <v>32</v>
      </c>
      <c r="I33" s="5">
        <f t="shared" si="2"/>
        <v>2</v>
      </c>
      <c r="J33" s="5">
        <f t="shared" si="3"/>
        <v>2022</v>
      </c>
      <c r="K33" s="5">
        <f t="shared" si="4"/>
        <v>28</v>
      </c>
      <c r="L33" s="7">
        <f t="shared" si="5"/>
        <v>44620</v>
      </c>
      <c r="M33" s="5" t="s">
        <v>32</v>
      </c>
      <c r="U33" s="5" t="s">
        <v>33</v>
      </c>
      <c r="V33" s="5" t="str">
        <f t="shared" si="6"/>
        <v>clientes - varios</v>
      </c>
      <c r="W33" s="5" t="str">
        <f t="shared" si="7"/>
        <v>CLIENTES - VARIOS</v>
      </c>
      <c r="X33" s="5" t="str">
        <f t="shared" si="8"/>
        <v>Clientes - Varios</v>
      </c>
      <c r="Y33" s="5">
        <v>99999999</v>
      </c>
      <c r="Z33" s="5" t="s">
        <v>34</v>
      </c>
      <c r="AA33" s="5" t="s">
        <v>35</v>
      </c>
      <c r="AD33" s="5" t="s">
        <v>36</v>
      </c>
      <c r="AE33" s="5">
        <v>508.47</v>
      </c>
      <c r="AF33" s="5">
        <v>0</v>
      </c>
      <c r="AG33" s="5">
        <v>91.53</v>
      </c>
      <c r="AH33" s="5">
        <f t="shared" si="9"/>
        <v>600</v>
      </c>
    </row>
    <row r="34" spans="1:34" x14ac:dyDescent="0.25">
      <c r="A34" s="5">
        <v>19</v>
      </c>
      <c r="B34" s="5" t="s">
        <v>29</v>
      </c>
      <c r="C34" s="5" t="s">
        <v>38</v>
      </c>
      <c r="D34" s="5" t="s">
        <v>65</v>
      </c>
      <c r="E34" s="15" t="str">
        <f t="shared" si="10"/>
        <v>F001</v>
      </c>
      <c r="F34" s="15" t="str">
        <f t="shared" si="0"/>
        <v>8637</v>
      </c>
      <c r="G34" s="15" t="str">
        <f t="shared" si="1"/>
        <v>1-8</v>
      </c>
      <c r="H34" s="5" t="s">
        <v>32</v>
      </c>
      <c r="I34" s="5">
        <f t="shared" si="2"/>
        <v>2</v>
      </c>
      <c r="J34" s="5">
        <f t="shared" si="3"/>
        <v>2022</v>
      </c>
      <c r="K34" s="5">
        <f t="shared" si="4"/>
        <v>28</v>
      </c>
      <c r="L34" s="7">
        <f t="shared" si="5"/>
        <v>44620</v>
      </c>
      <c r="M34" s="5" t="s">
        <v>32</v>
      </c>
      <c r="R34" s="5" t="s">
        <v>66</v>
      </c>
      <c r="S34" s="5" t="s">
        <v>40</v>
      </c>
      <c r="T34" s="5" t="s">
        <v>41</v>
      </c>
      <c r="U34" s="5" t="s">
        <v>67</v>
      </c>
      <c r="V34" s="5" t="str">
        <f t="shared" si="6"/>
        <v>regalado cieza segundo</v>
      </c>
      <c r="W34" s="5" t="str">
        <f t="shared" si="7"/>
        <v>REGALADO CIEZA SEGUNDO</v>
      </c>
      <c r="X34" s="5" t="str">
        <f t="shared" si="8"/>
        <v>Regalado Cieza Segundo</v>
      </c>
      <c r="Y34" s="5">
        <v>10166087916</v>
      </c>
      <c r="Z34" s="5" t="s">
        <v>34</v>
      </c>
      <c r="AA34" s="5" t="s">
        <v>35</v>
      </c>
      <c r="AD34" s="5" t="s">
        <v>36</v>
      </c>
      <c r="AE34" s="5">
        <v>2457.63</v>
      </c>
      <c r="AF34" s="5">
        <v>0</v>
      </c>
      <c r="AG34" s="5">
        <v>442.37</v>
      </c>
      <c r="AH34" s="5">
        <f t="shared" si="9"/>
        <v>2900</v>
      </c>
    </row>
    <row r="35" spans="1:34" x14ac:dyDescent="0.25">
      <c r="A35" s="5">
        <v>20</v>
      </c>
      <c r="B35" s="5" t="s">
        <v>29</v>
      </c>
      <c r="C35" s="5" t="s">
        <v>38</v>
      </c>
      <c r="D35" s="5" t="s">
        <v>68</v>
      </c>
      <c r="E35" s="15" t="str">
        <f t="shared" si="10"/>
        <v>F001</v>
      </c>
      <c r="F35" s="15" t="str">
        <f t="shared" si="0"/>
        <v>8636</v>
      </c>
      <c r="G35" s="15" t="str">
        <f t="shared" si="1"/>
        <v>1-8</v>
      </c>
      <c r="H35" s="5" t="s">
        <v>32</v>
      </c>
      <c r="I35" s="5">
        <f t="shared" si="2"/>
        <v>2</v>
      </c>
      <c r="J35" s="5">
        <f t="shared" si="3"/>
        <v>2022</v>
      </c>
      <c r="K35" s="5">
        <f t="shared" si="4"/>
        <v>28</v>
      </c>
      <c r="L35" s="7">
        <f t="shared" si="5"/>
        <v>44620</v>
      </c>
      <c r="M35" s="5" t="s">
        <v>32</v>
      </c>
      <c r="R35" s="5" t="s">
        <v>66</v>
      </c>
      <c r="S35" s="5" t="s">
        <v>40</v>
      </c>
      <c r="T35" s="5" t="s">
        <v>41</v>
      </c>
      <c r="U35" s="5" t="s">
        <v>67</v>
      </c>
      <c r="V35" s="5" t="str">
        <f t="shared" si="6"/>
        <v>regalado cieza segundo</v>
      </c>
      <c r="W35" s="5" t="str">
        <f t="shared" si="7"/>
        <v>REGALADO CIEZA SEGUNDO</v>
      </c>
      <c r="X35" s="5" t="str">
        <f t="shared" si="8"/>
        <v>Regalado Cieza Segundo</v>
      </c>
      <c r="Y35" s="5">
        <v>10166087916</v>
      </c>
      <c r="Z35" s="5" t="s">
        <v>34</v>
      </c>
      <c r="AA35" s="5" t="s">
        <v>35</v>
      </c>
      <c r="AD35" s="5" t="s">
        <v>36</v>
      </c>
      <c r="AE35" s="5">
        <v>2457.63</v>
      </c>
      <c r="AF35" s="5">
        <v>0</v>
      </c>
      <c r="AG35" s="5">
        <v>442.37</v>
      </c>
      <c r="AH35" s="5">
        <f t="shared" si="9"/>
        <v>2900</v>
      </c>
    </row>
    <row r="36" spans="1:34" x14ac:dyDescent="0.25">
      <c r="A36" s="5">
        <v>21</v>
      </c>
      <c r="B36" s="5" t="s">
        <v>29</v>
      </c>
      <c r="C36" s="5" t="s">
        <v>38</v>
      </c>
      <c r="D36" s="5" t="s">
        <v>69</v>
      </c>
      <c r="E36" s="15" t="str">
        <f t="shared" si="10"/>
        <v>F001</v>
      </c>
      <c r="F36" s="15" t="str">
        <f t="shared" si="0"/>
        <v>8635</v>
      </c>
      <c r="G36" s="15" t="str">
        <f t="shared" si="1"/>
        <v>1-8</v>
      </c>
      <c r="H36" s="5" t="s">
        <v>32</v>
      </c>
      <c r="I36" s="5">
        <f t="shared" si="2"/>
        <v>2</v>
      </c>
      <c r="J36" s="5">
        <f t="shared" si="3"/>
        <v>2022</v>
      </c>
      <c r="K36" s="5">
        <f t="shared" si="4"/>
        <v>28</v>
      </c>
      <c r="L36" s="7">
        <f t="shared" si="5"/>
        <v>44620</v>
      </c>
      <c r="M36" s="5" t="s">
        <v>32</v>
      </c>
      <c r="R36" s="5" t="s">
        <v>60</v>
      </c>
      <c r="S36" s="5" t="s">
        <v>61</v>
      </c>
      <c r="T36" s="5" t="s">
        <v>60</v>
      </c>
      <c r="U36" s="5" t="s">
        <v>70</v>
      </c>
      <c r="V36" s="5" t="str">
        <f t="shared" si="6"/>
        <v>corporacion lems s.a.c.</v>
      </c>
      <c r="W36" s="5" t="str">
        <f t="shared" si="7"/>
        <v>CORPORACION LEMS S.A.C.</v>
      </c>
      <c r="X36" s="5" t="str">
        <f t="shared" si="8"/>
        <v>Corporacion Lems S.A.C.</v>
      </c>
      <c r="Y36" s="5">
        <v>20529359625</v>
      </c>
      <c r="Z36" s="5" t="s">
        <v>34</v>
      </c>
      <c r="AA36" s="5" t="s">
        <v>35</v>
      </c>
      <c r="AD36" s="5" t="s">
        <v>36</v>
      </c>
      <c r="AE36" s="5">
        <v>847.46</v>
      </c>
      <c r="AF36" s="5">
        <v>0</v>
      </c>
      <c r="AG36" s="5">
        <v>152.54</v>
      </c>
      <c r="AH36" s="5">
        <f t="shared" si="9"/>
        <v>1000</v>
      </c>
    </row>
    <row r="37" spans="1:34" x14ac:dyDescent="0.25">
      <c r="A37" s="5">
        <v>22</v>
      </c>
      <c r="B37" s="5" t="s">
        <v>29</v>
      </c>
      <c r="C37" s="5" t="s">
        <v>30</v>
      </c>
      <c r="D37" s="5" t="s">
        <v>71</v>
      </c>
      <c r="E37" s="15" t="str">
        <f t="shared" si="10"/>
        <v>B001</v>
      </c>
      <c r="F37" s="15" t="str">
        <f t="shared" si="0"/>
        <v>17241</v>
      </c>
      <c r="G37" s="15" t="str">
        <f t="shared" si="1"/>
        <v>1-1</v>
      </c>
      <c r="H37" s="5" t="s">
        <v>32</v>
      </c>
      <c r="I37" s="5">
        <f t="shared" si="2"/>
        <v>2</v>
      </c>
      <c r="J37" s="5">
        <f t="shared" si="3"/>
        <v>2022</v>
      </c>
      <c r="K37" s="5">
        <f t="shared" si="4"/>
        <v>28</v>
      </c>
      <c r="L37" s="7">
        <f t="shared" si="5"/>
        <v>44620</v>
      </c>
      <c r="M37" s="5" t="s">
        <v>32</v>
      </c>
      <c r="U37" s="5" t="s">
        <v>33</v>
      </c>
      <c r="V37" s="5" t="str">
        <f t="shared" si="6"/>
        <v>clientes - varios</v>
      </c>
      <c r="W37" s="5" t="str">
        <f t="shared" si="7"/>
        <v>CLIENTES - VARIOS</v>
      </c>
      <c r="X37" s="5" t="str">
        <f t="shared" si="8"/>
        <v>Clientes - Varios</v>
      </c>
      <c r="Y37" s="5">
        <v>99999999</v>
      </c>
      <c r="Z37" s="5" t="s">
        <v>34</v>
      </c>
      <c r="AA37" s="5" t="s">
        <v>35</v>
      </c>
      <c r="AD37" s="5" t="s">
        <v>36</v>
      </c>
      <c r="AE37" s="5">
        <v>211.86</v>
      </c>
      <c r="AF37" s="5">
        <v>0</v>
      </c>
      <c r="AG37" s="5">
        <v>38.14</v>
      </c>
      <c r="AH37" s="5">
        <f t="shared" si="9"/>
        <v>250</v>
      </c>
    </row>
    <row r="38" spans="1:34" x14ac:dyDescent="0.25">
      <c r="A38" s="5">
        <v>23</v>
      </c>
      <c r="B38" s="5" t="s">
        <v>29</v>
      </c>
      <c r="C38" s="5" t="s">
        <v>38</v>
      </c>
      <c r="D38" s="5" t="s">
        <v>72</v>
      </c>
      <c r="E38" s="15" t="str">
        <f t="shared" si="10"/>
        <v>F001</v>
      </c>
      <c r="F38" s="15" t="str">
        <f t="shared" si="0"/>
        <v>8634</v>
      </c>
      <c r="G38" s="15" t="str">
        <f t="shared" si="1"/>
        <v>1-8</v>
      </c>
      <c r="H38" s="5" t="s">
        <v>32</v>
      </c>
      <c r="I38" s="5">
        <f t="shared" si="2"/>
        <v>2</v>
      </c>
      <c r="J38" s="5">
        <f t="shared" si="3"/>
        <v>2022</v>
      </c>
      <c r="K38" s="5">
        <f t="shared" si="4"/>
        <v>28</v>
      </c>
      <c r="L38" s="7">
        <f t="shared" si="5"/>
        <v>44620</v>
      </c>
      <c r="M38" s="5" t="s">
        <v>32</v>
      </c>
      <c r="R38" s="5" t="s">
        <v>60</v>
      </c>
      <c r="S38" s="5" t="s">
        <v>61</v>
      </c>
      <c r="T38" s="5" t="s">
        <v>60</v>
      </c>
      <c r="U38" s="5" t="s">
        <v>73</v>
      </c>
      <c r="V38" s="5" t="str">
        <f t="shared" si="6"/>
        <v>los yaxes a&amp;b sac</v>
      </c>
      <c r="W38" s="5" t="str">
        <f t="shared" si="7"/>
        <v>LOS YAXES A&amp;B SAC</v>
      </c>
      <c r="X38" s="5" t="str">
        <f t="shared" si="8"/>
        <v>Los Yaxes A&amp;B Sac</v>
      </c>
      <c r="Y38" s="5">
        <v>20602536107</v>
      </c>
      <c r="Z38" s="5" t="s">
        <v>34</v>
      </c>
      <c r="AA38" s="5" t="s">
        <v>35</v>
      </c>
      <c r="AD38" s="5" t="s">
        <v>36</v>
      </c>
      <c r="AE38" s="5">
        <v>205.08</v>
      </c>
      <c r="AF38" s="5">
        <v>0</v>
      </c>
      <c r="AG38" s="5">
        <v>36.92</v>
      </c>
      <c r="AH38" s="5">
        <f t="shared" si="9"/>
        <v>242</v>
      </c>
    </row>
    <row r="39" spans="1:34" x14ac:dyDescent="0.25">
      <c r="A39" s="5">
        <v>24</v>
      </c>
      <c r="B39" s="5" t="s">
        <v>29</v>
      </c>
      <c r="C39" s="5" t="s">
        <v>38</v>
      </c>
      <c r="D39" s="5" t="s">
        <v>74</v>
      </c>
      <c r="E39" s="15" t="str">
        <f t="shared" si="10"/>
        <v>F001</v>
      </c>
      <c r="F39" s="15" t="str">
        <f t="shared" si="0"/>
        <v>8633</v>
      </c>
      <c r="G39" s="15" t="str">
        <f t="shared" si="1"/>
        <v>1-8</v>
      </c>
      <c r="H39" s="5" t="s">
        <v>32</v>
      </c>
      <c r="I39" s="5">
        <f t="shared" si="2"/>
        <v>2</v>
      </c>
      <c r="J39" s="5">
        <f t="shared" si="3"/>
        <v>2022</v>
      </c>
      <c r="K39" s="5">
        <f t="shared" si="4"/>
        <v>28</v>
      </c>
      <c r="L39" s="7">
        <f t="shared" si="5"/>
        <v>44620</v>
      </c>
      <c r="M39" s="5" t="s">
        <v>32</v>
      </c>
      <c r="U39" s="5" t="s">
        <v>75</v>
      </c>
      <c r="V39" s="5" t="str">
        <f t="shared" si="6"/>
        <v>rojas guevara clyder norbil</v>
      </c>
      <c r="W39" s="5" t="str">
        <f t="shared" si="7"/>
        <v>ROJAS GUEVARA CLYDER NORBIL</v>
      </c>
      <c r="X39" s="5" t="str">
        <f t="shared" si="8"/>
        <v>Rojas Guevara Clyder Norbil</v>
      </c>
      <c r="Y39" s="5">
        <v>10272874293</v>
      </c>
      <c r="Z39" s="5" t="s">
        <v>34</v>
      </c>
      <c r="AA39" s="5" t="s">
        <v>35</v>
      </c>
      <c r="AD39" s="5" t="s">
        <v>36</v>
      </c>
      <c r="AE39" s="5">
        <v>127.12</v>
      </c>
      <c r="AF39" s="5">
        <v>0</v>
      </c>
      <c r="AG39" s="5">
        <v>22.88</v>
      </c>
      <c r="AH39" s="5">
        <f t="shared" si="9"/>
        <v>150</v>
      </c>
    </row>
    <row r="40" spans="1:34" x14ac:dyDescent="0.25">
      <c r="A40" s="5">
        <v>25</v>
      </c>
      <c r="B40" s="5" t="s">
        <v>49</v>
      </c>
      <c r="C40" s="5" t="s">
        <v>38</v>
      </c>
      <c r="D40" s="5" t="s">
        <v>76</v>
      </c>
      <c r="E40" s="15" t="str">
        <f t="shared" si="10"/>
        <v>F003</v>
      </c>
      <c r="F40" s="15" t="str">
        <f t="shared" si="0"/>
        <v>2117</v>
      </c>
      <c r="G40" s="15" t="str">
        <f t="shared" si="1"/>
        <v>3-2</v>
      </c>
      <c r="H40" s="5" t="s">
        <v>32</v>
      </c>
      <c r="I40" s="5">
        <f t="shared" si="2"/>
        <v>2</v>
      </c>
      <c r="J40" s="5">
        <f t="shared" si="3"/>
        <v>2022</v>
      </c>
      <c r="K40" s="5">
        <f t="shared" si="4"/>
        <v>28</v>
      </c>
      <c r="L40" s="7">
        <f t="shared" si="5"/>
        <v>44620</v>
      </c>
      <c r="M40" s="5" t="s">
        <v>32</v>
      </c>
      <c r="U40" s="5" t="s">
        <v>77</v>
      </c>
      <c r="V40" s="5" t="str">
        <f t="shared" si="6"/>
        <v>jvc transport &amp; services s.a.c</v>
      </c>
      <c r="W40" s="5" t="str">
        <f t="shared" si="7"/>
        <v>JVC TRANSPORT &amp; SERVICES S.A.C</v>
      </c>
      <c r="X40" s="5" t="str">
        <f t="shared" si="8"/>
        <v>Jvc Transport &amp; Services S.A.C</v>
      </c>
      <c r="Y40" s="5">
        <v>20557418751</v>
      </c>
      <c r="Z40" s="5" t="s">
        <v>34</v>
      </c>
      <c r="AA40" s="5" t="s">
        <v>35</v>
      </c>
      <c r="AD40" s="5" t="s">
        <v>36</v>
      </c>
      <c r="AE40" s="5">
        <v>62.71</v>
      </c>
      <c r="AF40" s="5">
        <v>0</v>
      </c>
      <c r="AG40" s="5">
        <v>11.29</v>
      </c>
      <c r="AH40" s="5">
        <f t="shared" si="9"/>
        <v>74</v>
      </c>
    </row>
    <row r="41" spans="1:34" x14ac:dyDescent="0.25">
      <c r="A41" s="5">
        <v>26</v>
      </c>
      <c r="B41" s="5" t="s">
        <v>29</v>
      </c>
      <c r="C41" s="5" t="s">
        <v>30</v>
      </c>
      <c r="D41" s="5" t="s">
        <v>78</v>
      </c>
      <c r="E41" s="15" t="str">
        <f t="shared" si="10"/>
        <v>B001</v>
      </c>
      <c r="F41" s="15" t="str">
        <f t="shared" si="0"/>
        <v>17240</v>
      </c>
      <c r="G41" s="15" t="str">
        <f t="shared" si="1"/>
        <v>1-1</v>
      </c>
      <c r="H41" s="5" t="s">
        <v>32</v>
      </c>
      <c r="I41" s="5">
        <f t="shared" si="2"/>
        <v>2</v>
      </c>
      <c r="J41" s="5">
        <f t="shared" si="3"/>
        <v>2022</v>
      </c>
      <c r="K41" s="5">
        <f t="shared" si="4"/>
        <v>28</v>
      </c>
      <c r="L41" s="7">
        <f t="shared" si="5"/>
        <v>44620</v>
      </c>
      <c r="M41" s="5" t="s">
        <v>32</v>
      </c>
      <c r="U41" s="5" t="s">
        <v>33</v>
      </c>
      <c r="V41" s="5" t="str">
        <f t="shared" si="6"/>
        <v>clientes - varios</v>
      </c>
      <c r="W41" s="5" t="str">
        <f t="shared" si="7"/>
        <v>CLIENTES - VARIOS</v>
      </c>
      <c r="X41" s="5" t="str">
        <f t="shared" si="8"/>
        <v>Clientes - Varios</v>
      </c>
      <c r="Y41" s="5">
        <v>99999999</v>
      </c>
      <c r="Z41" s="5" t="s">
        <v>34</v>
      </c>
      <c r="AA41" s="5" t="s">
        <v>35</v>
      </c>
      <c r="AD41" s="5" t="s">
        <v>36</v>
      </c>
      <c r="AE41" s="5">
        <v>33.9</v>
      </c>
      <c r="AF41" s="5">
        <v>0</v>
      </c>
      <c r="AG41" s="5">
        <v>6.1</v>
      </c>
      <c r="AH41" s="5">
        <f t="shared" si="9"/>
        <v>40</v>
      </c>
    </row>
    <row r="42" spans="1:34" x14ac:dyDescent="0.25">
      <c r="A42" s="5">
        <v>27</v>
      </c>
      <c r="B42" s="5" t="s">
        <v>29</v>
      </c>
      <c r="C42" s="5" t="s">
        <v>30</v>
      </c>
      <c r="D42" s="5" t="s">
        <v>79</v>
      </c>
      <c r="E42" s="15" t="str">
        <f t="shared" si="10"/>
        <v>B001</v>
      </c>
      <c r="F42" s="15" t="str">
        <f t="shared" si="0"/>
        <v>17239</v>
      </c>
      <c r="G42" s="15" t="str">
        <f t="shared" si="1"/>
        <v>1-1</v>
      </c>
      <c r="H42" s="5" t="s">
        <v>32</v>
      </c>
      <c r="I42" s="5">
        <f t="shared" si="2"/>
        <v>2</v>
      </c>
      <c r="J42" s="5">
        <f t="shared" si="3"/>
        <v>2022</v>
      </c>
      <c r="K42" s="5">
        <f t="shared" si="4"/>
        <v>28</v>
      </c>
      <c r="L42" s="7">
        <f t="shared" si="5"/>
        <v>44620</v>
      </c>
      <c r="M42" s="5" t="s">
        <v>32</v>
      </c>
      <c r="U42" s="5" t="s">
        <v>33</v>
      </c>
      <c r="V42" s="5" t="str">
        <f t="shared" si="6"/>
        <v>clientes - varios</v>
      </c>
      <c r="W42" s="5" t="str">
        <f t="shared" si="7"/>
        <v>CLIENTES - VARIOS</v>
      </c>
      <c r="X42" s="5" t="str">
        <f t="shared" si="8"/>
        <v>Clientes - Varios</v>
      </c>
      <c r="Y42" s="5">
        <v>99999999</v>
      </c>
      <c r="Z42" s="5" t="s">
        <v>34</v>
      </c>
      <c r="AA42" s="5" t="s">
        <v>35</v>
      </c>
      <c r="AD42" s="5" t="s">
        <v>36</v>
      </c>
      <c r="AE42" s="5">
        <v>77.540000000000006</v>
      </c>
      <c r="AF42" s="5">
        <v>0</v>
      </c>
      <c r="AG42" s="5">
        <v>13.96</v>
      </c>
      <c r="AH42" s="5">
        <f t="shared" si="9"/>
        <v>91.5</v>
      </c>
    </row>
    <row r="43" spans="1:34" x14ac:dyDescent="0.25">
      <c r="A43" s="5">
        <v>28</v>
      </c>
      <c r="B43" s="5" t="s">
        <v>49</v>
      </c>
      <c r="C43" s="5" t="s">
        <v>30</v>
      </c>
      <c r="D43" s="5" t="s">
        <v>80</v>
      </c>
      <c r="E43" s="15" t="str">
        <f t="shared" si="10"/>
        <v>B003</v>
      </c>
      <c r="F43" s="15" t="str">
        <f t="shared" si="0"/>
        <v>12843</v>
      </c>
      <c r="G43" s="15" t="str">
        <f t="shared" si="1"/>
        <v>3-1</v>
      </c>
      <c r="H43" s="5" t="s">
        <v>32</v>
      </c>
      <c r="I43" s="5">
        <f t="shared" si="2"/>
        <v>2</v>
      </c>
      <c r="J43" s="5">
        <f t="shared" si="3"/>
        <v>2022</v>
      </c>
      <c r="K43" s="5">
        <f t="shared" si="4"/>
        <v>28</v>
      </c>
      <c r="L43" s="7">
        <f t="shared" si="5"/>
        <v>44620</v>
      </c>
      <c r="M43" s="5" t="s">
        <v>32</v>
      </c>
      <c r="U43" s="5" t="s">
        <v>33</v>
      </c>
      <c r="V43" s="5" t="str">
        <f t="shared" si="6"/>
        <v>clientes - varios</v>
      </c>
      <c r="W43" s="5" t="str">
        <f t="shared" si="7"/>
        <v>CLIENTES - VARIOS</v>
      </c>
      <c r="X43" s="5" t="str">
        <f t="shared" si="8"/>
        <v>Clientes - Varios</v>
      </c>
      <c r="Y43" s="5">
        <v>99999999</v>
      </c>
      <c r="Z43" s="5" t="s">
        <v>34</v>
      </c>
      <c r="AA43" s="5" t="s">
        <v>35</v>
      </c>
      <c r="AD43" s="5" t="s">
        <v>36</v>
      </c>
      <c r="AE43" s="5">
        <v>508.47</v>
      </c>
      <c r="AF43" s="5">
        <v>0</v>
      </c>
      <c r="AG43" s="5">
        <v>91.53</v>
      </c>
      <c r="AH43" s="5">
        <f t="shared" si="9"/>
        <v>600</v>
      </c>
    </row>
    <row r="44" spans="1:34" x14ac:dyDescent="0.25">
      <c r="A44" s="5">
        <v>29</v>
      </c>
      <c r="B44" s="5" t="s">
        <v>29</v>
      </c>
      <c r="C44" s="5" t="s">
        <v>30</v>
      </c>
      <c r="D44" s="5" t="s">
        <v>81</v>
      </c>
      <c r="E44" s="15" t="str">
        <f t="shared" si="10"/>
        <v>B001</v>
      </c>
      <c r="F44" s="15" t="str">
        <f t="shared" si="0"/>
        <v>17238</v>
      </c>
      <c r="G44" s="15" t="str">
        <f t="shared" si="1"/>
        <v>1-1</v>
      </c>
      <c r="H44" s="5" t="s">
        <v>32</v>
      </c>
      <c r="I44" s="5">
        <f t="shared" si="2"/>
        <v>2</v>
      </c>
      <c r="J44" s="5">
        <f t="shared" si="3"/>
        <v>2022</v>
      </c>
      <c r="K44" s="5">
        <f t="shared" si="4"/>
        <v>28</v>
      </c>
      <c r="L44" s="7">
        <f t="shared" si="5"/>
        <v>44620</v>
      </c>
      <c r="M44" s="5" t="s">
        <v>32</v>
      </c>
      <c r="U44" s="5" t="s">
        <v>33</v>
      </c>
      <c r="V44" s="5" t="str">
        <f t="shared" si="6"/>
        <v>clientes - varios</v>
      </c>
      <c r="W44" s="5" t="str">
        <f t="shared" si="7"/>
        <v>CLIENTES - VARIOS</v>
      </c>
      <c r="X44" s="5" t="str">
        <f t="shared" si="8"/>
        <v>Clientes - Varios</v>
      </c>
      <c r="Y44" s="5">
        <v>99999999</v>
      </c>
      <c r="Z44" s="5" t="s">
        <v>34</v>
      </c>
      <c r="AA44" s="5" t="s">
        <v>35</v>
      </c>
      <c r="AD44" s="5" t="s">
        <v>36</v>
      </c>
      <c r="AE44" s="5">
        <v>84.75</v>
      </c>
      <c r="AF44" s="5">
        <v>0</v>
      </c>
      <c r="AG44" s="5">
        <v>15.25</v>
      </c>
      <c r="AH44" s="5">
        <f t="shared" si="9"/>
        <v>100</v>
      </c>
    </row>
    <row r="45" spans="1:34" x14ac:dyDescent="0.25">
      <c r="A45" s="5">
        <v>30</v>
      </c>
      <c r="B45" s="5" t="s">
        <v>29</v>
      </c>
      <c r="C45" s="5" t="s">
        <v>38</v>
      </c>
      <c r="D45" s="5" t="s">
        <v>82</v>
      </c>
      <c r="E45" s="15" t="str">
        <f t="shared" si="10"/>
        <v>F001</v>
      </c>
      <c r="F45" s="15" t="str">
        <f t="shared" si="0"/>
        <v>8632</v>
      </c>
      <c r="G45" s="15" t="str">
        <f t="shared" si="1"/>
        <v>1-8</v>
      </c>
      <c r="H45" s="5" t="s">
        <v>32</v>
      </c>
      <c r="I45" s="5">
        <f t="shared" si="2"/>
        <v>2</v>
      </c>
      <c r="J45" s="5">
        <f t="shared" si="3"/>
        <v>2022</v>
      </c>
      <c r="K45" s="5">
        <f t="shared" si="4"/>
        <v>28</v>
      </c>
      <c r="L45" s="7">
        <f t="shared" si="5"/>
        <v>44620</v>
      </c>
      <c r="M45" s="5" t="s">
        <v>32</v>
      </c>
      <c r="S45" s="5" t="s">
        <v>40</v>
      </c>
      <c r="T45" s="5" t="s">
        <v>41</v>
      </c>
      <c r="U45" s="5" t="s">
        <v>83</v>
      </c>
      <c r="V45" s="5" t="str">
        <f t="shared" si="6"/>
        <v>sosa pagaza elias fernando</v>
      </c>
      <c r="W45" s="5" t="str">
        <f t="shared" si="7"/>
        <v>SOSA PAGAZA ELIAS FERNANDO</v>
      </c>
      <c r="X45" s="5" t="str">
        <f t="shared" si="8"/>
        <v>Sosa Pagaza Elias Fernando</v>
      </c>
      <c r="Y45" s="5">
        <v>10000974787</v>
      </c>
      <c r="Z45" s="5" t="s">
        <v>34</v>
      </c>
      <c r="AA45" s="5" t="s">
        <v>35</v>
      </c>
      <c r="AD45" s="5" t="s">
        <v>36</v>
      </c>
      <c r="AE45" s="5">
        <v>266.10000000000002</v>
      </c>
      <c r="AF45" s="5">
        <v>0</v>
      </c>
      <c r="AG45" s="5">
        <v>47.9</v>
      </c>
      <c r="AH45" s="5">
        <f t="shared" si="9"/>
        <v>314</v>
      </c>
    </row>
    <row r="46" spans="1:34" x14ac:dyDescent="0.25">
      <c r="A46" s="5">
        <v>31</v>
      </c>
      <c r="B46" s="5" t="s">
        <v>29</v>
      </c>
      <c r="C46" s="5" t="s">
        <v>30</v>
      </c>
      <c r="D46" s="5" t="s">
        <v>84</v>
      </c>
      <c r="E46" s="15" t="str">
        <f t="shared" si="10"/>
        <v>B001</v>
      </c>
      <c r="F46" s="15" t="str">
        <f t="shared" si="0"/>
        <v>17237</v>
      </c>
      <c r="G46" s="15" t="str">
        <f t="shared" si="1"/>
        <v>1-1</v>
      </c>
      <c r="H46" s="5" t="s">
        <v>32</v>
      </c>
      <c r="I46" s="5">
        <f t="shared" si="2"/>
        <v>2</v>
      </c>
      <c r="J46" s="5">
        <f t="shared" si="3"/>
        <v>2022</v>
      </c>
      <c r="K46" s="5">
        <f t="shared" si="4"/>
        <v>28</v>
      </c>
      <c r="L46" s="7">
        <f t="shared" si="5"/>
        <v>44620</v>
      </c>
      <c r="M46" s="5" t="s">
        <v>32</v>
      </c>
      <c r="U46" s="5" t="s">
        <v>85</v>
      </c>
      <c r="V46" s="5" t="str">
        <f t="shared" si="6"/>
        <v>paz guevara, belthier</v>
      </c>
      <c r="W46" s="5" t="str">
        <f t="shared" si="7"/>
        <v>PAZ GUEVARA, BELTHIER</v>
      </c>
      <c r="X46" s="5" t="str">
        <f t="shared" si="8"/>
        <v>Paz Guevara, Belthier</v>
      </c>
      <c r="Y46" s="5">
        <v>28105854</v>
      </c>
      <c r="Z46" s="5" t="s">
        <v>34</v>
      </c>
      <c r="AA46" s="5" t="s">
        <v>35</v>
      </c>
      <c r="AD46" s="5" t="s">
        <v>36</v>
      </c>
      <c r="AE46" s="5">
        <v>33.9</v>
      </c>
      <c r="AF46" s="5">
        <v>0</v>
      </c>
      <c r="AG46" s="5">
        <v>6.1</v>
      </c>
      <c r="AH46" s="5">
        <f t="shared" si="9"/>
        <v>40</v>
      </c>
    </row>
    <row r="47" spans="1:34" x14ac:dyDescent="0.25">
      <c r="A47" s="5">
        <v>32</v>
      </c>
      <c r="B47" s="5" t="s">
        <v>29</v>
      </c>
      <c r="C47" s="5" t="s">
        <v>38</v>
      </c>
      <c r="D47" s="5" t="s">
        <v>86</v>
      </c>
      <c r="E47" s="15" t="str">
        <f t="shared" si="10"/>
        <v>F001</v>
      </c>
      <c r="F47" s="15" t="str">
        <f t="shared" si="0"/>
        <v>8631</v>
      </c>
      <c r="G47" s="15" t="str">
        <f t="shared" si="1"/>
        <v>1-8</v>
      </c>
      <c r="H47" s="5" t="s">
        <v>32</v>
      </c>
      <c r="I47" s="5">
        <f t="shared" si="2"/>
        <v>2</v>
      </c>
      <c r="J47" s="5">
        <f t="shared" si="3"/>
        <v>2022</v>
      </c>
      <c r="K47" s="5">
        <f t="shared" si="4"/>
        <v>28</v>
      </c>
      <c r="L47" s="7">
        <f t="shared" si="5"/>
        <v>44620</v>
      </c>
      <c r="M47" s="5" t="s">
        <v>32</v>
      </c>
      <c r="R47" s="5" t="s">
        <v>87</v>
      </c>
      <c r="S47" s="5" t="s">
        <v>40</v>
      </c>
      <c r="T47" s="5" t="s">
        <v>41</v>
      </c>
      <c r="U47" s="5" t="s">
        <v>88</v>
      </c>
      <c r="V47" s="5" t="str">
        <f t="shared" si="6"/>
        <v>empresa de transportes turismo la espiga e.i.r.l.</v>
      </c>
      <c r="W47" s="5" t="str">
        <f t="shared" si="7"/>
        <v>EMPRESA DE TRANSPORTES TURISMO LA ESPIGA E.I.R.L.</v>
      </c>
      <c r="X47" s="5" t="str">
        <f t="shared" si="8"/>
        <v>Empresa De Transportes Turismo La Espiga E.I.R.L.</v>
      </c>
      <c r="Y47" s="5">
        <v>20488132912</v>
      </c>
      <c r="Z47" s="5" t="s">
        <v>34</v>
      </c>
      <c r="AA47" s="5" t="s">
        <v>35</v>
      </c>
      <c r="AD47" s="5" t="s">
        <v>36</v>
      </c>
      <c r="AE47" s="5">
        <v>171.02</v>
      </c>
      <c r="AF47" s="5">
        <v>0</v>
      </c>
      <c r="AG47" s="5">
        <v>30.78</v>
      </c>
      <c r="AH47" s="5">
        <f t="shared" si="9"/>
        <v>201.8</v>
      </c>
    </row>
    <row r="48" spans="1:34" x14ac:dyDescent="0.25">
      <c r="A48" s="5">
        <v>33</v>
      </c>
      <c r="B48" s="5" t="s">
        <v>49</v>
      </c>
      <c r="C48" s="5" t="s">
        <v>30</v>
      </c>
      <c r="D48" s="5" t="s">
        <v>89</v>
      </c>
      <c r="E48" s="15" t="str">
        <f t="shared" si="10"/>
        <v>B003</v>
      </c>
      <c r="F48" s="15" t="str">
        <f t="shared" si="0"/>
        <v>12842</v>
      </c>
      <c r="G48" s="15" t="str">
        <f t="shared" si="1"/>
        <v>3-1</v>
      </c>
      <c r="H48" s="5" t="s">
        <v>90</v>
      </c>
      <c r="I48" s="5">
        <f t="shared" si="2"/>
        <v>2</v>
      </c>
      <c r="J48" s="5">
        <f t="shared" si="3"/>
        <v>2022</v>
      </c>
      <c r="K48" s="5">
        <f t="shared" si="4"/>
        <v>27</v>
      </c>
      <c r="L48" s="7">
        <f t="shared" si="5"/>
        <v>44619</v>
      </c>
      <c r="M48" s="5" t="s">
        <v>90</v>
      </c>
      <c r="U48" s="5" t="s">
        <v>33</v>
      </c>
      <c r="V48" s="5" t="str">
        <f t="shared" si="6"/>
        <v>clientes - varios</v>
      </c>
      <c r="W48" s="5" t="str">
        <f t="shared" si="7"/>
        <v>CLIENTES - VARIOS</v>
      </c>
      <c r="X48" s="5" t="str">
        <f t="shared" si="8"/>
        <v>Clientes - Varios</v>
      </c>
      <c r="Y48" s="5">
        <v>99999999</v>
      </c>
      <c r="Z48" s="5" t="s">
        <v>34</v>
      </c>
      <c r="AA48" s="5" t="s">
        <v>35</v>
      </c>
      <c r="AD48" s="5" t="s">
        <v>36</v>
      </c>
      <c r="AE48" s="5">
        <v>42.37</v>
      </c>
      <c r="AF48" s="5">
        <v>0</v>
      </c>
      <c r="AG48" s="5">
        <v>7.63</v>
      </c>
      <c r="AH48" s="5">
        <f t="shared" si="9"/>
        <v>50</v>
      </c>
    </row>
    <row r="49" spans="1:34" x14ac:dyDescent="0.25">
      <c r="A49" s="5">
        <v>34</v>
      </c>
      <c r="B49" s="5" t="s">
        <v>29</v>
      </c>
      <c r="C49" s="5" t="s">
        <v>38</v>
      </c>
      <c r="D49" s="5" t="s">
        <v>91</v>
      </c>
      <c r="E49" s="15" t="str">
        <f t="shared" si="10"/>
        <v>F001</v>
      </c>
      <c r="F49" s="15" t="str">
        <f t="shared" si="0"/>
        <v>8630</v>
      </c>
      <c r="G49" s="15" t="str">
        <f t="shared" si="1"/>
        <v>1-8</v>
      </c>
      <c r="H49" s="5" t="s">
        <v>90</v>
      </c>
      <c r="I49" s="5">
        <f t="shared" si="2"/>
        <v>2</v>
      </c>
      <c r="J49" s="5">
        <f t="shared" si="3"/>
        <v>2022</v>
      </c>
      <c r="K49" s="5">
        <f t="shared" si="4"/>
        <v>27</v>
      </c>
      <c r="L49" s="7">
        <f t="shared" si="5"/>
        <v>44619</v>
      </c>
      <c r="M49" s="5" t="s">
        <v>90</v>
      </c>
      <c r="R49" s="5" t="s">
        <v>92</v>
      </c>
      <c r="S49" s="5" t="s">
        <v>40</v>
      </c>
      <c r="T49" s="5" t="s">
        <v>41</v>
      </c>
      <c r="U49" s="5" t="s">
        <v>93</v>
      </c>
      <c r="V49" s="5" t="str">
        <f t="shared" si="6"/>
        <v>transporte mi poderoso cautivo jd &amp; a e.i.r.l.</v>
      </c>
      <c r="W49" s="5" t="str">
        <f t="shared" si="7"/>
        <v>TRANSPORTE MI PODEROSO CAUTIVO JD &amp; A E.I.R.L.</v>
      </c>
      <c r="X49" s="5" t="str">
        <f t="shared" si="8"/>
        <v>Transporte Mi Poderoso Cautivo Jd &amp; A E.I.R.L.</v>
      </c>
      <c r="Y49" s="5">
        <v>20607139378</v>
      </c>
      <c r="Z49" s="5" t="s">
        <v>34</v>
      </c>
      <c r="AA49" s="5" t="s">
        <v>35</v>
      </c>
      <c r="AD49" s="5" t="s">
        <v>36</v>
      </c>
      <c r="AE49" s="5">
        <v>1186.44</v>
      </c>
      <c r="AF49" s="5">
        <v>0</v>
      </c>
      <c r="AG49" s="5">
        <v>213.56</v>
      </c>
      <c r="AH49" s="5">
        <f t="shared" si="9"/>
        <v>1400</v>
      </c>
    </row>
    <row r="50" spans="1:34" x14ac:dyDescent="0.25">
      <c r="A50" s="5">
        <v>35</v>
      </c>
      <c r="B50" s="5" t="s">
        <v>29</v>
      </c>
      <c r="C50" s="5" t="s">
        <v>38</v>
      </c>
      <c r="D50" s="5" t="s">
        <v>94</v>
      </c>
      <c r="E50" s="15" t="str">
        <f t="shared" si="10"/>
        <v>F001</v>
      </c>
      <c r="F50" s="15" t="str">
        <f t="shared" si="0"/>
        <v>8629</v>
      </c>
      <c r="G50" s="15" t="str">
        <f t="shared" si="1"/>
        <v>1-8</v>
      </c>
      <c r="H50" s="5" t="s">
        <v>90</v>
      </c>
      <c r="I50" s="5">
        <f t="shared" si="2"/>
        <v>2</v>
      </c>
      <c r="J50" s="5">
        <f t="shared" si="3"/>
        <v>2022</v>
      </c>
      <c r="K50" s="5">
        <f t="shared" si="4"/>
        <v>27</v>
      </c>
      <c r="L50" s="7">
        <f t="shared" si="5"/>
        <v>44619</v>
      </c>
      <c r="M50" s="5" t="s">
        <v>90</v>
      </c>
      <c r="R50" s="5" t="s">
        <v>41</v>
      </c>
      <c r="S50" s="5" t="s">
        <v>40</v>
      </c>
      <c r="T50" s="5" t="s">
        <v>41</v>
      </c>
      <c r="U50" s="5" t="s">
        <v>95</v>
      </c>
      <c r="V50" s="5" t="str">
        <f t="shared" si="6"/>
        <v>distribuciones e.m.i. s.a.c.</v>
      </c>
      <c r="W50" s="5" t="str">
        <f t="shared" si="7"/>
        <v>DISTRIBUCIONES E.M.I. S.A.C.</v>
      </c>
      <c r="X50" s="5" t="str">
        <f t="shared" si="8"/>
        <v>Distribuciones E.M.I. S.A.C.</v>
      </c>
      <c r="Y50" s="5">
        <v>20352813711</v>
      </c>
      <c r="Z50" s="5" t="s">
        <v>34</v>
      </c>
      <c r="AA50" s="5" t="s">
        <v>35</v>
      </c>
      <c r="AD50" s="5" t="s">
        <v>36</v>
      </c>
      <c r="AE50" s="5">
        <v>50.85</v>
      </c>
      <c r="AF50" s="5">
        <v>0</v>
      </c>
      <c r="AG50" s="5">
        <v>9.15</v>
      </c>
      <c r="AH50" s="5">
        <f t="shared" si="9"/>
        <v>60</v>
      </c>
    </row>
    <row r="51" spans="1:34" x14ac:dyDescent="0.25">
      <c r="A51" s="5">
        <v>36</v>
      </c>
      <c r="B51" s="5" t="s">
        <v>29</v>
      </c>
      <c r="C51" s="5" t="s">
        <v>38</v>
      </c>
      <c r="D51" s="5" t="s">
        <v>96</v>
      </c>
      <c r="E51" s="15" t="str">
        <f t="shared" si="10"/>
        <v>F001</v>
      </c>
      <c r="F51" s="15" t="str">
        <f t="shared" si="0"/>
        <v>8628</v>
      </c>
      <c r="G51" s="15" t="str">
        <f t="shared" si="1"/>
        <v>1-8</v>
      </c>
      <c r="H51" s="5" t="s">
        <v>90</v>
      </c>
      <c r="I51" s="5">
        <f t="shared" si="2"/>
        <v>2</v>
      </c>
      <c r="J51" s="5">
        <f t="shared" si="3"/>
        <v>2022</v>
      </c>
      <c r="K51" s="5">
        <f t="shared" si="4"/>
        <v>27</v>
      </c>
      <c r="L51" s="7">
        <f t="shared" si="5"/>
        <v>44619</v>
      </c>
      <c r="M51" s="5" t="s">
        <v>90</v>
      </c>
      <c r="R51" s="5" t="s">
        <v>92</v>
      </c>
      <c r="S51" s="5" t="s">
        <v>40</v>
      </c>
      <c r="T51" s="5" t="s">
        <v>41</v>
      </c>
      <c r="U51" s="5" t="s">
        <v>93</v>
      </c>
      <c r="V51" s="5" t="str">
        <f t="shared" si="6"/>
        <v>transporte mi poderoso cautivo jd &amp; a e.i.r.l.</v>
      </c>
      <c r="W51" s="5" t="str">
        <f t="shared" si="7"/>
        <v>TRANSPORTE MI PODEROSO CAUTIVO JD &amp; A E.I.R.L.</v>
      </c>
      <c r="X51" s="5" t="str">
        <f t="shared" si="8"/>
        <v>Transporte Mi Poderoso Cautivo Jd &amp; A E.I.R.L.</v>
      </c>
      <c r="Y51" s="5">
        <v>20607139378</v>
      </c>
      <c r="Z51" s="5" t="s">
        <v>34</v>
      </c>
      <c r="AA51" s="5" t="s">
        <v>35</v>
      </c>
      <c r="AD51" s="5" t="s">
        <v>36</v>
      </c>
      <c r="AE51" s="5">
        <v>677.97</v>
      </c>
      <c r="AF51" s="5">
        <v>0</v>
      </c>
      <c r="AG51" s="5">
        <v>122.03</v>
      </c>
      <c r="AH51" s="5">
        <f t="shared" si="9"/>
        <v>800</v>
      </c>
    </row>
    <row r="52" spans="1:34" x14ac:dyDescent="0.25">
      <c r="A52" s="5">
        <v>37</v>
      </c>
      <c r="B52" s="5" t="s">
        <v>97</v>
      </c>
      <c r="C52" s="5" t="s">
        <v>38</v>
      </c>
      <c r="D52" s="15" t="s">
        <v>98</v>
      </c>
      <c r="E52" s="15" t="str">
        <f t="shared" si="10"/>
        <v>F004</v>
      </c>
      <c r="F52" s="15" t="str">
        <f t="shared" si="0"/>
        <v>4-443</v>
      </c>
      <c r="G52" s="15" t="str">
        <f t="shared" si="1"/>
        <v>4-4</v>
      </c>
      <c r="H52" s="5" t="s">
        <v>90</v>
      </c>
      <c r="I52" s="5">
        <f t="shared" si="2"/>
        <v>2</v>
      </c>
      <c r="J52" s="5">
        <f t="shared" si="3"/>
        <v>2022</v>
      </c>
      <c r="K52" s="5">
        <f t="shared" si="4"/>
        <v>27</v>
      </c>
      <c r="L52" s="7">
        <f t="shared" si="5"/>
        <v>44619</v>
      </c>
      <c r="M52" s="5" t="s">
        <v>90</v>
      </c>
      <c r="U52" s="5" t="s">
        <v>99</v>
      </c>
      <c r="V52" s="5" t="str">
        <f t="shared" si="6"/>
        <v>estacion de servicios soritor e.i.r.l.</v>
      </c>
      <c r="W52" s="5" t="str">
        <f t="shared" si="7"/>
        <v>ESTACION DE SERVICIOS SORITOR E.I.R.L.</v>
      </c>
      <c r="X52" s="5" t="str">
        <f t="shared" si="8"/>
        <v>Estacion De Servicios Soritor E.I.R.L.</v>
      </c>
      <c r="Y52" s="5">
        <v>20493942094</v>
      </c>
      <c r="Z52" s="5" t="s">
        <v>34</v>
      </c>
      <c r="AA52" s="5" t="s">
        <v>35</v>
      </c>
      <c r="AD52" s="5" t="s">
        <v>36</v>
      </c>
      <c r="AE52" s="5">
        <v>1165.25</v>
      </c>
      <c r="AF52" s="5">
        <v>0</v>
      </c>
      <c r="AG52" s="5">
        <v>209.75</v>
      </c>
      <c r="AH52" s="5">
        <f t="shared" si="9"/>
        <v>1375</v>
      </c>
    </row>
    <row r="53" spans="1:34" x14ac:dyDescent="0.25">
      <c r="A53" s="5">
        <v>38</v>
      </c>
      <c r="B53" s="5" t="s">
        <v>97</v>
      </c>
      <c r="C53" s="5" t="s">
        <v>38</v>
      </c>
      <c r="D53" s="5" t="s">
        <v>100</v>
      </c>
      <c r="E53" s="15" t="str">
        <f t="shared" si="10"/>
        <v>F004</v>
      </c>
      <c r="F53" s="15" t="str">
        <f t="shared" si="0"/>
        <v>4-442</v>
      </c>
      <c r="G53" s="15" t="str">
        <f t="shared" si="1"/>
        <v>4-4</v>
      </c>
      <c r="H53" s="5" t="s">
        <v>90</v>
      </c>
      <c r="I53" s="5">
        <f t="shared" si="2"/>
        <v>2</v>
      </c>
      <c r="J53" s="5">
        <f t="shared" si="3"/>
        <v>2022</v>
      </c>
      <c r="K53" s="5">
        <f t="shared" si="4"/>
        <v>27</v>
      </c>
      <c r="L53" s="7">
        <f t="shared" si="5"/>
        <v>44619</v>
      </c>
      <c r="M53" s="5" t="s">
        <v>90</v>
      </c>
      <c r="U53" s="5" t="s">
        <v>99</v>
      </c>
      <c r="V53" s="5" t="str">
        <f t="shared" si="6"/>
        <v>estacion de servicios soritor e.i.r.l.</v>
      </c>
      <c r="W53" s="5" t="str">
        <f t="shared" si="7"/>
        <v>ESTACION DE SERVICIOS SORITOR E.I.R.L.</v>
      </c>
      <c r="X53" s="5" t="str">
        <f t="shared" si="8"/>
        <v>Estacion De Servicios Soritor E.I.R.L.</v>
      </c>
      <c r="Y53" s="5">
        <v>20493942094</v>
      </c>
      <c r="Z53" s="5" t="s">
        <v>34</v>
      </c>
      <c r="AA53" s="5" t="s">
        <v>35</v>
      </c>
      <c r="AD53" s="5" t="s">
        <v>36</v>
      </c>
      <c r="AE53" s="5">
        <v>1883.05</v>
      </c>
      <c r="AF53" s="5">
        <v>0</v>
      </c>
      <c r="AG53" s="5">
        <v>338.95</v>
      </c>
      <c r="AH53" s="5">
        <f t="shared" si="9"/>
        <v>2222</v>
      </c>
    </row>
    <row r="54" spans="1:34" x14ac:dyDescent="0.25">
      <c r="A54" s="5">
        <v>39</v>
      </c>
      <c r="B54" s="5" t="s">
        <v>97</v>
      </c>
      <c r="C54" s="5" t="s">
        <v>38</v>
      </c>
      <c r="D54" s="5" t="s">
        <v>101</v>
      </c>
      <c r="E54" s="15" t="str">
        <f t="shared" si="10"/>
        <v>F004</v>
      </c>
      <c r="F54" s="15" t="str">
        <f t="shared" si="0"/>
        <v>4-441</v>
      </c>
      <c r="G54" s="15" t="str">
        <f t="shared" si="1"/>
        <v>4-4</v>
      </c>
      <c r="H54" s="5" t="s">
        <v>90</v>
      </c>
      <c r="I54" s="5">
        <f t="shared" si="2"/>
        <v>2</v>
      </c>
      <c r="J54" s="5">
        <f t="shared" si="3"/>
        <v>2022</v>
      </c>
      <c r="K54" s="5">
        <f t="shared" si="4"/>
        <v>27</v>
      </c>
      <c r="L54" s="7">
        <f t="shared" si="5"/>
        <v>44619</v>
      </c>
      <c r="M54" s="5" t="s">
        <v>90</v>
      </c>
      <c r="R54" s="5" t="s">
        <v>102</v>
      </c>
      <c r="S54" s="5" t="s">
        <v>103</v>
      </c>
      <c r="T54" s="5" t="s">
        <v>104</v>
      </c>
      <c r="U54" s="5" t="s">
        <v>99</v>
      </c>
      <c r="V54" s="5" t="str">
        <f t="shared" si="6"/>
        <v>estacion de servicios soritor e.i.r.l.</v>
      </c>
      <c r="W54" s="5" t="str">
        <f t="shared" si="7"/>
        <v>ESTACION DE SERVICIOS SORITOR E.I.R.L.</v>
      </c>
      <c r="X54" s="5" t="str">
        <f t="shared" si="8"/>
        <v>Estacion De Servicios Soritor E.I.R.L.</v>
      </c>
      <c r="Y54" s="5">
        <v>20493942094</v>
      </c>
      <c r="Z54" s="5" t="s">
        <v>34</v>
      </c>
      <c r="AA54" s="5" t="s">
        <v>35</v>
      </c>
      <c r="AD54" s="5" t="s">
        <v>36</v>
      </c>
      <c r="AE54" s="5">
        <v>1169.92</v>
      </c>
      <c r="AF54" s="5">
        <v>0</v>
      </c>
      <c r="AG54" s="5">
        <v>210.58</v>
      </c>
      <c r="AH54" s="5">
        <f t="shared" si="9"/>
        <v>1380.5</v>
      </c>
    </row>
    <row r="55" spans="1:34" x14ac:dyDescent="0.25">
      <c r="A55" s="5">
        <v>40</v>
      </c>
      <c r="B55" s="5" t="s">
        <v>49</v>
      </c>
      <c r="C55" s="5" t="s">
        <v>38</v>
      </c>
      <c r="D55" s="5" t="s">
        <v>105</v>
      </c>
      <c r="E55" s="15" t="str">
        <f t="shared" si="10"/>
        <v>F003</v>
      </c>
      <c r="F55" s="15" t="str">
        <f t="shared" si="0"/>
        <v>2116</v>
      </c>
      <c r="G55" s="15" t="str">
        <f t="shared" si="1"/>
        <v>3-2</v>
      </c>
      <c r="H55" s="5" t="s">
        <v>90</v>
      </c>
      <c r="I55" s="5">
        <f t="shared" si="2"/>
        <v>2</v>
      </c>
      <c r="J55" s="5">
        <f t="shared" si="3"/>
        <v>2022</v>
      </c>
      <c r="K55" s="5">
        <f t="shared" si="4"/>
        <v>27</v>
      </c>
      <c r="L55" s="7">
        <f t="shared" si="5"/>
        <v>44619</v>
      </c>
      <c r="M55" s="5" t="s">
        <v>90</v>
      </c>
      <c r="R55" s="5" t="s">
        <v>41</v>
      </c>
      <c r="S55" s="5" t="s">
        <v>40</v>
      </c>
      <c r="T55" s="5" t="s">
        <v>41</v>
      </c>
      <c r="U55" s="5" t="s">
        <v>106</v>
      </c>
      <c r="V55" s="5" t="str">
        <f t="shared" si="6"/>
        <v>casiano maco segundo baltazar</v>
      </c>
      <c r="W55" s="5" t="str">
        <f t="shared" si="7"/>
        <v>CASIANO MACO SEGUNDO BALTAZAR</v>
      </c>
      <c r="X55" s="5" t="str">
        <f t="shared" si="8"/>
        <v>Casiano Maco Segundo Baltazar</v>
      </c>
      <c r="Y55" s="5">
        <v>10432479388</v>
      </c>
      <c r="Z55" s="5" t="s">
        <v>34</v>
      </c>
      <c r="AA55" s="5" t="s">
        <v>35</v>
      </c>
      <c r="AD55" s="5" t="s">
        <v>36</v>
      </c>
      <c r="AE55" s="5">
        <v>59.32</v>
      </c>
      <c r="AF55" s="5">
        <v>0</v>
      </c>
      <c r="AG55" s="5">
        <v>10.68</v>
      </c>
      <c r="AH55" s="5">
        <f t="shared" si="9"/>
        <v>70</v>
      </c>
    </row>
    <row r="56" spans="1:34" x14ac:dyDescent="0.25">
      <c r="A56" s="5">
        <v>41</v>
      </c>
      <c r="B56" s="5" t="s">
        <v>29</v>
      </c>
      <c r="C56" s="5" t="s">
        <v>38</v>
      </c>
      <c r="D56" s="5" t="s">
        <v>107</v>
      </c>
      <c r="E56" s="15" t="str">
        <f t="shared" si="10"/>
        <v>F001</v>
      </c>
      <c r="F56" s="15" t="str">
        <f t="shared" si="0"/>
        <v>8627</v>
      </c>
      <c r="G56" s="15" t="str">
        <f t="shared" si="1"/>
        <v>1-8</v>
      </c>
      <c r="H56" s="5" t="s">
        <v>90</v>
      </c>
      <c r="I56" s="5">
        <f t="shared" si="2"/>
        <v>2</v>
      </c>
      <c r="J56" s="5">
        <f t="shared" si="3"/>
        <v>2022</v>
      </c>
      <c r="K56" s="5">
        <f t="shared" si="4"/>
        <v>27</v>
      </c>
      <c r="L56" s="7">
        <f t="shared" si="5"/>
        <v>44619</v>
      </c>
      <c r="M56" s="5" t="s">
        <v>90</v>
      </c>
      <c r="U56" s="5" t="s">
        <v>108</v>
      </c>
      <c r="V56" s="5" t="str">
        <f t="shared" si="6"/>
        <v>empresa constructora y servicios generales akunta s.r.l.</v>
      </c>
      <c r="W56" s="5" t="str">
        <f t="shared" si="7"/>
        <v>EMPRESA CONSTRUCTORA Y SERVICIOS GENERALES AKUNTA S.R.L.</v>
      </c>
      <c r="X56" s="5" t="str">
        <f t="shared" si="8"/>
        <v>Empresa Constructora Y Servicios Generales Akunta S.R.L.</v>
      </c>
      <c r="Y56" s="5">
        <v>20496149425</v>
      </c>
      <c r="Z56" s="5" t="s">
        <v>34</v>
      </c>
      <c r="AA56" s="5" t="s">
        <v>35</v>
      </c>
      <c r="AD56" s="5" t="s">
        <v>36</v>
      </c>
      <c r="AE56" s="5">
        <v>112.71</v>
      </c>
      <c r="AF56" s="5">
        <v>0</v>
      </c>
      <c r="AG56" s="5">
        <v>20.29</v>
      </c>
      <c r="AH56" s="5">
        <f t="shared" si="9"/>
        <v>133</v>
      </c>
    </row>
    <row r="57" spans="1:34" x14ac:dyDescent="0.25">
      <c r="A57" s="5">
        <v>42</v>
      </c>
      <c r="B57" s="5" t="s">
        <v>29</v>
      </c>
      <c r="C57" s="5" t="s">
        <v>30</v>
      </c>
      <c r="D57" s="5" t="s">
        <v>109</v>
      </c>
      <c r="E57" s="15" t="str">
        <f t="shared" si="10"/>
        <v>B001</v>
      </c>
      <c r="F57" s="15" t="str">
        <f t="shared" si="0"/>
        <v>17236</v>
      </c>
      <c r="G57" s="15" t="str">
        <f t="shared" si="1"/>
        <v>1-1</v>
      </c>
      <c r="H57" s="5" t="s">
        <v>90</v>
      </c>
      <c r="I57" s="5">
        <f t="shared" si="2"/>
        <v>2</v>
      </c>
      <c r="J57" s="5">
        <f t="shared" si="3"/>
        <v>2022</v>
      </c>
      <c r="K57" s="5">
        <f t="shared" si="4"/>
        <v>27</v>
      </c>
      <c r="L57" s="7">
        <f t="shared" si="5"/>
        <v>44619</v>
      </c>
      <c r="M57" s="5" t="s">
        <v>90</v>
      </c>
      <c r="U57" s="5" t="s">
        <v>33</v>
      </c>
      <c r="V57" s="5" t="str">
        <f t="shared" si="6"/>
        <v>clientes - varios</v>
      </c>
      <c r="W57" s="5" t="str">
        <f t="shared" si="7"/>
        <v>CLIENTES - VARIOS</v>
      </c>
      <c r="X57" s="5" t="str">
        <f t="shared" si="8"/>
        <v>Clientes - Varios</v>
      </c>
      <c r="Y57" s="5">
        <v>99999999</v>
      </c>
      <c r="Z57" s="5" t="s">
        <v>34</v>
      </c>
      <c r="AA57" s="5" t="s">
        <v>35</v>
      </c>
      <c r="AD57" s="5" t="s">
        <v>36</v>
      </c>
      <c r="AE57" s="5">
        <v>77.97</v>
      </c>
      <c r="AF57" s="5">
        <v>0</v>
      </c>
      <c r="AG57" s="5">
        <v>14.03</v>
      </c>
      <c r="AH57" s="5">
        <f t="shared" si="9"/>
        <v>92</v>
      </c>
    </row>
    <row r="58" spans="1:34" x14ac:dyDescent="0.25">
      <c r="A58" s="5">
        <v>43</v>
      </c>
      <c r="B58" s="5" t="s">
        <v>29</v>
      </c>
      <c r="C58" s="5" t="s">
        <v>30</v>
      </c>
      <c r="D58" s="5" t="s">
        <v>110</v>
      </c>
      <c r="E58" s="15" t="str">
        <f t="shared" si="10"/>
        <v>B001</v>
      </c>
      <c r="F58" s="15" t="str">
        <f t="shared" si="0"/>
        <v>17235</v>
      </c>
      <c r="G58" s="15" t="str">
        <f t="shared" si="1"/>
        <v>1-1</v>
      </c>
      <c r="H58" s="5" t="s">
        <v>90</v>
      </c>
      <c r="I58" s="5">
        <f t="shared" si="2"/>
        <v>2</v>
      </c>
      <c r="J58" s="5">
        <f t="shared" si="3"/>
        <v>2022</v>
      </c>
      <c r="K58" s="5">
        <f t="shared" si="4"/>
        <v>27</v>
      </c>
      <c r="L58" s="7">
        <f t="shared" si="5"/>
        <v>44619</v>
      </c>
      <c r="M58" s="5" t="s">
        <v>90</v>
      </c>
      <c r="U58" s="5" t="s">
        <v>33</v>
      </c>
      <c r="V58" s="5" t="str">
        <f t="shared" si="6"/>
        <v>clientes - varios</v>
      </c>
      <c r="W58" s="5" t="str">
        <f t="shared" si="7"/>
        <v>CLIENTES - VARIOS</v>
      </c>
      <c r="X58" s="5" t="str">
        <f t="shared" si="8"/>
        <v>Clientes - Varios</v>
      </c>
      <c r="Y58" s="5">
        <v>99999999</v>
      </c>
      <c r="Z58" s="5" t="s">
        <v>34</v>
      </c>
      <c r="AA58" s="5" t="s">
        <v>35</v>
      </c>
      <c r="AD58" s="5" t="s">
        <v>36</v>
      </c>
      <c r="AE58" s="5">
        <v>42.37</v>
      </c>
      <c r="AF58" s="5">
        <v>0</v>
      </c>
      <c r="AG58" s="5">
        <v>7.63</v>
      </c>
      <c r="AH58" s="5">
        <f t="shared" si="9"/>
        <v>50</v>
      </c>
    </row>
    <row r="59" spans="1:34" x14ac:dyDescent="0.25">
      <c r="A59" s="5">
        <v>44</v>
      </c>
      <c r="B59" s="5" t="s">
        <v>29</v>
      </c>
      <c r="C59" s="5" t="s">
        <v>38</v>
      </c>
      <c r="D59" s="5" t="s">
        <v>111</v>
      </c>
      <c r="E59" s="15" t="str">
        <f t="shared" si="10"/>
        <v>F001</v>
      </c>
      <c r="F59" s="15" t="str">
        <f t="shared" si="0"/>
        <v>8626</v>
      </c>
      <c r="G59" s="15" t="str">
        <f t="shared" si="1"/>
        <v>1-8</v>
      </c>
      <c r="H59" s="5" t="s">
        <v>90</v>
      </c>
      <c r="I59" s="5">
        <f t="shared" si="2"/>
        <v>2</v>
      </c>
      <c r="J59" s="5">
        <f t="shared" si="3"/>
        <v>2022</v>
      </c>
      <c r="K59" s="5">
        <f t="shared" si="4"/>
        <v>27</v>
      </c>
      <c r="L59" s="7">
        <f t="shared" si="5"/>
        <v>44619</v>
      </c>
      <c r="M59" s="5" t="s">
        <v>90</v>
      </c>
      <c r="R59" s="5" t="s">
        <v>92</v>
      </c>
      <c r="S59" s="5" t="s">
        <v>40</v>
      </c>
      <c r="T59" s="5" t="s">
        <v>41</v>
      </c>
      <c r="U59" s="5" t="s">
        <v>93</v>
      </c>
      <c r="V59" s="5" t="str">
        <f t="shared" si="6"/>
        <v>transporte mi poderoso cautivo jd &amp; a e.i.r.l.</v>
      </c>
      <c r="W59" s="5" t="str">
        <f t="shared" si="7"/>
        <v>TRANSPORTE MI PODEROSO CAUTIVO JD &amp; A E.I.R.L.</v>
      </c>
      <c r="X59" s="5" t="str">
        <f t="shared" si="8"/>
        <v>Transporte Mi Poderoso Cautivo Jd &amp; A E.I.R.L.</v>
      </c>
      <c r="Y59" s="5">
        <v>20607139378</v>
      </c>
      <c r="Z59" s="5" t="s">
        <v>34</v>
      </c>
      <c r="AA59" s="5" t="s">
        <v>35</v>
      </c>
      <c r="AD59" s="5" t="s">
        <v>36</v>
      </c>
      <c r="AE59" s="5">
        <v>677.97</v>
      </c>
      <c r="AF59" s="5">
        <v>0</v>
      </c>
      <c r="AG59" s="5">
        <v>122.03</v>
      </c>
      <c r="AH59" s="5">
        <f t="shared" si="9"/>
        <v>800</v>
      </c>
    </row>
    <row r="60" spans="1:34" x14ac:dyDescent="0.25">
      <c r="A60" s="5">
        <v>45</v>
      </c>
      <c r="B60" s="5" t="s">
        <v>55</v>
      </c>
      <c r="C60" s="5" t="s">
        <v>30</v>
      </c>
      <c r="D60" s="5" t="s">
        <v>112</v>
      </c>
      <c r="E60" s="15" t="str">
        <f t="shared" si="10"/>
        <v>B002</v>
      </c>
      <c r="F60" s="15" t="str">
        <f t="shared" si="0"/>
        <v>16076</v>
      </c>
      <c r="G60" s="15" t="str">
        <f t="shared" si="1"/>
        <v>2-1</v>
      </c>
      <c r="H60" s="5" t="s">
        <v>90</v>
      </c>
      <c r="I60" s="5">
        <f t="shared" si="2"/>
        <v>2</v>
      </c>
      <c r="J60" s="5">
        <f t="shared" si="3"/>
        <v>2022</v>
      </c>
      <c r="K60" s="5">
        <f t="shared" si="4"/>
        <v>27</v>
      </c>
      <c r="L60" s="7">
        <f t="shared" si="5"/>
        <v>44619</v>
      </c>
      <c r="M60" s="5" t="s">
        <v>90</v>
      </c>
      <c r="U60" s="5" t="s">
        <v>33</v>
      </c>
      <c r="V60" s="5" t="str">
        <f t="shared" si="6"/>
        <v>clientes - varios</v>
      </c>
      <c r="W60" s="5" t="str">
        <f t="shared" si="7"/>
        <v>CLIENTES - VARIOS</v>
      </c>
      <c r="X60" s="5" t="str">
        <f t="shared" si="8"/>
        <v>Clientes - Varios</v>
      </c>
      <c r="Y60" s="5">
        <v>99999999</v>
      </c>
      <c r="Z60" s="5" t="s">
        <v>34</v>
      </c>
      <c r="AA60" s="5" t="s">
        <v>35</v>
      </c>
      <c r="AD60" s="5" t="s">
        <v>36</v>
      </c>
      <c r="AE60" s="5">
        <v>169.49</v>
      </c>
      <c r="AF60" s="5">
        <v>0</v>
      </c>
      <c r="AG60" s="5">
        <v>30.51</v>
      </c>
      <c r="AH60" s="5">
        <f t="shared" si="9"/>
        <v>200</v>
      </c>
    </row>
    <row r="61" spans="1:34" x14ac:dyDescent="0.25">
      <c r="A61" s="5">
        <v>46</v>
      </c>
      <c r="B61" s="5" t="s">
        <v>29</v>
      </c>
      <c r="C61" s="5" t="s">
        <v>30</v>
      </c>
      <c r="D61" s="5" t="s">
        <v>113</v>
      </c>
      <c r="E61" s="15" t="str">
        <f t="shared" si="10"/>
        <v>B001</v>
      </c>
      <c r="F61" s="15" t="str">
        <f t="shared" si="0"/>
        <v>17234</v>
      </c>
      <c r="G61" s="15" t="str">
        <f t="shared" si="1"/>
        <v>1-1</v>
      </c>
      <c r="H61" s="5" t="s">
        <v>90</v>
      </c>
      <c r="I61" s="5">
        <f t="shared" si="2"/>
        <v>2</v>
      </c>
      <c r="J61" s="5">
        <f t="shared" si="3"/>
        <v>2022</v>
      </c>
      <c r="K61" s="5">
        <f t="shared" si="4"/>
        <v>27</v>
      </c>
      <c r="L61" s="7">
        <f t="shared" si="5"/>
        <v>44619</v>
      </c>
      <c r="M61" s="5" t="s">
        <v>90</v>
      </c>
      <c r="U61" s="5" t="s">
        <v>33</v>
      </c>
      <c r="V61" s="5" t="str">
        <f t="shared" si="6"/>
        <v>clientes - varios</v>
      </c>
      <c r="W61" s="5" t="str">
        <f t="shared" si="7"/>
        <v>CLIENTES - VARIOS</v>
      </c>
      <c r="X61" s="5" t="str">
        <f t="shared" si="8"/>
        <v>Clientes - Varios</v>
      </c>
      <c r="Y61" s="5">
        <v>99999999</v>
      </c>
      <c r="Z61" s="5" t="s">
        <v>34</v>
      </c>
      <c r="AA61" s="5" t="s">
        <v>35</v>
      </c>
      <c r="AD61" s="5" t="s">
        <v>36</v>
      </c>
      <c r="AE61" s="5">
        <v>169.49</v>
      </c>
      <c r="AF61" s="5">
        <v>0</v>
      </c>
      <c r="AG61" s="5">
        <v>30.51</v>
      </c>
      <c r="AH61" s="5">
        <f t="shared" si="9"/>
        <v>200</v>
      </c>
    </row>
    <row r="62" spans="1:34" x14ac:dyDescent="0.25">
      <c r="A62" s="5">
        <v>47</v>
      </c>
      <c r="B62" s="5" t="s">
        <v>29</v>
      </c>
      <c r="C62" s="5" t="s">
        <v>38</v>
      </c>
      <c r="D62" s="5" t="s">
        <v>114</v>
      </c>
      <c r="E62" s="15" t="str">
        <f t="shared" si="10"/>
        <v>F001</v>
      </c>
      <c r="F62" s="15" t="str">
        <f t="shared" si="0"/>
        <v>8625</v>
      </c>
      <c r="G62" s="15" t="str">
        <f t="shared" si="1"/>
        <v>1-8</v>
      </c>
      <c r="H62" s="5" t="s">
        <v>90</v>
      </c>
      <c r="I62" s="5">
        <f t="shared" si="2"/>
        <v>2</v>
      </c>
      <c r="J62" s="5">
        <f t="shared" si="3"/>
        <v>2022</v>
      </c>
      <c r="K62" s="5">
        <f t="shared" si="4"/>
        <v>27</v>
      </c>
      <c r="L62" s="7">
        <f t="shared" si="5"/>
        <v>44619</v>
      </c>
      <c r="M62" s="5" t="s">
        <v>90</v>
      </c>
      <c r="U62" s="5" t="s">
        <v>115</v>
      </c>
      <c r="V62" s="5" t="str">
        <f t="shared" si="6"/>
        <v>medical emgineering company</v>
      </c>
      <c r="W62" s="5" t="str">
        <f t="shared" si="7"/>
        <v>MEDICAL EMGINEERING COMPANY</v>
      </c>
      <c r="X62" s="5" t="str">
        <f t="shared" si="8"/>
        <v>Medical Emgineering Company</v>
      </c>
      <c r="Y62" s="5">
        <v>20600985672</v>
      </c>
      <c r="Z62" s="5" t="s">
        <v>34</v>
      </c>
      <c r="AA62" s="5" t="s">
        <v>35</v>
      </c>
      <c r="AD62" s="5" t="s">
        <v>36</v>
      </c>
      <c r="AE62" s="5">
        <v>127.8</v>
      </c>
      <c r="AF62" s="5">
        <v>0</v>
      </c>
      <c r="AG62" s="5">
        <v>23</v>
      </c>
      <c r="AH62" s="5">
        <f t="shared" si="9"/>
        <v>150.80000000000001</v>
      </c>
    </row>
    <row r="63" spans="1:34" x14ac:dyDescent="0.25">
      <c r="A63" s="5">
        <v>48</v>
      </c>
      <c r="B63" s="5" t="s">
        <v>29</v>
      </c>
      <c r="C63" s="5" t="s">
        <v>38</v>
      </c>
      <c r="D63" s="5" t="s">
        <v>116</v>
      </c>
      <c r="E63" s="15" t="str">
        <f t="shared" si="10"/>
        <v>F001</v>
      </c>
      <c r="F63" s="15" t="str">
        <f t="shared" si="0"/>
        <v>8624</v>
      </c>
      <c r="G63" s="15" t="str">
        <f t="shared" si="1"/>
        <v>1-8</v>
      </c>
      <c r="H63" s="5" t="s">
        <v>90</v>
      </c>
      <c r="I63" s="5">
        <f t="shared" si="2"/>
        <v>2</v>
      </c>
      <c r="J63" s="5">
        <f t="shared" si="3"/>
        <v>2022</v>
      </c>
      <c r="K63" s="5">
        <f t="shared" si="4"/>
        <v>27</v>
      </c>
      <c r="L63" s="7">
        <f t="shared" si="5"/>
        <v>44619</v>
      </c>
      <c r="M63" s="5" t="s">
        <v>90</v>
      </c>
      <c r="U63" s="5" t="s">
        <v>115</v>
      </c>
      <c r="V63" s="5" t="str">
        <f t="shared" si="6"/>
        <v>medical emgineering company</v>
      </c>
      <c r="W63" s="5" t="str">
        <f t="shared" si="7"/>
        <v>MEDICAL EMGINEERING COMPANY</v>
      </c>
      <c r="X63" s="5" t="str">
        <f t="shared" si="8"/>
        <v>Medical Emgineering Company</v>
      </c>
      <c r="Y63" s="5">
        <v>20600985672</v>
      </c>
      <c r="Z63" s="5" t="s">
        <v>34</v>
      </c>
      <c r="AA63" s="5" t="s">
        <v>35</v>
      </c>
      <c r="AD63" s="5" t="s">
        <v>36</v>
      </c>
      <c r="AE63" s="5">
        <v>127.88</v>
      </c>
      <c r="AF63" s="5">
        <v>0</v>
      </c>
      <c r="AG63" s="5">
        <v>23.02</v>
      </c>
      <c r="AH63" s="5">
        <f t="shared" si="9"/>
        <v>150.9</v>
      </c>
    </row>
    <row r="64" spans="1:34" x14ac:dyDescent="0.25">
      <c r="A64" s="5">
        <v>49</v>
      </c>
      <c r="B64" s="5" t="s">
        <v>29</v>
      </c>
      <c r="C64" s="5" t="s">
        <v>38</v>
      </c>
      <c r="D64" s="5" t="s">
        <v>117</v>
      </c>
      <c r="E64" s="15" t="str">
        <f t="shared" si="10"/>
        <v>F001</v>
      </c>
      <c r="F64" s="15" t="str">
        <f t="shared" si="0"/>
        <v>8623</v>
      </c>
      <c r="G64" s="15" t="str">
        <f t="shared" si="1"/>
        <v>1-8</v>
      </c>
      <c r="H64" s="5" t="s">
        <v>90</v>
      </c>
      <c r="I64" s="5">
        <f t="shared" si="2"/>
        <v>2</v>
      </c>
      <c r="J64" s="5">
        <f t="shared" si="3"/>
        <v>2022</v>
      </c>
      <c r="K64" s="5">
        <f t="shared" si="4"/>
        <v>27</v>
      </c>
      <c r="L64" s="7">
        <f t="shared" si="5"/>
        <v>44619</v>
      </c>
      <c r="M64" s="5" t="s">
        <v>90</v>
      </c>
      <c r="R64" s="5" t="s">
        <v>41</v>
      </c>
      <c r="S64" s="5" t="s">
        <v>40</v>
      </c>
      <c r="T64" s="5" t="s">
        <v>41</v>
      </c>
      <c r="U64" s="5" t="s">
        <v>118</v>
      </c>
      <c r="V64" s="5" t="str">
        <f t="shared" si="6"/>
        <v>consorcio servicios generales edin's e.i.r.l.</v>
      </c>
      <c r="W64" s="5" t="str">
        <f t="shared" si="7"/>
        <v>CONSORCIO SERVICIOS GENERALES EDIN'S E.I.R.L.</v>
      </c>
      <c r="X64" s="5" t="str">
        <f t="shared" si="8"/>
        <v>Consorcio Servicios Generales Edin'S E.I.R.L.</v>
      </c>
      <c r="Y64" s="5">
        <v>20602462235</v>
      </c>
      <c r="Z64" s="5" t="s">
        <v>34</v>
      </c>
      <c r="AA64" s="5" t="s">
        <v>35</v>
      </c>
      <c r="AD64" s="5" t="s">
        <v>36</v>
      </c>
      <c r="AE64" s="5">
        <v>84.75</v>
      </c>
      <c r="AF64" s="5">
        <v>0</v>
      </c>
      <c r="AG64" s="5">
        <v>15.25</v>
      </c>
      <c r="AH64" s="5">
        <f t="shared" si="9"/>
        <v>100</v>
      </c>
    </row>
    <row r="65" spans="1:34" x14ac:dyDescent="0.25">
      <c r="A65" s="5">
        <v>50</v>
      </c>
      <c r="B65" s="5" t="s">
        <v>29</v>
      </c>
      <c r="C65" s="5" t="s">
        <v>30</v>
      </c>
      <c r="D65" s="5" t="s">
        <v>119</v>
      </c>
      <c r="E65" s="15" t="str">
        <f t="shared" si="10"/>
        <v>B001</v>
      </c>
      <c r="F65" s="15" t="str">
        <f t="shared" si="0"/>
        <v>17233</v>
      </c>
      <c r="G65" s="15" t="str">
        <f t="shared" si="1"/>
        <v>1-1</v>
      </c>
      <c r="H65" s="5" t="s">
        <v>120</v>
      </c>
      <c r="I65" s="5">
        <f t="shared" si="2"/>
        <v>2</v>
      </c>
      <c r="J65" s="5">
        <f t="shared" si="3"/>
        <v>2022</v>
      </c>
      <c r="K65" s="5">
        <f t="shared" si="4"/>
        <v>26</v>
      </c>
      <c r="L65" s="7">
        <f t="shared" si="5"/>
        <v>44618</v>
      </c>
      <c r="M65" s="5" t="s">
        <v>120</v>
      </c>
      <c r="U65" s="5" t="s">
        <v>33</v>
      </c>
      <c r="V65" s="5" t="str">
        <f t="shared" si="6"/>
        <v>clientes - varios</v>
      </c>
      <c r="W65" s="5" t="str">
        <f t="shared" si="7"/>
        <v>CLIENTES - VARIOS</v>
      </c>
      <c r="X65" s="5" t="str">
        <f t="shared" si="8"/>
        <v>Clientes - Varios</v>
      </c>
      <c r="Y65" s="5">
        <v>99999999</v>
      </c>
      <c r="Z65" s="5" t="s">
        <v>34</v>
      </c>
      <c r="AA65" s="5" t="s">
        <v>35</v>
      </c>
      <c r="AD65" s="5" t="s">
        <v>36</v>
      </c>
      <c r="AE65" s="5">
        <v>25.42</v>
      </c>
      <c r="AF65" s="5">
        <v>0</v>
      </c>
      <c r="AG65" s="5">
        <v>4.58</v>
      </c>
      <c r="AH65" s="5">
        <f t="shared" si="9"/>
        <v>30</v>
      </c>
    </row>
    <row r="66" spans="1:34" x14ac:dyDescent="0.25">
      <c r="A66" s="5">
        <v>51</v>
      </c>
      <c r="B66" s="5" t="s">
        <v>29</v>
      </c>
      <c r="C66" s="5" t="s">
        <v>30</v>
      </c>
      <c r="D66" s="5" t="s">
        <v>121</v>
      </c>
      <c r="E66" s="15" t="str">
        <f t="shared" si="10"/>
        <v>B001</v>
      </c>
      <c r="F66" s="15" t="str">
        <f t="shared" si="0"/>
        <v>17232</v>
      </c>
      <c r="G66" s="15" t="str">
        <f t="shared" si="1"/>
        <v>1-1</v>
      </c>
      <c r="H66" s="5" t="s">
        <v>120</v>
      </c>
      <c r="I66" s="5">
        <f t="shared" si="2"/>
        <v>2</v>
      </c>
      <c r="J66" s="5">
        <f t="shared" si="3"/>
        <v>2022</v>
      </c>
      <c r="K66" s="5">
        <f t="shared" si="4"/>
        <v>26</v>
      </c>
      <c r="L66" s="7">
        <f t="shared" si="5"/>
        <v>44618</v>
      </c>
      <c r="M66" s="5" t="s">
        <v>120</v>
      </c>
      <c r="U66" s="5" t="s">
        <v>33</v>
      </c>
      <c r="V66" s="5" t="str">
        <f t="shared" si="6"/>
        <v>clientes - varios</v>
      </c>
      <c r="W66" s="5" t="str">
        <f t="shared" si="7"/>
        <v>CLIENTES - VARIOS</v>
      </c>
      <c r="X66" s="5" t="str">
        <f t="shared" si="8"/>
        <v>Clientes - Varios</v>
      </c>
      <c r="Y66" s="5">
        <v>99999999</v>
      </c>
      <c r="Z66" s="5" t="s">
        <v>34</v>
      </c>
      <c r="AA66" s="5" t="s">
        <v>35</v>
      </c>
      <c r="AD66" s="5" t="s">
        <v>36</v>
      </c>
      <c r="AE66" s="5">
        <v>25.42</v>
      </c>
      <c r="AF66" s="5">
        <v>0</v>
      </c>
      <c r="AG66" s="5">
        <v>4.58</v>
      </c>
      <c r="AH66" s="5">
        <f t="shared" si="9"/>
        <v>30</v>
      </c>
    </row>
    <row r="67" spans="1:34" x14ac:dyDescent="0.25">
      <c r="A67" s="5">
        <v>52</v>
      </c>
      <c r="B67" s="5" t="s">
        <v>29</v>
      </c>
      <c r="C67" s="5" t="s">
        <v>30</v>
      </c>
      <c r="D67" s="5" t="s">
        <v>122</v>
      </c>
      <c r="E67" s="15" t="str">
        <f t="shared" si="10"/>
        <v>B001</v>
      </c>
      <c r="F67" s="15" t="str">
        <f t="shared" si="0"/>
        <v>17231</v>
      </c>
      <c r="G67" s="15" t="str">
        <f t="shared" si="1"/>
        <v>1-1</v>
      </c>
      <c r="H67" s="5" t="s">
        <v>120</v>
      </c>
      <c r="I67" s="5">
        <f t="shared" si="2"/>
        <v>2</v>
      </c>
      <c r="J67" s="5">
        <f t="shared" si="3"/>
        <v>2022</v>
      </c>
      <c r="K67" s="5">
        <f t="shared" si="4"/>
        <v>26</v>
      </c>
      <c r="L67" s="7">
        <f t="shared" si="5"/>
        <v>44618</v>
      </c>
      <c r="M67" s="5" t="s">
        <v>120</v>
      </c>
      <c r="U67" s="5" t="s">
        <v>33</v>
      </c>
      <c r="V67" s="5" t="str">
        <f t="shared" si="6"/>
        <v>clientes - varios</v>
      </c>
      <c r="W67" s="5" t="str">
        <f t="shared" si="7"/>
        <v>CLIENTES - VARIOS</v>
      </c>
      <c r="X67" s="5" t="str">
        <f t="shared" si="8"/>
        <v>Clientes - Varios</v>
      </c>
      <c r="Y67" s="5">
        <v>99999999</v>
      </c>
      <c r="Z67" s="5" t="s">
        <v>34</v>
      </c>
      <c r="AA67" s="5" t="s">
        <v>35</v>
      </c>
      <c r="AD67" s="5" t="s">
        <v>36</v>
      </c>
      <c r="AE67" s="5">
        <v>59.32</v>
      </c>
      <c r="AF67" s="5">
        <v>0</v>
      </c>
      <c r="AG67" s="5">
        <v>10.68</v>
      </c>
      <c r="AH67" s="5">
        <f t="shared" si="9"/>
        <v>70</v>
      </c>
    </row>
    <row r="68" spans="1:34" x14ac:dyDescent="0.25">
      <c r="A68" s="5">
        <v>53</v>
      </c>
      <c r="B68" s="5" t="s">
        <v>49</v>
      </c>
      <c r="C68" s="5" t="s">
        <v>30</v>
      </c>
      <c r="D68" s="5" t="s">
        <v>123</v>
      </c>
      <c r="E68" s="15" t="str">
        <f t="shared" si="10"/>
        <v>B003</v>
      </c>
      <c r="F68" s="15" t="str">
        <f t="shared" si="0"/>
        <v>12841</v>
      </c>
      <c r="G68" s="15" t="str">
        <f t="shared" si="1"/>
        <v>3-1</v>
      </c>
      <c r="H68" s="5" t="s">
        <v>120</v>
      </c>
      <c r="I68" s="5">
        <f t="shared" si="2"/>
        <v>2</v>
      </c>
      <c r="J68" s="5">
        <f t="shared" si="3"/>
        <v>2022</v>
      </c>
      <c r="K68" s="5">
        <f t="shared" si="4"/>
        <v>26</v>
      </c>
      <c r="L68" s="7">
        <f t="shared" si="5"/>
        <v>44618</v>
      </c>
      <c r="M68" s="5" t="s">
        <v>120</v>
      </c>
      <c r="U68" s="5" t="s">
        <v>33</v>
      </c>
      <c r="V68" s="5" t="str">
        <f t="shared" si="6"/>
        <v>clientes - varios</v>
      </c>
      <c r="W68" s="5" t="str">
        <f t="shared" si="7"/>
        <v>CLIENTES - VARIOS</v>
      </c>
      <c r="X68" s="5" t="str">
        <f t="shared" si="8"/>
        <v>Clientes - Varios</v>
      </c>
      <c r="Y68" s="5">
        <v>99999999</v>
      </c>
      <c r="Z68" s="5" t="s">
        <v>34</v>
      </c>
      <c r="AA68" s="5" t="s">
        <v>35</v>
      </c>
      <c r="AD68" s="5" t="s">
        <v>36</v>
      </c>
      <c r="AE68" s="5">
        <v>508.47</v>
      </c>
      <c r="AF68" s="5">
        <v>0</v>
      </c>
      <c r="AG68" s="5">
        <v>91.53</v>
      </c>
      <c r="AH68" s="5">
        <f t="shared" si="9"/>
        <v>600</v>
      </c>
    </row>
    <row r="69" spans="1:34" x14ac:dyDescent="0.25">
      <c r="A69" s="5">
        <v>54</v>
      </c>
      <c r="B69" s="5" t="s">
        <v>49</v>
      </c>
      <c r="C69" s="5" t="s">
        <v>30</v>
      </c>
      <c r="D69" s="5" t="s">
        <v>124</v>
      </c>
      <c r="E69" s="15" t="str">
        <f t="shared" si="10"/>
        <v>B003</v>
      </c>
      <c r="F69" s="15" t="str">
        <f t="shared" si="0"/>
        <v>12840</v>
      </c>
      <c r="G69" s="15" t="str">
        <f t="shared" si="1"/>
        <v>3-1</v>
      </c>
      <c r="H69" s="5" t="s">
        <v>120</v>
      </c>
      <c r="I69" s="5">
        <f t="shared" si="2"/>
        <v>2</v>
      </c>
      <c r="J69" s="5">
        <f t="shared" si="3"/>
        <v>2022</v>
      </c>
      <c r="K69" s="5">
        <f t="shared" si="4"/>
        <v>26</v>
      </c>
      <c r="L69" s="7">
        <f t="shared" si="5"/>
        <v>44618</v>
      </c>
      <c r="M69" s="5" t="s">
        <v>120</v>
      </c>
      <c r="U69" s="5" t="s">
        <v>33</v>
      </c>
      <c r="V69" s="5" t="str">
        <f t="shared" si="6"/>
        <v>clientes - varios</v>
      </c>
      <c r="W69" s="5" t="str">
        <f t="shared" si="7"/>
        <v>CLIENTES - VARIOS</v>
      </c>
      <c r="X69" s="5" t="str">
        <f t="shared" si="8"/>
        <v>Clientes - Varios</v>
      </c>
      <c r="Y69" s="5">
        <v>99999999</v>
      </c>
      <c r="Z69" s="5" t="s">
        <v>34</v>
      </c>
      <c r="AA69" s="5" t="s">
        <v>35</v>
      </c>
      <c r="AD69" s="5" t="s">
        <v>36</v>
      </c>
      <c r="AE69" s="5">
        <v>508.47</v>
      </c>
      <c r="AF69" s="5">
        <v>0</v>
      </c>
      <c r="AG69" s="5">
        <v>91.53</v>
      </c>
      <c r="AH69" s="5">
        <f t="shared" si="9"/>
        <v>600</v>
      </c>
    </row>
    <row r="70" spans="1:34" x14ac:dyDescent="0.25">
      <c r="A70" s="5">
        <v>55</v>
      </c>
      <c r="B70" s="5" t="s">
        <v>49</v>
      </c>
      <c r="C70" s="5" t="s">
        <v>30</v>
      </c>
      <c r="D70" s="5" t="s">
        <v>125</v>
      </c>
      <c r="E70" s="15" t="str">
        <f t="shared" si="10"/>
        <v>B003</v>
      </c>
      <c r="F70" s="15" t="str">
        <f t="shared" si="0"/>
        <v>12839</v>
      </c>
      <c r="G70" s="15" t="str">
        <f t="shared" si="1"/>
        <v>3-1</v>
      </c>
      <c r="H70" s="5" t="s">
        <v>120</v>
      </c>
      <c r="I70" s="5">
        <f t="shared" si="2"/>
        <v>2</v>
      </c>
      <c r="J70" s="5">
        <f t="shared" si="3"/>
        <v>2022</v>
      </c>
      <c r="K70" s="5">
        <f t="shared" si="4"/>
        <v>26</v>
      </c>
      <c r="L70" s="7">
        <f t="shared" si="5"/>
        <v>44618</v>
      </c>
      <c r="M70" s="5" t="s">
        <v>120</v>
      </c>
      <c r="U70" s="5" t="s">
        <v>33</v>
      </c>
      <c r="V70" s="5" t="str">
        <f t="shared" si="6"/>
        <v>clientes - varios</v>
      </c>
      <c r="W70" s="5" t="str">
        <f t="shared" si="7"/>
        <v>CLIENTES - VARIOS</v>
      </c>
      <c r="X70" s="5" t="str">
        <f t="shared" si="8"/>
        <v>Clientes - Varios</v>
      </c>
      <c r="Y70" s="5">
        <v>99999999</v>
      </c>
      <c r="Z70" s="5" t="s">
        <v>34</v>
      </c>
      <c r="AA70" s="5" t="s">
        <v>35</v>
      </c>
      <c r="AD70" s="5" t="s">
        <v>36</v>
      </c>
      <c r="AE70" s="5">
        <v>508.47</v>
      </c>
      <c r="AF70" s="5">
        <v>0</v>
      </c>
      <c r="AG70" s="5">
        <v>91.53</v>
      </c>
      <c r="AH70" s="5">
        <f t="shared" si="9"/>
        <v>600</v>
      </c>
    </row>
    <row r="71" spans="1:34" x14ac:dyDescent="0.25">
      <c r="A71" s="5">
        <v>56</v>
      </c>
      <c r="B71" s="5" t="s">
        <v>49</v>
      </c>
      <c r="C71" s="5" t="s">
        <v>30</v>
      </c>
      <c r="D71" s="5" t="s">
        <v>126</v>
      </c>
      <c r="E71" s="15" t="str">
        <f t="shared" si="10"/>
        <v>B003</v>
      </c>
      <c r="F71" s="15" t="str">
        <f t="shared" si="0"/>
        <v>12838</v>
      </c>
      <c r="G71" s="15" t="str">
        <f t="shared" si="1"/>
        <v>3-1</v>
      </c>
      <c r="H71" s="5" t="s">
        <v>120</v>
      </c>
      <c r="I71" s="5">
        <f t="shared" si="2"/>
        <v>2</v>
      </c>
      <c r="J71" s="5">
        <f t="shared" si="3"/>
        <v>2022</v>
      </c>
      <c r="K71" s="5">
        <f t="shared" si="4"/>
        <v>26</v>
      </c>
      <c r="L71" s="7">
        <f t="shared" si="5"/>
        <v>44618</v>
      </c>
      <c r="M71" s="5" t="s">
        <v>120</v>
      </c>
      <c r="U71" s="5" t="s">
        <v>33</v>
      </c>
      <c r="V71" s="5" t="str">
        <f t="shared" si="6"/>
        <v>clientes - varios</v>
      </c>
      <c r="W71" s="5" t="str">
        <f t="shared" si="7"/>
        <v>CLIENTES - VARIOS</v>
      </c>
      <c r="X71" s="5" t="str">
        <f t="shared" si="8"/>
        <v>Clientes - Varios</v>
      </c>
      <c r="Y71" s="5">
        <v>99999999</v>
      </c>
      <c r="Z71" s="5" t="s">
        <v>34</v>
      </c>
      <c r="AA71" s="5" t="s">
        <v>35</v>
      </c>
      <c r="AD71" s="5" t="s">
        <v>36</v>
      </c>
      <c r="AE71" s="5">
        <v>508.47</v>
      </c>
      <c r="AF71" s="5">
        <v>0</v>
      </c>
      <c r="AG71" s="5">
        <v>91.53</v>
      </c>
      <c r="AH71" s="5">
        <f t="shared" si="9"/>
        <v>600</v>
      </c>
    </row>
    <row r="72" spans="1:34" x14ac:dyDescent="0.25">
      <c r="A72" s="5">
        <v>57</v>
      </c>
      <c r="B72" s="5" t="s">
        <v>49</v>
      </c>
      <c r="C72" s="5" t="s">
        <v>30</v>
      </c>
      <c r="D72" s="5" t="s">
        <v>127</v>
      </c>
      <c r="E72" s="15" t="str">
        <f t="shared" si="10"/>
        <v>B003</v>
      </c>
      <c r="F72" s="15" t="str">
        <f t="shared" si="0"/>
        <v>12837</v>
      </c>
      <c r="G72" s="15" t="str">
        <f t="shared" si="1"/>
        <v>3-1</v>
      </c>
      <c r="H72" s="5" t="s">
        <v>120</v>
      </c>
      <c r="I72" s="5">
        <f t="shared" si="2"/>
        <v>2</v>
      </c>
      <c r="J72" s="5">
        <f t="shared" si="3"/>
        <v>2022</v>
      </c>
      <c r="K72" s="5">
        <f t="shared" si="4"/>
        <v>26</v>
      </c>
      <c r="L72" s="7">
        <f t="shared" si="5"/>
        <v>44618</v>
      </c>
      <c r="M72" s="5" t="s">
        <v>120</v>
      </c>
      <c r="U72" s="5" t="s">
        <v>33</v>
      </c>
      <c r="V72" s="5" t="str">
        <f t="shared" si="6"/>
        <v>clientes - varios</v>
      </c>
      <c r="W72" s="5" t="str">
        <f t="shared" si="7"/>
        <v>CLIENTES - VARIOS</v>
      </c>
      <c r="X72" s="5" t="str">
        <f t="shared" si="8"/>
        <v>Clientes - Varios</v>
      </c>
      <c r="Y72" s="5">
        <v>99999999</v>
      </c>
      <c r="Z72" s="5" t="s">
        <v>34</v>
      </c>
      <c r="AA72" s="5" t="s">
        <v>35</v>
      </c>
      <c r="AD72" s="5" t="s">
        <v>36</v>
      </c>
      <c r="AE72" s="5">
        <v>508.47</v>
      </c>
      <c r="AF72" s="5">
        <v>0</v>
      </c>
      <c r="AG72" s="5">
        <v>91.53</v>
      </c>
      <c r="AH72" s="5">
        <f t="shared" si="9"/>
        <v>600</v>
      </c>
    </row>
    <row r="73" spans="1:34" x14ac:dyDescent="0.25">
      <c r="A73" s="5">
        <v>58</v>
      </c>
      <c r="B73" s="5" t="s">
        <v>29</v>
      </c>
      <c r="C73" s="5" t="s">
        <v>38</v>
      </c>
      <c r="D73" s="5" t="s">
        <v>128</v>
      </c>
      <c r="E73" s="15" t="str">
        <f t="shared" si="10"/>
        <v>F001</v>
      </c>
      <c r="F73" s="15" t="str">
        <f t="shared" si="0"/>
        <v>8622</v>
      </c>
      <c r="G73" s="15" t="str">
        <f t="shared" si="1"/>
        <v>1-8</v>
      </c>
      <c r="H73" s="5" t="s">
        <v>120</v>
      </c>
      <c r="I73" s="5">
        <f t="shared" si="2"/>
        <v>2</v>
      </c>
      <c r="J73" s="5">
        <f t="shared" si="3"/>
        <v>2022</v>
      </c>
      <c r="K73" s="5">
        <f t="shared" si="4"/>
        <v>26</v>
      </c>
      <c r="L73" s="7">
        <f t="shared" si="5"/>
        <v>44618</v>
      </c>
      <c r="M73" s="5" t="s">
        <v>120</v>
      </c>
      <c r="R73" s="5" t="s">
        <v>87</v>
      </c>
      <c r="S73" s="5" t="s">
        <v>40</v>
      </c>
      <c r="T73" s="5" t="s">
        <v>41</v>
      </c>
      <c r="U73" s="5" t="s">
        <v>129</v>
      </c>
      <c r="V73" s="5" t="str">
        <f t="shared" si="6"/>
        <v>d?uneyaju s.a.c</v>
      </c>
      <c r="W73" s="5" t="str">
        <f t="shared" si="7"/>
        <v>D?UNEYAJU S.A.C</v>
      </c>
      <c r="X73" s="5" t="str">
        <f t="shared" si="8"/>
        <v>D?Uneyaju S.A.C</v>
      </c>
      <c r="Y73" s="5">
        <v>20539025296</v>
      </c>
      <c r="Z73" s="5" t="s">
        <v>34</v>
      </c>
      <c r="AA73" s="5" t="s">
        <v>35</v>
      </c>
      <c r="AD73" s="5" t="s">
        <v>36</v>
      </c>
      <c r="AE73" s="5">
        <v>169.49</v>
      </c>
      <c r="AF73" s="5">
        <v>0</v>
      </c>
      <c r="AG73" s="5">
        <v>30.51</v>
      </c>
      <c r="AH73" s="5">
        <f t="shared" si="9"/>
        <v>200</v>
      </c>
    </row>
    <row r="74" spans="1:34" x14ac:dyDescent="0.25">
      <c r="A74" s="5">
        <v>59</v>
      </c>
      <c r="B74" s="5" t="s">
        <v>49</v>
      </c>
      <c r="C74" s="5" t="s">
        <v>30</v>
      </c>
      <c r="D74" s="5" t="s">
        <v>130</v>
      </c>
      <c r="E74" s="15" t="str">
        <f t="shared" si="10"/>
        <v>B003</v>
      </c>
      <c r="F74" s="15" t="str">
        <f t="shared" si="0"/>
        <v>12836</v>
      </c>
      <c r="G74" s="15" t="str">
        <f t="shared" si="1"/>
        <v>3-1</v>
      </c>
      <c r="H74" s="5" t="s">
        <v>120</v>
      </c>
      <c r="I74" s="5">
        <f t="shared" si="2"/>
        <v>2</v>
      </c>
      <c r="J74" s="5">
        <f t="shared" si="3"/>
        <v>2022</v>
      </c>
      <c r="K74" s="5">
        <f t="shared" si="4"/>
        <v>26</v>
      </c>
      <c r="L74" s="7">
        <f t="shared" si="5"/>
        <v>44618</v>
      </c>
      <c r="M74" s="5" t="s">
        <v>120</v>
      </c>
      <c r="U74" s="5" t="s">
        <v>33</v>
      </c>
      <c r="V74" s="5" t="str">
        <f t="shared" si="6"/>
        <v>clientes - varios</v>
      </c>
      <c r="W74" s="5" t="str">
        <f t="shared" si="7"/>
        <v>CLIENTES - VARIOS</v>
      </c>
      <c r="X74" s="5" t="str">
        <f t="shared" si="8"/>
        <v>Clientes - Varios</v>
      </c>
      <c r="Y74" s="5">
        <v>99999999</v>
      </c>
      <c r="Z74" s="5" t="s">
        <v>34</v>
      </c>
      <c r="AA74" s="5" t="s">
        <v>35</v>
      </c>
      <c r="AD74" s="5" t="s">
        <v>36</v>
      </c>
      <c r="AE74" s="5">
        <v>508.47</v>
      </c>
      <c r="AF74" s="5">
        <v>0</v>
      </c>
      <c r="AG74" s="5">
        <v>91.53</v>
      </c>
      <c r="AH74" s="5">
        <f t="shared" si="9"/>
        <v>600</v>
      </c>
    </row>
    <row r="75" spans="1:34" x14ac:dyDescent="0.25">
      <c r="A75" s="5">
        <v>60</v>
      </c>
      <c r="B75" s="5" t="s">
        <v>49</v>
      </c>
      <c r="C75" s="5" t="s">
        <v>30</v>
      </c>
      <c r="D75" s="5" t="s">
        <v>131</v>
      </c>
      <c r="E75" s="15" t="str">
        <f t="shared" si="10"/>
        <v>B003</v>
      </c>
      <c r="F75" s="15" t="str">
        <f t="shared" si="0"/>
        <v>12835</v>
      </c>
      <c r="G75" s="15" t="str">
        <f t="shared" si="1"/>
        <v>3-1</v>
      </c>
      <c r="H75" s="5" t="s">
        <v>120</v>
      </c>
      <c r="I75" s="5">
        <f t="shared" si="2"/>
        <v>2</v>
      </c>
      <c r="J75" s="5">
        <f t="shared" si="3"/>
        <v>2022</v>
      </c>
      <c r="K75" s="5">
        <f t="shared" si="4"/>
        <v>26</v>
      </c>
      <c r="L75" s="7">
        <f t="shared" si="5"/>
        <v>44618</v>
      </c>
      <c r="M75" s="5" t="s">
        <v>120</v>
      </c>
      <c r="U75" s="5" t="s">
        <v>33</v>
      </c>
      <c r="V75" s="5" t="str">
        <f t="shared" si="6"/>
        <v>clientes - varios</v>
      </c>
      <c r="W75" s="5" t="str">
        <f t="shared" si="7"/>
        <v>CLIENTES - VARIOS</v>
      </c>
      <c r="X75" s="5" t="str">
        <f t="shared" si="8"/>
        <v>Clientes - Varios</v>
      </c>
      <c r="Y75" s="5">
        <v>99999999</v>
      </c>
      <c r="Z75" s="5" t="s">
        <v>34</v>
      </c>
      <c r="AA75" s="5" t="s">
        <v>35</v>
      </c>
      <c r="AD75" s="5" t="s">
        <v>36</v>
      </c>
      <c r="AE75" s="5">
        <v>508.47</v>
      </c>
      <c r="AF75" s="5">
        <v>0</v>
      </c>
      <c r="AG75" s="5">
        <v>91.53</v>
      </c>
      <c r="AH75" s="5">
        <f t="shared" si="9"/>
        <v>600</v>
      </c>
    </row>
    <row r="76" spans="1:34" x14ac:dyDescent="0.25">
      <c r="A76" s="5">
        <v>61</v>
      </c>
      <c r="B76" s="5" t="s">
        <v>49</v>
      </c>
      <c r="C76" s="5" t="s">
        <v>30</v>
      </c>
      <c r="D76" s="5" t="s">
        <v>132</v>
      </c>
      <c r="E76" s="15" t="str">
        <f t="shared" si="10"/>
        <v>B003</v>
      </c>
      <c r="F76" s="15" t="str">
        <f t="shared" si="0"/>
        <v>12834</v>
      </c>
      <c r="G76" s="15" t="str">
        <f t="shared" si="1"/>
        <v>3-1</v>
      </c>
      <c r="H76" s="5" t="s">
        <v>120</v>
      </c>
      <c r="I76" s="5">
        <f t="shared" si="2"/>
        <v>2</v>
      </c>
      <c r="J76" s="5">
        <f t="shared" si="3"/>
        <v>2022</v>
      </c>
      <c r="K76" s="5">
        <f t="shared" si="4"/>
        <v>26</v>
      </c>
      <c r="L76" s="7">
        <f t="shared" si="5"/>
        <v>44618</v>
      </c>
      <c r="M76" s="5" t="s">
        <v>120</v>
      </c>
      <c r="U76" s="5" t="s">
        <v>33</v>
      </c>
      <c r="V76" s="5" t="str">
        <f t="shared" si="6"/>
        <v>clientes - varios</v>
      </c>
      <c r="W76" s="5" t="str">
        <f t="shared" si="7"/>
        <v>CLIENTES - VARIOS</v>
      </c>
      <c r="X76" s="5" t="str">
        <f t="shared" si="8"/>
        <v>Clientes - Varios</v>
      </c>
      <c r="Y76" s="5">
        <v>99999999</v>
      </c>
      <c r="Z76" s="5" t="s">
        <v>34</v>
      </c>
      <c r="AA76" s="5" t="s">
        <v>35</v>
      </c>
      <c r="AD76" s="5" t="s">
        <v>36</v>
      </c>
      <c r="AE76" s="5">
        <v>508.47</v>
      </c>
      <c r="AF76" s="5">
        <v>0</v>
      </c>
      <c r="AG76" s="5">
        <v>91.53</v>
      </c>
      <c r="AH76" s="5">
        <f t="shared" si="9"/>
        <v>600</v>
      </c>
    </row>
    <row r="77" spans="1:34" x14ac:dyDescent="0.25">
      <c r="A77" s="5">
        <v>62</v>
      </c>
      <c r="B77" s="5" t="s">
        <v>49</v>
      </c>
      <c r="C77" s="5" t="s">
        <v>30</v>
      </c>
      <c r="D77" s="5" t="s">
        <v>133</v>
      </c>
      <c r="E77" s="15" t="str">
        <f t="shared" si="10"/>
        <v>B003</v>
      </c>
      <c r="F77" s="15" t="str">
        <f t="shared" si="0"/>
        <v>12833</v>
      </c>
      <c r="G77" s="15" t="str">
        <f t="shared" si="1"/>
        <v>3-1</v>
      </c>
      <c r="H77" s="5" t="s">
        <v>120</v>
      </c>
      <c r="I77" s="5">
        <f t="shared" si="2"/>
        <v>2</v>
      </c>
      <c r="J77" s="5">
        <f t="shared" si="3"/>
        <v>2022</v>
      </c>
      <c r="K77" s="5">
        <f t="shared" si="4"/>
        <v>26</v>
      </c>
      <c r="L77" s="7">
        <f t="shared" si="5"/>
        <v>44618</v>
      </c>
      <c r="M77" s="5" t="s">
        <v>120</v>
      </c>
      <c r="U77" s="5" t="s">
        <v>33</v>
      </c>
      <c r="V77" s="5" t="str">
        <f t="shared" si="6"/>
        <v>clientes - varios</v>
      </c>
      <c r="W77" s="5" t="str">
        <f t="shared" si="7"/>
        <v>CLIENTES - VARIOS</v>
      </c>
      <c r="X77" s="5" t="str">
        <f t="shared" si="8"/>
        <v>Clientes - Varios</v>
      </c>
      <c r="Y77" s="5">
        <v>99999999</v>
      </c>
      <c r="Z77" s="5" t="s">
        <v>34</v>
      </c>
      <c r="AA77" s="5" t="s">
        <v>35</v>
      </c>
      <c r="AD77" s="5" t="s">
        <v>36</v>
      </c>
      <c r="AE77" s="5">
        <v>508.47</v>
      </c>
      <c r="AF77" s="5">
        <v>0</v>
      </c>
      <c r="AG77" s="5">
        <v>91.53</v>
      </c>
      <c r="AH77" s="5">
        <f t="shared" si="9"/>
        <v>600</v>
      </c>
    </row>
    <row r="78" spans="1:34" x14ac:dyDescent="0.25">
      <c r="A78" s="5">
        <v>63</v>
      </c>
      <c r="B78" s="5" t="s">
        <v>49</v>
      </c>
      <c r="C78" s="5" t="s">
        <v>30</v>
      </c>
      <c r="D78" s="5" t="s">
        <v>134</v>
      </c>
      <c r="E78" s="15" t="str">
        <f t="shared" si="10"/>
        <v>B003</v>
      </c>
      <c r="F78" s="15" t="str">
        <f t="shared" si="0"/>
        <v>12832</v>
      </c>
      <c r="G78" s="15" t="str">
        <f t="shared" si="1"/>
        <v>3-1</v>
      </c>
      <c r="H78" s="5" t="s">
        <v>120</v>
      </c>
      <c r="I78" s="5">
        <f t="shared" si="2"/>
        <v>2</v>
      </c>
      <c r="J78" s="5">
        <f t="shared" si="3"/>
        <v>2022</v>
      </c>
      <c r="K78" s="5">
        <f t="shared" si="4"/>
        <v>26</v>
      </c>
      <c r="L78" s="7">
        <f t="shared" si="5"/>
        <v>44618</v>
      </c>
      <c r="M78" s="5" t="s">
        <v>120</v>
      </c>
      <c r="U78" s="5" t="s">
        <v>33</v>
      </c>
      <c r="V78" s="5" t="str">
        <f t="shared" si="6"/>
        <v>clientes - varios</v>
      </c>
      <c r="W78" s="5" t="str">
        <f t="shared" si="7"/>
        <v>CLIENTES - VARIOS</v>
      </c>
      <c r="X78" s="5" t="str">
        <f t="shared" si="8"/>
        <v>Clientes - Varios</v>
      </c>
      <c r="Y78" s="5">
        <v>99999999</v>
      </c>
      <c r="Z78" s="5" t="s">
        <v>34</v>
      </c>
      <c r="AA78" s="5" t="s">
        <v>35</v>
      </c>
      <c r="AD78" s="5" t="s">
        <v>36</v>
      </c>
      <c r="AE78" s="5">
        <v>508.47</v>
      </c>
      <c r="AF78" s="5">
        <v>0</v>
      </c>
      <c r="AG78" s="5">
        <v>91.53</v>
      </c>
      <c r="AH78" s="5">
        <f t="shared" si="9"/>
        <v>600</v>
      </c>
    </row>
    <row r="79" spans="1:34" x14ac:dyDescent="0.25">
      <c r="A79" s="5">
        <v>64</v>
      </c>
      <c r="B79" s="5" t="s">
        <v>49</v>
      </c>
      <c r="C79" s="5" t="s">
        <v>30</v>
      </c>
      <c r="D79" s="5" t="s">
        <v>135</v>
      </c>
      <c r="E79" s="15" t="str">
        <f t="shared" si="10"/>
        <v>B003</v>
      </c>
      <c r="F79" s="15" t="str">
        <f t="shared" si="0"/>
        <v>12831</v>
      </c>
      <c r="G79" s="15" t="str">
        <f t="shared" si="1"/>
        <v>3-1</v>
      </c>
      <c r="H79" s="5" t="s">
        <v>120</v>
      </c>
      <c r="I79" s="5">
        <f t="shared" si="2"/>
        <v>2</v>
      </c>
      <c r="J79" s="5">
        <f t="shared" si="3"/>
        <v>2022</v>
      </c>
      <c r="K79" s="5">
        <f t="shared" si="4"/>
        <v>26</v>
      </c>
      <c r="L79" s="7">
        <f t="shared" si="5"/>
        <v>44618</v>
      </c>
      <c r="M79" s="5" t="s">
        <v>120</v>
      </c>
      <c r="U79" s="5" t="s">
        <v>33</v>
      </c>
      <c r="V79" s="5" t="str">
        <f t="shared" si="6"/>
        <v>clientes - varios</v>
      </c>
      <c r="W79" s="5" t="str">
        <f t="shared" si="7"/>
        <v>CLIENTES - VARIOS</v>
      </c>
      <c r="X79" s="5" t="str">
        <f t="shared" si="8"/>
        <v>Clientes - Varios</v>
      </c>
      <c r="Y79" s="5">
        <v>99999999</v>
      </c>
      <c r="Z79" s="5" t="s">
        <v>34</v>
      </c>
      <c r="AA79" s="5" t="s">
        <v>35</v>
      </c>
      <c r="AD79" s="5" t="s">
        <v>36</v>
      </c>
      <c r="AE79" s="5">
        <v>508.47</v>
      </c>
      <c r="AF79" s="5">
        <v>0</v>
      </c>
      <c r="AG79" s="5">
        <v>91.53</v>
      </c>
      <c r="AH79" s="5">
        <f t="shared" si="9"/>
        <v>600</v>
      </c>
    </row>
    <row r="80" spans="1:34" x14ac:dyDescent="0.25">
      <c r="A80" s="5">
        <v>65</v>
      </c>
      <c r="B80" s="5" t="s">
        <v>49</v>
      </c>
      <c r="C80" s="5" t="s">
        <v>30</v>
      </c>
      <c r="D80" s="5" t="s">
        <v>136</v>
      </c>
      <c r="E80" s="15" t="str">
        <f t="shared" si="10"/>
        <v>B003</v>
      </c>
      <c r="F80" s="15" t="str">
        <f t="shared" si="0"/>
        <v>12830</v>
      </c>
      <c r="G80" s="15" t="str">
        <f t="shared" si="1"/>
        <v>3-1</v>
      </c>
      <c r="H80" s="5" t="s">
        <v>120</v>
      </c>
      <c r="I80" s="5">
        <f t="shared" si="2"/>
        <v>2</v>
      </c>
      <c r="J80" s="5">
        <f t="shared" si="3"/>
        <v>2022</v>
      </c>
      <c r="K80" s="5">
        <f t="shared" si="4"/>
        <v>26</v>
      </c>
      <c r="L80" s="7">
        <f t="shared" si="5"/>
        <v>44618</v>
      </c>
      <c r="M80" s="5" t="s">
        <v>120</v>
      </c>
      <c r="U80" s="5" t="s">
        <v>33</v>
      </c>
      <c r="V80" s="5" t="str">
        <f t="shared" si="6"/>
        <v>clientes - varios</v>
      </c>
      <c r="W80" s="5" t="str">
        <f t="shared" si="7"/>
        <v>CLIENTES - VARIOS</v>
      </c>
      <c r="X80" s="5" t="str">
        <f t="shared" si="8"/>
        <v>Clientes - Varios</v>
      </c>
      <c r="Y80" s="5">
        <v>99999999</v>
      </c>
      <c r="Z80" s="5" t="s">
        <v>34</v>
      </c>
      <c r="AA80" s="5" t="s">
        <v>35</v>
      </c>
      <c r="AD80" s="5" t="s">
        <v>36</v>
      </c>
      <c r="AE80" s="5">
        <v>508.47</v>
      </c>
      <c r="AF80" s="5">
        <v>0</v>
      </c>
      <c r="AG80" s="5">
        <v>91.53</v>
      </c>
      <c r="AH80" s="5">
        <f t="shared" si="9"/>
        <v>600</v>
      </c>
    </row>
    <row r="81" spans="1:34" x14ac:dyDescent="0.25">
      <c r="A81" s="5">
        <v>66</v>
      </c>
      <c r="B81" s="5" t="s">
        <v>49</v>
      </c>
      <c r="C81" s="5" t="s">
        <v>30</v>
      </c>
      <c r="D81" s="5" t="s">
        <v>137</v>
      </c>
      <c r="E81" s="15" t="str">
        <f t="shared" si="10"/>
        <v>B003</v>
      </c>
      <c r="F81" s="15" t="str">
        <f t="shared" ref="F81:F144" si="11">IF(LEFT(RIGHT(D81,5),1)="-",RIGHT(D81,4),RIGHT(D81,5))</f>
        <v>12829</v>
      </c>
      <c r="G81" s="15" t="str">
        <f t="shared" ref="G81:G144" si="12">MID(D81,4,3)</f>
        <v>3-1</v>
      </c>
      <c r="H81" s="5" t="s">
        <v>120</v>
      </c>
      <c r="I81" s="5">
        <f t="shared" ref="I81:I144" si="13">MONTH(H81)</f>
        <v>2</v>
      </c>
      <c r="J81" s="5">
        <f t="shared" ref="J81:J144" si="14">YEAR(H81)</f>
        <v>2022</v>
      </c>
      <c r="K81" s="5">
        <f t="shared" ref="K81:K144" si="15">DAY(H81)</f>
        <v>26</v>
      </c>
      <c r="L81" s="7">
        <f t="shared" ref="L81:L144" si="16">DATE(J81,I81,K81)</f>
        <v>44618</v>
      </c>
      <c r="M81" s="5" t="s">
        <v>120</v>
      </c>
      <c r="U81" s="5" t="s">
        <v>33</v>
      </c>
      <c r="V81" s="5" t="str">
        <f t="shared" ref="V81:V144" si="17">LOWER(U81)</f>
        <v>clientes - varios</v>
      </c>
      <c r="W81" s="5" t="str">
        <f t="shared" ref="W81:W144" si="18">UPPER(U81)</f>
        <v>CLIENTES - VARIOS</v>
      </c>
      <c r="X81" s="5" t="str">
        <f t="shared" ref="X81:X144" si="19">PROPER(W81)</f>
        <v>Clientes - Varios</v>
      </c>
      <c r="Y81" s="5">
        <v>99999999</v>
      </c>
      <c r="Z81" s="5" t="s">
        <v>34</v>
      </c>
      <c r="AA81" s="5" t="s">
        <v>35</v>
      </c>
      <c r="AD81" s="5" t="s">
        <v>36</v>
      </c>
      <c r="AE81" s="5">
        <v>508.47</v>
      </c>
      <c r="AF81" s="5">
        <v>0</v>
      </c>
      <c r="AG81" s="5">
        <v>91.53</v>
      </c>
      <c r="AH81" s="5">
        <f t="shared" ref="AH81:AH144" si="20">AE81+AG81</f>
        <v>600</v>
      </c>
    </row>
    <row r="82" spans="1:34" x14ac:dyDescent="0.25">
      <c r="A82" s="5">
        <v>67</v>
      </c>
      <c r="B82" s="5" t="s">
        <v>49</v>
      </c>
      <c r="C82" s="5" t="s">
        <v>30</v>
      </c>
      <c r="D82" s="5" t="s">
        <v>138</v>
      </c>
      <c r="E82" s="15" t="str">
        <f t="shared" ref="E82:E145" si="21">LEFT(D82,4)</f>
        <v>B003</v>
      </c>
      <c r="F82" s="15" t="str">
        <f t="shared" si="11"/>
        <v>12828</v>
      </c>
      <c r="G82" s="15" t="str">
        <f t="shared" si="12"/>
        <v>3-1</v>
      </c>
      <c r="H82" s="5" t="s">
        <v>120</v>
      </c>
      <c r="I82" s="5">
        <f t="shared" si="13"/>
        <v>2</v>
      </c>
      <c r="J82" s="5">
        <f t="shared" si="14"/>
        <v>2022</v>
      </c>
      <c r="K82" s="5">
        <f t="shared" si="15"/>
        <v>26</v>
      </c>
      <c r="L82" s="7">
        <f t="shared" si="16"/>
        <v>44618</v>
      </c>
      <c r="M82" s="5" t="s">
        <v>120</v>
      </c>
      <c r="U82" s="5" t="s">
        <v>33</v>
      </c>
      <c r="V82" s="5" t="str">
        <f t="shared" si="17"/>
        <v>clientes - varios</v>
      </c>
      <c r="W82" s="5" t="str">
        <f t="shared" si="18"/>
        <v>CLIENTES - VARIOS</v>
      </c>
      <c r="X82" s="5" t="str">
        <f t="shared" si="19"/>
        <v>Clientes - Varios</v>
      </c>
      <c r="Y82" s="5">
        <v>99999999</v>
      </c>
      <c r="Z82" s="5" t="s">
        <v>34</v>
      </c>
      <c r="AA82" s="5" t="s">
        <v>35</v>
      </c>
      <c r="AD82" s="5" t="s">
        <v>36</v>
      </c>
      <c r="AE82" s="5">
        <v>508.47</v>
      </c>
      <c r="AF82" s="5">
        <v>0</v>
      </c>
      <c r="AG82" s="5">
        <v>91.53</v>
      </c>
      <c r="AH82" s="5">
        <f t="shared" si="20"/>
        <v>600</v>
      </c>
    </row>
    <row r="83" spans="1:34" x14ac:dyDescent="0.25">
      <c r="A83" s="5">
        <v>68</v>
      </c>
      <c r="B83" s="5" t="s">
        <v>49</v>
      </c>
      <c r="C83" s="5" t="s">
        <v>30</v>
      </c>
      <c r="D83" s="5" t="s">
        <v>139</v>
      </c>
      <c r="E83" s="15" t="str">
        <f t="shared" si="21"/>
        <v>B003</v>
      </c>
      <c r="F83" s="15" t="str">
        <f t="shared" si="11"/>
        <v>12827</v>
      </c>
      <c r="G83" s="15" t="str">
        <f t="shared" si="12"/>
        <v>3-1</v>
      </c>
      <c r="H83" s="5" t="s">
        <v>120</v>
      </c>
      <c r="I83" s="5">
        <f t="shared" si="13"/>
        <v>2</v>
      </c>
      <c r="J83" s="5">
        <f t="shared" si="14"/>
        <v>2022</v>
      </c>
      <c r="K83" s="5">
        <f t="shared" si="15"/>
        <v>26</v>
      </c>
      <c r="L83" s="7">
        <f t="shared" si="16"/>
        <v>44618</v>
      </c>
      <c r="M83" s="5" t="s">
        <v>120</v>
      </c>
      <c r="U83" s="5" t="s">
        <v>33</v>
      </c>
      <c r="V83" s="5" t="str">
        <f t="shared" si="17"/>
        <v>clientes - varios</v>
      </c>
      <c r="W83" s="5" t="str">
        <f t="shared" si="18"/>
        <v>CLIENTES - VARIOS</v>
      </c>
      <c r="X83" s="5" t="str">
        <f t="shared" si="19"/>
        <v>Clientes - Varios</v>
      </c>
      <c r="Y83" s="5">
        <v>99999999</v>
      </c>
      <c r="Z83" s="5" t="s">
        <v>34</v>
      </c>
      <c r="AA83" s="5" t="s">
        <v>35</v>
      </c>
      <c r="AD83" s="5" t="s">
        <v>36</v>
      </c>
      <c r="AE83" s="5">
        <v>508.47</v>
      </c>
      <c r="AF83" s="5">
        <v>0</v>
      </c>
      <c r="AG83" s="5">
        <v>91.53</v>
      </c>
      <c r="AH83" s="5">
        <f t="shared" si="20"/>
        <v>600</v>
      </c>
    </row>
    <row r="84" spans="1:34" x14ac:dyDescent="0.25">
      <c r="A84" s="5">
        <v>69</v>
      </c>
      <c r="B84" s="5" t="s">
        <v>49</v>
      </c>
      <c r="C84" s="5" t="s">
        <v>30</v>
      </c>
      <c r="D84" s="5" t="s">
        <v>140</v>
      </c>
      <c r="E84" s="15" t="str">
        <f t="shared" si="21"/>
        <v>B003</v>
      </c>
      <c r="F84" s="15" t="str">
        <f t="shared" si="11"/>
        <v>12826</v>
      </c>
      <c r="G84" s="15" t="str">
        <f t="shared" si="12"/>
        <v>3-1</v>
      </c>
      <c r="H84" s="5" t="s">
        <v>120</v>
      </c>
      <c r="I84" s="5">
        <f t="shared" si="13"/>
        <v>2</v>
      </c>
      <c r="J84" s="5">
        <f t="shared" si="14"/>
        <v>2022</v>
      </c>
      <c r="K84" s="5">
        <f t="shared" si="15"/>
        <v>26</v>
      </c>
      <c r="L84" s="7">
        <f t="shared" si="16"/>
        <v>44618</v>
      </c>
      <c r="M84" s="5" t="s">
        <v>120</v>
      </c>
      <c r="U84" s="5" t="s">
        <v>33</v>
      </c>
      <c r="V84" s="5" t="str">
        <f t="shared" si="17"/>
        <v>clientes - varios</v>
      </c>
      <c r="W84" s="5" t="str">
        <f t="shared" si="18"/>
        <v>CLIENTES - VARIOS</v>
      </c>
      <c r="X84" s="5" t="str">
        <f t="shared" si="19"/>
        <v>Clientes - Varios</v>
      </c>
      <c r="Y84" s="5">
        <v>99999999</v>
      </c>
      <c r="Z84" s="5" t="s">
        <v>34</v>
      </c>
      <c r="AA84" s="5" t="s">
        <v>35</v>
      </c>
      <c r="AD84" s="5" t="s">
        <v>36</v>
      </c>
      <c r="AE84" s="5">
        <v>508.47</v>
      </c>
      <c r="AF84" s="5">
        <v>0</v>
      </c>
      <c r="AG84" s="5">
        <v>91.53</v>
      </c>
      <c r="AH84" s="5">
        <f t="shared" si="20"/>
        <v>600</v>
      </c>
    </row>
    <row r="85" spans="1:34" x14ac:dyDescent="0.25">
      <c r="A85" s="5">
        <v>70</v>
      </c>
      <c r="B85" s="5" t="s">
        <v>49</v>
      </c>
      <c r="C85" s="5" t="s">
        <v>30</v>
      </c>
      <c r="D85" s="5" t="s">
        <v>141</v>
      </c>
      <c r="E85" s="15" t="str">
        <f t="shared" si="21"/>
        <v>B003</v>
      </c>
      <c r="F85" s="15" t="str">
        <f t="shared" si="11"/>
        <v>12825</v>
      </c>
      <c r="G85" s="15" t="str">
        <f t="shared" si="12"/>
        <v>3-1</v>
      </c>
      <c r="H85" s="5" t="s">
        <v>120</v>
      </c>
      <c r="I85" s="5">
        <f t="shared" si="13"/>
        <v>2</v>
      </c>
      <c r="J85" s="5">
        <f t="shared" si="14"/>
        <v>2022</v>
      </c>
      <c r="K85" s="5">
        <f t="shared" si="15"/>
        <v>26</v>
      </c>
      <c r="L85" s="7">
        <f t="shared" si="16"/>
        <v>44618</v>
      </c>
      <c r="M85" s="5" t="s">
        <v>120</v>
      </c>
      <c r="U85" s="5" t="s">
        <v>33</v>
      </c>
      <c r="V85" s="5" t="str">
        <f t="shared" si="17"/>
        <v>clientes - varios</v>
      </c>
      <c r="W85" s="5" t="str">
        <f t="shared" si="18"/>
        <v>CLIENTES - VARIOS</v>
      </c>
      <c r="X85" s="5" t="str">
        <f t="shared" si="19"/>
        <v>Clientes - Varios</v>
      </c>
      <c r="Y85" s="5">
        <v>99999999</v>
      </c>
      <c r="Z85" s="5" t="s">
        <v>34</v>
      </c>
      <c r="AA85" s="5" t="s">
        <v>35</v>
      </c>
      <c r="AD85" s="5" t="s">
        <v>36</v>
      </c>
      <c r="AE85" s="5">
        <v>508.47</v>
      </c>
      <c r="AF85" s="5">
        <v>0</v>
      </c>
      <c r="AG85" s="5">
        <v>91.53</v>
      </c>
      <c r="AH85" s="5">
        <f t="shared" si="20"/>
        <v>600</v>
      </c>
    </row>
    <row r="86" spans="1:34" x14ac:dyDescent="0.25">
      <c r="A86" s="5">
        <v>71</v>
      </c>
      <c r="B86" s="5" t="s">
        <v>49</v>
      </c>
      <c r="C86" s="5" t="s">
        <v>30</v>
      </c>
      <c r="D86" s="5" t="s">
        <v>142</v>
      </c>
      <c r="E86" s="15" t="str">
        <f t="shared" si="21"/>
        <v>B003</v>
      </c>
      <c r="F86" s="15" t="str">
        <f t="shared" si="11"/>
        <v>12824</v>
      </c>
      <c r="G86" s="15" t="str">
        <f t="shared" si="12"/>
        <v>3-1</v>
      </c>
      <c r="H86" s="5" t="s">
        <v>120</v>
      </c>
      <c r="I86" s="5">
        <f t="shared" si="13"/>
        <v>2</v>
      </c>
      <c r="J86" s="5">
        <f t="shared" si="14"/>
        <v>2022</v>
      </c>
      <c r="K86" s="5">
        <f t="shared" si="15"/>
        <v>26</v>
      </c>
      <c r="L86" s="7">
        <f t="shared" si="16"/>
        <v>44618</v>
      </c>
      <c r="M86" s="5" t="s">
        <v>120</v>
      </c>
      <c r="U86" s="5" t="s">
        <v>33</v>
      </c>
      <c r="V86" s="5" t="str">
        <f t="shared" si="17"/>
        <v>clientes - varios</v>
      </c>
      <c r="W86" s="5" t="str">
        <f t="shared" si="18"/>
        <v>CLIENTES - VARIOS</v>
      </c>
      <c r="X86" s="5" t="str">
        <f t="shared" si="19"/>
        <v>Clientes - Varios</v>
      </c>
      <c r="Y86" s="5">
        <v>99999999</v>
      </c>
      <c r="Z86" s="5" t="s">
        <v>34</v>
      </c>
      <c r="AA86" s="5" t="s">
        <v>35</v>
      </c>
      <c r="AD86" s="5" t="s">
        <v>36</v>
      </c>
      <c r="AE86" s="5">
        <v>508.47</v>
      </c>
      <c r="AF86" s="5">
        <v>0</v>
      </c>
      <c r="AG86" s="5">
        <v>91.53</v>
      </c>
      <c r="AH86" s="5">
        <f t="shared" si="20"/>
        <v>600</v>
      </c>
    </row>
    <row r="87" spans="1:34" x14ac:dyDescent="0.25">
      <c r="A87" s="5">
        <v>72</v>
      </c>
      <c r="B87" s="5" t="s">
        <v>49</v>
      </c>
      <c r="C87" s="5" t="s">
        <v>30</v>
      </c>
      <c r="D87" s="5" t="s">
        <v>143</v>
      </c>
      <c r="E87" s="15" t="str">
        <f t="shared" si="21"/>
        <v>B003</v>
      </c>
      <c r="F87" s="15" t="str">
        <f t="shared" si="11"/>
        <v>12823</v>
      </c>
      <c r="G87" s="15" t="str">
        <f t="shared" si="12"/>
        <v>3-1</v>
      </c>
      <c r="H87" s="5" t="s">
        <v>120</v>
      </c>
      <c r="I87" s="5">
        <f t="shared" si="13"/>
        <v>2</v>
      </c>
      <c r="J87" s="5">
        <f t="shared" si="14"/>
        <v>2022</v>
      </c>
      <c r="K87" s="5">
        <f t="shared" si="15"/>
        <v>26</v>
      </c>
      <c r="L87" s="7">
        <f t="shared" si="16"/>
        <v>44618</v>
      </c>
      <c r="M87" s="5" t="s">
        <v>120</v>
      </c>
      <c r="U87" s="5" t="s">
        <v>33</v>
      </c>
      <c r="V87" s="5" t="str">
        <f t="shared" si="17"/>
        <v>clientes - varios</v>
      </c>
      <c r="W87" s="5" t="str">
        <f t="shared" si="18"/>
        <v>CLIENTES - VARIOS</v>
      </c>
      <c r="X87" s="5" t="str">
        <f t="shared" si="19"/>
        <v>Clientes - Varios</v>
      </c>
      <c r="Y87" s="5">
        <v>99999999</v>
      </c>
      <c r="Z87" s="5" t="s">
        <v>34</v>
      </c>
      <c r="AA87" s="5" t="s">
        <v>35</v>
      </c>
      <c r="AD87" s="5" t="s">
        <v>36</v>
      </c>
      <c r="AE87" s="5">
        <v>508.47</v>
      </c>
      <c r="AF87" s="5">
        <v>0</v>
      </c>
      <c r="AG87" s="5">
        <v>91.53</v>
      </c>
      <c r="AH87" s="5">
        <f t="shared" si="20"/>
        <v>600</v>
      </c>
    </row>
    <row r="88" spans="1:34" x14ac:dyDescent="0.25">
      <c r="A88" s="5">
        <v>73</v>
      </c>
      <c r="B88" s="5" t="s">
        <v>49</v>
      </c>
      <c r="C88" s="5" t="s">
        <v>30</v>
      </c>
      <c r="D88" s="5" t="s">
        <v>144</v>
      </c>
      <c r="E88" s="15" t="str">
        <f t="shared" si="21"/>
        <v>B003</v>
      </c>
      <c r="F88" s="15" t="str">
        <f t="shared" si="11"/>
        <v>12822</v>
      </c>
      <c r="G88" s="15" t="str">
        <f t="shared" si="12"/>
        <v>3-1</v>
      </c>
      <c r="H88" s="5" t="s">
        <v>120</v>
      </c>
      <c r="I88" s="5">
        <f t="shared" si="13"/>
        <v>2</v>
      </c>
      <c r="J88" s="5">
        <f t="shared" si="14"/>
        <v>2022</v>
      </c>
      <c r="K88" s="5">
        <f t="shared" si="15"/>
        <v>26</v>
      </c>
      <c r="L88" s="7">
        <f t="shared" si="16"/>
        <v>44618</v>
      </c>
      <c r="M88" s="5" t="s">
        <v>120</v>
      </c>
      <c r="U88" s="5" t="s">
        <v>33</v>
      </c>
      <c r="V88" s="5" t="str">
        <f t="shared" si="17"/>
        <v>clientes - varios</v>
      </c>
      <c r="W88" s="5" t="str">
        <f t="shared" si="18"/>
        <v>CLIENTES - VARIOS</v>
      </c>
      <c r="X88" s="5" t="str">
        <f t="shared" si="19"/>
        <v>Clientes - Varios</v>
      </c>
      <c r="Y88" s="5">
        <v>99999999</v>
      </c>
      <c r="Z88" s="5" t="s">
        <v>34</v>
      </c>
      <c r="AA88" s="5" t="s">
        <v>35</v>
      </c>
      <c r="AD88" s="5" t="s">
        <v>36</v>
      </c>
      <c r="AE88" s="5">
        <v>508.47</v>
      </c>
      <c r="AF88" s="5">
        <v>0</v>
      </c>
      <c r="AG88" s="5">
        <v>91.53</v>
      </c>
      <c r="AH88" s="5">
        <f t="shared" si="20"/>
        <v>600</v>
      </c>
    </row>
    <row r="89" spans="1:34" x14ac:dyDescent="0.25">
      <c r="A89" s="5">
        <v>74</v>
      </c>
      <c r="B89" s="5" t="s">
        <v>55</v>
      </c>
      <c r="C89" s="5" t="s">
        <v>30</v>
      </c>
      <c r="D89" s="5" t="s">
        <v>145</v>
      </c>
      <c r="E89" s="15" t="str">
        <f t="shared" si="21"/>
        <v>B002</v>
      </c>
      <c r="F89" s="15" t="str">
        <f t="shared" si="11"/>
        <v>16075</v>
      </c>
      <c r="G89" s="15" t="str">
        <f t="shared" si="12"/>
        <v>2-1</v>
      </c>
      <c r="H89" s="5" t="s">
        <v>120</v>
      </c>
      <c r="I89" s="5">
        <f t="shared" si="13"/>
        <v>2</v>
      </c>
      <c r="J89" s="5">
        <f t="shared" si="14"/>
        <v>2022</v>
      </c>
      <c r="K89" s="5">
        <f t="shared" si="15"/>
        <v>26</v>
      </c>
      <c r="L89" s="7">
        <f t="shared" si="16"/>
        <v>44618</v>
      </c>
      <c r="M89" s="5" t="s">
        <v>120</v>
      </c>
      <c r="U89" s="5" t="s">
        <v>33</v>
      </c>
      <c r="V89" s="5" t="str">
        <f t="shared" si="17"/>
        <v>clientes - varios</v>
      </c>
      <c r="W89" s="5" t="str">
        <f t="shared" si="18"/>
        <v>CLIENTES - VARIOS</v>
      </c>
      <c r="X89" s="5" t="str">
        <f t="shared" si="19"/>
        <v>Clientes - Varios</v>
      </c>
      <c r="Y89" s="5">
        <v>99999999</v>
      </c>
      <c r="Z89" s="5" t="s">
        <v>34</v>
      </c>
      <c r="AA89" s="5" t="s">
        <v>35</v>
      </c>
      <c r="AD89" s="5" t="s">
        <v>36</v>
      </c>
      <c r="AE89" s="5">
        <v>423.73</v>
      </c>
      <c r="AF89" s="5">
        <v>0</v>
      </c>
      <c r="AG89" s="5">
        <v>76.27</v>
      </c>
      <c r="AH89" s="5">
        <f t="shared" si="20"/>
        <v>500</v>
      </c>
    </row>
    <row r="90" spans="1:34" x14ac:dyDescent="0.25">
      <c r="A90" s="5">
        <v>75</v>
      </c>
      <c r="B90" s="5" t="s">
        <v>29</v>
      </c>
      <c r="C90" s="5" t="s">
        <v>30</v>
      </c>
      <c r="D90" s="5" t="s">
        <v>146</v>
      </c>
      <c r="E90" s="15" t="str">
        <f t="shared" si="21"/>
        <v>B001</v>
      </c>
      <c r="F90" s="15" t="str">
        <f t="shared" si="11"/>
        <v>17230</v>
      </c>
      <c r="G90" s="15" t="str">
        <f t="shared" si="12"/>
        <v>1-1</v>
      </c>
      <c r="H90" s="5" t="s">
        <v>120</v>
      </c>
      <c r="I90" s="5">
        <f t="shared" si="13"/>
        <v>2</v>
      </c>
      <c r="J90" s="5">
        <f t="shared" si="14"/>
        <v>2022</v>
      </c>
      <c r="K90" s="5">
        <f t="shared" si="15"/>
        <v>26</v>
      </c>
      <c r="L90" s="7">
        <f t="shared" si="16"/>
        <v>44618</v>
      </c>
      <c r="M90" s="5" t="s">
        <v>120</v>
      </c>
      <c r="U90" s="5" t="s">
        <v>33</v>
      </c>
      <c r="V90" s="5" t="str">
        <f t="shared" si="17"/>
        <v>clientes - varios</v>
      </c>
      <c r="W90" s="5" t="str">
        <f t="shared" si="18"/>
        <v>CLIENTES - VARIOS</v>
      </c>
      <c r="X90" s="5" t="str">
        <f t="shared" si="19"/>
        <v>Clientes - Varios</v>
      </c>
      <c r="Y90" s="5">
        <v>99999999</v>
      </c>
      <c r="Z90" s="5" t="s">
        <v>34</v>
      </c>
      <c r="AA90" s="5" t="s">
        <v>35</v>
      </c>
      <c r="AD90" s="5" t="s">
        <v>36</v>
      </c>
      <c r="AE90" s="5">
        <v>72.459999999999994</v>
      </c>
      <c r="AF90" s="5">
        <v>0</v>
      </c>
      <c r="AG90" s="5">
        <v>13.04</v>
      </c>
      <c r="AH90" s="5">
        <f t="shared" si="20"/>
        <v>85.5</v>
      </c>
    </row>
    <row r="91" spans="1:34" x14ac:dyDescent="0.25">
      <c r="A91" s="5">
        <v>76</v>
      </c>
      <c r="B91" s="5" t="s">
        <v>29</v>
      </c>
      <c r="C91" s="5" t="s">
        <v>30</v>
      </c>
      <c r="D91" s="5" t="s">
        <v>147</v>
      </c>
      <c r="E91" s="15" t="str">
        <f t="shared" si="21"/>
        <v>B001</v>
      </c>
      <c r="F91" s="15" t="str">
        <f t="shared" si="11"/>
        <v>17229</v>
      </c>
      <c r="G91" s="15" t="str">
        <f t="shared" si="12"/>
        <v>1-1</v>
      </c>
      <c r="H91" s="5" t="s">
        <v>120</v>
      </c>
      <c r="I91" s="5">
        <f t="shared" si="13"/>
        <v>2</v>
      </c>
      <c r="J91" s="5">
        <f t="shared" si="14"/>
        <v>2022</v>
      </c>
      <c r="K91" s="5">
        <f t="shared" si="15"/>
        <v>26</v>
      </c>
      <c r="L91" s="7">
        <f t="shared" si="16"/>
        <v>44618</v>
      </c>
      <c r="M91" s="5" t="s">
        <v>120</v>
      </c>
      <c r="U91" s="5" t="s">
        <v>33</v>
      </c>
      <c r="V91" s="5" t="str">
        <f t="shared" si="17"/>
        <v>clientes - varios</v>
      </c>
      <c r="W91" s="5" t="str">
        <f t="shared" si="18"/>
        <v>CLIENTES - VARIOS</v>
      </c>
      <c r="X91" s="5" t="str">
        <f t="shared" si="19"/>
        <v>Clientes - Varios</v>
      </c>
      <c r="Y91" s="5">
        <v>99999999</v>
      </c>
      <c r="Z91" s="5" t="s">
        <v>34</v>
      </c>
      <c r="AA91" s="5" t="s">
        <v>35</v>
      </c>
      <c r="AD91" s="5" t="s">
        <v>36</v>
      </c>
      <c r="AE91" s="5">
        <v>72.459999999999994</v>
      </c>
      <c r="AF91" s="5">
        <v>0</v>
      </c>
      <c r="AG91" s="5">
        <v>13.04</v>
      </c>
      <c r="AH91" s="5">
        <f t="shared" si="20"/>
        <v>85.5</v>
      </c>
    </row>
    <row r="92" spans="1:34" x14ac:dyDescent="0.25">
      <c r="A92" s="5">
        <v>77</v>
      </c>
      <c r="B92" s="5" t="s">
        <v>29</v>
      </c>
      <c r="C92" s="5" t="s">
        <v>38</v>
      </c>
      <c r="D92" s="5" t="s">
        <v>148</v>
      </c>
      <c r="E92" s="15" t="str">
        <f t="shared" si="21"/>
        <v>F001</v>
      </c>
      <c r="F92" s="15" t="str">
        <f t="shared" si="11"/>
        <v>8621</v>
      </c>
      <c r="G92" s="15" t="str">
        <f t="shared" si="12"/>
        <v>1-8</v>
      </c>
      <c r="H92" s="5" t="s">
        <v>120</v>
      </c>
      <c r="I92" s="5">
        <f t="shared" si="13"/>
        <v>2</v>
      </c>
      <c r="J92" s="5">
        <f t="shared" si="14"/>
        <v>2022</v>
      </c>
      <c r="K92" s="5">
        <f t="shared" si="15"/>
        <v>26</v>
      </c>
      <c r="L92" s="7">
        <f t="shared" si="16"/>
        <v>44618</v>
      </c>
      <c r="M92" s="5" t="s">
        <v>120</v>
      </c>
      <c r="R92" s="5" t="s">
        <v>87</v>
      </c>
      <c r="S92" s="5" t="s">
        <v>40</v>
      </c>
      <c r="T92" s="5" t="s">
        <v>41</v>
      </c>
      <c r="U92" s="5" t="s">
        <v>149</v>
      </c>
      <c r="V92" s="5" t="str">
        <f t="shared" si="17"/>
        <v>inversiones mykalyn sac</v>
      </c>
      <c r="W92" s="5" t="str">
        <f t="shared" si="18"/>
        <v>INVERSIONES MYKALYN SAC</v>
      </c>
      <c r="X92" s="5" t="str">
        <f t="shared" si="19"/>
        <v>Inversiones Mykalyn Sac</v>
      </c>
      <c r="Y92" s="5">
        <v>20561207772</v>
      </c>
      <c r="Z92" s="5" t="s">
        <v>34</v>
      </c>
      <c r="AA92" s="5" t="s">
        <v>35</v>
      </c>
      <c r="AD92" s="5" t="s">
        <v>36</v>
      </c>
      <c r="AE92" s="5">
        <v>1016.95</v>
      </c>
      <c r="AF92" s="5">
        <v>0</v>
      </c>
      <c r="AG92" s="5">
        <v>183.05</v>
      </c>
      <c r="AH92" s="5">
        <f t="shared" si="20"/>
        <v>1200</v>
      </c>
    </row>
    <row r="93" spans="1:34" x14ac:dyDescent="0.25">
      <c r="A93" s="5">
        <v>78</v>
      </c>
      <c r="B93" s="5" t="s">
        <v>29</v>
      </c>
      <c r="C93" s="5" t="s">
        <v>38</v>
      </c>
      <c r="D93" s="5" t="s">
        <v>150</v>
      </c>
      <c r="E93" s="15" t="str">
        <f t="shared" si="21"/>
        <v>F001</v>
      </c>
      <c r="F93" s="15" t="str">
        <f t="shared" si="11"/>
        <v>8620</v>
      </c>
      <c r="G93" s="15" t="str">
        <f t="shared" si="12"/>
        <v>1-8</v>
      </c>
      <c r="H93" s="5" t="s">
        <v>120</v>
      </c>
      <c r="I93" s="5">
        <f t="shared" si="13"/>
        <v>2</v>
      </c>
      <c r="J93" s="5">
        <f t="shared" si="14"/>
        <v>2022</v>
      </c>
      <c r="K93" s="5">
        <f t="shared" si="15"/>
        <v>26</v>
      </c>
      <c r="L93" s="7">
        <f t="shared" si="16"/>
        <v>44618</v>
      </c>
      <c r="M93" s="5" t="s">
        <v>120</v>
      </c>
      <c r="R93" s="5" t="s">
        <v>87</v>
      </c>
      <c r="S93" s="5" t="s">
        <v>40</v>
      </c>
      <c r="T93" s="5" t="s">
        <v>41</v>
      </c>
      <c r="U93" s="5" t="s">
        <v>149</v>
      </c>
      <c r="V93" s="5" t="str">
        <f t="shared" si="17"/>
        <v>inversiones mykalyn sac</v>
      </c>
      <c r="W93" s="5" t="str">
        <f t="shared" si="18"/>
        <v>INVERSIONES MYKALYN SAC</v>
      </c>
      <c r="X93" s="5" t="str">
        <f t="shared" si="19"/>
        <v>Inversiones Mykalyn Sac</v>
      </c>
      <c r="Y93" s="5">
        <v>20561207772</v>
      </c>
      <c r="Z93" s="5" t="s">
        <v>34</v>
      </c>
      <c r="AA93" s="5" t="s">
        <v>35</v>
      </c>
      <c r="AD93" s="5" t="s">
        <v>36</v>
      </c>
      <c r="AE93" s="5">
        <v>2457.63</v>
      </c>
      <c r="AF93" s="5">
        <v>0</v>
      </c>
      <c r="AG93" s="5">
        <v>442.37</v>
      </c>
      <c r="AH93" s="5">
        <f t="shared" si="20"/>
        <v>2900</v>
      </c>
    </row>
    <row r="94" spans="1:34" x14ac:dyDescent="0.25">
      <c r="A94" s="5">
        <v>79</v>
      </c>
      <c r="B94" s="5" t="s">
        <v>29</v>
      </c>
      <c r="C94" s="5" t="s">
        <v>38</v>
      </c>
      <c r="D94" s="5" t="s">
        <v>151</v>
      </c>
      <c r="E94" s="15" t="str">
        <f t="shared" si="21"/>
        <v>F001</v>
      </c>
      <c r="F94" s="15" t="str">
        <f t="shared" si="11"/>
        <v>8619</v>
      </c>
      <c r="G94" s="15" t="str">
        <f t="shared" si="12"/>
        <v>1-8</v>
      </c>
      <c r="H94" s="5" t="s">
        <v>120</v>
      </c>
      <c r="I94" s="5">
        <f t="shared" si="13"/>
        <v>2</v>
      </c>
      <c r="J94" s="5">
        <f t="shared" si="14"/>
        <v>2022</v>
      </c>
      <c r="K94" s="5">
        <f t="shared" si="15"/>
        <v>26</v>
      </c>
      <c r="L94" s="7">
        <f t="shared" si="16"/>
        <v>44618</v>
      </c>
      <c r="M94" s="5" t="s">
        <v>120</v>
      </c>
      <c r="R94" s="5" t="s">
        <v>87</v>
      </c>
      <c r="S94" s="5" t="s">
        <v>40</v>
      </c>
      <c r="T94" s="5" t="s">
        <v>41</v>
      </c>
      <c r="U94" s="5" t="s">
        <v>149</v>
      </c>
      <c r="V94" s="5" t="str">
        <f t="shared" si="17"/>
        <v>inversiones mykalyn sac</v>
      </c>
      <c r="W94" s="5" t="str">
        <f t="shared" si="18"/>
        <v>INVERSIONES MYKALYN SAC</v>
      </c>
      <c r="X94" s="5" t="str">
        <f t="shared" si="19"/>
        <v>Inversiones Mykalyn Sac</v>
      </c>
      <c r="Y94" s="5">
        <v>20561207772</v>
      </c>
      <c r="Z94" s="5" t="s">
        <v>34</v>
      </c>
      <c r="AA94" s="5" t="s">
        <v>35</v>
      </c>
      <c r="AD94" s="5" t="s">
        <v>36</v>
      </c>
      <c r="AE94" s="5">
        <v>2457.63</v>
      </c>
      <c r="AF94" s="5">
        <v>0</v>
      </c>
      <c r="AG94" s="5">
        <v>442.37</v>
      </c>
      <c r="AH94" s="5">
        <f t="shared" si="20"/>
        <v>2900</v>
      </c>
    </row>
    <row r="95" spans="1:34" x14ac:dyDescent="0.25">
      <c r="A95" s="5">
        <v>80</v>
      </c>
      <c r="B95" s="5" t="s">
        <v>29</v>
      </c>
      <c r="C95" s="5" t="s">
        <v>38</v>
      </c>
      <c r="D95" s="5" t="s">
        <v>152</v>
      </c>
      <c r="E95" s="15" t="str">
        <f t="shared" si="21"/>
        <v>F001</v>
      </c>
      <c r="F95" s="15" t="str">
        <f t="shared" si="11"/>
        <v>8618</v>
      </c>
      <c r="G95" s="15" t="str">
        <f t="shared" si="12"/>
        <v>1-8</v>
      </c>
      <c r="H95" s="5" t="s">
        <v>120</v>
      </c>
      <c r="I95" s="5">
        <f t="shared" si="13"/>
        <v>2</v>
      </c>
      <c r="J95" s="5">
        <f t="shared" si="14"/>
        <v>2022</v>
      </c>
      <c r="K95" s="5">
        <f t="shared" si="15"/>
        <v>26</v>
      </c>
      <c r="L95" s="7">
        <f t="shared" si="16"/>
        <v>44618</v>
      </c>
      <c r="M95" s="5" t="s">
        <v>120</v>
      </c>
      <c r="U95" s="5" t="s">
        <v>153</v>
      </c>
      <c r="V95" s="5" t="str">
        <f t="shared" si="17"/>
        <v>llamo diaz luz yuliana</v>
      </c>
      <c r="W95" s="5" t="str">
        <f t="shared" si="18"/>
        <v>LLAMO DIAZ LUZ YULIANA</v>
      </c>
      <c r="X95" s="5" t="str">
        <f t="shared" si="19"/>
        <v>Llamo Diaz Luz Yuliana</v>
      </c>
      <c r="Y95" s="5">
        <v>10767675084</v>
      </c>
      <c r="Z95" s="5" t="s">
        <v>34</v>
      </c>
      <c r="AA95" s="5" t="s">
        <v>35</v>
      </c>
      <c r="AD95" s="5" t="s">
        <v>36</v>
      </c>
      <c r="AE95" s="5">
        <v>423.73</v>
      </c>
      <c r="AF95" s="5">
        <v>0</v>
      </c>
      <c r="AG95" s="5">
        <v>76.27</v>
      </c>
      <c r="AH95" s="5">
        <f t="shared" si="20"/>
        <v>500</v>
      </c>
    </row>
    <row r="96" spans="1:34" x14ac:dyDescent="0.25">
      <c r="A96" s="5">
        <v>81</v>
      </c>
      <c r="B96" s="5" t="s">
        <v>49</v>
      </c>
      <c r="C96" s="5" t="s">
        <v>30</v>
      </c>
      <c r="D96" s="5" t="s">
        <v>154</v>
      </c>
      <c r="E96" s="15" t="str">
        <f t="shared" si="21"/>
        <v>B003</v>
      </c>
      <c r="F96" s="15" t="str">
        <f t="shared" si="11"/>
        <v>12821</v>
      </c>
      <c r="G96" s="15" t="str">
        <f t="shared" si="12"/>
        <v>3-1</v>
      </c>
      <c r="H96" s="5" t="s">
        <v>120</v>
      </c>
      <c r="I96" s="5">
        <f t="shared" si="13"/>
        <v>2</v>
      </c>
      <c r="J96" s="5">
        <f t="shared" si="14"/>
        <v>2022</v>
      </c>
      <c r="K96" s="5">
        <f t="shared" si="15"/>
        <v>26</v>
      </c>
      <c r="L96" s="7">
        <f t="shared" si="16"/>
        <v>44618</v>
      </c>
      <c r="M96" s="5" t="s">
        <v>120</v>
      </c>
      <c r="U96" s="5" t="s">
        <v>33</v>
      </c>
      <c r="V96" s="5" t="str">
        <f t="shared" si="17"/>
        <v>clientes - varios</v>
      </c>
      <c r="W96" s="5" t="str">
        <f t="shared" si="18"/>
        <v>CLIENTES - VARIOS</v>
      </c>
      <c r="X96" s="5" t="str">
        <f t="shared" si="19"/>
        <v>Clientes - Varios</v>
      </c>
      <c r="Y96" s="5">
        <v>99999999</v>
      </c>
      <c r="Z96" s="5" t="s">
        <v>34</v>
      </c>
      <c r="AA96" s="5" t="s">
        <v>35</v>
      </c>
      <c r="AD96" s="5" t="s">
        <v>36</v>
      </c>
      <c r="AE96" s="5">
        <v>33.9</v>
      </c>
      <c r="AF96" s="5">
        <v>0</v>
      </c>
      <c r="AG96" s="5">
        <v>6.1</v>
      </c>
      <c r="AH96" s="5">
        <f t="shared" si="20"/>
        <v>40</v>
      </c>
    </row>
    <row r="97" spans="1:34" x14ac:dyDescent="0.25">
      <c r="A97" s="5">
        <v>82</v>
      </c>
      <c r="B97" s="5" t="s">
        <v>29</v>
      </c>
      <c r="C97" s="5" t="s">
        <v>30</v>
      </c>
      <c r="D97" s="5" t="s">
        <v>155</v>
      </c>
      <c r="E97" s="15" t="str">
        <f t="shared" si="21"/>
        <v>B001</v>
      </c>
      <c r="F97" s="15" t="str">
        <f t="shared" si="11"/>
        <v>17228</v>
      </c>
      <c r="G97" s="15" t="str">
        <f t="shared" si="12"/>
        <v>1-1</v>
      </c>
      <c r="H97" s="5" t="s">
        <v>120</v>
      </c>
      <c r="I97" s="5">
        <f t="shared" si="13"/>
        <v>2</v>
      </c>
      <c r="J97" s="5">
        <f t="shared" si="14"/>
        <v>2022</v>
      </c>
      <c r="K97" s="5">
        <f t="shared" si="15"/>
        <v>26</v>
      </c>
      <c r="L97" s="7">
        <f t="shared" si="16"/>
        <v>44618</v>
      </c>
      <c r="M97" s="5" t="s">
        <v>120</v>
      </c>
      <c r="U97" s="5" t="s">
        <v>33</v>
      </c>
      <c r="V97" s="5" t="str">
        <f t="shared" si="17"/>
        <v>clientes - varios</v>
      </c>
      <c r="W97" s="5" t="str">
        <f t="shared" si="18"/>
        <v>CLIENTES - VARIOS</v>
      </c>
      <c r="X97" s="5" t="str">
        <f t="shared" si="19"/>
        <v>Clientes - Varios</v>
      </c>
      <c r="Y97" s="5">
        <v>99999999</v>
      </c>
      <c r="Z97" s="5" t="s">
        <v>34</v>
      </c>
      <c r="AA97" s="5" t="s">
        <v>35</v>
      </c>
      <c r="AD97" s="5" t="s">
        <v>36</v>
      </c>
      <c r="AE97" s="5">
        <v>110.17</v>
      </c>
      <c r="AF97" s="5">
        <v>0</v>
      </c>
      <c r="AG97" s="5">
        <v>19.829999999999998</v>
      </c>
      <c r="AH97" s="5">
        <f t="shared" si="20"/>
        <v>130</v>
      </c>
    </row>
    <row r="98" spans="1:34" x14ac:dyDescent="0.25">
      <c r="A98" s="5">
        <v>83</v>
      </c>
      <c r="B98" s="5" t="s">
        <v>29</v>
      </c>
      <c r="C98" s="5" t="s">
        <v>38</v>
      </c>
      <c r="D98" s="5" t="s">
        <v>156</v>
      </c>
      <c r="E98" s="15" t="str">
        <f t="shared" si="21"/>
        <v>F001</v>
      </c>
      <c r="F98" s="15" t="str">
        <f t="shared" si="11"/>
        <v>8617</v>
      </c>
      <c r="G98" s="15" t="str">
        <f t="shared" si="12"/>
        <v>1-8</v>
      </c>
      <c r="H98" s="5" t="s">
        <v>120</v>
      </c>
      <c r="I98" s="5">
        <f t="shared" si="13"/>
        <v>2</v>
      </c>
      <c r="J98" s="5">
        <f t="shared" si="14"/>
        <v>2022</v>
      </c>
      <c r="K98" s="5">
        <f t="shared" si="15"/>
        <v>26</v>
      </c>
      <c r="L98" s="7">
        <f t="shared" si="16"/>
        <v>44618</v>
      </c>
      <c r="M98" s="5" t="s">
        <v>120</v>
      </c>
      <c r="S98" s="5" t="s">
        <v>40</v>
      </c>
      <c r="T98" s="5" t="s">
        <v>41</v>
      </c>
      <c r="U98" s="5" t="s">
        <v>157</v>
      </c>
      <c r="V98" s="5" t="str">
        <f t="shared" si="17"/>
        <v>la torre vallejos fernando camilo</v>
      </c>
      <c r="W98" s="5" t="str">
        <f t="shared" si="18"/>
        <v>LA TORRE VALLEJOS FERNANDO CAMILO</v>
      </c>
      <c r="X98" s="5" t="str">
        <f t="shared" si="19"/>
        <v>La Torre Vallejos Fernando Camilo</v>
      </c>
      <c r="Y98" s="5">
        <v>10167268094</v>
      </c>
      <c r="Z98" s="5" t="s">
        <v>34</v>
      </c>
      <c r="AA98" s="5" t="s">
        <v>35</v>
      </c>
      <c r="AD98" s="5" t="s">
        <v>36</v>
      </c>
      <c r="AE98" s="5">
        <v>40.68</v>
      </c>
      <c r="AF98" s="5">
        <v>0</v>
      </c>
      <c r="AG98" s="5">
        <v>7.32</v>
      </c>
      <c r="AH98" s="5">
        <f t="shared" si="20"/>
        <v>48</v>
      </c>
    </row>
    <row r="99" spans="1:34" x14ac:dyDescent="0.25">
      <c r="A99" s="5">
        <v>84</v>
      </c>
      <c r="B99" s="5" t="s">
        <v>29</v>
      </c>
      <c r="C99" s="5" t="s">
        <v>38</v>
      </c>
      <c r="D99" s="5" t="s">
        <v>158</v>
      </c>
      <c r="E99" s="15" t="str">
        <f t="shared" si="21"/>
        <v>F001</v>
      </c>
      <c r="F99" s="15" t="str">
        <f t="shared" si="11"/>
        <v>8616</v>
      </c>
      <c r="G99" s="15" t="str">
        <f t="shared" si="12"/>
        <v>1-8</v>
      </c>
      <c r="H99" s="5" t="s">
        <v>120</v>
      </c>
      <c r="I99" s="5">
        <f t="shared" si="13"/>
        <v>2</v>
      </c>
      <c r="J99" s="5">
        <f t="shared" si="14"/>
        <v>2022</v>
      </c>
      <c r="K99" s="5">
        <f t="shared" si="15"/>
        <v>26</v>
      </c>
      <c r="L99" s="7">
        <f t="shared" si="16"/>
        <v>44618</v>
      </c>
      <c r="M99" s="5" t="s">
        <v>120</v>
      </c>
      <c r="R99" s="5" t="s">
        <v>87</v>
      </c>
      <c r="S99" s="5" t="s">
        <v>40</v>
      </c>
      <c r="T99" s="5" t="s">
        <v>41</v>
      </c>
      <c r="U99" s="5" t="s">
        <v>159</v>
      </c>
      <c r="V99" s="5" t="str">
        <f t="shared" si="17"/>
        <v>corporacion shekinah s.a.c.</v>
      </c>
      <c r="W99" s="5" t="str">
        <f t="shared" si="18"/>
        <v>CORPORACION SHEKINAH S.A.C.</v>
      </c>
      <c r="X99" s="5" t="str">
        <f t="shared" si="19"/>
        <v>Corporacion Shekinah S.A.C.</v>
      </c>
      <c r="Y99" s="5">
        <v>20606378727</v>
      </c>
      <c r="Z99" s="5" t="s">
        <v>34</v>
      </c>
      <c r="AA99" s="5" t="s">
        <v>35</v>
      </c>
      <c r="AD99" s="5" t="s">
        <v>36</v>
      </c>
      <c r="AE99" s="5">
        <v>201.69</v>
      </c>
      <c r="AF99" s="5">
        <v>0</v>
      </c>
      <c r="AG99" s="5">
        <v>36.299999999999997</v>
      </c>
      <c r="AH99" s="5">
        <f t="shared" si="20"/>
        <v>237.99</v>
      </c>
    </row>
    <row r="100" spans="1:34" x14ac:dyDescent="0.25">
      <c r="A100" s="5">
        <v>85</v>
      </c>
      <c r="B100" s="5" t="s">
        <v>49</v>
      </c>
      <c r="C100" s="5" t="s">
        <v>30</v>
      </c>
      <c r="D100" s="5" t="s">
        <v>160</v>
      </c>
      <c r="E100" s="15" t="str">
        <f t="shared" si="21"/>
        <v>B003</v>
      </c>
      <c r="F100" s="15" t="str">
        <f t="shared" si="11"/>
        <v>12820</v>
      </c>
      <c r="G100" s="15" t="str">
        <f t="shared" si="12"/>
        <v>3-1</v>
      </c>
      <c r="H100" s="5" t="s">
        <v>120</v>
      </c>
      <c r="I100" s="5">
        <f t="shared" si="13"/>
        <v>2</v>
      </c>
      <c r="J100" s="5">
        <f t="shared" si="14"/>
        <v>2022</v>
      </c>
      <c r="K100" s="5">
        <f t="shared" si="15"/>
        <v>26</v>
      </c>
      <c r="L100" s="7">
        <f t="shared" si="16"/>
        <v>44618</v>
      </c>
      <c r="M100" s="5" t="s">
        <v>120</v>
      </c>
      <c r="U100" s="5" t="s">
        <v>33</v>
      </c>
      <c r="V100" s="5" t="str">
        <f t="shared" si="17"/>
        <v>clientes - varios</v>
      </c>
      <c r="W100" s="5" t="str">
        <f t="shared" si="18"/>
        <v>CLIENTES - VARIOS</v>
      </c>
      <c r="X100" s="5" t="str">
        <f t="shared" si="19"/>
        <v>Clientes - Varios</v>
      </c>
      <c r="Y100" s="5">
        <v>99999999</v>
      </c>
      <c r="Z100" s="5" t="s">
        <v>34</v>
      </c>
      <c r="AA100" s="5" t="s">
        <v>35</v>
      </c>
      <c r="AD100" s="5" t="s">
        <v>36</v>
      </c>
      <c r="AE100" s="5">
        <v>59.32</v>
      </c>
      <c r="AF100" s="5">
        <v>0</v>
      </c>
      <c r="AG100" s="5">
        <v>10.68</v>
      </c>
      <c r="AH100" s="5">
        <f t="shared" si="20"/>
        <v>70</v>
      </c>
    </row>
    <row r="101" spans="1:34" x14ac:dyDescent="0.25">
      <c r="A101" s="5">
        <v>86</v>
      </c>
      <c r="B101" s="5" t="s">
        <v>29</v>
      </c>
      <c r="C101" s="5" t="s">
        <v>38</v>
      </c>
      <c r="D101" s="5" t="s">
        <v>161</v>
      </c>
      <c r="E101" s="15" t="str">
        <f t="shared" si="21"/>
        <v>F001</v>
      </c>
      <c r="F101" s="15" t="str">
        <f t="shared" si="11"/>
        <v>8615</v>
      </c>
      <c r="G101" s="15" t="str">
        <f t="shared" si="12"/>
        <v>1-8</v>
      </c>
      <c r="H101" s="5" t="s">
        <v>120</v>
      </c>
      <c r="I101" s="5">
        <f t="shared" si="13"/>
        <v>2</v>
      </c>
      <c r="J101" s="5">
        <f t="shared" si="14"/>
        <v>2022</v>
      </c>
      <c r="K101" s="5">
        <f t="shared" si="15"/>
        <v>26</v>
      </c>
      <c r="L101" s="7">
        <f t="shared" si="16"/>
        <v>44618</v>
      </c>
      <c r="M101" s="5" t="s">
        <v>120</v>
      </c>
      <c r="S101" s="5" t="s">
        <v>40</v>
      </c>
      <c r="T101" s="5" t="s">
        <v>41</v>
      </c>
      <c r="U101" s="5" t="s">
        <v>162</v>
      </c>
      <c r="V101" s="5" t="str">
        <f t="shared" si="17"/>
        <v>cubas mundaca jose sergio</v>
      </c>
      <c r="W101" s="5" t="str">
        <f t="shared" si="18"/>
        <v>CUBAS MUNDACA JOSE SERGIO</v>
      </c>
      <c r="X101" s="5" t="str">
        <f t="shared" si="19"/>
        <v>Cubas Mundaca Jose Sergio</v>
      </c>
      <c r="Y101" s="5">
        <v>10442227557</v>
      </c>
      <c r="Z101" s="5" t="s">
        <v>34</v>
      </c>
      <c r="AA101" s="5" t="s">
        <v>35</v>
      </c>
      <c r="AD101" s="5" t="s">
        <v>36</v>
      </c>
      <c r="AE101" s="5">
        <v>169.49</v>
      </c>
      <c r="AF101" s="5">
        <v>0</v>
      </c>
      <c r="AG101" s="5">
        <v>30.51</v>
      </c>
      <c r="AH101" s="5">
        <f t="shared" si="20"/>
        <v>200</v>
      </c>
    </row>
    <row r="102" spans="1:34" x14ac:dyDescent="0.25">
      <c r="A102" s="5">
        <v>87</v>
      </c>
      <c r="B102" s="5" t="s">
        <v>29</v>
      </c>
      <c r="C102" s="5" t="s">
        <v>30</v>
      </c>
      <c r="D102" s="5" t="s">
        <v>163</v>
      </c>
      <c r="E102" s="15" t="str">
        <f t="shared" si="21"/>
        <v>B001</v>
      </c>
      <c r="F102" s="15" t="str">
        <f t="shared" si="11"/>
        <v>17227</v>
      </c>
      <c r="G102" s="15" t="str">
        <f t="shared" si="12"/>
        <v>1-1</v>
      </c>
      <c r="H102" s="5" t="s">
        <v>120</v>
      </c>
      <c r="I102" s="5">
        <f t="shared" si="13"/>
        <v>2</v>
      </c>
      <c r="J102" s="5">
        <f t="shared" si="14"/>
        <v>2022</v>
      </c>
      <c r="K102" s="5">
        <f t="shared" si="15"/>
        <v>26</v>
      </c>
      <c r="L102" s="7">
        <f t="shared" si="16"/>
        <v>44618</v>
      </c>
      <c r="M102" s="5" t="s">
        <v>120</v>
      </c>
      <c r="U102" s="5" t="s">
        <v>164</v>
      </c>
      <c r="V102" s="5" t="str">
        <f t="shared" si="17"/>
        <v>ciro añorga</v>
      </c>
      <c r="W102" s="5" t="str">
        <f t="shared" si="18"/>
        <v>CIRO AÑORGA</v>
      </c>
      <c r="X102" s="5" t="str">
        <f t="shared" si="19"/>
        <v>Ciro Añorga</v>
      </c>
      <c r="Y102" s="5">
        <v>72380208</v>
      </c>
      <c r="Z102" s="5" t="s">
        <v>34</v>
      </c>
      <c r="AA102" s="5" t="s">
        <v>35</v>
      </c>
      <c r="AD102" s="5" t="s">
        <v>36</v>
      </c>
      <c r="AE102" s="5">
        <v>200.85</v>
      </c>
      <c r="AF102" s="5">
        <v>0</v>
      </c>
      <c r="AG102" s="5">
        <v>36.15</v>
      </c>
      <c r="AH102" s="5">
        <f t="shared" si="20"/>
        <v>237</v>
      </c>
    </row>
    <row r="103" spans="1:34" x14ac:dyDescent="0.25">
      <c r="A103" s="5">
        <v>88</v>
      </c>
      <c r="B103" s="5" t="s">
        <v>49</v>
      </c>
      <c r="C103" s="5" t="s">
        <v>30</v>
      </c>
      <c r="D103" s="5" t="s">
        <v>165</v>
      </c>
      <c r="E103" s="15" t="str">
        <f t="shared" si="21"/>
        <v>B003</v>
      </c>
      <c r="F103" s="15" t="str">
        <f t="shared" si="11"/>
        <v>12819</v>
      </c>
      <c r="G103" s="15" t="str">
        <f t="shared" si="12"/>
        <v>3-1</v>
      </c>
      <c r="H103" s="5" t="s">
        <v>120</v>
      </c>
      <c r="I103" s="5">
        <f t="shared" si="13"/>
        <v>2</v>
      </c>
      <c r="J103" s="5">
        <f t="shared" si="14"/>
        <v>2022</v>
      </c>
      <c r="K103" s="5">
        <f t="shared" si="15"/>
        <v>26</v>
      </c>
      <c r="L103" s="7">
        <f t="shared" si="16"/>
        <v>44618</v>
      </c>
      <c r="M103" s="5" t="s">
        <v>120</v>
      </c>
      <c r="U103" s="5" t="s">
        <v>33</v>
      </c>
      <c r="V103" s="5" t="str">
        <f t="shared" si="17"/>
        <v>clientes - varios</v>
      </c>
      <c r="W103" s="5" t="str">
        <f t="shared" si="18"/>
        <v>CLIENTES - VARIOS</v>
      </c>
      <c r="X103" s="5" t="str">
        <f t="shared" si="19"/>
        <v>Clientes - Varios</v>
      </c>
      <c r="Y103" s="5">
        <v>99999999</v>
      </c>
      <c r="Z103" s="5" t="s">
        <v>34</v>
      </c>
      <c r="AA103" s="5" t="s">
        <v>35</v>
      </c>
      <c r="AD103" s="5" t="s">
        <v>36</v>
      </c>
      <c r="AE103" s="5">
        <v>62.71</v>
      </c>
      <c r="AF103" s="5">
        <v>0</v>
      </c>
      <c r="AG103" s="5">
        <v>11.29</v>
      </c>
      <c r="AH103" s="5">
        <f t="shared" si="20"/>
        <v>74</v>
      </c>
    </row>
    <row r="104" spans="1:34" x14ac:dyDescent="0.25">
      <c r="A104" s="5">
        <v>89</v>
      </c>
      <c r="B104" s="5" t="s">
        <v>29</v>
      </c>
      <c r="C104" s="5" t="s">
        <v>38</v>
      </c>
      <c r="D104" s="5" t="s">
        <v>166</v>
      </c>
      <c r="E104" s="15" t="str">
        <f t="shared" si="21"/>
        <v>F001</v>
      </c>
      <c r="F104" s="15" t="str">
        <f t="shared" si="11"/>
        <v>8614</v>
      </c>
      <c r="G104" s="15" t="str">
        <f t="shared" si="12"/>
        <v>1-8</v>
      </c>
      <c r="H104" s="5" t="s">
        <v>120</v>
      </c>
      <c r="I104" s="5">
        <f t="shared" si="13"/>
        <v>2</v>
      </c>
      <c r="J104" s="5">
        <f t="shared" si="14"/>
        <v>2022</v>
      </c>
      <c r="K104" s="5">
        <f t="shared" si="15"/>
        <v>26</v>
      </c>
      <c r="L104" s="7">
        <f t="shared" si="16"/>
        <v>44618</v>
      </c>
      <c r="M104" s="5" t="s">
        <v>120</v>
      </c>
      <c r="R104" s="5" t="s">
        <v>167</v>
      </c>
      <c r="S104" s="5" t="s">
        <v>168</v>
      </c>
      <c r="T104" s="5" t="s">
        <v>169</v>
      </c>
      <c r="U104" s="5" t="s">
        <v>170</v>
      </c>
      <c r="V104" s="5" t="str">
        <f t="shared" si="17"/>
        <v>fruzzali e.i.r.l.</v>
      </c>
      <c r="W104" s="5" t="str">
        <f t="shared" si="18"/>
        <v>FRUZZALI E.I.R.L.</v>
      </c>
      <c r="X104" s="5" t="str">
        <f t="shared" si="19"/>
        <v>Fruzzali E.I.R.L.</v>
      </c>
      <c r="Y104" s="5">
        <v>20550653738</v>
      </c>
      <c r="Z104" s="5" t="s">
        <v>34</v>
      </c>
      <c r="AA104" s="5" t="s">
        <v>35</v>
      </c>
      <c r="AD104" s="5" t="s">
        <v>36</v>
      </c>
      <c r="AE104" s="5">
        <v>127.12</v>
      </c>
      <c r="AF104" s="5">
        <v>0</v>
      </c>
      <c r="AG104" s="5">
        <v>22.88</v>
      </c>
      <c r="AH104" s="5">
        <f t="shared" si="20"/>
        <v>150</v>
      </c>
    </row>
    <row r="105" spans="1:34" x14ac:dyDescent="0.25">
      <c r="A105" s="5">
        <v>90</v>
      </c>
      <c r="B105" s="5" t="s">
        <v>29</v>
      </c>
      <c r="C105" s="5" t="s">
        <v>30</v>
      </c>
      <c r="D105" s="5" t="s">
        <v>171</v>
      </c>
      <c r="E105" s="15" t="str">
        <f t="shared" si="21"/>
        <v>B001</v>
      </c>
      <c r="F105" s="15" t="str">
        <f t="shared" si="11"/>
        <v>17226</v>
      </c>
      <c r="G105" s="15" t="str">
        <f t="shared" si="12"/>
        <v>1-1</v>
      </c>
      <c r="H105" s="5" t="s">
        <v>120</v>
      </c>
      <c r="I105" s="5">
        <f t="shared" si="13"/>
        <v>2</v>
      </c>
      <c r="J105" s="5">
        <f t="shared" si="14"/>
        <v>2022</v>
      </c>
      <c r="K105" s="5">
        <f t="shared" si="15"/>
        <v>26</v>
      </c>
      <c r="L105" s="7">
        <f t="shared" si="16"/>
        <v>44618</v>
      </c>
      <c r="M105" s="5" t="s">
        <v>120</v>
      </c>
      <c r="U105" s="5" t="s">
        <v>172</v>
      </c>
      <c r="V105" s="5" t="str">
        <f t="shared" si="17"/>
        <v>carlos fernando campos</v>
      </c>
      <c r="W105" s="5" t="str">
        <f t="shared" si="18"/>
        <v>CARLOS FERNANDO CAMPOS</v>
      </c>
      <c r="X105" s="5" t="str">
        <f t="shared" si="19"/>
        <v>Carlos Fernando Campos</v>
      </c>
      <c r="Y105" s="5">
        <v>44938600</v>
      </c>
      <c r="Z105" s="5" t="s">
        <v>34</v>
      </c>
      <c r="AA105" s="5" t="s">
        <v>35</v>
      </c>
      <c r="AD105" s="5" t="s">
        <v>36</v>
      </c>
      <c r="AE105" s="5">
        <v>37.29</v>
      </c>
      <c r="AF105" s="5">
        <v>0</v>
      </c>
      <c r="AG105" s="5">
        <v>6.71</v>
      </c>
      <c r="AH105" s="5">
        <f t="shared" si="20"/>
        <v>44</v>
      </c>
    </row>
    <row r="106" spans="1:34" x14ac:dyDescent="0.25">
      <c r="A106" s="5">
        <v>91</v>
      </c>
      <c r="B106" s="5" t="s">
        <v>29</v>
      </c>
      <c r="C106" s="5" t="s">
        <v>30</v>
      </c>
      <c r="D106" s="5" t="s">
        <v>173</v>
      </c>
      <c r="E106" s="15" t="str">
        <f t="shared" si="21"/>
        <v>B001</v>
      </c>
      <c r="F106" s="15" t="str">
        <f t="shared" si="11"/>
        <v>17225</v>
      </c>
      <c r="G106" s="15" t="str">
        <f t="shared" si="12"/>
        <v>1-1</v>
      </c>
      <c r="H106" s="5" t="s">
        <v>120</v>
      </c>
      <c r="I106" s="5">
        <f t="shared" si="13"/>
        <v>2</v>
      </c>
      <c r="J106" s="5">
        <f t="shared" si="14"/>
        <v>2022</v>
      </c>
      <c r="K106" s="5">
        <f t="shared" si="15"/>
        <v>26</v>
      </c>
      <c r="L106" s="7">
        <f t="shared" si="16"/>
        <v>44618</v>
      </c>
      <c r="M106" s="5" t="s">
        <v>120</v>
      </c>
      <c r="R106" s="5" t="s">
        <v>92</v>
      </c>
      <c r="S106" s="5" t="s">
        <v>40</v>
      </c>
      <c r="T106" s="5" t="s">
        <v>41</v>
      </c>
      <c r="U106" s="5" t="s">
        <v>93</v>
      </c>
      <c r="V106" s="5" t="str">
        <f t="shared" si="17"/>
        <v>transporte mi poderoso cautivo jd &amp; a e.i.r.l.</v>
      </c>
      <c r="W106" s="5" t="str">
        <f t="shared" si="18"/>
        <v>TRANSPORTE MI PODEROSO CAUTIVO JD &amp; A E.I.R.L.</v>
      </c>
      <c r="X106" s="5" t="str">
        <f t="shared" si="19"/>
        <v>Transporte Mi Poderoso Cautivo Jd &amp; A E.I.R.L.</v>
      </c>
      <c r="Y106" s="5">
        <v>20607139378</v>
      </c>
      <c r="Z106" s="5" t="s">
        <v>34</v>
      </c>
      <c r="AA106" s="5" t="s">
        <v>35</v>
      </c>
      <c r="AD106" s="5" t="s">
        <v>36</v>
      </c>
      <c r="AE106" s="5">
        <v>847.46</v>
      </c>
      <c r="AF106" s="5">
        <v>0</v>
      </c>
      <c r="AG106" s="5">
        <v>152.54</v>
      </c>
      <c r="AH106" s="5">
        <f t="shared" si="20"/>
        <v>1000</v>
      </c>
    </row>
    <row r="107" spans="1:34" x14ac:dyDescent="0.25">
      <c r="A107" s="5">
        <v>92</v>
      </c>
      <c r="B107" s="5" t="s">
        <v>29</v>
      </c>
      <c r="C107" s="5" t="s">
        <v>30</v>
      </c>
      <c r="D107" s="5" t="s">
        <v>174</v>
      </c>
      <c r="E107" s="15" t="str">
        <f t="shared" si="21"/>
        <v>B001</v>
      </c>
      <c r="F107" s="15" t="str">
        <f t="shared" si="11"/>
        <v>17224</v>
      </c>
      <c r="G107" s="15" t="str">
        <f t="shared" si="12"/>
        <v>1-1</v>
      </c>
      <c r="H107" s="5" t="s">
        <v>120</v>
      </c>
      <c r="I107" s="5">
        <f t="shared" si="13"/>
        <v>2</v>
      </c>
      <c r="J107" s="5">
        <f t="shared" si="14"/>
        <v>2022</v>
      </c>
      <c r="K107" s="5">
        <f t="shared" si="15"/>
        <v>26</v>
      </c>
      <c r="L107" s="7">
        <f t="shared" si="16"/>
        <v>44618</v>
      </c>
      <c r="M107" s="5" t="s">
        <v>120</v>
      </c>
      <c r="U107" s="5" t="s">
        <v>33</v>
      </c>
      <c r="V107" s="5" t="str">
        <f t="shared" si="17"/>
        <v>clientes - varios</v>
      </c>
      <c r="W107" s="5" t="str">
        <f t="shared" si="18"/>
        <v>CLIENTES - VARIOS</v>
      </c>
      <c r="X107" s="5" t="str">
        <f t="shared" si="19"/>
        <v>Clientes - Varios</v>
      </c>
      <c r="Y107" s="5">
        <v>99999999</v>
      </c>
      <c r="Z107" s="5" t="s">
        <v>34</v>
      </c>
      <c r="AA107" s="5" t="s">
        <v>35</v>
      </c>
      <c r="AD107" s="5" t="s">
        <v>36</v>
      </c>
      <c r="AE107" s="5">
        <v>508.47</v>
      </c>
      <c r="AF107" s="5">
        <v>0</v>
      </c>
      <c r="AG107" s="5">
        <v>91.53</v>
      </c>
      <c r="AH107" s="5">
        <f t="shared" si="20"/>
        <v>600</v>
      </c>
    </row>
    <row r="108" spans="1:34" x14ac:dyDescent="0.25">
      <c r="A108" s="5">
        <v>93</v>
      </c>
      <c r="B108" s="5" t="s">
        <v>49</v>
      </c>
      <c r="C108" s="5" t="s">
        <v>30</v>
      </c>
      <c r="D108" s="5" t="s">
        <v>175</v>
      </c>
      <c r="E108" s="15" t="str">
        <f t="shared" si="21"/>
        <v>B003</v>
      </c>
      <c r="F108" s="15" t="str">
        <f t="shared" si="11"/>
        <v>12818</v>
      </c>
      <c r="G108" s="15" t="str">
        <f t="shared" si="12"/>
        <v>3-1</v>
      </c>
      <c r="H108" s="5" t="s">
        <v>120</v>
      </c>
      <c r="I108" s="5">
        <f t="shared" si="13"/>
        <v>2</v>
      </c>
      <c r="J108" s="5">
        <f t="shared" si="14"/>
        <v>2022</v>
      </c>
      <c r="K108" s="5">
        <f t="shared" si="15"/>
        <v>26</v>
      </c>
      <c r="L108" s="7">
        <f t="shared" si="16"/>
        <v>44618</v>
      </c>
      <c r="M108" s="5" t="s">
        <v>120</v>
      </c>
      <c r="U108" s="5" t="s">
        <v>33</v>
      </c>
      <c r="V108" s="5" t="str">
        <f t="shared" si="17"/>
        <v>clientes - varios</v>
      </c>
      <c r="W108" s="5" t="str">
        <f t="shared" si="18"/>
        <v>CLIENTES - VARIOS</v>
      </c>
      <c r="X108" s="5" t="str">
        <f t="shared" si="19"/>
        <v>Clientes - Varios</v>
      </c>
      <c r="Y108" s="5">
        <v>99999999</v>
      </c>
      <c r="Z108" s="5" t="s">
        <v>34</v>
      </c>
      <c r="AA108" s="5" t="s">
        <v>35</v>
      </c>
      <c r="AD108" s="5" t="s">
        <v>36</v>
      </c>
      <c r="AE108" s="5">
        <v>84.75</v>
      </c>
      <c r="AF108" s="5">
        <v>0</v>
      </c>
      <c r="AG108" s="5">
        <v>15.25</v>
      </c>
      <c r="AH108" s="5">
        <f t="shared" si="20"/>
        <v>100</v>
      </c>
    </row>
    <row r="109" spans="1:34" x14ac:dyDescent="0.25">
      <c r="A109" s="5">
        <v>94</v>
      </c>
      <c r="B109" s="5" t="s">
        <v>29</v>
      </c>
      <c r="C109" s="5" t="s">
        <v>38</v>
      </c>
      <c r="D109" s="5" t="s">
        <v>176</v>
      </c>
      <c r="E109" s="15" t="str">
        <f t="shared" si="21"/>
        <v>F001</v>
      </c>
      <c r="F109" s="15" t="str">
        <f t="shared" si="11"/>
        <v>8613</v>
      </c>
      <c r="G109" s="15" t="str">
        <f t="shared" si="12"/>
        <v>1-8</v>
      </c>
      <c r="H109" s="5" t="s">
        <v>120</v>
      </c>
      <c r="I109" s="5">
        <f t="shared" si="13"/>
        <v>2</v>
      </c>
      <c r="J109" s="5">
        <f t="shared" si="14"/>
        <v>2022</v>
      </c>
      <c r="K109" s="5">
        <f t="shared" si="15"/>
        <v>26</v>
      </c>
      <c r="L109" s="7">
        <f t="shared" si="16"/>
        <v>44618</v>
      </c>
      <c r="M109" s="5" t="s">
        <v>120</v>
      </c>
      <c r="R109" s="5" t="s">
        <v>41</v>
      </c>
      <c r="S109" s="5" t="s">
        <v>40</v>
      </c>
      <c r="T109" s="5" t="s">
        <v>41</v>
      </c>
      <c r="U109" s="5" t="s">
        <v>177</v>
      </c>
      <c r="V109" s="5" t="str">
        <f t="shared" si="17"/>
        <v>constructora san antonio de padua servicios generales e.i.r.l.</v>
      </c>
      <c r="W109" s="5" t="str">
        <f t="shared" si="18"/>
        <v>CONSTRUCTORA SAN ANTONIO DE PADUA SERVICIOS GENERALES E.I.R.L.</v>
      </c>
      <c r="X109" s="5" t="str">
        <f t="shared" si="19"/>
        <v>Constructora San Antonio De Padua Servicios Generales E.I.R.L.</v>
      </c>
      <c r="Y109" s="5">
        <v>20487976521</v>
      </c>
      <c r="Z109" s="5" t="s">
        <v>34</v>
      </c>
      <c r="AA109" s="5" t="s">
        <v>35</v>
      </c>
      <c r="AD109" s="5" t="s">
        <v>36</v>
      </c>
      <c r="AE109" s="5">
        <v>508.48</v>
      </c>
      <c r="AF109" s="5">
        <v>0</v>
      </c>
      <c r="AG109" s="5">
        <v>91.53</v>
      </c>
      <c r="AH109" s="5">
        <f t="shared" si="20"/>
        <v>600.01</v>
      </c>
    </row>
    <row r="110" spans="1:34" x14ac:dyDescent="0.25">
      <c r="A110" s="5">
        <v>95</v>
      </c>
      <c r="B110" s="5" t="s">
        <v>49</v>
      </c>
      <c r="C110" s="5" t="s">
        <v>30</v>
      </c>
      <c r="D110" s="5" t="s">
        <v>178</v>
      </c>
      <c r="E110" s="15" t="str">
        <f t="shared" si="21"/>
        <v>B003</v>
      </c>
      <c r="F110" s="15" t="str">
        <f t="shared" si="11"/>
        <v>12817</v>
      </c>
      <c r="G110" s="15" t="str">
        <f t="shared" si="12"/>
        <v>3-1</v>
      </c>
      <c r="H110" s="5" t="s">
        <v>120</v>
      </c>
      <c r="I110" s="5">
        <f t="shared" si="13"/>
        <v>2</v>
      </c>
      <c r="J110" s="5">
        <f t="shared" si="14"/>
        <v>2022</v>
      </c>
      <c r="K110" s="5">
        <f t="shared" si="15"/>
        <v>26</v>
      </c>
      <c r="L110" s="7">
        <f t="shared" si="16"/>
        <v>44618</v>
      </c>
      <c r="M110" s="5" t="s">
        <v>120</v>
      </c>
      <c r="U110" s="5" t="s">
        <v>33</v>
      </c>
      <c r="V110" s="5" t="str">
        <f t="shared" si="17"/>
        <v>clientes - varios</v>
      </c>
      <c r="W110" s="5" t="str">
        <f t="shared" si="18"/>
        <v>CLIENTES - VARIOS</v>
      </c>
      <c r="X110" s="5" t="str">
        <f t="shared" si="19"/>
        <v>Clientes - Varios</v>
      </c>
      <c r="Y110" s="5">
        <v>99999999</v>
      </c>
      <c r="Z110" s="5" t="s">
        <v>34</v>
      </c>
      <c r="AA110" s="5" t="s">
        <v>35</v>
      </c>
      <c r="AD110" s="5" t="s">
        <v>36</v>
      </c>
      <c r="AE110" s="5">
        <v>508.47</v>
      </c>
      <c r="AF110" s="5">
        <v>0</v>
      </c>
      <c r="AG110" s="5">
        <v>91.53</v>
      </c>
      <c r="AH110" s="5">
        <f t="shared" si="20"/>
        <v>600</v>
      </c>
    </row>
    <row r="111" spans="1:34" x14ac:dyDescent="0.25">
      <c r="A111" s="5">
        <v>96</v>
      </c>
      <c r="B111" s="5" t="s">
        <v>49</v>
      </c>
      <c r="C111" s="5" t="s">
        <v>30</v>
      </c>
      <c r="D111" s="5" t="s">
        <v>179</v>
      </c>
      <c r="E111" s="15" t="str">
        <f t="shared" si="21"/>
        <v>B003</v>
      </c>
      <c r="F111" s="15" t="str">
        <f t="shared" si="11"/>
        <v>12816</v>
      </c>
      <c r="G111" s="15" t="str">
        <f t="shared" si="12"/>
        <v>3-1</v>
      </c>
      <c r="H111" s="5" t="s">
        <v>120</v>
      </c>
      <c r="I111" s="5">
        <f t="shared" si="13"/>
        <v>2</v>
      </c>
      <c r="J111" s="5">
        <f t="shared" si="14"/>
        <v>2022</v>
      </c>
      <c r="K111" s="5">
        <f t="shared" si="15"/>
        <v>26</v>
      </c>
      <c r="L111" s="7">
        <f t="shared" si="16"/>
        <v>44618</v>
      </c>
      <c r="M111" s="5" t="s">
        <v>120</v>
      </c>
      <c r="U111" s="5" t="s">
        <v>33</v>
      </c>
      <c r="V111" s="5" t="str">
        <f t="shared" si="17"/>
        <v>clientes - varios</v>
      </c>
      <c r="W111" s="5" t="str">
        <f t="shared" si="18"/>
        <v>CLIENTES - VARIOS</v>
      </c>
      <c r="X111" s="5" t="str">
        <f t="shared" si="19"/>
        <v>Clientes - Varios</v>
      </c>
      <c r="Y111" s="5">
        <v>99999999</v>
      </c>
      <c r="Z111" s="5" t="s">
        <v>34</v>
      </c>
      <c r="AA111" s="5" t="s">
        <v>35</v>
      </c>
      <c r="AD111" s="5" t="s">
        <v>36</v>
      </c>
      <c r="AE111" s="5">
        <v>508.47</v>
      </c>
      <c r="AF111" s="5">
        <v>0</v>
      </c>
      <c r="AG111" s="5">
        <v>91.53</v>
      </c>
      <c r="AH111" s="5">
        <f t="shared" si="20"/>
        <v>600</v>
      </c>
    </row>
    <row r="112" spans="1:34" x14ac:dyDescent="0.25">
      <c r="A112" s="5">
        <v>97</v>
      </c>
      <c r="B112" s="5" t="s">
        <v>49</v>
      </c>
      <c r="C112" s="5" t="s">
        <v>30</v>
      </c>
      <c r="D112" s="5" t="s">
        <v>180</v>
      </c>
      <c r="E112" s="15" t="str">
        <f t="shared" si="21"/>
        <v>B003</v>
      </c>
      <c r="F112" s="15" t="str">
        <f t="shared" si="11"/>
        <v>12815</v>
      </c>
      <c r="G112" s="15" t="str">
        <f t="shared" si="12"/>
        <v>3-1</v>
      </c>
      <c r="H112" s="5" t="s">
        <v>120</v>
      </c>
      <c r="I112" s="5">
        <f t="shared" si="13"/>
        <v>2</v>
      </c>
      <c r="J112" s="5">
        <f t="shared" si="14"/>
        <v>2022</v>
      </c>
      <c r="K112" s="5">
        <f t="shared" si="15"/>
        <v>26</v>
      </c>
      <c r="L112" s="7">
        <f t="shared" si="16"/>
        <v>44618</v>
      </c>
      <c r="M112" s="5" t="s">
        <v>120</v>
      </c>
      <c r="U112" s="5" t="s">
        <v>33</v>
      </c>
      <c r="V112" s="5" t="str">
        <f t="shared" si="17"/>
        <v>clientes - varios</v>
      </c>
      <c r="W112" s="5" t="str">
        <f t="shared" si="18"/>
        <v>CLIENTES - VARIOS</v>
      </c>
      <c r="X112" s="5" t="str">
        <f t="shared" si="19"/>
        <v>Clientes - Varios</v>
      </c>
      <c r="Y112" s="5">
        <v>99999999</v>
      </c>
      <c r="Z112" s="5" t="s">
        <v>34</v>
      </c>
      <c r="AA112" s="5" t="s">
        <v>35</v>
      </c>
      <c r="AD112" s="5" t="s">
        <v>36</v>
      </c>
      <c r="AE112" s="5">
        <v>508.47</v>
      </c>
      <c r="AF112" s="5">
        <v>0</v>
      </c>
      <c r="AG112" s="5">
        <v>91.53</v>
      </c>
      <c r="AH112" s="5">
        <f t="shared" si="20"/>
        <v>600</v>
      </c>
    </row>
    <row r="113" spans="1:34" x14ac:dyDescent="0.25">
      <c r="A113" s="5">
        <v>98</v>
      </c>
      <c r="B113" s="5" t="s">
        <v>49</v>
      </c>
      <c r="C113" s="5" t="s">
        <v>30</v>
      </c>
      <c r="D113" s="5" t="s">
        <v>181</v>
      </c>
      <c r="E113" s="15" t="str">
        <f t="shared" si="21"/>
        <v>B003</v>
      </c>
      <c r="F113" s="15" t="str">
        <f t="shared" si="11"/>
        <v>12814</v>
      </c>
      <c r="G113" s="15" t="str">
        <f t="shared" si="12"/>
        <v>3-1</v>
      </c>
      <c r="H113" s="5" t="s">
        <v>120</v>
      </c>
      <c r="I113" s="5">
        <f t="shared" si="13"/>
        <v>2</v>
      </c>
      <c r="J113" s="5">
        <f t="shared" si="14"/>
        <v>2022</v>
      </c>
      <c r="K113" s="5">
        <f t="shared" si="15"/>
        <v>26</v>
      </c>
      <c r="L113" s="7">
        <f t="shared" si="16"/>
        <v>44618</v>
      </c>
      <c r="M113" s="5" t="s">
        <v>120</v>
      </c>
      <c r="U113" s="5" t="s">
        <v>33</v>
      </c>
      <c r="V113" s="5" t="str">
        <f t="shared" si="17"/>
        <v>clientes - varios</v>
      </c>
      <c r="W113" s="5" t="str">
        <f t="shared" si="18"/>
        <v>CLIENTES - VARIOS</v>
      </c>
      <c r="X113" s="5" t="str">
        <f t="shared" si="19"/>
        <v>Clientes - Varios</v>
      </c>
      <c r="Y113" s="5">
        <v>99999999</v>
      </c>
      <c r="Z113" s="5" t="s">
        <v>34</v>
      </c>
      <c r="AA113" s="5" t="s">
        <v>35</v>
      </c>
      <c r="AD113" s="5" t="s">
        <v>36</v>
      </c>
      <c r="AE113" s="5">
        <v>508.47</v>
      </c>
      <c r="AF113" s="5">
        <v>0</v>
      </c>
      <c r="AG113" s="5">
        <v>91.53</v>
      </c>
      <c r="AH113" s="5">
        <f t="shared" si="20"/>
        <v>600</v>
      </c>
    </row>
    <row r="114" spans="1:34" x14ac:dyDescent="0.25">
      <c r="A114" s="5">
        <v>99</v>
      </c>
      <c r="B114" s="5" t="s">
        <v>55</v>
      </c>
      <c r="C114" s="5" t="s">
        <v>30</v>
      </c>
      <c r="D114" s="5" t="s">
        <v>182</v>
      </c>
      <c r="E114" s="15" t="str">
        <f t="shared" si="21"/>
        <v>B002</v>
      </c>
      <c r="F114" s="15" t="str">
        <f t="shared" si="11"/>
        <v>16074</v>
      </c>
      <c r="G114" s="15" t="str">
        <f t="shared" si="12"/>
        <v>2-1</v>
      </c>
      <c r="H114" s="5" t="s">
        <v>120</v>
      </c>
      <c r="I114" s="5">
        <f t="shared" si="13"/>
        <v>2</v>
      </c>
      <c r="J114" s="5">
        <f t="shared" si="14"/>
        <v>2022</v>
      </c>
      <c r="K114" s="5">
        <f t="shared" si="15"/>
        <v>26</v>
      </c>
      <c r="L114" s="7">
        <f t="shared" si="16"/>
        <v>44618</v>
      </c>
      <c r="M114" s="5" t="s">
        <v>120</v>
      </c>
      <c r="U114" s="5" t="s">
        <v>33</v>
      </c>
      <c r="V114" s="5" t="str">
        <f t="shared" si="17"/>
        <v>clientes - varios</v>
      </c>
      <c r="W114" s="5" t="str">
        <f t="shared" si="18"/>
        <v>CLIENTES - VARIOS</v>
      </c>
      <c r="X114" s="5" t="str">
        <f t="shared" si="19"/>
        <v>Clientes - Varios</v>
      </c>
      <c r="Y114" s="5">
        <v>99999999</v>
      </c>
      <c r="Z114" s="5" t="s">
        <v>34</v>
      </c>
      <c r="AA114" s="5" t="s">
        <v>35</v>
      </c>
      <c r="AD114" s="5" t="s">
        <v>36</v>
      </c>
      <c r="AE114" s="5">
        <v>508.47</v>
      </c>
      <c r="AF114" s="5">
        <v>0</v>
      </c>
      <c r="AG114" s="5">
        <v>91.53</v>
      </c>
      <c r="AH114" s="5">
        <f t="shared" si="20"/>
        <v>600</v>
      </c>
    </row>
    <row r="115" spans="1:34" x14ac:dyDescent="0.25">
      <c r="A115" s="5">
        <v>100</v>
      </c>
      <c r="B115" s="5" t="s">
        <v>55</v>
      </c>
      <c r="C115" s="5" t="s">
        <v>30</v>
      </c>
      <c r="D115" s="5" t="s">
        <v>183</v>
      </c>
      <c r="E115" s="15" t="str">
        <f t="shared" si="21"/>
        <v>B002</v>
      </c>
      <c r="F115" s="15" t="str">
        <f t="shared" si="11"/>
        <v>16073</v>
      </c>
      <c r="G115" s="15" t="str">
        <f t="shared" si="12"/>
        <v>2-1</v>
      </c>
      <c r="H115" s="5" t="s">
        <v>120</v>
      </c>
      <c r="I115" s="5">
        <f t="shared" si="13"/>
        <v>2</v>
      </c>
      <c r="J115" s="5">
        <f t="shared" si="14"/>
        <v>2022</v>
      </c>
      <c r="K115" s="5">
        <f t="shared" si="15"/>
        <v>26</v>
      </c>
      <c r="L115" s="7">
        <f t="shared" si="16"/>
        <v>44618</v>
      </c>
      <c r="M115" s="5" t="s">
        <v>120</v>
      </c>
      <c r="U115" s="5" t="s">
        <v>33</v>
      </c>
      <c r="V115" s="5" t="str">
        <f t="shared" si="17"/>
        <v>clientes - varios</v>
      </c>
      <c r="W115" s="5" t="str">
        <f t="shared" si="18"/>
        <v>CLIENTES - VARIOS</v>
      </c>
      <c r="X115" s="5" t="str">
        <f t="shared" si="19"/>
        <v>Clientes - Varios</v>
      </c>
      <c r="Y115" s="5">
        <v>99999999</v>
      </c>
      <c r="Z115" s="5" t="s">
        <v>34</v>
      </c>
      <c r="AA115" s="5" t="s">
        <v>35</v>
      </c>
      <c r="AD115" s="5" t="s">
        <v>36</v>
      </c>
      <c r="AE115" s="5">
        <v>508.47</v>
      </c>
      <c r="AF115" s="5">
        <v>0</v>
      </c>
      <c r="AG115" s="5">
        <v>91.53</v>
      </c>
      <c r="AH115" s="5">
        <f t="shared" si="20"/>
        <v>600</v>
      </c>
    </row>
    <row r="116" spans="1:34" x14ac:dyDescent="0.25">
      <c r="A116" s="5">
        <v>101</v>
      </c>
      <c r="B116" s="5" t="s">
        <v>55</v>
      </c>
      <c r="C116" s="5" t="s">
        <v>30</v>
      </c>
      <c r="D116" s="5" t="s">
        <v>184</v>
      </c>
      <c r="E116" s="15" t="str">
        <f t="shared" si="21"/>
        <v>B002</v>
      </c>
      <c r="F116" s="15" t="str">
        <f t="shared" si="11"/>
        <v>16072</v>
      </c>
      <c r="G116" s="15" t="str">
        <f t="shared" si="12"/>
        <v>2-1</v>
      </c>
      <c r="H116" s="5" t="s">
        <v>120</v>
      </c>
      <c r="I116" s="5">
        <f t="shared" si="13"/>
        <v>2</v>
      </c>
      <c r="J116" s="5">
        <f t="shared" si="14"/>
        <v>2022</v>
      </c>
      <c r="K116" s="5">
        <f t="shared" si="15"/>
        <v>26</v>
      </c>
      <c r="L116" s="7">
        <f t="shared" si="16"/>
        <v>44618</v>
      </c>
      <c r="M116" s="5" t="s">
        <v>120</v>
      </c>
      <c r="U116" s="5" t="s">
        <v>33</v>
      </c>
      <c r="V116" s="5" t="str">
        <f t="shared" si="17"/>
        <v>clientes - varios</v>
      </c>
      <c r="W116" s="5" t="str">
        <f t="shared" si="18"/>
        <v>CLIENTES - VARIOS</v>
      </c>
      <c r="X116" s="5" t="str">
        <f t="shared" si="19"/>
        <v>Clientes - Varios</v>
      </c>
      <c r="Y116" s="5">
        <v>99999999</v>
      </c>
      <c r="Z116" s="5" t="s">
        <v>34</v>
      </c>
      <c r="AA116" s="5" t="s">
        <v>35</v>
      </c>
      <c r="AD116" s="5" t="s">
        <v>36</v>
      </c>
      <c r="AE116" s="5">
        <v>508.47</v>
      </c>
      <c r="AF116" s="5">
        <v>0</v>
      </c>
      <c r="AG116" s="5">
        <v>91.53</v>
      </c>
      <c r="AH116" s="5">
        <f t="shared" si="20"/>
        <v>600</v>
      </c>
    </row>
    <row r="117" spans="1:34" x14ac:dyDescent="0.25">
      <c r="A117" s="5">
        <v>102</v>
      </c>
      <c r="B117" s="5" t="s">
        <v>55</v>
      </c>
      <c r="C117" s="5" t="s">
        <v>30</v>
      </c>
      <c r="D117" s="5" t="s">
        <v>185</v>
      </c>
      <c r="E117" s="15" t="str">
        <f t="shared" si="21"/>
        <v>B002</v>
      </c>
      <c r="F117" s="15" t="str">
        <f t="shared" si="11"/>
        <v>16071</v>
      </c>
      <c r="G117" s="15" t="str">
        <f t="shared" si="12"/>
        <v>2-1</v>
      </c>
      <c r="H117" s="5" t="s">
        <v>120</v>
      </c>
      <c r="I117" s="5">
        <f t="shared" si="13"/>
        <v>2</v>
      </c>
      <c r="J117" s="5">
        <f t="shared" si="14"/>
        <v>2022</v>
      </c>
      <c r="K117" s="5">
        <f t="shared" si="15"/>
        <v>26</v>
      </c>
      <c r="L117" s="7">
        <f t="shared" si="16"/>
        <v>44618</v>
      </c>
      <c r="M117" s="5" t="s">
        <v>120</v>
      </c>
      <c r="U117" s="5" t="s">
        <v>33</v>
      </c>
      <c r="V117" s="5" t="str">
        <f t="shared" si="17"/>
        <v>clientes - varios</v>
      </c>
      <c r="W117" s="5" t="str">
        <f t="shared" si="18"/>
        <v>CLIENTES - VARIOS</v>
      </c>
      <c r="X117" s="5" t="str">
        <f t="shared" si="19"/>
        <v>Clientes - Varios</v>
      </c>
      <c r="Y117" s="5">
        <v>99999999</v>
      </c>
      <c r="Z117" s="5" t="s">
        <v>34</v>
      </c>
      <c r="AA117" s="5" t="s">
        <v>35</v>
      </c>
      <c r="AD117" s="5" t="s">
        <v>36</v>
      </c>
      <c r="AE117" s="5">
        <v>508.47</v>
      </c>
      <c r="AF117" s="5">
        <v>0</v>
      </c>
      <c r="AG117" s="5">
        <v>91.53</v>
      </c>
      <c r="AH117" s="5">
        <f t="shared" si="20"/>
        <v>600</v>
      </c>
    </row>
    <row r="118" spans="1:34" x14ac:dyDescent="0.25">
      <c r="A118" s="5">
        <v>103</v>
      </c>
      <c r="B118" s="5" t="s">
        <v>29</v>
      </c>
      <c r="C118" s="5" t="s">
        <v>30</v>
      </c>
      <c r="D118" s="5" t="s">
        <v>186</v>
      </c>
      <c r="E118" s="15" t="str">
        <f t="shared" si="21"/>
        <v>B001</v>
      </c>
      <c r="F118" s="15" t="str">
        <f t="shared" si="11"/>
        <v>17223</v>
      </c>
      <c r="G118" s="15" t="str">
        <f t="shared" si="12"/>
        <v>1-1</v>
      </c>
      <c r="H118" s="5" t="s">
        <v>120</v>
      </c>
      <c r="I118" s="5">
        <f t="shared" si="13"/>
        <v>2</v>
      </c>
      <c r="J118" s="5">
        <f t="shared" si="14"/>
        <v>2022</v>
      </c>
      <c r="K118" s="5">
        <f t="shared" si="15"/>
        <v>26</v>
      </c>
      <c r="L118" s="7">
        <f t="shared" si="16"/>
        <v>44618</v>
      </c>
      <c r="M118" s="5" t="s">
        <v>120</v>
      </c>
      <c r="U118" s="5" t="s">
        <v>33</v>
      </c>
      <c r="V118" s="5" t="str">
        <f t="shared" si="17"/>
        <v>clientes - varios</v>
      </c>
      <c r="W118" s="5" t="str">
        <f t="shared" si="18"/>
        <v>CLIENTES - VARIOS</v>
      </c>
      <c r="X118" s="5" t="str">
        <f t="shared" si="19"/>
        <v>Clientes - Varios</v>
      </c>
      <c r="Y118" s="5">
        <v>99999999</v>
      </c>
      <c r="Z118" s="5" t="s">
        <v>34</v>
      </c>
      <c r="AA118" s="5" t="s">
        <v>35</v>
      </c>
      <c r="AD118" s="5" t="s">
        <v>36</v>
      </c>
      <c r="AE118" s="5">
        <v>423.73</v>
      </c>
      <c r="AF118" s="5">
        <v>0</v>
      </c>
      <c r="AG118" s="5">
        <v>76.27</v>
      </c>
      <c r="AH118" s="5">
        <f t="shared" si="20"/>
        <v>500</v>
      </c>
    </row>
    <row r="119" spans="1:34" x14ac:dyDescent="0.25">
      <c r="A119" s="5">
        <v>104</v>
      </c>
      <c r="B119" s="5" t="s">
        <v>29</v>
      </c>
      <c r="C119" s="5" t="s">
        <v>30</v>
      </c>
      <c r="D119" s="5" t="s">
        <v>187</v>
      </c>
      <c r="E119" s="15" t="str">
        <f t="shared" si="21"/>
        <v>B001</v>
      </c>
      <c r="F119" s="15" t="str">
        <f t="shared" si="11"/>
        <v>17222</v>
      </c>
      <c r="G119" s="15" t="str">
        <f t="shared" si="12"/>
        <v>1-1</v>
      </c>
      <c r="H119" s="5" t="s">
        <v>120</v>
      </c>
      <c r="I119" s="5">
        <f t="shared" si="13"/>
        <v>2</v>
      </c>
      <c r="J119" s="5">
        <f t="shared" si="14"/>
        <v>2022</v>
      </c>
      <c r="K119" s="5">
        <f t="shared" si="15"/>
        <v>26</v>
      </c>
      <c r="L119" s="7">
        <f t="shared" si="16"/>
        <v>44618</v>
      </c>
      <c r="M119" s="5" t="s">
        <v>120</v>
      </c>
      <c r="U119" s="5" t="s">
        <v>33</v>
      </c>
      <c r="V119" s="5" t="str">
        <f t="shared" si="17"/>
        <v>clientes - varios</v>
      </c>
      <c r="W119" s="5" t="str">
        <f t="shared" si="18"/>
        <v>CLIENTES - VARIOS</v>
      </c>
      <c r="X119" s="5" t="str">
        <f t="shared" si="19"/>
        <v>Clientes - Varios</v>
      </c>
      <c r="Y119" s="5">
        <v>99999999</v>
      </c>
      <c r="Z119" s="5" t="s">
        <v>34</v>
      </c>
      <c r="AA119" s="5" t="s">
        <v>35</v>
      </c>
      <c r="AD119" s="5" t="s">
        <v>36</v>
      </c>
      <c r="AE119" s="5">
        <v>508.47</v>
      </c>
      <c r="AF119" s="5">
        <v>0</v>
      </c>
      <c r="AG119" s="5">
        <v>91.53</v>
      </c>
      <c r="AH119" s="5">
        <f t="shared" si="20"/>
        <v>600</v>
      </c>
    </row>
    <row r="120" spans="1:34" x14ac:dyDescent="0.25">
      <c r="A120" s="5">
        <v>105</v>
      </c>
      <c r="B120" s="5" t="s">
        <v>29</v>
      </c>
      <c r="C120" s="5" t="s">
        <v>30</v>
      </c>
      <c r="D120" s="5" t="s">
        <v>188</v>
      </c>
      <c r="E120" s="15" t="str">
        <f t="shared" si="21"/>
        <v>B001</v>
      </c>
      <c r="F120" s="15" t="str">
        <f t="shared" si="11"/>
        <v>17221</v>
      </c>
      <c r="G120" s="15" t="str">
        <f t="shared" si="12"/>
        <v>1-1</v>
      </c>
      <c r="H120" s="5" t="s">
        <v>120</v>
      </c>
      <c r="I120" s="5">
        <f t="shared" si="13"/>
        <v>2</v>
      </c>
      <c r="J120" s="5">
        <f t="shared" si="14"/>
        <v>2022</v>
      </c>
      <c r="K120" s="5">
        <f t="shared" si="15"/>
        <v>26</v>
      </c>
      <c r="L120" s="7">
        <f t="shared" si="16"/>
        <v>44618</v>
      </c>
      <c r="M120" s="5" t="s">
        <v>120</v>
      </c>
      <c r="U120" s="5" t="s">
        <v>33</v>
      </c>
      <c r="V120" s="5" t="str">
        <f t="shared" si="17"/>
        <v>clientes - varios</v>
      </c>
      <c r="W120" s="5" t="str">
        <f t="shared" si="18"/>
        <v>CLIENTES - VARIOS</v>
      </c>
      <c r="X120" s="5" t="str">
        <f t="shared" si="19"/>
        <v>Clientes - Varios</v>
      </c>
      <c r="Y120" s="5">
        <v>99999999</v>
      </c>
      <c r="Z120" s="5" t="s">
        <v>34</v>
      </c>
      <c r="AA120" s="5" t="s">
        <v>35</v>
      </c>
      <c r="AD120" s="5" t="s">
        <v>36</v>
      </c>
      <c r="AE120" s="5">
        <v>508.47</v>
      </c>
      <c r="AF120" s="5">
        <v>0</v>
      </c>
      <c r="AG120" s="5">
        <v>91.53</v>
      </c>
      <c r="AH120" s="5">
        <f t="shared" si="20"/>
        <v>600</v>
      </c>
    </row>
    <row r="121" spans="1:34" x14ac:dyDescent="0.25">
      <c r="A121" s="5">
        <v>106</v>
      </c>
      <c r="B121" s="5" t="s">
        <v>29</v>
      </c>
      <c r="C121" s="5" t="s">
        <v>38</v>
      </c>
      <c r="D121" s="5" t="s">
        <v>189</v>
      </c>
      <c r="E121" s="15" t="str">
        <f t="shared" si="21"/>
        <v>F001</v>
      </c>
      <c r="F121" s="15" t="str">
        <f t="shared" si="11"/>
        <v>8612</v>
      </c>
      <c r="G121" s="15" t="str">
        <f t="shared" si="12"/>
        <v>1-8</v>
      </c>
      <c r="H121" s="5" t="s">
        <v>120</v>
      </c>
      <c r="I121" s="5">
        <f t="shared" si="13"/>
        <v>2</v>
      </c>
      <c r="J121" s="5">
        <f t="shared" si="14"/>
        <v>2022</v>
      </c>
      <c r="K121" s="5">
        <f t="shared" si="15"/>
        <v>26</v>
      </c>
      <c r="L121" s="7">
        <f t="shared" si="16"/>
        <v>44618</v>
      </c>
      <c r="M121" s="5" t="s">
        <v>120</v>
      </c>
      <c r="U121" s="5" t="s">
        <v>190</v>
      </c>
      <c r="V121" s="5" t="str">
        <f t="shared" si="17"/>
        <v>deprisa logistica eirl</v>
      </c>
      <c r="W121" s="5" t="str">
        <f t="shared" si="18"/>
        <v>DEPRISA LOGISTICA EIRL</v>
      </c>
      <c r="X121" s="5" t="str">
        <f t="shared" si="19"/>
        <v>Deprisa Logistica Eirl</v>
      </c>
      <c r="Y121" s="5">
        <v>20604757836</v>
      </c>
      <c r="Z121" s="5" t="s">
        <v>34</v>
      </c>
      <c r="AA121" s="5" t="s">
        <v>35</v>
      </c>
      <c r="AD121" s="5" t="s">
        <v>36</v>
      </c>
      <c r="AE121" s="5">
        <v>254.24</v>
      </c>
      <c r="AF121" s="5">
        <v>0</v>
      </c>
      <c r="AG121" s="5">
        <v>45.76</v>
      </c>
      <c r="AH121" s="5">
        <f t="shared" si="20"/>
        <v>300</v>
      </c>
    </row>
    <row r="122" spans="1:34" x14ac:dyDescent="0.25">
      <c r="A122" s="5">
        <v>107</v>
      </c>
      <c r="B122" s="5" t="s">
        <v>49</v>
      </c>
      <c r="C122" s="5" t="s">
        <v>30</v>
      </c>
      <c r="D122" s="5" t="s">
        <v>191</v>
      </c>
      <c r="E122" s="15" t="str">
        <f t="shared" si="21"/>
        <v>B003</v>
      </c>
      <c r="F122" s="15" t="str">
        <f t="shared" si="11"/>
        <v>12813</v>
      </c>
      <c r="G122" s="15" t="str">
        <f t="shared" si="12"/>
        <v>3-1</v>
      </c>
      <c r="H122" s="5" t="s">
        <v>120</v>
      </c>
      <c r="I122" s="5">
        <f t="shared" si="13"/>
        <v>2</v>
      </c>
      <c r="J122" s="5">
        <f t="shared" si="14"/>
        <v>2022</v>
      </c>
      <c r="K122" s="5">
        <f t="shared" si="15"/>
        <v>26</v>
      </c>
      <c r="L122" s="7">
        <f t="shared" si="16"/>
        <v>44618</v>
      </c>
      <c r="M122" s="5" t="s">
        <v>120</v>
      </c>
      <c r="U122" s="5" t="s">
        <v>33</v>
      </c>
      <c r="V122" s="5" t="str">
        <f t="shared" si="17"/>
        <v>clientes - varios</v>
      </c>
      <c r="W122" s="5" t="str">
        <f t="shared" si="18"/>
        <v>CLIENTES - VARIOS</v>
      </c>
      <c r="X122" s="5" t="str">
        <f t="shared" si="19"/>
        <v>Clientes - Varios</v>
      </c>
      <c r="Y122" s="5">
        <v>99999999</v>
      </c>
      <c r="Z122" s="5" t="s">
        <v>34</v>
      </c>
      <c r="AA122" s="5" t="s">
        <v>35</v>
      </c>
      <c r="AD122" s="5" t="s">
        <v>36</v>
      </c>
      <c r="AE122" s="5">
        <v>33.9</v>
      </c>
      <c r="AF122" s="5">
        <v>0</v>
      </c>
      <c r="AG122" s="5">
        <v>6.1</v>
      </c>
      <c r="AH122" s="5">
        <f t="shared" si="20"/>
        <v>40</v>
      </c>
    </row>
    <row r="123" spans="1:34" x14ac:dyDescent="0.25">
      <c r="A123" s="5">
        <v>108</v>
      </c>
      <c r="B123" s="5" t="s">
        <v>29</v>
      </c>
      <c r="C123" s="5" t="s">
        <v>38</v>
      </c>
      <c r="D123" s="5" t="s">
        <v>192</v>
      </c>
      <c r="E123" s="15" t="str">
        <f t="shared" si="21"/>
        <v>F001</v>
      </c>
      <c r="F123" s="15" t="str">
        <f t="shared" si="11"/>
        <v>8611</v>
      </c>
      <c r="G123" s="15" t="str">
        <f t="shared" si="12"/>
        <v>1-8</v>
      </c>
      <c r="H123" s="5" t="s">
        <v>120</v>
      </c>
      <c r="I123" s="5">
        <f t="shared" si="13"/>
        <v>2</v>
      </c>
      <c r="J123" s="5">
        <f t="shared" si="14"/>
        <v>2022</v>
      </c>
      <c r="K123" s="5">
        <f t="shared" si="15"/>
        <v>26</v>
      </c>
      <c r="L123" s="7">
        <f t="shared" si="16"/>
        <v>44618</v>
      </c>
      <c r="M123" s="5" t="s">
        <v>120</v>
      </c>
      <c r="U123" s="5" t="s">
        <v>193</v>
      </c>
      <c r="V123" s="5" t="str">
        <f t="shared" si="17"/>
        <v>rocio jackeline melendez castillo</v>
      </c>
      <c r="W123" s="5" t="str">
        <f t="shared" si="18"/>
        <v>ROCIO JACKELINE MELENDEZ CASTILLO</v>
      </c>
      <c r="X123" s="5" t="str">
        <f t="shared" si="19"/>
        <v>Rocio Jackeline Melendez Castillo</v>
      </c>
      <c r="Y123" s="5">
        <v>10429100289</v>
      </c>
      <c r="Z123" s="5" t="s">
        <v>34</v>
      </c>
      <c r="AA123" s="5" t="s">
        <v>35</v>
      </c>
      <c r="AD123" s="5" t="s">
        <v>36</v>
      </c>
      <c r="AE123" s="5">
        <v>237.29</v>
      </c>
      <c r="AF123" s="5">
        <v>0</v>
      </c>
      <c r="AG123" s="5">
        <v>42.71</v>
      </c>
      <c r="AH123" s="5">
        <f t="shared" si="20"/>
        <v>280</v>
      </c>
    </row>
    <row r="124" spans="1:34" x14ac:dyDescent="0.25">
      <c r="A124" s="5">
        <v>109</v>
      </c>
      <c r="B124" s="5" t="s">
        <v>49</v>
      </c>
      <c r="C124" s="5" t="s">
        <v>38</v>
      </c>
      <c r="D124" s="5" t="s">
        <v>194</v>
      </c>
      <c r="E124" s="15" t="str">
        <f t="shared" si="21"/>
        <v>F003</v>
      </c>
      <c r="F124" s="15" t="str">
        <f t="shared" si="11"/>
        <v>2115</v>
      </c>
      <c r="G124" s="15" t="str">
        <f t="shared" si="12"/>
        <v>3-2</v>
      </c>
      <c r="H124" s="5" t="s">
        <v>120</v>
      </c>
      <c r="I124" s="5">
        <f t="shared" si="13"/>
        <v>2</v>
      </c>
      <c r="J124" s="5">
        <f t="shared" si="14"/>
        <v>2022</v>
      </c>
      <c r="K124" s="5">
        <f t="shared" si="15"/>
        <v>26</v>
      </c>
      <c r="L124" s="7">
        <f t="shared" si="16"/>
        <v>44618</v>
      </c>
      <c r="M124" s="5" t="s">
        <v>120</v>
      </c>
      <c r="S124" s="5" t="s">
        <v>40</v>
      </c>
      <c r="T124" s="5" t="s">
        <v>41</v>
      </c>
      <c r="U124" s="5" t="s">
        <v>157</v>
      </c>
      <c r="V124" s="5" t="str">
        <f t="shared" si="17"/>
        <v>la torre vallejos fernando camilo</v>
      </c>
      <c r="W124" s="5" t="str">
        <f t="shared" si="18"/>
        <v>LA TORRE VALLEJOS FERNANDO CAMILO</v>
      </c>
      <c r="X124" s="5" t="str">
        <f t="shared" si="19"/>
        <v>La Torre Vallejos Fernando Camilo</v>
      </c>
      <c r="Y124" s="5">
        <v>10167268094</v>
      </c>
      <c r="Z124" s="5" t="s">
        <v>34</v>
      </c>
      <c r="AA124" s="5" t="s">
        <v>35</v>
      </c>
      <c r="AD124" s="5" t="s">
        <v>36</v>
      </c>
      <c r="AE124" s="5">
        <v>72.88</v>
      </c>
      <c r="AF124" s="5">
        <v>0</v>
      </c>
      <c r="AG124" s="5">
        <v>13.12</v>
      </c>
      <c r="AH124" s="5">
        <f t="shared" si="20"/>
        <v>86</v>
      </c>
    </row>
    <row r="125" spans="1:34" x14ac:dyDescent="0.25">
      <c r="A125" s="5">
        <v>110</v>
      </c>
      <c r="B125" s="5" t="s">
        <v>29</v>
      </c>
      <c r="C125" s="5" t="s">
        <v>38</v>
      </c>
      <c r="D125" s="5" t="s">
        <v>195</v>
      </c>
      <c r="E125" s="15" t="str">
        <f t="shared" si="21"/>
        <v>F001</v>
      </c>
      <c r="F125" s="15" t="str">
        <f t="shared" si="11"/>
        <v>8610</v>
      </c>
      <c r="G125" s="15" t="str">
        <f t="shared" si="12"/>
        <v>1-8</v>
      </c>
      <c r="H125" s="5" t="s">
        <v>196</v>
      </c>
      <c r="I125" s="5">
        <f t="shared" si="13"/>
        <v>2</v>
      </c>
      <c r="J125" s="5">
        <f t="shared" si="14"/>
        <v>2022</v>
      </c>
      <c r="K125" s="5">
        <f t="shared" si="15"/>
        <v>25</v>
      </c>
      <c r="L125" s="7">
        <f t="shared" si="16"/>
        <v>44617</v>
      </c>
      <c r="M125" s="5" t="s">
        <v>196</v>
      </c>
      <c r="U125" s="5" t="s">
        <v>193</v>
      </c>
      <c r="V125" s="5" t="str">
        <f t="shared" si="17"/>
        <v>rocio jackeline melendez castillo</v>
      </c>
      <c r="W125" s="5" t="str">
        <f t="shared" si="18"/>
        <v>ROCIO JACKELINE MELENDEZ CASTILLO</v>
      </c>
      <c r="X125" s="5" t="str">
        <f t="shared" si="19"/>
        <v>Rocio Jackeline Melendez Castillo</v>
      </c>
      <c r="Y125" s="5">
        <v>10429100289</v>
      </c>
      <c r="Z125" s="5" t="s">
        <v>34</v>
      </c>
      <c r="AA125" s="5" t="s">
        <v>35</v>
      </c>
      <c r="AD125" s="5" t="s">
        <v>36</v>
      </c>
      <c r="AE125" s="5">
        <v>322.02999999999997</v>
      </c>
      <c r="AF125" s="5">
        <v>0</v>
      </c>
      <c r="AG125" s="5">
        <v>57.97</v>
      </c>
      <c r="AH125" s="5">
        <f t="shared" si="20"/>
        <v>380</v>
      </c>
    </row>
    <row r="126" spans="1:34" x14ac:dyDescent="0.25">
      <c r="A126" s="5">
        <v>111</v>
      </c>
      <c r="B126" s="5" t="s">
        <v>29</v>
      </c>
      <c r="C126" s="5" t="s">
        <v>38</v>
      </c>
      <c r="D126" s="5" t="s">
        <v>197</v>
      </c>
      <c r="E126" s="15" t="str">
        <f t="shared" si="21"/>
        <v>F001</v>
      </c>
      <c r="F126" s="15" t="str">
        <f t="shared" si="11"/>
        <v>8609</v>
      </c>
      <c r="G126" s="15" t="str">
        <f t="shared" si="12"/>
        <v>1-8</v>
      </c>
      <c r="H126" s="5" t="s">
        <v>196</v>
      </c>
      <c r="I126" s="5">
        <f t="shared" si="13"/>
        <v>2</v>
      </c>
      <c r="J126" s="5">
        <f t="shared" si="14"/>
        <v>2022</v>
      </c>
      <c r="K126" s="5">
        <f t="shared" si="15"/>
        <v>25</v>
      </c>
      <c r="L126" s="7">
        <f t="shared" si="16"/>
        <v>44617</v>
      </c>
      <c r="M126" s="5" t="s">
        <v>196</v>
      </c>
      <c r="U126" s="5" t="s">
        <v>198</v>
      </c>
      <c r="V126" s="5" t="str">
        <f t="shared" si="17"/>
        <v>fertilizantes , abonos organicos y servicios de carga ahm e.i</v>
      </c>
      <c r="W126" s="5" t="str">
        <f t="shared" si="18"/>
        <v>FERTILIZANTES , ABONOS ORGANICOS Y SERVICIOS DE CARGA AHM E.I</v>
      </c>
      <c r="X126" s="5" t="str">
        <f t="shared" si="19"/>
        <v>Fertilizantes , Abonos Organicos Y Servicios De Carga Ahm E.I</v>
      </c>
      <c r="Y126" s="5">
        <v>20604796629</v>
      </c>
      <c r="Z126" s="5" t="s">
        <v>34</v>
      </c>
      <c r="AA126" s="5" t="s">
        <v>35</v>
      </c>
      <c r="AD126" s="5" t="s">
        <v>36</v>
      </c>
      <c r="AE126" s="5">
        <v>127.12</v>
      </c>
      <c r="AF126" s="5">
        <v>0</v>
      </c>
      <c r="AG126" s="5">
        <v>22.88</v>
      </c>
      <c r="AH126" s="5">
        <f t="shared" si="20"/>
        <v>150</v>
      </c>
    </row>
    <row r="127" spans="1:34" x14ac:dyDescent="0.25">
      <c r="A127" s="5">
        <v>112</v>
      </c>
      <c r="B127" s="5" t="s">
        <v>29</v>
      </c>
      <c r="C127" s="5" t="s">
        <v>38</v>
      </c>
      <c r="D127" s="5" t="s">
        <v>199</v>
      </c>
      <c r="E127" s="15" t="str">
        <f t="shared" si="21"/>
        <v>F001</v>
      </c>
      <c r="F127" s="15" t="str">
        <f t="shared" si="11"/>
        <v>8608</v>
      </c>
      <c r="G127" s="15" t="str">
        <f t="shared" si="12"/>
        <v>1-8</v>
      </c>
      <c r="H127" s="5" t="s">
        <v>196</v>
      </c>
      <c r="I127" s="5">
        <f t="shared" si="13"/>
        <v>2</v>
      </c>
      <c r="J127" s="5">
        <f t="shared" si="14"/>
        <v>2022</v>
      </c>
      <c r="K127" s="5">
        <f t="shared" si="15"/>
        <v>25</v>
      </c>
      <c r="L127" s="7">
        <f t="shared" si="16"/>
        <v>44617</v>
      </c>
      <c r="M127" s="5" t="s">
        <v>196</v>
      </c>
      <c r="R127" s="5" t="s">
        <v>92</v>
      </c>
      <c r="S127" s="5" t="s">
        <v>40</v>
      </c>
      <c r="T127" s="5" t="s">
        <v>41</v>
      </c>
      <c r="U127" s="5" t="s">
        <v>200</v>
      </c>
      <c r="V127" s="5" t="str">
        <f t="shared" si="17"/>
        <v>rodrigo vasquez jesus juan jose</v>
      </c>
      <c r="W127" s="5" t="str">
        <f t="shared" si="18"/>
        <v>RODRIGO VASQUEZ JESUS JUAN JOSE</v>
      </c>
      <c r="X127" s="5" t="str">
        <f t="shared" si="19"/>
        <v>Rodrigo Vasquez Jesus Juan Jose</v>
      </c>
      <c r="Y127" s="5">
        <v>10471184506</v>
      </c>
      <c r="Z127" s="5" t="s">
        <v>34</v>
      </c>
      <c r="AA127" s="5" t="s">
        <v>35</v>
      </c>
      <c r="AD127" s="5" t="s">
        <v>36</v>
      </c>
      <c r="AE127" s="5">
        <v>122.88</v>
      </c>
      <c r="AF127" s="5">
        <v>0</v>
      </c>
      <c r="AG127" s="5">
        <v>22.12</v>
      </c>
      <c r="AH127" s="5">
        <f t="shared" si="20"/>
        <v>145</v>
      </c>
    </row>
    <row r="128" spans="1:34" x14ac:dyDescent="0.25">
      <c r="A128" s="5">
        <v>113</v>
      </c>
      <c r="B128" s="5" t="s">
        <v>29</v>
      </c>
      <c r="C128" s="5" t="s">
        <v>38</v>
      </c>
      <c r="D128" s="5" t="s">
        <v>201</v>
      </c>
      <c r="E128" s="15" t="str">
        <f t="shared" si="21"/>
        <v>F001</v>
      </c>
      <c r="F128" s="15" t="str">
        <f t="shared" si="11"/>
        <v>8607</v>
      </c>
      <c r="G128" s="15" t="str">
        <f t="shared" si="12"/>
        <v>1-8</v>
      </c>
      <c r="H128" s="5" t="s">
        <v>196</v>
      </c>
      <c r="I128" s="5">
        <f t="shared" si="13"/>
        <v>2</v>
      </c>
      <c r="J128" s="5">
        <f t="shared" si="14"/>
        <v>2022</v>
      </c>
      <c r="K128" s="5">
        <f t="shared" si="15"/>
        <v>25</v>
      </c>
      <c r="L128" s="7">
        <f t="shared" si="16"/>
        <v>44617</v>
      </c>
      <c r="M128" s="5" t="s">
        <v>196</v>
      </c>
      <c r="U128" s="5" t="s">
        <v>202</v>
      </c>
      <c r="V128" s="5" t="str">
        <f t="shared" si="17"/>
        <v>servicios generales del rio la granja s.a.c</v>
      </c>
      <c r="W128" s="5" t="str">
        <f t="shared" si="18"/>
        <v>SERVICIOS GENERALES DEL RIO LA GRANJA S.A.C</v>
      </c>
      <c r="X128" s="5" t="str">
        <f t="shared" si="19"/>
        <v>Servicios Generales Del Rio La Granja S.A.C</v>
      </c>
      <c r="Y128" s="5">
        <v>20529343460</v>
      </c>
      <c r="Z128" s="5" t="s">
        <v>34</v>
      </c>
      <c r="AA128" s="5" t="s">
        <v>35</v>
      </c>
      <c r="AD128" s="5" t="s">
        <v>36</v>
      </c>
      <c r="AE128" s="5">
        <v>423.73</v>
      </c>
      <c r="AF128" s="5">
        <v>0</v>
      </c>
      <c r="AG128" s="5">
        <v>76.27</v>
      </c>
      <c r="AH128" s="5">
        <f t="shared" si="20"/>
        <v>500</v>
      </c>
    </row>
    <row r="129" spans="1:34" x14ac:dyDescent="0.25">
      <c r="A129" s="5">
        <v>114</v>
      </c>
      <c r="B129" s="5" t="s">
        <v>29</v>
      </c>
      <c r="C129" s="5" t="s">
        <v>30</v>
      </c>
      <c r="D129" s="5" t="s">
        <v>203</v>
      </c>
      <c r="E129" s="15" t="str">
        <f t="shared" si="21"/>
        <v>B001</v>
      </c>
      <c r="F129" s="15" t="str">
        <f t="shared" si="11"/>
        <v>17220</v>
      </c>
      <c r="G129" s="15" t="str">
        <f t="shared" si="12"/>
        <v>1-1</v>
      </c>
      <c r="H129" s="5" t="s">
        <v>196</v>
      </c>
      <c r="I129" s="5">
        <f t="shared" si="13"/>
        <v>2</v>
      </c>
      <c r="J129" s="5">
        <f t="shared" si="14"/>
        <v>2022</v>
      </c>
      <c r="K129" s="5">
        <f t="shared" si="15"/>
        <v>25</v>
      </c>
      <c r="L129" s="7">
        <f t="shared" si="16"/>
        <v>44617</v>
      </c>
      <c r="M129" s="5" t="s">
        <v>196</v>
      </c>
      <c r="U129" s="5" t="s">
        <v>33</v>
      </c>
      <c r="V129" s="5" t="str">
        <f t="shared" si="17"/>
        <v>clientes - varios</v>
      </c>
      <c r="W129" s="5" t="str">
        <f t="shared" si="18"/>
        <v>CLIENTES - VARIOS</v>
      </c>
      <c r="X129" s="5" t="str">
        <f t="shared" si="19"/>
        <v>Clientes - Varios</v>
      </c>
      <c r="Y129" s="5">
        <v>99999999</v>
      </c>
      <c r="Z129" s="5" t="s">
        <v>34</v>
      </c>
      <c r="AA129" s="5" t="s">
        <v>35</v>
      </c>
      <c r="AD129" s="5" t="s">
        <v>36</v>
      </c>
      <c r="AE129" s="5">
        <v>110.17</v>
      </c>
      <c r="AF129" s="5">
        <v>0</v>
      </c>
      <c r="AG129" s="5">
        <v>19.829999999999998</v>
      </c>
      <c r="AH129" s="5">
        <f t="shared" si="20"/>
        <v>130</v>
      </c>
    </row>
    <row r="130" spans="1:34" x14ac:dyDescent="0.25">
      <c r="A130" s="5">
        <v>115</v>
      </c>
      <c r="B130" s="5" t="s">
        <v>49</v>
      </c>
      <c r="C130" s="5" t="s">
        <v>30</v>
      </c>
      <c r="D130" s="5" t="s">
        <v>204</v>
      </c>
      <c r="E130" s="15" t="str">
        <f t="shared" si="21"/>
        <v>B003</v>
      </c>
      <c r="F130" s="15" t="str">
        <f t="shared" si="11"/>
        <v>12812</v>
      </c>
      <c r="G130" s="15" t="str">
        <f t="shared" si="12"/>
        <v>3-1</v>
      </c>
      <c r="H130" s="5" t="s">
        <v>196</v>
      </c>
      <c r="I130" s="5">
        <f t="shared" si="13"/>
        <v>2</v>
      </c>
      <c r="J130" s="5">
        <f t="shared" si="14"/>
        <v>2022</v>
      </c>
      <c r="K130" s="5">
        <f t="shared" si="15"/>
        <v>25</v>
      </c>
      <c r="L130" s="7">
        <f t="shared" si="16"/>
        <v>44617</v>
      </c>
      <c r="M130" s="5" t="s">
        <v>196</v>
      </c>
      <c r="U130" s="5" t="s">
        <v>33</v>
      </c>
      <c r="V130" s="5" t="str">
        <f t="shared" si="17"/>
        <v>clientes - varios</v>
      </c>
      <c r="W130" s="5" t="str">
        <f t="shared" si="18"/>
        <v>CLIENTES - VARIOS</v>
      </c>
      <c r="X130" s="5" t="str">
        <f t="shared" si="19"/>
        <v>Clientes - Varios</v>
      </c>
      <c r="Y130" s="5">
        <v>99999999</v>
      </c>
      <c r="Z130" s="5" t="s">
        <v>34</v>
      </c>
      <c r="AA130" s="5" t="s">
        <v>35</v>
      </c>
      <c r="AD130" s="5" t="s">
        <v>36</v>
      </c>
      <c r="AE130" s="5">
        <v>25.42</v>
      </c>
      <c r="AF130" s="5">
        <v>0</v>
      </c>
      <c r="AG130" s="5">
        <v>4.58</v>
      </c>
      <c r="AH130" s="5">
        <f t="shared" si="20"/>
        <v>30</v>
      </c>
    </row>
    <row r="131" spans="1:34" x14ac:dyDescent="0.25">
      <c r="A131" s="5">
        <v>116</v>
      </c>
      <c r="B131" s="5" t="s">
        <v>29</v>
      </c>
      <c r="C131" s="5" t="s">
        <v>38</v>
      </c>
      <c r="D131" s="5" t="s">
        <v>205</v>
      </c>
      <c r="E131" s="15" t="str">
        <f t="shared" si="21"/>
        <v>F001</v>
      </c>
      <c r="F131" s="15" t="str">
        <f t="shared" si="11"/>
        <v>8606</v>
      </c>
      <c r="G131" s="15" t="str">
        <f t="shared" si="12"/>
        <v>1-8</v>
      </c>
      <c r="H131" s="5" t="s">
        <v>196</v>
      </c>
      <c r="I131" s="5">
        <f t="shared" si="13"/>
        <v>2</v>
      </c>
      <c r="J131" s="5">
        <f t="shared" si="14"/>
        <v>2022</v>
      </c>
      <c r="K131" s="5">
        <f t="shared" si="15"/>
        <v>25</v>
      </c>
      <c r="L131" s="7">
        <f t="shared" si="16"/>
        <v>44617</v>
      </c>
      <c r="M131" s="5" t="s">
        <v>196</v>
      </c>
      <c r="R131" s="5" t="s">
        <v>87</v>
      </c>
      <c r="S131" s="5" t="s">
        <v>40</v>
      </c>
      <c r="T131" s="5" t="s">
        <v>41</v>
      </c>
      <c r="U131" s="5" t="s">
        <v>206</v>
      </c>
      <c r="V131" s="5" t="str">
        <f t="shared" si="17"/>
        <v>construcciones,consultorias,bienes y servicios generales el triunfo s.a.c</v>
      </c>
      <c r="W131" s="5" t="str">
        <f t="shared" si="18"/>
        <v>CONSTRUCCIONES,CONSULTORIAS,BIENES Y SERVICIOS GENERALES EL TRIUNFO S.A.C</v>
      </c>
      <c r="X131" s="5" t="str">
        <f t="shared" si="19"/>
        <v>Construcciones,Consultorias,Bienes Y Servicios Generales El Triunfo S.A.C</v>
      </c>
      <c r="Y131" s="5">
        <v>20607325724</v>
      </c>
      <c r="Z131" s="5" t="s">
        <v>34</v>
      </c>
      <c r="AA131" s="5" t="s">
        <v>35</v>
      </c>
      <c r="AD131" s="5" t="s">
        <v>36</v>
      </c>
      <c r="AE131" s="5">
        <v>59.32</v>
      </c>
      <c r="AF131" s="5">
        <v>0</v>
      </c>
      <c r="AG131" s="5">
        <v>10.68</v>
      </c>
      <c r="AH131" s="5">
        <f t="shared" si="20"/>
        <v>70</v>
      </c>
    </row>
    <row r="132" spans="1:34" x14ac:dyDescent="0.25">
      <c r="A132" s="5">
        <v>117</v>
      </c>
      <c r="B132" s="5" t="s">
        <v>29</v>
      </c>
      <c r="C132" s="5" t="s">
        <v>38</v>
      </c>
      <c r="D132" s="5" t="s">
        <v>207</v>
      </c>
      <c r="E132" s="15" t="str">
        <f t="shared" si="21"/>
        <v>F001</v>
      </c>
      <c r="F132" s="15" t="str">
        <f t="shared" si="11"/>
        <v>8605</v>
      </c>
      <c r="G132" s="15" t="str">
        <f t="shared" si="12"/>
        <v>1-8</v>
      </c>
      <c r="H132" s="5" t="s">
        <v>196</v>
      </c>
      <c r="I132" s="5">
        <f t="shared" si="13"/>
        <v>2</v>
      </c>
      <c r="J132" s="5">
        <f t="shared" si="14"/>
        <v>2022</v>
      </c>
      <c r="K132" s="5">
        <f t="shared" si="15"/>
        <v>25</v>
      </c>
      <c r="L132" s="7">
        <f t="shared" si="16"/>
        <v>44617</v>
      </c>
      <c r="M132" s="5" t="s">
        <v>196</v>
      </c>
      <c r="S132" s="5" t="s">
        <v>40</v>
      </c>
      <c r="T132" s="5" t="s">
        <v>41</v>
      </c>
      <c r="U132" s="5" t="s">
        <v>42</v>
      </c>
      <c r="V132" s="5" t="str">
        <f t="shared" si="17"/>
        <v>cubas tapia yon elvis</v>
      </c>
      <c r="W132" s="5" t="str">
        <f t="shared" si="18"/>
        <v>CUBAS TAPIA YON ELVIS</v>
      </c>
      <c r="X132" s="5" t="str">
        <f t="shared" si="19"/>
        <v>Cubas Tapia Yon Elvis</v>
      </c>
      <c r="Y132" s="5">
        <v>10707562914</v>
      </c>
      <c r="Z132" s="5" t="s">
        <v>34</v>
      </c>
      <c r="AA132" s="5" t="s">
        <v>35</v>
      </c>
      <c r="AD132" s="5" t="s">
        <v>36</v>
      </c>
      <c r="AE132" s="5">
        <v>838.31</v>
      </c>
      <c r="AF132" s="5">
        <v>0</v>
      </c>
      <c r="AG132" s="5">
        <v>150.88999999999999</v>
      </c>
      <c r="AH132" s="5">
        <f t="shared" si="20"/>
        <v>989.19999999999993</v>
      </c>
    </row>
    <row r="133" spans="1:34" x14ac:dyDescent="0.25">
      <c r="A133" s="5">
        <v>118</v>
      </c>
      <c r="B133" s="5" t="s">
        <v>29</v>
      </c>
      <c r="C133" s="5" t="s">
        <v>38</v>
      </c>
      <c r="D133" s="5" t="s">
        <v>208</v>
      </c>
      <c r="E133" s="15" t="str">
        <f t="shared" si="21"/>
        <v>F001</v>
      </c>
      <c r="F133" s="15" t="str">
        <f t="shared" si="11"/>
        <v>8604</v>
      </c>
      <c r="G133" s="15" t="str">
        <f t="shared" si="12"/>
        <v>1-8</v>
      </c>
      <c r="H133" s="5" t="s">
        <v>196</v>
      </c>
      <c r="I133" s="5">
        <f t="shared" si="13"/>
        <v>2</v>
      </c>
      <c r="J133" s="5">
        <f t="shared" si="14"/>
        <v>2022</v>
      </c>
      <c r="K133" s="5">
        <f t="shared" si="15"/>
        <v>25</v>
      </c>
      <c r="L133" s="7">
        <f t="shared" si="16"/>
        <v>44617</v>
      </c>
      <c r="M133" s="5" t="s">
        <v>196</v>
      </c>
      <c r="U133" s="5" t="s">
        <v>209</v>
      </c>
      <c r="V133" s="5" t="str">
        <f t="shared" si="17"/>
        <v>cubas torres alberto</v>
      </c>
      <c r="W133" s="5" t="str">
        <f t="shared" si="18"/>
        <v>CUBAS TORRES ALBERTO</v>
      </c>
      <c r="X133" s="5" t="str">
        <f t="shared" si="19"/>
        <v>Cubas Torres Alberto</v>
      </c>
      <c r="Y133" s="5">
        <v>10164570555</v>
      </c>
      <c r="Z133" s="5" t="s">
        <v>34</v>
      </c>
      <c r="AA133" s="5" t="s">
        <v>35</v>
      </c>
      <c r="AD133" s="5" t="s">
        <v>36</v>
      </c>
      <c r="AE133" s="5">
        <v>135.59</v>
      </c>
      <c r="AF133" s="5">
        <v>0</v>
      </c>
      <c r="AG133" s="5">
        <v>24.41</v>
      </c>
      <c r="AH133" s="5">
        <f t="shared" si="20"/>
        <v>160</v>
      </c>
    </row>
    <row r="134" spans="1:34" x14ac:dyDescent="0.25">
      <c r="A134" s="5">
        <v>119</v>
      </c>
      <c r="B134" s="5" t="s">
        <v>29</v>
      </c>
      <c r="C134" s="5" t="s">
        <v>38</v>
      </c>
      <c r="D134" s="5" t="s">
        <v>210</v>
      </c>
      <c r="E134" s="15" t="str">
        <f t="shared" si="21"/>
        <v>F001</v>
      </c>
      <c r="F134" s="15" t="str">
        <f t="shared" si="11"/>
        <v>8603</v>
      </c>
      <c r="G134" s="15" t="str">
        <f t="shared" si="12"/>
        <v>1-8</v>
      </c>
      <c r="H134" s="5" t="s">
        <v>196</v>
      </c>
      <c r="I134" s="5">
        <f t="shared" si="13"/>
        <v>2</v>
      </c>
      <c r="J134" s="5">
        <f t="shared" si="14"/>
        <v>2022</v>
      </c>
      <c r="K134" s="5">
        <f t="shared" si="15"/>
        <v>25</v>
      </c>
      <c r="L134" s="7">
        <f t="shared" si="16"/>
        <v>44617</v>
      </c>
      <c r="M134" s="5" t="s">
        <v>196</v>
      </c>
      <c r="R134" s="5" t="s">
        <v>211</v>
      </c>
      <c r="S134" s="5" t="s">
        <v>61</v>
      </c>
      <c r="T134" s="5" t="s">
        <v>211</v>
      </c>
      <c r="U134" s="5" t="s">
        <v>212</v>
      </c>
      <c r="V134" s="5" t="str">
        <f t="shared" si="17"/>
        <v>engineer jl construction e.i.r.l.</v>
      </c>
      <c r="W134" s="5" t="str">
        <f t="shared" si="18"/>
        <v>ENGINEER JL CONSTRUCTION E.I.R.L.</v>
      </c>
      <c r="X134" s="5" t="str">
        <f t="shared" si="19"/>
        <v>Engineer Jl Construction E.I.R.L.</v>
      </c>
      <c r="Y134" s="5">
        <v>20604959803</v>
      </c>
      <c r="Z134" s="5" t="s">
        <v>34</v>
      </c>
      <c r="AA134" s="5" t="s">
        <v>35</v>
      </c>
      <c r="AD134" s="5" t="s">
        <v>36</v>
      </c>
      <c r="AE134" s="5">
        <v>220.34</v>
      </c>
      <c r="AF134" s="5">
        <v>0</v>
      </c>
      <c r="AG134" s="5">
        <v>39.659999999999997</v>
      </c>
      <c r="AH134" s="5">
        <f t="shared" si="20"/>
        <v>260</v>
      </c>
    </row>
    <row r="135" spans="1:34" x14ac:dyDescent="0.25">
      <c r="A135" s="5">
        <v>120</v>
      </c>
      <c r="B135" s="5" t="s">
        <v>29</v>
      </c>
      <c r="C135" s="5" t="s">
        <v>38</v>
      </c>
      <c r="D135" s="5" t="s">
        <v>213</v>
      </c>
      <c r="E135" s="15" t="str">
        <f t="shared" si="21"/>
        <v>F001</v>
      </c>
      <c r="F135" s="15" t="str">
        <f t="shared" si="11"/>
        <v>8602</v>
      </c>
      <c r="G135" s="15" t="str">
        <f t="shared" si="12"/>
        <v>1-8</v>
      </c>
      <c r="H135" s="5" t="s">
        <v>196</v>
      </c>
      <c r="I135" s="5">
        <f t="shared" si="13"/>
        <v>2</v>
      </c>
      <c r="J135" s="5">
        <f t="shared" si="14"/>
        <v>2022</v>
      </c>
      <c r="K135" s="5">
        <f t="shared" si="15"/>
        <v>25</v>
      </c>
      <c r="L135" s="7">
        <f t="shared" si="16"/>
        <v>44617</v>
      </c>
      <c r="M135" s="5" t="s">
        <v>196</v>
      </c>
      <c r="U135" s="5" t="s">
        <v>190</v>
      </c>
      <c r="V135" s="5" t="str">
        <f t="shared" si="17"/>
        <v>deprisa logistica eirl</v>
      </c>
      <c r="W135" s="5" t="str">
        <f t="shared" si="18"/>
        <v>DEPRISA LOGISTICA EIRL</v>
      </c>
      <c r="X135" s="5" t="str">
        <f t="shared" si="19"/>
        <v>Deprisa Logistica Eirl</v>
      </c>
      <c r="Y135" s="5">
        <v>20604757836</v>
      </c>
      <c r="Z135" s="5" t="s">
        <v>34</v>
      </c>
      <c r="AA135" s="5" t="s">
        <v>35</v>
      </c>
      <c r="AD135" s="5" t="s">
        <v>36</v>
      </c>
      <c r="AE135" s="5">
        <v>847.46</v>
      </c>
      <c r="AF135" s="5">
        <v>0</v>
      </c>
      <c r="AG135" s="5">
        <v>152.54</v>
      </c>
      <c r="AH135" s="5">
        <f t="shared" si="20"/>
        <v>1000</v>
      </c>
    </row>
    <row r="136" spans="1:34" x14ac:dyDescent="0.25">
      <c r="A136" s="5">
        <v>121</v>
      </c>
      <c r="B136" s="5" t="s">
        <v>49</v>
      </c>
      <c r="C136" s="5" t="s">
        <v>38</v>
      </c>
      <c r="D136" s="5" t="s">
        <v>214</v>
      </c>
      <c r="E136" s="15" t="str">
        <f t="shared" si="21"/>
        <v>F003</v>
      </c>
      <c r="F136" s="15" t="str">
        <f t="shared" si="11"/>
        <v>2114</v>
      </c>
      <c r="G136" s="15" t="str">
        <f t="shared" si="12"/>
        <v>3-2</v>
      </c>
      <c r="H136" s="5" t="s">
        <v>196</v>
      </c>
      <c r="I136" s="5">
        <f t="shared" si="13"/>
        <v>2</v>
      </c>
      <c r="J136" s="5">
        <f t="shared" si="14"/>
        <v>2022</v>
      </c>
      <c r="K136" s="5">
        <f t="shared" si="15"/>
        <v>25</v>
      </c>
      <c r="L136" s="7">
        <f t="shared" si="16"/>
        <v>44617</v>
      </c>
      <c r="M136" s="5" t="s">
        <v>196</v>
      </c>
      <c r="S136" s="5" t="s">
        <v>40</v>
      </c>
      <c r="T136" s="5" t="s">
        <v>41</v>
      </c>
      <c r="U136" s="5" t="s">
        <v>157</v>
      </c>
      <c r="V136" s="5" t="str">
        <f t="shared" si="17"/>
        <v>la torre vallejos fernando camilo</v>
      </c>
      <c r="W136" s="5" t="str">
        <f t="shared" si="18"/>
        <v>LA TORRE VALLEJOS FERNANDO CAMILO</v>
      </c>
      <c r="X136" s="5" t="str">
        <f t="shared" si="19"/>
        <v>La Torre Vallejos Fernando Camilo</v>
      </c>
      <c r="Y136" s="5">
        <v>10167268094</v>
      </c>
      <c r="Z136" s="5" t="s">
        <v>34</v>
      </c>
      <c r="AA136" s="5" t="s">
        <v>35</v>
      </c>
      <c r="AD136" s="5" t="s">
        <v>36</v>
      </c>
      <c r="AE136" s="5">
        <v>69.92</v>
      </c>
      <c r="AF136" s="5">
        <v>0</v>
      </c>
      <c r="AG136" s="5">
        <v>12.58</v>
      </c>
      <c r="AH136" s="5">
        <f t="shared" si="20"/>
        <v>82.5</v>
      </c>
    </row>
    <row r="137" spans="1:34" x14ac:dyDescent="0.25">
      <c r="A137" s="5">
        <v>122</v>
      </c>
      <c r="B137" s="5" t="s">
        <v>29</v>
      </c>
      <c r="C137" s="5" t="s">
        <v>38</v>
      </c>
      <c r="D137" s="5" t="s">
        <v>215</v>
      </c>
      <c r="E137" s="15" t="str">
        <f t="shared" si="21"/>
        <v>F001</v>
      </c>
      <c r="F137" s="15" t="str">
        <f t="shared" si="11"/>
        <v>8601</v>
      </c>
      <c r="G137" s="15" t="str">
        <f t="shared" si="12"/>
        <v>1-8</v>
      </c>
      <c r="H137" s="5" t="s">
        <v>196</v>
      </c>
      <c r="I137" s="5">
        <f t="shared" si="13"/>
        <v>2</v>
      </c>
      <c r="J137" s="5">
        <f t="shared" si="14"/>
        <v>2022</v>
      </c>
      <c r="K137" s="5">
        <f t="shared" si="15"/>
        <v>25</v>
      </c>
      <c r="L137" s="7">
        <f t="shared" si="16"/>
        <v>44617</v>
      </c>
      <c r="M137" s="5" t="s">
        <v>196</v>
      </c>
      <c r="U137" s="5" t="s">
        <v>153</v>
      </c>
      <c r="V137" s="5" t="str">
        <f t="shared" si="17"/>
        <v>llamo diaz luz yuliana</v>
      </c>
      <c r="W137" s="5" t="str">
        <f t="shared" si="18"/>
        <v>LLAMO DIAZ LUZ YULIANA</v>
      </c>
      <c r="X137" s="5" t="str">
        <f t="shared" si="19"/>
        <v>Llamo Diaz Luz Yuliana</v>
      </c>
      <c r="Y137" s="5">
        <v>10767675084</v>
      </c>
      <c r="Z137" s="5" t="s">
        <v>34</v>
      </c>
      <c r="AA137" s="5" t="s">
        <v>35</v>
      </c>
      <c r="AD137" s="5" t="s">
        <v>36</v>
      </c>
      <c r="AE137" s="5">
        <v>423.73</v>
      </c>
      <c r="AF137" s="5">
        <v>0</v>
      </c>
      <c r="AG137" s="5">
        <v>76.27</v>
      </c>
      <c r="AH137" s="5">
        <f t="shared" si="20"/>
        <v>500</v>
      </c>
    </row>
    <row r="138" spans="1:34" x14ac:dyDescent="0.25">
      <c r="A138" s="5">
        <v>123</v>
      </c>
      <c r="B138" s="5" t="s">
        <v>29</v>
      </c>
      <c r="C138" s="5" t="s">
        <v>38</v>
      </c>
      <c r="D138" s="5" t="s">
        <v>216</v>
      </c>
      <c r="E138" s="15" t="str">
        <f t="shared" si="21"/>
        <v>F001</v>
      </c>
      <c r="F138" s="15" t="str">
        <f t="shared" si="11"/>
        <v>8600</v>
      </c>
      <c r="G138" s="15" t="str">
        <f t="shared" si="12"/>
        <v>1-8</v>
      </c>
      <c r="H138" s="5" t="s">
        <v>196</v>
      </c>
      <c r="I138" s="5">
        <f t="shared" si="13"/>
        <v>2</v>
      </c>
      <c r="J138" s="5">
        <f t="shared" si="14"/>
        <v>2022</v>
      </c>
      <c r="K138" s="5">
        <f t="shared" si="15"/>
        <v>25</v>
      </c>
      <c r="L138" s="7">
        <f t="shared" si="16"/>
        <v>44617</v>
      </c>
      <c r="M138" s="5" t="s">
        <v>196</v>
      </c>
      <c r="R138" s="5" t="s">
        <v>66</v>
      </c>
      <c r="S138" s="5" t="s">
        <v>40</v>
      </c>
      <c r="T138" s="5" t="s">
        <v>41</v>
      </c>
      <c r="U138" s="5" t="s">
        <v>67</v>
      </c>
      <c r="V138" s="5" t="str">
        <f t="shared" si="17"/>
        <v>regalado cieza segundo</v>
      </c>
      <c r="W138" s="5" t="str">
        <f t="shared" si="18"/>
        <v>REGALADO CIEZA SEGUNDO</v>
      </c>
      <c r="X138" s="5" t="str">
        <f t="shared" si="19"/>
        <v>Regalado Cieza Segundo</v>
      </c>
      <c r="Y138" s="5">
        <v>10166087916</v>
      </c>
      <c r="Z138" s="5" t="s">
        <v>34</v>
      </c>
      <c r="AA138" s="5" t="s">
        <v>35</v>
      </c>
      <c r="AD138" s="5" t="s">
        <v>36</v>
      </c>
      <c r="AE138" s="5">
        <v>2457.63</v>
      </c>
      <c r="AF138" s="5">
        <v>0</v>
      </c>
      <c r="AG138" s="5">
        <v>442.37</v>
      </c>
      <c r="AH138" s="5">
        <f t="shared" si="20"/>
        <v>2900</v>
      </c>
    </row>
    <row r="139" spans="1:34" x14ac:dyDescent="0.25">
      <c r="A139" s="5">
        <v>124</v>
      </c>
      <c r="B139" s="5" t="s">
        <v>29</v>
      </c>
      <c r="C139" s="5" t="s">
        <v>38</v>
      </c>
      <c r="D139" s="5" t="s">
        <v>217</v>
      </c>
      <c r="E139" s="15" t="str">
        <f t="shared" si="21"/>
        <v>F001</v>
      </c>
      <c r="F139" s="15" t="str">
        <f t="shared" si="11"/>
        <v>8599</v>
      </c>
      <c r="G139" s="15" t="str">
        <f t="shared" si="12"/>
        <v>1-8</v>
      </c>
      <c r="H139" s="5" t="s">
        <v>196</v>
      </c>
      <c r="I139" s="5">
        <f t="shared" si="13"/>
        <v>2</v>
      </c>
      <c r="J139" s="5">
        <f t="shared" si="14"/>
        <v>2022</v>
      </c>
      <c r="K139" s="5">
        <f t="shared" si="15"/>
        <v>25</v>
      </c>
      <c r="L139" s="7">
        <f t="shared" si="16"/>
        <v>44617</v>
      </c>
      <c r="M139" s="5" t="s">
        <v>196</v>
      </c>
      <c r="R139" s="5" t="s">
        <v>66</v>
      </c>
      <c r="S139" s="5" t="s">
        <v>40</v>
      </c>
      <c r="T139" s="5" t="s">
        <v>41</v>
      </c>
      <c r="U139" s="5" t="s">
        <v>67</v>
      </c>
      <c r="V139" s="5" t="str">
        <f t="shared" si="17"/>
        <v>regalado cieza segundo</v>
      </c>
      <c r="W139" s="5" t="str">
        <f t="shared" si="18"/>
        <v>REGALADO CIEZA SEGUNDO</v>
      </c>
      <c r="X139" s="5" t="str">
        <f t="shared" si="19"/>
        <v>Regalado Cieza Segundo</v>
      </c>
      <c r="Y139" s="5">
        <v>10166087916</v>
      </c>
      <c r="Z139" s="5" t="s">
        <v>34</v>
      </c>
      <c r="AA139" s="5" t="s">
        <v>35</v>
      </c>
      <c r="AD139" s="5" t="s">
        <v>36</v>
      </c>
      <c r="AE139" s="5">
        <v>2457.63</v>
      </c>
      <c r="AF139" s="5">
        <v>0</v>
      </c>
      <c r="AG139" s="5">
        <v>442.37</v>
      </c>
      <c r="AH139" s="5">
        <f t="shared" si="20"/>
        <v>2900</v>
      </c>
    </row>
    <row r="140" spans="1:34" x14ac:dyDescent="0.25">
      <c r="A140" s="5">
        <v>125</v>
      </c>
      <c r="B140" s="5" t="s">
        <v>29</v>
      </c>
      <c r="C140" s="5" t="s">
        <v>38</v>
      </c>
      <c r="D140" s="5" t="s">
        <v>218</v>
      </c>
      <c r="E140" s="15" t="str">
        <f t="shared" si="21"/>
        <v>F001</v>
      </c>
      <c r="F140" s="15" t="str">
        <f t="shared" si="11"/>
        <v>8598</v>
      </c>
      <c r="G140" s="15" t="str">
        <f t="shared" si="12"/>
        <v>1-8</v>
      </c>
      <c r="H140" s="5" t="s">
        <v>196</v>
      </c>
      <c r="I140" s="5">
        <f t="shared" si="13"/>
        <v>2</v>
      </c>
      <c r="J140" s="5">
        <f t="shared" si="14"/>
        <v>2022</v>
      </c>
      <c r="K140" s="5">
        <f t="shared" si="15"/>
        <v>25</v>
      </c>
      <c r="L140" s="7">
        <f t="shared" si="16"/>
        <v>44617</v>
      </c>
      <c r="M140" s="5" t="s">
        <v>196</v>
      </c>
      <c r="R140" s="5" t="s">
        <v>219</v>
      </c>
      <c r="S140" s="5" t="s">
        <v>61</v>
      </c>
      <c r="T140" s="5" t="s">
        <v>219</v>
      </c>
      <c r="U140" s="5" t="s">
        <v>220</v>
      </c>
      <c r="V140" s="5" t="str">
        <f t="shared" si="17"/>
        <v>agregados margarita y servicios generales sociedad comercial de responsabilidad limitada</v>
      </c>
      <c r="W140" s="5" t="str">
        <f t="shared" si="18"/>
        <v>AGREGADOS MARGARITA Y SERVICIOS GENERALES SOCIEDAD COMERCIAL DE RESPONSABILIDAD LIMITADA</v>
      </c>
      <c r="X140" s="5" t="str">
        <f t="shared" si="19"/>
        <v>Agregados Margarita Y Servicios Generales Sociedad Comercial De Responsabilidad Limitada</v>
      </c>
      <c r="Y140" s="5">
        <v>20495880037</v>
      </c>
      <c r="Z140" s="5" t="s">
        <v>34</v>
      </c>
      <c r="AA140" s="5" t="s">
        <v>35</v>
      </c>
      <c r="AD140" s="5" t="s">
        <v>36</v>
      </c>
      <c r="AE140" s="5">
        <v>237.29</v>
      </c>
      <c r="AF140" s="5">
        <v>0</v>
      </c>
      <c r="AG140" s="5">
        <v>42.71</v>
      </c>
      <c r="AH140" s="5">
        <f t="shared" si="20"/>
        <v>280</v>
      </c>
    </row>
    <row r="141" spans="1:34" x14ac:dyDescent="0.25">
      <c r="A141" s="5">
        <v>126</v>
      </c>
      <c r="B141" s="5" t="s">
        <v>29</v>
      </c>
      <c r="C141" s="5" t="s">
        <v>38</v>
      </c>
      <c r="D141" s="5" t="s">
        <v>221</v>
      </c>
      <c r="E141" s="15" t="str">
        <f t="shared" si="21"/>
        <v>F001</v>
      </c>
      <c r="F141" s="15" t="str">
        <f t="shared" si="11"/>
        <v>8597</v>
      </c>
      <c r="G141" s="15" t="str">
        <f t="shared" si="12"/>
        <v>1-8</v>
      </c>
      <c r="H141" s="5" t="s">
        <v>196</v>
      </c>
      <c r="I141" s="5">
        <f t="shared" si="13"/>
        <v>2</v>
      </c>
      <c r="J141" s="5">
        <f t="shared" si="14"/>
        <v>2022</v>
      </c>
      <c r="K141" s="5">
        <f t="shared" si="15"/>
        <v>25</v>
      </c>
      <c r="L141" s="7">
        <f t="shared" si="16"/>
        <v>44617</v>
      </c>
      <c r="M141" s="5" t="s">
        <v>196</v>
      </c>
      <c r="R141" s="5" t="s">
        <v>222</v>
      </c>
      <c r="S141" s="5" t="s">
        <v>40</v>
      </c>
      <c r="T141" s="5" t="s">
        <v>41</v>
      </c>
      <c r="U141" s="5" t="s">
        <v>223</v>
      </c>
      <c r="V141" s="5" t="str">
        <f t="shared" si="17"/>
        <v>servicios generales oasis camp srl</v>
      </c>
      <c r="W141" s="5" t="str">
        <f t="shared" si="18"/>
        <v>SERVICIOS GENERALES OASIS CAMP SRL</v>
      </c>
      <c r="X141" s="5" t="str">
        <f t="shared" si="19"/>
        <v>Servicios Generales Oasis Camp Srl</v>
      </c>
      <c r="Y141" s="5">
        <v>20538972071</v>
      </c>
      <c r="Z141" s="5" t="s">
        <v>34</v>
      </c>
      <c r="AA141" s="5" t="s">
        <v>35</v>
      </c>
      <c r="AD141" s="5" t="s">
        <v>36</v>
      </c>
      <c r="AE141" s="5">
        <v>84.75</v>
      </c>
      <c r="AF141" s="5">
        <v>0</v>
      </c>
      <c r="AG141" s="5">
        <v>15.25</v>
      </c>
      <c r="AH141" s="5">
        <f t="shared" si="20"/>
        <v>100</v>
      </c>
    </row>
    <row r="142" spans="1:34" x14ac:dyDescent="0.25">
      <c r="A142" s="5">
        <v>127</v>
      </c>
      <c r="B142" s="5" t="s">
        <v>29</v>
      </c>
      <c r="C142" s="5" t="s">
        <v>38</v>
      </c>
      <c r="D142" s="5" t="s">
        <v>224</v>
      </c>
      <c r="E142" s="15" t="str">
        <f t="shared" si="21"/>
        <v>F001</v>
      </c>
      <c r="F142" s="15" t="str">
        <f t="shared" si="11"/>
        <v>8596</v>
      </c>
      <c r="G142" s="15" t="str">
        <f t="shared" si="12"/>
        <v>1-8</v>
      </c>
      <c r="H142" s="5" t="s">
        <v>196</v>
      </c>
      <c r="I142" s="5">
        <f t="shared" si="13"/>
        <v>2</v>
      </c>
      <c r="J142" s="5">
        <f t="shared" si="14"/>
        <v>2022</v>
      </c>
      <c r="K142" s="5">
        <f t="shared" si="15"/>
        <v>25</v>
      </c>
      <c r="L142" s="7">
        <f t="shared" si="16"/>
        <v>44617</v>
      </c>
      <c r="M142" s="5" t="s">
        <v>196</v>
      </c>
      <c r="R142" s="5" t="s">
        <v>41</v>
      </c>
      <c r="S142" s="5" t="s">
        <v>40</v>
      </c>
      <c r="T142" s="5" t="s">
        <v>41</v>
      </c>
      <c r="U142" s="5" t="s">
        <v>118</v>
      </c>
      <c r="V142" s="5" t="str">
        <f t="shared" si="17"/>
        <v>consorcio servicios generales edin's e.i.r.l.</v>
      </c>
      <c r="W142" s="5" t="str">
        <f t="shared" si="18"/>
        <v>CONSORCIO SERVICIOS GENERALES EDIN'S E.I.R.L.</v>
      </c>
      <c r="X142" s="5" t="str">
        <f t="shared" si="19"/>
        <v>Consorcio Servicios Generales Edin'S E.I.R.L.</v>
      </c>
      <c r="Y142" s="5">
        <v>20602462235</v>
      </c>
      <c r="Z142" s="5" t="s">
        <v>34</v>
      </c>
      <c r="AA142" s="5" t="s">
        <v>35</v>
      </c>
      <c r="AD142" s="5" t="s">
        <v>36</v>
      </c>
      <c r="AE142" s="5">
        <v>127.12</v>
      </c>
      <c r="AF142" s="5">
        <v>0</v>
      </c>
      <c r="AG142" s="5">
        <v>22.88</v>
      </c>
      <c r="AH142" s="5">
        <f t="shared" si="20"/>
        <v>150</v>
      </c>
    </row>
    <row r="143" spans="1:34" x14ac:dyDescent="0.25">
      <c r="A143" s="5">
        <v>128</v>
      </c>
      <c r="B143" s="5" t="s">
        <v>29</v>
      </c>
      <c r="C143" s="5" t="s">
        <v>30</v>
      </c>
      <c r="D143" s="5" t="s">
        <v>225</v>
      </c>
      <c r="E143" s="15" t="str">
        <f t="shared" si="21"/>
        <v>B001</v>
      </c>
      <c r="F143" s="15" t="str">
        <f t="shared" si="11"/>
        <v>17219</v>
      </c>
      <c r="G143" s="15" t="str">
        <f t="shared" si="12"/>
        <v>1-1</v>
      </c>
      <c r="H143" s="5" t="s">
        <v>196</v>
      </c>
      <c r="I143" s="5">
        <f t="shared" si="13"/>
        <v>2</v>
      </c>
      <c r="J143" s="5">
        <f t="shared" si="14"/>
        <v>2022</v>
      </c>
      <c r="K143" s="5">
        <f t="shared" si="15"/>
        <v>25</v>
      </c>
      <c r="L143" s="7">
        <f t="shared" si="16"/>
        <v>44617</v>
      </c>
      <c r="M143" s="5" t="s">
        <v>196</v>
      </c>
      <c r="U143" s="5" t="s">
        <v>33</v>
      </c>
      <c r="V143" s="5" t="str">
        <f t="shared" si="17"/>
        <v>clientes - varios</v>
      </c>
      <c r="W143" s="5" t="str">
        <f t="shared" si="18"/>
        <v>CLIENTES - VARIOS</v>
      </c>
      <c r="X143" s="5" t="str">
        <f t="shared" si="19"/>
        <v>Clientes - Varios</v>
      </c>
      <c r="Y143" s="5">
        <v>99999999</v>
      </c>
      <c r="Z143" s="5" t="s">
        <v>34</v>
      </c>
      <c r="AA143" s="5" t="s">
        <v>35</v>
      </c>
      <c r="AD143" s="5" t="s">
        <v>36</v>
      </c>
      <c r="AE143" s="5">
        <v>508.47</v>
      </c>
      <c r="AF143" s="5">
        <v>0</v>
      </c>
      <c r="AG143" s="5">
        <v>91.53</v>
      </c>
      <c r="AH143" s="5">
        <f t="shared" si="20"/>
        <v>600</v>
      </c>
    </row>
    <row r="144" spans="1:34" x14ac:dyDescent="0.25">
      <c r="A144" s="5">
        <v>129</v>
      </c>
      <c r="B144" s="5" t="s">
        <v>29</v>
      </c>
      <c r="C144" s="5" t="s">
        <v>38</v>
      </c>
      <c r="D144" s="5" t="s">
        <v>226</v>
      </c>
      <c r="E144" s="15" t="str">
        <f t="shared" si="21"/>
        <v>F001</v>
      </c>
      <c r="F144" s="15" t="str">
        <f t="shared" si="11"/>
        <v>8595</v>
      </c>
      <c r="G144" s="15" t="str">
        <f t="shared" si="12"/>
        <v>1-8</v>
      </c>
      <c r="H144" s="5" t="s">
        <v>196</v>
      </c>
      <c r="I144" s="5">
        <f t="shared" si="13"/>
        <v>2</v>
      </c>
      <c r="J144" s="5">
        <f t="shared" si="14"/>
        <v>2022</v>
      </c>
      <c r="K144" s="5">
        <f t="shared" si="15"/>
        <v>25</v>
      </c>
      <c r="L144" s="7">
        <f t="shared" si="16"/>
        <v>44617</v>
      </c>
      <c r="M144" s="5" t="s">
        <v>196</v>
      </c>
      <c r="U144" s="5" t="s">
        <v>193</v>
      </c>
      <c r="V144" s="5" t="str">
        <f t="shared" si="17"/>
        <v>rocio jackeline melendez castillo</v>
      </c>
      <c r="W144" s="5" t="str">
        <f t="shared" si="18"/>
        <v>ROCIO JACKELINE MELENDEZ CASTILLO</v>
      </c>
      <c r="X144" s="5" t="str">
        <f t="shared" si="19"/>
        <v>Rocio Jackeline Melendez Castillo</v>
      </c>
      <c r="Y144" s="5">
        <v>10429100289</v>
      </c>
      <c r="Z144" s="5" t="s">
        <v>34</v>
      </c>
      <c r="AA144" s="5" t="s">
        <v>35</v>
      </c>
      <c r="AD144" s="5" t="s">
        <v>36</v>
      </c>
      <c r="AE144" s="5">
        <v>322.02999999999997</v>
      </c>
      <c r="AF144" s="5">
        <v>0</v>
      </c>
      <c r="AG144" s="5">
        <v>57.97</v>
      </c>
      <c r="AH144" s="5">
        <f t="shared" si="20"/>
        <v>380</v>
      </c>
    </row>
    <row r="145" spans="1:34" x14ac:dyDescent="0.25">
      <c r="A145" s="5">
        <v>130</v>
      </c>
      <c r="B145" s="5" t="s">
        <v>29</v>
      </c>
      <c r="C145" s="5" t="s">
        <v>38</v>
      </c>
      <c r="D145" s="5" t="s">
        <v>227</v>
      </c>
      <c r="E145" s="15" t="str">
        <f t="shared" si="21"/>
        <v>F001</v>
      </c>
      <c r="F145" s="15" t="str">
        <f t="shared" ref="F145:F208" si="22">IF(LEFT(RIGHT(D145,5),1)="-",RIGHT(D145,4),RIGHT(D145,5))</f>
        <v>8594</v>
      </c>
      <c r="G145" s="15" t="str">
        <f t="shared" ref="G145:G208" si="23">MID(D145,4,3)</f>
        <v>1-8</v>
      </c>
      <c r="H145" s="5" t="s">
        <v>196</v>
      </c>
      <c r="I145" s="5">
        <f t="shared" ref="I145:I208" si="24">MONTH(H145)</f>
        <v>2</v>
      </c>
      <c r="J145" s="5">
        <f t="shared" ref="J145:J208" si="25">YEAR(H145)</f>
        <v>2022</v>
      </c>
      <c r="K145" s="5">
        <f t="shared" ref="K145:K208" si="26">DAY(H145)</f>
        <v>25</v>
      </c>
      <c r="L145" s="7">
        <f t="shared" ref="L145:L208" si="27">DATE(J145,I145,K145)</f>
        <v>44617</v>
      </c>
      <c r="M145" s="5" t="s">
        <v>196</v>
      </c>
      <c r="R145" s="5" t="s">
        <v>41</v>
      </c>
      <c r="S145" s="5" t="s">
        <v>40</v>
      </c>
      <c r="T145" s="5" t="s">
        <v>41</v>
      </c>
      <c r="U145" s="5" t="s">
        <v>228</v>
      </c>
      <c r="V145" s="5" t="str">
        <f t="shared" ref="V145:V208" si="28">LOWER(U145)</f>
        <v>consorcio l&amp;h</v>
      </c>
      <c r="W145" s="5" t="str">
        <f t="shared" ref="W145:W208" si="29">UPPER(U145)</f>
        <v>CONSORCIO L&amp;H</v>
      </c>
      <c r="X145" s="5" t="str">
        <f t="shared" ref="X145:X208" si="30">PROPER(W145)</f>
        <v>Consorcio L&amp;H</v>
      </c>
      <c r="Y145" s="5">
        <v>20608582127</v>
      </c>
      <c r="Z145" s="5" t="s">
        <v>34</v>
      </c>
      <c r="AA145" s="5" t="s">
        <v>35</v>
      </c>
      <c r="AD145" s="5" t="s">
        <v>36</v>
      </c>
      <c r="AE145" s="5">
        <v>127.12</v>
      </c>
      <c r="AF145" s="5">
        <v>0</v>
      </c>
      <c r="AG145" s="5">
        <v>22.88</v>
      </c>
      <c r="AH145" s="5">
        <f t="shared" ref="AH145:AH208" si="31">AE145+AG145</f>
        <v>150</v>
      </c>
    </row>
    <row r="146" spans="1:34" x14ac:dyDescent="0.25">
      <c r="A146" s="5">
        <v>131</v>
      </c>
      <c r="B146" s="5" t="s">
        <v>29</v>
      </c>
      <c r="C146" s="5" t="s">
        <v>38</v>
      </c>
      <c r="D146" s="5" t="s">
        <v>229</v>
      </c>
      <c r="E146" s="15" t="str">
        <f t="shared" ref="E146:E209" si="32">LEFT(D146,4)</f>
        <v>F001</v>
      </c>
      <c r="F146" s="15" t="str">
        <f t="shared" si="22"/>
        <v>8593</v>
      </c>
      <c r="G146" s="15" t="str">
        <f t="shared" si="23"/>
        <v>1-8</v>
      </c>
      <c r="H146" s="5" t="s">
        <v>196</v>
      </c>
      <c r="I146" s="5">
        <f t="shared" si="24"/>
        <v>2</v>
      </c>
      <c r="J146" s="5">
        <f t="shared" si="25"/>
        <v>2022</v>
      </c>
      <c r="K146" s="5">
        <f t="shared" si="26"/>
        <v>25</v>
      </c>
      <c r="L146" s="7">
        <f t="shared" si="27"/>
        <v>44617</v>
      </c>
      <c r="M146" s="5" t="s">
        <v>196</v>
      </c>
      <c r="U146" s="5" t="s">
        <v>230</v>
      </c>
      <c r="V146" s="5" t="str">
        <f t="shared" si="28"/>
        <v>marco antonio torres rivera</v>
      </c>
      <c r="W146" s="5" t="str">
        <f t="shared" si="29"/>
        <v>MARCO ANTONIO TORRES RIVERA</v>
      </c>
      <c r="X146" s="5" t="str">
        <f t="shared" si="30"/>
        <v>Marco Antonio Torres Rivera</v>
      </c>
      <c r="Y146" s="5">
        <v>10164975288</v>
      </c>
      <c r="Z146" s="5" t="s">
        <v>34</v>
      </c>
      <c r="AA146" s="5" t="s">
        <v>35</v>
      </c>
      <c r="AD146" s="5" t="s">
        <v>36</v>
      </c>
      <c r="AE146" s="5">
        <v>254.24</v>
      </c>
      <c r="AF146" s="5">
        <v>0</v>
      </c>
      <c r="AG146" s="5">
        <v>45.76</v>
      </c>
      <c r="AH146" s="5">
        <f t="shared" si="31"/>
        <v>300</v>
      </c>
    </row>
    <row r="147" spans="1:34" x14ac:dyDescent="0.25">
      <c r="A147" s="5">
        <v>132</v>
      </c>
      <c r="B147" s="5" t="s">
        <v>29</v>
      </c>
      <c r="C147" s="5" t="s">
        <v>38</v>
      </c>
      <c r="D147" s="5" t="s">
        <v>231</v>
      </c>
      <c r="E147" s="15" t="str">
        <f t="shared" si="32"/>
        <v>F001</v>
      </c>
      <c r="F147" s="15" t="str">
        <f t="shared" si="22"/>
        <v>8592</v>
      </c>
      <c r="G147" s="15" t="str">
        <f t="shared" si="23"/>
        <v>1-8</v>
      </c>
      <c r="H147" s="5" t="s">
        <v>232</v>
      </c>
      <c r="I147" s="5">
        <f t="shared" si="24"/>
        <v>2</v>
      </c>
      <c r="J147" s="5">
        <f t="shared" si="25"/>
        <v>2022</v>
      </c>
      <c r="K147" s="5">
        <f t="shared" si="26"/>
        <v>24</v>
      </c>
      <c r="L147" s="7">
        <f t="shared" si="27"/>
        <v>44616</v>
      </c>
      <c r="M147" s="5" t="s">
        <v>232</v>
      </c>
      <c r="U147" s="5" t="s">
        <v>233</v>
      </c>
      <c r="V147" s="5" t="str">
        <f t="shared" si="28"/>
        <v>elder gonzales fernandez</v>
      </c>
      <c r="W147" s="5" t="str">
        <f t="shared" si="29"/>
        <v>ELDER GONZALES FERNANDEZ</v>
      </c>
      <c r="X147" s="5" t="str">
        <f t="shared" si="30"/>
        <v>Elder Gonzales Fernandez</v>
      </c>
      <c r="Y147" s="5">
        <v>10429165682</v>
      </c>
      <c r="Z147" s="5" t="s">
        <v>34</v>
      </c>
      <c r="AA147" s="5" t="s">
        <v>35</v>
      </c>
      <c r="AD147" s="5" t="s">
        <v>36</v>
      </c>
      <c r="AE147" s="5">
        <v>127.12</v>
      </c>
      <c r="AF147" s="5">
        <v>0</v>
      </c>
      <c r="AG147" s="5">
        <v>22.88</v>
      </c>
      <c r="AH147" s="5">
        <f t="shared" si="31"/>
        <v>150</v>
      </c>
    </row>
    <row r="148" spans="1:34" x14ac:dyDescent="0.25">
      <c r="A148" s="5">
        <v>133</v>
      </c>
      <c r="B148" s="5" t="s">
        <v>29</v>
      </c>
      <c r="C148" s="5" t="s">
        <v>38</v>
      </c>
      <c r="D148" s="5" t="s">
        <v>234</v>
      </c>
      <c r="E148" s="15" t="str">
        <f t="shared" si="32"/>
        <v>F001</v>
      </c>
      <c r="F148" s="15" t="str">
        <f t="shared" si="22"/>
        <v>8591</v>
      </c>
      <c r="G148" s="15" t="str">
        <f t="shared" si="23"/>
        <v>1-8</v>
      </c>
      <c r="H148" s="5" t="s">
        <v>232</v>
      </c>
      <c r="I148" s="5">
        <f t="shared" si="24"/>
        <v>2</v>
      </c>
      <c r="J148" s="5">
        <f t="shared" si="25"/>
        <v>2022</v>
      </c>
      <c r="K148" s="5">
        <f t="shared" si="26"/>
        <v>24</v>
      </c>
      <c r="L148" s="7">
        <f t="shared" si="27"/>
        <v>44616</v>
      </c>
      <c r="M148" s="5" t="s">
        <v>232</v>
      </c>
      <c r="R148" s="5" t="s">
        <v>92</v>
      </c>
      <c r="S148" s="5" t="s">
        <v>40</v>
      </c>
      <c r="T148" s="5" t="s">
        <v>41</v>
      </c>
      <c r="U148" s="5" t="s">
        <v>200</v>
      </c>
      <c r="V148" s="5" t="str">
        <f t="shared" si="28"/>
        <v>rodrigo vasquez jesus juan jose</v>
      </c>
      <c r="W148" s="5" t="str">
        <f t="shared" si="29"/>
        <v>RODRIGO VASQUEZ JESUS JUAN JOSE</v>
      </c>
      <c r="X148" s="5" t="str">
        <f t="shared" si="30"/>
        <v>Rodrigo Vasquez Jesus Juan Jose</v>
      </c>
      <c r="Y148" s="5">
        <v>10471184506</v>
      </c>
      <c r="Z148" s="5" t="s">
        <v>34</v>
      </c>
      <c r="AA148" s="5" t="s">
        <v>35</v>
      </c>
      <c r="AD148" s="5" t="s">
        <v>36</v>
      </c>
      <c r="AE148" s="5">
        <v>122.88</v>
      </c>
      <c r="AF148" s="5">
        <v>0</v>
      </c>
      <c r="AG148" s="5">
        <v>22.12</v>
      </c>
      <c r="AH148" s="5">
        <f t="shared" si="31"/>
        <v>145</v>
      </c>
    </row>
    <row r="149" spans="1:34" x14ac:dyDescent="0.25">
      <c r="A149" s="5">
        <v>134</v>
      </c>
      <c r="B149" s="5" t="s">
        <v>49</v>
      </c>
      <c r="C149" s="5" t="s">
        <v>30</v>
      </c>
      <c r="D149" s="5" t="s">
        <v>235</v>
      </c>
      <c r="E149" s="15" t="str">
        <f t="shared" si="32"/>
        <v>B003</v>
      </c>
      <c r="F149" s="15" t="str">
        <f t="shared" si="22"/>
        <v>12811</v>
      </c>
      <c r="G149" s="15" t="str">
        <f t="shared" si="23"/>
        <v>3-1</v>
      </c>
      <c r="H149" s="5" t="s">
        <v>232</v>
      </c>
      <c r="I149" s="5">
        <f t="shared" si="24"/>
        <v>2</v>
      </c>
      <c r="J149" s="5">
        <f t="shared" si="25"/>
        <v>2022</v>
      </c>
      <c r="K149" s="5">
        <f t="shared" si="26"/>
        <v>24</v>
      </c>
      <c r="L149" s="7">
        <f t="shared" si="27"/>
        <v>44616</v>
      </c>
      <c r="M149" s="5" t="s">
        <v>232</v>
      </c>
      <c r="U149" s="5" t="s">
        <v>33</v>
      </c>
      <c r="V149" s="5" t="str">
        <f t="shared" si="28"/>
        <v>clientes - varios</v>
      </c>
      <c r="W149" s="5" t="str">
        <f t="shared" si="29"/>
        <v>CLIENTES - VARIOS</v>
      </c>
      <c r="X149" s="5" t="str">
        <f t="shared" si="30"/>
        <v>Clientes - Varios</v>
      </c>
      <c r="Y149" s="5">
        <v>99999999</v>
      </c>
      <c r="Z149" s="5" t="s">
        <v>34</v>
      </c>
      <c r="AA149" s="5" t="s">
        <v>35</v>
      </c>
      <c r="AD149" s="5" t="s">
        <v>36</v>
      </c>
      <c r="AE149" s="5">
        <v>508.47</v>
      </c>
      <c r="AF149" s="5">
        <v>0</v>
      </c>
      <c r="AG149" s="5">
        <v>91.53</v>
      </c>
      <c r="AH149" s="5">
        <f t="shared" si="31"/>
        <v>600</v>
      </c>
    </row>
    <row r="150" spans="1:34" x14ac:dyDescent="0.25">
      <c r="A150" s="5">
        <v>135</v>
      </c>
      <c r="B150" s="5" t="s">
        <v>49</v>
      </c>
      <c r="C150" s="5" t="s">
        <v>30</v>
      </c>
      <c r="D150" s="5" t="s">
        <v>236</v>
      </c>
      <c r="E150" s="15" t="str">
        <f t="shared" si="32"/>
        <v>B003</v>
      </c>
      <c r="F150" s="15" t="str">
        <f t="shared" si="22"/>
        <v>12810</v>
      </c>
      <c r="G150" s="15" t="str">
        <f t="shared" si="23"/>
        <v>3-1</v>
      </c>
      <c r="H150" s="5" t="s">
        <v>232</v>
      </c>
      <c r="I150" s="5">
        <f t="shared" si="24"/>
        <v>2</v>
      </c>
      <c r="J150" s="5">
        <f t="shared" si="25"/>
        <v>2022</v>
      </c>
      <c r="K150" s="5">
        <f t="shared" si="26"/>
        <v>24</v>
      </c>
      <c r="L150" s="7">
        <f t="shared" si="27"/>
        <v>44616</v>
      </c>
      <c r="M150" s="5" t="s">
        <v>232</v>
      </c>
      <c r="U150" s="5" t="s">
        <v>33</v>
      </c>
      <c r="V150" s="5" t="str">
        <f t="shared" si="28"/>
        <v>clientes - varios</v>
      </c>
      <c r="W150" s="5" t="str">
        <f t="shared" si="29"/>
        <v>CLIENTES - VARIOS</v>
      </c>
      <c r="X150" s="5" t="str">
        <f t="shared" si="30"/>
        <v>Clientes - Varios</v>
      </c>
      <c r="Y150" s="5">
        <v>99999999</v>
      </c>
      <c r="Z150" s="5" t="s">
        <v>34</v>
      </c>
      <c r="AA150" s="5" t="s">
        <v>35</v>
      </c>
      <c r="AD150" s="5" t="s">
        <v>36</v>
      </c>
      <c r="AE150" s="5">
        <v>508.47</v>
      </c>
      <c r="AF150" s="5">
        <v>0</v>
      </c>
      <c r="AG150" s="5">
        <v>91.53</v>
      </c>
      <c r="AH150" s="5">
        <f t="shared" si="31"/>
        <v>600</v>
      </c>
    </row>
    <row r="151" spans="1:34" x14ac:dyDescent="0.25">
      <c r="A151" s="5">
        <v>136</v>
      </c>
      <c r="B151" s="5" t="s">
        <v>49</v>
      </c>
      <c r="C151" s="5" t="s">
        <v>30</v>
      </c>
      <c r="D151" s="5" t="s">
        <v>237</v>
      </c>
      <c r="E151" s="15" t="str">
        <f t="shared" si="32"/>
        <v>B003</v>
      </c>
      <c r="F151" s="15" t="str">
        <f t="shared" si="22"/>
        <v>12809</v>
      </c>
      <c r="G151" s="15" t="str">
        <f t="shared" si="23"/>
        <v>3-1</v>
      </c>
      <c r="H151" s="5" t="s">
        <v>232</v>
      </c>
      <c r="I151" s="5">
        <f t="shared" si="24"/>
        <v>2</v>
      </c>
      <c r="J151" s="5">
        <f t="shared" si="25"/>
        <v>2022</v>
      </c>
      <c r="K151" s="5">
        <f t="shared" si="26"/>
        <v>24</v>
      </c>
      <c r="L151" s="7">
        <f t="shared" si="27"/>
        <v>44616</v>
      </c>
      <c r="M151" s="5" t="s">
        <v>232</v>
      </c>
      <c r="U151" s="5" t="s">
        <v>33</v>
      </c>
      <c r="V151" s="5" t="str">
        <f t="shared" si="28"/>
        <v>clientes - varios</v>
      </c>
      <c r="W151" s="5" t="str">
        <f t="shared" si="29"/>
        <v>CLIENTES - VARIOS</v>
      </c>
      <c r="X151" s="5" t="str">
        <f t="shared" si="30"/>
        <v>Clientes - Varios</v>
      </c>
      <c r="Y151" s="5">
        <v>99999999</v>
      </c>
      <c r="Z151" s="5" t="s">
        <v>34</v>
      </c>
      <c r="AA151" s="5" t="s">
        <v>35</v>
      </c>
      <c r="AD151" s="5" t="s">
        <v>36</v>
      </c>
      <c r="AE151" s="5">
        <v>508.47</v>
      </c>
      <c r="AF151" s="5">
        <v>0</v>
      </c>
      <c r="AG151" s="5">
        <v>91.53</v>
      </c>
      <c r="AH151" s="5">
        <f t="shared" si="31"/>
        <v>600</v>
      </c>
    </row>
    <row r="152" spans="1:34" x14ac:dyDescent="0.25">
      <c r="A152" s="5">
        <v>137</v>
      </c>
      <c r="B152" s="5" t="s">
        <v>49</v>
      </c>
      <c r="C152" s="5" t="s">
        <v>30</v>
      </c>
      <c r="D152" s="5" t="s">
        <v>238</v>
      </c>
      <c r="E152" s="15" t="str">
        <f t="shared" si="32"/>
        <v>B003</v>
      </c>
      <c r="F152" s="15" t="str">
        <f t="shared" si="22"/>
        <v>12808</v>
      </c>
      <c r="G152" s="15" t="str">
        <f t="shared" si="23"/>
        <v>3-1</v>
      </c>
      <c r="H152" s="5" t="s">
        <v>232</v>
      </c>
      <c r="I152" s="5">
        <f t="shared" si="24"/>
        <v>2</v>
      </c>
      <c r="J152" s="5">
        <f t="shared" si="25"/>
        <v>2022</v>
      </c>
      <c r="K152" s="5">
        <f t="shared" si="26"/>
        <v>24</v>
      </c>
      <c r="L152" s="7">
        <f t="shared" si="27"/>
        <v>44616</v>
      </c>
      <c r="M152" s="5" t="s">
        <v>232</v>
      </c>
      <c r="U152" s="5" t="s">
        <v>33</v>
      </c>
      <c r="V152" s="5" t="str">
        <f t="shared" si="28"/>
        <v>clientes - varios</v>
      </c>
      <c r="W152" s="5" t="str">
        <f t="shared" si="29"/>
        <v>CLIENTES - VARIOS</v>
      </c>
      <c r="X152" s="5" t="str">
        <f t="shared" si="30"/>
        <v>Clientes - Varios</v>
      </c>
      <c r="Y152" s="5">
        <v>99999999</v>
      </c>
      <c r="Z152" s="5" t="s">
        <v>34</v>
      </c>
      <c r="AA152" s="5" t="s">
        <v>35</v>
      </c>
      <c r="AD152" s="5" t="s">
        <v>36</v>
      </c>
      <c r="AE152" s="5">
        <v>508.47</v>
      </c>
      <c r="AF152" s="5">
        <v>0</v>
      </c>
      <c r="AG152" s="5">
        <v>91.53</v>
      </c>
      <c r="AH152" s="5">
        <f t="shared" si="31"/>
        <v>600</v>
      </c>
    </row>
    <row r="153" spans="1:34" x14ac:dyDescent="0.25">
      <c r="A153" s="5">
        <v>138</v>
      </c>
      <c r="B153" s="5" t="s">
        <v>49</v>
      </c>
      <c r="C153" s="5" t="s">
        <v>30</v>
      </c>
      <c r="D153" s="5" t="s">
        <v>239</v>
      </c>
      <c r="E153" s="15" t="str">
        <f t="shared" si="32"/>
        <v>B003</v>
      </c>
      <c r="F153" s="15" t="str">
        <f t="shared" si="22"/>
        <v>12807</v>
      </c>
      <c r="G153" s="15" t="str">
        <f t="shared" si="23"/>
        <v>3-1</v>
      </c>
      <c r="H153" s="5" t="s">
        <v>232</v>
      </c>
      <c r="I153" s="5">
        <f t="shared" si="24"/>
        <v>2</v>
      </c>
      <c r="J153" s="5">
        <f t="shared" si="25"/>
        <v>2022</v>
      </c>
      <c r="K153" s="5">
        <f t="shared" si="26"/>
        <v>24</v>
      </c>
      <c r="L153" s="7">
        <f t="shared" si="27"/>
        <v>44616</v>
      </c>
      <c r="M153" s="5" t="s">
        <v>232</v>
      </c>
      <c r="U153" s="5" t="s">
        <v>33</v>
      </c>
      <c r="V153" s="5" t="str">
        <f t="shared" si="28"/>
        <v>clientes - varios</v>
      </c>
      <c r="W153" s="5" t="str">
        <f t="shared" si="29"/>
        <v>CLIENTES - VARIOS</v>
      </c>
      <c r="X153" s="5" t="str">
        <f t="shared" si="30"/>
        <v>Clientes - Varios</v>
      </c>
      <c r="Y153" s="5">
        <v>99999999</v>
      </c>
      <c r="Z153" s="5" t="s">
        <v>34</v>
      </c>
      <c r="AA153" s="5" t="s">
        <v>35</v>
      </c>
      <c r="AD153" s="5" t="s">
        <v>36</v>
      </c>
      <c r="AE153" s="5">
        <v>508.47</v>
      </c>
      <c r="AF153" s="5">
        <v>0</v>
      </c>
      <c r="AG153" s="5">
        <v>91.53</v>
      </c>
      <c r="AH153" s="5">
        <f t="shared" si="31"/>
        <v>600</v>
      </c>
    </row>
    <row r="154" spans="1:34" x14ac:dyDescent="0.25">
      <c r="A154" s="5">
        <v>139</v>
      </c>
      <c r="B154" s="5" t="s">
        <v>49</v>
      </c>
      <c r="C154" s="5" t="s">
        <v>30</v>
      </c>
      <c r="D154" s="5" t="s">
        <v>240</v>
      </c>
      <c r="E154" s="15" t="str">
        <f t="shared" si="32"/>
        <v>B003</v>
      </c>
      <c r="F154" s="15" t="str">
        <f t="shared" si="22"/>
        <v>12806</v>
      </c>
      <c r="G154" s="15" t="str">
        <f t="shared" si="23"/>
        <v>3-1</v>
      </c>
      <c r="H154" s="5" t="s">
        <v>232</v>
      </c>
      <c r="I154" s="5">
        <f t="shared" si="24"/>
        <v>2</v>
      </c>
      <c r="J154" s="5">
        <f t="shared" si="25"/>
        <v>2022</v>
      </c>
      <c r="K154" s="5">
        <f t="shared" si="26"/>
        <v>24</v>
      </c>
      <c r="L154" s="7">
        <f t="shared" si="27"/>
        <v>44616</v>
      </c>
      <c r="M154" s="5" t="s">
        <v>232</v>
      </c>
      <c r="U154" s="5" t="s">
        <v>33</v>
      </c>
      <c r="V154" s="5" t="str">
        <f t="shared" si="28"/>
        <v>clientes - varios</v>
      </c>
      <c r="W154" s="5" t="str">
        <f t="shared" si="29"/>
        <v>CLIENTES - VARIOS</v>
      </c>
      <c r="X154" s="5" t="str">
        <f t="shared" si="30"/>
        <v>Clientes - Varios</v>
      </c>
      <c r="Y154" s="5">
        <v>99999999</v>
      </c>
      <c r="Z154" s="5" t="s">
        <v>34</v>
      </c>
      <c r="AA154" s="5" t="s">
        <v>35</v>
      </c>
      <c r="AD154" s="5" t="s">
        <v>36</v>
      </c>
      <c r="AE154" s="5">
        <v>508.47</v>
      </c>
      <c r="AF154" s="5">
        <v>0</v>
      </c>
      <c r="AG154" s="5">
        <v>91.53</v>
      </c>
      <c r="AH154" s="5">
        <f t="shared" si="31"/>
        <v>600</v>
      </c>
    </row>
    <row r="155" spans="1:34" x14ac:dyDescent="0.25">
      <c r="A155" s="5">
        <v>140</v>
      </c>
      <c r="B155" s="5" t="s">
        <v>49</v>
      </c>
      <c r="C155" s="5" t="s">
        <v>30</v>
      </c>
      <c r="D155" s="5" t="s">
        <v>241</v>
      </c>
      <c r="E155" s="15" t="str">
        <f t="shared" si="32"/>
        <v>B003</v>
      </c>
      <c r="F155" s="15" t="str">
        <f t="shared" si="22"/>
        <v>12805</v>
      </c>
      <c r="G155" s="15" t="str">
        <f t="shared" si="23"/>
        <v>3-1</v>
      </c>
      <c r="H155" s="5" t="s">
        <v>232</v>
      </c>
      <c r="I155" s="5">
        <f t="shared" si="24"/>
        <v>2</v>
      </c>
      <c r="J155" s="5">
        <f t="shared" si="25"/>
        <v>2022</v>
      </c>
      <c r="K155" s="5">
        <f t="shared" si="26"/>
        <v>24</v>
      </c>
      <c r="L155" s="7">
        <f t="shared" si="27"/>
        <v>44616</v>
      </c>
      <c r="M155" s="5" t="s">
        <v>232</v>
      </c>
      <c r="U155" s="5" t="s">
        <v>33</v>
      </c>
      <c r="V155" s="5" t="str">
        <f t="shared" si="28"/>
        <v>clientes - varios</v>
      </c>
      <c r="W155" s="5" t="str">
        <f t="shared" si="29"/>
        <v>CLIENTES - VARIOS</v>
      </c>
      <c r="X155" s="5" t="str">
        <f t="shared" si="30"/>
        <v>Clientes - Varios</v>
      </c>
      <c r="Y155" s="5">
        <v>99999999</v>
      </c>
      <c r="Z155" s="5" t="s">
        <v>34</v>
      </c>
      <c r="AA155" s="5" t="s">
        <v>35</v>
      </c>
      <c r="AD155" s="5" t="s">
        <v>36</v>
      </c>
      <c r="AE155" s="5">
        <v>508.47</v>
      </c>
      <c r="AF155" s="5">
        <v>0</v>
      </c>
      <c r="AG155" s="5">
        <v>91.53</v>
      </c>
      <c r="AH155" s="5">
        <f t="shared" si="31"/>
        <v>600</v>
      </c>
    </row>
    <row r="156" spans="1:34" x14ac:dyDescent="0.25">
      <c r="A156" s="5">
        <v>141</v>
      </c>
      <c r="B156" s="5" t="s">
        <v>49</v>
      </c>
      <c r="C156" s="5" t="s">
        <v>30</v>
      </c>
      <c r="D156" s="5" t="s">
        <v>242</v>
      </c>
      <c r="E156" s="15" t="str">
        <f t="shared" si="32"/>
        <v>B003</v>
      </c>
      <c r="F156" s="15" t="str">
        <f t="shared" si="22"/>
        <v>12804</v>
      </c>
      <c r="G156" s="15" t="str">
        <f t="shared" si="23"/>
        <v>3-1</v>
      </c>
      <c r="H156" s="5" t="s">
        <v>232</v>
      </c>
      <c r="I156" s="5">
        <f t="shared" si="24"/>
        <v>2</v>
      </c>
      <c r="J156" s="5">
        <f t="shared" si="25"/>
        <v>2022</v>
      </c>
      <c r="K156" s="5">
        <f t="shared" si="26"/>
        <v>24</v>
      </c>
      <c r="L156" s="7">
        <f t="shared" si="27"/>
        <v>44616</v>
      </c>
      <c r="M156" s="5" t="s">
        <v>232</v>
      </c>
      <c r="U156" s="5" t="s">
        <v>33</v>
      </c>
      <c r="V156" s="5" t="str">
        <f t="shared" si="28"/>
        <v>clientes - varios</v>
      </c>
      <c r="W156" s="5" t="str">
        <f t="shared" si="29"/>
        <v>CLIENTES - VARIOS</v>
      </c>
      <c r="X156" s="5" t="str">
        <f t="shared" si="30"/>
        <v>Clientes - Varios</v>
      </c>
      <c r="Y156" s="5">
        <v>99999999</v>
      </c>
      <c r="Z156" s="5" t="s">
        <v>34</v>
      </c>
      <c r="AA156" s="5" t="s">
        <v>35</v>
      </c>
      <c r="AD156" s="5" t="s">
        <v>36</v>
      </c>
      <c r="AE156" s="5">
        <v>508.47</v>
      </c>
      <c r="AF156" s="5">
        <v>0</v>
      </c>
      <c r="AG156" s="5">
        <v>91.53</v>
      </c>
      <c r="AH156" s="5">
        <f t="shared" si="31"/>
        <v>600</v>
      </c>
    </row>
    <row r="157" spans="1:34" x14ac:dyDescent="0.25">
      <c r="A157" s="5">
        <v>142</v>
      </c>
      <c r="B157" s="5" t="s">
        <v>29</v>
      </c>
      <c r="C157" s="5" t="s">
        <v>30</v>
      </c>
      <c r="D157" s="5" t="s">
        <v>243</v>
      </c>
      <c r="E157" s="15" t="str">
        <f t="shared" si="32"/>
        <v>B001</v>
      </c>
      <c r="F157" s="15" t="str">
        <f t="shared" si="22"/>
        <v>17218</v>
      </c>
      <c r="G157" s="15" t="str">
        <f t="shared" si="23"/>
        <v>1-1</v>
      </c>
      <c r="H157" s="5" t="s">
        <v>232</v>
      </c>
      <c r="I157" s="5">
        <f t="shared" si="24"/>
        <v>2</v>
      </c>
      <c r="J157" s="5">
        <f t="shared" si="25"/>
        <v>2022</v>
      </c>
      <c r="K157" s="5">
        <f t="shared" si="26"/>
        <v>24</v>
      </c>
      <c r="L157" s="7">
        <f t="shared" si="27"/>
        <v>44616</v>
      </c>
      <c r="M157" s="5" t="s">
        <v>232</v>
      </c>
      <c r="U157" s="5" t="s">
        <v>33</v>
      </c>
      <c r="V157" s="5" t="str">
        <f t="shared" si="28"/>
        <v>clientes - varios</v>
      </c>
      <c r="W157" s="5" t="str">
        <f t="shared" si="29"/>
        <v>CLIENTES - VARIOS</v>
      </c>
      <c r="X157" s="5" t="str">
        <f t="shared" si="30"/>
        <v>Clientes - Varios</v>
      </c>
      <c r="Y157" s="5">
        <v>99999999</v>
      </c>
      <c r="Z157" s="5" t="s">
        <v>34</v>
      </c>
      <c r="AA157" s="5" t="s">
        <v>35</v>
      </c>
      <c r="AD157" s="5" t="s">
        <v>36</v>
      </c>
      <c r="AE157" s="5">
        <v>508.47</v>
      </c>
      <c r="AF157" s="5">
        <v>0</v>
      </c>
      <c r="AG157" s="5">
        <v>91.53</v>
      </c>
      <c r="AH157" s="5">
        <f t="shared" si="31"/>
        <v>600</v>
      </c>
    </row>
    <row r="158" spans="1:34" x14ac:dyDescent="0.25">
      <c r="A158" s="5">
        <v>143</v>
      </c>
      <c r="B158" s="5" t="s">
        <v>29</v>
      </c>
      <c r="C158" s="5" t="s">
        <v>30</v>
      </c>
      <c r="D158" s="5" t="s">
        <v>244</v>
      </c>
      <c r="E158" s="15" t="str">
        <f t="shared" si="32"/>
        <v>B001</v>
      </c>
      <c r="F158" s="15" t="str">
        <f t="shared" si="22"/>
        <v>17217</v>
      </c>
      <c r="G158" s="15" t="str">
        <f t="shared" si="23"/>
        <v>1-1</v>
      </c>
      <c r="H158" s="5" t="s">
        <v>232</v>
      </c>
      <c r="I158" s="5">
        <f t="shared" si="24"/>
        <v>2</v>
      </c>
      <c r="J158" s="5">
        <f t="shared" si="25"/>
        <v>2022</v>
      </c>
      <c r="K158" s="5">
        <f t="shared" si="26"/>
        <v>24</v>
      </c>
      <c r="L158" s="7">
        <f t="shared" si="27"/>
        <v>44616</v>
      </c>
      <c r="M158" s="5" t="s">
        <v>232</v>
      </c>
      <c r="U158" s="5" t="s">
        <v>33</v>
      </c>
      <c r="V158" s="5" t="str">
        <f t="shared" si="28"/>
        <v>clientes - varios</v>
      </c>
      <c r="W158" s="5" t="str">
        <f t="shared" si="29"/>
        <v>CLIENTES - VARIOS</v>
      </c>
      <c r="X158" s="5" t="str">
        <f t="shared" si="30"/>
        <v>Clientes - Varios</v>
      </c>
      <c r="Y158" s="5">
        <v>99999999</v>
      </c>
      <c r="Z158" s="5" t="s">
        <v>34</v>
      </c>
      <c r="AA158" s="5" t="s">
        <v>35</v>
      </c>
      <c r="AD158" s="5" t="s">
        <v>36</v>
      </c>
      <c r="AE158" s="5">
        <v>423.73</v>
      </c>
      <c r="AF158" s="5">
        <v>0</v>
      </c>
      <c r="AG158" s="5">
        <v>76.27</v>
      </c>
      <c r="AH158" s="5">
        <f t="shared" si="31"/>
        <v>500</v>
      </c>
    </row>
    <row r="159" spans="1:34" x14ac:dyDescent="0.25">
      <c r="A159" s="5">
        <v>144</v>
      </c>
      <c r="B159" s="5" t="s">
        <v>29</v>
      </c>
      <c r="C159" s="5" t="s">
        <v>30</v>
      </c>
      <c r="D159" s="5" t="s">
        <v>245</v>
      </c>
      <c r="E159" s="15" t="str">
        <f t="shared" si="32"/>
        <v>B001</v>
      </c>
      <c r="F159" s="15" t="str">
        <f t="shared" si="22"/>
        <v>17216</v>
      </c>
      <c r="G159" s="15" t="str">
        <f t="shared" si="23"/>
        <v>1-1</v>
      </c>
      <c r="H159" s="5" t="s">
        <v>232</v>
      </c>
      <c r="I159" s="5">
        <f t="shared" si="24"/>
        <v>2</v>
      </c>
      <c r="J159" s="5">
        <f t="shared" si="25"/>
        <v>2022</v>
      </c>
      <c r="K159" s="5">
        <f t="shared" si="26"/>
        <v>24</v>
      </c>
      <c r="L159" s="7">
        <f t="shared" si="27"/>
        <v>44616</v>
      </c>
      <c r="M159" s="5" t="s">
        <v>232</v>
      </c>
      <c r="U159" s="5" t="s">
        <v>33</v>
      </c>
      <c r="V159" s="5" t="str">
        <f t="shared" si="28"/>
        <v>clientes - varios</v>
      </c>
      <c r="W159" s="5" t="str">
        <f t="shared" si="29"/>
        <v>CLIENTES - VARIOS</v>
      </c>
      <c r="X159" s="5" t="str">
        <f t="shared" si="30"/>
        <v>Clientes - Varios</v>
      </c>
      <c r="Y159" s="5">
        <v>99999999</v>
      </c>
      <c r="Z159" s="5" t="s">
        <v>34</v>
      </c>
      <c r="AA159" s="5" t="s">
        <v>35</v>
      </c>
      <c r="AD159" s="5" t="s">
        <v>36</v>
      </c>
      <c r="AE159" s="5">
        <v>508.47</v>
      </c>
      <c r="AF159" s="5">
        <v>0</v>
      </c>
      <c r="AG159" s="5">
        <v>91.53</v>
      </c>
      <c r="AH159" s="5">
        <f t="shared" si="31"/>
        <v>600</v>
      </c>
    </row>
    <row r="160" spans="1:34" x14ac:dyDescent="0.25">
      <c r="A160" s="5">
        <v>145</v>
      </c>
      <c r="B160" s="5" t="s">
        <v>29</v>
      </c>
      <c r="C160" s="5" t="s">
        <v>30</v>
      </c>
      <c r="D160" s="5" t="s">
        <v>246</v>
      </c>
      <c r="E160" s="15" t="str">
        <f t="shared" si="32"/>
        <v>B001</v>
      </c>
      <c r="F160" s="15" t="str">
        <f t="shared" si="22"/>
        <v>17215</v>
      </c>
      <c r="G160" s="15" t="str">
        <f t="shared" si="23"/>
        <v>1-1</v>
      </c>
      <c r="H160" s="5" t="s">
        <v>232</v>
      </c>
      <c r="I160" s="5">
        <f t="shared" si="24"/>
        <v>2</v>
      </c>
      <c r="J160" s="5">
        <f t="shared" si="25"/>
        <v>2022</v>
      </c>
      <c r="K160" s="5">
        <f t="shared" si="26"/>
        <v>24</v>
      </c>
      <c r="L160" s="7">
        <f t="shared" si="27"/>
        <v>44616</v>
      </c>
      <c r="M160" s="5" t="s">
        <v>232</v>
      </c>
      <c r="U160" s="5" t="s">
        <v>33</v>
      </c>
      <c r="V160" s="5" t="str">
        <f t="shared" si="28"/>
        <v>clientes - varios</v>
      </c>
      <c r="W160" s="5" t="str">
        <f t="shared" si="29"/>
        <v>CLIENTES - VARIOS</v>
      </c>
      <c r="X160" s="5" t="str">
        <f t="shared" si="30"/>
        <v>Clientes - Varios</v>
      </c>
      <c r="Y160" s="5">
        <v>99999999</v>
      </c>
      <c r="Z160" s="5" t="s">
        <v>34</v>
      </c>
      <c r="AA160" s="5" t="s">
        <v>35</v>
      </c>
      <c r="AD160" s="5" t="s">
        <v>36</v>
      </c>
      <c r="AE160" s="5">
        <v>97.46</v>
      </c>
      <c r="AF160" s="5">
        <v>0</v>
      </c>
      <c r="AG160" s="5">
        <v>17.54</v>
      </c>
      <c r="AH160" s="5">
        <f t="shared" si="31"/>
        <v>115</v>
      </c>
    </row>
    <row r="161" spans="1:34" x14ac:dyDescent="0.25">
      <c r="A161" s="5">
        <v>146</v>
      </c>
      <c r="B161" s="5" t="s">
        <v>49</v>
      </c>
      <c r="C161" s="5" t="s">
        <v>30</v>
      </c>
      <c r="D161" s="5" t="s">
        <v>247</v>
      </c>
      <c r="E161" s="15" t="str">
        <f t="shared" si="32"/>
        <v>B003</v>
      </c>
      <c r="F161" s="15" t="str">
        <f t="shared" si="22"/>
        <v>12803</v>
      </c>
      <c r="G161" s="15" t="str">
        <f t="shared" si="23"/>
        <v>3-1</v>
      </c>
      <c r="H161" s="5" t="s">
        <v>232</v>
      </c>
      <c r="I161" s="5">
        <f t="shared" si="24"/>
        <v>2</v>
      </c>
      <c r="J161" s="5">
        <f t="shared" si="25"/>
        <v>2022</v>
      </c>
      <c r="K161" s="5">
        <f t="shared" si="26"/>
        <v>24</v>
      </c>
      <c r="L161" s="7">
        <f t="shared" si="27"/>
        <v>44616</v>
      </c>
      <c r="M161" s="5" t="s">
        <v>232</v>
      </c>
      <c r="U161" s="5" t="s">
        <v>33</v>
      </c>
      <c r="V161" s="5" t="str">
        <f t="shared" si="28"/>
        <v>clientes - varios</v>
      </c>
      <c r="W161" s="5" t="str">
        <f t="shared" si="29"/>
        <v>CLIENTES - VARIOS</v>
      </c>
      <c r="X161" s="5" t="str">
        <f t="shared" si="30"/>
        <v>Clientes - Varios</v>
      </c>
      <c r="Y161" s="5">
        <v>99999999</v>
      </c>
      <c r="Z161" s="5" t="s">
        <v>34</v>
      </c>
      <c r="AA161" s="5" t="s">
        <v>35</v>
      </c>
      <c r="AD161" s="5" t="s">
        <v>36</v>
      </c>
      <c r="AE161" s="5">
        <v>508.47</v>
      </c>
      <c r="AF161" s="5">
        <v>0</v>
      </c>
      <c r="AG161" s="5">
        <v>91.53</v>
      </c>
      <c r="AH161" s="5">
        <f t="shared" si="31"/>
        <v>600</v>
      </c>
    </row>
    <row r="162" spans="1:34" x14ac:dyDescent="0.25">
      <c r="A162" s="5">
        <v>147</v>
      </c>
      <c r="B162" s="5" t="s">
        <v>49</v>
      </c>
      <c r="C162" s="5" t="s">
        <v>30</v>
      </c>
      <c r="D162" s="5" t="s">
        <v>248</v>
      </c>
      <c r="E162" s="15" t="str">
        <f t="shared" si="32"/>
        <v>B003</v>
      </c>
      <c r="F162" s="15" t="str">
        <f t="shared" si="22"/>
        <v>12802</v>
      </c>
      <c r="G162" s="15" t="str">
        <f t="shared" si="23"/>
        <v>3-1</v>
      </c>
      <c r="H162" s="5" t="s">
        <v>232</v>
      </c>
      <c r="I162" s="5">
        <f t="shared" si="24"/>
        <v>2</v>
      </c>
      <c r="J162" s="5">
        <f t="shared" si="25"/>
        <v>2022</v>
      </c>
      <c r="K162" s="5">
        <f t="shared" si="26"/>
        <v>24</v>
      </c>
      <c r="L162" s="7">
        <f t="shared" si="27"/>
        <v>44616</v>
      </c>
      <c r="M162" s="5" t="s">
        <v>232</v>
      </c>
      <c r="U162" s="5" t="s">
        <v>33</v>
      </c>
      <c r="V162" s="5" t="str">
        <f t="shared" si="28"/>
        <v>clientes - varios</v>
      </c>
      <c r="W162" s="5" t="str">
        <f t="shared" si="29"/>
        <v>CLIENTES - VARIOS</v>
      </c>
      <c r="X162" s="5" t="str">
        <f t="shared" si="30"/>
        <v>Clientes - Varios</v>
      </c>
      <c r="Y162" s="5">
        <v>99999999</v>
      </c>
      <c r="Z162" s="5" t="s">
        <v>34</v>
      </c>
      <c r="AA162" s="5" t="s">
        <v>35</v>
      </c>
      <c r="AD162" s="5" t="s">
        <v>36</v>
      </c>
      <c r="AE162" s="5">
        <v>508.47</v>
      </c>
      <c r="AF162" s="5">
        <v>0</v>
      </c>
      <c r="AG162" s="5">
        <v>91.53</v>
      </c>
      <c r="AH162" s="5">
        <f t="shared" si="31"/>
        <v>600</v>
      </c>
    </row>
    <row r="163" spans="1:34" x14ac:dyDescent="0.25">
      <c r="A163" s="5">
        <v>148</v>
      </c>
      <c r="B163" s="5" t="s">
        <v>49</v>
      </c>
      <c r="C163" s="5" t="s">
        <v>30</v>
      </c>
      <c r="D163" s="5" t="s">
        <v>249</v>
      </c>
      <c r="E163" s="15" t="str">
        <f t="shared" si="32"/>
        <v>B003</v>
      </c>
      <c r="F163" s="15" t="str">
        <f t="shared" si="22"/>
        <v>12801</v>
      </c>
      <c r="G163" s="15" t="str">
        <f t="shared" si="23"/>
        <v>3-1</v>
      </c>
      <c r="H163" s="5" t="s">
        <v>232</v>
      </c>
      <c r="I163" s="5">
        <f t="shared" si="24"/>
        <v>2</v>
      </c>
      <c r="J163" s="5">
        <f t="shared" si="25"/>
        <v>2022</v>
      </c>
      <c r="K163" s="5">
        <f t="shared" si="26"/>
        <v>24</v>
      </c>
      <c r="L163" s="7">
        <f t="shared" si="27"/>
        <v>44616</v>
      </c>
      <c r="M163" s="5" t="s">
        <v>232</v>
      </c>
      <c r="U163" s="5" t="s">
        <v>33</v>
      </c>
      <c r="V163" s="5" t="str">
        <f t="shared" si="28"/>
        <v>clientes - varios</v>
      </c>
      <c r="W163" s="5" t="str">
        <f t="shared" si="29"/>
        <v>CLIENTES - VARIOS</v>
      </c>
      <c r="X163" s="5" t="str">
        <f t="shared" si="30"/>
        <v>Clientes - Varios</v>
      </c>
      <c r="Y163" s="5">
        <v>99999999</v>
      </c>
      <c r="Z163" s="5" t="s">
        <v>34</v>
      </c>
      <c r="AA163" s="5" t="s">
        <v>35</v>
      </c>
      <c r="AD163" s="5" t="s">
        <v>36</v>
      </c>
      <c r="AE163" s="5">
        <v>508.47</v>
      </c>
      <c r="AF163" s="5">
        <v>0</v>
      </c>
      <c r="AG163" s="5">
        <v>91.53</v>
      </c>
      <c r="AH163" s="5">
        <f t="shared" si="31"/>
        <v>600</v>
      </c>
    </row>
    <row r="164" spans="1:34" x14ac:dyDescent="0.25">
      <c r="A164" s="5">
        <v>149</v>
      </c>
      <c r="B164" s="5" t="s">
        <v>49</v>
      </c>
      <c r="C164" s="5" t="s">
        <v>30</v>
      </c>
      <c r="D164" s="5" t="s">
        <v>250</v>
      </c>
      <c r="E164" s="15" t="str">
        <f t="shared" si="32"/>
        <v>B003</v>
      </c>
      <c r="F164" s="15" t="str">
        <f t="shared" si="22"/>
        <v>12800</v>
      </c>
      <c r="G164" s="15" t="str">
        <f t="shared" si="23"/>
        <v>3-1</v>
      </c>
      <c r="H164" s="5" t="s">
        <v>232</v>
      </c>
      <c r="I164" s="5">
        <f t="shared" si="24"/>
        <v>2</v>
      </c>
      <c r="J164" s="5">
        <f t="shared" si="25"/>
        <v>2022</v>
      </c>
      <c r="K164" s="5">
        <f t="shared" si="26"/>
        <v>24</v>
      </c>
      <c r="L164" s="7">
        <f t="shared" si="27"/>
        <v>44616</v>
      </c>
      <c r="M164" s="5" t="s">
        <v>232</v>
      </c>
      <c r="U164" s="5" t="s">
        <v>33</v>
      </c>
      <c r="V164" s="5" t="str">
        <f t="shared" si="28"/>
        <v>clientes - varios</v>
      </c>
      <c r="W164" s="5" t="str">
        <f t="shared" si="29"/>
        <v>CLIENTES - VARIOS</v>
      </c>
      <c r="X164" s="5" t="str">
        <f t="shared" si="30"/>
        <v>Clientes - Varios</v>
      </c>
      <c r="Y164" s="5">
        <v>99999999</v>
      </c>
      <c r="Z164" s="5" t="s">
        <v>34</v>
      </c>
      <c r="AA164" s="5" t="s">
        <v>35</v>
      </c>
      <c r="AD164" s="5" t="s">
        <v>36</v>
      </c>
      <c r="AE164" s="5">
        <v>508.47</v>
      </c>
      <c r="AF164" s="5">
        <v>0</v>
      </c>
      <c r="AG164" s="5">
        <v>91.53</v>
      </c>
      <c r="AH164" s="5">
        <f t="shared" si="31"/>
        <v>600</v>
      </c>
    </row>
    <row r="165" spans="1:34" x14ac:dyDescent="0.25">
      <c r="A165" s="5">
        <v>150</v>
      </c>
      <c r="B165" s="5" t="s">
        <v>49</v>
      </c>
      <c r="C165" s="5" t="s">
        <v>30</v>
      </c>
      <c r="D165" s="5" t="s">
        <v>251</v>
      </c>
      <c r="E165" s="15" t="str">
        <f t="shared" si="32"/>
        <v>B003</v>
      </c>
      <c r="F165" s="15" t="str">
        <f t="shared" si="22"/>
        <v>12799</v>
      </c>
      <c r="G165" s="15" t="str">
        <f t="shared" si="23"/>
        <v>3-1</v>
      </c>
      <c r="H165" s="5" t="s">
        <v>232</v>
      </c>
      <c r="I165" s="5">
        <f t="shared" si="24"/>
        <v>2</v>
      </c>
      <c r="J165" s="5">
        <f t="shared" si="25"/>
        <v>2022</v>
      </c>
      <c r="K165" s="5">
        <f t="shared" si="26"/>
        <v>24</v>
      </c>
      <c r="L165" s="7">
        <f t="shared" si="27"/>
        <v>44616</v>
      </c>
      <c r="M165" s="5" t="s">
        <v>232</v>
      </c>
      <c r="U165" s="5" t="s">
        <v>33</v>
      </c>
      <c r="V165" s="5" t="str">
        <f t="shared" si="28"/>
        <v>clientes - varios</v>
      </c>
      <c r="W165" s="5" t="str">
        <f t="shared" si="29"/>
        <v>CLIENTES - VARIOS</v>
      </c>
      <c r="X165" s="5" t="str">
        <f t="shared" si="30"/>
        <v>Clientes - Varios</v>
      </c>
      <c r="Y165" s="5">
        <v>99999999</v>
      </c>
      <c r="Z165" s="5" t="s">
        <v>34</v>
      </c>
      <c r="AA165" s="5" t="s">
        <v>35</v>
      </c>
      <c r="AD165" s="5" t="s">
        <v>36</v>
      </c>
      <c r="AE165" s="5">
        <v>33.049999999999997</v>
      </c>
      <c r="AF165" s="5">
        <v>0</v>
      </c>
      <c r="AG165" s="5">
        <v>5.95</v>
      </c>
      <c r="AH165" s="5">
        <f t="shared" si="31"/>
        <v>39</v>
      </c>
    </row>
    <row r="166" spans="1:34" x14ac:dyDescent="0.25">
      <c r="A166" s="5">
        <v>151</v>
      </c>
      <c r="B166" s="5" t="s">
        <v>55</v>
      </c>
      <c r="C166" s="5" t="s">
        <v>38</v>
      </c>
      <c r="D166" s="5" t="s">
        <v>252</v>
      </c>
      <c r="E166" s="15" t="str">
        <f t="shared" si="32"/>
        <v>F002</v>
      </c>
      <c r="F166" s="15" t="str">
        <f t="shared" si="22"/>
        <v>3472</v>
      </c>
      <c r="G166" s="15" t="str">
        <f t="shared" si="23"/>
        <v>2-3</v>
      </c>
      <c r="H166" s="5" t="s">
        <v>232</v>
      </c>
      <c r="I166" s="5">
        <f t="shared" si="24"/>
        <v>2</v>
      </c>
      <c r="J166" s="5">
        <f t="shared" si="25"/>
        <v>2022</v>
      </c>
      <c r="K166" s="5">
        <f t="shared" si="26"/>
        <v>24</v>
      </c>
      <c r="L166" s="7">
        <f t="shared" si="27"/>
        <v>44616</v>
      </c>
      <c r="M166" s="5" t="s">
        <v>232</v>
      </c>
      <c r="R166" s="5" t="s">
        <v>41</v>
      </c>
      <c r="S166" s="5" t="s">
        <v>40</v>
      </c>
      <c r="T166" s="5" t="s">
        <v>41</v>
      </c>
      <c r="U166" s="5" t="s">
        <v>253</v>
      </c>
      <c r="V166" s="5" t="str">
        <f t="shared" si="28"/>
        <v>manayay rodriguez lucio franklin</v>
      </c>
      <c r="W166" s="5" t="str">
        <f t="shared" si="29"/>
        <v>MANAYAY RODRIGUEZ LUCIO FRANKLIN</v>
      </c>
      <c r="X166" s="5" t="str">
        <f t="shared" si="30"/>
        <v>Manayay Rodriguez Lucio Franklin</v>
      </c>
      <c r="Y166" s="5">
        <v>10167189437</v>
      </c>
      <c r="Z166" s="5" t="s">
        <v>34</v>
      </c>
      <c r="AA166" s="5" t="s">
        <v>35</v>
      </c>
      <c r="AD166" s="5" t="s">
        <v>36</v>
      </c>
      <c r="AE166" s="5">
        <v>84.75</v>
      </c>
      <c r="AF166" s="5">
        <v>0</v>
      </c>
      <c r="AG166" s="5">
        <v>15.25</v>
      </c>
      <c r="AH166" s="5">
        <f t="shared" si="31"/>
        <v>100</v>
      </c>
    </row>
    <row r="167" spans="1:34" x14ac:dyDescent="0.25">
      <c r="A167" s="5">
        <v>152</v>
      </c>
      <c r="B167" s="5" t="s">
        <v>49</v>
      </c>
      <c r="C167" s="5" t="s">
        <v>30</v>
      </c>
      <c r="D167" s="5" t="s">
        <v>254</v>
      </c>
      <c r="E167" s="15" t="str">
        <f t="shared" si="32"/>
        <v>B003</v>
      </c>
      <c r="F167" s="15" t="str">
        <f t="shared" si="22"/>
        <v>12798</v>
      </c>
      <c r="G167" s="15" t="str">
        <f t="shared" si="23"/>
        <v>3-1</v>
      </c>
      <c r="H167" s="5" t="s">
        <v>232</v>
      </c>
      <c r="I167" s="5">
        <f t="shared" si="24"/>
        <v>2</v>
      </c>
      <c r="J167" s="5">
        <f t="shared" si="25"/>
        <v>2022</v>
      </c>
      <c r="K167" s="5">
        <f t="shared" si="26"/>
        <v>24</v>
      </c>
      <c r="L167" s="7">
        <f t="shared" si="27"/>
        <v>44616</v>
      </c>
      <c r="M167" s="5" t="s">
        <v>232</v>
      </c>
      <c r="U167" s="5" t="s">
        <v>33</v>
      </c>
      <c r="V167" s="5" t="str">
        <f t="shared" si="28"/>
        <v>clientes - varios</v>
      </c>
      <c r="W167" s="5" t="str">
        <f t="shared" si="29"/>
        <v>CLIENTES - VARIOS</v>
      </c>
      <c r="X167" s="5" t="str">
        <f t="shared" si="30"/>
        <v>Clientes - Varios</v>
      </c>
      <c r="Y167" s="5">
        <v>99999999</v>
      </c>
      <c r="Z167" s="5" t="s">
        <v>34</v>
      </c>
      <c r="AA167" s="5" t="s">
        <v>35</v>
      </c>
      <c r="AD167" s="5" t="s">
        <v>36</v>
      </c>
      <c r="AE167" s="5">
        <v>508.47</v>
      </c>
      <c r="AF167" s="5">
        <v>0</v>
      </c>
      <c r="AG167" s="5">
        <v>91.53</v>
      </c>
      <c r="AH167" s="5">
        <f t="shared" si="31"/>
        <v>600</v>
      </c>
    </row>
    <row r="168" spans="1:34" x14ac:dyDescent="0.25">
      <c r="A168" s="5">
        <v>153</v>
      </c>
      <c r="B168" s="5" t="s">
        <v>49</v>
      </c>
      <c r="C168" s="5" t="s">
        <v>30</v>
      </c>
      <c r="D168" s="5" t="s">
        <v>255</v>
      </c>
      <c r="E168" s="15" t="str">
        <f t="shared" si="32"/>
        <v>B003</v>
      </c>
      <c r="F168" s="15" t="str">
        <f t="shared" si="22"/>
        <v>12797</v>
      </c>
      <c r="G168" s="15" t="str">
        <f t="shared" si="23"/>
        <v>3-1</v>
      </c>
      <c r="H168" s="5" t="s">
        <v>232</v>
      </c>
      <c r="I168" s="5">
        <f t="shared" si="24"/>
        <v>2</v>
      </c>
      <c r="J168" s="5">
        <f t="shared" si="25"/>
        <v>2022</v>
      </c>
      <c r="K168" s="5">
        <f t="shared" si="26"/>
        <v>24</v>
      </c>
      <c r="L168" s="7">
        <f t="shared" si="27"/>
        <v>44616</v>
      </c>
      <c r="M168" s="5" t="s">
        <v>232</v>
      </c>
      <c r="U168" s="5" t="s">
        <v>33</v>
      </c>
      <c r="V168" s="5" t="str">
        <f t="shared" si="28"/>
        <v>clientes - varios</v>
      </c>
      <c r="W168" s="5" t="str">
        <f t="shared" si="29"/>
        <v>CLIENTES - VARIOS</v>
      </c>
      <c r="X168" s="5" t="str">
        <f t="shared" si="30"/>
        <v>Clientes - Varios</v>
      </c>
      <c r="Y168" s="5">
        <v>99999999</v>
      </c>
      <c r="Z168" s="5" t="s">
        <v>34</v>
      </c>
      <c r="AA168" s="5" t="s">
        <v>35</v>
      </c>
      <c r="AD168" s="5" t="s">
        <v>36</v>
      </c>
      <c r="AE168" s="5">
        <v>423.73</v>
      </c>
      <c r="AF168" s="5">
        <v>0</v>
      </c>
      <c r="AG168" s="5">
        <v>76.27</v>
      </c>
      <c r="AH168" s="5">
        <f t="shared" si="31"/>
        <v>500</v>
      </c>
    </row>
    <row r="169" spans="1:34" x14ac:dyDescent="0.25">
      <c r="A169" s="5">
        <v>154</v>
      </c>
      <c r="B169" s="5" t="s">
        <v>55</v>
      </c>
      <c r="C169" s="5" t="s">
        <v>30</v>
      </c>
      <c r="D169" s="5" t="s">
        <v>256</v>
      </c>
      <c r="E169" s="15" t="str">
        <f t="shared" si="32"/>
        <v>B002</v>
      </c>
      <c r="F169" s="15" t="str">
        <f t="shared" si="22"/>
        <v>16070</v>
      </c>
      <c r="G169" s="15" t="str">
        <f t="shared" si="23"/>
        <v>2-1</v>
      </c>
      <c r="H169" s="5" t="s">
        <v>232</v>
      </c>
      <c r="I169" s="5">
        <f t="shared" si="24"/>
        <v>2</v>
      </c>
      <c r="J169" s="5">
        <f t="shared" si="25"/>
        <v>2022</v>
      </c>
      <c r="K169" s="5">
        <f t="shared" si="26"/>
        <v>24</v>
      </c>
      <c r="L169" s="7">
        <f t="shared" si="27"/>
        <v>44616</v>
      </c>
      <c r="M169" s="5" t="s">
        <v>232</v>
      </c>
      <c r="U169" s="5" t="s">
        <v>33</v>
      </c>
      <c r="V169" s="5" t="str">
        <f t="shared" si="28"/>
        <v>clientes - varios</v>
      </c>
      <c r="W169" s="5" t="str">
        <f t="shared" si="29"/>
        <v>CLIENTES - VARIOS</v>
      </c>
      <c r="X169" s="5" t="str">
        <f t="shared" si="30"/>
        <v>Clientes - Varios</v>
      </c>
      <c r="Y169" s="5">
        <v>99999999</v>
      </c>
      <c r="Z169" s="5" t="s">
        <v>34</v>
      </c>
      <c r="AA169" s="5" t="s">
        <v>35</v>
      </c>
      <c r="AD169" s="5" t="s">
        <v>36</v>
      </c>
      <c r="AE169" s="5">
        <v>423.73</v>
      </c>
      <c r="AF169" s="5">
        <v>0</v>
      </c>
      <c r="AG169" s="5">
        <v>76.27</v>
      </c>
      <c r="AH169" s="5">
        <f t="shared" si="31"/>
        <v>500</v>
      </c>
    </row>
    <row r="170" spans="1:34" x14ac:dyDescent="0.25">
      <c r="A170" s="5">
        <v>155</v>
      </c>
      <c r="B170" s="5" t="s">
        <v>55</v>
      </c>
      <c r="C170" s="5" t="s">
        <v>30</v>
      </c>
      <c r="D170" s="5" t="s">
        <v>257</v>
      </c>
      <c r="E170" s="15" t="str">
        <f t="shared" si="32"/>
        <v>B002</v>
      </c>
      <c r="F170" s="15" t="str">
        <f t="shared" si="22"/>
        <v>16069</v>
      </c>
      <c r="G170" s="15" t="str">
        <f t="shared" si="23"/>
        <v>2-1</v>
      </c>
      <c r="H170" s="5" t="s">
        <v>232</v>
      </c>
      <c r="I170" s="5">
        <f t="shared" si="24"/>
        <v>2</v>
      </c>
      <c r="J170" s="5">
        <f t="shared" si="25"/>
        <v>2022</v>
      </c>
      <c r="K170" s="5">
        <f t="shared" si="26"/>
        <v>24</v>
      </c>
      <c r="L170" s="7">
        <f t="shared" si="27"/>
        <v>44616</v>
      </c>
      <c r="M170" s="5" t="s">
        <v>232</v>
      </c>
      <c r="U170" s="5" t="s">
        <v>33</v>
      </c>
      <c r="V170" s="5" t="str">
        <f t="shared" si="28"/>
        <v>clientes - varios</v>
      </c>
      <c r="W170" s="5" t="str">
        <f t="shared" si="29"/>
        <v>CLIENTES - VARIOS</v>
      </c>
      <c r="X170" s="5" t="str">
        <f t="shared" si="30"/>
        <v>Clientes - Varios</v>
      </c>
      <c r="Y170" s="5">
        <v>99999999</v>
      </c>
      <c r="Z170" s="5" t="s">
        <v>34</v>
      </c>
      <c r="AA170" s="5" t="s">
        <v>35</v>
      </c>
      <c r="AD170" s="5" t="s">
        <v>36</v>
      </c>
      <c r="AE170" s="5">
        <v>423.73</v>
      </c>
      <c r="AF170" s="5">
        <v>0</v>
      </c>
      <c r="AG170" s="5">
        <v>76.27</v>
      </c>
      <c r="AH170" s="5">
        <f t="shared" si="31"/>
        <v>500</v>
      </c>
    </row>
    <row r="171" spans="1:34" x14ac:dyDescent="0.25">
      <c r="A171" s="5">
        <v>156</v>
      </c>
      <c r="B171" s="5" t="s">
        <v>55</v>
      </c>
      <c r="C171" s="5" t="s">
        <v>30</v>
      </c>
      <c r="D171" s="5" t="s">
        <v>258</v>
      </c>
      <c r="E171" s="15" t="str">
        <f t="shared" si="32"/>
        <v>B002</v>
      </c>
      <c r="F171" s="15" t="str">
        <f t="shared" si="22"/>
        <v>16068</v>
      </c>
      <c r="G171" s="15" t="str">
        <f t="shared" si="23"/>
        <v>2-1</v>
      </c>
      <c r="H171" s="5" t="s">
        <v>232</v>
      </c>
      <c r="I171" s="5">
        <f t="shared" si="24"/>
        <v>2</v>
      </c>
      <c r="J171" s="5">
        <f t="shared" si="25"/>
        <v>2022</v>
      </c>
      <c r="K171" s="5">
        <f t="shared" si="26"/>
        <v>24</v>
      </c>
      <c r="L171" s="7">
        <f t="shared" si="27"/>
        <v>44616</v>
      </c>
      <c r="M171" s="5" t="s">
        <v>232</v>
      </c>
      <c r="U171" s="5" t="s">
        <v>33</v>
      </c>
      <c r="V171" s="5" t="str">
        <f t="shared" si="28"/>
        <v>clientes - varios</v>
      </c>
      <c r="W171" s="5" t="str">
        <f t="shared" si="29"/>
        <v>CLIENTES - VARIOS</v>
      </c>
      <c r="X171" s="5" t="str">
        <f t="shared" si="30"/>
        <v>Clientes - Varios</v>
      </c>
      <c r="Y171" s="5">
        <v>99999999</v>
      </c>
      <c r="Z171" s="5" t="s">
        <v>34</v>
      </c>
      <c r="AA171" s="5" t="s">
        <v>35</v>
      </c>
      <c r="AD171" s="5" t="s">
        <v>36</v>
      </c>
      <c r="AE171" s="5">
        <v>423.73</v>
      </c>
      <c r="AF171" s="5">
        <v>0</v>
      </c>
      <c r="AG171" s="5">
        <v>76.27</v>
      </c>
      <c r="AH171" s="5">
        <f t="shared" si="31"/>
        <v>500</v>
      </c>
    </row>
    <row r="172" spans="1:34" x14ac:dyDescent="0.25">
      <c r="A172" s="5">
        <v>157</v>
      </c>
      <c r="B172" s="5" t="s">
        <v>29</v>
      </c>
      <c r="C172" s="5" t="s">
        <v>30</v>
      </c>
      <c r="D172" s="5" t="s">
        <v>259</v>
      </c>
      <c r="E172" s="15" t="str">
        <f t="shared" si="32"/>
        <v>B001</v>
      </c>
      <c r="F172" s="15" t="str">
        <f t="shared" si="22"/>
        <v>17214</v>
      </c>
      <c r="G172" s="15" t="str">
        <f t="shared" si="23"/>
        <v>1-1</v>
      </c>
      <c r="H172" s="5" t="s">
        <v>232</v>
      </c>
      <c r="I172" s="5">
        <f t="shared" si="24"/>
        <v>2</v>
      </c>
      <c r="J172" s="5">
        <f t="shared" si="25"/>
        <v>2022</v>
      </c>
      <c r="K172" s="5">
        <f t="shared" si="26"/>
        <v>24</v>
      </c>
      <c r="L172" s="7">
        <f t="shared" si="27"/>
        <v>44616</v>
      </c>
      <c r="M172" s="5" t="s">
        <v>232</v>
      </c>
      <c r="U172" s="5" t="s">
        <v>33</v>
      </c>
      <c r="V172" s="5" t="str">
        <f t="shared" si="28"/>
        <v>clientes - varios</v>
      </c>
      <c r="W172" s="5" t="str">
        <f t="shared" si="29"/>
        <v>CLIENTES - VARIOS</v>
      </c>
      <c r="X172" s="5" t="str">
        <f t="shared" si="30"/>
        <v>Clientes - Varios</v>
      </c>
      <c r="Y172" s="5">
        <v>99999999</v>
      </c>
      <c r="Z172" s="5" t="s">
        <v>34</v>
      </c>
      <c r="AA172" s="5" t="s">
        <v>35</v>
      </c>
      <c r="AD172" s="5" t="s">
        <v>36</v>
      </c>
      <c r="AE172" s="5">
        <v>423.73</v>
      </c>
      <c r="AF172" s="5">
        <v>0</v>
      </c>
      <c r="AG172" s="5">
        <v>76.27</v>
      </c>
      <c r="AH172" s="5">
        <f t="shared" si="31"/>
        <v>500</v>
      </c>
    </row>
    <row r="173" spans="1:34" x14ac:dyDescent="0.25">
      <c r="A173" s="5">
        <v>158</v>
      </c>
      <c r="B173" s="5" t="s">
        <v>29</v>
      </c>
      <c r="C173" s="5" t="s">
        <v>30</v>
      </c>
      <c r="D173" s="5" t="s">
        <v>260</v>
      </c>
      <c r="E173" s="15" t="str">
        <f t="shared" si="32"/>
        <v>B001</v>
      </c>
      <c r="F173" s="15" t="str">
        <f t="shared" si="22"/>
        <v>17213</v>
      </c>
      <c r="G173" s="15" t="str">
        <f t="shared" si="23"/>
        <v>1-1</v>
      </c>
      <c r="H173" s="5" t="s">
        <v>232</v>
      </c>
      <c r="I173" s="5">
        <f t="shared" si="24"/>
        <v>2</v>
      </c>
      <c r="J173" s="5">
        <f t="shared" si="25"/>
        <v>2022</v>
      </c>
      <c r="K173" s="5">
        <f t="shared" si="26"/>
        <v>24</v>
      </c>
      <c r="L173" s="7">
        <f t="shared" si="27"/>
        <v>44616</v>
      </c>
      <c r="M173" s="5" t="s">
        <v>232</v>
      </c>
      <c r="U173" s="5" t="s">
        <v>33</v>
      </c>
      <c r="V173" s="5" t="str">
        <f t="shared" si="28"/>
        <v>clientes - varios</v>
      </c>
      <c r="W173" s="5" t="str">
        <f t="shared" si="29"/>
        <v>CLIENTES - VARIOS</v>
      </c>
      <c r="X173" s="5" t="str">
        <f t="shared" si="30"/>
        <v>Clientes - Varios</v>
      </c>
      <c r="Y173" s="5">
        <v>99999999</v>
      </c>
      <c r="Z173" s="5" t="s">
        <v>34</v>
      </c>
      <c r="AA173" s="5" t="s">
        <v>35</v>
      </c>
      <c r="AD173" s="5" t="s">
        <v>36</v>
      </c>
      <c r="AE173" s="5">
        <v>423.73</v>
      </c>
      <c r="AF173" s="5">
        <v>0</v>
      </c>
      <c r="AG173" s="5">
        <v>76.27</v>
      </c>
      <c r="AH173" s="5">
        <f t="shared" si="31"/>
        <v>500</v>
      </c>
    </row>
    <row r="174" spans="1:34" x14ac:dyDescent="0.25">
      <c r="A174" s="5">
        <v>159</v>
      </c>
      <c r="B174" s="5" t="s">
        <v>29</v>
      </c>
      <c r="C174" s="5" t="s">
        <v>30</v>
      </c>
      <c r="D174" s="5" t="s">
        <v>261</v>
      </c>
      <c r="E174" s="15" t="str">
        <f t="shared" si="32"/>
        <v>B001</v>
      </c>
      <c r="F174" s="15" t="str">
        <f t="shared" si="22"/>
        <v>17212</v>
      </c>
      <c r="G174" s="15" t="str">
        <f t="shared" si="23"/>
        <v>1-1</v>
      </c>
      <c r="H174" s="5" t="s">
        <v>232</v>
      </c>
      <c r="I174" s="5">
        <f t="shared" si="24"/>
        <v>2</v>
      </c>
      <c r="J174" s="5">
        <f t="shared" si="25"/>
        <v>2022</v>
      </c>
      <c r="K174" s="5">
        <f t="shared" si="26"/>
        <v>24</v>
      </c>
      <c r="L174" s="7">
        <f t="shared" si="27"/>
        <v>44616</v>
      </c>
      <c r="M174" s="5" t="s">
        <v>232</v>
      </c>
      <c r="U174" s="5" t="s">
        <v>33</v>
      </c>
      <c r="V174" s="5" t="str">
        <f t="shared" si="28"/>
        <v>clientes - varios</v>
      </c>
      <c r="W174" s="5" t="str">
        <f t="shared" si="29"/>
        <v>CLIENTES - VARIOS</v>
      </c>
      <c r="X174" s="5" t="str">
        <f t="shared" si="30"/>
        <v>Clientes - Varios</v>
      </c>
      <c r="Y174" s="5">
        <v>99999999</v>
      </c>
      <c r="Z174" s="5" t="s">
        <v>34</v>
      </c>
      <c r="AA174" s="5" t="s">
        <v>35</v>
      </c>
      <c r="AD174" s="5" t="s">
        <v>36</v>
      </c>
      <c r="AE174" s="5">
        <v>33.9</v>
      </c>
      <c r="AF174" s="5">
        <v>0</v>
      </c>
      <c r="AG174" s="5">
        <v>6.1</v>
      </c>
      <c r="AH174" s="5">
        <f t="shared" si="31"/>
        <v>40</v>
      </c>
    </row>
    <row r="175" spans="1:34" x14ac:dyDescent="0.25">
      <c r="A175" s="5">
        <v>160</v>
      </c>
      <c r="B175" s="5" t="s">
        <v>29</v>
      </c>
      <c r="C175" s="5" t="s">
        <v>30</v>
      </c>
      <c r="D175" s="5" t="s">
        <v>262</v>
      </c>
      <c r="E175" s="15" t="str">
        <f t="shared" si="32"/>
        <v>B001</v>
      </c>
      <c r="F175" s="15" t="str">
        <f t="shared" si="22"/>
        <v>17211</v>
      </c>
      <c r="G175" s="15" t="str">
        <f t="shared" si="23"/>
        <v>1-1</v>
      </c>
      <c r="H175" s="5" t="s">
        <v>232</v>
      </c>
      <c r="I175" s="5">
        <f t="shared" si="24"/>
        <v>2</v>
      </c>
      <c r="J175" s="5">
        <f t="shared" si="25"/>
        <v>2022</v>
      </c>
      <c r="K175" s="5">
        <f t="shared" si="26"/>
        <v>24</v>
      </c>
      <c r="L175" s="7">
        <f t="shared" si="27"/>
        <v>44616</v>
      </c>
      <c r="M175" s="5" t="s">
        <v>232</v>
      </c>
      <c r="U175" s="5" t="s">
        <v>33</v>
      </c>
      <c r="V175" s="5" t="str">
        <f t="shared" si="28"/>
        <v>clientes - varios</v>
      </c>
      <c r="W175" s="5" t="str">
        <f t="shared" si="29"/>
        <v>CLIENTES - VARIOS</v>
      </c>
      <c r="X175" s="5" t="str">
        <f t="shared" si="30"/>
        <v>Clientes - Varios</v>
      </c>
      <c r="Y175" s="5">
        <v>99999999</v>
      </c>
      <c r="Z175" s="5" t="s">
        <v>34</v>
      </c>
      <c r="AA175" s="5" t="s">
        <v>35</v>
      </c>
      <c r="AD175" s="5" t="s">
        <v>36</v>
      </c>
      <c r="AE175" s="5">
        <v>423.73</v>
      </c>
      <c r="AF175" s="5">
        <v>0</v>
      </c>
      <c r="AG175" s="5">
        <v>76.27</v>
      </c>
      <c r="AH175" s="5">
        <f t="shared" si="31"/>
        <v>500</v>
      </c>
    </row>
    <row r="176" spans="1:34" x14ac:dyDescent="0.25">
      <c r="A176" s="5">
        <v>161</v>
      </c>
      <c r="B176" s="5" t="s">
        <v>29</v>
      </c>
      <c r="C176" s="5" t="s">
        <v>30</v>
      </c>
      <c r="D176" s="5" t="s">
        <v>263</v>
      </c>
      <c r="E176" s="15" t="str">
        <f t="shared" si="32"/>
        <v>B001</v>
      </c>
      <c r="F176" s="15" t="str">
        <f t="shared" si="22"/>
        <v>17210</v>
      </c>
      <c r="G176" s="15" t="str">
        <f t="shared" si="23"/>
        <v>1-1</v>
      </c>
      <c r="H176" s="5" t="s">
        <v>232</v>
      </c>
      <c r="I176" s="5">
        <f t="shared" si="24"/>
        <v>2</v>
      </c>
      <c r="J176" s="5">
        <f t="shared" si="25"/>
        <v>2022</v>
      </c>
      <c r="K176" s="5">
        <f t="shared" si="26"/>
        <v>24</v>
      </c>
      <c r="L176" s="7">
        <f t="shared" si="27"/>
        <v>44616</v>
      </c>
      <c r="M176" s="5" t="s">
        <v>232</v>
      </c>
      <c r="U176" s="5" t="s">
        <v>33</v>
      </c>
      <c r="V176" s="5" t="str">
        <f t="shared" si="28"/>
        <v>clientes - varios</v>
      </c>
      <c r="W176" s="5" t="str">
        <f t="shared" si="29"/>
        <v>CLIENTES - VARIOS</v>
      </c>
      <c r="X176" s="5" t="str">
        <f t="shared" si="30"/>
        <v>Clientes - Varios</v>
      </c>
      <c r="Y176" s="5">
        <v>99999999</v>
      </c>
      <c r="Z176" s="5" t="s">
        <v>34</v>
      </c>
      <c r="AA176" s="5" t="s">
        <v>35</v>
      </c>
      <c r="AD176" s="5" t="s">
        <v>36</v>
      </c>
      <c r="AE176" s="5">
        <v>423.73</v>
      </c>
      <c r="AF176" s="5">
        <v>0</v>
      </c>
      <c r="AG176" s="5">
        <v>76.27</v>
      </c>
      <c r="AH176" s="5">
        <f t="shared" si="31"/>
        <v>500</v>
      </c>
    </row>
    <row r="177" spans="1:34" x14ac:dyDescent="0.25">
      <c r="A177" s="5">
        <v>162</v>
      </c>
      <c r="B177" s="5" t="s">
        <v>29</v>
      </c>
      <c r="C177" s="5" t="s">
        <v>38</v>
      </c>
      <c r="D177" s="5" t="s">
        <v>264</v>
      </c>
      <c r="E177" s="15" t="str">
        <f t="shared" si="32"/>
        <v>F001</v>
      </c>
      <c r="F177" s="15" t="str">
        <f t="shared" si="22"/>
        <v>8590</v>
      </c>
      <c r="G177" s="15" t="str">
        <f t="shared" si="23"/>
        <v>1-8</v>
      </c>
      <c r="H177" s="5" t="s">
        <v>232</v>
      </c>
      <c r="I177" s="5">
        <f t="shared" si="24"/>
        <v>2</v>
      </c>
      <c r="J177" s="5">
        <f t="shared" si="25"/>
        <v>2022</v>
      </c>
      <c r="K177" s="5">
        <f t="shared" si="26"/>
        <v>24</v>
      </c>
      <c r="L177" s="7">
        <f t="shared" si="27"/>
        <v>44616</v>
      </c>
      <c r="M177" s="5" t="s">
        <v>232</v>
      </c>
      <c r="R177" s="5" t="s">
        <v>41</v>
      </c>
      <c r="S177" s="5" t="s">
        <v>40</v>
      </c>
      <c r="T177" s="5" t="s">
        <v>41</v>
      </c>
      <c r="U177" s="5" t="s">
        <v>265</v>
      </c>
      <c r="V177" s="5" t="str">
        <f t="shared" si="28"/>
        <v>empresa de transportes cj emperador e.i.r.l.</v>
      </c>
      <c r="W177" s="5" t="str">
        <f t="shared" si="29"/>
        <v>EMPRESA DE TRANSPORTES CJ EMPERADOR E.I.R.L.</v>
      </c>
      <c r="X177" s="5" t="str">
        <f t="shared" si="30"/>
        <v>Empresa De Transportes Cj Emperador E.I.R.L.</v>
      </c>
      <c r="Y177" s="5">
        <v>20603639210</v>
      </c>
      <c r="Z177" s="5" t="s">
        <v>34</v>
      </c>
      <c r="AA177" s="5" t="s">
        <v>35</v>
      </c>
      <c r="AD177" s="5" t="s">
        <v>36</v>
      </c>
      <c r="AE177" s="5">
        <v>423.73</v>
      </c>
      <c r="AF177" s="5">
        <v>0</v>
      </c>
      <c r="AG177" s="5">
        <v>76.27</v>
      </c>
      <c r="AH177" s="5">
        <f t="shared" si="31"/>
        <v>500</v>
      </c>
    </row>
    <row r="178" spans="1:34" x14ac:dyDescent="0.25">
      <c r="A178" s="5">
        <v>163</v>
      </c>
      <c r="B178" s="5" t="s">
        <v>29</v>
      </c>
      <c r="C178" s="5" t="s">
        <v>38</v>
      </c>
      <c r="D178" s="5" t="s">
        <v>266</v>
      </c>
      <c r="E178" s="15" t="str">
        <f t="shared" si="32"/>
        <v>F001</v>
      </c>
      <c r="F178" s="15" t="str">
        <f t="shared" si="22"/>
        <v>8589</v>
      </c>
      <c r="G178" s="15" t="str">
        <f t="shared" si="23"/>
        <v>1-8</v>
      </c>
      <c r="H178" s="5" t="s">
        <v>232</v>
      </c>
      <c r="I178" s="5">
        <f t="shared" si="24"/>
        <v>2</v>
      </c>
      <c r="J178" s="5">
        <f t="shared" si="25"/>
        <v>2022</v>
      </c>
      <c r="K178" s="5">
        <f t="shared" si="26"/>
        <v>24</v>
      </c>
      <c r="L178" s="7">
        <f t="shared" si="27"/>
        <v>44616</v>
      </c>
      <c r="M178" s="5" t="s">
        <v>232</v>
      </c>
      <c r="R178" s="5" t="s">
        <v>41</v>
      </c>
      <c r="S178" s="5" t="s">
        <v>40</v>
      </c>
      <c r="T178" s="5" t="s">
        <v>41</v>
      </c>
      <c r="U178" s="5" t="s">
        <v>267</v>
      </c>
      <c r="V178" s="5" t="str">
        <f t="shared" si="28"/>
        <v>constructora magdalena s.r.l.</v>
      </c>
      <c r="W178" s="5" t="str">
        <f t="shared" si="29"/>
        <v>CONSTRUCTORA MAGDALENA S.R.L.</v>
      </c>
      <c r="X178" s="5" t="str">
        <f t="shared" si="30"/>
        <v>Constructora Magdalena S.R.L.</v>
      </c>
      <c r="Y178" s="5">
        <v>20602002749</v>
      </c>
      <c r="Z178" s="5" t="s">
        <v>34</v>
      </c>
      <c r="AA178" s="5" t="s">
        <v>35</v>
      </c>
      <c r="AD178" s="5" t="s">
        <v>36</v>
      </c>
      <c r="AE178" s="5">
        <v>338.98</v>
      </c>
      <c r="AF178" s="5">
        <v>0</v>
      </c>
      <c r="AG178" s="5">
        <v>61.02</v>
      </c>
      <c r="AH178" s="5">
        <f t="shared" si="31"/>
        <v>400</v>
      </c>
    </row>
    <row r="179" spans="1:34" x14ac:dyDescent="0.25">
      <c r="A179" s="5">
        <v>164</v>
      </c>
      <c r="B179" s="5" t="s">
        <v>29</v>
      </c>
      <c r="C179" s="5" t="s">
        <v>38</v>
      </c>
      <c r="D179" s="5" t="s">
        <v>268</v>
      </c>
      <c r="E179" s="15" t="str">
        <f t="shared" si="32"/>
        <v>F001</v>
      </c>
      <c r="F179" s="15" t="str">
        <f t="shared" si="22"/>
        <v>8588</v>
      </c>
      <c r="G179" s="15" t="str">
        <f t="shared" si="23"/>
        <v>1-8</v>
      </c>
      <c r="H179" s="5" t="s">
        <v>232</v>
      </c>
      <c r="I179" s="5">
        <f t="shared" si="24"/>
        <v>2</v>
      </c>
      <c r="J179" s="5">
        <f t="shared" si="25"/>
        <v>2022</v>
      </c>
      <c r="K179" s="5">
        <f t="shared" si="26"/>
        <v>24</v>
      </c>
      <c r="L179" s="7">
        <f t="shared" si="27"/>
        <v>44616</v>
      </c>
      <c r="M179" s="5" t="s">
        <v>232</v>
      </c>
      <c r="S179" s="5" t="s">
        <v>168</v>
      </c>
      <c r="T179" s="5" t="s">
        <v>169</v>
      </c>
      <c r="U179" s="5" t="s">
        <v>269</v>
      </c>
      <c r="V179" s="5" t="str">
        <f t="shared" si="28"/>
        <v>rios coronel maria marcelina</v>
      </c>
      <c r="W179" s="5" t="str">
        <f t="shared" si="29"/>
        <v>RIOS CORONEL MARIA MARCELINA</v>
      </c>
      <c r="X179" s="5" t="str">
        <f t="shared" si="30"/>
        <v>Rios Coronel Maria Marcelina</v>
      </c>
      <c r="Y179" s="5">
        <v>10451194114</v>
      </c>
      <c r="Z179" s="5" t="s">
        <v>34</v>
      </c>
      <c r="AA179" s="5" t="s">
        <v>35</v>
      </c>
      <c r="AD179" s="5" t="s">
        <v>36</v>
      </c>
      <c r="AE179" s="5">
        <v>466.1</v>
      </c>
      <c r="AF179" s="5">
        <v>0</v>
      </c>
      <c r="AG179" s="5">
        <v>83.9</v>
      </c>
      <c r="AH179" s="5">
        <f t="shared" si="31"/>
        <v>550</v>
      </c>
    </row>
    <row r="180" spans="1:34" x14ac:dyDescent="0.25">
      <c r="A180" s="5">
        <v>165</v>
      </c>
      <c r="B180" s="5" t="s">
        <v>29</v>
      </c>
      <c r="C180" s="5" t="s">
        <v>38</v>
      </c>
      <c r="D180" s="5" t="s">
        <v>270</v>
      </c>
      <c r="E180" s="15" t="str">
        <f t="shared" si="32"/>
        <v>F001</v>
      </c>
      <c r="F180" s="15" t="str">
        <f t="shared" si="22"/>
        <v>8587</v>
      </c>
      <c r="G180" s="15" t="str">
        <f t="shared" si="23"/>
        <v>1-8</v>
      </c>
      <c r="H180" s="5" t="s">
        <v>232</v>
      </c>
      <c r="I180" s="5">
        <f t="shared" si="24"/>
        <v>2</v>
      </c>
      <c r="J180" s="5">
        <f t="shared" si="25"/>
        <v>2022</v>
      </c>
      <c r="K180" s="5">
        <f t="shared" si="26"/>
        <v>24</v>
      </c>
      <c r="L180" s="7">
        <f t="shared" si="27"/>
        <v>44616</v>
      </c>
      <c r="M180" s="5" t="s">
        <v>232</v>
      </c>
      <c r="R180" s="5" t="s">
        <v>271</v>
      </c>
      <c r="S180" s="5" t="s">
        <v>168</v>
      </c>
      <c r="T180" s="5" t="s">
        <v>169</v>
      </c>
      <c r="U180" s="5" t="s">
        <v>272</v>
      </c>
      <c r="V180" s="5" t="str">
        <f t="shared" si="28"/>
        <v>farmex s a</v>
      </c>
      <c r="W180" s="5" t="str">
        <f t="shared" si="29"/>
        <v>FARMEX S A</v>
      </c>
      <c r="X180" s="5" t="str">
        <f t="shared" si="30"/>
        <v>Farmex S A</v>
      </c>
      <c r="Y180" s="5">
        <v>20100141583</v>
      </c>
      <c r="Z180" s="5" t="s">
        <v>34</v>
      </c>
      <c r="AA180" s="5" t="s">
        <v>35</v>
      </c>
      <c r="AD180" s="5" t="s">
        <v>36</v>
      </c>
      <c r="AE180" s="5">
        <v>158.47</v>
      </c>
      <c r="AF180" s="5">
        <v>0</v>
      </c>
      <c r="AG180" s="5">
        <v>28.53</v>
      </c>
      <c r="AH180" s="5">
        <f t="shared" si="31"/>
        <v>187</v>
      </c>
    </row>
    <row r="181" spans="1:34" x14ac:dyDescent="0.25">
      <c r="A181" s="5">
        <v>166</v>
      </c>
      <c r="B181" s="5" t="s">
        <v>29</v>
      </c>
      <c r="C181" s="5" t="s">
        <v>30</v>
      </c>
      <c r="D181" s="5" t="s">
        <v>273</v>
      </c>
      <c r="E181" s="15" t="str">
        <f t="shared" si="32"/>
        <v>B001</v>
      </c>
      <c r="F181" s="15" t="str">
        <f t="shared" si="22"/>
        <v>17209</v>
      </c>
      <c r="G181" s="15" t="str">
        <f t="shared" si="23"/>
        <v>1-1</v>
      </c>
      <c r="H181" s="5" t="s">
        <v>232</v>
      </c>
      <c r="I181" s="5">
        <f t="shared" si="24"/>
        <v>2</v>
      </c>
      <c r="J181" s="5">
        <f t="shared" si="25"/>
        <v>2022</v>
      </c>
      <c r="K181" s="5">
        <f t="shared" si="26"/>
        <v>24</v>
      </c>
      <c r="L181" s="7">
        <f t="shared" si="27"/>
        <v>44616</v>
      </c>
      <c r="M181" s="5" t="s">
        <v>232</v>
      </c>
      <c r="U181" s="5" t="s">
        <v>33</v>
      </c>
      <c r="V181" s="5" t="str">
        <f t="shared" si="28"/>
        <v>clientes - varios</v>
      </c>
      <c r="W181" s="5" t="str">
        <f t="shared" si="29"/>
        <v>CLIENTES - VARIOS</v>
      </c>
      <c r="X181" s="5" t="str">
        <f t="shared" si="30"/>
        <v>Clientes - Varios</v>
      </c>
      <c r="Y181" s="5">
        <v>99999999</v>
      </c>
      <c r="Z181" s="5" t="s">
        <v>34</v>
      </c>
      <c r="AA181" s="5" t="s">
        <v>35</v>
      </c>
      <c r="AD181" s="5" t="s">
        <v>36</v>
      </c>
      <c r="AE181" s="5">
        <v>42.37</v>
      </c>
      <c r="AF181" s="5">
        <v>0</v>
      </c>
      <c r="AG181" s="5">
        <v>7.63</v>
      </c>
      <c r="AH181" s="5">
        <f t="shared" si="31"/>
        <v>50</v>
      </c>
    </row>
    <row r="182" spans="1:34" x14ac:dyDescent="0.25">
      <c r="A182" s="5">
        <v>167</v>
      </c>
      <c r="B182" s="5" t="s">
        <v>29</v>
      </c>
      <c r="C182" s="5" t="s">
        <v>38</v>
      </c>
      <c r="D182" s="5" t="s">
        <v>274</v>
      </c>
      <c r="E182" s="15" t="str">
        <f t="shared" si="32"/>
        <v>F001</v>
      </c>
      <c r="F182" s="15" t="str">
        <f t="shared" si="22"/>
        <v>8586</v>
      </c>
      <c r="G182" s="15" t="str">
        <f t="shared" si="23"/>
        <v>1-8</v>
      </c>
      <c r="H182" s="5" t="s">
        <v>232</v>
      </c>
      <c r="I182" s="5">
        <f t="shared" si="24"/>
        <v>2</v>
      </c>
      <c r="J182" s="5">
        <f t="shared" si="25"/>
        <v>2022</v>
      </c>
      <c r="K182" s="5">
        <f t="shared" si="26"/>
        <v>24</v>
      </c>
      <c r="L182" s="7">
        <f t="shared" si="27"/>
        <v>44616</v>
      </c>
      <c r="M182" s="5" t="s">
        <v>232</v>
      </c>
      <c r="U182" s="5" t="s">
        <v>275</v>
      </c>
      <c r="V182" s="5" t="str">
        <f t="shared" si="28"/>
        <v>corporacion vimeg e.i.r.l</v>
      </c>
      <c r="W182" s="5" t="str">
        <f t="shared" si="29"/>
        <v>CORPORACION VIMEG E.I.R.L</v>
      </c>
      <c r="X182" s="5" t="str">
        <f t="shared" si="30"/>
        <v>Corporacion Vimeg E.I.R.L</v>
      </c>
      <c r="Y182" s="5">
        <v>20606225840</v>
      </c>
      <c r="Z182" s="5" t="s">
        <v>34</v>
      </c>
      <c r="AA182" s="5" t="s">
        <v>35</v>
      </c>
      <c r="AD182" s="5" t="s">
        <v>36</v>
      </c>
      <c r="AE182" s="5">
        <v>103.39</v>
      </c>
      <c r="AF182" s="5">
        <v>0</v>
      </c>
      <c r="AG182" s="5">
        <v>18.61</v>
      </c>
      <c r="AH182" s="5">
        <f t="shared" si="31"/>
        <v>122</v>
      </c>
    </row>
    <row r="183" spans="1:34" x14ac:dyDescent="0.25">
      <c r="A183" s="5">
        <v>168</v>
      </c>
      <c r="B183" s="5" t="s">
        <v>49</v>
      </c>
      <c r="C183" s="5" t="s">
        <v>38</v>
      </c>
      <c r="D183" s="5" t="s">
        <v>276</v>
      </c>
      <c r="E183" s="15" t="str">
        <f t="shared" si="32"/>
        <v>F003</v>
      </c>
      <c r="F183" s="15" t="str">
        <f t="shared" si="22"/>
        <v>2113</v>
      </c>
      <c r="G183" s="15" t="str">
        <f t="shared" si="23"/>
        <v>3-2</v>
      </c>
      <c r="H183" s="5" t="s">
        <v>232</v>
      </c>
      <c r="I183" s="5">
        <f t="shared" si="24"/>
        <v>2</v>
      </c>
      <c r="J183" s="5">
        <f t="shared" si="25"/>
        <v>2022</v>
      </c>
      <c r="K183" s="5">
        <f t="shared" si="26"/>
        <v>24</v>
      </c>
      <c r="L183" s="7">
        <f t="shared" si="27"/>
        <v>44616</v>
      </c>
      <c r="M183" s="5" t="s">
        <v>232</v>
      </c>
      <c r="R183" s="5" t="s">
        <v>41</v>
      </c>
      <c r="S183" s="5" t="s">
        <v>40</v>
      </c>
      <c r="T183" s="5" t="s">
        <v>41</v>
      </c>
      <c r="U183" s="5" t="s">
        <v>106</v>
      </c>
      <c r="V183" s="5" t="str">
        <f t="shared" si="28"/>
        <v>casiano maco segundo baltazar</v>
      </c>
      <c r="W183" s="5" t="str">
        <f t="shared" si="29"/>
        <v>CASIANO MACO SEGUNDO BALTAZAR</v>
      </c>
      <c r="X183" s="5" t="str">
        <f t="shared" si="30"/>
        <v>Casiano Maco Segundo Baltazar</v>
      </c>
      <c r="Y183" s="5">
        <v>10432479388</v>
      </c>
      <c r="Z183" s="5" t="s">
        <v>34</v>
      </c>
      <c r="AA183" s="5" t="s">
        <v>35</v>
      </c>
      <c r="AD183" s="5" t="s">
        <v>36</v>
      </c>
      <c r="AE183" s="5">
        <v>25.42</v>
      </c>
      <c r="AF183" s="5">
        <v>0</v>
      </c>
      <c r="AG183" s="5">
        <v>4.58</v>
      </c>
      <c r="AH183" s="5">
        <f t="shared" si="31"/>
        <v>30</v>
      </c>
    </row>
    <row r="184" spans="1:34" x14ac:dyDescent="0.25">
      <c r="A184" s="5">
        <v>169</v>
      </c>
      <c r="B184" s="5" t="s">
        <v>29</v>
      </c>
      <c r="C184" s="5" t="s">
        <v>38</v>
      </c>
      <c r="D184" s="5" t="s">
        <v>277</v>
      </c>
      <c r="E184" s="15" t="str">
        <f t="shared" si="32"/>
        <v>F001</v>
      </c>
      <c r="F184" s="15" t="str">
        <f t="shared" si="22"/>
        <v>8585</v>
      </c>
      <c r="G184" s="15" t="str">
        <f t="shared" si="23"/>
        <v>1-8</v>
      </c>
      <c r="H184" s="5" t="s">
        <v>232</v>
      </c>
      <c r="I184" s="5">
        <f t="shared" si="24"/>
        <v>2</v>
      </c>
      <c r="J184" s="5">
        <f t="shared" si="25"/>
        <v>2022</v>
      </c>
      <c r="K184" s="5">
        <f t="shared" si="26"/>
        <v>24</v>
      </c>
      <c r="L184" s="7">
        <f t="shared" si="27"/>
        <v>44616</v>
      </c>
      <c r="M184" s="5" t="s">
        <v>232</v>
      </c>
      <c r="U184" s="5" t="s">
        <v>193</v>
      </c>
      <c r="V184" s="5" t="str">
        <f t="shared" si="28"/>
        <v>rocio jackeline melendez castillo</v>
      </c>
      <c r="W184" s="5" t="str">
        <f t="shared" si="29"/>
        <v>ROCIO JACKELINE MELENDEZ CASTILLO</v>
      </c>
      <c r="X184" s="5" t="str">
        <f t="shared" si="30"/>
        <v>Rocio Jackeline Melendez Castillo</v>
      </c>
      <c r="Y184" s="5">
        <v>10429100289</v>
      </c>
      <c r="Z184" s="5" t="s">
        <v>34</v>
      </c>
      <c r="AA184" s="5" t="s">
        <v>35</v>
      </c>
      <c r="AD184" s="5" t="s">
        <v>36</v>
      </c>
      <c r="AE184" s="5">
        <v>322.02999999999997</v>
      </c>
      <c r="AF184" s="5">
        <v>0</v>
      </c>
      <c r="AG184" s="5">
        <v>57.97</v>
      </c>
      <c r="AH184" s="5">
        <f t="shared" si="31"/>
        <v>380</v>
      </c>
    </row>
    <row r="185" spans="1:34" x14ac:dyDescent="0.25">
      <c r="A185" s="5">
        <v>170</v>
      </c>
      <c r="B185" s="5" t="s">
        <v>29</v>
      </c>
      <c r="C185" s="5" t="s">
        <v>38</v>
      </c>
      <c r="D185" s="5" t="s">
        <v>278</v>
      </c>
      <c r="E185" s="15" t="str">
        <f t="shared" si="32"/>
        <v>F001</v>
      </c>
      <c r="F185" s="15" t="str">
        <f t="shared" si="22"/>
        <v>8584</v>
      </c>
      <c r="G185" s="15" t="str">
        <f t="shared" si="23"/>
        <v>1-8</v>
      </c>
      <c r="H185" s="5" t="s">
        <v>232</v>
      </c>
      <c r="I185" s="5">
        <f t="shared" si="24"/>
        <v>2</v>
      </c>
      <c r="J185" s="5">
        <f t="shared" si="25"/>
        <v>2022</v>
      </c>
      <c r="K185" s="5">
        <f t="shared" si="26"/>
        <v>24</v>
      </c>
      <c r="L185" s="7">
        <f t="shared" si="27"/>
        <v>44616</v>
      </c>
      <c r="M185" s="5" t="s">
        <v>232</v>
      </c>
      <c r="S185" s="5" t="s">
        <v>40</v>
      </c>
      <c r="T185" s="5" t="s">
        <v>41</v>
      </c>
      <c r="U185" s="5" t="s">
        <v>162</v>
      </c>
      <c r="V185" s="5" t="str">
        <f t="shared" si="28"/>
        <v>cubas mundaca jose sergio</v>
      </c>
      <c r="W185" s="5" t="str">
        <f t="shared" si="29"/>
        <v>CUBAS MUNDACA JOSE SERGIO</v>
      </c>
      <c r="X185" s="5" t="str">
        <f t="shared" si="30"/>
        <v>Cubas Mundaca Jose Sergio</v>
      </c>
      <c r="Y185" s="5">
        <v>10442227557</v>
      </c>
      <c r="Z185" s="5" t="s">
        <v>34</v>
      </c>
      <c r="AA185" s="5" t="s">
        <v>35</v>
      </c>
      <c r="AD185" s="5" t="s">
        <v>36</v>
      </c>
      <c r="AE185" s="5">
        <v>127.12</v>
      </c>
      <c r="AF185" s="5">
        <v>0</v>
      </c>
      <c r="AG185" s="5">
        <v>22.88</v>
      </c>
      <c r="AH185" s="5">
        <f t="shared" si="31"/>
        <v>150</v>
      </c>
    </row>
    <row r="186" spans="1:34" x14ac:dyDescent="0.25">
      <c r="A186" s="5">
        <v>171</v>
      </c>
      <c r="B186" s="5" t="s">
        <v>49</v>
      </c>
      <c r="C186" s="5" t="s">
        <v>30</v>
      </c>
      <c r="D186" s="5" t="s">
        <v>279</v>
      </c>
      <c r="E186" s="15" t="str">
        <f t="shared" si="32"/>
        <v>B003</v>
      </c>
      <c r="F186" s="15" t="str">
        <f t="shared" si="22"/>
        <v>12796</v>
      </c>
      <c r="G186" s="15" t="str">
        <f t="shared" si="23"/>
        <v>3-1</v>
      </c>
      <c r="H186" s="5" t="s">
        <v>232</v>
      </c>
      <c r="I186" s="5">
        <f t="shared" si="24"/>
        <v>2</v>
      </c>
      <c r="J186" s="5">
        <f t="shared" si="25"/>
        <v>2022</v>
      </c>
      <c r="K186" s="5">
        <f t="shared" si="26"/>
        <v>24</v>
      </c>
      <c r="L186" s="7">
        <f t="shared" si="27"/>
        <v>44616</v>
      </c>
      <c r="M186" s="5" t="s">
        <v>232</v>
      </c>
      <c r="U186" s="5" t="s">
        <v>33</v>
      </c>
      <c r="V186" s="5" t="str">
        <f t="shared" si="28"/>
        <v>clientes - varios</v>
      </c>
      <c r="W186" s="5" t="str">
        <f t="shared" si="29"/>
        <v>CLIENTES - VARIOS</v>
      </c>
      <c r="X186" s="5" t="str">
        <f t="shared" si="30"/>
        <v>Clientes - Varios</v>
      </c>
      <c r="Y186" s="5">
        <v>99999999</v>
      </c>
      <c r="Z186" s="5" t="s">
        <v>34</v>
      </c>
      <c r="AA186" s="5" t="s">
        <v>35</v>
      </c>
      <c r="AD186" s="5" t="s">
        <v>36</v>
      </c>
      <c r="AE186" s="5">
        <v>508.47</v>
      </c>
      <c r="AF186" s="5">
        <v>0</v>
      </c>
      <c r="AG186" s="5">
        <v>91.53</v>
      </c>
      <c r="AH186" s="5">
        <f t="shared" si="31"/>
        <v>600</v>
      </c>
    </row>
    <row r="187" spans="1:34" x14ac:dyDescent="0.25">
      <c r="A187" s="5">
        <v>172</v>
      </c>
      <c r="B187" s="5" t="s">
        <v>49</v>
      </c>
      <c r="C187" s="5" t="s">
        <v>30</v>
      </c>
      <c r="D187" s="5" t="s">
        <v>280</v>
      </c>
      <c r="E187" s="15" t="str">
        <f t="shared" si="32"/>
        <v>B003</v>
      </c>
      <c r="F187" s="15" t="str">
        <f t="shared" si="22"/>
        <v>12795</v>
      </c>
      <c r="G187" s="15" t="str">
        <f t="shared" si="23"/>
        <v>3-1</v>
      </c>
      <c r="H187" s="5" t="s">
        <v>232</v>
      </c>
      <c r="I187" s="5">
        <f t="shared" si="24"/>
        <v>2</v>
      </c>
      <c r="J187" s="5">
        <f t="shared" si="25"/>
        <v>2022</v>
      </c>
      <c r="K187" s="5">
        <f t="shared" si="26"/>
        <v>24</v>
      </c>
      <c r="L187" s="7">
        <f t="shared" si="27"/>
        <v>44616</v>
      </c>
      <c r="M187" s="5" t="s">
        <v>232</v>
      </c>
      <c r="U187" s="5" t="s">
        <v>33</v>
      </c>
      <c r="V187" s="5" t="str">
        <f t="shared" si="28"/>
        <v>clientes - varios</v>
      </c>
      <c r="W187" s="5" t="str">
        <f t="shared" si="29"/>
        <v>CLIENTES - VARIOS</v>
      </c>
      <c r="X187" s="5" t="str">
        <f t="shared" si="30"/>
        <v>Clientes - Varios</v>
      </c>
      <c r="Y187" s="5">
        <v>99999999</v>
      </c>
      <c r="Z187" s="5" t="s">
        <v>34</v>
      </c>
      <c r="AA187" s="5" t="s">
        <v>35</v>
      </c>
      <c r="AD187" s="5" t="s">
        <v>36</v>
      </c>
      <c r="AE187" s="5">
        <v>508.47</v>
      </c>
      <c r="AF187" s="5">
        <v>0</v>
      </c>
      <c r="AG187" s="5">
        <v>91.53</v>
      </c>
      <c r="AH187" s="5">
        <f t="shared" si="31"/>
        <v>600</v>
      </c>
    </row>
    <row r="188" spans="1:34" x14ac:dyDescent="0.25">
      <c r="A188" s="5">
        <v>173</v>
      </c>
      <c r="B188" s="5" t="s">
        <v>49</v>
      </c>
      <c r="C188" s="5" t="s">
        <v>30</v>
      </c>
      <c r="D188" s="5" t="s">
        <v>281</v>
      </c>
      <c r="E188" s="15" t="str">
        <f t="shared" si="32"/>
        <v>B003</v>
      </c>
      <c r="F188" s="15" t="str">
        <f t="shared" si="22"/>
        <v>12794</v>
      </c>
      <c r="G188" s="15" t="str">
        <f t="shared" si="23"/>
        <v>3-1</v>
      </c>
      <c r="H188" s="5" t="s">
        <v>232</v>
      </c>
      <c r="I188" s="5">
        <f t="shared" si="24"/>
        <v>2</v>
      </c>
      <c r="J188" s="5">
        <f t="shared" si="25"/>
        <v>2022</v>
      </c>
      <c r="K188" s="5">
        <f t="shared" si="26"/>
        <v>24</v>
      </c>
      <c r="L188" s="7">
        <f t="shared" si="27"/>
        <v>44616</v>
      </c>
      <c r="M188" s="5" t="s">
        <v>232</v>
      </c>
      <c r="U188" s="5" t="s">
        <v>33</v>
      </c>
      <c r="V188" s="5" t="str">
        <f t="shared" si="28"/>
        <v>clientes - varios</v>
      </c>
      <c r="W188" s="5" t="str">
        <f t="shared" si="29"/>
        <v>CLIENTES - VARIOS</v>
      </c>
      <c r="X188" s="5" t="str">
        <f t="shared" si="30"/>
        <v>Clientes - Varios</v>
      </c>
      <c r="Y188" s="5">
        <v>99999999</v>
      </c>
      <c r="Z188" s="5" t="s">
        <v>34</v>
      </c>
      <c r="AA188" s="5" t="s">
        <v>35</v>
      </c>
      <c r="AD188" s="5" t="s">
        <v>36</v>
      </c>
      <c r="AE188" s="5">
        <v>508.47</v>
      </c>
      <c r="AF188" s="5">
        <v>0</v>
      </c>
      <c r="AG188" s="5">
        <v>91.53</v>
      </c>
      <c r="AH188" s="5">
        <f t="shared" si="31"/>
        <v>600</v>
      </c>
    </row>
    <row r="189" spans="1:34" x14ac:dyDescent="0.25">
      <c r="A189" s="5">
        <v>174</v>
      </c>
      <c r="B189" s="5" t="s">
        <v>55</v>
      </c>
      <c r="C189" s="5" t="s">
        <v>30</v>
      </c>
      <c r="D189" s="5" t="s">
        <v>282</v>
      </c>
      <c r="E189" s="15" t="str">
        <f t="shared" si="32"/>
        <v>B002</v>
      </c>
      <c r="F189" s="15" t="str">
        <f t="shared" si="22"/>
        <v>16067</v>
      </c>
      <c r="G189" s="15" t="str">
        <f t="shared" si="23"/>
        <v>2-1</v>
      </c>
      <c r="H189" s="5" t="s">
        <v>232</v>
      </c>
      <c r="I189" s="5">
        <f t="shared" si="24"/>
        <v>2</v>
      </c>
      <c r="J189" s="5">
        <f t="shared" si="25"/>
        <v>2022</v>
      </c>
      <c r="K189" s="5">
        <f t="shared" si="26"/>
        <v>24</v>
      </c>
      <c r="L189" s="7">
        <f t="shared" si="27"/>
        <v>44616</v>
      </c>
      <c r="M189" s="5" t="s">
        <v>232</v>
      </c>
      <c r="U189" s="5" t="s">
        <v>33</v>
      </c>
      <c r="V189" s="5" t="str">
        <f t="shared" si="28"/>
        <v>clientes - varios</v>
      </c>
      <c r="W189" s="5" t="str">
        <f t="shared" si="29"/>
        <v>CLIENTES - VARIOS</v>
      </c>
      <c r="X189" s="5" t="str">
        <f t="shared" si="30"/>
        <v>Clientes - Varios</v>
      </c>
      <c r="Y189" s="5">
        <v>99999999</v>
      </c>
      <c r="Z189" s="5" t="s">
        <v>34</v>
      </c>
      <c r="AA189" s="5" t="s">
        <v>35</v>
      </c>
      <c r="AD189" s="5" t="s">
        <v>36</v>
      </c>
      <c r="AE189" s="5">
        <v>508.47</v>
      </c>
      <c r="AF189" s="5">
        <v>0</v>
      </c>
      <c r="AG189" s="5">
        <v>91.53</v>
      </c>
      <c r="AH189" s="5">
        <f t="shared" si="31"/>
        <v>600</v>
      </c>
    </row>
    <row r="190" spans="1:34" x14ac:dyDescent="0.25">
      <c r="A190" s="5">
        <v>175</v>
      </c>
      <c r="B190" s="5" t="s">
        <v>55</v>
      </c>
      <c r="C190" s="5" t="s">
        <v>30</v>
      </c>
      <c r="D190" s="5" t="s">
        <v>283</v>
      </c>
      <c r="E190" s="15" t="str">
        <f t="shared" si="32"/>
        <v>B002</v>
      </c>
      <c r="F190" s="15" t="str">
        <f t="shared" si="22"/>
        <v>16066</v>
      </c>
      <c r="G190" s="15" t="str">
        <f t="shared" si="23"/>
        <v>2-1</v>
      </c>
      <c r="H190" s="5" t="s">
        <v>232</v>
      </c>
      <c r="I190" s="5">
        <f t="shared" si="24"/>
        <v>2</v>
      </c>
      <c r="J190" s="5">
        <f t="shared" si="25"/>
        <v>2022</v>
      </c>
      <c r="K190" s="5">
        <f t="shared" si="26"/>
        <v>24</v>
      </c>
      <c r="L190" s="7">
        <f t="shared" si="27"/>
        <v>44616</v>
      </c>
      <c r="M190" s="5" t="s">
        <v>232</v>
      </c>
      <c r="U190" s="5" t="s">
        <v>33</v>
      </c>
      <c r="V190" s="5" t="str">
        <f t="shared" si="28"/>
        <v>clientes - varios</v>
      </c>
      <c r="W190" s="5" t="str">
        <f t="shared" si="29"/>
        <v>CLIENTES - VARIOS</v>
      </c>
      <c r="X190" s="5" t="str">
        <f t="shared" si="30"/>
        <v>Clientes - Varios</v>
      </c>
      <c r="Y190" s="5">
        <v>99999999</v>
      </c>
      <c r="Z190" s="5" t="s">
        <v>34</v>
      </c>
      <c r="AA190" s="5" t="s">
        <v>35</v>
      </c>
      <c r="AD190" s="5" t="s">
        <v>36</v>
      </c>
      <c r="AE190" s="5">
        <v>508.47</v>
      </c>
      <c r="AF190" s="5">
        <v>0</v>
      </c>
      <c r="AG190" s="5">
        <v>91.53</v>
      </c>
      <c r="AH190" s="5">
        <f t="shared" si="31"/>
        <v>600</v>
      </c>
    </row>
    <row r="191" spans="1:34" x14ac:dyDescent="0.25">
      <c r="A191" s="5">
        <v>176</v>
      </c>
      <c r="B191" s="5" t="s">
        <v>55</v>
      </c>
      <c r="C191" s="5" t="s">
        <v>30</v>
      </c>
      <c r="D191" s="5" t="s">
        <v>284</v>
      </c>
      <c r="E191" s="15" t="str">
        <f t="shared" si="32"/>
        <v>B002</v>
      </c>
      <c r="F191" s="15" t="str">
        <f t="shared" si="22"/>
        <v>16065</v>
      </c>
      <c r="G191" s="15" t="str">
        <f t="shared" si="23"/>
        <v>2-1</v>
      </c>
      <c r="H191" s="5" t="s">
        <v>232</v>
      </c>
      <c r="I191" s="5">
        <f t="shared" si="24"/>
        <v>2</v>
      </c>
      <c r="J191" s="5">
        <f t="shared" si="25"/>
        <v>2022</v>
      </c>
      <c r="K191" s="5">
        <f t="shared" si="26"/>
        <v>24</v>
      </c>
      <c r="L191" s="7">
        <f t="shared" si="27"/>
        <v>44616</v>
      </c>
      <c r="M191" s="5" t="s">
        <v>232</v>
      </c>
      <c r="U191" s="5" t="s">
        <v>33</v>
      </c>
      <c r="V191" s="5" t="str">
        <f t="shared" si="28"/>
        <v>clientes - varios</v>
      </c>
      <c r="W191" s="5" t="str">
        <f t="shared" si="29"/>
        <v>CLIENTES - VARIOS</v>
      </c>
      <c r="X191" s="5" t="str">
        <f t="shared" si="30"/>
        <v>Clientes - Varios</v>
      </c>
      <c r="Y191" s="5">
        <v>99999999</v>
      </c>
      <c r="Z191" s="5" t="s">
        <v>34</v>
      </c>
      <c r="AA191" s="5" t="s">
        <v>35</v>
      </c>
      <c r="AD191" s="5" t="s">
        <v>36</v>
      </c>
      <c r="AE191" s="5">
        <v>508.47</v>
      </c>
      <c r="AF191" s="5">
        <v>0</v>
      </c>
      <c r="AG191" s="5">
        <v>91.53</v>
      </c>
      <c r="AH191" s="5">
        <f t="shared" si="31"/>
        <v>600</v>
      </c>
    </row>
    <row r="192" spans="1:34" x14ac:dyDescent="0.25">
      <c r="A192" s="5">
        <v>177</v>
      </c>
      <c r="B192" s="5" t="s">
        <v>55</v>
      </c>
      <c r="C192" s="5" t="s">
        <v>30</v>
      </c>
      <c r="D192" s="5" t="s">
        <v>285</v>
      </c>
      <c r="E192" s="15" t="str">
        <f t="shared" si="32"/>
        <v>B002</v>
      </c>
      <c r="F192" s="15" t="str">
        <f t="shared" si="22"/>
        <v>16064</v>
      </c>
      <c r="G192" s="15" t="str">
        <f t="shared" si="23"/>
        <v>2-1</v>
      </c>
      <c r="H192" s="5" t="s">
        <v>232</v>
      </c>
      <c r="I192" s="5">
        <f t="shared" si="24"/>
        <v>2</v>
      </c>
      <c r="J192" s="5">
        <f t="shared" si="25"/>
        <v>2022</v>
      </c>
      <c r="K192" s="5">
        <f t="shared" si="26"/>
        <v>24</v>
      </c>
      <c r="L192" s="7">
        <f t="shared" si="27"/>
        <v>44616</v>
      </c>
      <c r="M192" s="5" t="s">
        <v>232</v>
      </c>
      <c r="U192" s="5" t="s">
        <v>33</v>
      </c>
      <c r="V192" s="5" t="str">
        <f t="shared" si="28"/>
        <v>clientes - varios</v>
      </c>
      <c r="W192" s="5" t="str">
        <f t="shared" si="29"/>
        <v>CLIENTES - VARIOS</v>
      </c>
      <c r="X192" s="5" t="str">
        <f t="shared" si="30"/>
        <v>Clientes - Varios</v>
      </c>
      <c r="Y192" s="5">
        <v>99999999</v>
      </c>
      <c r="Z192" s="5" t="s">
        <v>34</v>
      </c>
      <c r="AA192" s="5" t="s">
        <v>35</v>
      </c>
      <c r="AD192" s="5" t="s">
        <v>36</v>
      </c>
      <c r="AE192" s="5">
        <v>508.47</v>
      </c>
      <c r="AF192" s="5">
        <v>0</v>
      </c>
      <c r="AG192" s="5">
        <v>91.53</v>
      </c>
      <c r="AH192" s="5">
        <f t="shared" si="31"/>
        <v>600</v>
      </c>
    </row>
    <row r="193" spans="1:34" x14ac:dyDescent="0.25">
      <c r="A193" s="5">
        <v>178</v>
      </c>
      <c r="B193" s="5" t="s">
        <v>55</v>
      </c>
      <c r="C193" s="5" t="s">
        <v>30</v>
      </c>
      <c r="D193" s="5" t="s">
        <v>286</v>
      </c>
      <c r="E193" s="15" t="str">
        <f t="shared" si="32"/>
        <v>B002</v>
      </c>
      <c r="F193" s="15" t="str">
        <f t="shared" si="22"/>
        <v>16063</v>
      </c>
      <c r="G193" s="15" t="str">
        <f t="shared" si="23"/>
        <v>2-1</v>
      </c>
      <c r="H193" s="5" t="s">
        <v>232</v>
      </c>
      <c r="I193" s="5">
        <f t="shared" si="24"/>
        <v>2</v>
      </c>
      <c r="J193" s="5">
        <f t="shared" si="25"/>
        <v>2022</v>
      </c>
      <c r="K193" s="5">
        <f t="shared" si="26"/>
        <v>24</v>
      </c>
      <c r="L193" s="7">
        <f t="shared" si="27"/>
        <v>44616</v>
      </c>
      <c r="M193" s="5" t="s">
        <v>232</v>
      </c>
      <c r="U193" s="5" t="s">
        <v>33</v>
      </c>
      <c r="V193" s="5" t="str">
        <f t="shared" si="28"/>
        <v>clientes - varios</v>
      </c>
      <c r="W193" s="5" t="str">
        <f t="shared" si="29"/>
        <v>CLIENTES - VARIOS</v>
      </c>
      <c r="X193" s="5" t="str">
        <f t="shared" si="30"/>
        <v>Clientes - Varios</v>
      </c>
      <c r="Y193" s="5">
        <v>99999999</v>
      </c>
      <c r="Z193" s="5" t="s">
        <v>34</v>
      </c>
      <c r="AA193" s="5" t="s">
        <v>35</v>
      </c>
      <c r="AD193" s="5" t="s">
        <v>36</v>
      </c>
      <c r="AE193" s="5">
        <v>508.47</v>
      </c>
      <c r="AF193" s="5">
        <v>0</v>
      </c>
      <c r="AG193" s="5">
        <v>91.53</v>
      </c>
      <c r="AH193" s="5">
        <f t="shared" si="31"/>
        <v>600</v>
      </c>
    </row>
    <row r="194" spans="1:34" x14ac:dyDescent="0.25">
      <c r="A194" s="5">
        <v>179</v>
      </c>
      <c r="B194" s="5" t="s">
        <v>55</v>
      </c>
      <c r="C194" s="5" t="s">
        <v>30</v>
      </c>
      <c r="D194" s="5" t="s">
        <v>287</v>
      </c>
      <c r="E194" s="15" t="str">
        <f t="shared" si="32"/>
        <v>B002</v>
      </c>
      <c r="F194" s="15" t="str">
        <f t="shared" si="22"/>
        <v>16062</v>
      </c>
      <c r="G194" s="15" t="str">
        <f t="shared" si="23"/>
        <v>2-1</v>
      </c>
      <c r="H194" s="5" t="s">
        <v>232</v>
      </c>
      <c r="I194" s="5">
        <f t="shared" si="24"/>
        <v>2</v>
      </c>
      <c r="J194" s="5">
        <f t="shared" si="25"/>
        <v>2022</v>
      </c>
      <c r="K194" s="5">
        <f t="shared" si="26"/>
        <v>24</v>
      </c>
      <c r="L194" s="7">
        <f t="shared" si="27"/>
        <v>44616</v>
      </c>
      <c r="M194" s="5" t="s">
        <v>232</v>
      </c>
      <c r="U194" s="5" t="s">
        <v>33</v>
      </c>
      <c r="V194" s="5" t="str">
        <f t="shared" si="28"/>
        <v>clientes - varios</v>
      </c>
      <c r="W194" s="5" t="str">
        <f t="shared" si="29"/>
        <v>CLIENTES - VARIOS</v>
      </c>
      <c r="X194" s="5" t="str">
        <f t="shared" si="30"/>
        <v>Clientes - Varios</v>
      </c>
      <c r="Y194" s="5">
        <v>99999999</v>
      </c>
      <c r="Z194" s="5" t="s">
        <v>34</v>
      </c>
      <c r="AA194" s="5" t="s">
        <v>35</v>
      </c>
      <c r="AD194" s="5" t="s">
        <v>36</v>
      </c>
      <c r="AE194" s="5">
        <v>508.47</v>
      </c>
      <c r="AF194" s="5">
        <v>0</v>
      </c>
      <c r="AG194" s="5">
        <v>91.53</v>
      </c>
      <c r="AH194" s="5">
        <f t="shared" si="31"/>
        <v>600</v>
      </c>
    </row>
    <row r="195" spans="1:34" x14ac:dyDescent="0.25">
      <c r="A195" s="5">
        <v>180</v>
      </c>
      <c r="B195" s="5" t="s">
        <v>55</v>
      </c>
      <c r="C195" s="5" t="s">
        <v>30</v>
      </c>
      <c r="D195" s="5" t="s">
        <v>288</v>
      </c>
      <c r="E195" s="15" t="str">
        <f t="shared" si="32"/>
        <v>B002</v>
      </c>
      <c r="F195" s="15" t="str">
        <f t="shared" si="22"/>
        <v>16061</v>
      </c>
      <c r="G195" s="15" t="str">
        <f t="shared" si="23"/>
        <v>2-1</v>
      </c>
      <c r="H195" s="5" t="s">
        <v>232</v>
      </c>
      <c r="I195" s="5">
        <f t="shared" si="24"/>
        <v>2</v>
      </c>
      <c r="J195" s="5">
        <f t="shared" si="25"/>
        <v>2022</v>
      </c>
      <c r="K195" s="5">
        <f t="shared" si="26"/>
        <v>24</v>
      </c>
      <c r="L195" s="7">
        <f t="shared" si="27"/>
        <v>44616</v>
      </c>
      <c r="M195" s="5" t="s">
        <v>232</v>
      </c>
      <c r="U195" s="5" t="s">
        <v>33</v>
      </c>
      <c r="V195" s="5" t="str">
        <f t="shared" si="28"/>
        <v>clientes - varios</v>
      </c>
      <c r="W195" s="5" t="str">
        <f t="shared" si="29"/>
        <v>CLIENTES - VARIOS</v>
      </c>
      <c r="X195" s="5" t="str">
        <f t="shared" si="30"/>
        <v>Clientes - Varios</v>
      </c>
      <c r="Y195" s="5">
        <v>99999999</v>
      </c>
      <c r="Z195" s="5" t="s">
        <v>34</v>
      </c>
      <c r="AA195" s="5" t="s">
        <v>35</v>
      </c>
      <c r="AD195" s="5" t="s">
        <v>36</v>
      </c>
      <c r="AE195" s="5">
        <v>508.47</v>
      </c>
      <c r="AF195" s="5">
        <v>0</v>
      </c>
      <c r="AG195" s="5">
        <v>91.53</v>
      </c>
      <c r="AH195" s="5">
        <f t="shared" si="31"/>
        <v>600</v>
      </c>
    </row>
    <row r="196" spans="1:34" x14ac:dyDescent="0.25">
      <c r="A196" s="5">
        <v>181</v>
      </c>
      <c r="B196" s="5" t="s">
        <v>55</v>
      </c>
      <c r="C196" s="5" t="s">
        <v>30</v>
      </c>
      <c r="D196" s="5" t="s">
        <v>289</v>
      </c>
      <c r="E196" s="15" t="str">
        <f t="shared" si="32"/>
        <v>B002</v>
      </c>
      <c r="F196" s="15" t="str">
        <f t="shared" si="22"/>
        <v>16060</v>
      </c>
      <c r="G196" s="15" t="str">
        <f t="shared" si="23"/>
        <v>2-1</v>
      </c>
      <c r="H196" s="5" t="s">
        <v>232</v>
      </c>
      <c r="I196" s="5">
        <f t="shared" si="24"/>
        <v>2</v>
      </c>
      <c r="J196" s="5">
        <f t="shared" si="25"/>
        <v>2022</v>
      </c>
      <c r="K196" s="5">
        <f t="shared" si="26"/>
        <v>24</v>
      </c>
      <c r="L196" s="7">
        <f t="shared" si="27"/>
        <v>44616</v>
      </c>
      <c r="M196" s="5" t="s">
        <v>232</v>
      </c>
      <c r="U196" s="5" t="s">
        <v>33</v>
      </c>
      <c r="V196" s="5" t="str">
        <f t="shared" si="28"/>
        <v>clientes - varios</v>
      </c>
      <c r="W196" s="5" t="str">
        <f t="shared" si="29"/>
        <v>CLIENTES - VARIOS</v>
      </c>
      <c r="X196" s="5" t="str">
        <f t="shared" si="30"/>
        <v>Clientes - Varios</v>
      </c>
      <c r="Y196" s="5">
        <v>99999999</v>
      </c>
      <c r="Z196" s="5" t="s">
        <v>34</v>
      </c>
      <c r="AA196" s="5" t="s">
        <v>35</v>
      </c>
      <c r="AD196" s="5" t="s">
        <v>36</v>
      </c>
      <c r="AE196" s="5">
        <v>508.47</v>
      </c>
      <c r="AF196" s="5">
        <v>0</v>
      </c>
      <c r="AG196" s="5">
        <v>91.53</v>
      </c>
      <c r="AH196" s="5">
        <f t="shared" si="31"/>
        <v>600</v>
      </c>
    </row>
    <row r="197" spans="1:34" x14ac:dyDescent="0.25">
      <c r="A197" s="5">
        <v>182</v>
      </c>
      <c r="B197" s="5" t="s">
        <v>29</v>
      </c>
      <c r="C197" s="5" t="s">
        <v>38</v>
      </c>
      <c r="D197" s="5" t="s">
        <v>290</v>
      </c>
      <c r="E197" s="15" t="str">
        <f t="shared" si="32"/>
        <v>F001</v>
      </c>
      <c r="F197" s="15" t="str">
        <f t="shared" si="22"/>
        <v>8583</v>
      </c>
      <c r="G197" s="15" t="str">
        <f t="shared" si="23"/>
        <v>1-8</v>
      </c>
      <c r="H197" s="5" t="s">
        <v>291</v>
      </c>
      <c r="I197" s="5">
        <f t="shared" si="24"/>
        <v>2</v>
      </c>
      <c r="J197" s="5">
        <f t="shared" si="25"/>
        <v>2022</v>
      </c>
      <c r="K197" s="5">
        <f t="shared" si="26"/>
        <v>23</v>
      </c>
      <c r="L197" s="7">
        <f t="shared" si="27"/>
        <v>44615</v>
      </c>
      <c r="M197" s="5" t="s">
        <v>291</v>
      </c>
      <c r="R197" s="5" t="s">
        <v>92</v>
      </c>
      <c r="S197" s="5" t="s">
        <v>40</v>
      </c>
      <c r="T197" s="5" t="s">
        <v>41</v>
      </c>
      <c r="U197" s="5" t="s">
        <v>200</v>
      </c>
      <c r="V197" s="5" t="str">
        <f t="shared" si="28"/>
        <v>rodrigo vasquez jesus juan jose</v>
      </c>
      <c r="W197" s="5" t="str">
        <f t="shared" si="29"/>
        <v>RODRIGO VASQUEZ JESUS JUAN JOSE</v>
      </c>
      <c r="X197" s="5" t="str">
        <f t="shared" si="30"/>
        <v>Rodrigo Vasquez Jesus Juan Jose</v>
      </c>
      <c r="Y197" s="5">
        <v>10471184506</v>
      </c>
      <c r="Z197" s="5" t="s">
        <v>34</v>
      </c>
      <c r="AA197" s="5" t="s">
        <v>35</v>
      </c>
      <c r="AD197" s="5" t="s">
        <v>36</v>
      </c>
      <c r="AE197" s="5">
        <v>122.88</v>
      </c>
      <c r="AF197" s="5">
        <v>0</v>
      </c>
      <c r="AG197" s="5">
        <v>22.12</v>
      </c>
      <c r="AH197" s="5">
        <f t="shared" si="31"/>
        <v>145</v>
      </c>
    </row>
    <row r="198" spans="1:34" x14ac:dyDescent="0.25">
      <c r="A198" s="5">
        <v>183</v>
      </c>
      <c r="B198" s="5" t="s">
        <v>29</v>
      </c>
      <c r="C198" s="5" t="s">
        <v>30</v>
      </c>
      <c r="D198" s="5" t="s">
        <v>292</v>
      </c>
      <c r="E198" s="15" t="str">
        <f t="shared" si="32"/>
        <v>B001</v>
      </c>
      <c r="F198" s="15" t="str">
        <f t="shared" si="22"/>
        <v>17208</v>
      </c>
      <c r="G198" s="15" t="str">
        <f t="shared" si="23"/>
        <v>1-1</v>
      </c>
      <c r="H198" s="5" t="s">
        <v>291</v>
      </c>
      <c r="I198" s="5">
        <f t="shared" si="24"/>
        <v>2</v>
      </c>
      <c r="J198" s="5">
        <f t="shared" si="25"/>
        <v>2022</v>
      </c>
      <c r="K198" s="5">
        <f t="shared" si="26"/>
        <v>23</v>
      </c>
      <c r="L198" s="7">
        <f t="shared" si="27"/>
        <v>44615</v>
      </c>
      <c r="M198" s="5" t="s">
        <v>291</v>
      </c>
      <c r="U198" s="5" t="s">
        <v>33</v>
      </c>
      <c r="V198" s="5" t="str">
        <f t="shared" si="28"/>
        <v>clientes - varios</v>
      </c>
      <c r="W198" s="5" t="str">
        <f t="shared" si="29"/>
        <v>CLIENTES - VARIOS</v>
      </c>
      <c r="X198" s="5" t="str">
        <f t="shared" si="30"/>
        <v>Clientes - Varios</v>
      </c>
      <c r="Y198" s="5">
        <v>99999999</v>
      </c>
      <c r="Z198" s="5" t="s">
        <v>34</v>
      </c>
      <c r="AA198" s="5" t="s">
        <v>35</v>
      </c>
      <c r="AD198" s="5" t="s">
        <v>36</v>
      </c>
      <c r="AE198" s="5">
        <v>169.49</v>
      </c>
      <c r="AF198" s="5">
        <v>0</v>
      </c>
      <c r="AG198" s="5">
        <v>30.51</v>
      </c>
      <c r="AH198" s="5">
        <f t="shared" si="31"/>
        <v>200</v>
      </c>
    </row>
    <row r="199" spans="1:34" x14ac:dyDescent="0.25">
      <c r="A199" s="5">
        <v>184</v>
      </c>
      <c r="B199" s="5" t="s">
        <v>29</v>
      </c>
      <c r="C199" s="5" t="s">
        <v>38</v>
      </c>
      <c r="D199" s="5" t="s">
        <v>293</v>
      </c>
      <c r="E199" s="15" t="str">
        <f t="shared" si="32"/>
        <v>F001</v>
      </c>
      <c r="F199" s="15" t="str">
        <f t="shared" si="22"/>
        <v>8582</v>
      </c>
      <c r="G199" s="15" t="str">
        <f t="shared" si="23"/>
        <v>1-8</v>
      </c>
      <c r="H199" s="5" t="s">
        <v>291</v>
      </c>
      <c r="I199" s="5">
        <f t="shared" si="24"/>
        <v>2</v>
      </c>
      <c r="J199" s="5">
        <f t="shared" si="25"/>
        <v>2022</v>
      </c>
      <c r="K199" s="5">
        <f t="shared" si="26"/>
        <v>23</v>
      </c>
      <c r="L199" s="7">
        <f t="shared" si="27"/>
        <v>44615</v>
      </c>
      <c r="M199" s="5" t="s">
        <v>291</v>
      </c>
      <c r="U199" s="5" t="s">
        <v>193</v>
      </c>
      <c r="V199" s="5" t="str">
        <f t="shared" si="28"/>
        <v>rocio jackeline melendez castillo</v>
      </c>
      <c r="W199" s="5" t="str">
        <f t="shared" si="29"/>
        <v>ROCIO JACKELINE MELENDEZ CASTILLO</v>
      </c>
      <c r="X199" s="5" t="str">
        <f t="shared" si="30"/>
        <v>Rocio Jackeline Melendez Castillo</v>
      </c>
      <c r="Y199" s="5">
        <v>10429100289</v>
      </c>
      <c r="Z199" s="5" t="s">
        <v>34</v>
      </c>
      <c r="AA199" s="5" t="s">
        <v>35</v>
      </c>
      <c r="AD199" s="5" t="s">
        <v>36</v>
      </c>
      <c r="AE199" s="5">
        <v>322.02999999999997</v>
      </c>
      <c r="AF199" s="5">
        <v>0</v>
      </c>
      <c r="AG199" s="5">
        <v>57.97</v>
      </c>
      <c r="AH199" s="5">
        <f t="shared" si="31"/>
        <v>380</v>
      </c>
    </row>
    <row r="200" spans="1:34" x14ac:dyDescent="0.25">
      <c r="A200" s="5">
        <v>185</v>
      </c>
      <c r="B200" s="5" t="s">
        <v>29</v>
      </c>
      <c r="C200" s="5" t="s">
        <v>38</v>
      </c>
      <c r="D200" s="5" t="s">
        <v>294</v>
      </c>
      <c r="E200" s="15" t="str">
        <f t="shared" si="32"/>
        <v>F001</v>
      </c>
      <c r="F200" s="15" t="str">
        <f t="shared" si="22"/>
        <v>8581</v>
      </c>
      <c r="G200" s="15" t="str">
        <f t="shared" si="23"/>
        <v>1-8</v>
      </c>
      <c r="H200" s="5" t="s">
        <v>291</v>
      </c>
      <c r="I200" s="5">
        <f t="shared" si="24"/>
        <v>2</v>
      </c>
      <c r="J200" s="5">
        <f t="shared" si="25"/>
        <v>2022</v>
      </c>
      <c r="K200" s="5">
        <f t="shared" si="26"/>
        <v>23</v>
      </c>
      <c r="L200" s="7">
        <f t="shared" si="27"/>
        <v>44615</v>
      </c>
      <c r="M200" s="5" t="s">
        <v>291</v>
      </c>
      <c r="S200" s="5" t="s">
        <v>40</v>
      </c>
      <c r="T200" s="5" t="s">
        <v>41</v>
      </c>
      <c r="U200" s="5" t="s">
        <v>295</v>
      </c>
      <c r="V200" s="5" t="str">
        <f t="shared" si="28"/>
        <v>guerra choroco milton luis</v>
      </c>
      <c r="W200" s="5" t="str">
        <f t="shared" si="29"/>
        <v>GUERRA CHOROCO MILTON LUIS</v>
      </c>
      <c r="X200" s="5" t="str">
        <f t="shared" si="30"/>
        <v>Guerra Choroco Milton Luis</v>
      </c>
      <c r="Y200" s="5">
        <v>10479220285</v>
      </c>
      <c r="Z200" s="5" t="s">
        <v>34</v>
      </c>
      <c r="AA200" s="5" t="s">
        <v>35</v>
      </c>
      <c r="AD200" s="5" t="s">
        <v>36</v>
      </c>
      <c r="AE200" s="5">
        <v>1016.95</v>
      </c>
      <c r="AF200" s="5">
        <v>0</v>
      </c>
      <c r="AG200" s="5">
        <v>183.05</v>
      </c>
      <c r="AH200" s="5">
        <f t="shared" si="31"/>
        <v>1200</v>
      </c>
    </row>
    <row r="201" spans="1:34" x14ac:dyDescent="0.25">
      <c r="A201" s="5">
        <v>186</v>
      </c>
      <c r="B201" s="5" t="s">
        <v>29</v>
      </c>
      <c r="C201" s="5" t="s">
        <v>30</v>
      </c>
      <c r="D201" s="5" t="s">
        <v>296</v>
      </c>
      <c r="E201" s="15" t="str">
        <f t="shared" si="32"/>
        <v>B001</v>
      </c>
      <c r="F201" s="15" t="str">
        <f t="shared" si="22"/>
        <v>17207</v>
      </c>
      <c r="G201" s="15" t="str">
        <f t="shared" si="23"/>
        <v>1-1</v>
      </c>
      <c r="H201" s="5" t="s">
        <v>291</v>
      </c>
      <c r="I201" s="5">
        <f t="shared" si="24"/>
        <v>2</v>
      </c>
      <c r="J201" s="5">
        <f t="shared" si="25"/>
        <v>2022</v>
      </c>
      <c r="K201" s="5">
        <f t="shared" si="26"/>
        <v>23</v>
      </c>
      <c r="L201" s="7">
        <f t="shared" si="27"/>
        <v>44615</v>
      </c>
      <c r="M201" s="5" t="s">
        <v>291</v>
      </c>
      <c r="U201" s="5" t="s">
        <v>297</v>
      </c>
      <c r="V201" s="5" t="str">
        <f t="shared" si="28"/>
        <v>dina mujica alfaro</v>
      </c>
      <c r="W201" s="5" t="str">
        <f t="shared" si="29"/>
        <v>DINA MUJICA ALFARO</v>
      </c>
      <c r="X201" s="5" t="str">
        <f t="shared" si="30"/>
        <v>Dina Mujica Alfaro</v>
      </c>
      <c r="Y201" s="5">
        <v>26682799</v>
      </c>
      <c r="Z201" s="5" t="s">
        <v>34</v>
      </c>
      <c r="AA201" s="5" t="s">
        <v>35</v>
      </c>
      <c r="AD201" s="5" t="s">
        <v>36</v>
      </c>
      <c r="AE201" s="5">
        <v>25.42</v>
      </c>
      <c r="AF201" s="5">
        <v>0</v>
      </c>
      <c r="AG201" s="5">
        <v>4.58</v>
      </c>
      <c r="AH201" s="5">
        <f t="shared" si="31"/>
        <v>30</v>
      </c>
    </row>
    <row r="202" spans="1:34" x14ac:dyDescent="0.25">
      <c r="A202" s="5">
        <v>187</v>
      </c>
      <c r="B202" s="5" t="s">
        <v>29</v>
      </c>
      <c r="C202" s="5" t="s">
        <v>38</v>
      </c>
      <c r="D202" s="5" t="s">
        <v>298</v>
      </c>
      <c r="E202" s="15" t="str">
        <f t="shared" si="32"/>
        <v>F001</v>
      </c>
      <c r="F202" s="15" t="str">
        <f t="shared" si="22"/>
        <v>8580</v>
      </c>
      <c r="G202" s="15" t="str">
        <f t="shared" si="23"/>
        <v>1-8</v>
      </c>
      <c r="H202" s="5" t="s">
        <v>291</v>
      </c>
      <c r="I202" s="5">
        <f t="shared" si="24"/>
        <v>2</v>
      </c>
      <c r="J202" s="5">
        <f t="shared" si="25"/>
        <v>2022</v>
      </c>
      <c r="K202" s="5">
        <f t="shared" si="26"/>
        <v>23</v>
      </c>
      <c r="L202" s="7">
        <f t="shared" si="27"/>
        <v>44615</v>
      </c>
      <c r="M202" s="5" t="s">
        <v>291</v>
      </c>
      <c r="S202" s="5" t="s">
        <v>40</v>
      </c>
      <c r="T202" s="5" t="s">
        <v>41</v>
      </c>
      <c r="U202" s="5" t="s">
        <v>299</v>
      </c>
      <c r="V202" s="5" t="str">
        <f t="shared" si="28"/>
        <v>proyectos electricos y trasformadores sac</v>
      </c>
      <c r="W202" s="5" t="str">
        <f t="shared" si="29"/>
        <v>PROYECTOS ELECTRICOS Y TRASFORMADORES SAC</v>
      </c>
      <c r="X202" s="5" t="str">
        <f t="shared" si="30"/>
        <v>Proyectos Electricos Y Trasformadores Sac</v>
      </c>
      <c r="Y202" s="5">
        <v>20554620974</v>
      </c>
      <c r="Z202" s="5" t="s">
        <v>34</v>
      </c>
      <c r="AA202" s="5" t="s">
        <v>35</v>
      </c>
      <c r="AD202" s="5" t="s">
        <v>36</v>
      </c>
      <c r="AE202" s="5">
        <v>227.97</v>
      </c>
      <c r="AF202" s="5">
        <v>0</v>
      </c>
      <c r="AG202" s="5">
        <v>41.03</v>
      </c>
      <c r="AH202" s="5">
        <f t="shared" si="31"/>
        <v>269</v>
      </c>
    </row>
    <row r="203" spans="1:34" x14ac:dyDescent="0.25">
      <c r="A203" s="5">
        <v>188</v>
      </c>
      <c r="B203" s="5" t="s">
        <v>29</v>
      </c>
      <c r="C203" s="5" t="s">
        <v>30</v>
      </c>
      <c r="D203" s="5" t="s">
        <v>300</v>
      </c>
      <c r="E203" s="15" t="str">
        <f t="shared" si="32"/>
        <v>B001</v>
      </c>
      <c r="F203" s="15" t="str">
        <f t="shared" si="22"/>
        <v>17206</v>
      </c>
      <c r="G203" s="15" t="str">
        <f t="shared" si="23"/>
        <v>1-1</v>
      </c>
      <c r="H203" s="5" t="s">
        <v>291</v>
      </c>
      <c r="I203" s="5">
        <f t="shared" si="24"/>
        <v>2</v>
      </c>
      <c r="J203" s="5">
        <f t="shared" si="25"/>
        <v>2022</v>
      </c>
      <c r="K203" s="5">
        <f t="shared" si="26"/>
        <v>23</v>
      </c>
      <c r="L203" s="7">
        <f t="shared" si="27"/>
        <v>44615</v>
      </c>
      <c r="M203" s="5" t="s">
        <v>291</v>
      </c>
      <c r="U203" s="5" t="s">
        <v>33</v>
      </c>
      <c r="V203" s="5" t="str">
        <f t="shared" si="28"/>
        <v>clientes - varios</v>
      </c>
      <c r="W203" s="5" t="str">
        <f t="shared" si="29"/>
        <v>CLIENTES - VARIOS</v>
      </c>
      <c r="X203" s="5" t="str">
        <f t="shared" si="30"/>
        <v>Clientes - Varios</v>
      </c>
      <c r="Y203" s="5">
        <v>99999999</v>
      </c>
      <c r="Z203" s="5" t="s">
        <v>34</v>
      </c>
      <c r="AA203" s="5" t="s">
        <v>35</v>
      </c>
      <c r="AD203" s="5" t="s">
        <v>36</v>
      </c>
      <c r="AE203" s="5">
        <v>423.73</v>
      </c>
      <c r="AF203" s="5">
        <v>0</v>
      </c>
      <c r="AG203" s="5">
        <v>76.27</v>
      </c>
      <c r="AH203" s="5">
        <f t="shared" si="31"/>
        <v>500</v>
      </c>
    </row>
    <row r="204" spans="1:34" x14ac:dyDescent="0.25">
      <c r="A204" s="5">
        <v>189</v>
      </c>
      <c r="B204" s="5" t="s">
        <v>29</v>
      </c>
      <c r="C204" s="5" t="s">
        <v>30</v>
      </c>
      <c r="D204" s="5" t="s">
        <v>301</v>
      </c>
      <c r="E204" s="15" t="str">
        <f t="shared" si="32"/>
        <v>B001</v>
      </c>
      <c r="F204" s="15" t="str">
        <f t="shared" si="22"/>
        <v>17205</v>
      </c>
      <c r="G204" s="15" t="str">
        <f t="shared" si="23"/>
        <v>1-1</v>
      </c>
      <c r="H204" s="5" t="s">
        <v>291</v>
      </c>
      <c r="I204" s="5">
        <f t="shared" si="24"/>
        <v>2</v>
      </c>
      <c r="J204" s="5">
        <f t="shared" si="25"/>
        <v>2022</v>
      </c>
      <c r="K204" s="5">
        <f t="shared" si="26"/>
        <v>23</v>
      </c>
      <c r="L204" s="7">
        <f t="shared" si="27"/>
        <v>44615</v>
      </c>
      <c r="M204" s="5" t="s">
        <v>291</v>
      </c>
      <c r="U204" s="5" t="s">
        <v>33</v>
      </c>
      <c r="V204" s="5" t="str">
        <f t="shared" si="28"/>
        <v>clientes - varios</v>
      </c>
      <c r="W204" s="5" t="str">
        <f t="shared" si="29"/>
        <v>CLIENTES - VARIOS</v>
      </c>
      <c r="X204" s="5" t="str">
        <f t="shared" si="30"/>
        <v>Clientes - Varios</v>
      </c>
      <c r="Y204" s="5">
        <v>99999999</v>
      </c>
      <c r="Z204" s="5" t="s">
        <v>34</v>
      </c>
      <c r="AA204" s="5" t="s">
        <v>35</v>
      </c>
      <c r="AD204" s="5" t="s">
        <v>36</v>
      </c>
      <c r="AE204" s="5">
        <v>58.73</v>
      </c>
      <c r="AF204" s="5">
        <v>0</v>
      </c>
      <c r="AG204" s="5">
        <v>10.57</v>
      </c>
      <c r="AH204" s="5">
        <f t="shared" si="31"/>
        <v>69.3</v>
      </c>
    </row>
    <row r="205" spans="1:34" x14ac:dyDescent="0.25">
      <c r="A205" s="5">
        <v>190</v>
      </c>
      <c r="B205" s="5" t="s">
        <v>29</v>
      </c>
      <c r="C205" s="5" t="s">
        <v>38</v>
      </c>
      <c r="D205" s="5" t="s">
        <v>302</v>
      </c>
      <c r="E205" s="15" t="str">
        <f t="shared" si="32"/>
        <v>F001</v>
      </c>
      <c r="F205" s="15" t="str">
        <f t="shared" si="22"/>
        <v>8579</v>
      </c>
      <c r="G205" s="15" t="str">
        <f t="shared" si="23"/>
        <v>1-8</v>
      </c>
      <c r="H205" s="5" t="s">
        <v>291</v>
      </c>
      <c r="I205" s="5">
        <f t="shared" si="24"/>
        <v>2</v>
      </c>
      <c r="J205" s="5">
        <f t="shared" si="25"/>
        <v>2022</v>
      </c>
      <c r="K205" s="5">
        <f t="shared" si="26"/>
        <v>23</v>
      </c>
      <c r="L205" s="7">
        <f t="shared" si="27"/>
        <v>44615</v>
      </c>
      <c r="M205" s="5" t="s">
        <v>291</v>
      </c>
      <c r="S205" s="5" t="s">
        <v>168</v>
      </c>
      <c r="T205" s="5" t="s">
        <v>169</v>
      </c>
      <c r="U205" s="5" t="s">
        <v>269</v>
      </c>
      <c r="V205" s="5" t="str">
        <f t="shared" si="28"/>
        <v>rios coronel maria marcelina</v>
      </c>
      <c r="W205" s="5" t="str">
        <f t="shared" si="29"/>
        <v>RIOS CORONEL MARIA MARCELINA</v>
      </c>
      <c r="X205" s="5" t="str">
        <f t="shared" si="30"/>
        <v>Rios Coronel Maria Marcelina</v>
      </c>
      <c r="Y205" s="5">
        <v>10451194114</v>
      </c>
      <c r="Z205" s="5" t="s">
        <v>34</v>
      </c>
      <c r="AA205" s="5" t="s">
        <v>35</v>
      </c>
      <c r="AD205" s="5" t="s">
        <v>36</v>
      </c>
      <c r="AE205" s="5">
        <v>466.1</v>
      </c>
      <c r="AF205" s="5">
        <v>0</v>
      </c>
      <c r="AG205" s="5">
        <v>83.9</v>
      </c>
      <c r="AH205" s="5">
        <f t="shared" si="31"/>
        <v>550</v>
      </c>
    </row>
    <row r="206" spans="1:34" x14ac:dyDescent="0.25">
      <c r="A206" s="5">
        <v>191</v>
      </c>
      <c r="B206" s="5" t="s">
        <v>55</v>
      </c>
      <c r="C206" s="5" t="s">
        <v>30</v>
      </c>
      <c r="D206" s="5" t="s">
        <v>303</v>
      </c>
      <c r="E206" s="15" t="str">
        <f t="shared" si="32"/>
        <v>B002</v>
      </c>
      <c r="F206" s="15" t="str">
        <f t="shared" si="22"/>
        <v>16059</v>
      </c>
      <c r="G206" s="15" t="str">
        <f t="shared" si="23"/>
        <v>2-1</v>
      </c>
      <c r="H206" s="5" t="s">
        <v>291</v>
      </c>
      <c r="I206" s="5">
        <f t="shared" si="24"/>
        <v>2</v>
      </c>
      <c r="J206" s="5">
        <f t="shared" si="25"/>
        <v>2022</v>
      </c>
      <c r="K206" s="5">
        <f t="shared" si="26"/>
        <v>23</v>
      </c>
      <c r="L206" s="7">
        <f t="shared" si="27"/>
        <v>44615</v>
      </c>
      <c r="M206" s="5" t="s">
        <v>291</v>
      </c>
      <c r="U206" s="5" t="s">
        <v>33</v>
      </c>
      <c r="V206" s="5" t="str">
        <f t="shared" si="28"/>
        <v>clientes - varios</v>
      </c>
      <c r="W206" s="5" t="str">
        <f t="shared" si="29"/>
        <v>CLIENTES - VARIOS</v>
      </c>
      <c r="X206" s="5" t="str">
        <f t="shared" si="30"/>
        <v>Clientes - Varios</v>
      </c>
      <c r="Y206" s="5">
        <v>99999999</v>
      </c>
      <c r="Z206" s="5" t="s">
        <v>34</v>
      </c>
      <c r="AA206" s="5" t="s">
        <v>35</v>
      </c>
      <c r="AD206" s="5" t="s">
        <v>36</v>
      </c>
      <c r="AE206" s="5">
        <v>423.73</v>
      </c>
      <c r="AF206" s="5">
        <v>0</v>
      </c>
      <c r="AG206" s="5">
        <v>76.27</v>
      </c>
      <c r="AH206" s="5">
        <f t="shared" si="31"/>
        <v>500</v>
      </c>
    </row>
    <row r="207" spans="1:34" x14ac:dyDescent="0.25">
      <c r="A207" s="5">
        <v>192</v>
      </c>
      <c r="B207" s="5" t="s">
        <v>55</v>
      </c>
      <c r="C207" s="5" t="s">
        <v>38</v>
      </c>
      <c r="D207" s="5" t="s">
        <v>304</v>
      </c>
      <c r="E207" s="15" t="str">
        <f t="shared" si="32"/>
        <v>F002</v>
      </c>
      <c r="F207" s="15" t="str">
        <f t="shared" si="22"/>
        <v>3471</v>
      </c>
      <c r="G207" s="15" t="str">
        <f t="shared" si="23"/>
        <v>2-3</v>
      </c>
      <c r="H207" s="5" t="s">
        <v>291</v>
      </c>
      <c r="I207" s="5">
        <f t="shared" si="24"/>
        <v>2</v>
      </c>
      <c r="J207" s="5">
        <f t="shared" si="25"/>
        <v>2022</v>
      </c>
      <c r="K207" s="5">
        <f t="shared" si="26"/>
        <v>23</v>
      </c>
      <c r="L207" s="7">
        <f t="shared" si="27"/>
        <v>44615</v>
      </c>
      <c r="M207" s="5" t="s">
        <v>291</v>
      </c>
      <c r="R207" s="5" t="s">
        <v>305</v>
      </c>
      <c r="S207" s="5" t="s">
        <v>40</v>
      </c>
      <c r="T207" s="5" t="s">
        <v>306</v>
      </c>
      <c r="U207" s="5" t="s">
        <v>307</v>
      </c>
      <c r="V207" s="5" t="str">
        <f t="shared" si="28"/>
        <v>de la cruz tejada hebert</v>
      </c>
      <c r="W207" s="5" t="str">
        <f t="shared" si="29"/>
        <v>DE LA CRUZ TEJADA HEBERT</v>
      </c>
      <c r="X207" s="5" t="str">
        <f t="shared" si="30"/>
        <v>De La Cruz Tejada Hebert</v>
      </c>
      <c r="Y207" s="5">
        <v>10174264487</v>
      </c>
      <c r="Z207" s="5" t="s">
        <v>34</v>
      </c>
      <c r="AA207" s="5" t="s">
        <v>35</v>
      </c>
      <c r="AD207" s="5" t="s">
        <v>36</v>
      </c>
      <c r="AE207" s="5">
        <v>847.46</v>
      </c>
      <c r="AF207" s="5">
        <v>0</v>
      </c>
      <c r="AG207" s="5">
        <v>152.54</v>
      </c>
      <c r="AH207" s="5">
        <f t="shared" si="31"/>
        <v>1000</v>
      </c>
    </row>
    <row r="208" spans="1:34" x14ac:dyDescent="0.25">
      <c r="A208" s="5">
        <v>193</v>
      </c>
      <c r="B208" s="5" t="s">
        <v>29</v>
      </c>
      <c r="C208" s="5" t="s">
        <v>38</v>
      </c>
      <c r="D208" s="5" t="s">
        <v>308</v>
      </c>
      <c r="E208" s="15" t="str">
        <f t="shared" si="32"/>
        <v>F001</v>
      </c>
      <c r="F208" s="15" t="str">
        <f t="shared" si="22"/>
        <v>8578</v>
      </c>
      <c r="G208" s="15" t="str">
        <f t="shared" si="23"/>
        <v>1-8</v>
      </c>
      <c r="H208" s="5" t="s">
        <v>291</v>
      </c>
      <c r="I208" s="5">
        <f t="shared" si="24"/>
        <v>2</v>
      </c>
      <c r="J208" s="5">
        <f t="shared" si="25"/>
        <v>2022</v>
      </c>
      <c r="K208" s="5">
        <f t="shared" si="26"/>
        <v>23</v>
      </c>
      <c r="L208" s="7">
        <f t="shared" si="27"/>
        <v>44615</v>
      </c>
      <c r="M208" s="5" t="s">
        <v>291</v>
      </c>
      <c r="R208" s="5" t="s">
        <v>309</v>
      </c>
      <c r="S208" s="5" t="s">
        <v>61</v>
      </c>
      <c r="T208" s="5" t="s">
        <v>60</v>
      </c>
      <c r="U208" s="5" t="s">
        <v>310</v>
      </c>
      <c r="V208" s="5" t="str">
        <f t="shared" si="28"/>
        <v>jeywic sac</v>
      </c>
      <c r="W208" s="5" t="str">
        <f t="shared" si="29"/>
        <v>JEYWIC SAC</v>
      </c>
      <c r="X208" s="5" t="str">
        <f t="shared" si="30"/>
        <v>Jeywic Sac</v>
      </c>
      <c r="Y208" s="5">
        <v>20529420804</v>
      </c>
      <c r="Z208" s="5" t="s">
        <v>34</v>
      </c>
      <c r="AA208" s="5" t="s">
        <v>35</v>
      </c>
      <c r="AD208" s="5" t="s">
        <v>36</v>
      </c>
      <c r="AE208" s="5">
        <v>42.37</v>
      </c>
      <c r="AF208" s="5">
        <v>0</v>
      </c>
      <c r="AG208" s="5">
        <v>7.63</v>
      </c>
      <c r="AH208" s="5">
        <f t="shared" si="31"/>
        <v>50</v>
      </c>
    </row>
    <row r="209" spans="1:34" x14ac:dyDescent="0.25">
      <c r="A209" s="5">
        <v>194</v>
      </c>
      <c r="B209" s="5" t="s">
        <v>29</v>
      </c>
      <c r="C209" s="5" t="s">
        <v>38</v>
      </c>
      <c r="D209" s="5" t="s">
        <v>311</v>
      </c>
      <c r="E209" s="15" t="str">
        <f t="shared" si="32"/>
        <v>F001</v>
      </c>
      <c r="F209" s="15" t="str">
        <f t="shared" ref="F209:F272" si="33">IF(LEFT(RIGHT(D209,5),1)="-",RIGHT(D209,4),RIGHT(D209,5))</f>
        <v>8577</v>
      </c>
      <c r="G209" s="15" t="str">
        <f t="shared" ref="G209:G272" si="34">MID(D209,4,3)</f>
        <v>1-8</v>
      </c>
      <c r="H209" s="5" t="s">
        <v>291</v>
      </c>
      <c r="I209" s="5">
        <f t="shared" ref="I209:I272" si="35">MONTH(H209)</f>
        <v>2</v>
      </c>
      <c r="J209" s="5">
        <f t="shared" ref="J209:J272" si="36">YEAR(H209)</f>
        <v>2022</v>
      </c>
      <c r="K209" s="5">
        <f t="shared" ref="K209:K272" si="37">DAY(H209)</f>
        <v>23</v>
      </c>
      <c r="L209" s="7">
        <f t="shared" ref="L209:L272" si="38">DATE(J209,I209,K209)</f>
        <v>44615</v>
      </c>
      <c r="M209" s="5" t="s">
        <v>291</v>
      </c>
      <c r="U209" s="5" t="s">
        <v>312</v>
      </c>
      <c r="V209" s="5" t="str">
        <f t="shared" ref="V209:V272" si="39">LOWER(U209)</f>
        <v>inversiones tantalean cayotopa</v>
      </c>
      <c r="W209" s="5" t="str">
        <f t="shared" ref="W209:W272" si="40">UPPER(U209)</f>
        <v>INVERSIONES TANTALEAN CAYOTOPA</v>
      </c>
      <c r="X209" s="5" t="str">
        <f t="shared" ref="X209:X272" si="41">PROPER(W209)</f>
        <v>Inversiones Tantalean Cayotopa</v>
      </c>
      <c r="Y209" s="5">
        <v>20608161296</v>
      </c>
      <c r="Z209" s="5" t="s">
        <v>34</v>
      </c>
      <c r="AA209" s="5" t="s">
        <v>35</v>
      </c>
      <c r="AD209" s="5" t="s">
        <v>36</v>
      </c>
      <c r="AE209" s="5">
        <v>16.95</v>
      </c>
      <c r="AF209" s="5">
        <v>0</v>
      </c>
      <c r="AG209" s="5">
        <v>3.05</v>
      </c>
      <c r="AH209" s="5">
        <f t="shared" ref="AH209:AH272" si="42">AE209+AG209</f>
        <v>20</v>
      </c>
    </row>
    <row r="210" spans="1:34" x14ac:dyDescent="0.25">
      <c r="A210" s="5">
        <v>195</v>
      </c>
      <c r="B210" s="5" t="s">
        <v>29</v>
      </c>
      <c r="C210" s="5" t="s">
        <v>30</v>
      </c>
      <c r="D210" s="5" t="s">
        <v>313</v>
      </c>
      <c r="E210" s="15" t="str">
        <f t="shared" ref="E210:E273" si="43">LEFT(D210,4)</f>
        <v>B001</v>
      </c>
      <c r="F210" s="15" t="str">
        <f t="shared" si="33"/>
        <v>17204</v>
      </c>
      <c r="G210" s="15" t="str">
        <f t="shared" si="34"/>
        <v>1-1</v>
      </c>
      <c r="H210" s="5" t="s">
        <v>291</v>
      </c>
      <c r="I210" s="5">
        <f t="shared" si="35"/>
        <v>2</v>
      </c>
      <c r="J210" s="5">
        <f t="shared" si="36"/>
        <v>2022</v>
      </c>
      <c r="K210" s="5">
        <f t="shared" si="37"/>
        <v>23</v>
      </c>
      <c r="L210" s="7">
        <f t="shared" si="38"/>
        <v>44615</v>
      </c>
      <c r="M210" s="5" t="s">
        <v>291</v>
      </c>
      <c r="U210" s="5" t="s">
        <v>33</v>
      </c>
      <c r="V210" s="5" t="str">
        <f t="shared" si="39"/>
        <v>clientes - varios</v>
      </c>
      <c r="W210" s="5" t="str">
        <f t="shared" si="40"/>
        <v>CLIENTES - VARIOS</v>
      </c>
      <c r="X210" s="5" t="str">
        <f t="shared" si="41"/>
        <v>Clientes - Varios</v>
      </c>
      <c r="Y210" s="5">
        <v>99999999</v>
      </c>
      <c r="Z210" s="5" t="s">
        <v>34</v>
      </c>
      <c r="AA210" s="5" t="s">
        <v>35</v>
      </c>
      <c r="AD210" s="5" t="s">
        <v>36</v>
      </c>
      <c r="AE210" s="5">
        <v>42.37</v>
      </c>
      <c r="AF210" s="5">
        <v>0</v>
      </c>
      <c r="AG210" s="5">
        <v>7.63</v>
      </c>
      <c r="AH210" s="5">
        <f t="shared" si="42"/>
        <v>50</v>
      </c>
    </row>
    <row r="211" spans="1:34" x14ac:dyDescent="0.25">
      <c r="A211" s="5">
        <v>196</v>
      </c>
      <c r="B211" s="5" t="s">
        <v>29</v>
      </c>
      <c r="C211" s="5" t="s">
        <v>38</v>
      </c>
      <c r="D211" s="5" t="s">
        <v>314</v>
      </c>
      <c r="E211" s="15" t="str">
        <f t="shared" si="43"/>
        <v>F001</v>
      </c>
      <c r="F211" s="15" t="str">
        <f t="shared" si="33"/>
        <v>8576</v>
      </c>
      <c r="G211" s="15" t="str">
        <f t="shared" si="34"/>
        <v>1-8</v>
      </c>
      <c r="H211" s="5" t="s">
        <v>291</v>
      </c>
      <c r="I211" s="5">
        <f t="shared" si="35"/>
        <v>2</v>
      </c>
      <c r="J211" s="5">
        <f t="shared" si="36"/>
        <v>2022</v>
      </c>
      <c r="K211" s="5">
        <f t="shared" si="37"/>
        <v>23</v>
      </c>
      <c r="L211" s="7">
        <f t="shared" si="38"/>
        <v>44615</v>
      </c>
      <c r="M211" s="5" t="s">
        <v>291</v>
      </c>
      <c r="R211" s="5" t="s">
        <v>92</v>
      </c>
      <c r="S211" s="5" t="s">
        <v>40</v>
      </c>
      <c r="T211" s="5" t="s">
        <v>41</v>
      </c>
      <c r="U211" s="5" t="s">
        <v>315</v>
      </c>
      <c r="V211" s="5" t="str">
        <f t="shared" si="39"/>
        <v>multiservicios v &amp; g gutty e.i.r.l.</v>
      </c>
      <c r="W211" s="5" t="str">
        <f t="shared" si="40"/>
        <v>MULTISERVICIOS V &amp; G GUTTY E.I.R.L.</v>
      </c>
      <c r="X211" s="5" t="str">
        <f t="shared" si="41"/>
        <v>Multiservicios V &amp; G Gutty E.I.R.L.</v>
      </c>
      <c r="Y211" s="5">
        <v>20604043779</v>
      </c>
      <c r="Z211" s="5" t="s">
        <v>34</v>
      </c>
      <c r="AA211" s="5" t="s">
        <v>35</v>
      </c>
      <c r="AD211" s="5" t="s">
        <v>36</v>
      </c>
      <c r="AE211" s="5">
        <v>84.75</v>
      </c>
      <c r="AF211" s="5">
        <v>0</v>
      </c>
      <c r="AG211" s="5">
        <v>15.25</v>
      </c>
      <c r="AH211" s="5">
        <f t="shared" si="42"/>
        <v>100</v>
      </c>
    </row>
    <row r="212" spans="1:34" x14ac:dyDescent="0.25">
      <c r="A212" s="5">
        <v>197</v>
      </c>
      <c r="B212" s="5" t="s">
        <v>29</v>
      </c>
      <c r="C212" s="5" t="s">
        <v>30</v>
      </c>
      <c r="D212" s="5" t="s">
        <v>316</v>
      </c>
      <c r="E212" s="15" t="str">
        <f t="shared" si="43"/>
        <v>B001</v>
      </c>
      <c r="F212" s="15" t="str">
        <f t="shared" si="33"/>
        <v>17203</v>
      </c>
      <c r="G212" s="15" t="str">
        <f t="shared" si="34"/>
        <v>1-1</v>
      </c>
      <c r="H212" s="5" t="s">
        <v>291</v>
      </c>
      <c r="I212" s="5">
        <f t="shared" si="35"/>
        <v>2</v>
      </c>
      <c r="J212" s="5">
        <f t="shared" si="36"/>
        <v>2022</v>
      </c>
      <c r="K212" s="5">
        <f t="shared" si="37"/>
        <v>23</v>
      </c>
      <c r="L212" s="7">
        <f t="shared" si="38"/>
        <v>44615</v>
      </c>
      <c r="M212" s="5" t="s">
        <v>291</v>
      </c>
      <c r="U212" s="5" t="s">
        <v>33</v>
      </c>
      <c r="V212" s="5" t="str">
        <f t="shared" si="39"/>
        <v>clientes - varios</v>
      </c>
      <c r="W212" s="5" t="str">
        <f t="shared" si="40"/>
        <v>CLIENTES - VARIOS</v>
      </c>
      <c r="X212" s="5" t="str">
        <f t="shared" si="41"/>
        <v>Clientes - Varios</v>
      </c>
      <c r="Y212" s="5">
        <v>99999999</v>
      </c>
      <c r="Z212" s="5" t="s">
        <v>34</v>
      </c>
      <c r="AA212" s="5" t="s">
        <v>35</v>
      </c>
      <c r="AD212" s="5" t="s">
        <v>36</v>
      </c>
      <c r="AE212" s="5">
        <v>338.98</v>
      </c>
      <c r="AF212" s="5">
        <v>0</v>
      </c>
      <c r="AG212" s="5">
        <v>61.02</v>
      </c>
      <c r="AH212" s="5">
        <f t="shared" si="42"/>
        <v>400</v>
      </c>
    </row>
    <row r="213" spans="1:34" x14ac:dyDescent="0.25">
      <c r="A213" s="5">
        <v>198</v>
      </c>
      <c r="B213" s="5" t="s">
        <v>29</v>
      </c>
      <c r="C213" s="5" t="s">
        <v>38</v>
      </c>
      <c r="D213" s="5" t="s">
        <v>317</v>
      </c>
      <c r="E213" s="15" t="str">
        <f t="shared" si="43"/>
        <v>F001</v>
      </c>
      <c r="F213" s="15" t="str">
        <f t="shared" si="33"/>
        <v>8575</v>
      </c>
      <c r="G213" s="15" t="str">
        <f t="shared" si="34"/>
        <v>1-8</v>
      </c>
      <c r="H213" s="5" t="s">
        <v>291</v>
      </c>
      <c r="I213" s="5">
        <f t="shared" si="35"/>
        <v>2</v>
      </c>
      <c r="J213" s="5">
        <f t="shared" si="36"/>
        <v>2022</v>
      </c>
      <c r="K213" s="5">
        <f t="shared" si="37"/>
        <v>23</v>
      </c>
      <c r="L213" s="7">
        <f t="shared" si="38"/>
        <v>44615</v>
      </c>
      <c r="M213" s="5" t="s">
        <v>291</v>
      </c>
      <c r="R213" s="5" t="s">
        <v>41</v>
      </c>
      <c r="S213" s="5" t="s">
        <v>40</v>
      </c>
      <c r="T213" s="5" t="s">
        <v>41</v>
      </c>
      <c r="U213" s="5" t="s">
        <v>118</v>
      </c>
      <c r="V213" s="5" t="str">
        <f t="shared" si="39"/>
        <v>consorcio servicios generales edin's e.i.r.l.</v>
      </c>
      <c r="W213" s="5" t="str">
        <f t="shared" si="40"/>
        <v>CONSORCIO SERVICIOS GENERALES EDIN'S E.I.R.L.</v>
      </c>
      <c r="X213" s="5" t="str">
        <f t="shared" si="41"/>
        <v>Consorcio Servicios Generales Edin'S E.I.R.L.</v>
      </c>
      <c r="Y213" s="5">
        <v>20602462235</v>
      </c>
      <c r="Z213" s="5" t="s">
        <v>34</v>
      </c>
      <c r="AA213" s="5" t="s">
        <v>35</v>
      </c>
      <c r="AD213" s="5" t="s">
        <v>36</v>
      </c>
      <c r="AE213" s="5">
        <v>84.75</v>
      </c>
      <c r="AF213" s="5">
        <v>0</v>
      </c>
      <c r="AG213" s="5">
        <v>15.25</v>
      </c>
      <c r="AH213" s="5">
        <f t="shared" si="42"/>
        <v>100</v>
      </c>
    </row>
    <row r="214" spans="1:34" x14ac:dyDescent="0.25">
      <c r="A214" s="5">
        <v>199</v>
      </c>
      <c r="B214" s="5" t="s">
        <v>29</v>
      </c>
      <c r="C214" s="5" t="s">
        <v>30</v>
      </c>
      <c r="D214" s="5" t="s">
        <v>318</v>
      </c>
      <c r="E214" s="15" t="str">
        <f t="shared" si="43"/>
        <v>B001</v>
      </c>
      <c r="F214" s="15" t="str">
        <f t="shared" si="33"/>
        <v>17202</v>
      </c>
      <c r="G214" s="15" t="str">
        <f t="shared" si="34"/>
        <v>1-1</v>
      </c>
      <c r="H214" s="5" t="s">
        <v>291</v>
      </c>
      <c r="I214" s="5">
        <f t="shared" si="35"/>
        <v>2</v>
      </c>
      <c r="J214" s="5">
        <f t="shared" si="36"/>
        <v>2022</v>
      </c>
      <c r="K214" s="5">
        <f t="shared" si="37"/>
        <v>23</v>
      </c>
      <c r="L214" s="7">
        <f t="shared" si="38"/>
        <v>44615</v>
      </c>
      <c r="M214" s="5" t="s">
        <v>291</v>
      </c>
      <c r="U214" s="5" t="s">
        <v>33</v>
      </c>
      <c r="V214" s="5" t="str">
        <f t="shared" si="39"/>
        <v>clientes - varios</v>
      </c>
      <c r="W214" s="5" t="str">
        <f t="shared" si="40"/>
        <v>CLIENTES - VARIOS</v>
      </c>
      <c r="X214" s="5" t="str">
        <f t="shared" si="41"/>
        <v>Clientes - Varios</v>
      </c>
      <c r="Y214" s="5">
        <v>99999999</v>
      </c>
      <c r="Z214" s="5" t="s">
        <v>34</v>
      </c>
      <c r="AA214" s="5" t="s">
        <v>35</v>
      </c>
      <c r="AD214" s="5" t="s">
        <v>36</v>
      </c>
      <c r="AE214" s="5">
        <v>423.73</v>
      </c>
      <c r="AF214" s="5">
        <v>0</v>
      </c>
      <c r="AG214" s="5">
        <v>76.27</v>
      </c>
      <c r="AH214" s="5">
        <f t="shared" si="42"/>
        <v>500</v>
      </c>
    </row>
    <row r="215" spans="1:34" x14ac:dyDescent="0.25">
      <c r="A215" s="5">
        <v>200</v>
      </c>
      <c r="B215" s="5" t="s">
        <v>29</v>
      </c>
      <c r="C215" s="5" t="s">
        <v>30</v>
      </c>
      <c r="D215" s="5" t="s">
        <v>319</v>
      </c>
      <c r="E215" s="15" t="str">
        <f t="shared" si="43"/>
        <v>B001</v>
      </c>
      <c r="F215" s="15" t="str">
        <f t="shared" si="33"/>
        <v>17201</v>
      </c>
      <c r="G215" s="15" t="str">
        <f t="shared" si="34"/>
        <v>1-1</v>
      </c>
      <c r="H215" s="5" t="s">
        <v>291</v>
      </c>
      <c r="I215" s="5">
        <f t="shared" si="35"/>
        <v>2</v>
      </c>
      <c r="J215" s="5">
        <f t="shared" si="36"/>
        <v>2022</v>
      </c>
      <c r="K215" s="5">
        <f t="shared" si="37"/>
        <v>23</v>
      </c>
      <c r="L215" s="7">
        <f t="shared" si="38"/>
        <v>44615</v>
      </c>
      <c r="M215" s="5" t="s">
        <v>291</v>
      </c>
      <c r="U215" s="5" t="s">
        <v>33</v>
      </c>
      <c r="V215" s="5" t="str">
        <f t="shared" si="39"/>
        <v>clientes - varios</v>
      </c>
      <c r="W215" s="5" t="str">
        <f t="shared" si="40"/>
        <v>CLIENTES - VARIOS</v>
      </c>
      <c r="X215" s="5" t="str">
        <f t="shared" si="41"/>
        <v>Clientes - Varios</v>
      </c>
      <c r="Y215" s="5">
        <v>99999999</v>
      </c>
      <c r="Z215" s="5" t="s">
        <v>34</v>
      </c>
      <c r="AA215" s="5" t="s">
        <v>35</v>
      </c>
      <c r="AD215" s="5" t="s">
        <v>36</v>
      </c>
      <c r="AE215" s="5">
        <v>508.47</v>
      </c>
      <c r="AF215" s="5">
        <v>0</v>
      </c>
      <c r="AG215" s="5">
        <v>91.53</v>
      </c>
      <c r="AH215" s="5">
        <f t="shared" si="42"/>
        <v>600</v>
      </c>
    </row>
    <row r="216" spans="1:34" x14ac:dyDescent="0.25">
      <c r="A216" s="5">
        <v>201</v>
      </c>
      <c r="B216" s="5" t="s">
        <v>29</v>
      </c>
      <c r="C216" s="5" t="s">
        <v>30</v>
      </c>
      <c r="D216" s="5" t="s">
        <v>320</v>
      </c>
      <c r="E216" s="15" t="str">
        <f t="shared" si="43"/>
        <v>B001</v>
      </c>
      <c r="F216" s="15" t="str">
        <f t="shared" si="33"/>
        <v>17200</v>
      </c>
      <c r="G216" s="15" t="str">
        <f t="shared" si="34"/>
        <v>1-1</v>
      </c>
      <c r="H216" s="5" t="s">
        <v>291</v>
      </c>
      <c r="I216" s="5">
        <f t="shared" si="35"/>
        <v>2</v>
      </c>
      <c r="J216" s="5">
        <f t="shared" si="36"/>
        <v>2022</v>
      </c>
      <c r="K216" s="5">
        <f t="shared" si="37"/>
        <v>23</v>
      </c>
      <c r="L216" s="7">
        <f t="shared" si="38"/>
        <v>44615</v>
      </c>
      <c r="M216" s="5" t="s">
        <v>291</v>
      </c>
      <c r="U216" s="5" t="s">
        <v>33</v>
      </c>
      <c r="V216" s="5" t="str">
        <f t="shared" si="39"/>
        <v>clientes - varios</v>
      </c>
      <c r="W216" s="5" t="str">
        <f t="shared" si="40"/>
        <v>CLIENTES - VARIOS</v>
      </c>
      <c r="X216" s="5" t="str">
        <f t="shared" si="41"/>
        <v>Clientes - Varios</v>
      </c>
      <c r="Y216" s="5">
        <v>99999999</v>
      </c>
      <c r="Z216" s="5" t="s">
        <v>34</v>
      </c>
      <c r="AA216" s="5" t="s">
        <v>35</v>
      </c>
      <c r="AD216" s="5" t="s">
        <v>36</v>
      </c>
      <c r="AE216" s="5">
        <v>508.47</v>
      </c>
      <c r="AF216" s="5">
        <v>0</v>
      </c>
      <c r="AG216" s="5">
        <v>91.53</v>
      </c>
      <c r="AH216" s="5">
        <f t="shared" si="42"/>
        <v>600</v>
      </c>
    </row>
    <row r="217" spans="1:34" x14ac:dyDescent="0.25">
      <c r="A217" s="5">
        <v>202</v>
      </c>
      <c r="B217" s="5" t="s">
        <v>29</v>
      </c>
      <c r="C217" s="5" t="s">
        <v>38</v>
      </c>
      <c r="D217" s="5" t="s">
        <v>321</v>
      </c>
      <c r="E217" s="15" t="str">
        <f t="shared" si="43"/>
        <v>F001</v>
      </c>
      <c r="F217" s="15" t="str">
        <f t="shared" si="33"/>
        <v>8574</v>
      </c>
      <c r="G217" s="15" t="str">
        <f t="shared" si="34"/>
        <v>1-8</v>
      </c>
      <c r="H217" s="5" t="s">
        <v>291</v>
      </c>
      <c r="I217" s="5">
        <f t="shared" si="35"/>
        <v>2</v>
      </c>
      <c r="J217" s="5">
        <f t="shared" si="36"/>
        <v>2022</v>
      </c>
      <c r="K217" s="5">
        <f t="shared" si="37"/>
        <v>23</v>
      </c>
      <c r="L217" s="7">
        <f t="shared" si="38"/>
        <v>44615</v>
      </c>
      <c r="M217" s="5" t="s">
        <v>291</v>
      </c>
      <c r="U217" s="5" t="s">
        <v>322</v>
      </c>
      <c r="V217" s="5" t="str">
        <f t="shared" si="39"/>
        <v>banco de la nacion</v>
      </c>
      <c r="W217" s="5" t="str">
        <f t="shared" si="40"/>
        <v>BANCO DE LA NACION</v>
      </c>
      <c r="X217" s="5" t="str">
        <f t="shared" si="41"/>
        <v>Banco De La Nacion</v>
      </c>
      <c r="Y217" s="5">
        <v>20100030595</v>
      </c>
      <c r="Z217" s="5" t="s">
        <v>34</v>
      </c>
      <c r="AA217" s="5" t="s">
        <v>35</v>
      </c>
      <c r="AD217" s="5" t="s">
        <v>36</v>
      </c>
      <c r="AE217" s="5">
        <v>102.97</v>
      </c>
      <c r="AF217" s="5">
        <v>0</v>
      </c>
      <c r="AG217" s="5">
        <v>18.53</v>
      </c>
      <c r="AH217" s="5">
        <f t="shared" si="42"/>
        <v>121.5</v>
      </c>
    </row>
    <row r="218" spans="1:34" x14ac:dyDescent="0.25">
      <c r="A218" s="5">
        <v>203</v>
      </c>
      <c r="B218" s="5" t="s">
        <v>29</v>
      </c>
      <c r="C218" s="5" t="s">
        <v>38</v>
      </c>
      <c r="D218" s="5" t="s">
        <v>323</v>
      </c>
      <c r="E218" s="15" t="str">
        <f t="shared" si="43"/>
        <v>F001</v>
      </c>
      <c r="F218" s="15" t="str">
        <f t="shared" si="33"/>
        <v>8573</v>
      </c>
      <c r="G218" s="15" t="str">
        <f t="shared" si="34"/>
        <v>1-8</v>
      </c>
      <c r="H218" s="5" t="s">
        <v>291</v>
      </c>
      <c r="I218" s="5">
        <f t="shared" si="35"/>
        <v>2</v>
      </c>
      <c r="J218" s="5">
        <f t="shared" si="36"/>
        <v>2022</v>
      </c>
      <c r="K218" s="5">
        <f t="shared" si="37"/>
        <v>23</v>
      </c>
      <c r="L218" s="7">
        <f t="shared" si="38"/>
        <v>44615</v>
      </c>
      <c r="M218" s="5" t="s">
        <v>291</v>
      </c>
      <c r="U218" s="5" t="s">
        <v>324</v>
      </c>
      <c r="V218" s="5" t="str">
        <f t="shared" si="39"/>
        <v>abc fire segurity s.r.l</v>
      </c>
      <c r="W218" s="5" t="str">
        <f t="shared" si="40"/>
        <v>ABC FIRE SEGURITY S.R.L</v>
      </c>
      <c r="X218" s="5" t="str">
        <f t="shared" si="41"/>
        <v>Abc Fire Segurity S.R.L</v>
      </c>
      <c r="Y218" s="5">
        <v>20540005291</v>
      </c>
      <c r="Z218" s="5" t="s">
        <v>34</v>
      </c>
      <c r="AA218" s="5" t="s">
        <v>35</v>
      </c>
      <c r="AD218" s="5" t="s">
        <v>36</v>
      </c>
      <c r="AE218" s="5">
        <v>92.37</v>
      </c>
      <c r="AF218" s="5">
        <v>0</v>
      </c>
      <c r="AG218" s="5">
        <v>16.63</v>
      </c>
      <c r="AH218" s="5">
        <f t="shared" si="42"/>
        <v>109</v>
      </c>
    </row>
    <row r="219" spans="1:34" x14ac:dyDescent="0.25">
      <c r="A219" s="5">
        <v>204</v>
      </c>
      <c r="B219" s="5" t="s">
        <v>55</v>
      </c>
      <c r="C219" s="5" t="s">
        <v>38</v>
      </c>
      <c r="D219" s="5" t="s">
        <v>325</v>
      </c>
      <c r="E219" s="15" t="str">
        <f t="shared" si="43"/>
        <v>F002</v>
      </c>
      <c r="F219" s="15" t="str">
        <f t="shared" si="33"/>
        <v>3470</v>
      </c>
      <c r="G219" s="15" t="str">
        <f t="shared" si="34"/>
        <v>2-3</v>
      </c>
      <c r="H219" s="5" t="s">
        <v>291</v>
      </c>
      <c r="I219" s="5">
        <f t="shared" si="35"/>
        <v>2</v>
      </c>
      <c r="J219" s="5">
        <f t="shared" si="36"/>
        <v>2022</v>
      </c>
      <c r="K219" s="5">
        <f t="shared" si="37"/>
        <v>23</v>
      </c>
      <c r="L219" s="7">
        <f t="shared" si="38"/>
        <v>44615</v>
      </c>
      <c r="M219" s="5" t="s">
        <v>291</v>
      </c>
      <c r="R219" s="5" t="s">
        <v>41</v>
      </c>
      <c r="S219" s="5" t="s">
        <v>40</v>
      </c>
      <c r="T219" s="5" t="s">
        <v>41</v>
      </c>
      <c r="U219" s="5" t="s">
        <v>106</v>
      </c>
      <c r="V219" s="5" t="str">
        <f t="shared" si="39"/>
        <v>casiano maco segundo baltazar</v>
      </c>
      <c r="W219" s="5" t="str">
        <f t="shared" si="40"/>
        <v>CASIANO MACO SEGUNDO BALTAZAR</v>
      </c>
      <c r="X219" s="5" t="str">
        <f t="shared" si="41"/>
        <v>Casiano Maco Segundo Baltazar</v>
      </c>
      <c r="Y219" s="5">
        <v>10432479388</v>
      </c>
      <c r="Z219" s="5" t="s">
        <v>34</v>
      </c>
      <c r="AA219" s="5" t="s">
        <v>35</v>
      </c>
      <c r="AD219" s="5" t="s">
        <v>36</v>
      </c>
      <c r="AE219" s="5">
        <v>67.8</v>
      </c>
      <c r="AF219" s="5">
        <v>0</v>
      </c>
      <c r="AG219" s="5">
        <v>12.2</v>
      </c>
      <c r="AH219" s="5">
        <f t="shared" si="42"/>
        <v>80</v>
      </c>
    </row>
    <row r="220" spans="1:34" x14ac:dyDescent="0.25">
      <c r="A220" s="5">
        <v>205</v>
      </c>
      <c r="B220" s="5" t="s">
        <v>29</v>
      </c>
      <c r="C220" s="5" t="s">
        <v>38</v>
      </c>
      <c r="D220" s="5" t="s">
        <v>326</v>
      </c>
      <c r="E220" s="15" t="str">
        <f t="shared" si="43"/>
        <v>F001</v>
      </c>
      <c r="F220" s="15" t="str">
        <f t="shared" si="33"/>
        <v>8572</v>
      </c>
      <c r="G220" s="15" t="str">
        <f t="shared" si="34"/>
        <v>1-8</v>
      </c>
      <c r="H220" s="5" t="s">
        <v>327</v>
      </c>
      <c r="I220" s="5">
        <f t="shared" si="35"/>
        <v>2</v>
      </c>
      <c r="J220" s="5">
        <f t="shared" si="36"/>
        <v>2022</v>
      </c>
      <c r="K220" s="5">
        <f t="shared" si="37"/>
        <v>22</v>
      </c>
      <c r="L220" s="7">
        <f t="shared" si="38"/>
        <v>44614</v>
      </c>
      <c r="M220" s="5" t="s">
        <v>327</v>
      </c>
      <c r="R220" s="5" t="s">
        <v>169</v>
      </c>
      <c r="S220" s="5" t="s">
        <v>168</v>
      </c>
      <c r="T220" s="5" t="s">
        <v>169</v>
      </c>
      <c r="U220" s="5" t="s">
        <v>328</v>
      </c>
      <c r="V220" s="5" t="str">
        <f t="shared" si="39"/>
        <v>empresa de transporte delgado rodriguez sociedad anonima cerrada</v>
      </c>
      <c r="W220" s="5" t="str">
        <f t="shared" si="40"/>
        <v>EMPRESA DE TRANSPORTE DELGADO RODRIGUEZ SOCIEDAD ANONIMA CERRADA</v>
      </c>
      <c r="X220" s="5" t="str">
        <f t="shared" si="41"/>
        <v>Empresa De Transporte Delgado Rodriguez Sociedad Anonima Cerrada</v>
      </c>
      <c r="Y220" s="5">
        <v>20524458501</v>
      </c>
      <c r="Z220" s="5" t="s">
        <v>34</v>
      </c>
      <c r="AA220" s="5" t="s">
        <v>35</v>
      </c>
      <c r="AD220" s="5" t="s">
        <v>36</v>
      </c>
      <c r="AE220" s="5">
        <v>847.46</v>
      </c>
      <c r="AF220" s="5">
        <v>0</v>
      </c>
      <c r="AG220" s="5">
        <v>152.54</v>
      </c>
      <c r="AH220" s="5">
        <f t="shared" si="42"/>
        <v>1000</v>
      </c>
    </row>
    <row r="221" spans="1:34" x14ac:dyDescent="0.25">
      <c r="A221" s="5">
        <v>206</v>
      </c>
      <c r="B221" s="5" t="s">
        <v>29</v>
      </c>
      <c r="C221" s="5" t="s">
        <v>30</v>
      </c>
      <c r="D221" s="5" t="s">
        <v>329</v>
      </c>
      <c r="E221" s="15" t="str">
        <f t="shared" si="43"/>
        <v>B001</v>
      </c>
      <c r="F221" s="15" t="str">
        <f t="shared" si="33"/>
        <v>17199</v>
      </c>
      <c r="G221" s="15" t="str">
        <f t="shared" si="34"/>
        <v>1-1</v>
      </c>
      <c r="H221" s="5" t="s">
        <v>327</v>
      </c>
      <c r="I221" s="5">
        <f t="shared" si="35"/>
        <v>2</v>
      </c>
      <c r="J221" s="5">
        <f t="shared" si="36"/>
        <v>2022</v>
      </c>
      <c r="K221" s="5">
        <f t="shared" si="37"/>
        <v>22</v>
      </c>
      <c r="L221" s="7">
        <f t="shared" si="38"/>
        <v>44614</v>
      </c>
      <c r="M221" s="5" t="s">
        <v>327</v>
      </c>
      <c r="U221" s="5" t="s">
        <v>33</v>
      </c>
      <c r="V221" s="5" t="str">
        <f t="shared" si="39"/>
        <v>clientes - varios</v>
      </c>
      <c r="W221" s="5" t="str">
        <f t="shared" si="40"/>
        <v>CLIENTES - VARIOS</v>
      </c>
      <c r="X221" s="5" t="str">
        <f t="shared" si="41"/>
        <v>Clientes - Varios</v>
      </c>
      <c r="Y221" s="5">
        <v>99999999</v>
      </c>
      <c r="Z221" s="5" t="s">
        <v>34</v>
      </c>
      <c r="AA221" s="5" t="s">
        <v>35</v>
      </c>
      <c r="AD221" s="5" t="s">
        <v>36</v>
      </c>
      <c r="AE221" s="5">
        <v>84.75</v>
      </c>
      <c r="AF221" s="5">
        <v>0</v>
      </c>
      <c r="AG221" s="5">
        <v>15.25</v>
      </c>
      <c r="AH221" s="5">
        <f t="shared" si="42"/>
        <v>100</v>
      </c>
    </row>
    <row r="222" spans="1:34" x14ac:dyDescent="0.25">
      <c r="A222" s="5">
        <v>207</v>
      </c>
      <c r="B222" s="5" t="s">
        <v>29</v>
      </c>
      <c r="C222" s="5" t="s">
        <v>30</v>
      </c>
      <c r="D222" s="5" t="s">
        <v>330</v>
      </c>
      <c r="E222" s="15" t="str">
        <f t="shared" si="43"/>
        <v>B001</v>
      </c>
      <c r="F222" s="15" t="str">
        <f t="shared" si="33"/>
        <v>17198</v>
      </c>
      <c r="G222" s="15" t="str">
        <f t="shared" si="34"/>
        <v>1-1</v>
      </c>
      <c r="H222" s="5" t="s">
        <v>327</v>
      </c>
      <c r="I222" s="5">
        <f t="shared" si="35"/>
        <v>2</v>
      </c>
      <c r="J222" s="5">
        <f t="shared" si="36"/>
        <v>2022</v>
      </c>
      <c r="K222" s="5">
        <f t="shared" si="37"/>
        <v>22</v>
      </c>
      <c r="L222" s="7">
        <f t="shared" si="38"/>
        <v>44614</v>
      </c>
      <c r="M222" s="5" t="s">
        <v>327</v>
      </c>
      <c r="U222" s="5" t="s">
        <v>33</v>
      </c>
      <c r="V222" s="5" t="str">
        <f t="shared" si="39"/>
        <v>clientes - varios</v>
      </c>
      <c r="W222" s="5" t="str">
        <f t="shared" si="40"/>
        <v>CLIENTES - VARIOS</v>
      </c>
      <c r="X222" s="5" t="str">
        <f t="shared" si="41"/>
        <v>Clientes - Varios</v>
      </c>
      <c r="Y222" s="5">
        <v>99999999</v>
      </c>
      <c r="Z222" s="5" t="s">
        <v>34</v>
      </c>
      <c r="AA222" s="5" t="s">
        <v>35</v>
      </c>
      <c r="AD222" s="5" t="s">
        <v>36</v>
      </c>
      <c r="AE222" s="5">
        <v>8.4700000000000006</v>
      </c>
      <c r="AF222" s="5">
        <v>0</v>
      </c>
      <c r="AG222" s="5">
        <v>1.53</v>
      </c>
      <c r="AH222" s="5">
        <f t="shared" si="42"/>
        <v>10</v>
      </c>
    </row>
    <row r="223" spans="1:34" x14ac:dyDescent="0.25">
      <c r="A223" s="5">
        <v>208</v>
      </c>
      <c r="B223" s="5" t="s">
        <v>29</v>
      </c>
      <c r="C223" s="5" t="s">
        <v>30</v>
      </c>
      <c r="D223" s="5" t="s">
        <v>331</v>
      </c>
      <c r="E223" s="15" t="str">
        <f t="shared" si="43"/>
        <v>B001</v>
      </c>
      <c r="F223" s="15" t="str">
        <f t="shared" si="33"/>
        <v>17197</v>
      </c>
      <c r="G223" s="15" t="str">
        <f t="shared" si="34"/>
        <v>1-1</v>
      </c>
      <c r="H223" s="5" t="s">
        <v>327</v>
      </c>
      <c r="I223" s="5">
        <f t="shared" si="35"/>
        <v>2</v>
      </c>
      <c r="J223" s="5">
        <f t="shared" si="36"/>
        <v>2022</v>
      </c>
      <c r="K223" s="5">
        <f t="shared" si="37"/>
        <v>22</v>
      </c>
      <c r="L223" s="7">
        <f t="shared" si="38"/>
        <v>44614</v>
      </c>
      <c r="M223" s="5" t="s">
        <v>327</v>
      </c>
      <c r="U223" s="5" t="s">
        <v>33</v>
      </c>
      <c r="V223" s="5" t="str">
        <f t="shared" si="39"/>
        <v>clientes - varios</v>
      </c>
      <c r="W223" s="5" t="str">
        <f t="shared" si="40"/>
        <v>CLIENTES - VARIOS</v>
      </c>
      <c r="X223" s="5" t="str">
        <f t="shared" si="41"/>
        <v>Clientes - Varios</v>
      </c>
      <c r="Y223" s="5">
        <v>99999999</v>
      </c>
      <c r="Z223" s="5" t="s">
        <v>34</v>
      </c>
      <c r="AA223" s="5" t="s">
        <v>35</v>
      </c>
      <c r="AD223" s="5" t="s">
        <v>36</v>
      </c>
      <c r="AE223" s="5">
        <v>59.32</v>
      </c>
      <c r="AF223" s="5">
        <v>0</v>
      </c>
      <c r="AG223" s="5">
        <v>10.68</v>
      </c>
      <c r="AH223" s="5">
        <f t="shared" si="42"/>
        <v>70</v>
      </c>
    </row>
    <row r="224" spans="1:34" x14ac:dyDescent="0.25">
      <c r="A224" s="5">
        <v>209</v>
      </c>
      <c r="B224" s="5" t="s">
        <v>29</v>
      </c>
      <c r="C224" s="5" t="s">
        <v>38</v>
      </c>
      <c r="D224" s="5" t="s">
        <v>332</v>
      </c>
      <c r="E224" s="15" t="str">
        <f t="shared" si="43"/>
        <v>F001</v>
      </c>
      <c r="F224" s="15" t="str">
        <f t="shared" si="33"/>
        <v>8571</v>
      </c>
      <c r="G224" s="15" t="str">
        <f t="shared" si="34"/>
        <v>1-8</v>
      </c>
      <c r="H224" s="5" t="s">
        <v>327</v>
      </c>
      <c r="I224" s="5">
        <f t="shared" si="35"/>
        <v>2</v>
      </c>
      <c r="J224" s="5">
        <f t="shared" si="36"/>
        <v>2022</v>
      </c>
      <c r="K224" s="5">
        <f t="shared" si="37"/>
        <v>22</v>
      </c>
      <c r="L224" s="7">
        <f t="shared" si="38"/>
        <v>44614</v>
      </c>
      <c r="M224" s="5" t="s">
        <v>327</v>
      </c>
      <c r="R224" s="5" t="s">
        <v>92</v>
      </c>
      <c r="S224" s="5" t="s">
        <v>40</v>
      </c>
      <c r="T224" s="5" t="s">
        <v>41</v>
      </c>
      <c r="U224" s="5" t="s">
        <v>200</v>
      </c>
      <c r="V224" s="5" t="str">
        <f t="shared" si="39"/>
        <v>rodrigo vasquez jesus juan jose</v>
      </c>
      <c r="W224" s="5" t="str">
        <f t="shared" si="40"/>
        <v>RODRIGO VASQUEZ JESUS JUAN JOSE</v>
      </c>
      <c r="X224" s="5" t="str">
        <f t="shared" si="41"/>
        <v>Rodrigo Vasquez Jesus Juan Jose</v>
      </c>
      <c r="Y224" s="5">
        <v>10471184506</v>
      </c>
      <c r="Z224" s="5" t="s">
        <v>34</v>
      </c>
      <c r="AA224" s="5" t="s">
        <v>35</v>
      </c>
      <c r="AD224" s="5" t="s">
        <v>36</v>
      </c>
      <c r="AE224" s="5">
        <v>127.12</v>
      </c>
      <c r="AF224" s="5">
        <v>0</v>
      </c>
      <c r="AG224" s="5">
        <v>22.88</v>
      </c>
      <c r="AH224" s="5">
        <f t="shared" si="42"/>
        <v>150</v>
      </c>
    </row>
    <row r="225" spans="1:34" x14ac:dyDescent="0.25">
      <c r="A225" s="5">
        <v>210</v>
      </c>
      <c r="B225" s="5" t="s">
        <v>29</v>
      </c>
      <c r="C225" s="5" t="s">
        <v>30</v>
      </c>
      <c r="D225" s="5" t="s">
        <v>333</v>
      </c>
      <c r="E225" s="15" t="str">
        <f t="shared" si="43"/>
        <v>B001</v>
      </c>
      <c r="F225" s="15" t="str">
        <f t="shared" si="33"/>
        <v>17196</v>
      </c>
      <c r="G225" s="15" t="str">
        <f t="shared" si="34"/>
        <v>1-1</v>
      </c>
      <c r="H225" s="5" t="s">
        <v>327</v>
      </c>
      <c r="I225" s="5">
        <f t="shared" si="35"/>
        <v>2</v>
      </c>
      <c r="J225" s="5">
        <f t="shared" si="36"/>
        <v>2022</v>
      </c>
      <c r="K225" s="5">
        <f t="shared" si="37"/>
        <v>22</v>
      </c>
      <c r="L225" s="7">
        <f t="shared" si="38"/>
        <v>44614</v>
      </c>
      <c r="M225" s="5" t="s">
        <v>327</v>
      </c>
      <c r="U225" s="5" t="s">
        <v>33</v>
      </c>
      <c r="V225" s="5" t="str">
        <f t="shared" si="39"/>
        <v>clientes - varios</v>
      </c>
      <c r="W225" s="5" t="str">
        <f t="shared" si="40"/>
        <v>CLIENTES - VARIOS</v>
      </c>
      <c r="X225" s="5" t="str">
        <f t="shared" si="41"/>
        <v>Clientes - Varios</v>
      </c>
      <c r="Y225" s="5">
        <v>99999999</v>
      </c>
      <c r="Z225" s="5" t="s">
        <v>34</v>
      </c>
      <c r="AA225" s="5" t="s">
        <v>35</v>
      </c>
      <c r="AD225" s="5" t="s">
        <v>36</v>
      </c>
      <c r="AE225" s="5">
        <v>169.49</v>
      </c>
      <c r="AF225" s="5">
        <v>0</v>
      </c>
      <c r="AG225" s="5">
        <v>30.51</v>
      </c>
      <c r="AH225" s="5">
        <f t="shared" si="42"/>
        <v>200</v>
      </c>
    </row>
    <row r="226" spans="1:34" x14ac:dyDescent="0.25">
      <c r="A226" s="5">
        <v>211</v>
      </c>
      <c r="B226" s="5" t="s">
        <v>49</v>
      </c>
      <c r="C226" s="5" t="s">
        <v>38</v>
      </c>
      <c r="D226" s="5" t="s">
        <v>334</v>
      </c>
      <c r="E226" s="15" t="str">
        <f t="shared" si="43"/>
        <v>F003</v>
      </c>
      <c r="F226" s="15" t="str">
        <f t="shared" si="33"/>
        <v>2112</v>
      </c>
      <c r="G226" s="15" t="str">
        <f t="shared" si="34"/>
        <v>3-2</v>
      </c>
      <c r="H226" s="5" t="s">
        <v>327</v>
      </c>
      <c r="I226" s="5">
        <f t="shared" si="35"/>
        <v>2</v>
      </c>
      <c r="J226" s="5">
        <f t="shared" si="36"/>
        <v>2022</v>
      </c>
      <c r="K226" s="5">
        <f t="shared" si="37"/>
        <v>22</v>
      </c>
      <c r="L226" s="7">
        <f t="shared" si="38"/>
        <v>44614</v>
      </c>
      <c r="M226" s="5" t="s">
        <v>327</v>
      </c>
      <c r="R226" s="5" t="s">
        <v>60</v>
      </c>
      <c r="S226" s="5" t="s">
        <v>61</v>
      </c>
      <c r="T226" s="5" t="s">
        <v>60</v>
      </c>
      <c r="U226" s="5" t="s">
        <v>335</v>
      </c>
      <c r="V226" s="5" t="str">
        <f t="shared" si="39"/>
        <v>fustamante benavidez aladino</v>
      </c>
      <c r="W226" s="5" t="str">
        <f t="shared" si="40"/>
        <v>FUSTAMANTE BENAVIDEZ ALADINO</v>
      </c>
      <c r="X226" s="5" t="str">
        <f t="shared" si="41"/>
        <v>Fustamante Benavidez Aladino</v>
      </c>
      <c r="Y226" s="5">
        <v>10273605962</v>
      </c>
      <c r="Z226" s="5" t="s">
        <v>34</v>
      </c>
      <c r="AA226" s="5" t="s">
        <v>35</v>
      </c>
      <c r="AD226" s="5" t="s">
        <v>36</v>
      </c>
      <c r="AE226" s="5">
        <v>423.73</v>
      </c>
      <c r="AF226" s="5">
        <v>0</v>
      </c>
      <c r="AG226" s="5">
        <v>76.27</v>
      </c>
      <c r="AH226" s="5">
        <f t="shared" si="42"/>
        <v>500</v>
      </c>
    </row>
    <row r="227" spans="1:34" x14ac:dyDescent="0.25">
      <c r="A227" s="5">
        <v>212</v>
      </c>
      <c r="B227" s="5" t="s">
        <v>49</v>
      </c>
      <c r="C227" s="5" t="s">
        <v>38</v>
      </c>
      <c r="D227" s="5" t="s">
        <v>336</v>
      </c>
      <c r="E227" s="15" t="str">
        <f t="shared" si="43"/>
        <v>F003</v>
      </c>
      <c r="F227" s="15" t="str">
        <f t="shared" si="33"/>
        <v>2111</v>
      </c>
      <c r="G227" s="15" t="str">
        <f t="shared" si="34"/>
        <v>3-2</v>
      </c>
      <c r="H227" s="5" t="s">
        <v>327</v>
      </c>
      <c r="I227" s="5">
        <f t="shared" si="35"/>
        <v>2</v>
      </c>
      <c r="J227" s="5">
        <f t="shared" si="36"/>
        <v>2022</v>
      </c>
      <c r="K227" s="5">
        <f t="shared" si="37"/>
        <v>22</v>
      </c>
      <c r="L227" s="7">
        <f t="shared" si="38"/>
        <v>44614</v>
      </c>
      <c r="M227" s="5" t="s">
        <v>327</v>
      </c>
      <c r="S227" s="5" t="s">
        <v>40</v>
      </c>
      <c r="T227" s="5" t="s">
        <v>41</v>
      </c>
      <c r="U227" s="5" t="s">
        <v>157</v>
      </c>
      <c r="V227" s="5" t="str">
        <f t="shared" si="39"/>
        <v>la torre vallejos fernando camilo</v>
      </c>
      <c r="W227" s="5" t="str">
        <f t="shared" si="40"/>
        <v>LA TORRE VALLEJOS FERNANDO CAMILO</v>
      </c>
      <c r="X227" s="5" t="str">
        <f t="shared" si="41"/>
        <v>La Torre Vallejos Fernando Camilo</v>
      </c>
      <c r="Y227" s="5">
        <v>10167268094</v>
      </c>
      <c r="Z227" s="5" t="s">
        <v>34</v>
      </c>
      <c r="AA227" s="5" t="s">
        <v>35</v>
      </c>
      <c r="AD227" s="5" t="s">
        <v>36</v>
      </c>
      <c r="AE227" s="5">
        <v>38.14</v>
      </c>
      <c r="AF227" s="5">
        <v>0</v>
      </c>
      <c r="AG227" s="5">
        <v>6.86</v>
      </c>
      <c r="AH227" s="5">
        <f t="shared" si="42"/>
        <v>45</v>
      </c>
    </row>
    <row r="228" spans="1:34" x14ac:dyDescent="0.25">
      <c r="A228" s="5">
        <v>213</v>
      </c>
      <c r="B228" s="5" t="s">
        <v>29</v>
      </c>
      <c r="C228" s="5" t="s">
        <v>30</v>
      </c>
      <c r="D228" s="5" t="s">
        <v>337</v>
      </c>
      <c r="E228" s="15" t="str">
        <f t="shared" si="43"/>
        <v>B001</v>
      </c>
      <c r="F228" s="15" t="str">
        <f t="shared" si="33"/>
        <v>17195</v>
      </c>
      <c r="G228" s="15" t="str">
        <f t="shared" si="34"/>
        <v>1-1</v>
      </c>
      <c r="H228" s="5" t="s">
        <v>327</v>
      </c>
      <c r="I228" s="5">
        <f t="shared" si="35"/>
        <v>2</v>
      </c>
      <c r="J228" s="5">
        <f t="shared" si="36"/>
        <v>2022</v>
      </c>
      <c r="K228" s="5">
        <f t="shared" si="37"/>
        <v>22</v>
      </c>
      <c r="L228" s="7">
        <f t="shared" si="38"/>
        <v>44614</v>
      </c>
      <c r="M228" s="5" t="s">
        <v>327</v>
      </c>
      <c r="U228" s="5" t="s">
        <v>33</v>
      </c>
      <c r="V228" s="5" t="str">
        <f t="shared" si="39"/>
        <v>clientes - varios</v>
      </c>
      <c r="W228" s="5" t="str">
        <f t="shared" si="40"/>
        <v>CLIENTES - VARIOS</v>
      </c>
      <c r="X228" s="5" t="str">
        <f t="shared" si="41"/>
        <v>Clientes - Varios</v>
      </c>
      <c r="Y228" s="5">
        <v>99999999</v>
      </c>
      <c r="Z228" s="5" t="s">
        <v>34</v>
      </c>
      <c r="AA228" s="5" t="s">
        <v>35</v>
      </c>
      <c r="AD228" s="5" t="s">
        <v>36</v>
      </c>
      <c r="AE228" s="5">
        <v>169.49</v>
      </c>
      <c r="AF228" s="5">
        <v>0</v>
      </c>
      <c r="AG228" s="5">
        <v>30.51</v>
      </c>
      <c r="AH228" s="5">
        <f t="shared" si="42"/>
        <v>200</v>
      </c>
    </row>
    <row r="229" spans="1:34" x14ac:dyDescent="0.25">
      <c r="A229" s="5">
        <v>214</v>
      </c>
      <c r="B229" s="5" t="s">
        <v>29</v>
      </c>
      <c r="C229" s="5" t="s">
        <v>30</v>
      </c>
      <c r="D229" s="5" t="s">
        <v>338</v>
      </c>
      <c r="E229" s="15" t="str">
        <f t="shared" si="43"/>
        <v>B001</v>
      </c>
      <c r="F229" s="15" t="str">
        <f t="shared" si="33"/>
        <v>17194</v>
      </c>
      <c r="G229" s="15" t="str">
        <f t="shared" si="34"/>
        <v>1-1</v>
      </c>
      <c r="H229" s="5" t="s">
        <v>327</v>
      </c>
      <c r="I229" s="5">
        <f t="shared" si="35"/>
        <v>2</v>
      </c>
      <c r="J229" s="5">
        <f t="shared" si="36"/>
        <v>2022</v>
      </c>
      <c r="K229" s="5">
        <f t="shared" si="37"/>
        <v>22</v>
      </c>
      <c r="L229" s="7">
        <f t="shared" si="38"/>
        <v>44614</v>
      </c>
      <c r="M229" s="5" t="s">
        <v>327</v>
      </c>
      <c r="U229" s="5" t="s">
        <v>33</v>
      </c>
      <c r="V229" s="5" t="str">
        <f t="shared" si="39"/>
        <v>clientes - varios</v>
      </c>
      <c r="W229" s="5" t="str">
        <f t="shared" si="40"/>
        <v>CLIENTES - VARIOS</v>
      </c>
      <c r="X229" s="5" t="str">
        <f t="shared" si="41"/>
        <v>Clientes - Varios</v>
      </c>
      <c r="Y229" s="5">
        <v>99999999</v>
      </c>
      <c r="Z229" s="5" t="s">
        <v>34</v>
      </c>
      <c r="AA229" s="5" t="s">
        <v>35</v>
      </c>
      <c r="AD229" s="5" t="s">
        <v>36</v>
      </c>
      <c r="AE229" s="5">
        <v>29.66</v>
      </c>
      <c r="AF229" s="5">
        <v>0</v>
      </c>
      <c r="AG229" s="5">
        <v>5.34</v>
      </c>
      <c r="AH229" s="5">
        <f t="shared" si="42"/>
        <v>35</v>
      </c>
    </row>
    <row r="230" spans="1:34" x14ac:dyDescent="0.25">
      <c r="A230" s="5">
        <v>215</v>
      </c>
      <c r="B230" s="5" t="s">
        <v>29</v>
      </c>
      <c r="C230" s="5" t="s">
        <v>30</v>
      </c>
      <c r="D230" s="5" t="s">
        <v>339</v>
      </c>
      <c r="E230" s="15" t="str">
        <f t="shared" si="43"/>
        <v>B001</v>
      </c>
      <c r="F230" s="15" t="str">
        <f t="shared" si="33"/>
        <v>17193</v>
      </c>
      <c r="G230" s="15" t="str">
        <f t="shared" si="34"/>
        <v>1-1</v>
      </c>
      <c r="H230" s="5" t="s">
        <v>327</v>
      </c>
      <c r="I230" s="5">
        <f t="shared" si="35"/>
        <v>2</v>
      </c>
      <c r="J230" s="5">
        <f t="shared" si="36"/>
        <v>2022</v>
      </c>
      <c r="K230" s="5">
        <f t="shared" si="37"/>
        <v>22</v>
      </c>
      <c r="L230" s="7">
        <f t="shared" si="38"/>
        <v>44614</v>
      </c>
      <c r="M230" s="5" t="s">
        <v>327</v>
      </c>
      <c r="U230" s="5" t="s">
        <v>33</v>
      </c>
      <c r="V230" s="5" t="str">
        <f t="shared" si="39"/>
        <v>clientes - varios</v>
      </c>
      <c r="W230" s="5" t="str">
        <f t="shared" si="40"/>
        <v>CLIENTES - VARIOS</v>
      </c>
      <c r="X230" s="5" t="str">
        <f t="shared" si="41"/>
        <v>Clientes - Varios</v>
      </c>
      <c r="Y230" s="5">
        <v>99999999</v>
      </c>
      <c r="Z230" s="5" t="s">
        <v>34</v>
      </c>
      <c r="AA230" s="5" t="s">
        <v>35</v>
      </c>
      <c r="AD230" s="5" t="s">
        <v>36</v>
      </c>
      <c r="AE230" s="5">
        <v>508.47</v>
      </c>
      <c r="AF230" s="5">
        <v>0</v>
      </c>
      <c r="AG230" s="5">
        <v>91.53</v>
      </c>
      <c r="AH230" s="5">
        <f t="shared" si="42"/>
        <v>600</v>
      </c>
    </row>
    <row r="231" spans="1:34" x14ac:dyDescent="0.25">
      <c r="A231" s="5">
        <v>216</v>
      </c>
      <c r="B231" s="5" t="s">
        <v>49</v>
      </c>
      <c r="C231" s="5" t="s">
        <v>30</v>
      </c>
      <c r="D231" s="5" t="s">
        <v>340</v>
      </c>
      <c r="E231" s="15" t="str">
        <f t="shared" si="43"/>
        <v>B003</v>
      </c>
      <c r="F231" s="15" t="str">
        <f t="shared" si="33"/>
        <v>12793</v>
      </c>
      <c r="G231" s="15" t="str">
        <f t="shared" si="34"/>
        <v>3-1</v>
      </c>
      <c r="H231" s="5" t="s">
        <v>327</v>
      </c>
      <c r="I231" s="5">
        <f t="shared" si="35"/>
        <v>2</v>
      </c>
      <c r="J231" s="5">
        <f t="shared" si="36"/>
        <v>2022</v>
      </c>
      <c r="K231" s="5">
        <f t="shared" si="37"/>
        <v>22</v>
      </c>
      <c r="L231" s="7">
        <f t="shared" si="38"/>
        <v>44614</v>
      </c>
      <c r="M231" s="5" t="s">
        <v>327</v>
      </c>
      <c r="U231" s="5" t="s">
        <v>33</v>
      </c>
      <c r="V231" s="5" t="str">
        <f t="shared" si="39"/>
        <v>clientes - varios</v>
      </c>
      <c r="W231" s="5" t="str">
        <f t="shared" si="40"/>
        <v>CLIENTES - VARIOS</v>
      </c>
      <c r="X231" s="5" t="str">
        <f t="shared" si="41"/>
        <v>Clientes - Varios</v>
      </c>
      <c r="Y231" s="5">
        <v>99999999</v>
      </c>
      <c r="Z231" s="5" t="s">
        <v>34</v>
      </c>
      <c r="AA231" s="5" t="s">
        <v>35</v>
      </c>
      <c r="AD231" s="5" t="s">
        <v>36</v>
      </c>
      <c r="AE231" s="5">
        <v>508.47</v>
      </c>
      <c r="AF231" s="5">
        <v>0</v>
      </c>
      <c r="AG231" s="5">
        <v>91.53</v>
      </c>
      <c r="AH231" s="5">
        <f t="shared" si="42"/>
        <v>600</v>
      </c>
    </row>
    <row r="232" spans="1:34" x14ac:dyDescent="0.25">
      <c r="A232" s="5">
        <v>217</v>
      </c>
      <c r="B232" s="5" t="s">
        <v>49</v>
      </c>
      <c r="C232" s="5" t="s">
        <v>30</v>
      </c>
      <c r="D232" s="5" t="s">
        <v>341</v>
      </c>
      <c r="E232" s="15" t="str">
        <f t="shared" si="43"/>
        <v>B003</v>
      </c>
      <c r="F232" s="15" t="str">
        <f t="shared" si="33"/>
        <v>12792</v>
      </c>
      <c r="G232" s="15" t="str">
        <f t="shared" si="34"/>
        <v>3-1</v>
      </c>
      <c r="H232" s="5" t="s">
        <v>327</v>
      </c>
      <c r="I232" s="5">
        <f t="shared" si="35"/>
        <v>2</v>
      </c>
      <c r="J232" s="5">
        <f t="shared" si="36"/>
        <v>2022</v>
      </c>
      <c r="K232" s="5">
        <f t="shared" si="37"/>
        <v>22</v>
      </c>
      <c r="L232" s="7">
        <f t="shared" si="38"/>
        <v>44614</v>
      </c>
      <c r="M232" s="5" t="s">
        <v>327</v>
      </c>
      <c r="U232" s="5" t="s">
        <v>33</v>
      </c>
      <c r="V232" s="5" t="str">
        <f t="shared" si="39"/>
        <v>clientes - varios</v>
      </c>
      <c r="W232" s="5" t="str">
        <f t="shared" si="40"/>
        <v>CLIENTES - VARIOS</v>
      </c>
      <c r="X232" s="5" t="str">
        <f t="shared" si="41"/>
        <v>Clientes - Varios</v>
      </c>
      <c r="Y232" s="5">
        <v>99999999</v>
      </c>
      <c r="Z232" s="5" t="s">
        <v>34</v>
      </c>
      <c r="AA232" s="5" t="s">
        <v>35</v>
      </c>
      <c r="AD232" s="5" t="s">
        <v>36</v>
      </c>
      <c r="AE232" s="5">
        <v>508.47</v>
      </c>
      <c r="AF232" s="5">
        <v>0</v>
      </c>
      <c r="AG232" s="5">
        <v>91.53</v>
      </c>
      <c r="AH232" s="5">
        <f t="shared" si="42"/>
        <v>600</v>
      </c>
    </row>
    <row r="233" spans="1:34" x14ac:dyDescent="0.25">
      <c r="A233" s="5">
        <v>218</v>
      </c>
      <c r="B233" s="5" t="s">
        <v>49</v>
      </c>
      <c r="C233" s="5" t="s">
        <v>30</v>
      </c>
      <c r="D233" s="5" t="s">
        <v>342</v>
      </c>
      <c r="E233" s="15" t="str">
        <f t="shared" si="43"/>
        <v>B003</v>
      </c>
      <c r="F233" s="15" t="str">
        <f t="shared" si="33"/>
        <v>12791</v>
      </c>
      <c r="G233" s="15" t="str">
        <f t="shared" si="34"/>
        <v>3-1</v>
      </c>
      <c r="H233" s="5" t="s">
        <v>327</v>
      </c>
      <c r="I233" s="5">
        <f t="shared" si="35"/>
        <v>2</v>
      </c>
      <c r="J233" s="5">
        <f t="shared" si="36"/>
        <v>2022</v>
      </c>
      <c r="K233" s="5">
        <f t="shared" si="37"/>
        <v>22</v>
      </c>
      <c r="L233" s="7">
        <f t="shared" si="38"/>
        <v>44614</v>
      </c>
      <c r="M233" s="5" t="s">
        <v>327</v>
      </c>
      <c r="U233" s="5" t="s">
        <v>33</v>
      </c>
      <c r="V233" s="5" t="str">
        <f t="shared" si="39"/>
        <v>clientes - varios</v>
      </c>
      <c r="W233" s="5" t="str">
        <f t="shared" si="40"/>
        <v>CLIENTES - VARIOS</v>
      </c>
      <c r="X233" s="5" t="str">
        <f t="shared" si="41"/>
        <v>Clientes - Varios</v>
      </c>
      <c r="Y233" s="5">
        <v>99999999</v>
      </c>
      <c r="Z233" s="5" t="s">
        <v>34</v>
      </c>
      <c r="AA233" s="5" t="s">
        <v>35</v>
      </c>
      <c r="AD233" s="5" t="s">
        <v>36</v>
      </c>
      <c r="AE233" s="5">
        <v>508.47</v>
      </c>
      <c r="AF233" s="5">
        <v>0</v>
      </c>
      <c r="AG233" s="5">
        <v>91.53</v>
      </c>
      <c r="AH233" s="5">
        <f t="shared" si="42"/>
        <v>600</v>
      </c>
    </row>
    <row r="234" spans="1:34" x14ac:dyDescent="0.25">
      <c r="A234" s="5">
        <v>219</v>
      </c>
      <c r="B234" s="5" t="s">
        <v>49</v>
      </c>
      <c r="C234" s="5" t="s">
        <v>30</v>
      </c>
      <c r="D234" s="5" t="s">
        <v>343</v>
      </c>
      <c r="E234" s="15" t="str">
        <f t="shared" si="43"/>
        <v>B003</v>
      </c>
      <c r="F234" s="15" t="str">
        <f t="shared" si="33"/>
        <v>12790</v>
      </c>
      <c r="G234" s="15" t="str">
        <f t="shared" si="34"/>
        <v>3-1</v>
      </c>
      <c r="H234" s="5" t="s">
        <v>327</v>
      </c>
      <c r="I234" s="5">
        <f t="shared" si="35"/>
        <v>2</v>
      </c>
      <c r="J234" s="5">
        <f t="shared" si="36"/>
        <v>2022</v>
      </c>
      <c r="K234" s="5">
        <f t="shared" si="37"/>
        <v>22</v>
      </c>
      <c r="L234" s="7">
        <f t="shared" si="38"/>
        <v>44614</v>
      </c>
      <c r="M234" s="5" t="s">
        <v>327</v>
      </c>
      <c r="U234" s="5" t="s">
        <v>33</v>
      </c>
      <c r="V234" s="5" t="str">
        <f t="shared" si="39"/>
        <v>clientes - varios</v>
      </c>
      <c r="W234" s="5" t="str">
        <f t="shared" si="40"/>
        <v>CLIENTES - VARIOS</v>
      </c>
      <c r="X234" s="5" t="str">
        <f t="shared" si="41"/>
        <v>Clientes - Varios</v>
      </c>
      <c r="Y234" s="5">
        <v>99999999</v>
      </c>
      <c r="Z234" s="5" t="s">
        <v>34</v>
      </c>
      <c r="AA234" s="5" t="s">
        <v>35</v>
      </c>
      <c r="AD234" s="5" t="s">
        <v>36</v>
      </c>
      <c r="AE234" s="5">
        <v>508.47</v>
      </c>
      <c r="AF234" s="5">
        <v>0</v>
      </c>
      <c r="AG234" s="5">
        <v>91.53</v>
      </c>
      <c r="AH234" s="5">
        <f t="shared" si="42"/>
        <v>600</v>
      </c>
    </row>
    <row r="235" spans="1:34" x14ac:dyDescent="0.25">
      <c r="A235" s="5">
        <v>220</v>
      </c>
      <c r="B235" s="5" t="s">
        <v>49</v>
      </c>
      <c r="C235" s="5" t="s">
        <v>30</v>
      </c>
      <c r="D235" s="5" t="s">
        <v>344</v>
      </c>
      <c r="E235" s="15" t="str">
        <f t="shared" si="43"/>
        <v>B003</v>
      </c>
      <c r="F235" s="15" t="str">
        <f t="shared" si="33"/>
        <v>12789</v>
      </c>
      <c r="G235" s="15" t="str">
        <f t="shared" si="34"/>
        <v>3-1</v>
      </c>
      <c r="H235" s="5" t="s">
        <v>327</v>
      </c>
      <c r="I235" s="5">
        <f t="shared" si="35"/>
        <v>2</v>
      </c>
      <c r="J235" s="5">
        <f t="shared" si="36"/>
        <v>2022</v>
      </c>
      <c r="K235" s="5">
        <f t="shared" si="37"/>
        <v>22</v>
      </c>
      <c r="L235" s="7">
        <f t="shared" si="38"/>
        <v>44614</v>
      </c>
      <c r="M235" s="5" t="s">
        <v>327</v>
      </c>
      <c r="U235" s="5" t="s">
        <v>33</v>
      </c>
      <c r="V235" s="5" t="str">
        <f t="shared" si="39"/>
        <v>clientes - varios</v>
      </c>
      <c r="W235" s="5" t="str">
        <f t="shared" si="40"/>
        <v>CLIENTES - VARIOS</v>
      </c>
      <c r="X235" s="5" t="str">
        <f t="shared" si="41"/>
        <v>Clientes - Varios</v>
      </c>
      <c r="Y235" s="5">
        <v>99999999</v>
      </c>
      <c r="Z235" s="5" t="s">
        <v>34</v>
      </c>
      <c r="AA235" s="5" t="s">
        <v>35</v>
      </c>
      <c r="AD235" s="5" t="s">
        <v>36</v>
      </c>
      <c r="AE235" s="5">
        <v>508.47</v>
      </c>
      <c r="AF235" s="5">
        <v>0</v>
      </c>
      <c r="AG235" s="5">
        <v>91.53</v>
      </c>
      <c r="AH235" s="5">
        <f t="shared" si="42"/>
        <v>600</v>
      </c>
    </row>
    <row r="236" spans="1:34" x14ac:dyDescent="0.25">
      <c r="A236" s="5">
        <v>221</v>
      </c>
      <c r="B236" s="5" t="s">
        <v>49</v>
      </c>
      <c r="C236" s="5" t="s">
        <v>30</v>
      </c>
      <c r="D236" s="5" t="s">
        <v>345</v>
      </c>
      <c r="E236" s="15" t="str">
        <f t="shared" si="43"/>
        <v>B003</v>
      </c>
      <c r="F236" s="15" t="str">
        <f t="shared" si="33"/>
        <v>12788</v>
      </c>
      <c r="G236" s="15" t="str">
        <f t="shared" si="34"/>
        <v>3-1</v>
      </c>
      <c r="H236" s="5" t="s">
        <v>327</v>
      </c>
      <c r="I236" s="5">
        <f t="shared" si="35"/>
        <v>2</v>
      </c>
      <c r="J236" s="5">
        <f t="shared" si="36"/>
        <v>2022</v>
      </c>
      <c r="K236" s="5">
        <f t="shared" si="37"/>
        <v>22</v>
      </c>
      <c r="L236" s="7">
        <f t="shared" si="38"/>
        <v>44614</v>
      </c>
      <c r="M236" s="5" t="s">
        <v>327</v>
      </c>
      <c r="U236" s="5" t="s">
        <v>33</v>
      </c>
      <c r="V236" s="5" t="str">
        <f t="shared" si="39"/>
        <v>clientes - varios</v>
      </c>
      <c r="W236" s="5" t="str">
        <f t="shared" si="40"/>
        <v>CLIENTES - VARIOS</v>
      </c>
      <c r="X236" s="5" t="str">
        <f t="shared" si="41"/>
        <v>Clientes - Varios</v>
      </c>
      <c r="Y236" s="5">
        <v>99999999</v>
      </c>
      <c r="Z236" s="5" t="s">
        <v>34</v>
      </c>
      <c r="AA236" s="5" t="s">
        <v>35</v>
      </c>
      <c r="AD236" s="5" t="s">
        <v>36</v>
      </c>
      <c r="AE236" s="5">
        <v>508.47</v>
      </c>
      <c r="AF236" s="5">
        <v>0</v>
      </c>
      <c r="AG236" s="5">
        <v>91.53</v>
      </c>
      <c r="AH236" s="5">
        <f t="shared" si="42"/>
        <v>600</v>
      </c>
    </row>
    <row r="237" spans="1:34" x14ac:dyDescent="0.25">
      <c r="A237" s="5">
        <v>222</v>
      </c>
      <c r="B237" s="5" t="s">
        <v>49</v>
      </c>
      <c r="C237" s="5" t="s">
        <v>30</v>
      </c>
      <c r="D237" s="5" t="s">
        <v>346</v>
      </c>
      <c r="E237" s="15" t="str">
        <f t="shared" si="43"/>
        <v>B003</v>
      </c>
      <c r="F237" s="15" t="str">
        <f t="shared" si="33"/>
        <v>12787</v>
      </c>
      <c r="G237" s="15" t="str">
        <f t="shared" si="34"/>
        <v>3-1</v>
      </c>
      <c r="H237" s="5" t="s">
        <v>327</v>
      </c>
      <c r="I237" s="5">
        <f t="shared" si="35"/>
        <v>2</v>
      </c>
      <c r="J237" s="5">
        <f t="shared" si="36"/>
        <v>2022</v>
      </c>
      <c r="K237" s="5">
        <f t="shared" si="37"/>
        <v>22</v>
      </c>
      <c r="L237" s="7">
        <f t="shared" si="38"/>
        <v>44614</v>
      </c>
      <c r="M237" s="5" t="s">
        <v>327</v>
      </c>
      <c r="U237" s="5" t="s">
        <v>33</v>
      </c>
      <c r="V237" s="5" t="str">
        <f t="shared" si="39"/>
        <v>clientes - varios</v>
      </c>
      <c r="W237" s="5" t="str">
        <f t="shared" si="40"/>
        <v>CLIENTES - VARIOS</v>
      </c>
      <c r="X237" s="5" t="str">
        <f t="shared" si="41"/>
        <v>Clientes - Varios</v>
      </c>
      <c r="Y237" s="5">
        <v>99999999</v>
      </c>
      <c r="Z237" s="5" t="s">
        <v>34</v>
      </c>
      <c r="AA237" s="5" t="s">
        <v>35</v>
      </c>
      <c r="AD237" s="5" t="s">
        <v>36</v>
      </c>
      <c r="AE237" s="5">
        <v>508.47</v>
      </c>
      <c r="AF237" s="5">
        <v>0</v>
      </c>
      <c r="AG237" s="5">
        <v>91.53</v>
      </c>
      <c r="AH237" s="5">
        <f t="shared" si="42"/>
        <v>600</v>
      </c>
    </row>
    <row r="238" spans="1:34" x14ac:dyDescent="0.25">
      <c r="A238" s="5">
        <v>223</v>
      </c>
      <c r="B238" s="5" t="s">
        <v>49</v>
      </c>
      <c r="C238" s="5" t="s">
        <v>30</v>
      </c>
      <c r="D238" s="5" t="s">
        <v>347</v>
      </c>
      <c r="E238" s="15" t="str">
        <f t="shared" si="43"/>
        <v>B003</v>
      </c>
      <c r="F238" s="15" t="str">
        <f t="shared" si="33"/>
        <v>12786</v>
      </c>
      <c r="G238" s="15" t="str">
        <f t="shared" si="34"/>
        <v>3-1</v>
      </c>
      <c r="H238" s="5" t="s">
        <v>327</v>
      </c>
      <c r="I238" s="5">
        <f t="shared" si="35"/>
        <v>2</v>
      </c>
      <c r="J238" s="5">
        <f t="shared" si="36"/>
        <v>2022</v>
      </c>
      <c r="K238" s="5">
        <f t="shared" si="37"/>
        <v>22</v>
      </c>
      <c r="L238" s="7">
        <f t="shared" si="38"/>
        <v>44614</v>
      </c>
      <c r="M238" s="5" t="s">
        <v>327</v>
      </c>
      <c r="U238" s="5" t="s">
        <v>33</v>
      </c>
      <c r="V238" s="5" t="str">
        <f t="shared" si="39"/>
        <v>clientes - varios</v>
      </c>
      <c r="W238" s="5" t="str">
        <f t="shared" si="40"/>
        <v>CLIENTES - VARIOS</v>
      </c>
      <c r="X238" s="5" t="str">
        <f t="shared" si="41"/>
        <v>Clientes - Varios</v>
      </c>
      <c r="Y238" s="5">
        <v>99999999</v>
      </c>
      <c r="Z238" s="5" t="s">
        <v>34</v>
      </c>
      <c r="AA238" s="5" t="s">
        <v>35</v>
      </c>
      <c r="AD238" s="5" t="s">
        <v>36</v>
      </c>
      <c r="AE238" s="5">
        <v>508.47</v>
      </c>
      <c r="AF238" s="5">
        <v>0</v>
      </c>
      <c r="AG238" s="5">
        <v>91.53</v>
      </c>
      <c r="AH238" s="5">
        <f t="shared" si="42"/>
        <v>600</v>
      </c>
    </row>
    <row r="239" spans="1:34" x14ac:dyDescent="0.25">
      <c r="A239" s="5">
        <v>224</v>
      </c>
      <c r="B239" s="5" t="s">
        <v>49</v>
      </c>
      <c r="C239" s="5" t="s">
        <v>30</v>
      </c>
      <c r="D239" s="5" t="s">
        <v>348</v>
      </c>
      <c r="E239" s="15" t="str">
        <f t="shared" si="43"/>
        <v>B003</v>
      </c>
      <c r="F239" s="15" t="str">
        <f t="shared" si="33"/>
        <v>12785</v>
      </c>
      <c r="G239" s="15" t="str">
        <f t="shared" si="34"/>
        <v>3-1</v>
      </c>
      <c r="H239" s="5" t="s">
        <v>327</v>
      </c>
      <c r="I239" s="5">
        <f t="shared" si="35"/>
        <v>2</v>
      </c>
      <c r="J239" s="5">
        <f t="shared" si="36"/>
        <v>2022</v>
      </c>
      <c r="K239" s="5">
        <f t="shared" si="37"/>
        <v>22</v>
      </c>
      <c r="L239" s="7">
        <f t="shared" si="38"/>
        <v>44614</v>
      </c>
      <c r="M239" s="5" t="s">
        <v>327</v>
      </c>
      <c r="U239" s="5" t="s">
        <v>33</v>
      </c>
      <c r="V239" s="5" t="str">
        <f t="shared" si="39"/>
        <v>clientes - varios</v>
      </c>
      <c r="W239" s="5" t="str">
        <f t="shared" si="40"/>
        <v>CLIENTES - VARIOS</v>
      </c>
      <c r="X239" s="5" t="str">
        <f t="shared" si="41"/>
        <v>Clientes - Varios</v>
      </c>
      <c r="Y239" s="5">
        <v>99999999</v>
      </c>
      <c r="Z239" s="5" t="s">
        <v>34</v>
      </c>
      <c r="AA239" s="5" t="s">
        <v>35</v>
      </c>
      <c r="AD239" s="5" t="s">
        <v>36</v>
      </c>
      <c r="AE239" s="5">
        <v>508.47</v>
      </c>
      <c r="AF239" s="5">
        <v>0</v>
      </c>
      <c r="AG239" s="5">
        <v>91.53</v>
      </c>
      <c r="AH239" s="5">
        <f t="shared" si="42"/>
        <v>600</v>
      </c>
    </row>
    <row r="240" spans="1:34" x14ac:dyDescent="0.25">
      <c r="A240" s="5">
        <v>225</v>
      </c>
      <c r="B240" s="5" t="s">
        <v>49</v>
      </c>
      <c r="C240" s="5" t="s">
        <v>30</v>
      </c>
      <c r="D240" s="5" t="s">
        <v>349</v>
      </c>
      <c r="E240" s="15" t="str">
        <f t="shared" si="43"/>
        <v>B003</v>
      </c>
      <c r="F240" s="15" t="str">
        <f t="shared" si="33"/>
        <v>12784</v>
      </c>
      <c r="G240" s="15" t="str">
        <f t="shared" si="34"/>
        <v>3-1</v>
      </c>
      <c r="H240" s="5" t="s">
        <v>327</v>
      </c>
      <c r="I240" s="5">
        <f t="shared" si="35"/>
        <v>2</v>
      </c>
      <c r="J240" s="5">
        <f t="shared" si="36"/>
        <v>2022</v>
      </c>
      <c r="K240" s="5">
        <f t="shared" si="37"/>
        <v>22</v>
      </c>
      <c r="L240" s="7">
        <f t="shared" si="38"/>
        <v>44614</v>
      </c>
      <c r="M240" s="5" t="s">
        <v>327</v>
      </c>
      <c r="U240" s="5" t="s">
        <v>33</v>
      </c>
      <c r="V240" s="5" t="str">
        <f t="shared" si="39"/>
        <v>clientes - varios</v>
      </c>
      <c r="W240" s="5" t="str">
        <f t="shared" si="40"/>
        <v>CLIENTES - VARIOS</v>
      </c>
      <c r="X240" s="5" t="str">
        <f t="shared" si="41"/>
        <v>Clientes - Varios</v>
      </c>
      <c r="Y240" s="5">
        <v>99999999</v>
      </c>
      <c r="Z240" s="5" t="s">
        <v>34</v>
      </c>
      <c r="AA240" s="5" t="s">
        <v>35</v>
      </c>
      <c r="AD240" s="5" t="s">
        <v>36</v>
      </c>
      <c r="AE240" s="5">
        <v>508.47</v>
      </c>
      <c r="AF240" s="5">
        <v>0</v>
      </c>
      <c r="AG240" s="5">
        <v>91.53</v>
      </c>
      <c r="AH240" s="5">
        <f t="shared" si="42"/>
        <v>600</v>
      </c>
    </row>
    <row r="241" spans="1:34" x14ac:dyDescent="0.25">
      <c r="A241" s="5">
        <v>226</v>
      </c>
      <c r="B241" s="5" t="s">
        <v>49</v>
      </c>
      <c r="C241" s="5" t="s">
        <v>30</v>
      </c>
      <c r="D241" s="5" t="s">
        <v>350</v>
      </c>
      <c r="E241" s="15" t="str">
        <f t="shared" si="43"/>
        <v>B003</v>
      </c>
      <c r="F241" s="15" t="str">
        <f t="shared" si="33"/>
        <v>12783</v>
      </c>
      <c r="G241" s="15" t="str">
        <f t="shared" si="34"/>
        <v>3-1</v>
      </c>
      <c r="H241" s="5" t="s">
        <v>327</v>
      </c>
      <c r="I241" s="5">
        <f t="shared" si="35"/>
        <v>2</v>
      </c>
      <c r="J241" s="5">
        <f t="shared" si="36"/>
        <v>2022</v>
      </c>
      <c r="K241" s="5">
        <f t="shared" si="37"/>
        <v>22</v>
      </c>
      <c r="L241" s="7">
        <f t="shared" si="38"/>
        <v>44614</v>
      </c>
      <c r="M241" s="5" t="s">
        <v>327</v>
      </c>
      <c r="U241" s="5" t="s">
        <v>33</v>
      </c>
      <c r="V241" s="5" t="str">
        <f t="shared" si="39"/>
        <v>clientes - varios</v>
      </c>
      <c r="W241" s="5" t="str">
        <f t="shared" si="40"/>
        <v>CLIENTES - VARIOS</v>
      </c>
      <c r="X241" s="5" t="str">
        <f t="shared" si="41"/>
        <v>Clientes - Varios</v>
      </c>
      <c r="Y241" s="5">
        <v>99999999</v>
      </c>
      <c r="Z241" s="5" t="s">
        <v>34</v>
      </c>
      <c r="AA241" s="5" t="s">
        <v>35</v>
      </c>
      <c r="AD241" s="5" t="s">
        <v>36</v>
      </c>
      <c r="AE241" s="5">
        <v>508.47</v>
      </c>
      <c r="AF241" s="5">
        <v>0</v>
      </c>
      <c r="AG241" s="5">
        <v>91.53</v>
      </c>
      <c r="AH241" s="5">
        <f t="shared" si="42"/>
        <v>600</v>
      </c>
    </row>
    <row r="242" spans="1:34" x14ac:dyDescent="0.25">
      <c r="A242" s="5">
        <v>227</v>
      </c>
      <c r="B242" s="5" t="s">
        <v>49</v>
      </c>
      <c r="C242" s="5" t="s">
        <v>30</v>
      </c>
      <c r="D242" s="5" t="s">
        <v>351</v>
      </c>
      <c r="E242" s="15" t="str">
        <f t="shared" si="43"/>
        <v>B003</v>
      </c>
      <c r="F242" s="15" t="str">
        <f t="shared" si="33"/>
        <v>12782</v>
      </c>
      <c r="G242" s="15" t="str">
        <f t="shared" si="34"/>
        <v>3-1</v>
      </c>
      <c r="H242" s="5" t="s">
        <v>327</v>
      </c>
      <c r="I242" s="5">
        <f t="shared" si="35"/>
        <v>2</v>
      </c>
      <c r="J242" s="5">
        <f t="shared" si="36"/>
        <v>2022</v>
      </c>
      <c r="K242" s="5">
        <f t="shared" si="37"/>
        <v>22</v>
      </c>
      <c r="L242" s="7">
        <f t="shared" si="38"/>
        <v>44614</v>
      </c>
      <c r="M242" s="5" t="s">
        <v>327</v>
      </c>
      <c r="U242" s="5" t="s">
        <v>33</v>
      </c>
      <c r="V242" s="5" t="str">
        <f t="shared" si="39"/>
        <v>clientes - varios</v>
      </c>
      <c r="W242" s="5" t="str">
        <f t="shared" si="40"/>
        <v>CLIENTES - VARIOS</v>
      </c>
      <c r="X242" s="5" t="str">
        <f t="shared" si="41"/>
        <v>Clientes - Varios</v>
      </c>
      <c r="Y242" s="5">
        <v>99999999</v>
      </c>
      <c r="Z242" s="5" t="s">
        <v>34</v>
      </c>
      <c r="AA242" s="5" t="s">
        <v>35</v>
      </c>
      <c r="AD242" s="5" t="s">
        <v>36</v>
      </c>
      <c r="AE242" s="5">
        <v>508.47</v>
      </c>
      <c r="AF242" s="5">
        <v>0</v>
      </c>
      <c r="AG242" s="5">
        <v>91.53</v>
      </c>
      <c r="AH242" s="5">
        <f t="shared" si="42"/>
        <v>600</v>
      </c>
    </row>
    <row r="243" spans="1:34" x14ac:dyDescent="0.25">
      <c r="A243" s="5">
        <v>228</v>
      </c>
      <c r="B243" s="5" t="s">
        <v>49</v>
      </c>
      <c r="C243" s="5" t="s">
        <v>30</v>
      </c>
      <c r="D243" s="5" t="s">
        <v>352</v>
      </c>
      <c r="E243" s="15" t="str">
        <f t="shared" si="43"/>
        <v>B003</v>
      </c>
      <c r="F243" s="15" t="str">
        <f t="shared" si="33"/>
        <v>12781</v>
      </c>
      <c r="G243" s="15" t="str">
        <f t="shared" si="34"/>
        <v>3-1</v>
      </c>
      <c r="H243" s="5" t="s">
        <v>327</v>
      </c>
      <c r="I243" s="5">
        <f t="shared" si="35"/>
        <v>2</v>
      </c>
      <c r="J243" s="5">
        <f t="shared" si="36"/>
        <v>2022</v>
      </c>
      <c r="K243" s="5">
        <f t="shared" si="37"/>
        <v>22</v>
      </c>
      <c r="L243" s="7">
        <f t="shared" si="38"/>
        <v>44614</v>
      </c>
      <c r="M243" s="5" t="s">
        <v>327</v>
      </c>
      <c r="U243" s="5" t="s">
        <v>33</v>
      </c>
      <c r="V243" s="5" t="str">
        <f t="shared" si="39"/>
        <v>clientes - varios</v>
      </c>
      <c r="W243" s="5" t="str">
        <f t="shared" si="40"/>
        <v>CLIENTES - VARIOS</v>
      </c>
      <c r="X243" s="5" t="str">
        <f t="shared" si="41"/>
        <v>Clientes - Varios</v>
      </c>
      <c r="Y243" s="5">
        <v>99999999</v>
      </c>
      <c r="Z243" s="5" t="s">
        <v>34</v>
      </c>
      <c r="AA243" s="5" t="s">
        <v>35</v>
      </c>
      <c r="AD243" s="5" t="s">
        <v>36</v>
      </c>
      <c r="AE243" s="5">
        <v>508.47</v>
      </c>
      <c r="AF243" s="5">
        <v>0</v>
      </c>
      <c r="AG243" s="5">
        <v>91.53</v>
      </c>
      <c r="AH243" s="5">
        <f t="shared" si="42"/>
        <v>600</v>
      </c>
    </row>
    <row r="244" spans="1:34" x14ac:dyDescent="0.25">
      <c r="A244" s="5">
        <v>229</v>
      </c>
      <c r="B244" s="5" t="s">
        <v>49</v>
      </c>
      <c r="C244" s="5" t="s">
        <v>30</v>
      </c>
      <c r="D244" s="5" t="s">
        <v>353</v>
      </c>
      <c r="E244" s="15" t="str">
        <f t="shared" si="43"/>
        <v>B003</v>
      </c>
      <c r="F244" s="15" t="str">
        <f t="shared" si="33"/>
        <v>12780</v>
      </c>
      <c r="G244" s="15" t="str">
        <f t="shared" si="34"/>
        <v>3-1</v>
      </c>
      <c r="H244" s="5" t="s">
        <v>327</v>
      </c>
      <c r="I244" s="5">
        <f t="shared" si="35"/>
        <v>2</v>
      </c>
      <c r="J244" s="5">
        <f t="shared" si="36"/>
        <v>2022</v>
      </c>
      <c r="K244" s="5">
        <f t="shared" si="37"/>
        <v>22</v>
      </c>
      <c r="L244" s="7">
        <f t="shared" si="38"/>
        <v>44614</v>
      </c>
      <c r="M244" s="5" t="s">
        <v>327</v>
      </c>
      <c r="U244" s="5" t="s">
        <v>33</v>
      </c>
      <c r="V244" s="5" t="str">
        <f t="shared" si="39"/>
        <v>clientes - varios</v>
      </c>
      <c r="W244" s="5" t="str">
        <f t="shared" si="40"/>
        <v>CLIENTES - VARIOS</v>
      </c>
      <c r="X244" s="5" t="str">
        <f t="shared" si="41"/>
        <v>Clientes - Varios</v>
      </c>
      <c r="Y244" s="5">
        <v>99999999</v>
      </c>
      <c r="Z244" s="5" t="s">
        <v>34</v>
      </c>
      <c r="AA244" s="5" t="s">
        <v>35</v>
      </c>
      <c r="AD244" s="5" t="s">
        <v>36</v>
      </c>
      <c r="AE244" s="5">
        <v>508.47</v>
      </c>
      <c r="AF244" s="5">
        <v>0</v>
      </c>
      <c r="AG244" s="5">
        <v>91.53</v>
      </c>
      <c r="AH244" s="5">
        <f t="shared" si="42"/>
        <v>600</v>
      </c>
    </row>
    <row r="245" spans="1:34" x14ac:dyDescent="0.25">
      <c r="A245" s="5">
        <v>230</v>
      </c>
      <c r="B245" s="5" t="s">
        <v>49</v>
      </c>
      <c r="C245" s="5" t="s">
        <v>30</v>
      </c>
      <c r="D245" s="5" t="s">
        <v>354</v>
      </c>
      <c r="E245" s="15" t="str">
        <f t="shared" si="43"/>
        <v>B003</v>
      </c>
      <c r="F245" s="15" t="str">
        <f t="shared" si="33"/>
        <v>12779</v>
      </c>
      <c r="G245" s="15" t="str">
        <f t="shared" si="34"/>
        <v>3-1</v>
      </c>
      <c r="H245" s="5" t="s">
        <v>327</v>
      </c>
      <c r="I245" s="5">
        <f t="shared" si="35"/>
        <v>2</v>
      </c>
      <c r="J245" s="5">
        <f t="shared" si="36"/>
        <v>2022</v>
      </c>
      <c r="K245" s="5">
        <f t="shared" si="37"/>
        <v>22</v>
      </c>
      <c r="L245" s="7">
        <f t="shared" si="38"/>
        <v>44614</v>
      </c>
      <c r="M245" s="5" t="s">
        <v>327</v>
      </c>
      <c r="U245" s="5" t="s">
        <v>33</v>
      </c>
      <c r="V245" s="5" t="str">
        <f t="shared" si="39"/>
        <v>clientes - varios</v>
      </c>
      <c r="W245" s="5" t="str">
        <f t="shared" si="40"/>
        <v>CLIENTES - VARIOS</v>
      </c>
      <c r="X245" s="5" t="str">
        <f t="shared" si="41"/>
        <v>Clientes - Varios</v>
      </c>
      <c r="Y245" s="5">
        <v>99999999</v>
      </c>
      <c r="Z245" s="5" t="s">
        <v>34</v>
      </c>
      <c r="AA245" s="5" t="s">
        <v>35</v>
      </c>
      <c r="AD245" s="5" t="s">
        <v>36</v>
      </c>
      <c r="AE245" s="5">
        <v>508.47</v>
      </c>
      <c r="AF245" s="5">
        <v>0</v>
      </c>
      <c r="AG245" s="5">
        <v>91.53</v>
      </c>
      <c r="AH245" s="5">
        <f t="shared" si="42"/>
        <v>600</v>
      </c>
    </row>
    <row r="246" spans="1:34" x14ac:dyDescent="0.25">
      <c r="A246" s="5">
        <v>231</v>
      </c>
      <c r="B246" s="5" t="s">
        <v>49</v>
      </c>
      <c r="C246" s="5" t="s">
        <v>30</v>
      </c>
      <c r="D246" s="5" t="s">
        <v>355</v>
      </c>
      <c r="E246" s="15" t="str">
        <f t="shared" si="43"/>
        <v>B003</v>
      </c>
      <c r="F246" s="15" t="str">
        <f t="shared" si="33"/>
        <v>12778</v>
      </c>
      <c r="G246" s="15" t="str">
        <f t="shared" si="34"/>
        <v>3-1</v>
      </c>
      <c r="H246" s="5" t="s">
        <v>327</v>
      </c>
      <c r="I246" s="5">
        <f t="shared" si="35"/>
        <v>2</v>
      </c>
      <c r="J246" s="5">
        <f t="shared" si="36"/>
        <v>2022</v>
      </c>
      <c r="K246" s="5">
        <f t="shared" si="37"/>
        <v>22</v>
      </c>
      <c r="L246" s="7">
        <f t="shared" si="38"/>
        <v>44614</v>
      </c>
      <c r="M246" s="5" t="s">
        <v>327</v>
      </c>
      <c r="U246" s="5" t="s">
        <v>33</v>
      </c>
      <c r="V246" s="5" t="str">
        <f t="shared" si="39"/>
        <v>clientes - varios</v>
      </c>
      <c r="W246" s="5" t="str">
        <f t="shared" si="40"/>
        <v>CLIENTES - VARIOS</v>
      </c>
      <c r="X246" s="5" t="str">
        <f t="shared" si="41"/>
        <v>Clientes - Varios</v>
      </c>
      <c r="Y246" s="5">
        <v>99999999</v>
      </c>
      <c r="Z246" s="5" t="s">
        <v>34</v>
      </c>
      <c r="AA246" s="5" t="s">
        <v>35</v>
      </c>
      <c r="AD246" s="5" t="s">
        <v>36</v>
      </c>
      <c r="AE246" s="5">
        <v>508.47</v>
      </c>
      <c r="AF246" s="5">
        <v>0</v>
      </c>
      <c r="AG246" s="5">
        <v>91.53</v>
      </c>
      <c r="AH246" s="5">
        <f t="shared" si="42"/>
        <v>600</v>
      </c>
    </row>
    <row r="247" spans="1:34" x14ac:dyDescent="0.25">
      <c r="A247" s="5">
        <v>232</v>
      </c>
      <c r="B247" s="5" t="s">
        <v>49</v>
      </c>
      <c r="C247" s="5" t="s">
        <v>30</v>
      </c>
      <c r="D247" s="5" t="s">
        <v>356</v>
      </c>
      <c r="E247" s="15" t="str">
        <f t="shared" si="43"/>
        <v>B003</v>
      </c>
      <c r="F247" s="15" t="str">
        <f t="shared" si="33"/>
        <v>12777</v>
      </c>
      <c r="G247" s="15" t="str">
        <f t="shared" si="34"/>
        <v>3-1</v>
      </c>
      <c r="H247" s="5" t="s">
        <v>327</v>
      </c>
      <c r="I247" s="5">
        <f t="shared" si="35"/>
        <v>2</v>
      </c>
      <c r="J247" s="5">
        <f t="shared" si="36"/>
        <v>2022</v>
      </c>
      <c r="K247" s="5">
        <f t="shared" si="37"/>
        <v>22</v>
      </c>
      <c r="L247" s="7">
        <f t="shared" si="38"/>
        <v>44614</v>
      </c>
      <c r="M247" s="5" t="s">
        <v>327</v>
      </c>
      <c r="U247" s="5" t="s">
        <v>33</v>
      </c>
      <c r="V247" s="5" t="str">
        <f t="shared" si="39"/>
        <v>clientes - varios</v>
      </c>
      <c r="W247" s="5" t="str">
        <f t="shared" si="40"/>
        <v>CLIENTES - VARIOS</v>
      </c>
      <c r="X247" s="5" t="str">
        <f t="shared" si="41"/>
        <v>Clientes - Varios</v>
      </c>
      <c r="Y247" s="5">
        <v>99999999</v>
      </c>
      <c r="Z247" s="5" t="s">
        <v>34</v>
      </c>
      <c r="AA247" s="5" t="s">
        <v>35</v>
      </c>
      <c r="AD247" s="5" t="s">
        <v>36</v>
      </c>
      <c r="AE247" s="5">
        <v>508.47</v>
      </c>
      <c r="AF247" s="5">
        <v>0</v>
      </c>
      <c r="AG247" s="5">
        <v>91.53</v>
      </c>
      <c r="AH247" s="5">
        <f t="shared" si="42"/>
        <v>600</v>
      </c>
    </row>
    <row r="248" spans="1:34" x14ac:dyDescent="0.25">
      <c r="A248" s="5">
        <v>233</v>
      </c>
      <c r="B248" s="5" t="s">
        <v>49</v>
      </c>
      <c r="C248" s="5" t="s">
        <v>30</v>
      </c>
      <c r="D248" s="5" t="s">
        <v>357</v>
      </c>
      <c r="E248" s="15" t="str">
        <f t="shared" si="43"/>
        <v>B003</v>
      </c>
      <c r="F248" s="15" t="str">
        <f t="shared" si="33"/>
        <v>12776</v>
      </c>
      <c r="G248" s="15" t="str">
        <f t="shared" si="34"/>
        <v>3-1</v>
      </c>
      <c r="H248" s="5" t="s">
        <v>327</v>
      </c>
      <c r="I248" s="5">
        <f t="shared" si="35"/>
        <v>2</v>
      </c>
      <c r="J248" s="5">
        <f t="shared" si="36"/>
        <v>2022</v>
      </c>
      <c r="K248" s="5">
        <f t="shared" si="37"/>
        <v>22</v>
      </c>
      <c r="L248" s="7">
        <f t="shared" si="38"/>
        <v>44614</v>
      </c>
      <c r="M248" s="5" t="s">
        <v>327</v>
      </c>
      <c r="U248" s="5" t="s">
        <v>33</v>
      </c>
      <c r="V248" s="5" t="str">
        <f t="shared" si="39"/>
        <v>clientes - varios</v>
      </c>
      <c r="W248" s="5" t="str">
        <f t="shared" si="40"/>
        <v>CLIENTES - VARIOS</v>
      </c>
      <c r="X248" s="5" t="str">
        <f t="shared" si="41"/>
        <v>Clientes - Varios</v>
      </c>
      <c r="Y248" s="5">
        <v>99999999</v>
      </c>
      <c r="Z248" s="5" t="s">
        <v>34</v>
      </c>
      <c r="AA248" s="5" t="s">
        <v>35</v>
      </c>
      <c r="AD248" s="5" t="s">
        <v>36</v>
      </c>
      <c r="AE248" s="5">
        <v>508.47</v>
      </c>
      <c r="AF248" s="5">
        <v>0</v>
      </c>
      <c r="AG248" s="5">
        <v>91.53</v>
      </c>
      <c r="AH248" s="5">
        <f t="shared" si="42"/>
        <v>600</v>
      </c>
    </row>
    <row r="249" spans="1:34" x14ac:dyDescent="0.25">
      <c r="A249" s="5">
        <v>234</v>
      </c>
      <c r="B249" s="5" t="s">
        <v>49</v>
      </c>
      <c r="C249" s="5" t="s">
        <v>30</v>
      </c>
      <c r="D249" s="5" t="s">
        <v>358</v>
      </c>
      <c r="E249" s="15" t="str">
        <f t="shared" si="43"/>
        <v>B003</v>
      </c>
      <c r="F249" s="15" t="str">
        <f t="shared" si="33"/>
        <v>12775</v>
      </c>
      <c r="G249" s="15" t="str">
        <f t="shared" si="34"/>
        <v>3-1</v>
      </c>
      <c r="H249" s="5" t="s">
        <v>327</v>
      </c>
      <c r="I249" s="5">
        <f t="shared" si="35"/>
        <v>2</v>
      </c>
      <c r="J249" s="5">
        <f t="shared" si="36"/>
        <v>2022</v>
      </c>
      <c r="K249" s="5">
        <f t="shared" si="37"/>
        <v>22</v>
      </c>
      <c r="L249" s="7">
        <f t="shared" si="38"/>
        <v>44614</v>
      </c>
      <c r="M249" s="5" t="s">
        <v>327</v>
      </c>
      <c r="U249" s="5" t="s">
        <v>33</v>
      </c>
      <c r="V249" s="5" t="str">
        <f t="shared" si="39"/>
        <v>clientes - varios</v>
      </c>
      <c r="W249" s="5" t="str">
        <f t="shared" si="40"/>
        <v>CLIENTES - VARIOS</v>
      </c>
      <c r="X249" s="5" t="str">
        <f t="shared" si="41"/>
        <v>Clientes - Varios</v>
      </c>
      <c r="Y249" s="5">
        <v>99999999</v>
      </c>
      <c r="Z249" s="5" t="s">
        <v>34</v>
      </c>
      <c r="AA249" s="5" t="s">
        <v>35</v>
      </c>
      <c r="AD249" s="5" t="s">
        <v>36</v>
      </c>
      <c r="AE249" s="5">
        <v>508.47</v>
      </c>
      <c r="AF249" s="5">
        <v>0</v>
      </c>
      <c r="AG249" s="5">
        <v>91.53</v>
      </c>
      <c r="AH249" s="5">
        <f t="shared" si="42"/>
        <v>600</v>
      </c>
    </row>
    <row r="250" spans="1:34" x14ac:dyDescent="0.25">
      <c r="A250" s="5">
        <v>235</v>
      </c>
      <c r="B250" s="5" t="s">
        <v>49</v>
      </c>
      <c r="C250" s="5" t="s">
        <v>30</v>
      </c>
      <c r="D250" s="5" t="s">
        <v>359</v>
      </c>
      <c r="E250" s="15" t="str">
        <f t="shared" si="43"/>
        <v>B003</v>
      </c>
      <c r="F250" s="15" t="str">
        <f t="shared" si="33"/>
        <v>12774</v>
      </c>
      <c r="G250" s="15" t="str">
        <f t="shared" si="34"/>
        <v>3-1</v>
      </c>
      <c r="H250" s="5" t="s">
        <v>327</v>
      </c>
      <c r="I250" s="5">
        <f t="shared" si="35"/>
        <v>2</v>
      </c>
      <c r="J250" s="5">
        <f t="shared" si="36"/>
        <v>2022</v>
      </c>
      <c r="K250" s="5">
        <f t="shared" si="37"/>
        <v>22</v>
      </c>
      <c r="L250" s="7">
        <f t="shared" si="38"/>
        <v>44614</v>
      </c>
      <c r="M250" s="5" t="s">
        <v>327</v>
      </c>
      <c r="U250" s="5" t="s">
        <v>33</v>
      </c>
      <c r="V250" s="5" t="str">
        <f t="shared" si="39"/>
        <v>clientes - varios</v>
      </c>
      <c r="W250" s="5" t="str">
        <f t="shared" si="40"/>
        <v>CLIENTES - VARIOS</v>
      </c>
      <c r="X250" s="5" t="str">
        <f t="shared" si="41"/>
        <v>Clientes - Varios</v>
      </c>
      <c r="Y250" s="5">
        <v>99999999</v>
      </c>
      <c r="Z250" s="5" t="s">
        <v>34</v>
      </c>
      <c r="AA250" s="5" t="s">
        <v>35</v>
      </c>
      <c r="AD250" s="5" t="s">
        <v>36</v>
      </c>
      <c r="AE250" s="5">
        <v>508.47</v>
      </c>
      <c r="AF250" s="5">
        <v>0</v>
      </c>
      <c r="AG250" s="5">
        <v>91.53</v>
      </c>
      <c r="AH250" s="5">
        <f t="shared" si="42"/>
        <v>600</v>
      </c>
    </row>
    <row r="251" spans="1:34" x14ac:dyDescent="0.25">
      <c r="A251" s="5">
        <v>236</v>
      </c>
      <c r="B251" s="5" t="s">
        <v>49</v>
      </c>
      <c r="C251" s="5" t="s">
        <v>30</v>
      </c>
      <c r="D251" s="5" t="s">
        <v>360</v>
      </c>
      <c r="E251" s="15" t="str">
        <f t="shared" si="43"/>
        <v>B003</v>
      </c>
      <c r="F251" s="15" t="str">
        <f t="shared" si="33"/>
        <v>12773</v>
      </c>
      <c r="G251" s="15" t="str">
        <f t="shared" si="34"/>
        <v>3-1</v>
      </c>
      <c r="H251" s="5" t="s">
        <v>327</v>
      </c>
      <c r="I251" s="5">
        <f t="shared" si="35"/>
        <v>2</v>
      </c>
      <c r="J251" s="5">
        <f t="shared" si="36"/>
        <v>2022</v>
      </c>
      <c r="K251" s="5">
        <f t="shared" si="37"/>
        <v>22</v>
      </c>
      <c r="L251" s="7">
        <f t="shared" si="38"/>
        <v>44614</v>
      </c>
      <c r="M251" s="5" t="s">
        <v>327</v>
      </c>
      <c r="U251" s="5" t="s">
        <v>33</v>
      </c>
      <c r="V251" s="5" t="str">
        <f t="shared" si="39"/>
        <v>clientes - varios</v>
      </c>
      <c r="W251" s="5" t="str">
        <f t="shared" si="40"/>
        <v>CLIENTES - VARIOS</v>
      </c>
      <c r="X251" s="5" t="str">
        <f t="shared" si="41"/>
        <v>Clientes - Varios</v>
      </c>
      <c r="Y251" s="5">
        <v>99999999</v>
      </c>
      <c r="Z251" s="5" t="s">
        <v>34</v>
      </c>
      <c r="AA251" s="5" t="s">
        <v>35</v>
      </c>
      <c r="AD251" s="5" t="s">
        <v>36</v>
      </c>
      <c r="AE251" s="5">
        <v>508.47</v>
      </c>
      <c r="AF251" s="5">
        <v>0</v>
      </c>
      <c r="AG251" s="5">
        <v>91.53</v>
      </c>
      <c r="AH251" s="5">
        <f t="shared" si="42"/>
        <v>600</v>
      </c>
    </row>
    <row r="252" spans="1:34" x14ac:dyDescent="0.25">
      <c r="A252" s="5">
        <v>237</v>
      </c>
      <c r="B252" s="5" t="s">
        <v>49</v>
      </c>
      <c r="C252" s="5" t="s">
        <v>30</v>
      </c>
      <c r="D252" s="5" t="s">
        <v>361</v>
      </c>
      <c r="E252" s="15" t="str">
        <f t="shared" si="43"/>
        <v>B003</v>
      </c>
      <c r="F252" s="15" t="str">
        <f t="shared" si="33"/>
        <v>12772</v>
      </c>
      <c r="G252" s="15" t="str">
        <f t="shared" si="34"/>
        <v>3-1</v>
      </c>
      <c r="H252" s="5" t="s">
        <v>327</v>
      </c>
      <c r="I252" s="5">
        <f t="shared" si="35"/>
        <v>2</v>
      </c>
      <c r="J252" s="5">
        <f t="shared" si="36"/>
        <v>2022</v>
      </c>
      <c r="K252" s="5">
        <f t="shared" si="37"/>
        <v>22</v>
      </c>
      <c r="L252" s="7">
        <f t="shared" si="38"/>
        <v>44614</v>
      </c>
      <c r="M252" s="5" t="s">
        <v>327</v>
      </c>
      <c r="U252" s="5" t="s">
        <v>33</v>
      </c>
      <c r="V252" s="5" t="str">
        <f t="shared" si="39"/>
        <v>clientes - varios</v>
      </c>
      <c r="W252" s="5" t="str">
        <f t="shared" si="40"/>
        <v>CLIENTES - VARIOS</v>
      </c>
      <c r="X252" s="5" t="str">
        <f t="shared" si="41"/>
        <v>Clientes - Varios</v>
      </c>
      <c r="Y252" s="5">
        <v>99999999</v>
      </c>
      <c r="Z252" s="5" t="s">
        <v>34</v>
      </c>
      <c r="AA252" s="5" t="s">
        <v>35</v>
      </c>
      <c r="AD252" s="5" t="s">
        <v>36</v>
      </c>
      <c r="AE252" s="5">
        <v>508.47</v>
      </c>
      <c r="AF252" s="5">
        <v>0</v>
      </c>
      <c r="AG252" s="5">
        <v>91.53</v>
      </c>
      <c r="AH252" s="5">
        <f t="shared" si="42"/>
        <v>600</v>
      </c>
    </row>
    <row r="253" spans="1:34" x14ac:dyDescent="0.25">
      <c r="A253" s="5">
        <v>238</v>
      </c>
      <c r="B253" s="5" t="s">
        <v>49</v>
      </c>
      <c r="C253" s="5" t="s">
        <v>30</v>
      </c>
      <c r="D253" s="5" t="s">
        <v>362</v>
      </c>
      <c r="E253" s="15" t="str">
        <f t="shared" si="43"/>
        <v>B003</v>
      </c>
      <c r="F253" s="15" t="str">
        <f t="shared" si="33"/>
        <v>12771</v>
      </c>
      <c r="G253" s="15" t="str">
        <f t="shared" si="34"/>
        <v>3-1</v>
      </c>
      <c r="H253" s="5" t="s">
        <v>327</v>
      </c>
      <c r="I253" s="5">
        <f t="shared" si="35"/>
        <v>2</v>
      </c>
      <c r="J253" s="5">
        <f t="shared" si="36"/>
        <v>2022</v>
      </c>
      <c r="K253" s="5">
        <f t="shared" si="37"/>
        <v>22</v>
      </c>
      <c r="L253" s="7">
        <f t="shared" si="38"/>
        <v>44614</v>
      </c>
      <c r="M253" s="5" t="s">
        <v>327</v>
      </c>
      <c r="U253" s="5" t="s">
        <v>33</v>
      </c>
      <c r="V253" s="5" t="str">
        <f t="shared" si="39"/>
        <v>clientes - varios</v>
      </c>
      <c r="W253" s="5" t="str">
        <f t="shared" si="40"/>
        <v>CLIENTES - VARIOS</v>
      </c>
      <c r="X253" s="5" t="str">
        <f t="shared" si="41"/>
        <v>Clientes - Varios</v>
      </c>
      <c r="Y253" s="5">
        <v>99999999</v>
      </c>
      <c r="Z253" s="5" t="s">
        <v>34</v>
      </c>
      <c r="AA253" s="5" t="s">
        <v>35</v>
      </c>
      <c r="AD253" s="5" t="s">
        <v>36</v>
      </c>
      <c r="AE253" s="5">
        <v>508.47</v>
      </c>
      <c r="AF253" s="5">
        <v>0</v>
      </c>
      <c r="AG253" s="5">
        <v>91.53</v>
      </c>
      <c r="AH253" s="5">
        <f t="shared" si="42"/>
        <v>600</v>
      </c>
    </row>
    <row r="254" spans="1:34" x14ac:dyDescent="0.25">
      <c r="A254" s="5">
        <v>239</v>
      </c>
      <c r="B254" s="5" t="s">
        <v>49</v>
      </c>
      <c r="C254" s="5" t="s">
        <v>30</v>
      </c>
      <c r="D254" s="5" t="s">
        <v>363</v>
      </c>
      <c r="E254" s="15" t="str">
        <f t="shared" si="43"/>
        <v>B003</v>
      </c>
      <c r="F254" s="15" t="str">
        <f t="shared" si="33"/>
        <v>12770</v>
      </c>
      <c r="G254" s="15" t="str">
        <f t="shared" si="34"/>
        <v>3-1</v>
      </c>
      <c r="H254" s="5" t="s">
        <v>327</v>
      </c>
      <c r="I254" s="5">
        <f t="shared" si="35"/>
        <v>2</v>
      </c>
      <c r="J254" s="5">
        <f t="shared" si="36"/>
        <v>2022</v>
      </c>
      <c r="K254" s="5">
        <f t="shared" si="37"/>
        <v>22</v>
      </c>
      <c r="L254" s="7">
        <f t="shared" si="38"/>
        <v>44614</v>
      </c>
      <c r="M254" s="5" t="s">
        <v>327</v>
      </c>
      <c r="U254" s="5" t="s">
        <v>33</v>
      </c>
      <c r="V254" s="5" t="str">
        <f t="shared" si="39"/>
        <v>clientes - varios</v>
      </c>
      <c r="W254" s="5" t="str">
        <f t="shared" si="40"/>
        <v>CLIENTES - VARIOS</v>
      </c>
      <c r="X254" s="5" t="str">
        <f t="shared" si="41"/>
        <v>Clientes - Varios</v>
      </c>
      <c r="Y254" s="5">
        <v>99999999</v>
      </c>
      <c r="Z254" s="5" t="s">
        <v>34</v>
      </c>
      <c r="AA254" s="5" t="s">
        <v>35</v>
      </c>
      <c r="AD254" s="5" t="s">
        <v>36</v>
      </c>
      <c r="AE254" s="5">
        <v>42.37</v>
      </c>
      <c r="AF254" s="5">
        <v>0</v>
      </c>
      <c r="AG254" s="5">
        <v>7.63</v>
      </c>
      <c r="AH254" s="5">
        <f t="shared" si="42"/>
        <v>50</v>
      </c>
    </row>
    <row r="255" spans="1:34" x14ac:dyDescent="0.25">
      <c r="A255" s="5">
        <v>240</v>
      </c>
      <c r="B255" s="5" t="s">
        <v>49</v>
      </c>
      <c r="C255" s="5" t="s">
        <v>30</v>
      </c>
      <c r="D255" s="5" t="s">
        <v>364</v>
      </c>
      <c r="E255" s="15" t="str">
        <f t="shared" si="43"/>
        <v>B003</v>
      </c>
      <c r="F255" s="15" t="str">
        <f t="shared" si="33"/>
        <v>12769</v>
      </c>
      <c r="G255" s="15" t="str">
        <f t="shared" si="34"/>
        <v>3-1</v>
      </c>
      <c r="H255" s="5" t="s">
        <v>327</v>
      </c>
      <c r="I255" s="5">
        <f t="shared" si="35"/>
        <v>2</v>
      </c>
      <c r="J255" s="5">
        <f t="shared" si="36"/>
        <v>2022</v>
      </c>
      <c r="K255" s="5">
        <f t="shared" si="37"/>
        <v>22</v>
      </c>
      <c r="L255" s="7">
        <f t="shared" si="38"/>
        <v>44614</v>
      </c>
      <c r="M255" s="5" t="s">
        <v>327</v>
      </c>
      <c r="U255" s="5" t="s">
        <v>33</v>
      </c>
      <c r="V255" s="5" t="str">
        <f t="shared" si="39"/>
        <v>clientes - varios</v>
      </c>
      <c r="W255" s="5" t="str">
        <f t="shared" si="40"/>
        <v>CLIENTES - VARIOS</v>
      </c>
      <c r="X255" s="5" t="str">
        <f t="shared" si="41"/>
        <v>Clientes - Varios</v>
      </c>
      <c r="Y255" s="5">
        <v>99999999</v>
      </c>
      <c r="Z255" s="5" t="s">
        <v>34</v>
      </c>
      <c r="AA255" s="5" t="s">
        <v>35</v>
      </c>
      <c r="AD255" s="5" t="s">
        <v>36</v>
      </c>
      <c r="AE255" s="5">
        <v>508.47</v>
      </c>
      <c r="AF255" s="5">
        <v>0</v>
      </c>
      <c r="AG255" s="5">
        <v>91.53</v>
      </c>
      <c r="AH255" s="5">
        <f t="shared" si="42"/>
        <v>600</v>
      </c>
    </row>
    <row r="256" spans="1:34" x14ac:dyDescent="0.25">
      <c r="A256" s="5">
        <v>241</v>
      </c>
      <c r="B256" s="5" t="s">
        <v>49</v>
      </c>
      <c r="C256" s="5" t="s">
        <v>30</v>
      </c>
      <c r="D256" s="5" t="s">
        <v>365</v>
      </c>
      <c r="E256" s="15" t="str">
        <f t="shared" si="43"/>
        <v>B003</v>
      </c>
      <c r="F256" s="15" t="str">
        <f t="shared" si="33"/>
        <v>12768</v>
      </c>
      <c r="G256" s="15" t="str">
        <f t="shared" si="34"/>
        <v>3-1</v>
      </c>
      <c r="H256" s="5" t="s">
        <v>327</v>
      </c>
      <c r="I256" s="5">
        <f t="shared" si="35"/>
        <v>2</v>
      </c>
      <c r="J256" s="5">
        <f t="shared" si="36"/>
        <v>2022</v>
      </c>
      <c r="K256" s="5">
        <f t="shared" si="37"/>
        <v>22</v>
      </c>
      <c r="L256" s="7">
        <f t="shared" si="38"/>
        <v>44614</v>
      </c>
      <c r="M256" s="5" t="s">
        <v>327</v>
      </c>
      <c r="U256" s="5" t="s">
        <v>33</v>
      </c>
      <c r="V256" s="5" t="str">
        <f t="shared" si="39"/>
        <v>clientes - varios</v>
      </c>
      <c r="W256" s="5" t="str">
        <f t="shared" si="40"/>
        <v>CLIENTES - VARIOS</v>
      </c>
      <c r="X256" s="5" t="str">
        <f t="shared" si="41"/>
        <v>Clientes - Varios</v>
      </c>
      <c r="Y256" s="5">
        <v>99999999</v>
      </c>
      <c r="Z256" s="5" t="s">
        <v>34</v>
      </c>
      <c r="AA256" s="5" t="s">
        <v>35</v>
      </c>
      <c r="AD256" s="5" t="s">
        <v>36</v>
      </c>
      <c r="AE256" s="5">
        <v>508.47</v>
      </c>
      <c r="AF256" s="5">
        <v>0</v>
      </c>
      <c r="AG256" s="5">
        <v>91.53</v>
      </c>
      <c r="AH256" s="5">
        <f t="shared" si="42"/>
        <v>600</v>
      </c>
    </row>
    <row r="257" spans="1:34" x14ac:dyDescent="0.25">
      <c r="A257" s="5">
        <v>242</v>
      </c>
      <c r="B257" s="5" t="s">
        <v>49</v>
      </c>
      <c r="C257" s="5" t="s">
        <v>30</v>
      </c>
      <c r="D257" s="5" t="s">
        <v>366</v>
      </c>
      <c r="E257" s="15" t="str">
        <f t="shared" si="43"/>
        <v>B003</v>
      </c>
      <c r="F257" s="15" t="str">
        <f t="shared" si="33"/>
        <v>12767</v>
      </c>
      <c r="G257" s="15" t="str">
        <f t="shared" si="34"/>
        <v>3-1</v>
      </c>
      <c r="H257" s="5" t="s">
        <v>327</v>
      </c>
      <c r="I257" s="5">
        <f t="shared" si="35"/>
        <v>2</v>
      </c>
      <c r="J257" s="5">
        <f t="shared" si="36"/>
        <v>2022</v>
      </c>
      <c r="K257" s="5">
        <f t="shared" si="37"/>
        <v>22</v>
      </c>
      <c r="L257" s="7">
        <f t="shared" si="38"/>
        <v>44614</v>
      </c>
      <c r="M257" s="5" t="s">
        <v>327</v>
      </c>
      <c r="U257" s="5" t="s">
        <v>33</v>
      </c>
      <c r="V257" s="5" t="str">
        <f t="shared" si="39"/>
        <v>clientes - varios</v>
      </c>
      <c r="W257" s="5" t="str">
        <f t="shared" si="40"/>
        <v>CLIENTES - VARIOS</v>
      </c>
      <c r="X257" s="5" t="str">
        <f t="shared" si="41"/>
        <v>Clientes - Varios</v>
      </c>
      <c r="Y257" s="5">
        <v>99999999</v>
      </c>
      <c r="Z257" s="5" t="s">
        <v>34</v>
      </c>
      <c r="AA257" s="5" t="s">
        <v>35</v>
      </c>
      <c r="AD257" s="5" t="s">
        <v>36</v>
      </c>
      <c r="AE257" s="5">
        <v>508.47</v>
      </c>
      <c r="AF257" s="5">
        <v>0</v>
      </c>
      <c r="AG257" s="5">
        <v>91.53</v>
      </c>
      <c r="AH257" s="5">
        <f t="shared" si="42"/>
        <v>600</v>
      </c>
    </row>
    <row r="258" spans="1:34" x14ac:dyDescent="0.25">
      <c r="A258" s="5">
        <v>243</v>
      </c>
      <c r="B258" s="5" t="s">
        <v>49</v>
      </c>
      <c r="C258" s="5" t="s">
        <v>30</v>
      </c>
      <c r="D258" s="5" t="s">
        <v>367</v>
      </c>
      <c r="E258" s="15" t="str">
        <f t="shared" si="43"/>
        <v>B003</v>
      </c>
      <c r="F258" s="15" t="str">
        <f t="shared" si="33"/>
        <v>12766</v>
      </c>
      <c r="G258" s="15" t="str">
        <f t="shared" si="34"/>
        <v>3-1</v>
      </c>
      <c r="H258" s="5" t="s">
        <v>327</v>
      </c>
      <c r="I258" s="5">
        <f t="shared" si="35"/>
        <v>2</v>
      </c>
      <c r="J258" s="5">
        <f t="shared" si="36"/>
        <v>2022</v>
      </c>
      <c r="K258" s="5">
        <f t="shared" si="37"/>
        <v>22</v>
      </c>
      <c r="L258" s="7">
        <f t="shared" si="38"/>
        <v>44614</v>
      </c>
      <c r="M258" s="5" t="s">
        <v>327</v>
      </c>
      <c r="U258" s="5" t="s">
        <v>33</v>
      </c>
      <c r="V258" s="5" t="str">
        <f t="shared" si="39"/>
        <v>clientes - varios</v>
      </c>
      <c r="W258" s="5" t="str">
        <f t="shared" si="40"/>
        <v>CLIENTES - VARIOS</v>
      </c>
      <c r="X258" s="5" t="str">
        <f t="shared" si="41"/>
        <v>Clientes - Varios</v>
      </c>
      <c r="Y258" s="5">
        <v>99999999</v>
      </c>
      <c r="Z258" s="5" t="s">
        <v>34</v>
      </c>
      <c r="AA258" s="5" t="s">
        <v>35</v>
      </c>
      <c r="AD258" s="5" t="s">
        <v>36</v>
      </c>
      <c r="AE258" s="5">
        <v>508.47</v>
      </c>
      <c r="AF258" s="5">
        <v>0</v>
      </c>
      <c r="AG258" s="5">
        <v>91.53</v>
      </c>
      <c r="AH258" s="5">
        <f t="shared" si="42"/>
        <v>600</v>
      </c>
    </row>
    <row r="259" spans="1:34" x14ac:dyDescent="0.25">
      <c r="A259" s="5">
        <v>244</v>
      </c>
      <c r="B259" s="5" t="s">
        <v>55</v>
      </c>
      <c r="C259" s="5" t="s">
        <v>30</v>
      </c>
      <c r="D259" s="5" t="s">
        <v>368</v>
      </c>
      <c r="E259" s="15" t="str">
        <f t="shared" si="43"/>
        <v>B002</v>
      </c>
      <c r="F259" s="15" t="str">
        <f t="shared" si="33"/>
        <v>16058</v>
      </c>
      <c r="G259" s="15" t="str">
        <f t="shared" si="34"/>
        <v>2-1</v>
      </c>
      <c r="H259" s="5" t="s">
        <v>327</v>
      </c>
      <c r="I259" s="5">
        <f t="shared" si="35"/>
        <v>2</v>
      </c>
      <c r="J259" s="5">
        <f t="shared" si="36"/>
        <v>2022</v>
      </c>
      <c r="K259" s="5">
        <f t="shared" si="37"/>
        <v>22</v>
      </c>
      <c r="L259" s="7">
        <f t="shared" si="38"/>
        <v>44614</v>
      </c>
      <c r="M259" s="5" t="s">
        <v>327</v>
      </c>
      <c r="U259" s="5" t="s">
        <v>33</v>
      </c>
      <c r="V259" s="5" t="str">
        <f t="shared" si="39"/>
        <v>clientes - varios</v>
      </c>
      <c r="W259" s="5" t="str">
        <f t="shared" si="40"/>
        <v>CLIENTES - VARIOS</v>
      </c>
      <c r="X259" s="5" t="str">
        <f t="shared" si="41"/>
        <v>Clientes - Varios</v>
      </c>
      <c r="Y259" s="5">
        <v>99999999</v>
      </c>
      <c r="Z259" s="5" t="s">
        <v>34</v>
      </c>
      <c r="AA259" s="5" t="s">
        <v>35</v>
      </c>
      <c r="AD259" s="5" t="s">
        <v>36</v>
      </c>
      <c r="AE259" s="5">
        <v>508.47</v>
      </c>
      <c r="AF259" s="5">
        <v>0</v>
      </c>
      <c r="AG259" s="5">
        <v>91.53</v>
      </c>
      <c r="AH259" s="5">
        <f t="shared" si="42"/>
        <v>600</v>
      </c>
    </row>
    <row r="260" spans="1:34" x14ac:dyDescent="0.25">
      <c r="A260" s="5">
        <v>245</v>
      </c>
      <c r="B260" s="5" t="s">
        <v>55</v>
      </c>
      <c r="C260" s="5" t="s">
        <v>30</v>
      </c>
      <c r="D260" s="5" t="s">
        <v>369</v>
      </c>
      <c r="E260" s="15" t="str">
        <f t="shared" si="43"/>
        <v>B002</v>
      </c>
      <c r="F260" s="15" t="str">
        <f t="shared" si="33"/>
        <v>16057</v>
      </c>
      <c r="G260" s="15" t="str">
        <f t="shared" si="34"/>
        <v>2-1</v>
      </c>
      <c r="H260" s="5" t="s">
        <v>327</v>
      </c>
      <c r="I260" s="5">
        <f t="shared" si="35"/>
        <v>2</v>
      </c>
      <c r="J260" s="5">
        <f t="shared" si="36"/>
        <v>2022</v>
      </c>
      <c r="K260" s="5">
        <f t="shared" si="37"/>
        <v>22</v>
      </c>
      <c r="L260" s="7">
        <f t="shared" si="38"/>
        <v>44614</v>
      </c>
      <c r="M260" s="5" t="s">
        <v>327</v>
      </c>
      <c r="U260" s="5" t="s">
        <v>33</v>
      </c>
      <c r="V260" s="5" t="str">
        <f t="shared" si="39"/>
        <v>clientes - varios</v>
      </c>
      <c r="W260" s="5" t="str">
        <f t="shared" si="40"/>
        <v>CLIENTES - VARIOS</v>
      </c>
      <c r="X260" s="5" t="str">
        <f t="shared" si="41"/>
        <v>Clientes - Varios</v>
      </c>
      <c r="Y260" s="5">
        <v>99999999</v>
      </c>
      <c r="Z260" s="5" t="s">
        <v>34</v>
      </c>
      <c r="AA260" s="5" t="s">
        <v>35</v>
      </c>
      <c r="AD260" s="5" t="s">
        <v>36</v>
      </c>
      <c r="AE260" s="5">
        <v>508.47</v>
      </c>
      <c r="AF260" s="5">
        <v>0</v>
      </c>
      <c r="AG260" s="5">
        <v>91.53</v>
      </c>
      <c r="AH260" s="5">
        <f t="shared" si="42"/>
        <v>600</v>
      </c>
    </row>
    <row r="261" spans="1:34" x14ac:dyDescent="0.25">
      <c r="A261" s="5">
        <v>246</v>
      </c>
      <c r="B261" s="5" t="s">
        <v>55</v>
      </c>
      <c r="C261" s="5" t="s">
        <v>30</v>
      </c>
      <c r="D261" s="5" t="s">
        <v>370</v>
      </c>
      <c r="E261" s="15" t="str">
        <f t="shared" si="43"/>
        <v>B002</v>
      </c>
      <c r="F261" s="15" t="str">
        <f t="shared" si="33"/>
        <v>16056</v>
      </c>
      <c r="G261" s="15" t="str">
        <f t="shared" si="34"/>
        <v>2-1</v>
      </c>
      <c r="H261" s="5" t="s">
        <v>327</v>
      </c>
      <c r="I261" s="5">
        <f t="shared" si="35"/>
        <v>2</v>
      </c>
      <c r="J261" s="5">
        <f t="shared" si="36"/>
        <v>2022</v>
      </c>
      <c r="K261" s="5">
        <f t="shared" si="37"/>
        <v>22</v>
      </c>
      <c r="L261" s="7">
        <f t="shared" si="38"/>
        <v>44614</v>
      </c>
      <c r="M261" s="5" t="s">
        <v>327</v>
      </c>
      <c r="U261" s="5" t="s">
        <v>33</v>
      </c>
      <c r="V261" s="5" t="str">
        <f t="shared" si="39"/>
        <v>clientes - varios</v>
      </c>
      <c r="W261" s="5" t="str">
        <f t="shared" si="40"/>
        <v>CLIENTES - VARIOS</v>
      </c>
      <c r="X261" s="5" t="str">
        <f t="shared" si="41"/>
        <v>Clientes - Varios</v>
      </c>
      <c r="Y261" s="5">
        <v>99999999</v>
      </c>
      <c r="Z261" s="5" t="s">
        <v>34</v>
      </c>
      <c r="AA261" s="5" t="s">
        <v>35</v>
      </c>
      <c r="AD261" s="5" t="s">
        <v>36</v>
      </c>
      <c r="AE261" s="5">
        <v>508.47</v>
      </c>
      <c r="AF261" s="5">
        <v>0</v>
      </c>
      <c r="AG261" s="5">
        <v>91.53</v>
      </c>
      <c r="AH261" s="5">
        <f t="shared" si="42"/>
        <v>600</v>
      </c>
    </row>
    <row r="262" spans="1:34" x14ac:dyDescent="0.25">
      <c r="A262" s="5">
        <v>247</v>
      </c>
      <c r="B262" s="5" t="s">
        <v>55</v>
      </c>
      <c r="C262" s="5" t="s">
        <v>30</v>
      </c>
      <c r="D262" s="5" t="s">
        <v>371</v>
      </c>
      <c r="E262" s="15" t="str">
        <f t="shared" si="43"/>
        <v>B002</v>
      </c>
      <c r="F262" s="15" t="str">
        <f t="shared" si="33"/>
        <v>16055</v>
      </c>
      <c r="G262" s="15" t="str">
        <f t="shared" si="34"/>
        <v>2-1</v>
      </c>
      <c r="H262" s="5" t="s">
        <v>327</v>
      </c>
      <c r="I262" s="5">
        <f t="shared" si="35"/>
        <v>2</v>
      </c>
      <c r="J262" s="5">
        <f t="shared" si="36"/>
        <v>2022</v>
      </c>
      <c r="K262" s="5">
        <f t="shared" si="37"/>
        <v>22</v>
      </c>
      <c r="L262" s="7">
        <f t="shared" si="38"/>
        <v>44614</v>
      </c>
      <c r="M262" s="5" t="s">
        <v>327</v>
      </c>
      <c r="U262" s="5" t="s">
        <v>33</v>
      </c>
      <c r="V262" s="5" t="str">
        <f t="shared" si="39"/>
        <v>clientes - varios</v>
      </c>
      <c r="W262" s="5" t="str">
        <f t="shared" si="40"/>
        <v>CLIENTES - VARIOS</v>
      </c>
      <c r="X262" s="5" t="str">
        <f t="shared" si="41"/>
        <v>Clientes - Varios</v>
      </c>
      <c r="Y262" s="5">
        <v>99999999</v>
      </c>
      <c r="Z262" s="5" t="s">
        <v>34</v>
      </c>
      <c r="AA262" s="5" t="s">
        <v>35</v>
      </c>
      <c r="AD262" s="5" t="s">
        <v>36</v>
      </c>
      <c r="AE262" s="5">
        <v>508.47</v>
      </c>
      <c r="AF262" s="5">
        <v>0</v>
      </c>
      <c r="AG262" s="5">
        <v>91.53</v>
      </c>
      <c r="AH262" s="5">
        <f t="shared" si="42"/>
        <v>600</v>
      </c>
    </row>
    <row r="263" spans="1:34" x14ac:dyDescent="0.25">
      <c r="A263" s="5">
        <v>248</v>
      </c>
      <c r="B263" s="5" t="s">
        <v>55</v>
      </c>
      <c r="C263" s="5" t="s">
        <v>38</v>
      </c>
      <c r="D263" s="5" t="s">
        <v>372</v>
      </c>
      <c r="E263" s="15" t="str">
        <f t="shared" si="43"/>
        <v>F002</v>
      </c>
      <c r="F263" s="15" t="str">
        <f t="shared" si="33"/>
        <v>3469</v>
      </c>
      <c r="G263" s="15" t="str">
        <f t="shared" si="34"/>
        <v>2-3</v>
      </c>
      <c r="H263" s="5" t="s">
        <v>327</v>
      </c>
      <c r="I263" s="5">
        <f t="shared" si="35"/>
        <v>2</v>
      </c>
      <c r="J263" s="5">
        <f t="shared" si="36"/>
        <v>2022</v>
      </c>
      <c r="K263" s="5">
        <f t="shared" si="37"/>
        <v>22</v>
      </c>
      <c r="L263" s="7">
        <f t="shared" si="38"/>
        <v>44614</v>
      </c>
      <c r="M263" s="5" t="s">
        <v>327</v>
      </c>
      <c r="U263" s="5" t="s">
        <v>373</v>
      </c>
      <c r="V263" s="5" t="str">
        <f t="shared" si="39"/>
        <v>greenagro s.a.c</v>
      </c>
      <c r="W263" s="5" t="str">
        <f t="shared" si="40"/>
        <v>GREENAGRO S.A.C</v>
      </c>
      <c r="X263" s="5" t="str">
        <f t="shared" si="41"/>
        <v>Greenagro S.A.C</v>
      </c>
      <c r="Y263" s="5">
        <v>20609113457</v>
      </c>
      <c r="Z263" s="5" t="s">
        <v>34</v>
      </c>
      <c r="AA263" s="5" t="s">
        <v>35</v>
      </c>
      <c r="AD263" s="5" t="s">
        <v>36</v>
      </c>
      <c r="AE263" s="5">
        <v>33.9</v>
      </c>
      <c r="AF263" s="5">
        <v>0</v>
      </c>
      <c r="AG263" s="5">
        <v>6.1</v>
      </c>
      <c r="AH263" s="5">
        <f t="shared" si="42"/>
        <v>40</v>
      </c>
    </row>
    <row r="264" spans="1:34" x14ac:dyDescent="0.25">
      <c r="A264" s="5">
        <v>249</v>
      </c>
      <c r="B264" s="5" t="s">
        <v>29</v>
      </c>
      <c r="C264" s="5" t="s">
        <v>30</v>
      </c>
      <c r="D264" s="5" t="s">
        <v>374</v>
      </c>
      <c r="E264" s="15" t="str">
        <f t="shared" si="43"/>
        <v>B001</v>
      </c>
      <c r="F264" s="15" t="str">
        <f t="shared" si="33"/>
        <v>17192</v>
      </c>
      <c r="G264" s="15" t="str">
        <f t="shared" si="34"/>
        <v>1-1</v>
      </c>
      <c r="H264" s="5" t="s">
        <v>327</v>
      </c>
      <c r="I264" s="5">
        <f t="shared" si="35"/>
        <v>2</v>
      </c>
      <c r="J264" s="5">
        <f t="shared" si="36"/>
        <v>2022</v>
      </c>
      <c r="K264" s="5">
        <f t="shared" si="37"/>
        <v>22</v>
      </c>
      <c r="L264" s="7">
        <f t="shared" si="38"/>
        <v>44614</v>
      </c>
      <c r="M264" s="5" t="s">
        <v>327</v>
      </c>
      <c r="U264" s="5" t="s">
        <v>33</v>
      </c>
      <c r="V264" s="5" t="str">
        <f t="shared" si="39"/>
        <v>clientes - varios</v>
      </c>
      <c r="W264" s="5" t="str">
        <f t="shared" si="40"/>
        <v>CLIENTES - VARIOS</v>
      </c>
      <c r="X264" s="5" t="str">
        <f t="shared" si="41"/>
        <v>Clientes - Varios</v>
      </c>
      <c r="Y264" s="5">
        <v>99999999</v>
      </c>
      <c r="Z264" s="5" t="s">
        <v>34</v>
      </c>
      <c r="AA264" s="5" t="s">
        <v>35</v>
      </c>
      <c r="AD264" s="5" t="s">
        <v>36</v>
      </c>
      <c r="AE264" s="5">
        <v>16.95</v>
      </c>
      <c r="AF264" s="5">
        <v>0</v>
      </c>
      <c r="AG264" s="5">
        <v>3.05</v>
      </c>
      <c r="AH264" s="5">
        <f t="shared" si="42"/>
        <v>20</v>
      </c>
    </row>
    <row r="265" spans="1:34" x14ac:dyDescent="0.25">
      <c r="A265" s="5">
        <v>250</v>
      </c>
      <c r="B265" s="5" t="s">
        <v>29</v>
      </c>
      <c r="C265" s="5" t="s">
        <v>38</v>
      </c>
      <c r="D265" s="5" t="s">
        <v>375</v>
      </c>
      <c r="E265" s="15" t="str">
        <f t="shared" si="43"/>
        <v>F001</v>
      </c>
      <c r="F265" s="15" t="str">
        <f t="shared" si="33"/>
        <v>8570</v>
      </c>
      <c r="G265" s="15" t="str">
        <f t="shared" si="34"/>
        <v>1-8</v>
      </c>
      <c r="H265" s="5" t="s">
        <v>327</v>
      </c>
      <c r="I265" s="5">
        <f t="shared" si="35"/>
        <v>2</v>
      </c>
      <c r="J265" s="5">
        <f t="shared" si="36"/>
        <v>2022</v>
      </c>
      <c r="K265" s="5">
        <f t="shared" si="37"/>
        <v>22</v>
      </c>
      <c r="L265" s="7">
        <f t="shared" si="38"/>
        <v>44614</v>
      </c>
      <c r="M265" s="5" t="s">
        <v>327</v>
      </c>
      <c r="S265" s="5" t="s">
        <v>40</v>
      </c>
      <c r="T265" s="5" t="s">
        <v>41</v>
      </c>
      <c r="U265" s="5" t="s">
        <v>42</v>
      </c>
      <c r="V265" s="5" t="str">
        <f t="shared" si="39"/>
        <v>cubas tapia yon elvis</v>
      </c>
      <c r="W265" s="5" t="str">
        <f t="shared" si="40"/>
        <v>CUBAS TAPIA YON ELVIS</v>
      </c>
      <c r="X265" s="5" t="str">
        <f t="shared" si="41"/>
        <v>Cubas Tapia Yon Elvis</v>
      </c>
      <c r="Y265" s="5">
        <v>10707562914</v>
      </c>
      <c r="Z265" s="5" t="s">
        <v>34</v>
      </c>
      <c r="AA265" s="5" t="s">
        <v>35</v>
      </c>
      <c r="AD265" s="5" t="s">
        <v>36</v>
      </c>
      <c r="AE265" s="5">
        <v>487.71</v>
      </c>
      <c r="AF265" s="5">
        <v>0</v>
      </c>
      <c r="AG265" s="5">
        <v>87.79</v>
      </c>
      <c r="AH265" s="5">
        <f t="shared" si="42"/>
        <v>575.5</v>
      </c>
    </row>
    <row r="266" spans="1:34" x14ac:dyDescent="0.25">
      <c r="A266" s="5">
        <v>251</v>
      </c>
      <c r="B266" s="5" t="s">
        <v>29</v>
      </c>
      <c r="C266" s="5" t="s">
        <v>30</v>
      </c>
      <c r="D266" s="5" t="s">
        <v>376</v>
      </c>
      <c r="E266" s="15" t="str">
        <f t="shared" si="43"/>
        <v>B001</v>
      </c>
      <c r="F266" s="15" t="str">
        <f t="shared" si="33"/>
        <v>17191</v>
      </c>
      <c r="G266" s="15" t="str">
        <f t="shared" si="34"/>
        <v>1-1</v>
      </c>
      <c r="H266" s="5" t="s">
        <v>327</v>
      </c>
      <c r="I266" s="5">
        <f t="shared" si="35"/>
        <v>2</v>
      </c>
      <c r="J266" s="5">
        <f t="shared" si="36"/>
        <v>2022</v>
      </c>
      <c r="K266" s="5">
        <f t="shared" si="37"/>
        <v>22</v>
      </c>
      <c r="L266" s="7">
        <f t="shared" si="38"/>
        <v>44614</v>
      </c>
      <c r="M266" s="5" t="s">
        <v>327</v>
      </c>
      <c r="U266" s="5" t="s">
        <v>33</v>
      </c>
      <c r="V266" s="5" t="str">
        <f t="shared" si="39"/>
        <v>clientes - varios</v>
      </c>
      <c r="W266" s="5" t="str">
        <f t="shared" si="40"/>
        <v>CLIENTES - VARIOS</v>
      </c>
      <c r="X266" s="5" t="str">
        <f t="shared" si="41"/>
        <v>Clientes - Varios</v>
      </c>
      <c r="Y266" s="5">
        <v>99999999</v>
      </c>
      <c r="Z266" s="5" t="s">
        <v>34</v>
      </c>
      <c r="AA266" s="5" t="s">
        <v>35</v>
      </c>
      <c r="AD266" s="5" t="s">
        <v>36</v>
      </c>
      <c r="AE266" s="5">
        <v>42.37</v>
      </c>
      <c r="AF266" s="5">
        <v>0</v>
      </c>
      <c r="AG266" s="5">
        <v>7.63</v>
      </c>
      <c r="AH266" s="5">
        <f t="shared" si="42"/>
        <v>50</v>
      </c>
    </row>
    <row r="267" spans="1:34" x14ac:dyDescent="0.25">
      <c r="A267" s="5">
        <v>252</v>
      </c>
      <c r="B267" s="5" t="s">
        <v>29</v>
      </c>
      <c r="C267" s="5" t="s">
        <v>38</v>
      </c>
      <c r="D267" s="5" t="s">
        <v>377</v>
      </c>
      <c r="E267" s="15" t="str">
        <f t="shared" si="43"/>
        <v>F001</v>
      </c>
      <c r="F267" s="15" t="str">
        <f t="shared" si="33"/>
        <v>8569</v>
      </c>
      <c r="G267" s="15" t="str">
        <f t="shared" si="34"/>
        <v>1-8</v>
      </c>
      <c r="H267" s="5" t="s">
        <v>327</v>
      </c>
      <c r="I267" s="5">
        <f t="shared" si="35"/>
        <v>2</v>
      </c>
      <c r="J267" s="5">
        <f t="shared" si="36"/>
        <v>2022</v>
      </c>
      <c r="K267" s="5">
        <f t="shared" si="37"/>
        <v>22</v>
      </c>
      <c r="L267" s="7">
        <f t="shared" si="38"/>
        <v>44614</v>
      </c>
      <c r="M267" s="5" t="s">
        <v>327</v>
      </c>
      <c r="R267" s="5" t="s">
        <v>378</v>
      </c>
      <c r="S267" s="5" t="s">
        <v>379</v>
      </c>
      <c r="T267" s="5" t="s">
        <v>380</v>
      </c>
      <c r="U267" s="5" t="s">
        <v>381</v>
      </c>
      <c r="V267" s="5" t="str">
        <f t="shared" si="39"/>
        <v>sociedad anonima fausto piaggio</v>
      </c>
      <c r="W267" s="5" t="str">
        <f t="shared" si="40"/>
        <v>SOCIEDAD ANONIMA FAUSTO PIAGGIO</v>
      </c>
      <c r="X267" s="5" t="str">
        <f t="shared" si="41"/>
        <v>Sociedad Anonima Fausto Piaggio</v>
      </c>
      <c r="Y267" s="5">
        <v>20100244471</v>
      </c>
      <c r="Z267" s="5" t="s">
        <v>34</v>
      </c>
      <c r="AA267" s="5" t="s">
        <v>35</v>
      </c>
      <c r="AD267" s="5" t="s">
        <v>36</v>
      </c>
      <c r="AE267" s="5">
        <v>127.12</v>
      </c>
      <c r="AF267" s="5">
        <v>0</v>
      </c>
      <c r="AG267" s="5">
        <v>22.88</v>
      </c>
      <c r="AH267" s="5">
        <f t="shared" si="42"/>
        <v>150</v>
      </c>
    </row>
    <row r="268" spans="1:34" x14ac:dyDescent="0.25">
      <c r="A268" s="5">
        <v>253</v>
      </c>
      <c r="B268" s="5" t="s">
        <v>29</v>
      </c>
      <c r="C268" s="5" t="s">
        <v>38</v>
      </c>
      <c r="D268" s="5" t="s">
        <v>382</v>
      </c>
      <c r="E268" s="15" t="str">
        <f t="shared" si="43"/>
        <v>F001</v>
      </c>
      <c r="F268" s="15" t="str">
        <f t="shared" si="33"/>
        <v>8568</v>
      </c>
      <c r="G268" s="15" t="str">
        <f t="shared" si="34"/>
        <v>1-8</v>
      </c>
      <c r="H268" s="5" t="s">
        <v>327</v>
      </c>
      <c r="I268" s="5">
        <f t="shared" si="35"/>
        <v>2</v>
      </c>
      <c r="J268" s="5">
        <f t="shared" si="36"/>
        <v>2022</v>
      </c>
      <c r="K268" s="5">
        <f t="shared" si="37"/>
        <v>22</v>
      </c>
      <c r="L268" s="7">
        <f t="shared" si="38"/>
        <v>44614</v>
      </c>
      <c r="M268" s="5" t="s">
        <v>327</v>
      </c>
      <c r="R268" s="5" t="s">
        <v>87</v>
      </c>
      <c r="S268" s="5" t="s">
        <v>40</v>
      </c>
      <c r="T268" s="5" t="s">
        <v>41</v>
      </c>
      <c r="U268" s="5" t="s">
        <v>383</v>
      </c>
      <c r="V268" s="5" t="str">
        <f t="shared" si="39"/>
        <v>"grifos gran prix s.a.c."</v>
      </c>
      <c r="W268" s="5" t="str">
        <f t="shared" si="40"/>
        <v>"GRIFOS GRAN PRIX S.A.C."</v>
      </c>
      <c r="X268" s="5" t="str">
        <f t="shared" si="41"/>
        <v>"Grifos Gran Prix S.A.C."</v>
      </c>
      <c r="Y268" s="5">
        <v>20487832287</v>
      </c>
      <c r="Z268" s="5" t="s">
        <v>384</v>
      </c>
      <c r="AA268" s="5" t="s">
        <v>35</v>
      </c>
      <c r="AD268" s="5" t="s">
        <v>36</v>
      </c>
      <c r="AE268" s="5">
        <v>0</v>
      </c>
      <c r="AF268" s="5">
        <v>0</v>
      </c>
      <c r="AG268" s="5">
        <v>0</v>
      </c>
      <c r="AH268" s="5">
        <f t="shared" si="42"/>
        <v>0</v>
      </c>
    </row>
    <row r="269" spans="1:34" x14ac:dyDescent="0.25">
      <c r="A269" s="5">
        <v>254</v>
      </c>
      <c r="B269" s="5" t="s">
        <v>29</v>
      </c>
      <c r="C269" s="5" t="s">
        <v>38</v>
      </c>
      <c r="D269" s="5" t="s">
        <v>385</v>
      </c>
      <c r="E269" s="15" t="str">
        <f t="shared" si="43"/>
        <v>F001</v>
      </c>
      <c r="F269" s="15" t="str">
        <f t="shared" si="33"/>
        <v>8567</v>
      </c>
      <c r="G269" s="15" t="str">
        <f t="shared" si="34"/>
        <v>1-8</v>
      </c>
      <c r="H269" s="5" t="s">
        <v>327</v>
      </c>
      <c r="I269" s="5">
        <f t="shared" si="35"/>
        <v>2</v>
      </c>
      <c r="J269" s="5">
        <f t="shared" si="36"/>
        <v>2022</v>
      </c>
      <c r="K269" s="5">
        <f t="shared" si="37"/>
        <v>22</v>
      </c>
      <c r="L269" s="7">
        <f t="shared" si="38"/>
        <v>44614</v>
      </c>
      <c r="M269" s="5" t="s">
        <v>327</v>
      </c>
      <c r="R269" s="5" t="s">
        <v>378</v>
      </c>
      <c r="S269" s="5" t="s">
        <v>379</v>
      </c>
      <c r="T269" s="5" t="s">
        <v>380</v>
      </c>
      <c r="U269" s="5" t="s">
        <v>381</v>
      </c>
      <c r="V269" s="5" t="str">
        <f t="shared" si="39"/>
        <v>sociedad anonima fausto piaggio</v>
      </c>
      <c r="W269" s="5" t="str">
        <f t="shared" si="40"/>
        <v>SOCIEDAD ANONIMA FAUSTO PIAGGIO</v>
      </c>
      <c r="X269" s="5" t="str">
        <f t="shared" si="41"/>
        <v>Sociedad Anonima Fausto Piaggio</v>
      </c>
      <c r="Y269" s="5">
        <v>20100244471</v>
      </c>
      <c r="Z269" s="5" t="s">
        <v>384</v>
      </c>
      <c r="AA269" s="5" t="s">
        <v>35</v>
      </c>
      <c r="AD269" s="5" t="s">
        <v>36</v>
      </c>
      <c r="AE269" s="5">
        <v>0</v>
      </c>
      <c r="AF269" s="5">
        <v>0</v>
      </c>
      <c r="AG269" s="5">
        <v>0</v>
      </c>
      <c r="AH269" s="5">
        <f t="shared" si="42"/>
        <v>0</v>
      </c>
    </row>
    <row r="270" spans="1:34" x14ac:dyDescent="0.25">
      <c r="A270" s="5">
        <v>255</v>
      </c>
      <c r="B270" s="5" t="s">
        <v>29</v>
      </c>
      <c r="C270" s="5" t="s">
        <v>30</v>
      </c>
      <c r="D270" s="5" t="s">
        <v>386</v>
      </c>
      <c r="E270" s="15" t="str">
        <f t="shared" si="43"/>
        <v>B001</v>
      </c>
      <c r="F270" s="15" t="str">
        <f t="shared" si="33"/>
        <v>17190</v>
      </c>
      <c r="G270" s="15" t="str">
        <f t="shared" si="34"/>
        <v>1-1</v>
      </c>
      <c r="H270" s="5" t="s">
        <v>327</v>
      </c>
      <c r="I270" s="5">
        <f t="shared" si="35"/>
        <v>2</v>
      </c>
      <c r="J270" s="5">
        <f t="shared" si="36"/>
        <v>2022</v>
      </c>
      <c r="K270" s="5">
        <f t="shared" si="37"/>
        <v>22</v>
      </c>
      <c r="L270" s="7">
        <f t="shared" si="38"/>
        <v>44614</v>
      </c>
      <c r="M270" s="5" t="s">
        <v>327</v>
      </c>
      <c r="U270" s="5" t="s">
        <v>33</v>
      </c>
      <c r="V270" s="5" t="str">
        <f t="shared" si="39"/>
        <v>clientes - varios</v>
      </c>
      <c r="W270" s="5" t="str">
        <f t="shared" si="40"/>
        <v>CLIENTES - VARIOS</v>
      </c>
      <c r="X270" s="5" t="str">
        <f t="shared" si="41"/>
        <v>Clientes - Varios</v>
      </c>
      <c r="Y270" s="5">
        <v>99999999</v>
      </c>
      <c r="Z270" s="5" t="s">
        <v>34</v>
      </c>
      <c r="AA270" s="5" t="s">
        <v>35</v>
      </c>
      <c r="AD270" s="5" t="s">
        <v>36</v>
      </c>
      <c r="AE270" s="5">
        <v>29.66</v>
      </c>
      <c r="AF270" s="5">
        <v>0</v>
      </c>
      <c r="AG270" s="5">
        <v>5.34</v>
      </c>
      <c r="AH270" s="5">
        <f t="shared" si="42"/>
        <v>35</v>
      </c>
    </row>
    <row r="271" spans="1:34" x14ac:dyDescent="0.25">
      <c r="A271" s="5">
        <v>256</v>
      </c>
      <c r="B271" s="5" t="s">
        <v>29</v>
      </c>
      <c r="C271" s="5" t="s">
        <v>38</v>
      </c>
      <c r="D271" s="5" t="s">
        <v>387</v>
      </c>
      <c r="E271" s="15" t="str">
        <f t="shared" si="43"/>
        <v>F001</v>
      </c>
      <c r="F271" s="15" t="str">
        <f t="shared" si="33"/>
        <v>8566</v>
      </c>
      <c r="G271" s="15" t="str">
        <f t="shared" si="34"/>
        <v>1-8</v>
      </c>
      <c r="H271" s="5" t="s">
        <v>327</v>
      </c>
      <c r="I271" s="5">
        <f t="shared" si="35"/>
        <v>2</v>
      </c>
      <c r="J271" s="5">
        <f t="shared" si="36"/>
        <v>2022</v>
      </c>
      <c r="K271" s="5">
        <f t="shared" si="37"/>
        <v>22</v>
      </c>
      <c r="L271" s="7">
        <f t="shared" si="38"/>
        <v>44614</v>
      </c>
      <c r="M271" s="5" t="s">
        <v>327</v>
      </c>
      <c r="R271" s="5" t="s">
        <v>388</v>
      </c>
      <c r="S271" s="5" t="s">
        <v>389</v>
      </c>
      <c r="T271" s="5" t="s">
        <v>390</v>
      </c>
      <c r="U271" s="5" t="s">
        <v>391</v>
      </c>
      <c r="V271" s="5" t="str">
        <f t="shared" si="39"/>
        <v>televez e.i.r.l.</v>
      </c>
      <c r="W271" s="5" t="str">
        <f t="shared" si="40"/>
        <v>TELEVEZ E.I.R.L.</v>
      </c>
      <c r="X271" s="5" t="str">
        <f t="shared" si="41"/>
        <v>Televez E.I.R.L.</v>
      </c>
      <c r="Y271" s="5">
        <v>20602744125</v>
      </c>
      <c r="Z271" s="5" t="s">
        <v>34</v>
      </c>
      <c r="AA271" s="5" t="s">
        <v>35</v>
      </c>
      <c r="AD271" s="5" t="s">
        <v>36</v>
      </c>
      <c r="AE271" s="5">
        <v>84.75</v>
      </c>
      <c r="AF271" s="5">
        <v>0</v>
      </c>
      <c r="AG271" s="5">
        <v>15.25</v>
      </c>
      <c r="AH271" s="5">
        <f t="shared" si="42"/>
        <v>100</v>
      </c>
    </row>
    <row r="272" spans="1:34" x14ac:dyDescent="0.25">
      <c r="A272" s="5">
        <v>257</v>
      </c>
      <c r="B272" s="5" t="s">
        <v>29</v>
      </c>
      <c r="C272" s="5" t="s">
        <v>30</v>
      </c>
      <c r="D272" s="5" t="s">
        <v>392</v>
      </c>
      <c r="E272" s="15" t="str">
        <f t="shared" si="43"/>
        <v>B001</v>
      </c>
      <c r="F272" s="15" t="str">
        <f t="shared" si="33"/>
        <v>17189</v>
      </c>
      <c r="G272" s="15" t="str">
        <f t="shared" si="34"/>
        <v>1-1</v>
      </c>
      <c r="H272" s="5" t="s">
        <v>327</v>
      </c>
      <c r="I272" s="5">
        <f t="shared" si="35"/>
        <v>2</v>
      </c>
      <c r="J272" s="5">
        <f t="shared" si="36"/>
        <v>2022</v>
      </c>
      <c r="K272" s="5">
        <f t="shared" si="37"/>
        <v>22</v>
      </c>
      <c r="L272" s="7">
        <f t="shared" si="38"/>
        <v>44614</v>
      </c>
      <c r="M272" s="5" t="s">
        <v>327</v>
      </c>
      <c r="U272" s="5" t="s">
        <v>33</v>
      </c>
      <c r="V272" s="5" t="str">
        <f t="shared" si="39"/>
        <v>clientes - varios</v>
      </c>
      <c r="W272" s="5" t="str">
        <f t="shared" si="40"/>
        <v>CLIENTES - VARIOS</v>
      </c>
      <c r="X272" s="5" t="str">
        <f t="shared" si="41"/>
        <v>Clientes - Varios</v>
      </c>
      <c r="Y272" s="5">
        <v>99999999</v>
      </c>
      <c r="Z272" s="5" t="s">
        <v>34</v>
      </c>
      <c r="AA272" s="5" t="s">
        <v>35</v>
      </c>
      <c r="AD272" s="5" t="s">
        <v>36</v>
      </c>
      <c r="AE272" s="5">
        <v>127.12</v>
      </c>
      <c r="AF272" s="5">
        <v>0</v>
      </c>
      <c r="AG272" s="5">
        <v>22.88</v>
      </c>
      <c r="AH272" s="5">
        <f t="shared" si="42"/>
        <v>150</v>
      </c>
    </row>
    <row r="273" spans="1:34" x14ac:dyDescent="0.25">
      <c r="A273" s="5">
        <v>258</v>
      </c>
      <c r="B273" s="5" t="s">
        <v>29</v>
      </c>
      <c r="C273" s="5" t="s">
        <v>30</v>
      </c>
      <c r="D273" s="5" t="s">
        <v>393</v>
      </c>
      <c r="E273" s="15" t="str">
        <f t="shared" si="43"/>
        <v>B001</v>
      </c>
      <c r="F273" s="15" t="str">
        <f t="shared" ref="F273:F336" si="44">IF(LEFT(RIGHT(D273,5),1)="-",RIGHT(D273,4),RIGHT(D273,5))</f>
        <v>17188</v>
      </c>
      <c r="G273" s="15" t="str">
        <f t="shared" ref="G273:G336" si="45">MID(D273,4,3)</f>
        <v>1-1</v>
      </c>
      <c r="H273" s="5" t="s">
        <v>327</v>
      </c>
      <c r="I273" s="5">
        <f t="shared" ref="I273:I336" si="46">MONTH(H273)</f>
        <v>2</v>
      </c>
      <c r="J273" s="5">
        <f t="shared" ref="J273:J336" si="47">YEAR(H273)</f>
        <v>2022</v>
      </c>
      <c r="K273" s="5">
        <f t="shared" ref="K273:K336" si="48">DAY(H273)</f>
        <v>22</v>
      </c>
      <c r="L273" s="7">
        <f t="shared" ref="L273:L336" si="49">DATE(J273,I273,K273)</f>
        <v>44614</v>
      </c>
      <c r="M273" s="5" t="s">
        <v>327</v>
      </c>
      <c r="U273" s="5" t="s">
        <v>33</v>
      </c>
      <c r="V273" s="5" t="str">
        <f t="shared" ref="V273:V336" si="50">LOWER(U273)</f>
        <v>clientes - varios</v>
      </c>
      <c r="W273" s="5" t="str">
        <f t="shared" ref="W273:W336" si="51">UPPER(U273)</f>
        <v>CLIENTES - VARIOS</v>
      </c>
      <c r="X273" s="5" t="str">
        <f t="shared" ref="X273:X336" si="52">PROPER(W273)</f>
        <v>Clientes - Varios</v>
      </c>
      <c r="Y273" s="5">
        <v>99999999</v>
      </c>
      <c r="Z273" s="5" t="s">
        <v>34</v>
      </c>
      <c r="AA273" s="5" t="s">
        <v>35</v>
      </c>
      <c r="AD273" s="5" t="s">
        <v>36</v>
      </c>
      <c r="AE273" s="5">
        <v>84.75</v>
      </c>
      <c r="AF273" s="5">
        <v>0</v>
      </c>
      <c r="AG273" s="5">
        <v>15.25</v>
      </c>
      <c r="AH273" s="5">
        <f t="shared" ref="AH273:AH336" si="53">AE273+AG273</f>
        <v>100</v>
      </c>
    </row>
    <row r="274" spans="1:34" x14ac:dyDescent="0.25">
      <c r="A274" s="5">
        <v>259</v>
      </c>
      <c r="B274" s="5" t="s">
        <v>29</v>
      </c>
      <c r="C274" s="5" t="s">
        <v>38</v>
      </c>
      <c r="D274" s="5" t="s">
        <v>394</v>
      </c>
      <c r="E274" s="15" t="str">
        <f t="shared" ref="E274:E337" si="54">LEFT(D274,4)</f>
        <v>F001</v>
      </c>
      <c r="F274" s="15" t="str">
        <f t="shared" si="44"/>
        <v>8565</v>
      </c>
      <c r="G274" s="15" t="str">
        <f t="shared" si="45"/>
        <v>1-8</v>
      </c>
      <c r="H274" s="5" t="s">
        <v>327</v>
      </c>
      <c r="I274" s="5">
        <f t="shared" si="46"/>
        <v>2</v>
      </c>
      <c r="J274" s="5">
        <f t="shared" si="47"/>
        <v>2022</v>
      </c>
      <c r="K274" s="5">
        <f t="shared" si="48"/>
        <v>22</v>
      </c>
      <c r="L274" s="7">
        <f t="shared" si="49"/>
        <v>44614</v>
      </c>
      <c r="M274" s="5" t="s">
        <v>327</v>
      </c>
      <c r="R274" s="5" t="s">
        <v>395</v>
      </c>
      <c r="S274" s="5" t="s">
        <v>168</v>
      </c>
      <c r="T274" s="5" t="s">
        <v>169</v>
      </c>
      <c r="U274" s="5" t="s">
        <v>396</v>
      </c>
      <c r="V274" s="5" t="str">
        <f t="shared" si="50"/>
        <v>transportes pasamayo s r ltda</v>
      </c>
      <c r="W274" s="5" t="str">
        <f t="shared" si="51"/>
        <v>TRANSPORTES PASAMAYO S R LTDA</v>
      </c>
      <c r="X274" s="5" t="str">
        <f t="shared" si="52"/>
        <v>Transportes Pasamayo S R Ltda</v>
      </c>
      <c r="Y274" s="5">
        <v>20225171719</v>
      </c>
      <c r="Z274" s="5" t="s">
        <v>34</v>
      </c>
      <c r="AA274" s="5" t="s">
        <v>35</v>
      </c>
      <c r="AD274" s="5" t="s">
        <v>36</v>
      </c>
      <c r="AE274" s="5">
        <v>140.68</v>
      </c>
      <c r="AF274" s="5">
        <v>0</v>
      </c>
      <c r="AG274" s="5">
        <v>25.32</v>
      </c>
      <c r="AH274" s="5">
        <f t="shared" si="53"/>
        <v>166</v>
      </c>
    </row>
    <row r="275" spans="1:34" x14ac:dyDescent="0.25">
      <c r="A275" s="5">
        <v>260</v>
      </c>
      <c r="B275" s="5" t="s">
        <v>29</v>
      </c>
      <c r="C275" s="5" t="s">
        <v>30</v>
      </c>
      <c r="D275" s="5" t="s">
        <v>397</v>
      </c>
      <c r="E275" s="15" t="str">
        <f t="shared" si="54"/>
        <v>B001</v>
      </c>
      <c r="F275" s="15" t="str">
        <f t="shared" si="44"/>
        <v>17187</v>
      </c>
      <c r="G275" s="15" t="str">
        <f t="shared" si="45"/>
        <v>1-1</v>
      </c>
      <c r="H275" s="5" t="s">
        <v>327</v>
      </c>
      <c r="I275" s="5">
        <f t="shared" si="46"/>
        <v>2</v>
      </c>
      <c r="J275" s="5">
        <f t="shared" si="47"/>
        <v>2022</v>
      </c>
      <c r="K275" s="5">
        <f t="shared" si="48"/>
        <v>22</v>
      </c>
      <c r="L275" s="7">
        <f t="shared" si="49"/>
        <v>44614</v>
      </c>
      <c r="M275" s="5" t="s">
        <v>327</v>
      </c>
      <c r="U275" s="5" t="s">
        <v>33</v>
      </c>
      <c r="V275" s="5" t="str">
        <f t="shared" si="50"/>
        <v>clientes - varios</v>
      </c>
      <c r="W275" s="5" t="str">
        <f t="shared" si="51"/>
        <v>CLIENTES - VARIOS</v>
      </c>
      <c r="X275" s="5" t="str">
        <f t="shared" si="52"/>
        <v>Clientes - Varios</v>
      </c>
      <c r="Y275" s="5">
        <v>99999999</v>
      </c>
      <c r="Z275" s="5" t="s">
        <v>34</v>
      </c>
      <c r="AA275" s="5" t="s">
        <v>35</v>
      </c>
      <c r="AD275" s="5" t="s">
        <v>36</v>
      </c>
      <c r="AE275" s="5">
        <v>33.9</v>
      </c>
      <c r="AF275" s="5">
        <v>0</v>
      </c>
      <c r="AG275" s="5">
        <v>6.1</v>
      </c>
      <c r="AH275" s="5">
        <f t="shared" si="53"/>
        <v>40</v>
      </c>
    </row>
    <row r="276" spans="1:34" x14ac:dyDescent="0.25">
      <c r="A276" s="5">
        <v>261</v>
      </c>
      <c r="B276" s="5" t="s">
        <v>29</v>
      </c>
      <c r="C276" s="5" t="s">
        <v>38</v>
      </c>
      <c r="D276" s="5" t="s">
        <v>398</v>
      </c>
      <c r="E276" s="15" t="str">
        <f t="shared" si="54"/>
        <v>F001</v>
      </c>
      <c r="F276" s="15" t="str">
        <f t="shared" si="44"/>
        <v>8564</v>
      </c>
      <c r="G276" s="15" t="str">
        <f t="shared" si="45"/>
        <v>1-8</v>
      </c>
      <c r="H276" s="5" t="s">
        <v>327</v>
      </c>
      <c r="I276" s="5">
        <f t="shared" si="46"/>
        <v>2</v>
      </c>
      <c r="J276" s="5">
        <f t="shared" si="47"/>
        <v>2022</v>
      </c>
      <c r="K276" s="5">
        <f t="shared" si="48"/>
        <v>22</v>
      </c>
      <c r="L276" s="7">
        <f t="shared" si="49"/>
        <v>44614</v>
      </c>
      <c r="M276" s="5" t="s">
        <v>327</v>
      </c>
      <c r="R276" s="5" t="s">
        <v>41</v>
      </c>
      <c r="S276" s="5" t="s">
        <v>40</v>
      </c>
      <c r="T276" s="5" t="s">
        <v>41</v>
      </c>
      <c r="U276" s="5" t="s">
        <v>399</v>
      </c>
      <c r="V276" s="5" t="str">
        <f t="shared" si="50"/>
        <v>inversiones construcciones y servicios san francisco sac</v>
      </c>
      <c r="W276" s="5" t="str">
        <f t="shared" si="51"/>
        <v>INVERSIONES CONSTRUCCIONES Y SERVICIOS SAN FRANCISCO SAC</v>
      </c>
      <c r="X276" s="5" t="str">
        <f t="shared" si="52"/>
        <v>Inversiones Construcciones Y Servicios San Francisco Sac</v>
      </c>
      <c r="Y276" s="5">
        <v>20539158334</v>
      </c>
      <c r="Z276" s="5" t="s">
        <v>34</v>
      </c>
      <c r="AA276" s="5" t="s">
        <v>35</v>
      </c>
      <c r="AD276" s="5" t="s">
        <v>36</v>
      </c>
      <c r="AE276" s="5">
        <v>127.12</v>
      </c>
      <c r="AF276" s="5">
        <v>0</v>
      </c>
      <c r="AG276" s="5">
        <v>22.88</v>
      </c>
      <c r="AH276" s="5">
        <f t="shared" si="53"/>
        <v>150</v>
      </c>
    </row>
    <row r="277" spans="1:34" x14ac:dyDescent="0.25">
      <c r="A277" s="5">
        <v>262</v>
      </c>
      <c r="B277" s="5" t="s">
        <v>29</v>
      </c>
      <c r="C277" s="5" t="s">
        <v>38</v>
      </c>
      <c r="D277" s="5" t="s">
        <v>400</v>
      </c>
      <c r="E277" s="15" t="str">
        <f t="shared" si="54"/>
        <v>F001</v>
      </c>
      <c r="F277" s="15" t="str">
        <f t="shared" si="44"/>
        <v>8563</v>
      </c>
      <c r="G277" s="15" t="str">
        <f t="shared" si="45"/>
        <v>1-8</v>
      </c>
      <c r="H277" s="5" t="s">
        <v>401</v>
      </c>
      <c r="I277" s="5">
        <f t="shared" si="46"/>
        <v>2</v>
      </c>
      <c r="J277" s="5">
        <f t="shared" si="47"/>
        <v>2022</v>
      </c>
      <c r="K277" s="5">
        <f t="shared" si="48"/>
        <v>21</v>
      </c>
      <c r="L277" s="7">
        <f t="shared" si="49"/>
        <v>44613</v>
      </c>
      <c r="M277" s="5" t="s">
        <v>401</v>
      </c>
      <c r="R277" s="5" t="s">
        <v>60</v>
      </c>
      <c r="S277" s="5" t="s">
        <v>61</v>
      </c>
      <c r="T277" s="5" t="s">
        <v>60</v>
      </c>
      <c r="U277" s="5" t="s">
        <v>62</v>
      </c>
      <c r="V277" s="5" t="str">
        <f t="shared" si="50"/>
        <v>ramfers ingenieros e.i.r.l.</v>
      </c>
      <c r="W277" s="5" t="str">
        <f t="shared" si="51"/>
        <v>RAMFERS INGENIEROS E.I.R.L.</v>
      </c>
      <c r="X277" s="5" t="str">
        <f t="shared" si="52"/>
        <v>Ramfers Ingenieros E.I.R.L.</v>
      </c>
      <c r="Y277" s="5">
        <v>20608411306</v>
      </c>
      <c r="Z277" s="5" t="s">
        <v>34</v>
      </c>
      <c r="AA277" s="5" t="s">
        <v>35</v>
      </c>
      <c r="AD277" s="5" t="s">
        <v>36</v>
      </c>
      <c r="AE277" s="5">
        <v>593.22</v>
      </c>
      <c r="AF277" s="5">
        <v>0</v>
      </c>
      <c r="AG277" s="5">
        <v>106.78</v>
      </c>
      <c r="AH277" s="5">
        <f t="shared" si="53"/>
        <v>700</v>
      </c>
    </row>
    <row r="278" spans="1:34" x14ac:dyDescent="0.25">
      <c r="A278" s="5">
        <v>263</v>
      </c>
      <c r="B278" s="5" t="s">
        <v>29</v>
      </c>
      <c r="C278" s="5" t="s">
        <v>38</v>
      </c>
      <c r="D278" s="5" t="s">
        <v>402</v>
      </c>
      <c r="E278" s="15" t="str">
        <f t="shared" si="54"/>
        <v>F001</v>
      </c>
      <c r="F278" s="15" t="str">
        <f t="shared" si="44"/>
        <v>8562</v>
      </c>
      <c r="G278" s="15" t="str">
        <f t="shared" si="45"/>
        <v>1-8</v>
      </c>
      <c r="H278" s="5" t="s">
        <v>401</v>
      </c>
      <c r="I278" s="5">
        <f t="shared" si="46"/>
        <v>2</v>
      </c>
      <c r="J278" s="5">
        <f t="shared" si="47"/>
        <v>2022</v>
      </c>
      <c r="K278" s="5">
        <f t="shared" si="48"/>
        <v>21</v>
      </c>
      <c r="L278" s="7">
        <f t="shared" si="49"/>
        <v>44613</v>
      </c>
      <c r="M278" s="5" t="s">
        <v>401</v>
      </c>
      <c r="R278" s="5" t="s">
        <v>403</v>
      </c>
      <c r="S278" s="5" t="s">
        <v>168</v>
      </c>
      <c r="T278" s="5" t="s">
        <v>169</v>
      </c>
      <c r="U278" s="5" t="s">
        <v>404</v>
      </c>
      <c r="V278" s="5" t="str">
        <f t="shared" si="50"/>
        <v>grupo r y r rentacar e.i.r.l.</v>
      </c>
      <c r="W278" s="5" t="str">
        <f t="shared" si="51"/>
        <v>GRUPO R Y R RENTACAR E.I.R.L.</v>
      </c>
      <c r="X278" s="5" t="str">
        <f t="shared" si="52"/>
        <v>Grupo R Y R Rentacar E.I.R.L.</v>
      </c>
      <c r="Y278" s="5">
        <v>20602266088</v>
      </c>
      <c r="Z278" s="5" t="s">
        <v>34</v>
      </c>
      <c r="AA278" s="5" t="s">
        <v>35</v>
      </c>
      <c r="AD278" s="5" t="s">
        <v>36</v>
      </c>
      <c r="AE278" s="5">
        <v>127.12</v>
      </c>
      <c r="AF278" s="5">
        <v>0</v>
      </c>
      <c r="AG278" s="5">
        <v>22.88</v>
      </c>
      <c r="AH278" s="5">
        <f t="shared" si="53"/>
        <v>150</v>
      </c>
    </row>
    <row r="279" spans="1:34" x14ac:dyDescent="0.25">
      <c r="A279" s="5">
        <v>264</v>
      </c>
      <c r="B279" s="5" t="s">
        <v>29</v>
      </c>
      <c r="C279" s="5" t="s">
        <v>38</v>
      </c>
      <c r="D279" s="5" t="s">
        <v>405</v>
      </c>
      <c r="E279" s="15" t="str">
        <f t="shared" si="54"/>
        <v>F001</v>
      </c>
      <c r="F279" s="15" t="str">
        <f t="shared" si="44"/>
        <v>8561</v>
      </c>
      <c r="G279" s="15" t="str">
        <f t="shared" si="45"/>
        <v>1-8</v>
      </c>
      <c r="H279" s="5" t="s">
        <v>401</v>
      </c>
      <c r="I279" s="5">
        <f t="shared" si="46"/>
        <v>2</v>
      </c>
      <c r="J279" s="5">
        <f t="shared" si="47"/>
        <v>2022</v>
      </c>
      <c r="K279" s="5">
        <f t="shared" si="48"/>
        <v>21</v>
      </c>
      <c r="L279" s="7">
        <f t="shared" si="49"/>
        <v>44613</v>
      </c>
      <c r="M279" s="5" t="s">
        <v>401</v>
      </c>
      <c r="R279" s="5" t="s">
        <v>92</v>
      </c>
      <c r="S279" s="5" t="s">
        <v>40</v>
      </c>
      <c r="T279" s="5" t="s">
        <v>41</v>
      </c>
      <c r="U279" s="5" t="s">
        <v>200</v>
      </c>
      <c r="V279" s="5" t="str">
        <f t="shared" si="50"/>
        <v>rodrigo vasquez jesus juan jose</v>
      </c>
      <c r="W279" s="5" t="str">
        <f t="shared" si="51"/>
        <v>RODRIGO VASQUEZ JESUS JUAN JOSE</v>
      </c>
      <c r="X279" s="5" t="str">
        <f t="shared" si="52"/>
        <v>Rodrigo Vasquez Jesus Juan Jose</v>
      </c>
      <c r="Y279" s="5">
        <v>10471184506</v>
      </c>
      <c r="Z279" s="5" t="s">
        <v>34</v>
      </c>
      <c r="AA279" s="5" t="s">
        <v>35</v>
      </c>
      <c r="AD279" s="5" t="s">
        <v>36</v>
      </c>
      <c r="AE279" s="5">
        <v>131.36000000000001</v>
      </c>
      <c r="AF279" s="5">
        <v>0</v>
      </c>
      <c r="AG279" s="5">
        <v>23.64</v>
      </c>
      <c r="AH279" s="5">
        <f t="shared" si="53"/>
        <v>155</v>
      </c>
    </row>
    <row r="280" spans="1:34" x14ac:dyDescent="0.25">
      <c r="A280" s="5">
        <v>265</v>
      </c>
      <c r="B280" s="5" t="s">
        <v>49</v>
      </c>
      <c r="C280" s="5" t="s">
        <v>38</v>
      </c>
      <c r="D280" s="5" t="s">
        <v>406</v>
      </c>
      <c r="E280" s="15" t="str">
        <f t="shared" si="54"/>
        <v>F003</v>
      </c>
      <c r="F280" s="15" t="str">
        <f t="shared" si="44"/>
        <v>2110</v>
      </c>
      <c r="G280" s="15" t="str">
        <f t="shared" si="45"/>
        <v>3-2</v>
      </c>
      <c r="H280" s="5" t="s">
        <v>401</v>
      </c>
      <c r="I280" s="5">
        <f t="shared" si="46"/>
        <v>2</v>
      </c>
      <c r="J280" s="5">
        <f t="shared" si="47"/>
        <v>2022</v>
      </c>
      <c r="K280" s="5">
        <f t="shared" si="48"/>
        <v>21</v>
      </c>
      <c r="L280" s="7">
        <f t="shared" si="49"/>
        <v>44613</v>
      </c>
      <c r="M280" s="5" t="s">
        <v>401</v>
      </c>
      <c r="S280" s="5" t="s">
        <v>40</v>
      </c>
      <c r="T280" s="5" t="s">
        <v>41</v>
      </c>
      <c r="U280" s="5" t="s">
        <v>157</v>
      </c>
      <c r="V280" s="5" t="str">
        <f t="shared" si="50"/>
        <v>la torre vallejos fernando camilo</v>
      </c>
      <c r="W280" s="5" t="str">
        <f t="shared" si="51"/>
        <v>LA TORRE VALLEJOS FERNANDO CAMILO</v>
      </c>
      <c r="X280" s="5" t="str">
        <f t="shared" si="52"/>
        <v>La Torre Vallejos Fernando Camilo</v>
      </c>
      <c r="Y280" s="5">
        <v>10167268094</v>
      </c>
      <c r="Z280" s="5" t="s">
        <v>34</v>
      </c>
      <c r="AA280" s="5" t="s">
        <v>35</v>
      </c>
      <c r="AD280" s="5" t="s">
        <v>36</v>
      </c>
      <c r="AE280" s="5">
        <v>38.979999999999997</v>
      </c>
      <c r="AF280" s="5">
        <v>0</v>
      </c>
      <c r="AG280" s="5">
        <v>7.02</v>
      </c>
      <c r="AH280" s="5">
        <f t="shared" si="53"/>
        <v>46</v>
      </c>
    </row>
    <row r="281" spans="1:34" x14ac:dyDescent="0.25">
      <c r="A281" s="5">
        <v>266</v>
      </c>
      <c r="B281" s="5" t="s">
        <v>49</v>
      </c>
      <c r="C281" s="5" t="s">
        <v>30</v>
      </c>
      <c r="D281" s="5" t="s">
        <v>407</v>
      </c>
      <c r="E281" s="15" t="str">
        <f t="shared" si="54"/>
        <v>B003</v>
      </c>
      <c r="F281" s="15" t="str">
        <f t="shared" si="44"/>
        <v>12765</v>
      </c>
      <c r="G281" s="15" t="str">
        <f t="shared" si="45"/>
        <v>3-1</v>
      </c>
      <c r="H281" s="5" t="s">
        <v>401</v>
      </c>
      <c r="I281" s="5">
        <f t="shared" si="46"/>
        <v>2</v>
      </c>
      <c r="J281" s="5">
        <f t="shared" si="47"/>
        <v>2022</v>
      </c>
      <c r="K281" s="5">
        <f t="shared" si="48"/>
        <v>21</v>
      </c>
      <c r="L281" s="7">
        <f t="shared" si="49"/>
        <v>44613</v>
      </c>
      <c r="M281" s="5" t="s">
        <v>401</v>
      </c>
      <c r="U281" s="5" t="s">
        <v>33</v>
      </c>
      <c r="V281" s="5" t="str">
        <f t="shared" si="50"/>
        <v>clientes - varios</v>
      </c>
      <c r="W281" s="5" t="str">
        <f t="shared" si="51"/>
        <v>CLIENTES - VARIOS</v>
      </c>
      <c r="X281" s="5" t="str">
        <f t="shared" si="52"/>
        <v>Clientes - Varios</v>
      </c>
      <c r="Y281" s="5">
        <v>99999999</v>
      </c>
      <c r="Z281" s="5" t="s">
        <v>34</v>
      </c>
      <c r="AA281" s="5" t="s">
        <v>35</v>
      </c>
      <c r="AD281" s="5" t="s">
        <v>36</v>
      </c>
      <c r="AE281" s="5">
        <v>29.66</v>
      </c>
      <c r="AF281" s="5">
        <v>0</v>
      </c>
      <c r="AG281" s="5">
        <v>5.34</v>
      </c>
      <c r="AH281" s="5">
        <f t="shared" si="53"/>
        <v>35</v>
      </c>
    </row>
    <row r="282" spans="1:34" x14ac:dyDescent="0.25">
      <c r="A282" s="5">
        <v>267</v>
      </c>
      <c r="B282" s="5" t="s">
        <v>29</v>
      </c>
      <c r="C282" s="5" t="s">
        <v>30</v>
      </c>
      <c r="D282" s="5" t="s">
        <v>408</v>
      </c>
      <c r="E282" s="15" t="str">
        <f t="shared" si="54"/>
        <v>B001</v>
      </c>
      <c r="F282" s="15" t="str">
        <f t="shared" si="44"/>
        <v>17186</v>
      </c>
      <c r="G282" s="15" t="str">
        <f t="shared" si="45"/>
        <v>1-1</v>
      </c>
      <c r="H282" s="5" t="s">
        <v>401</v>
      </c>
      <c r="I282" s="5">
        <f t="shared" si="46"/>
        <v>2</v>
      </c>
      <c r="J282" s="5">
        <f t="shared" si="47"/>
        <v>2022</v>
      </c>
      <c r="K282" s="5">
        <f t="shared" si="48"/>
        <v>21</v>
      </c>
      <c r="L282" s="7">
        <f t="shared" si="49"/>
        <v>44613</v>
      </c>
      <c r="M282" s="5" t="s">
        <v>401</v>
      </c>
      <c r="U282" s="5" t="s">
        <v>33</v>
      </c>
      <c r="V282" s="5" t="str">
        <f t="shared" si="50"/>
        <v>clientes - varios</v>
      </c>
      <c r="W282" s="5" t="str">
        <f t="shared" si="51"/>
        <v>CLIENTES - VARIOS</v>
      </c>
      <c r="X282" s="5" t="str">
        <f t="shared" si="52"/>
        <v>Clientes - Varios</v>
      </c>
      <c r="Y282" s="5">
        <v>99999999</v>
      </c>
      <c r="Z282" s="5" t="s">
        <v>34</v>
      </c>
      <c r="AA282" s="5" t="s">
        <v>35</v>
      </c>
      <c r="AD282" s="5" t="s">
        <v>36</v>
      </c>
      <c r="AE282" s="5">
        <v>508.47</v>
      </c>
      <c r="AF282" s="5">
        <v>0</v>
      </c>
      <c r="AG282" s="5">
        <v>91.53</v>
      </c>
      <c r="AH282" s="5">
        <f t="shared" si="53"/>
        <v>600</v>
      </c>
    </row>
    <row r="283" spans="1:34" x14ac:dyDescent="0.25">
      <c r="A283" s="5">
        <v>268</v>
      </c>
      <c r="B283" s="5" t="s">
        <v>55</v>
      </c>
      <c r="C283" s="5" t="s">
        <v>30</v>
      </c>
      <c r="D283" s="5" t="s">
        <v>409</v>
      </c>
      <c r="E283" s="15" t="str">
        <f t="shared" si="54"/>
        <v>B002</v>
      </c>
      <c r="F283" s="15" t="str">
        <f t="shared" si="44"/>
        <v>16054</v>
      </c>
      <c r="G283" s="15" t="str">
        <f t="shared" si="45"/>
        <v>2-1</v>
      </c>
      <c r="H283" s="5" t="s">
        <v>401</v>
      </c>
      <c r="I283" s="5">
        <f t="shared" si="46"/>
        <v>2</v>
      </c>
      <c r="J283" s="5">
        <f t="shared" si="47"/>
        <v>2022</v>
      </c>
      <c r="K283" s="5">
        <f t="shared" si="48"/>
        <v>21</v>
      </c>
      <c r="L283" s="7">
        <f t="shared" si="49"/>
        <v>44613</v>
      </c>
      <c r="M283" s="5" t="s">
        <v>401</v>
      </c>
      <c r="U283" s="5" t="s">
        <v>33</v>
      </c>
      <c r="V283" s="5" t="str">
        <f t="shared" si="50"/>
        <v>clientes - varios</v>
      </c>
      <c r="W283" s="5" t="str">
        <f t="shared" si="51"/>
        <v>CLIENTES - VARIOS</v>
      </c>
      <c r="X283" s="5" t="str">
        <f t="shared" si="52"/>
        <v>Clientes - Varios</v>
      </c>
      <c r="Y283" s="5">
        <v>99999999</v>
      </c>
      <c r="Z283" s="5" t="s">
        <v>34</v>
      </c>
      <c r="AA283" s="5" t="s">
        <v>35</v>
      </c>
      <c r="AD283" s="5" t="s">
        <v>36</v>
      </c>
      <c r="AE283" s="5">
        <v>508.47</v>
      </c>
      <c r="AF283" s="5">
        <v>0</v>
      </c>
      <c r="AG283" s="5">
        <v>91.53</v>
      </c>
      <c r="AH283" s="5">
        <f t="shared" si="53"/>
        <v>600</v>
      </c>
    </row>
    <row r="284" spans="1:34" x14ac:dyDescent="0.25">
      <c r="A284" s="5">
        <v>269</v>
      </c>
      <c r="B284" s="5" t="s">
        <v>55</v>
      </c>
      <c r="C284" s="5" t="s">
        <v>30</v>
      </c>
      <c r="D284" s="5" t="s">
        <v>410</v>
      </c>
      <c r="E284" s="15" t="str">
        <f t="shared" si="54"/>
        <v>B002</v>
      </c>
      <c r="F284" s="15" t="str">
        <f t="shared" si="44"/>
        <v>16053</v>
      </c>
      <c r="G284" s="15" t="str">
        <f t="shared" si="45"/>
        <v>2-1</v>
      </c>
      <c r="H284" s="5" t="s">
        <v>401</v>
      </c>
      <c r="I284" s="5">
        <f t="shared" si="46"/>
        <v>2</v>
      </c>
      <c r="J284" s="5">
        <f t="shared" si="47"/>
        <v>2022</v>
      </c>
      <c r="K284" s="5">
        <f t="shared" si="48"/>
        <v>21</v>
      </c>
      <c r="L284" s="7">
        <f t="shared" si="49"/>
        <v>44613</v>
      </c>
      <c r="M284" s="5" t="s">
        <v>401</v>
      </c>
      <c r="U284" s="5" t="s">
        <v>33</v>
      </c>
      <c r="V284" s="5" t="str">
        <f t="shared" si="50"/>
        <v>clientes - varios</v>
      </c>
      <c r="W284" s="5" t="str">
        <f t="shared" si="51"/>
        <v>CLIENTES - VARIOS</v>
      </c>
      <c r="X284" s="5" t="str">
        <f t="shared" si="52"/>
        <v>Clientes - Varios</v>
      </c>
      <c r="Y284" s="5">
        <v>99999999</v>
      </c>
      <c r="Z284" s="5" t="s">
        <v>34</v>
      </c>
      <c r="AA284" s="5" t="s">
        <v>35</v>
      </c>
      <c r="AD284" s="5" t="s">
        <v>36</v>
      </c>
      <c r="AE284" s="5">
        <v>508.47</v>
      </c>
      <c r="AF284" s="5">
        <v>0</v>
      </c>
      <c r="AG284" s="5">
        <v>91.53</v>
      </c>
      <c r="AH284" s="5">
        <f t="shared" si="53"/>
        <v>600</v>
      </c>
    </row>
    <row r="285" spans="1:34" x14ac:dyDescent="0.25">
      <c r="A285" s="5">
        <v>270</v>
      </c>
      <c r="B285" s="5" t="s">
        <v>55</v>
      </c>
      <c r="C285" s="5" t="s">
        <v>30</v>
      </c>
      <c r="D285" s="5" t="s">
        <v>411</v>
      </c>
      <c r="E285" s="15" t="str">
        <f t="shared" si="54"/>
        <v>B002</v>
      </c>
      <c r="F285" s="15" t="str">
        <f t="shared" si="44"/>
        <v>16052</v>
      </c>
      <c r="G285" s="15" t="str">
        <f t="shared" si="45"/>
        <v>2-1</v>
      </c>
      <c r="H285" s="5" t="s">
        <v>401</v>
      </c>
      <c r="I285" s="5">
        <f t="shared" si="46"/>
        <v>2</v>
      </c>
      <c r="J285" s="5">
        <f t="shared" si="47"/>
        <v>2022</v>
      </c>
      <c r="K285" s="5">
        <f t="shared" si="48"/>
        <v>21</v>
      </c>
      <c r="L285" s="7">
        <f t="shared" si="49"/>
        <v>44613</v>
      </c>
      <c r="M285" s="5" t="s">
        <v>401</v>
      </c>
      <c r="U285" s="5" t="s">
        <v>33</v>
      </c>
      <c r="V285" s="5" t="str">
        <f t="shared" si="50"/>
        <v>clientes - varios</v>
      </c>
      <c r="W285" s="5" t="str">
        <f t="shared" si="51"/>
        <v>CLIENTES - VARIOS</v>
      </c>
      <c r="X285" s="5" t="str">
        <f t="shared" si="52"/>
        <v>Clientes - Varios</v>
      </c>
      <c r="Y285" s="5">
        <v>99999999</v>
      </c>
      <c r="Z285" s="5" t="s">
        <v>34</v>
      </c>
      <c r="AA285" s="5" t="s">
        <v>35</v>
      </c>
      <c r="AD285" s="5" t="s">
        <v>36</v>
      </c>
      <c r="AE285" s="5">
        <v>508.47</v>
      </c>
      <c r="AF285" s="5">
        <v>0</v>
      </c>
      <c r="AG285" s="5">
        <v>91.53</v>
      </c>
      <c r="AH285" s="5">
        <f t="shared" si="53"/>
        <v>600</v>
      </c>
    </row>
    <row r="286" spans="1:34" x14ac:dyDescent="0.25">
      <c r="A286" s="5">
        <v>271</v>
      </c>
      <c r="B286" s="5" t="s">
        <v>55</v>
      </c>
      <c r="C286" s="5" t="s">
        <v>30</v>
      </c>
      <c r="D286" s="5" t="s">
        <v>412</v>
      </c>
      <c r="E286" s="15" t="str">
        <f t="shared" si="54"/>
        <v>B002</v>
      </c>
      <c r="F286" s="15" t="str">
        <f t="shared" si="44"/>
        <v>16051</v>
      </c>
      <c r="G286" s="15" t="str">
        <f t="shared" si="45"/>
        <v>2-1</v>
      </c>
      <c r="H286" s="5" t="s">
        <v>401</v>
      </c>
      <c r="I286" s="5">
        <f t="shared" si="46"/>
        <v>2</v>
      </c>
      <c r="J286" s="5">
        <f t="shared" si="47"/>
        <v>2022</v>
      </c>
      <c r="K286" s="5">
        <f t="shared" si="48"/>
        <v>21</v>
      </c>
      <c r="L286" s="7">
        <f t="shared" si="49"/>
        <v>44613</v>
      </c>
      <c r="M286" s="5" t="s">
        <v>401</v>
      </c>
      <c r="U286" s="5" t="s">
        <v>33</v>
      </c>
      <c r="V286" s="5" t="str">
        <f t="shared" si="50"/>
        <v>clientes - varios</v>
      </c>
      <c r="W286" s="5" t="str">
        <f t="shared" si="51"/>
        <v>CLIENTES - VARIOS</v>
      </c>
      <c r="X286" s="5" t="str">
        <f t="shared" si="52"/>
        <v>Clientes - Varios</v>
      </c>
      <c r="Y286" s="5">
        <v>99999999</v>
      </c>
      <c r="Z286" s="5" t="s">
        <v>34</v>
      </c>
      <c r="AA286" s="5" t="s">
        <v>35</v>
      </c>
      <c r="AD286" s="5" t="s">
        <v>36</v>
      </c>
      <c r="AE286" s="5">
        <v>508.47</v>
      </c>
      <c r="AF286" s="5">
        <v>0</v>
      </c>
      <c r="AG286" s="5">
        <v>91.53</v>
      </c>
      <c r="AH286" s="5">
        <f t="shared" si="53"/>
        <v>600</v>
      </c>
    </row>
    <row r="287" spans="1:34" x14ac:dyDescent="0.25">
      <c r="A287" s="5">
        <v>272</v>
      </c>
      <c r="B287" s="5" t="s">
        <v>55</v>
      </c>
      <c r="C287" s="5" t="s">
        <v>30</v>
      </c>
      <c r="D287" s="5" t="s">
        <v>413</v>
      </c>
      <c r="E287" s="15" t="str">
        <f t="shared" si="54"/>
        <v>B002</v>
      </c>
      <c r="F287" s="15" t="str">
        <f t="shared" si="44"/>
        <v>16050</v>
      </c>
      <c r="G287" s="15" t="str">
        <f t="shared" si="45"/>
        <v>2-1</v>
      </c>
      <c r="H287" s="5" t="s">
        <v>401</v>
      </c>
      <c r="I287" s="5">
        <f t="shared" si="46"/>
        <v>2</v>
      </c>
      <c r="J287" s="5">
        <f t="shared" si="47"/>
        <v>2022</v>
      </c>
      <c r="K287" s="5">
        <f t="shared" si="48"/>
        <v>21</v>
      </c>
      <c r="L287" s="7">
        <f t="shared" si="49"/>
        <v>44613</v>
      </c>
      <c r="M287" s="5" t="s">
        <v>401</v>
      </c>
      <c r="U287" s="5" t="s">
        <v>33</v>
      </c>
      <c r="V287" s="5" t="str">
        <f t="shared" si="50"/>
        <v>clientes - varios</v>
      </c>
      <c r="W287" s="5" t="str">
        <f t="shared" si="51"/>
        <v>CLIENTES - VARIOS</v>
      </c>
      <c r="X287" s="5" t="str">
        <f t="shared" si="52"/>
        <v>Clientes - Varios</v>
      </c>
      <c r="Y287" s="5">
        <v>99999999</v>
      </c>
      <c r="Z287" s="5" t="s">
        <v>34</v>
      </c>
      <c r="AA287" s="5" t="s">
        <v>35</v>
      </c>
      <c r="AD287" s="5" t="s">
        <v>36</v>
      </c>
      <c r="AE287" s="5">
        <v>508.47</v>
      </c>
      <c r="AF287" s="5">
        <v>0</v>
      </c>
      <c r="AG287" s="5">
        <v>91.53</v>
      </c>
      <c r="AH287" s="5">
        <f t="shared" si="53"/>
        <v>600</v>
      </c>
    </row>
    <row r="288" spans="1:34" x14ac:dyDescent="0.25">
      <c r="A288" s="5">
        <v>273</v>
      </c>
      <c r="B288" s="5" t="s">
        <v>55</v>
      </c>
      <c r="C288" s="5" t="s">
        <v>30</v>
      </c>
      <c r="D288" s="5" t="s">
        <v>414</v>
      </c>
      <c r="E288" s="15" t="str">
        <f t="shared" si="54"/>
        <v>B002</v>
      </c>
      <c r="F288" s="15" t="str">
        <f t="shared" si="44"/>
        <v>16049</v>
      </c>
      <c r="G288" s="15" t="str">
        <f t="shared" si="45"/>
        <v>2-1</v>
      </c>
      <c r="H288" s="5" t="s">
        <v>401</v>
      </c>
      <c r="I288" s="5">
        <f t="shared" si="46"/>
        <v>2</v>
      </c>
      <c r="J288" s="5">
        <f t="shared" si="47"/>
        <v>2022</v>
      </c>
      <c r="K288" s="5">
        <f t="shared" si="48"/>
        <v>21</v>
      </c>
      <c r="L288" s="7">
        <f t="shared" si="49"/>
        <v>44613</v>
      </c>
      <c r="M288" s="5" t="s">
        <v>401</v>
      </c>
      <c r="U288" s="5" t="s">
        <v>33</v>
      </c>
      <c r="V288" s="5" t="str">
        <f t="shared" si="50"/>
        <v>clientes - varios</v>
      </c>
      <c r="W288" s="5" t="str">
        <f t="shared" si="51"/>
        <v>CLIENTES - VARIOS</v>
      </c>
      <c r="X288" s="5" t="str">
        <f t="shared" si="52"/>
        <v>Clientes - Varios</v>
      </c>
      <c r="Y288" s="5">
        <v>99999999</v>
      </c>
      <c r="Z288" s="5" t="s">
        <v>34</v>
      </c>
      <c r="AA288" s="5" t="s">
        <v>35</v>
      </c>
      <c r="AD288" s="5" t="s">
        <v>36</v>
      </c>
      <c r="AE288" s="5">
        <v>508.47</v>
      </c>
      <c r="AF288" s="5">
        <v>0</v>
      </c>
      <c r="AG288" s="5">
        <v>91.53</v>
      </c>
      <c r="AH288" s="5">
        <f t="shared" si="53"/>
        <v>600</v>
      </c>
    </row>
    <row r="289" spans="1:34" x14ac:dyDescent="0.25">
      <c r="A289" s="5">
        <v>274</v>
      </c>
      <c r="B289" s="5" t="s">
        <v>55</v>
      </c>
      <c r="C289" s="5" t="s">
        <v>30</v>
      </c>
      <c r="D289" s="5" t="s">
        <v>415</v>
      </c>
      <c r="E289" s="15" t="str">
        <f t="shared" si="54"/>
        <v>B002</v>
      </c>
      <c r="F289" s="15" t="str">
        <f t="shared" si="44"/>
        <v>16048</v>
      </c>
      <c r="G289" s="15" t="str">
        <f t="shared" si="45"/>
        <v>2-1</v>
      </c>
      <c r="H289" s="5" t="s">
        <v>401</v>
      </c>
      <c r="I289" s="5">
        <f t="shared" si="46"/>
        <v>2</v>
      </c>
      <c r="J289" s="5">
        <f t="shared" si="47"/>
        <v>2022</v>
      </c>
      <c r="K289" s="5">
        <f t="shared" si="48"/>
        <v>21</v>
      </c>
      <c r="L289" s="7">
        <f t="shared" si="49"/>
        <v>44613</v>
      </c>
      <c r="M289" s="5" t="s">
        <v>401</v>
      </c>
      <c r="U289" s="5" t="s">
        <v>33</v>
      </c>
      <c r="V289" s="5" t="str">
        <f t="shared" si="50"/>
        <v>clientes - varios</v>
      </c>
      <c r="W289" s="5" t="str">
        <f t="shared" si="51"/>
        <v>CLIENTES - VARIOS</v>
      </c>
      <c r="X289" s="5" t="str">
        <f t="shared" si="52"/>
        <v>Clientes - Varios</v>
      </c>
      <c r="Y289" s="5">
        <v>99999999</v>
      </c>
      <c r="Z289" s="5" t="s">
        <v>34</v>
      </c>
      <c r="AA289" s="5" t="s">
        <v>35</v>
      </c>
      <c r="AD289" s="5" t="s">
        <v>36</v>
      </c>
      <c r="AE289" s="5">
        <v>508.47</v>
      </c>
      <c r="AF289" s="5">
        <v>0</v>
      </c>
      <c r="AG289" s="5">
        <v>91.53</v>
      </c>
      <c r="AH289" s="5">
        <f t="shared" si="53"/>
        <v>600</v>
      </c>
    </row>
    <row r="290" spans="1:34" x14ac:dyDescent="0.25">
      <c r="A290" s="5">
        <v>275</v>
      </c>
      <c r="B290" s="5" t="s">
        <v>55</v>
      </c>
      <c r="C290" s="5" t="s">
        <v>30</v>
      </c>
      <c r="D290" s="5" t="s">
        <v>416</v>
      </c>
      <c r="E290" s="15" t="str">
        <f t="shared" si="54"/>
        <v>B002</v>
      </c>
      <c r="F290" s="15" t="str">
        <f t="shared" si="44"/>
        <v>16047</v>
      </c>
      <c r="G290" s="15" t="str">
        <f t="shared" si="45"/>
        <v>2-1</v>
      </c>
      <c r="H290" s="5" t="s">
        <v>401</v>
      </c>
      <c r="I290" s="5">
        <f t="shared" si="46"/>
        <v>2</v>
      </c>
      <c r="J290" s="5">
        <f t="shared" si="47"/>
        <v>2022</v>
      </c>
      <c r="K290" s="5">
        <f t="shared" si="48"/>
        <v>21</v>
      </c>
      <c r="L290" s="7">
        <f t="shared" si="49"/>
        <v>44613</v>
      </c>
      <c r="M290" s="5" t="s">
        <v>401</v>
      </c>
      <c r="U290" s="5" t="s">
        <v>33</v>
      </c>
      <c r="V290" s="5" t="str">
        <f t="shared" si="50"/>
        <v>clientes - varios</v>
      </c>
      <c r="W290" s="5" t="str">
        <f t="shared" si="51"/>
        <v>CLIENTES - VARIOS</v>
      </c>
      <c r="X290" s="5" t="str">
        <f t="shared" si="52"/>
        <v>Clientes - Varios</v>
      </c>
      <c r="Y290" s="5">
        <v>99999999</v>
      </c>
      <c r="Z290" s="5" t="s">
        <v>34</v>
      </c>
      <c r="AA290" s="5" t="s">
        <v>35</v>
      </c>
      <c r="AD290" s="5" t="s">
        <v>36</v>
      </c>
      <c r="AE290" s="5">
        <v>508.47</v>
      </c>
      <c r="AF290" s="5">
        <v>0</v>
      </c>
      <c r="AG290" s="5">
        <v>91.53</v>
      </c>
      <c r="AH290" s="5">
        <f t="shared" si="53"/>
        <v>600</v>
      </c>
    </row>
    <row r="291" spans="1:34" x14ac:dyDescent="0.25">
      <c r="A291" s="5">
        <v>276</v>
      </c>
      <c r="B291" s="5" t="s">
        <v>55</v>
      </c>
      <c r="C291" s="5" t="s">
        <v>30</v>
      </c>
      <c r="D291" s="5" t="s">
        <v>417</v>
      </c>
      <c r="E291" s="15" t="str">
        <f t="shared" si="54"/>
        <v>B002</v>
      </c>
      <c r="F291" s="15" t="str">
        <f t="shared" si="44"/>
        <v>16046</v>
      </c>
      <c r="G291" s="15" t="str">
        <f t="shared" si="45"/>
        <v>2-1</v>
      </c>
      <c r="H291" s="5" t="s">
        <v>401</v>
      </c>
      <c r="I291" s="5">
        <f t="shared" si="46"/>
        <v>2</v>
      </c>
      <c r="J291" s="5">
        <f t="shared" si="47"/>
        <v>2022</v>
      </c>
      <c r="K291" s="5">
        <f t="shared" si="48"/>
        <v>21</v>
      </c>
      <c r="L291" s="7">
        <f t="shared" si="49"/>
        <v>44613</v>
      </c>
      <c r="M291" s="5" t="s">
        <v>401</v>
      </c>
      <c r="U291" s="5" t="s">
        <v>33</v>
      </c>
      <c r="V291" s="5" t="str">
        <f t="shared" si="50"/>
        <v>clientes - varios</v>
      </c>
      <c r="W291" s="5" t="str">
        <f t="shared" si="51"/>
        <v>CLIENTES - VARIOS</v>
      </c>
      <c r="X291" s="5" t="str">
        <f t="shared" si="52"/>
        <v>Clientes - Varios</v>
      </c>
      <c r="Y291" s="5">
        <v>99999999</v>
      </c>
      <c r="Z291" s="5" t="s">
        <v>34</v>
      </c>
      <c r="AA291" s="5" t="s">
        <v>35</v>
      </c>
      <c r="AD291" s="5" t="s">
        <v>36</v>
      </c>
      <c r="AE291" s="5">
        <v>508.47</v>
      </c>
      <c r="AF291" s="5">
        <v>0</v>
      </c>
      <c r="AG291" s="5">
        <v>91.53</v>
      </c>
      <c r="AH291" s="5">
        <f t="shared" si="53"/>
        <v>600</v>
      </c>
    </row>
    <row r="292" spans="1:34" x14ac:dyDescent="0.25">
      <c r="A292" s="5">
        <v>277</v>
      </c>
      <c r="B292" s="5" t="s">
        <v>55</v>
      </c>
      <c r="C292" s="5" t="s">
        <v>30</v>
      </c>
      <c r="D292" s="5" t="s">
        <v>418</v>
      </c>
      <c r="E292" s="15" t="str">
        <f t="shared" si="54"/>
        <v>B002</v>
      </c>
      <c r="F292" s="15" t="str">
        <f t="shared" si="44"/>
        <v>16045</v>
      </c>
      <c r="G292" s="15" t="str">
        <f t="shared" si="45"/>
        <v>2-1</v>
      </c>
      <c r="H292" s="5" t="s">
        <v>401</v>
      </c>
      <c r="I292" s="5">
        <f t="shared" si="46"/>
        <v>2</v>
      </c>
      <c r="J292" s="5">
        <f t="shared" si="47"/>
        <v>2022</v>
      </c>
      <c r="K292" s="5">
        <f t="shared" si="48"/>
        <v>21</v>
      </c>
      <c r="L292" s="7">
        <f t="shared" si="49"/>
        <v>44613</v>
      </c>
      <c r="M292" s="5" t="s">
        <v>401</v>
      </c>
      <c r="U292" s="5" t="s">
        <v>33</v>
      </c>
      <c r="V292" s="5" t="str">
        <f t="shared" si="50"/>
        <v>clientes - varios</v>
      </c>
      <c r="W292" s="5" t="str">
        <f t="shared" si="51"/>
        <v>CLIENTES - VARIOS</v>
      </c>
      <c r="X292" s="5" t="str">
        <f t="shared" si="52"/>
        <v>Clientes - Varios</v>
      </c>
      <c r="Y292" s="5">
        <v>99999999</v>
      </c>
      <c r="Z292" s="5" t="s">
        <v>34</v>
      </c>
      <c r="AA292" s="5" t="s">
        <v>35</v>
      </c>
      <c r="AD292" s="5" t="s">
        <v>36</v>
      </c>
      <c r="AE292" s="5">
        <v>508.47</v>
      </c>
      <c r="AF292" s="5">
        <v>0</v>
      </c>
      <c r="AG292" s="5">
        <v>91.53</v>
      </c>
      <c r="AH292" s="5">
        <f t="shared" si="53"/>
        <v>600</v>
      </c>
    </row>
    <row r="293" spans="1:34" x14ac:dyDescent="0.25">
      <c r="A293" s="5">
        <v>278</v>
      </c>
      <c r="B293" s="5" t="s">
        <v>55</v>
      </c>
      <c r="C293" s="5" t="s">
        <v>30</v>
      </c>
      <c r="D293" s="5" t="s">
        <v>419</v>
      </c>
      <c r="E293" s="15" t="str">
        <f t="shared" si="54"/>
        <v>B002</v>
      </c>
      <c r="F293" s="15" t="str">
        <f t="shared" si="44"/>
        <v>16044</v>
      </c>
      <c r="G293" s="15" t="str">
        <f t="shared" si="45"/>
        <v>2-1</v>
      </c>
      <c r="H293" s="5" t="s">
        <v>401</v>
      </c>
      <c r="I293" s="5">
        <f t="shared" si="46"/>
        <v>2</v>
      </c>
      <c r="J293" s="5">
        <f t="shared" si="47"/>
        <v>2022</v>
      </c>
      <c r="K293" s="5">
        <f t="shared" si="48"/>
        <v>21</v>
      </c>
      <c r="L293" s="7">
        <f t="shared" si="49"/>
        <v>44613</v>
      </c>
      <c r="M293" s="5" t="s">
        <v>401</v>
      </c>
      <c r="U293" s="5" t="s">
        <v>33</v>
      </c>
      <c r="V293" s="5" t="str">
        <f t="shared" si="50"/>
        <v>clientes - varios</v>
      </c>
      <c r="W293" s="5" t="str">
        <f t="shared" si="51"/>
        <v>CLIENTES - VARIOS</v>
      </c>
      <c r="X293" s="5" t="str">
        <f t="shared" si="52"/>
        <v>Clientes - Varios</v>
      </c>
      <c r="Y293" s="5">
        <v>99999999</v>
      </c>
      <c r="Z293" s="5" t="s">
        <v>34</v>
      </c>
      <c r="AA293" s="5" t="s">
        <v>35</v>
      </c>
      <c r="AD293" s="5" t="s">
        <v>36</v>
      </c>
      <c r="AE293" s="5">
        <v>508.47</v>
      </c>
      <c r="AF293" s="5">
        <v>0</v>
      </c>
      <c r="AG293" s="5">
        <v>91.53</v>
      </c>
      <c r="AH293" s="5">
        <f t="shared" si="53"/>
        <v>600</v>
      </c>
    </row>
    <row r="294" spans="1:34" x14ac:dyDescent="0.25">
      <c r="A294" s="5">
        <v>279</v>
      </c>
      <c r="B294" s="5" t="s">
        <v>55</v>
      </c>
      <c r="C294" s="5" t="s">
        <v>30</v>
      </c>
      <c r="D294" s="5" t="s">
        <v>420</v>
      </c>
      <c r="E294" s="15" t="str">
        <f t="shared" si="54"/>
        <v>B002</v>
      </c>
      <c r="F294" s="15" t="str">
        <f t="shared" si="44"/>
        <v>16043</v>
      </c>
      <c r="G294" s="15" t="str">
        <f t="shared" si="45"/>
        <v>2-1</v>
      </c>
      <c r="H294" s="5" t="s">
        <v>401</v>
      </c>
      <c r="I294" s="5">
        <f t="shared" si="46"/>
        <v>2</v>
      </c>
      <c r="J294" s="5">
        <f t="shared" si="47"/>
        <v>2022</v>
      </c>
      <c r="K294" s="5">
        <f t="shared" si="48"/>
        <v>21</v>
      </c>
      <c r="L294" s="7">
        <f t="shared" si="49"/>
        <v>44613</v>
      </c>
      <c r="M294" s="5" t="s">
        <v>401</v>
      </c>
      <c r="U294" s="5" t="s">
        <v>33</v>
      </c>
      <c r="V294" s="5" t="str">
        <f t="shared" si="50"/>
        <v>clientes - varios</v>
      </c>
      <c r="W294" s="5" t="str">
        <f t="shared" si="51"/>
        <v>CLIENTES - VARIOS</v>
      </c>
      <c r="X294" s="5" t="str">
        <f t="shared" si="52"/>
        <v>Clientes - Varios</v>
      </c>
      <c r="Y294" s="5">
        <v>99999999</v>
      </c>
      <c r="Z294" s="5" t="s">
        <v>34</v>
      </c>
      <c r="AA294" s="5" t="s">
        <v>35</v>
      </c>
      <c r="AD294" s="5" t="s">
        <v>36</v>
      </c>
      <c r="AE294" s="5">
        <v>508.47</v>
      </c>
      <c r="AF294" s="5">
        <v>0</v>
      </c>
      <c r="AG294" s="5">
        <v>91.53</v>
      </c>
      <c r="AH294" s="5">
        <f t="shared" si="53"/>
        <v>600</v>
      </c>
    </row>
    <row r="295" spans="1:34" x14ac:dyDescent="0.25">
      <c r="A295" s="5">
        <v>280</v>
      </c>
      <c r="B295" s="5" t="s">
        <v>55</v>
      </c>
      <c r="C295" s="5" t="s">
        <v>30</v>
      </c>
      <c r="D295" s="5" t="s">
        <v>421</v>
      </c>
      <c r="E295" s="15" t="str">
        <f t="shared" si="54"/>
        <v>B002</v>
      </c>
      <c r="F295" s="15" t="str">
        <f t="shared" si="44"/>
        <v>16042</v>
      </c>
      <c r="G295" s="15" t="str">
        <f t="shared" si="45"/>
        <v>2-1</v>
      </c>
      <c r="H295" s="5" t="s">
        <v>401</v>
      </c>
      <c r="I295" s="5">
        <f t="shared" si="46"/>
        <v>2</v>
      </c>
      <c r="J295" s="5">
        <f t="shared" si="47"/>
        <v>2022</v>
      </c>
      <c r="K295" s="5">
        <f t="shared" si="48"/>
        <v>21</v>
      </c>
      <c r="L295" s="7">
        <f t="shared" si="49"/>
        <v>44613</v>
      </c>
      <c r="M295" s="5" t="s">
        <v>401</v>
      </c>
      <c r="U295" s="5" t="s">
        <v>33</v>
      </c>
      <c r="V295" s="5" t="str">
        <f t="shared" si="50"/>
        <v>clientes - varios</v>
      </c>
      <c r="W295" s="5" t="str">
        <f t="shared" si="51"/>
        <v>CLIENTES - VARIOS</v>
      </c>
      <c r="X295" s="5" t="str">
        <f t="shared" si="52"/>
        <v>Clientes - Varios</v>
      </c>
      <c r="Y295" s="5">
        <v>99999999</v>
      </c>
      <c r="Z295" s="5" t="s">
        <v>34</v>
      </c>
      <c r="AA295" s="5" t="s">
        <v>35</v>
      </c>
      <c r="AD295" s="5" t="s">
        <v>36</v>
      </c>
      <c r="AE295" s="5">
        <v>508.47</v>
      </c>
      <c r="AF295" s="5">
        <v>0</v>
      </c>
      <c r="AG295" s="5">
        <v>91.53</v>
      </c>
      <c r="AH295" s="5">
        <f t="shared" si="53"/>
        <v>600</v>
      </c>
    </row>
    <row r="296" spans="1:34" x14ac:dyDescent="0.25">
      <c r="A296" s="5">
        <v>281</v>
      </c>
      <c r="B296" s="5" t="s">
        <v>55</v>
      </c>
      <c r="C296" s="5" t="s">
        <v>30</v>
      </c>
      <c r="D296" s="5" t="s">
        <v>422</v>
      </c>
      <c r="E296" s="15" t="str">
        <f t="shared" si="54"/>
        <v>B002</v>
      </c>
      <c r="F296" s="15" t="str">
        <f t="shared" si="44"/>
        <v>16041</v>
      </c>
      <c r="G296" s="15" t="str">
        <f t="shared" si="45"/>
        <v>2-1</v>
      </c>
      <c r="H296" s="5" t="s">
        <v>401</v>
      </c>
      <c r="I296" s="5">
        <f t="shared" si="46"/>
        <v>2</v>
      </c>
      <c r="J296" s="5">
        <f t="shared" si="47"/>
        <v>2022</v>
      </c>
      <c r="K296" s="5">
        <f t="shared" si="48"/>
        <v>21</v>
      </c>
      <c r="L296" s="7">
        <f t="shared" si="49"/>
        <v>44613</v>
      </c>
      <c r="M296" s="5" t="s">
        <v>401</v>
      </c>
      <c r="U296" s="5" t="s">
        <v>33</v>
      </c>
      <c r="V296" s="5" t="str">
        <f t="shared" si="50"/>
        <v>clientes - varios</v>
      </c>
      <c r="W296" s="5" t="str">
        <f t="shared" si="51"/>
        <v>CLIENTES - VARIOS</v>
      </c>
      <c r="X296" s="5" t="str">
        <f t="shared" si="52"/>
        <v>Clientes - Varios</v>
      </c>
      <c r="Y296" s="5">
        <v>99999999</v>
      </c>
      <c r="Z296" s="5" t="s">
        <v>34</v>
      </c>
      <c r="AA296" s="5" t="s">
        <v>35</v>
      </c>
      <c r="AD296" s="5" t="s">
        <v>36</v>
      </c>
      <c r="AE296" s="5">
        <v>508.47</v>
      </c>
      <c r="AF296" s="5">
        <v>0</v>
      </c>
      <c r="AG296" s="5">
        <v>91.53</v>
      </c>
      <c r="AH296" s="5">
        <f t="shared" si="53"/>
        <v>600</v>
      </c>
    </row>
    <row r="297" spans="1:34" x14ac:dyDescent="0.25">
      <c r="A297" s="5">
        <v>282</v>
      </c>
      <c r="B297" s="5" t="s">
        <v>55</v>
      </c>
      <c r="C297" s="5" t="s">
        <v>30</v>
      </c>
      <c r="D297" s="5" t="s">
        <v>423</v>
      </c>
      <c r="E297" s="15" t="str">
        <f t="shared" si="54"/>
        <v>B002</v>
      </c>
      <c r="F297" s="15" t="str">
        <f t="shared" si="44"/>
        <v>16040</v>
      </c>
      <c r="G297" s="15" t="str">
        <f t="shared" si="45"/>
        <v>2-1</v>
      </c>
      <c r="H297" s="5" t="s">
        <v>401</v>
      </c>
      <c r="I297" s="5">
        <f t="shared" si="46"/>
        <v>2</v>
      </c>
      <c r="J297" s="5">
        <f t="shared" si="47"/>
        <v>2022</v>
      </c>
      <c r="K297" s="5">
        <f t="shared" si="48"/>
        <v>21</v>
      </c>
      <c r="L297" s="7">
        <f t="shared" si="49"/>
        <v>44613</v>
      </c>
      <c r="M297" s="5" t="s">
        <v>401</v>
      </c>
      <c r="U297" s="5" t="s">
        <v>33</v>
      </c>
      <c r="V297" s="5" t="str">
        <f t="shared" si="50"/>
        <v>clientes - varios</v>
      </c>
      <c r="W297" s="5" t="str">
        <f t="shared" si="51"/>
        <v>CLIENTES - VARIOS</v>
      </c>
      <c r="X297" s="5" t="str">
        <f t="shared" si="52"/>
        <v>Clientes - Varios</v>
      </c>
      <c r="Y297" s="5">
        <v>99999999</v>
      </c>
      <c r="Z297" s="5" t="s">
        <v>34</v>
      </c>
      <c r="AA297" s="5" t="s">
        <v>35</v>
      </c>
      <c r="AD297" s="5" t="s">
        <v>36</v>
      </c>
      <c r="AE297" s="5">
        <v>508.47</v>
      </c>
      <c r="AF297" s="5">
        <v>0</v>
      </c>
      <c r="AG297" s="5">
        <v>91.53</v>
      </c>
      <c r="AH297" s="5">
        <f t="shared" si="53"/>
        <v>600</v>
      </c>
    </row>
    <row r="298" spans="1:34" x14ac:dyDescent="0.25">
      <c r="A298" s="5">
        <v>283</v>
      </c>
      <c r="B298" s="5" t="s">
        <v>55</v>
      </c>
      <c r="C298" s="5" t="s">
        <v>30</v>
      </c>
      <c r="D298" s="5" t="s">
        <v>424</v>
      </c>
      <c r="E298" s="15" t="str">
        <f t="shared" si="54"/>
        <v>B002</v>
      </c>
      <c r="F298" s="15" t="str">
        <f t="shared" si="44"/>
        <v>16039</v>
      </c>
      <c r="G298" s="15" t="str">
        <f t="shared" si="45"/>
        <v>2-1</v>
      </c>
      <c r="H298" s="5" t="s">
        <v>401</v>
      </c>
      <c r="I298" s="5">
        <f t="shared" si="46"/>
        <v>2</v>
      </c>
      <c r="J298" s="5">
        <f t="shared" si="47"/>
        <v>2022</v>
      </c>
      <c r="K298" s="5">
        <f t="shared" si="48"/>
        <v>21</v>
      </c>
      <c r="L298" s="7">
        <f t="shared" si="49"/>
        <v>44613</v>
      </c>
      <c r="M298" s="5" t="s">
        <v>401</v>
      </c>
      <c r="U298" s="5" t="s">
        <v>33</v>
      </c>
      <c r="V298" s="5" t="str">
        <f t="shared" si="50"/>
        <v>clientes - varios</v>
      </c>
      <c r="W298" s="5" t="str">
        <f t="shared" si="51"/>
        <v>CLIENTES - VARIOS</v>
      </c>
      <c r="X298" s="5" t="str">
        <f t="shared" si="52"/>
        <v>Clientes - Varios</v>
      </c>
      <c r="Y298" s="5">
        <v>99999999</v>
      </c>
      <c r="Z298" s="5" t="s">
        <v>34</v>
      </c>
      <c r="AA298" s="5" t="s">
        <v>35</v>
      </c>
      <c r="AD298" s="5" t="s">
        <v>36</v>
      </c>
      <c r="AE298" s="5">
        <v>508.47</v>
      </c>
      <c r="AF298" s="5">
        <v>0</v>
      </c>
      <c r="AG298" s="5">
        <v>91.53</v>
      </c>
      <c r="AH298" s="5">
        <f t="shared" si="53"/>
        <v>600</v>
      </c>
    </row>
    <row r="299" spans="1:34" x14ac:dyDescent="0.25">
      <c r="A299" s="5">
        <v>284</v>
      </c>
      <c r="B299" s="5" t="s">
        <v>55</v>
      </c>
      <c r="C299" s="5" t="s">
        <v>30</v>
      </c>
      <c r="D299" s="5" t="s">
        <v>425</v>
      </c>
      <c r="E299" s="15" t="str">
        <f t="shared" si="54"/>
        <v>B002</v>
      </c>
      <c r="F299" s="15" t="str">
        <f t="shared" si="44"/>
        <v>16038</v>
      </c>
      <c r="G299" s="15" t="str">
        <f t="shared" si="45"/>
        <v>2-1</v>
      </c>
      <c r="H299" s="5" t="s">
        <v>401</v>
      </c>
      <c r="I299" s="5">
        <f t="shared" si="46"/>
        <v>2</v>
      </c>
      <c r="J299" s="5">
        <f t="shared" si="47"/>
        <v>2022</v>
      </c>
      <c r="K299" s="5">
        <f t="shared" si="48"/>
        <v>21</v>
      </c>
      <c r="L299" s="7">
        <f t="shared" si="49"/>
        <v>44613</v>
      </c>
      <c r="M299" s="5" t="s">
        <v>401</v>
      </c>
      <c r="U299" s="5" t="s">
        <v>33</v>
      </c>
      <c r="V299" s="5" t="str">
        <f t="shared" si="50"/>
        <v>clientes - varios</v>
      </c>
      <c r="W299" s="5" t="str">
        <f t="shared" si="51"/>
        <v>CLIENTES - VARIOS</v>
      </c>
      <c r="X299" s="5" t="str">
        <f t="shared" si="52"/>
        <v>Clientes - Varios</v>
      </c>
      <c r="Y299" s="5">
        <v>99999999</v>
      </c>
      <c r="Z299" s="5" t="s">
        <v>34</v>
      </c>
      <c r="AA299" s="5" t="s">
        <v>35</v>
      </c>
      <c r="AD299" s="5" t="s">
        <v>36</v>
      </c>
      <c r="AE299" s="5">
        <v>508.47</v>
      </c>
      <c r="AF299" s="5">
        <v>0</v>
      </c>
      <c r="AG299" s="5">
        <v>91.53</v>
      </c>
      <c r="AH299" s="5">
        <f t="shared" si="53"/>
        <v>600</v>
      </c>
    </row>
    <row r="300" spans="1:34" x14ac:dyDescent="0.25">
      <c r="A300" s="5">
        <v>285</v>
      </c>
      <c r="B300" s="5" t="s">
        <v>55</v>
      </c>
      <c r="C300" s="5" t="s">
        <v>30</v>
      </c>
      <c r="D300" s="5" t="s">
        <v>426</v>
      </c>
      <c r="E300" s="15" t="str">
        <f t="shared" si="54"/>
        <v>B002</v>
      </c>
      <c r="F300" s="15" t="str">
        <f t="shared" si="44"/>
        <v>16037</v>
      </c>
      <c r="G300" s="15" t="str">
        <f t="shared" si="45"/>
        <v>2-1</v>
      </c>
      <c r="H300" s="5" t="s">
        <v>401</v>
      </c>
      <c r="I300" s="5">
        <f t="shared" si="46"/>
        <v>2</v>
      </c>
      <c r="J300" s="5">
        <f t="shared" si="47"/>
        <v>2022</v>
      </c>
      <c r="K300" s="5">
        <f t="shared" si="48"/>
        <v>21</v>
      </c>
      <c r="L300" s="7">
        <f t="shared" si="49"/>
        <v>44613</v>
      </c>
      <c r="M300" s="5" t="s">
        <v>401</v>
      </c>
      <c r="U300" s="5" t="s">
        <v>33</v>
      </c>
      <c r="V300" s="5" t="str">
        <f t="shared" si="50"/>
        <v>clientes - varios</v>
      </c>
      <c r="W300" s="5" t="str">
        <f t="shared" si="51"/>
        <v>CLIENTES - VARIOS</v>
      </c>
      <c r="X300" s="5" t="str">
        <f t="shared" si="52"/>
        <v>Clientes - Varios</v>
      </c>
      <c r="Y300" s="5">
        <v>99999999</v>
      </c>
      <c r="Z300" s="5" t="s">
        <v>34</v>
      </c>
      <c r="AA300" s="5" t="s">
        <v>35</v>
      </c>
      <c r="AD300" s="5" t="s">
        <v>36</v>
      </c>
      <c r="AE300" s="5">
        <v>508.47</v>
      </c>
      <c r="AF300" s="5">
        <v>0</v>
      </c>
      <c r="AG300" s="5">
        <v>91.53</v>
      </c>
      <c r="AH300" s="5">
        <f t="shared" si="53"/>
        <v>600</v>
      </c>
    </row>
    <row r="301" spans="1:34" x14ac:dyDescent="0.25">
      <c r="A301" s="5">
        <v>286</v>
      </c>
      <c r="B301" s="5" t="s">
        <v>49</v>
      </c>
      <c r="C301" s="5" t="s">
        <v>30</v>
      </c>
      <c r="D301" s="5" t="s">
        <v>427</v>
      </c>
      <c r="E301" s="15" t="str">
        <f t="shared" si="54"/>
        <v>B003</v>
      </c>
      <c r="F301" s="15" t="str">
        <f t="shared" si="44"/>
        <v>12764</v>
      </c>
      <c r="G301" s="15" t="str">
        <f t="shared" si="45"/>
        <v>3-1</v>
      </c>
      <c r="H301" s="5" t="s">
        <v>401</v>
      </c>
      <c r="I301" s="5">
        <f t="shared" si="46"/>
        <v>2</v>
      </c>
      <c r="J301" s="5">
        <f t="shared" si="47"/>
        <v>2022</v>
      </c>
      <c r="K301" s="5">
        <f t="shared" si="48"/>
        <v>21</v>
      </c>
      <c r="L301" s="7">
        <f t="shared" si="49"/>
        <v>44613</v>
      </c>
      <c r="M301" s="5" t="s">
        <v>401</v>
      </c>
      <c r="U301" s="5" t="s">
        <v>33</v>
      </c>
      <c r="V301" s="5" t="str">
        <f t="shared" si="50"/>
        <v>clientes - varios</v>
      </c>
      <c r="W301" s="5" t="str">
        <f t="shared" si="51"/>
        <v>CLIENTES - VARIOS</v>
      </c>
      <c r="X301" s="5" t="str">
        <f t="shared" si="52"/>
        <v>Clientes - Varios</v>
      </c>
      <c r="Y301" s="5">
        <v>99999999</v>
      </c>
      <c r="Z301" s="5" t="s">
        <v>34</v>
      </c>
      <c r="AA301" s="5" t="s">
        <v>35</v>
      </c>
      <c r="AD301" s="5" t="s">
        <v>36</v>
      </c>
      <c r="AE301" s="5">
        <v>508.47</v>
      </c>
      <c r="AF301" s="5">
        <v>0</v>
      </c>
      <c r="AG301" s="5">
        <v>91.53</v>
      </c>
      <c r="AH301" s="5">
        <f t="shared" si="53"/>
        <v>600</v>
      </c>
    </row>
    <row r="302" spans="1:34" x14ac:dyDescent="0.25">
      <c r="A302" s="5">
        <v>287</v>
      </c>
      <c r="B302" s="5" t="s">
        <v>49</v>
      </c>
      <c r="C302" s="5" t="s">
        <v>30</v>
      </c>
      <c r="D302" s="5" t="s">
        <v>428</v>
      </c>
      <c r="E302" s="15" t="str">
        <f t="shared" si="54"/>
        <v>B003</v>
      </c>
      <c r="F302" s="15" t="str">
        <f t="shared" si="44"/>
        <v>12763</v>
      </c>
      <c r="G302" s="15" t="str">
        <f t="shared" si="45"/>
        <v>3-1</v>
      </c>
      <c r="H302" s="5" t="s">
        <v>401</v>
      </c>
      <c r="I302" s="5">
        <f t="shared" si="46"/>
        <v>2</v>
      </c>
      <c r="J302" s="5">
        <f t="shared" si="47"/>
        <v>2022</v>
      </c>
      <c r="K302" s="5">
        <f t="shared" si="48"/>
        <v>21</v>
      </c>
      <c r="L302" s="7">
        <f t="shared" si="49"/>
        <v>44613</v>
      </c>
      <c r="M302" s="5" t="s">
        <v>401</v>
      </c>
      <c r="U302" s="5" t="s">
        <v>33</v>
      </c>
      <c r="V302" s="5" t="str">
        <f t="shared" si="50"/>
        <v>clientes - varios</v>
      </c>
      <c r="W302" s="5" t="str">
        <f t="shared" si="51"/>
        <v>CLIENTES - VARIOS</v>
      </c>
      <c r="X302" s="5" t="str">
        <f t="shared" si="52"/>
        <v>Clientes - Varios</v>
      </c>
      <c r="Y302" s="5">
        <v>99999999</v>
      </c>
      <c r="Z302" s="5" t="s">
        <v>34</v>
      </c>
      <c r="AA302" s="5" t="s">
        <v>35</v>
      </c>
      <c r="AD302" s="5" t="s">
        <v>36</v>
      </c>
      <c r="AE302" s="5">
        <v>508.47</v>
      </c>
      <c r="AF302" s="5">
        <v>0</v>
      </c>
      <c r="AG302" s="5">
        <v>91.53</v>
      </c>
      <c r="AH302" s="5">
        <f t="shared" si="53"/>
        <v>600</v>
      </c>
    </row>
    <row r="303" spans="1:34" x14ac:dyDescent="0.25">
      <c r="A303" s="5">
        <v>288</v>
      </c>
      <c r="B303" s="5" t="s">
        <v>49</v>
      </c>
      <c r="C303" s="5" t="s">
        <v>30</v>
      </c>
      <c r="D303" s="5" t="s">
        <v>429</v>
      </c>
      <c r="E303" s="15" t="str">
        <f t="shared" si="54"/>
        <v>B003</v>
      </c>
      <c r="F303" s="15" t="str">
        <f t="shared" si="44"/>
        <v>12762</v>
      </c>
      <c r="G303" s="15" t="str">
        <f t="shared" si="45"/>
        <v>3-1</v>
      </c>
      <c r="H303" s="5" t="s">
        <v>401</v>
      </c>
      <c r="I303" s="5">
        <f t="shared" si="46"/>
        <v>2</v>
      </c>
      <c r="J303" s="5">
        <f t="shared" si="47"/>
        <v>2022</v>
      </c>
      <c r="K303" s="5">
        <f t="shared" si="48"/>
        <v>21</v>
      </c>
      <c r="L303" s="7">
        <f t="shared" si="49"/>
        <v>44613</v>
      </c>
      <c r="M303" s="5" t="s">
        <v>401</v>
      </c>
      <c r="U303" s="5" t="s">
        <v>33</v>
      </c>
      <c r="V303" s="5" t="str">
        <f t="shared" si="50"/>
        <v>clientes - varios</v>
      </c>
      <c r="W303" s="5" t="str">
        <f t="shared" si="51"/>
        <v>CLIENTES - VARIOS</v>
      </c>
      <c r="X303" s="5" t="str">
        <f t="shared" si="52"/>
        <v>Clientes - Varios</v>
      </c>
      <c r="Y303" s="5">
        <v>99999999</v>
      </c>
      <c r="Z303" s="5" t="s">
        <v>34</v>
      </c>
      <c r="AA303" s="5" t="s">
        <v>35</v>
      </c>
      <c r="AD303" s="5" t="s">
        <v>36</v>
      </c>
      <c r="AE303" s="5">
        <v>508.47</v>
      </c>
      <c r="AF303" s="5">
        <v>0</v>
      </c>
      <c r="AG303" s="5">
        <v>91.53</v>
      </c>
      <c r="AH303" s="5">
        <f t="shared" si="53"/>
        <v>600</v>
      </c>
    </row>
    <row r="304" spans="1:34" x14ac:dyDescent="0.25">
      <c r="A304" s="5">
        <v>289</v>
      </c>
      <c r="B304" s="5" t="s">
        <v>49</v>
      </c>
      <c r="C304" s="5" t="s">
        <v>38</v>
      </c>
      <c r="D304" s="5" t="s">
        <v>430</v>
      </c>
      <c r="E304" s="15" t="str">
        <f t="shared" si="54"/>
        <v>F003</v>
      </c>
      <c r="F304" s="15" t="str">
        <f t="shared" si="44"/>
        <v>2109</v>
      </c>
      <c r="G304" s="15" t="str">
        <f t="shared" si="45"/>
        <v>3-2</v>
      </c>
      <c r="H304" s="5" t="s">
        <v>401</v>
      </c>
      <c r="I304" s="5">
        <f t="shared" si="46"/>
        <v>2</v>
      </c>
      <c r="J304" s="5">
        <f t="shared" si="47"/>
        <v>2022</v>
      </c>
      <c r="K304" s="5">
        <f t="shared" si="48"/>
        <v>21</v>
      </c>
      <c r="L304" s="7">
        <f t="shared" si="49"/>
        <v>44613</v>
      </c>
      <c r="M304" s="5" t="s">
        <v>401</v>
      </c>
      <c r="U304" s="5" t="s">
        <v>431</v>
      </c>
      <c r="V304" s="5" t="str">
        <f t="shared" si="50"/>
        <v>saul francisco alarcon guerrero</v>
      </c>
      <c r="W304" s="5" t="str">
        <f t="shared" si="51"/>
        <v>SAUL FRANCISCO ALARCON GUERRERO</v>
      </c>
      <c r="X304" s="5" t="str">
        <f t="shared" si="52"/>
        <v>Saul Francisco Alarcon Guerrero</v>
      </c>
      <c r="Y304" s="5">
        <v>10465756638</v>
      </c>
      <c r="Z304" s="5" t="s">
        <v>34</v>
      </c>
      <c r="AA304" s="5" t="s">
        <v>35</v>
      </c>
      <c r="AD304" s="5" t="s">
        <v>36</v>
      </c>
      <c r="AE304" s="5">
        <v>70.849999999999994</v>
      </c>
      <c r="AF304" s="5">
        <v>0</v>
      </c>
      <c r="AG304" s="5">
        <v>12.75</v>
      </c>
      <c r="AH304" s="5">
        <f t="shared" si="53"/>
        <v>83.6</v>
      </c>
    </row>
    <row r="305" spans="1:34" x14ac:dyDescent="0.25">
      <c r="A305" s="5">
        <v>290</v>
      </c>
      <c r="B305" s="5" t="s">
        <v>29</v>
      </c>
      <c r="C305" s="5" t="s">
        <v>38</v>
      </c>
      <c r="D305" s="5" t="s">
        <v>432</v>
      </c>
      <c r="E305" s="15" t="str">
        <f t="shared" si="54"/>
        <v>F001</v>
      </c>
      <c r="F305" s="15" t="str">
        <f t="shared" si="44"/>
        <v>8560</v>
      </c>
      <c r="G305" s="15" t="str">
        <f t="shared" si="45"/>
        <v>1-8</v>
      </c>
      <c r="H305" s="5" t="s">
        <v>401</v>
      </c>
      <c r="I305" s="5">
        <f t="shared" si="46"/>
        <v>2</v>
      </c>
      <c r="J305" s="5">
        <f t="shared" si="47"/>
        <v>2022</v>
      </c>
      <c r="K305" s="5">
        <f t="shared" si="48"/>
        <v>21</v>
      </c>
      <c r="L305" s="7">
        <f t="shared" si="49"/>
        <v>44613</v>
      </c>
      <c r="M305" s="5" t="s">
        <v>401</v>
      </c>
      <c r="R305" s="5" t="s">
        <v>433</v>
      </c>
      <c r="S305" s="5" t="s">
        <v>168</v>
      </c>
      <c r="T305" s="5" t="s">
        <v>169</v>
      </c>
      <c r="U305" s="5" t="s">
        <v>434</v>
      </c>
      <c r="V305" s="5" t="str">
        <f t="shared" si="50"/>
        <v>t &amp; r distribuciones virgen del carmen e.i.r.l.</v>
      </c>
      <c r="W305" s="5" t="str">
        <f t="shared" si="51"/>
        <v>T &amp; R DISTRIBUCIONES VIRGEN DEL CARMEN E.I.R.L.</v>
      </c>
      <c r="X305" s="5" t="str">
        <f t="shared" si="52"/>
        <v>T &amp; R Distribuciones Virgen Del Carmen E.I.R.L.</v>
      </c>
      <c r="Y305" s="5">
        <v>20605728384</v>
      </c>
      <c r="Z305" s="5" t="s">
        <v>34</v>
      </c>
      <c r="AA305" s="5" t="s">
        <v>35</v>
      </c>
      <c r="AD305" s="5" t="s">
        <v>36</v>
      </c>
      <c r="AE305" s="5">
        <v>227.12</v>
      </c>
      <c r="AF305" s="5">
        <v>0</v>
      </c>
      <c r="AG305" s="5">
        <v>40.880000000000003</v>
      </c>
      <c r="AH305" s="5">
        <f t="shared" si="53"/>
        <v>268</v>
      </c>
    </row>
    <row r="306" spans="1:34" x14ac:dyDescent="0.25">
      <c r="A306" s="5">
        <v>291</v>
      </c>
      <c r="B306" s="5" t="s">
        <v>29</v>
      </c>
      <c r="C306" s="5" t="s">
        <v>30</v>
      </c>
      <c r="D306" s="5" t="s">
        <v>435</v>
      </c>
      <c r="E306" s="15" t="str">
        <f t="shared" si="54"/>
        <v>B001</v>
      </c>
      <c r="F306" s="15" t="str">
        <f t="shared" si="44"/>
        <v>17185</v>
      </c>
      <c r="G306" s="15" t="str">
        <f t="shared" si="45"/>
        <v>1-1</v>
      </c>
      <c r="H306" s="5" t="s">
        <v>401</v>
      </c>
      <c r="I306" s="5">
        <f t="shared" si="46"/>
        <v>2</v>
      </c>
      <c r="J306" s="5">
        <f t="shared" si="47"/>
        <v>2022</v>
      </c>
      <c r="K306" s="5">
        <f t="shared" si="48"/>
        <v>21</v>
      </c>
      <c r="L306" s="7">
        <f t="shared" si="49"/>
        <v>44613</v>
      </c>
      <c r="M306" s="5" t="s">
        <v>401</v>
      </c>
      <c r="U306" s="5" t="s">
        <v>33</v>
      </c>
      <c r="V306" s="5" t="str">
        <f t="shared" si="50"/>
        <v>clientes - varios</v>
      </c>
      <c r="W306" s="5" t="str">
        <f t="shared" si="51"/>
        <v>CLIENTES - VARIOS</v>
      </c>
      <c r="X306" s="5" t="str">
        <f t="shared" si="52"/>
        <v>Clientes - Varios</v>
      </c>
      <c r="Y306" s="5">
        <v>99999999</v>
      </c>
      <c r="Z306" s="5" t="s">
        <v>34</v>
      </c>
      <c r="AA306" s="5" t="s">
        <v>35</v>
      </c>
      <c r="AD306" s="5" t="s">
        <v>36</v>
      </c>
      <c r="AE306" s="5">
        <v>42.37</v>
      </c>
      <c r="AF306" s="5">
        <v>0</v>
      </c>
      <c r="AG306" s="5">
        <v>7.63</v>
      </c>
      <c r="AH306" s="5">
        <f t="shared" si="53"/>
        <v>50</v>
      </c>
    </row>
    <row r="307" spans="1:34" x14ac:dyDescent="0.25">
      <c r="A307" s="5">
        <v>292</v>
      </c>
      <c r="B307" s="5" t="s">
        <v>29</v>
      </c>
      <c r="C307" s="5" t="s">
        <v>38</v>
      </c>
      <c r="D307" s="5" t="s">
        <v>436</v>
      </c>
      <c r="E307" s="15" t="str">
        <f t="shared" si="54"/>
        <v>F001</v>
      </c>
      <c r="F307" s="15" t="str">
        <f t="shared" si="44"/>
        <v>8559</v>
      </c>
      <c r="G307" s="15" t="str">
        <f t="shared" si="45"/>
        <v>1-8</v>
      </c>
      <c r="H307" s="5" t="s">
        <v>401</v>
      </c>
      <c r="I307" s="5">
        <f t="shared" si="46"/>
        <v>2</v>
      </c>
      <c r="J307" s="5">
        <f t="shared" si="47"/>
        <v>2022</v>
      </c>
      <c r="K307" s="5">
        <f t="shared" si="48"/>
        <v>21</v>
      </c>
      <c r="L307" s="7">
        <f t="shared" si="49"/>
        <v>44613</v>
      </c>
      <c r="M307" s="5" t="s">
        <v>401</v>
      </c>
      <c r="U307" s="5" t="s">
        <v>153</v>
      </c>
      <c r="V307" s="5" t="str">
        <f t="shared" si="50"/>
        <v>llamo diaz luz yuliana</v>
      </c>
      <c r="W307" s="5" t="str">
        <f t="shared" si="51"/>
        <v>LLAMO DIAZ LUZ YULIANA</v>
      </c>
      <c r="X307" s="5" t="str">
        <f t="shared" si="52"/>
        <v>Llamo Diaz Luz Yuliana</v>
      </c>
      <c r="Y307" s="5">
        <v>10767675084</v>
      </c>
      <c r="Z307" s="5" t="s">
        <v>34</v>
      </c>
      <c r="AA307" s="5" t="s">
        <v>35</v>
      </c>
      <c r="AD307" s="5" t="s">
        <v>36</v>
      </c>
      <c r="AE307" s="5">
        <v>254.24</v>
      </c>
      <c r="AF307" s="5">
        <v>0</v>
      </c>
      <c r="AG307" s="5">
        <v>45.76</v>
      </c>
      <c r="AH307" s="5">
        <f t="shared" si="53"/>
        <v>300</v>
      </c>
    </row>
    <row r="308" spans="1:34" x14ac:dyDescent="0.25">
      <c r="A308" s="5">
        <v>293</v>
      </c>
      <c r="B308" s="5" t="s">
        <v>29</v>
      </c>
      <c r="C308" s="5" t="s">
        <v>38</v>
      </c>
      <c r="D308" s="5" t="s">
        <v>437</v>
      </c>
      <c r="E308" s="15" t="str">
        <f t="shared" si="54"/>
        <v>F001</v>
      </c>
      <c r="F308" s="15" t="str">
        <f t="shared" si="44"/>
        <v>8558</v>
      </c>
      <c r="G308" s="15" t="str">
        <f t="shared" si="45"/>
        <v>1-8</v>
      </c>
      <c r="H308" s="5" t="s">
        <v>401</v>
      </c>
      <c r="I308" s="5">
        <f t="shared" si="46"/>
        <v>2</v>
      </c>
      <c r="J308" s="5">
        <f t="shared" si="47"/>
        <v>2022</v>
      </c>
      <c r="K308" s="5">
        <f t="shared" si="48"/>
        <v>21</v>
      </c>
      <c r="L308" s="7">
        <f t="shared" si="49"/>
        <v>44613</v>
      </c>
      <c r="M308" s="5" t="s">
        <v>401</v>
      </c>
      <c r="R308" s="5" t="s">
        <v>92</v>
      </c>
      <c r="S308" s="5" t="s">
        <v>40</v>
      </c>
      <c r="T308" s="5" t="s">
        <v>41</v>
      </c>
      <c r="U308" s="5" t="s">
        <v>438</v>
      </c>
      <c r="V308" s="5" t="str">
        <f t="shared" si="50"/>
        <v>consorcio yauyucan</v>
      </c>
      <c r="W308" s="5" t="str">
        <f t="shared" si="51"/>
        <v>CONSORCIO YAUYUCAN</v>
      </c>
      <c r="X308" s="5" t="str">
        <f t="shared" si="52"/>
        <v>Consorcio Yauyucan</v>
      </c>
      <c r="Y308" s="5">
        <v>20608692721</v>
      </c>
      <c r="Z308" s="5" t="s">
        <v>34</v>
      </c>
      <c r="AA308" s="5" t="s">
        <v>35</v>
      </c>
      <c r="AD308" s="5" t="s">
        <v>36</v>
      </c>
      <c r="AE308" s="5">
        <v>93.22</v>
      </c>
      <c r="AF308" s="5">
        <v>0</v>
      </c>
      <c r="AG308" s="5">
        <v>16.78</v>
      </c>
      <c r="AH308" s="5">
        <f t="shared" si="53"/>
        <v>110</v>
      </c>
    </row>
    <row r="309" spans="1:34" x14ac:dyDescent="0.25">
      <c r="A309" s="5">
        <v>294</v>
      </c>
      <c r="B309" s="5" t="s">
        <v>29</v>
      </c>
      <c r="C309" s="5" t="s">
        <v>38</v>
      </c>
      <c r="D309" s="5" t="s">
        <v>439</v>
      </c>
      <c r="E309" s="15" t="str">
        <f t="shared" si="54"/>
        <v>F001</v>
      </c>
      <c r="F309" s="15" t="str">
        <f t="shared" si="44"/>
        <v>8557</v>
      </c>
      <c r="G309" s="15" t="str">
        <f t="shared" si="45"/>
        <v>1-8</v>
      </c>
      <c r="H309" s="5" t="s">
        <v>401</v>
      </c>
      <c r="I309" s="5">
        <f t="shared" si="46"/>
        <v>2</v>
      </c>
      <c r="J309" s="5">
        <f t="shared" si="47"/>
        <v>2022</v>
      </c>
      <c r="K309" s="5">
        <f t="shared" si="48"/>
        <v>21</v>
      </c>
      <c r="L309" s="7">
        <f t="shared" si="49"/>
        <v>44613</v>
      </c>
      <c r="M309" s="5" t="s">
        <v>401</v>
      </c>
      <c r="R309" s="5" t="s">
        <v>87</v>
      </c>
      <c r="S309" s="5" t="s">
        <v>40</v>
      </c>
      <c r="T309" s="5" t="s">
        <v>41</v>
      </c>
      <c r="U309" s="5" t="s">
        <v>440</v>
      </c>
      <c r="V309" s="5" t="str">
        <f t="shared" si="50"/>
        <v>transportes jholer e.i.r.l.</v>
      </c>
      <c r="W309" s="5" t="str">
        <f t="shared" si="51"/>
        <v>TRANSPORTES JHOLER E.I.R.L.</v>
      </c>
      <c r="X309" s="5" t="str">
        <f t="shared" si="52"/>
        <v>Transportes Jholer E.I.R.L.</v>
      </c>
      <c r="Y309" s="5">
        <v>20602720684</v>
      </c>
      <c r="Z309" s="5" t="s">
        <v>34</v>
      </c>
      <c r="AA309" s="5" t="s">
        <v>35</v>
      </c>
      <c r="AD309" s="5" t="s">
        <v>36</v>
      </c>
      <c r="AE309" s="5">
        <v>433.9</v>
      </c>
      <c r="AF309" s="5">
        <v>0</v>
      </c>
      <c r="AG309" s="5">
        <v>78.099999999999994</v>
      </c>
      <c r="AH309" s="5">
        <f t="shared" si="53"/>
        <v>512</v>
      </c>
    </row>
    <row r="310" spans="1:34" x14ac:dyDescent="0.25">
      <c r="A310" s="5">
        <v>295</v>
      </c>
      <c r="B310" s="5" t="s">
        <v>29</v>
      </c>
      <c r="C310" s="5" t="s">
        <v>38</v>
      </c>
      <c r="D310" s="5" t="s">
        <v>441</v>
      </c>
      <c r="E310" s="15" t="str">
        <f t="shared" si="54"/>
        <v>F001</v>
      </c>
      <c r="F310" s="15" t="str">
        <f t="shared" si="44"/>
        <v>8556</v>
      </c>
      <c r="G310" s="15" t="str">
        <f t="shared" si="45"/>
        <v>1-8</v>
      </c>
      <c r="H310" s="5" t="s">
        <v>401</v>
      </c>
      <c r="I310" s="5">
        <f t="shared" si="46"/>
        <v>2</v>
      </c>
      <c r="J310" s="5">
        <f t="shared" si="47"/>
        <v>2022</v>
      </c>
      <c r="K310" s="5">
        <f t="shared" si="48"/>
        <v>21</v>
      </c>
      <c r="L310" s="7">
        <f t="shared" si="49"/>
        <v>44613</v>
      </c>
      <c r="M310" s="5" t="s">
        <v>401</v>
      </c>
      <c r="R310" s="5" t="s">
        <v>222</v>
      </c>
      <c r="S310" s="5" t="s">
        <v>40</v>
      </c>
      <c r="T310" s="5" t="s">
        <v>41</v>
      </c>
      <c r="U310" s="5" t="s">
        <v>442</v>
      </c>
      <c r="V310" s="5" t="str">
        <f t="shared" si="50"/>
        <v>distribuidora vela motor?s s.r.l.</v>
      </c>
      <c r="W310" s="5" t="str">
        <f t="shared" si="51"/>
        <v>DISTRIBUIDORA VELA MOTOR?S S.R.L.</v>
      </c>
      <c r="X310" s="5" t="str">
        <f t="shared" si="52"/>
        <v>Distribuidora Vela Motor?S S.R.L.</v>
      </c>
      <c r="Y310" s="5">
        <v>20479970468</v>
      </c>
      <c r="Z310" s="5" t="s">
        <v>34</v>
      </c>
      <c r="AA310" s="5" t="s">
        <v>35</v>
      </c>
      <c r="AD310" s="5" t="s">
        <v>36</v>
      </c>
      <c r="AE310" s="5">
        <v>169.49</v>
      </c>
      <c r="AF310" s="5">
        <v>0</v>
      </c>
      <c r="AG310" s="5">
        <v>30.51</v>
      </c>
      <c r="AH310" s="5">
        <f t="shared" si="53"/>
        <v>200</v>
      </c>
    </row>
    <row r="311" spans="1:34" x14ac:dyDescent="0.25">
      <c r="A311" s="5">
        <v>296</v>
      </c>
      <c r="B311" s="5" t="s">
        <v>49</v>
      </c>
      <c r="C311" s="5" t="s">
        <v>38</v>
      </c>
      <c r="D311" s="5" t="s">
        <v>443</v>
      </c>
      <c r="E311" s="15" t="str">
        <f t="shared" si="54"/>
        <v>F003</v>
      </c>
      <c r="F311" s="15" t="str">
        <f t="shared" si="44"/>
        <v>2108</v>
      </c>
      <c r="G311" s="15" t="str">
        <f t="shared" si="45"/>
        <v>3-2</v>
      </c>
      <c r="H311" s="5" t="s">
        <v>401</v>
      </c>
      <c r="I311" s="5">
        <f t="shared" si="46"/>
        <v>2</v>
      </c>
      <c r="J311" s="5">
        <f t="shared" si="47"/>
        <v>2022</v>
      </c>
      <c r="K311" s="5">
        <f t="shared" si="48"/>
        <v>21</v>
      </c>
      <c r="L311" s="7">
        <f t="shared" si="49"/>
        <v>44613</v>
      </c>
      <c r="M311" s="5" t="s">
        <v>401</v>
      </c>
      <c r="R311" s="5" t="s">
        <v>219</v>
      </c>
      <c r="S311" s="5" t="s">
        <v>61</v>
      </c>
      <c r="T311" s="5" t="s">
        <v>219</v>
      </c>
      <c r="U311" s="5" t="s">
        <v>444</v>
      </c>
      <c r="V311" s="5" t="str">
        <f t="shared" si="50"/>
        <v>norcava peru e.i.r.l.</v>
      </c>
      <c r="W311" s="5" t="str">
        <f t="shared" si="51"/>
        <v>NORCAVA PERU E.I.R.L.</v>
      </c>
      <c r="X311" s="5" t="str">
        <f t="shared" si="52"/>
        <v>Norcava Peru E.I.R.L.</v>
      </c>
      <c r="Y311" s="5">
        <v>20453667074</v>
      </c>
      <c r="Z311" s="5" t="s">
        <v>34</v>
      </c>
      <c r="AA311" s="5" t="s">
        <v>35</v>
      </c>
      <c r="AD311" s="5" t="s">
        <v>36</v>
      </c>
      <c r="AE311" s="5">
        <v>106.78</v>
      </c>
      <c r="AF311" s="5">
        <v>0</v>
      </c>
      <c r="AG311" s="5">
        <v>19.22</v>
      </c>
      <c r="AH311" s="5">
        <f t="shared" si="53"/>
        <v>126</v>
      </c>
    </row>
    <row r="312" spans="1:34" x14ac:dyDescent="0.25">
      <c r="A312" s="5">
        <v>297</v>
      </c>
      <c r="B312" s="5" t="s">
        <v>29</v>
      </c>
      <c r="C312" s="5" t="s">
        <v>38</v>
      </c>
      <c r="D312" s="5" t="s">
        <v>445</v>
      </c>
      <c r="E312" s="15" t="str">
        <f t="shared" si="54"/>
        <v>F001</v>
      </c>
      <c r="F312" s="15" t="str">
        <f t="shared" si="44"/>
        <v>8555</v>
      </c>
      <c r="G312" s="15" t="str">
        <f t="shared" si="45"/>
        <v>1-8</v>
      </c>
      <c r="H312" s="5" t="s">
        <v>401</v>
      </c>
      <c r="I312" s="5">
        <f t="shared" si="46"/>
        <v>2</v>
      </c>
      <c r="J312" s="5">
        <f t="shared" si="47"/>
        <v>2022</v>
      </c>
      <c r="K312" s="5">
        <f t="shared" si="48"/>
        <v>21</v>
      </c>
      <c r="L312" s="7">
        <f t="shared" si="49"/>
        <v>44613</v>
      </c>
      <c r="M312" s="5" t="s">
        <v>401</v>
      </c>
      <c r="U312" s="5" t="s">
        <v>446</v>
      </c>
      <c r="V312" s="5" t="str">
        <f t="shared" si="50"/>
        <v>nuñez galvez johnny franz</v>
      </c>
      <c r="W312" s="5" t="str">
        <f t="shared" si="51"/>
        <v>NUÑEZ GALVEZ JOHNNY FRANZ</v>
      </c>
      <c r="X312" s="5" t="str">
        <f t="shared" si="52"/>
        <v>Nuñez Galvez Johnny Franz</v>
      </c>
      <c r="Y312" s="5">
        <v>10406675233</v>
      </c>
      <c r="Z312" s="5" t="s">
        <v>34</v>
      </c>
      <c r="AA312" s="5" t="s">
        <v>35</v>
      </c>
      <c r="AD312" s="5" t="s">
        <v>36</v>
      </c>
      <c r="AE312" s="5">
        <v>169.49</v>
      </c>
      <c r="AF312" s="5">
        <v>0</v>
      </c>
      <c r="AG312" s="5">
        <v>30.51</v>
      </c>
      <c r="AH312" s="5">
        <f t="shared" si="53"/>
        <v>200</v>
      </c>
    </row>
    <row r="313" spans="1:34" x14ac:dyDescent="0.25">
      <c r="A313" s="5">
        <v>298</v>
      </c>
      <c r="B313" s="5" t="s">
        <v>29</v>
      </c>
      <c r="C313" s="5" t="s">
        <v>30</v>
      </c>
      <c r="D313" s="5" t="s">
        <v>447</v>
      </c>
      <c r="E313" s="15" t="str">
        <f t="shared" si="54"/>
        <v>B001</v>
      </c>
      <c r="F313" s="15" t="str">
        <f t="shared" si="44"/>
        <v>17184</v>
      </c>
      <c r="G313" s="15" t="str">
        <f t="shared" si="45"/>
        <v>1-1</v>
      </c>
      <c r="H313" s="5" t="s">
        <v>401</v>
      </c>
      <c r="I313" s="5">
        <f t="shared" si="46"/>
        <v>2</v>
      </c>
      <c r="J313" s="5">
        <f t="shared" si="47"/>
        <v>2022</v>
      </c>
      <c r="K313" s="5">
        <f t="shared" si="48"/>
        <v>21</v>
      </c>
      <c r="L313" s="7">
        <f t="shared" si="49"/>
        <v>44613</v>
      </c>
      <c r="M313" s="5" t="s">
        <v>401</v>
      </c>
      <c r="U313" s="5" t="s">
        <v>33</v>
      </c>
      <c r="V313" s="5" t="str">
        <f t="shared" si="50"/>
        <v>clientes - varios</v>
      </c>
      <c r="W313" s="5" t="str">
        <f t="shared" si="51"/>
        <v>CLIENTES - VARIOS</v>
      </c>
      <c r="X313" s="5" t="str">
        <f t="shared" si="52"/>
        <v>Clientes - Varios</v>
      </c>
      <c r="Y313" s="5">
        <v>99999999</v>
      </c>
      <c r="Z313" s="5" t="s">
        <v>34</v>
      </c>
      <c r="AA313" s="5" t="s">
        <v>35</v>
      </c>
      <c r="AD313" s="5" t="s">
        <v>36</v>
      </c>
      <c r="AE313" s="5">
        <v>42.37</v>
      </c>
      <c r="AF313" s="5">
        <v>0</v>
      </c>
      <c r="AG313" s="5">
        <v>7.63</v>
      </c>
      <c r="AH313" s="5">
        <f t="shared" si="53"/>
        <v>50</v>
      </c>
    </row>
    <row r="314" spans="1:34" x14ac:dyDescent="0.25">
      <c r="A314" s="5">
        <v>299</v>
      </c>
      <c r="B314" s="5" t="s">
        <v>29</v>
      </c>
      <c r="C314" s="5" t="s">
        <v>30</v>
      </c>
      <c r="D314" s="5" t="s">
        <v>448</v>
      </c>
      <c r="E314" s="15" t="str">
        <f t="shared" si="54"/>
        <v>B001</v>
      </c>
      <c r="F314" s="15" t="str">
        <f t="shared" si="44"/>
        <v>17183</v>
      </c>
      <c r="G314" s="15" t="str">
        <f t="shared" si="45"/>
        <v>1-1</v>
      </c>
      <c r="H314" s="5" t="s">
        <v>401</v>
      </c>
      <c r="I314" s="5">
        <f t="shared" si="46"/>
        <v>2</v>
      </c>
      <c r="J314" s="5">
        <f t="shared" si="47"/>
        <v>2022</v>
      </c>
      <c r="K314" s="5">
        <f t="shared" si="48"/>
        <v>21</v>
      </c>
      <c r="L314" s="7">
        <f t="shared" si="49"/>
        <v>44613</v>
      </c>
      <c r="M314" s="5" t="s">
        <v>401</v>
      </c>
      <c r="U314" s="5" t="s">
        <v>33</v>
      </c>
      <c r="V314" s="5" t="str">
        <f t="shared" si="50"/>
        <v>clientes - varios</v>
      </c>
      <c r="W314" s="5" t="str">
        <f t="shared" si="51"/>
        <v>CLIENTES - VARIOS</v>
      </c>
      <c r="X314" s="5" t="str">
        <f t="shared" si="52"/>
        <v>Clientes - Varios</v>
      </c>
      <c r="Y314" s="5">
        <v>99999999</v>
      </c>
      <c r="Z314" s="5" t="s">
        <v>34</v>
      </c>
      <c r="AA314" s="5" t="s">
        <v>35</v>
      </c>
      <c r="AD314" s="5" t="s">
        <v>36</v>
      </c>
      <c r="AE314" s="5">
        <v>84.75</v>
      </c>
      <c r="AF314" s="5">
        <v>0</v>
      </c>
      <c r="AG314" s="5">
        <v>15.25</v>
      </c>
      <c r="AH314" s="5">
        <f t="shared" si="53"/>
        <v>100</v>
      </c>
    </row>
    <row r="315" spans="1:34" x14ac:dyDescent="0.25">
      <c r="A315" s="5">
        <v>300</v>
      </c>
      <c r="B315" s="5" t="s">
        <v>55</v>
      </c>
      <c r="C315" s="5" t="s">
        <v>38</v>
      </c>
      <c r="D315" s="5" t="s">
        <v>449</v>
      </c>
      <c r="E315" s="15" t="str">
        <f t="shared" si="54"/>
        <v>F002</v>
      </c>
      <c r="F315" s="15" t="str">
        <f t="shared" si="44"/>
        <v>3468</v>
      </c>
      <c r="G315" s="15" t="str">
        <f t="shared" si="45"/>
        <v>2-3</v>
      </c>
      <c r="H315" s="5" t="s">
        <v>401</v>
      </c>
      <c r="I315" s="5">
        <f t="shared" si="46"/>
        <v>2</v>
      </c>
      <c r="J315" s="5">
        <f t="shared" si="47"/>
        <v>2022</v>
      </c>
      <c r="K315" s="5">
        <f t="shared" si="48"/>
        <v>21</v>
      </c>
      <c r="L315" s="7">
        <f t="shared" si="49"/>
        <v>44613</v>
      </c>
      <c r="M315" s="5" t="s">
        <v>401</v>
      </c>
      <c r="R315" s="5" t="s">
        <v>395</v>
      </c>
      <c r="S315" s="5" t="s">
        <v>168</v>
      </c>
      <c r="T315" s="5" t="s">
        <v>169</v>
      </c>
      <c r="U315" s="5" t="s">
        <v>396</v>
      </c>
      <c r="V315" s="5" t="str">
        <f t="shared" si="50"/>
        <v>transportes pasamayo s r ltda</v>
      </c>
      <c r="W315" s="5" t="str">
        <f t="shared" si="51"/>
        <v>TRANSPORTES PASAMAYO S R LTDA</v>
      </c>
      <c r="X315" s="5" t="str">
        <f t="shared" si="52"/>
        <v>Transportes Pasamayo S R Ltda</v>
      </c>
      <c r="Y315" s="5">
        <v>20225171719</v>
      </c>
      <c r="Z315" s="5" t="s">
        <v>34</v>
      </c>
      <c r="AA315" s="5" t="s">
        <v>35</v>
      </c>
      <c r="AD315" s="5" t="s">
        <v>36</v>
      </c>
      <c r="AE315" s="5">
        <v>144.07</v>
      </c>
      <c r="AF315" s="5">
        <v>0</v>
      </c>
      <c r="AG315" s="5">
        <v>25.93</v>
      </c>
      <c r="AH315" s="5">
        <f t="shared" si="53"/>
        <v>170</v>
      </c>
    </row>
    <row r="316" spans="1:34" x14ac:dyDescent="0.25">
      <c r="A316" s="5">
        <v>301</v>
      </c>
      <c r="B316" s="5" t="s">
        <v>49</v>
      </c>
      <c r="C316" s="5" t="s">
        <v>30</v>
      </c>
      <c r="D316" s="5" t="s">
        <v>450</v>
      </c>
      <c r="E316" s="15" t="str">
        <f t="shared" si="54"/>
        <v>B003</v>
      </c>
      <c r="F316" s="15" t="str">
        <f t="shared" si="44"/>
        <v>12761</v>
      </c>
      <c r="G316" s="15" t="str">
        <f t="shared" si="45"/>
        <v>3-1</v>
      </c>
      <c r="H316" s="5" t="s">
        <v>401</v>
      </c>
      <c r="I316" s="5">
        <f t="shared" si="46"/>
        <v>2</v>
      </c>
      <c r="J316" s="5">
        <f t="shared" si="47"/>
        <v>2022</v>
      </c>
      <c r="K316" s="5">
        <f t="shared" si="48"/>
        <v>21</v>
      </c>
      <c r="L316" s="7">
        <f t="shared" si="49"/>
        <v>44613</v>
      </c>
      <c r="M316" s="5" t="s">
        <v>401</v>
      </c>
      <c r="U316" s="5" t="s">
        <v>33</v>
      </c>
      <c r="V316" s="5" t="str">
        <f t="shared" si="50"/>
        <v>clientes - varios</v>
      </c>
      <c r="W316" s="5" t="str">
        <f t="shared" si="51"/>
        <v>CLIENTES - VARIOS</v>
      </c>
      <c r="X316" s="5" t="str">
        <f t="shared" si="52"/>
        <v>Clientes - Varios</v>
      </c>
      <c r="Y316" s="5">
        <v>99999999</v>
      </c>
      <c r="Z316" s="5" t="s">
        <v>34</v>
      </c>
      <c r="AA316" s="5" t="s">
        <v>35</v>
      </c>
      <c r="AD316" s="5" t="s">
        <v>36</v>
      </c>
      <c r="AE316" s="5">
        <v>508.47</v>
      </c>
      <c r="AF316" s="5">
        <v>0</v>
      </c>
      <c r="AG316" s="5">
        <v>91.53</v>
      </c>
      <c r="AH316" s="5">
        <f t="shared" si="53"/>
        <v>600</v>
      </c>
    </row>
    <row r="317" spans="1:34" x14ac:dyDescent="0.25">
      <c r="A317" s="5">
        <v>302</v>
      </c>
      <c r="B317" s="5" t="s">
        <v>49</v>
      </c>
      <c r="C317" s="5" t="s">
        <v>30</v>
      </c>
      <c r="D317" s="5" t="s">
        <v>451</v>
      </c>
      <c r="E317" s="15" t="str">
        <f t="shared" si="54"/>
        <v>B003</v>
      </c>
      <c r="F317" s="15" t="str">
        <f t="shared" si="44"/>
        <v>12760</v>
      </c>
      <c r="G317" s="15" t="str">
        <f t="shared" si="45"/>
        <v>3-1</v>
      </c>
      <c r="H317" s="5" t="s">
        <v>401</v>
      </c>
      <c r="I317" s="5">
        <f t="shared" si="46"/>
        <v>2</v>
      </c>
      <c r="J317" s="5">
        <f t="shared" si="47"/>
        <v>2022</v>
      </c>
      <c r="K317" s="5">
        <f t="shared" si="48"/>
        <v>21</v>
      </c>
      <c r="L317" s="7">
        <f t="shared" si="49"/>
        <v>44613</v>
      </c>
      <c r="M317" s="5" t="s">
        <v>401</v>
      </c>
      <c r="U317" s="5" t="s">
        <v>33</v>
      </c>
      <c r="V317" s="5" t="str">
        <f t="shared" si="50"/>
        <v>clientes - varios</v>
      </c>
      <c r="W317" s="5" t="str">
        <f t="shared" si="51"/>
        <v>CLIENTES - VARIOS</v>
      </c>
      <c r="X317" s="5" t="str">
        <f t="shared" si="52"/>
        <v>Clientes - Varios</v>
      </c>
      <c r="Y317" s="5">
        <v>99999999</v>
      </c>
      <c r="Z317" s="5" t="s">
        <v>34</v>
      </c>
      <c r="AA317" s="5" t="s">
        <v>35</v>
      </c>
      <c r="AD317" s="5" t="s">
        <v>36</v>
      </c>
      <c r="AE317" s="5">
        <v>508.47</v>
      </c>
      <c r="AF317" s="5">
        <v>0</v>
      </c>
      <c r="AG317" s="5">
        <v>91.53</v>
      </c>
      <c r="AH317" s="5">
        <f t="shared" si="53"/>
        <v>600</v>
      </c>
    </row>
    <row r="318" spans="1:34" x14ac:dyDescent="0.25">
      <c r="A318" s="5">
        <v>303</v>
      </c>
      <c r="B318" s="5" t="s">
        <v>49</v>
      </c>
      <c r="C318" s="5" t="s">
        <v>30</v>
      </c>
      <c r="D318" s="5" t="s">
        <v>452</v>
      </c>
      <c r="E318" s="15" t="str">
        <f t="shared" si="54"/>
        <v>B003</v>
      </c>
      <c r="F318" s="15" t="str">
        <f t="shared" si="44"/>
        <v>12759</v>
      </c>
      <c r="G318" s="15" t="str">
        <f t="shared" si="45"/>
        <v>3-1</v>
      </c>
      <c r="H318" s="5" t="s">
        <v>401</v>
      </c>
      <c r="I318" s="5">
        <f t="shared" si="46"/>
        <v>2</v>
      </c>
      <c r="J318" s="5">
        <f t="shared" si="47"/>
        <v>2022</v>
      </c>
      <c r="K318" s="5">
        <f t="shared" si="48"/>
        <v>21</v>
      </c>
      <c r="L318" s="7">
        <f t="shared" si="49"/>
        <v>44613</v>
      </c>
      <c r="M318" s="5" t="s">
        <v>401</v>
      </c>
      <c r="U318" s="5" t="s">
        <v>33</v>
      </c>
      <c r="V318" s="5" t="str">
        <f t="shared" si="50"/>
        <v>clientes - varios</v>
      </c>
      <c r="W318" s="5" t="str">
        <f t="shared" si="51"/>
        <v>CLIENTES - VARIOS</v>
      </c>
      <c r="X318" s="5" t="str">
        <f t="shared" si="52"/>
        <v>Clientes - Varios</v>
      </c>
      <c r="Y318" s="5">
        <v>99999999</v>
      </c>
      <c r="Z318" s="5" t="s">
        <v>34</v>
      </c>
      <c r="AA318" s="5" t="s">
        <v>35</v>
      </c>
      <c r="AD318" s="5" t="s">
        <v>36</v>
      </c>
      <c r="AE318" s="5">
        <v>508.47</v>
      </c>
      <c r="AF318" s="5">
        <v>0</v>
      </c>
      <c r="AG318" s="5">
        <v>91.53</v>
      </c>
      <c r="AH318" s="5">
        <f t="shared" si="53"/>
        <v>600</v>
      </c>
    </row>
    <row r="319" spans="1:34" x14ac:dyDescent="0.25">
      <c r="A319" s="5">
        <v>304</v>
      </c>
      <c r="B319" s="5" t="s">
        <v>49</v>
      </c>
      <c r="C319" s="5" t="s">
        <v>30</v>
      </c>
      <c r="D319" s="5" t="s">
        <v>453</v>
      </c>
      <c r="E319" s="15" t="str">
        <f t="shared" si="54"/>
        <v>B003</v>
      </c>
      <c r="F319" s="15" t="str">
        <f t="shared" si="44"/>
        <v>12758</v>
      </c>
      <c r="G319" s="15" t="str">
        <f t="shared" si="45"/>
        <v>3-1</v>
      </c>
      <c r="H319" s="5" t="s">
        <v>401</v>
      </c>
      <c r="I319" s="5">
        <f t="shared" si="46"/>
        <v>2</v>
      </c>
      <c r="J319" s="5">
        <f t="shared" si="47"/>
        <v>2022</v>
      </c>
      <c r="K319" s="5">
        <f t="shared" si="48"/>
        <v>21</v>
      </c>
      <c r="L319" s="7">
        <f t="shared" si="49"/>
        <v>44613</v>
      </c>
      <c r="M319" s="5" t="s">
        <v>401</v>
      </c>
      <c r="U319" s="5" t="s">
        <v>33</v>
      </c>
      <c r="V319" s="5" t="str">
        <f t="shared" si="50"/>
        <v>clientes - varios</v>
      </c>
      <c r="W319" s="5" t="str">
        <f t="shared" si="51"/>
        <v>CLIENTES - VARIOS</v>
      </c>
      <c r="X319" s="5" t="str">
        <f t="shared" si="52"/>
        <v>Clientes - Varios</v>
      </c>
      <c r="Y319" s="5">
        <v>99999999</v>
      </c>
      <c r="Z319" s="5" t="s">
        <v>34</v>
      </c>
      <c r="AA319" s="5" t="s">
        <v>35</v>
      </c>
      <c r="AD319" s="5" t="s">
        <v>36</v>
      </c>
      <c r="AE319" s="5">
        <v>508.47</v>
      </c>
      <c r="AF319" s="5">
        <v>0</v>
      </c>
      <c r="AG319" s="5">
        <v>91.53</v>
      </c>
      <c r="AH319" s="5">
        <f t="shared" si="53"/>
        <v>600</v>
      </c>
    </row>
    <row r="320" spans="1:34" x14ac:dyDescent="0.25">
      <c r="A320" s="5">
        <v>305</v>
      </c>
      <c r="B320" s="5" t="s">
        <v>29</v>
      </c>
      <c r="C320" s="5" t="s">
        <v>38</v>
      </c>
      <c r="D320" s="5" t="s">
        <v>454</v>
      </c>
      <c r="E320" s="15" t="str">
        <f t="shared" si="54"/>
        <v>F001</v>
      </c>
      <c r="F320" s="15" t="str">
        <f t="shared" si="44"/>
        <v>8554</v>
      </c>
      <c r="G320" s="15" t="str">
        <f t="shared" si="45"/>
        <v>1-8</v>
      </c>
      <c r="H320" s="5" t="s">
        <v>401</v>
      </c>
      <c r="I320" s="5">
        <f t="shared" si="46"/>
        <v>2</v>
      </c>
      <c r="J320" s="5">
        <f t="shared" si="47"/>
        <v>2022</v>
      </c>
      <c r="K320" s="5">
        <f t="shared" si="48"/>
        <v>21</v>
      </c>
      <c r="L320" s="7">
        <f t="shared" si="49"/>
        <v>44613</v>
      </c>
      <c r="M320" s="5" t="s">
        <v>401</v>
      </c>
      <c r="R320" s="5" t="s">
        <v>41</v>
      </c>
      <c r="S320" s="5" t="s">
        <v>40</v>
      </c>
      <c r="T320" s="5" t="s">
        <v>41</v>
      </c>
      <c r="U320" s="5" t="s">
        <v>455</v>
      </c>
      <c r="V320" s="5" t="str">
        <f t="shared" si="50"/>
        <v>cesar leonel saavedra berrios</v>
      </c>
      <c r="W320" s="5" t="str">
        <f t="shared" si="51"/>
        <v>CESAR LEONEL SAAVEDRA BERRIOS</v>
      </c>
      <c r="X320" s="5" t="str">
        <f t="shared" si="52"/>
        <v>Cesar Leonel Saavedra Berrios</v>
      </c>
      <c r="Y320" s="5">
        <v>10723273426</v>
      </c>
      <c r="Z320" s="5" t="s">
        <v>34</v>
      </c>
      <c r="AA320" s="5" t="s">
        <v>35</v>
      </c>
      <c r="AD320" s="5" t="s">
        <v>36</v>
      </c>
      <c r="AE320" s="5">
        <v>903.9</v>
      </c>
      <c r="AF320" s="5">
        <v>0</v>
      </c>
      <c r="AG320" s="5">
        <v>162.69999999999999</v>
      </c>
      <c r="AH320" s="5">
        <f t="shared" si="53"/>
        <v>1066.5999999999999</v>
      </c>
    </row>
    <row r="321" spans="1:34" x14ac:dyDescent="0.25">
      <c r="A321" s="5">
        <v>306</v>
      </c>
      <c r="B321" s="5" t="s">
        <v>29</v>
      </c>
      <c r="C321" s="5" t="s">
        <v>30</v>
      </c>
      <c r="D321" s="5" t="s">
        <v>456</v>
      </c>
      <c r="E321" s="15" t="str">
        <f t="shared" si="54"/>
        <v>B001</v>
      </c>
      <c r="F321" s="15" t="str">
        <f t="shared" si="44"/>
        <v>17182</v>
      </c>
      <c r="G321" s="15" t="str">
        <f t="shared" si="45"/>
        <v>1-1</v>
      </c>
      <c r="H321" s="5" t="s">
        <v>401</v>
      </c>
      <c r="I321" s="5">
        <f t="shared" si="46"/>
        <v>2</v>
      </c>
      <c r="J321" s="5">
        <f t="shared" si="47"/>
        <v>2022</v>
      </c>
      <c r="K321" s="5">
        <f t="shared" si="48"/>
        <v>21</v>
      </c>
      <c r="L321" s="7">
        <f t="shared" si="49"/>
        <v>44613</v>
      </c>
      <c r="M321" s="5" t="s">
        <v>401</v>
      </c>
      <c r="U321" s="5" t="s">
        <v>33</v>
      </c>
      <c r="V321" s="5" t="str">
        <f t="shared" si="50"/>
        <v>clientes - varios</v>
      </c>
      <c r="W321" s="5" t="str">
        <f t="shared" si="51"/>
        <v>CLIENTES - VARIOS</v>
      </c>
      <c r="X321" s="5" t="str">
        <f t="shared" si="52"/>
        <v>Clientes - Varios</v>
      </c>
      <c r="Y321" s="5">
        <v>99999999</v>
      </c>
      <c r="Z321" s="5" t="s">
        <v>34</v>
      </c>
      <c r="AA321" s="5" t="s">
        <v>35</v>
      </c>
      <c r="AD321" s="5" t="s">
        <v>36</v>
      </c>
      <c r="AE321" s="5">
        <v>7.63</v>
      </c>
      <c r="AF321" s="5">
        <v>0</v>
      </c>
      <c r="AG321" s="5">
        <v>1.37</v>
      </c>
      <c r="AH321" s="5">
        <f t="shared" si="53"/>
        <v>9</v>
      </c>
    </row>
    <row r="322" spans="1:34" x14ac:dyDescent="0.25">
      <c r="A322" s="5">
        <v>307</v>
      </c>
      <c r="B322" s="5" t="s">
        <v>29</v>
      </c>
      <c r="C322" s="5" t="s">
        <v>30</v>
      </c>
      <c r="D322" s="5" t="s">
        <v>457</v>
      </c>
      <c r="E322" s="15" t="str">
        <f t="shared" si="54"/>
        <v>B001</v>
      </c>
      <c r="F322" s="15" t="str">
        <f t="shared" si="44"/>
        <v>17181</v>
      </c>
      <c r="G322" s="15" t="str">
        <f t="shared" si="45"/>
        <v>1-1</v>
      </c>
      <c r="H322" s="5" t="s">
        <v>401</v>
      </c>
      <c r="I322" s="5">
        <f t="shared" si="46"/>
        <v>2</v>
      </c>
      <c r="J322" s="5">
        <f t="shared" si="47"/>
        <v>2022</v>
      </c>
      <c r="K322" s="5">
        <f t="shared" si="48"/>
        <v>21</v>
      </c>
      <c r="L322" s="7">
        <f t="shared" si="49"/>
        <v>44613</v>
      </c>
      <c r="M322" s="5" t="s">
        <v>401</v>
      </c>
      <c r="U322" s="5" t="s">
        <v>85</v>
      </c>
      <c r="V322" s="5" t="str">
        <f t="shared" si="50"/>
        <v>paz guevara, belthier</v>
      </c>
      <c r="W322" s="5" t="str">
        <f t="shared" si="51"/>
        <v>PAZ GUEVARA, BELTHIER</v>
      </c>
      <c r="X322" s="5" t="str">
        <f t="shared" si="52"/>
        <v>Paz Guevara, Belthier</v>
      </c>
      <c r="Y322" s="5">
        <v>28105854</v>
      </c>
      <c r="Z322" s="5" t="s">
        <v>34</v>
      </c>
      <c r="AA322" s="5" t="s">
        <v>35</v>
      </c>
      <c r="AD322" s="5" t="s">
        <v>36</v>
      </c>
      <c r="AE322" s="5">
        <v>33.9</v>
      </c>
      <c r="AF322" s="5">
        <v>0</v>
      </c>
      <c r="AG322" s="5">
        <v>6.1</v>
      </c>
      <c r="AH322" s="5">
        <f t="shared" si="53"/>
        <v>40</v>
      </c>
    </row>
    <row r="323" spans="1:34" x14ac:dyDescent="0.25">
      <c r="A323" s="5">
        <v>308</v>
      </c>
      <c r="B323" s="5" t="s">
        <v>55</v>
      </c>
      <c r="C323" s="5" t="s">
        <v>30</v>
      </c>
      <c r="D323" s="5" t="s">
        <v>458</v>
      </c>
      <c r="E323" s="15" t="str">
        <f t="shared" si="54"/>
        <v>B002</v>
      </c>
      <c r="F323" s="15" t="str">
        <f t="shared" si="44"/>
        <v>16036</v>
      </c>
      <c r="G323" s="15" t="str">
        <f t="shared" si="45"/>
        <v>2-1</v>
      </c>
      <c r="H323" s="5" t="s">
        <v>401</v>
      </c>
      <c r="I323" s="5">
        <f t="shared" si="46"/>
        <v>2</v>
      </c>
      <c r="J323" s="5">
        <f t="shared" si="47"/>
        <v>2022</v>
      </c>
      <c r="K323" s="5">
        <f t="shared" si="48"/>
        <v>21</v>
      </c>
      <c r="L323" s="7">
        <f t="shared" si="49"/>
        <v>44613</v>
      </c>
      <c r="M323" s="5" t="s">
        <v>401</v>
      </c>
      <c r="U323" s="5" t="s">
        <v>33</v>
      </c>
      <c r="V323" s="5" t="str">
        <f t="shared" si="50"/>
        <v>clientes - varios</v>
      </c>
      <c r="W323" s="5" t="str">
        <f t="shared" si="51"/>
        <v>CLIENTES - VARIOS</v>
      </c>
      <c r="X323" s="5" t="str">
        <f t="shared" si="52"/>
        <v>Clientes - Varios</v>
      </c>
      <c r="Y323" s="5">
        <v>99999999</v>
      </c>
      <c r="Z323" s="5" t="s">
        <v>34</v>
      </c>
      <c r="AA323" s="5" t="s">
        <v>35</v>
      </c>
      <c r="AD323" s="5" t="s">
        <v>36</v>
      </c>
      <c r="AE323" s="5">
        <v>8.4700000000000006</v>
      </c>
      <c r="AF323" s="5">
        <v>0</v>
      </c>
      <c r="AG323" s="5">
        <v>1.53</v>
      </c>
      <c r="AH323" s="5">
        <f t="shared" si="53"/>
        <v>10</v>
      </c>
    </row>
    <row r="324" spans="1:34" x14ac:dyDescent="0.25">
      <c r="A324" s="5">
        <v>309</v>
      </c>
      <c r="B324" s="5" t="s">
        <v>49</v>
      </c>
      <c r="C324" s="5" t="s">
        <v>38</v>
      </c>
      <c r="D324" s="5" t="s">
        <v>459</v>
      </c>
      <c r="E324" s="15" t="str">
        <f t="shared" si="54"/>
        <v>F003</v>
      </c>
      <c r="F324" s="15" t="str">
        <f t="shared" si="44"/>
        <v>2107</v>
      </c>
      <c r="G324" s="15" t="str">
        <f t="shared" si="45"/>
        <v>3-2</v>
      </c>
      <c r="H324" s="5" t="s">
        <v>460</v>
      </c>
      <c r="I324" s="5">
        <f t="shared" si="46"/>
        <v>2</v>
      </c>
      <c r="J324" s="5">
        <f t="shared" si="47"/>
        <v>2022</v>
      </c>
      <c r="K324" s="5">
        <f t="shared" si="48"/>
        <v>20</v>
      </c>
      <c r="L324" s="7">
        <f t="shared" si="49"/>
        <v>44612</v>
      </c>
      <c r="M324" s="5" t="s">
        <v>460</v>
      </c>
      <c r="R324" s="5" t="s">
        <v>41</v>
      </c>
      <c r="S324" s="5" t="s">
        <v>40</v>
      </c>
      <c r="T324" s="5" t="s">
        <v>41</v>
      </c>
      <c r="U324" s="5" t="s">
        <v>106</v>
      </c>
      <c r="V324" s="5" t="str">
        <f t="shared" si="50"/>
        <v>casiano maco segundo baltazar</v>
      </c>
      <c r="W324" s="5" t="str">
        <f t="shared" si="51"/>
        <v>CASIANO MACO SEGUNDO BALTAZAR</v>
      </c>
      <c r="X324" s="5" t="str">
        <f t="shared" si="52"/>
        <v>Casiano Maco Segundo Baltazar</v>
      </c>
      <c r="Y324" s="5">
        <v>10432479388</v>
      </c>
      <c r="Z324" s="5" t="s">
        <v>34</v>
      </c>
      <c r="AA324" s="5" t="s">
        <v>35</v>
      </c>
      <c r="AD324" s="5" t="s">
        <v>36</v>
      </c>
      <c r="AE324" s="5">
        <v>67.8</v>
      </c>
      <c r="AF324" s="5">
        <v>0</v>
      </c>
      <c r="AG324" s="5">
        <v>12.2</v>
      </c>
      <c r="AH324" s="5">
        <f t="shared" si="53"/>
        <v>80</v>
      </c>
    </row>
    <row r="325" spans="1:34" x14ac:dyDescent="0.25">
      <c r="A325" s="5">
        <v>310</v>
      </c>
      <c r="B325" s="5" t="s">
        <v>29</v>
      </c>
      <c r="C325" s="5" t="s">
        <v>38</v>
      </c>
      <c r="D325" s="5" t="s">
        <v>461</v>
      </c>
      <c r="E325" s="15" t="str">
        <f t="shared" si="54"/>
        <v>F001</v>
      </c>
      <c r="F325" s="15" t="str">
        <f t="shared" si="44"/>
        <v>8553</v>
      </c>
      <c r="G325" s="15" t="str">
        <f t="shared" si="45"/>
        <v>1-8</v>
      </c>
      <c r="H325" s="5" t="s">
        <v>460</v>
      </c>
      <c r="I325" s="5">
        <f t="shared" si="46"/>
        <v>2</v>
      </c>
      <c r="J325" s="5">
        <f t="shared" si="47"/>
        <v>2022</v>
      </c>
      <c r="K325" s="5">
        <f t="shared" si="48"/>
        <v>20</v>
      </c>
      <c r="L325" s="7">
        <f t="shared" si="49"/>
        <v>44612</v>
      </c>
      <c r="M325" s="5" t="s">
        <v>460</v>
      </c>
      <c r="S325" s="5" t="s">
        <v>40</v>
      </c>
      <c r="T325" s="5" t="s">
        <v>41</v>
      </c>
      <c r="U325" s="5" t="s">
        <v>157</v>
      </c>
      <c r="V325" s="5" t="str">
        <f t="shared" si="50"/>
        <v>la torre vallejos fernando camilo</v>
      </c>
      <c r="W325" s="5" t="str">
        <f t="shared" si="51"/>
        <v>LA TORRE VALLEJOS FERNANDO CAMILO</v>
      </c>
      <c r="X325" s="5" t="str">
        <f t="shared" si="52"/>
        <v>La Torre Vallejos Fernando Camilo</v>
      </c>
      <c r="Y325" s="5">
        <v>10167268094</v>
      </c>
      <c r="Z325" s="5" t="s">
        <v>34</v>
      </c>
      <c r="AA325" s="5" t="s">
        <v>35</v>
      </c>
      <c r="AD325" s="5" t="s">
        <v>36</v>
      </c>
      <c r="AE325" s="5">
        <v>105.93</v>
      </c>
      <c r="AF325" s="5">
        <v>0</v>
      </c>
      <c r="AG325" s="5">
        <v>19.07</v>
      </c>
      <c r="AH325" s="5">
        <f t="shared" si="53"/>
        <v>125</v>
      </c>
    </row>
    <row r="326" spans="1:34" x14ac:dyDescent="0.25">
      <c r="A326" s="5">
        <v>311</v>
      </c>
      <c r="B326" s="5" t="s">
        <v>29</v>
      </c>
      <c r="C326" s="5" t="s">
        <v>30</v>
      </c>
      <c r="D326" s="5" t="s">
        <v>462</v>
      </c>
      <c r="E326" s="15" t="str">
        <f t="shared" si="54"/>
        <v>B001</v>
      </c>
      <c r="F326" s="15" t="str">
        <f t="shared" si="44"/>
        <v>17180</v>
      </c>
      <c r="G326" s="15" t="str">
        <f t="shared" si="45"/>
        <v>1-1</v>
      </c>
      <c r="H326" s="5" t="s">
        <v>460</v>
      </c>
      <c r="I326" s="5">
        <f t="shared" si="46"/>
        <v>2</v>
      </c>
      <c r="J326" s="5">
        <f t="shared" si="47"/>
        <v>2022</v>
      </c>
      <c r="K326" s="5">
        <f t="shared" si="48"/>
        <v>20</v>
      </c>
      <c r="L326" s="7">
        <f t="shared" si="49"/>
        <v>44612</v>
      </c>
      <c r="M326" s="5" t="s">
        <v>460</v>
      </c>
      <c r="U326" s="5" t="s">
        <v>33</v>
      </c>
      <c r="V326" s="5" t="str">
        <f t="shared" si="50"/>
        <v>clientes - varios</v>
      </c>
      <c r="W326" s="5" t="str">
        <f t="shared" si="51"/>
        <v>CLIENTES - VARIOS</v>
      </c>
      <c r="X326" s="5" t="str">
        <f t="shared" si="52"/>
        <v>Clientes - Varios</v>
      </c>
      <c r="Y326" s="5">
        <v>99999999</v>
      </c>
      <c r="Z326" s="5" t="s">
        <v>34</v>
      </c>
      <c r="AA326" s="5" t="s">
        <v>35</v>
      </c>
      <c r="AD326" s="5" t="s">
        <v>36</v>
      </c>
      <c r="AE326" s="5">
        <v>127.12</v>
      </c>
      <c r="AF326" s="5">
        <v>0</v>
      </c>
      <c r="AG326" s="5">
        <v>22.88</v>
      </c>
      <c r="AH326" s="5">
        <f t="shared" si="53"/>
        <v>150</v>
      </c>
    </row>
    <row r="327" spans="1:34" x14ac:dyDescent="0.25">
      <c r="A327" s="5">
        <v>312</v>
      </c>
      <c r="B327" s="5" t="s">
        <v>29</v>
      </c>
      <c r="C327" s="5" t="s">
        <v>30</v>
      </c>
      <c r="D327" s="5" t="s">
        <v>463</v>
      </c>
      <c r="E327" s="15" t="str">
        <f t="shared" si="54"/>
        <v>B001</v>
      </c>
      <c r="F327" s="15" t="str">
        <f t="shared" si="44"/>
        <v>17179</v>
      </c>
      <c r="G327" s="15" t="str">
        <f t="shared" si="45"/>
        <v>1-1</v>
      </c>
      <c r="H327" s="5" t="s">
        <v>460</v>
      </c>
      <c r="I327" s="5">
        <f t="shared" si="46"/>
        <v>2</v>
      </c>
      <c r="J327" s="5">
        <f t="shared" si="47"/>
        <v>2022</v>
      </c>
      <c r="K327" s="5">
        <f t="shared" si="48"/>
        <v>20</v>
      </c>
      <c r="L327" s="7">
        <f t="shared" si="49"/>
        <v>44612</v>
      </c>
      <c r="M327" s="5" t="s">
        <v>460</v>
      </c>
      <c r="U327" s="5" t="s">
        <v>33</v>
      </c>
      <c r="V327" s="5" t="str">
        <f t="shared" si="50"/>
        <v>clientes - varios</v>
      </c>
      <c r="W327" s="5" t="str">
        <f t="shared" si="51"/>
        <v>CLIENTES - VARIOS</v>
      </c>
      <c r="X327" s="5" t="str">
        <f t="shared" si="52"/>
        <v>Clientes - Varios</v>
      </c>
      <c r="Y327" s="5">
        <v>99999999</v>
      </c>
      <c r="Z327" s="5" t="s">
        <v>34</v>
      </c>
      <c r="AA327" s="5" t="s">
        <v>35</v>
      </c>
      <c r="AD327" s="5" t="s">
        <v>36</v>
      </c>
      <c r="AE327" s="5">
        <v>127.12</v>
      </c>
      <c r="AF327" s="5">
        <v>0</v>
      </c>
      <c r="AG327" s="5">
        <v>22.88</v>
      </c>
      <c r="AH327" s="5">
        <f t="shared" si="53"/>
        <v>150</v>
      </c>
    </row>
    <row r="328" spans="1:34" x14ac:dyDescent="0.25">
      <c r="A328" s="5">
        <v>313</v>
      </c>
      <c r="B328" s="5" t="s">
        <v>29</v>
      </c>
      <c r="C328" s="5" t="s">
        <v>30</v>
      </c>
      <c r="D328" s="5" t="s">
        <v>464</v>
      </c>
      <c r="E328" s="15" t="str">
        <f t="shared" si="54"/>
        <v>B001</v>
      </c>
      <c r="F328" s="15" t="str">
        <f t="shared" si="44"/>
        <v>17178</v>
      </c>
      <c r="G328" s="15" t="str">
        <f t="shared" si="45"/>
        <v>1-1</v>
      </c>
      <c r="H328" s="5" t="s">
        <v>460</v>
      </c>
      <c r="I328" s="5">
        <f t="shared" si="46"/>
        <v>2</v>
      </c>
      <c r="J328" s="5">
        <f t="shared" si="47"/>
        <v>2022</v>
      </c>
      <c r="K328" s="5">
        <f t="shared" si="48"/>
        <v>20</v>
      </c>
      <c r="L328" s="7">
        <f t="shared" si="49"/>
        <v>44612</v>
      </c>
      <c r="M328" s="5" t="s">
        <v>460</v>
      </c>
      <c r="U328" s="5" t="s">
        <v>33</v>
      </c>
      <c r="V328" s="5" t="str">
        <f t="shared" si="50"/>
        <v>clientes - varios</v>
      </c>
      <c r="W328" s="5" t="str">
        <f t="shared" si="51"/>
        <v>CLIENTES - VARIOS</v>
      </c>
      <c r="X328" s="5" t="str">
        <f t="shared" si="52"/>
        <v>Clientes - Varios</v>
      </c>
      <c r="Y328" s="5">
        <v>99999999</v>
      </c>
      <c r="Z328" s="5" t="s">
        <v>34</v>
      </c>
      <c r="AA328" s="5" t="s">
        <v>35</v>
      </c>
      <c r="AD328" s="5" t="s">
        <v>36</v>
      </c>
      <c r="AE328" s="5">
        <v>508.47</v>
      </c>
      <c r="AF328" s="5">
        <v>0</v>
      </c>
      <c r="AG328" s="5">
        <v>91.53</v>
      </c>
      <c r="AH328" s="5">
        <f t="shared" si="53"/>
        <v>600</v>
      </c>
    </row>
    <row r="329" spans="1:34" x14ac:dyDescent="0.25">
      <c r="A329" s="5">
        <v>314</v>
      </c>
      <c r="B329" s="5" t="s">
        <v>29</v>
      </c>
      <c r="C329" s="5" t="s">
        <v>30</v>
      </c>
      <c r="D329" s="5" t="s">
        <v>465</v>
      </c>
      <c r="E329" s="15" t="str">
        <f t="shared" si="54"/>
        <v>B001</v>
      </c>
      <c r="F329" s="15" t="str">
        <f t="shared" si="44"/>
        <v>17177</v>
      </c>
      <c r="G329" s="15" t="str">
        <f t="shared" si="45"/>
        <v>1-1</v>
      </c>
      <c r="H329" s="5" t="s">
        <v>460</v>
      </c>
      <c r="I329" s="5">
        <f t="shared" si="46"/>
        <v>2</v>
      </c>
      <c r="J329" s="5">
        <f t="shared" si="47"/>
        <v>2022</v>
      </c>
      <c r="K329" s="5">
        <f t="shared" si="48"/>
        <v>20</v>
      </c>
      <c r="L329" s="7">
        <f t="shared" si="49"/>
        <v>44612</v>
      </c>
      <c r="M329" s="5" t="s">
        <v>460</v>
      </c>
      <c r="U329" s="5" t="s">
        <v>33</v>
      </c>
      <c r="V329" s="5" t="str">
        <f t="shared" si="50"/>
        <v>clientes - varios</v>
      </c>
      <c r="W329" s="5" t="str">
        <f t="shared" si="51"/>
        <v>CLIENTES - VARIOS</v>
      </c>
      <c r="X329" s="5" t="str">
        <f t="shared" si="52"/>
        <v>Clientes - Varios</v>
      </c>
      <c r="Y329" s="5">
        <v>99999999</v>
      </c>
      <c r="Z329" s="5" t="s">
        <v>34</v>
      </c>
      <c r="AA329" s="5" t="s">
        <v>35</v>
      </c>
      <c r="AD329" s="5" t="s">
        <v>36</v>
      </c>
      <c r="AE329" s="5">
        <v>508.47</v>
      </c>
      <c r="AF329" s="5">
        <v>0</v>
      </c>
      <c r="AG329" s="5">
        <v>91.53</v>
      </c>
      <c r="AH329" s="5">
        <f t="shared" si="53"/>
        <v>600</v>
      </c>
    </row>
    <row r="330" spans="1:34" x14ac:dyDescent="0.25">
      <c r="A330" s="5">
        <v>315</v>
      </c>
      <c r="B330" s="5" t="s">
        <v>29</v>
      </c>
      <c r="C330" s="5" t="s">
        <v>38</v>
      </c>
      <c r="D330" s="5" t="s">
        <v>466</v>
      </c>
      <c r="E330" s="15" t="str">
        <f t="shared" si="54"/>
        <v>F001</v>
      </c>
      <c r="F330" s="15" t="str">
        <f t="shared" si="44"/>
        <v>8552</v>
      </c>
      <c r="G330" s="15" t="str">
        <f t="shared" si="45"/>
        <v>1-8</v>
      </c>
      <c r="H330" s="5" t="s">
        <v>460</v>
      </c>
      <c r="I330" s="5">
        <f t="shared" si="46"/>
        <v>2</v>
      </c>
      <c r="J330" s="5">
        <f t="shared" si="47"/>
        <v>2022</v>
      </c>
      <c r="K330" s="5">
        <f t="shared" si="48"/>
        <v>20</v>
      </c>
      <c r="L330" s="7">
        <f t="shared" si="49"/>
        <v>44612</v>
      </c>
      <c r="M330" s="5" t="s">
        <v>460</v>
      </c>
      <c r="U330" s="5" t="s">
        <v>108</v>
      </c>
      <c r="V330" s="5" t="str">
        <f t="shared" si="50"/>
        <v>empresa constructora y servicios generales akunta s.r.l.</v>
      </c>
      <c r="W330" s="5" t="str">
        <f t="shared" si="51"/>
        <v>EMPRESA CONSTRUCTORA Y SERVICIOS GENERALES AKUNTA S.R.L.</v>
      </c>
      <c r="X330" s="5" t="str">
        <f t="shared" si="52"/>
        <v>Empresa Constructora Y Servicios Generales Akunta S.R.L.</v>
      </c>
      <c r="Y330" s="5">
        <v>20496149425</v>
      </c>
      <c r="Z330" s="5" t="s">
        <v>34</v>
      </c>
      <c r="AA330" s="5" t="s">
        <v>35</v>
      </c>
      <c r="AD330" s="5" t="s">
        <v>36</v>
      </c>
      <c r="AE330" s="5">
        <v>74.58</v>
      </c>
      <c r="AF330" s="5">
        <v>0</v>
      </c>
      <c r="AG330" s="5">
        <v>13.42</v>
      </c>
      <c r="AH330" s="5">
        <f t="shared" si="53"/>
        <v>88</v>
      </c>
    </row>
    <row r="331" spans="1:34" x14ac:dyDescent="0.25">
      <c r="A331" s="5">
        <v>316</v>
      </c>
      <c r="B331" s="5" t="s">
        <v>29</v>
      </c>
      <c r="C331" s="5" t="s">
        <v>30</v>
      </c>
      <c r="D331" s="5" t="s">
        <v>467</v>
      </c>
      <c r="E331" s="15" t="str">
        <f t="shared" si="54"/>
        <v>B001</v>
      </c>
      <c r="F331" s="15" t="str">
        <f t="shared" si="44"/>
        <v>17176</v>
      </c>
      <c r="G331" s="15" t="str">
        <f t="shared" si="45"/>
        <v>1-1</v>
      </c>
      <c r="H331" s="5" t="s">
        <v>460</v>
      </c>
      <c r="I331" s="5">
        <f t="shared" si="46"/>
        <v>2</v>
      </c>
      <c r="J331" s="5">
        <f t="shared" si="47"/>
        <v>2022</v>
      </c>
      <c r="K331" s="5">
        <f t="shared" si="48"/>
        <v>20</v>
      </c>
      <c r="L331" s="7">
        <f t="shared" si="49"/>
        <v>44612</v>
      </c>
      <c r="M331" s="5" t="s">
        <v>460</v>
      </c>
      <c r="U331" s="5" t="s">
        <v>33</v>
      </c>
      <c r="V331" s="5" t="str">
        <f t="shared" si="50"/>
        <v>clientes - varios</v>
      </c>
      <c r="W331" s="5" t="str">
        <f t="shared" si="51"/>
        <v>CLIENTES - VARIOS</v>
      </c>
      <c r="X331" s="5" t="str">
        <f t="shared" si="52"/>
        <v>Clientes - Varios</v>
      </c>
      <c r="Y331" s="5">
        <v>99999999</v>
      </c>
      <c r="Z331" s="5" t="s">
        <v>34</v>
      </c>
      <c r="AA331" s="5" t="s">
        <v>35</v>
      </c>
      <c r="AD331" s="5" t="s">
        <v>36</v>
      </c>
      <c r="AE331" s="5">
        <v>42.37</v>
      </c>
      <c r="AF331" s="5">
        <v>0</v>
      </c>
      <c r="AG331" s="5">
        <v>7.63</v>
      </c>
      <c r="AH331" s="5">
        <f t="shared" si="53"/>
        <v>50</v>
      </c>
    </row>
    <row r="332" spans="1:34" x14ac:dyDescent="0.25">
      <c r="A332" s="5">
        <v>317</v>
      </c>
      <c r="B332" s="5" t="s">
        <v>29</v>
      </c>
      <c r="C332" s="5" t="s">
        <v>38</v>
      </c>
      <c r="D332" s="5" t="s">
        <v>468</v>
      </c>
      <c r="E332" s="15" t="str">
        <f t="shared" si="54"/>
        <v>F001</v>
      </c>
      <c r="F332" s="15" t="str">
        <f t="shared" si="44"/>
        <v>8551</v>
      </c>
      <c r="G332" s="15" t="str">
        <f t="shared" si="45"/>
        <v>1-8</v>
      </c>
      <c r="H332" s="5" t="s">
        <v>460</v>
      </c>
      <c r="I332" s="5">
        <f t="shared" si="46"/>
        <v>2</v>
      </c>
      <c r="J332" s="5">
        <f t="shared" si="47"/>
        <v>2022</v>
      </c>
      <c r="K332" s="5">
        <f t="shared" si="48"/>
        <v>20</v>
      </c>
      <c r="L332" s="7">
        <f t="shared" si="49"/>
        <v>44612</v>
      </c>
      <c r="M332" s="5" t="s">
        <v>460</v>
      </c>
      <c r="R332" s="5" t="s">
        <v>469</v>
      </c>
      <c r="S332" s="5" t="s">
        <v>61</v>
      </c>
      <c r="T332" s="5" t="s">
        <v>469</v>
      </c>
      <c r="U332" s="5" t="s">
        <v>470</v>
      </c>
      <c r="V332" s="5" t="str">
        <f t="shared" si="50"/>
        <v>e.y.n.c.contratistas generales e.i.r.l.</v>
      </c>
      <c r="W332" s="5" t="str">
        <f t="shared" si="51"/>
        <v>E.Y.N.C.CONTRATISTAS GENERALES E.I.R.L.</v>
      </c>
      <c r="X332" s="5" t="str">
        <f t="shared" si="52"/>
        <v>E.Y.N.C.Contratistas Generales E.I.R.L.</v>
      </c>
      <c r="Y332" s="5">
        <v>20491842122</v>
      </c>
      <c r="Z332" s="5" t="s">
        <v>34</v>
      </c>
      <c r="AA332" s="5" t="s">
        <v>35</v>
      </c>
      <c r="AD332" s="5" t="s">
        <v>36</v>
      </c>
      <c r="AE332" s="5">
        <v>169.49</v>
      </c>
      <c r="AF332" s="5">
        <v>0</v>
      </c>
      <c r="AG332" s="5">
        <v>30.51</v>
      </c>
      <c r="AH332" s="5">
        <f t="shared" si="53"/>
        <v>200</v>
      </c>
    </row>
    <row r="333" spans="1:34" x14ac:dyDescent="0.25">
      <c r="A333" s="5">
        <v>318</v>
      </c>
      <c r="B333" s="5" t="s">
        <v>29</v>
      </c>
      <c r="C333" s="5" t="s">
        <v>38</v>
      </c>
      <c r="D333" s="5" t="s">
        <v>471</v>
      </c>
      <c r="E333" s="15" t="str">
        <f t="shared" si="54"/>
        <v>F001</v>
      </c>
      <c r="F333" s="15" t="str">
        <f t="shared" si="44"/>
        <v>8550</v>
      </c>
      <c r="G333" s="15" t="str">
        <f t="shared" si="45"/>
        <v>1-8</v>
      </c>
      <c r="H333" s="5" t="s">
        <v>460</v>
      </c>
      <c r="I333" s="5">
        <f t="shared" si="46"/>
        <v>2</v>
      </c>
      <c r="J333" s="5">
        <f t="shared" si="47"/>
        <v>2022</v>
      </c>
      <c r="K333" s="5">
        <f t="shared" si="48"/>
        <v>20</v>
      </c>
      <c r="L333" s="7">
        <f t="shared" si="49"/>
        <v>44612</v>
      </c>
      <c r="M333" s="5" t="s">
        <v>460</v>
      </c>
      <c r="R333" s="5" t="s">
        <v>60</v>
      </c>
      <c r="S333" s="5" t="s">
        <v>61</v>
      </c>
      <c r="T333" s="5" t="s">
        <v>60</v>
      </c>
      <c r="U333" s="5" t="s">
        <v>472</v>
      </c>
      <c r="V333" s="5" t="str">
        <f t="shared" si="50"/>
        <v>mega negocios el oferton sociedad anonima cerrada</v>
      </c>
      <c r="W333" s="5" t="str">
        <f t="shared" si="51"/>
        <v>MEGA NEGOCIOS EL OFERTON SOCIEDAD ANONIMA CERRADA</v>
      </c>
      <c r="X333" s="5" t="str">
        <f t="shared" si="52"/>
        <v>Mega Negocios El Oferton Sociedad Anonima Cerrada</v>
      </c>
      <c r="Y333" s="5">
        <v>20495882595</v>
      </c>
      <c r="Z333" s="5" t="s">
        <v>34</v>
      </c>
      <c r="AA333" s="5" t="s">
        <v>35</v>
      </c>
      <c r="AD333" s="5" t="s">
        <v>36</v>
      </c>
      <c r="AE333" s="5">
        <v>1101.69</v>
      </c>
      <c r="AF333" s="5">
        <v>0</v>
      </c>
      <c r="AG333" s="5">
        <v>198.3</v>
      </c>
      <c r="AH333" s="5">
        <f t="shared" si="53"/>
        <v>1299.99</v>
      </c>
    </row>
    <row r="334" spans="1:34" x14ac:dyDescent="0.25">
      <c r="A334" s="5">
        <v>319</v>
      </c>
      <c r="B334" s="5" t="s">
        <v>29</v>
      </c>
      <c r="C334" s="5" t="s">
        <v>38</v>
      </c>
      <c r="D334" s="5" t="s">
        <v>473</v>
      </c>
      <c r="E334" s="15" t="str">
        <f t="shared" si="54"/>
        <v>F001</v>
      </c>
      <c r="F334" s="15" t="str">
        <f t="shared" si="44"/>
        <v>8549</v>
      </c>
      <c r="G334" s="15" t="str">
        <f t="shared" si="45"/>
        <v>1-8</v>
      </c>
      <c r="H334" s="5" t="s">
        <v>460</v>
      </c>
      <c r="I334" s="5">
        <f t="shared" si="46"/>
        <v>2</v>
      </c>
      <c r="J334" s="5">
        <f t="shared" si="47"/>
        <v>2022</v>
      </c>
      <c r="K334" s="5">
        <f t="shared" si="48"/>
        <v>20</v>
      </c>
      <c r="L334" s="7">
        <f t="shared" si="49"/>
        <v>44612</v>
      </c>
      <c r="M334" s="5" t="s">
        <v>460</v>
      </c>
      <c r="R334" s="5" t="s">
        <v>46</v>
      </c>
      <c r="S334" s="5" t="s">
        <v>40</v>
      </c>
      <c r="T334" s="5" t="s">
        <v>41</v>
      </c>
      <c r="U334" s="5" t="s">
        <v>47</v>
      </c>
      <c r="V334" s="5" t="str">
        <f t="shared" si="50"/>
        <v>"geotecnia t&amp;g laboratorio de suelos, concretos y asfalto e.i.r.l." - "geotecnia t &amp; g e.i.r.l."</v>
      </c>
      <c r="W334" s="5" t="str">
        <f t="shared" si="51"/>
        <v>"GEOTECNIA T&amp;G LABORATORIO DE SUELOS, CONCRETOS Y ASFALTO E.I.R.L." - "GEOTECNIA T &amp; G E.I.R.L."</v>
      </c>
      <c r="X334" s="5" t="str">
        <f t="shared" si="52"/>
        <v>"Geotecnia T&amp;G Laboratorio De Suelos, Concretos Y Asfalto E.I.R.L." - "Geotecnia T &amp; G E.I.R.L."</v>
      </c>
      <c r="Y334" s="5">
        <v>20603409168</v>
      </c>
      <c r="Z334" s="5" t="s">
        <v>34</v>
      </c>
      <c r="AA334" s="5" t="s">
        <v>35</v>
      </c>
      <c r="AD334" s="5" t="s">
        <v>36</v>
      </c>
      <c r="AE334" s="5">
        <v>84.75</v>
      </c>
      <c r="AF334" s="5">
        <v>0</v>
      </c>
      <c r="AG334" s="5">
        <v>15.25</v>
      </c>
      <c r="AH334" s="5">
        <f t="shared" si="53"/>
        <v>100</v>
      </c>
    </row>
    <row r="335" spans="1:34" x14ac:dyDescent="0.25">
      <c r="A335" s="5">
        <v>320</v>
      </c>
      <c r="B335" s="5" t="s">
        <v>29</v>
      </c>
      <c r="C335" s="5" t="s">
        <v>38</v>
      </c>
      <c r="D335" s="5" t="s">
        <v>474</v>
      </c>
      <c r="E335" s="15" t="str">
        <f t="shared" si="54"/>
        <v>F001</v>
      </c>
      <c r="F335" s="15" t="str">
        <f t="shared" si="44"/>
        <v>8548</v>
      </c>
      <c r="G335" s="15" t="str">
        <f t="shared" si="45"/>
        <v>1-8</v>
      </c>
      <c r="H335" s="5" t="s">
        <v>460</v>
      </c>
      <c r="I335" s="5">
        <f t="shared" si="46"/>
        <v>2</v>
      </c>
      <c r="J335" s="5">
        <f t="shared" si="47"/>
        <v>2022</v>
      </c>
      <c r="K335" s="5">
        <f t="shared" si="48"/>
        <v>20</v>
      </c>
      <c r="L335" s="7">
        <f t="shared" si="49"/>
        <v>44612</v>
      </c>
      <c r="M335" s="5" t="s">
        <v>460</v>
      </c>
      <c r="S335" s="5" t="s">
        <v>40</v>
      </c>
      <c r="T335" s="5" t="s">
        <v>41</v>
      </c>
      <c r="U335" s="5" t="s">
        <v>475</v>
      </c>
      <c r="V335" s="5" t="str">
        <f t="shared" si="50"/>
        <v>tello cruz anita maribel</v>
      </c>
      <c r="W335" s="5" t="str">
        <f t="shared" si="51"/>
        <v>TELLO CRUZ ANITA MARIBEL</v>
      </c>
      <c r="X335" s="5" t="str">
        <f t="shared" si="52"/>
        <v>Tello Cruz Anita Maribel</v>
      </c>
      <c r="Y335" s="5">
        <v>10424557400</v>
      </c>
      <c r="Z335" s="5" t="s">
        <v>34</v>
      </c>
      <c r="AA335" s="5" t="s">
        <v>35</v>
      </c>
      <c r="AD335" s="5" t="s">
        <v>36</v>
      </c>
      <c r="AE335" s="5">
        <v>84.75</v>
      </c>
      <c r="AF335" s="5">
        <v>0</v>
      </c>
      <c r="AG335" s="5">
        <v>15.25</v>
      </c>
      <c r="AH335" s="5">
        <f t="shared" si="53"/>
        <v>100</v>
      </c>
    </row>
    <row r="336" spans="1:34" x14ac:dyDescent="0.25">
      <c r="A336" s="5">
        <v>321</v>
      </c>
      <c r="B336" s="5" t="s">
        <v>29</v>
      </c>
      <c r="C336" s="5" t="s">
        <v>38</v>
      </c>
      <c r="D336" s="5" t="s">
        <v>476</v>
      </c>
      <c r="E336" s="15" t="str">
        <f t="shared" si="54"/>
        <v>F001</v>
      </c>
      <c r="F336" s="15" t="str">
        <f t="shared" si="44"/>
        <v>8547</v>
      </c>
      <c r="G336" s="15" t="str">
        <f t="shared" si="45"/>
        <v>1-8</v>
      </c>
      <c r="H336" s="5" t="s">
        <v>460</v>
      </c>
      <c r="I336" s="5">
        <f t="shared" si="46"/>
        <v>2</v>
      </c>
      <c r="J336" s="5">
        <f t="shared" si="47"/>
        <v>2022</v>
      </c>
      <c r="K336" s="5">
        <f t="shared" si="48"/>
        <v>20</v>
      </c>
      <c r="L336" s="7">
        <f t="shared" si="49"/>
        <v>44612</v>
      </c>
      <c r="M336" s="5" t="s">
        <v>460</v>
      </c>
      <c r="R336" s="5" t="s">
        <v>395</v>
      </c>
      <c r="S336" s="5" t="s">
        <v>168</v>
      </c>
      <c r="T336" s="5" t="s">
        <v>169</v>
      </c>
      <c r="U336" s="5" t="s">
        <v>396</v>
      </c>
      <c r="V336" s="5" t="str">
        <f t="shared" si="50"/>
        <v>transportes pasamayo s r ltda</v>
      </c>
      <c r="W336" s="5" t="str">
        <f t="shared" si="51"/>
        <v>TRANSPORTES PASAMAYO S R LTDA</v>
      </c>
      <c r="X336" s="5" t="str">
        <f t="shared" si="52"/>
        <v>Transportes Pasamayo S R Ltda</v>
      </c>
      <c r="Y336" s="5">
        <v>20225171719</v>
      </c>
      <c r="Z336" s="5" t="s">
        <v>34</v>
      </c>
      <c r="AA336" s="5" t="s">
        <v>35</v>
      </c>
      <c r="AD336" s="5" t="s">
        <v>36</v>
      </c>
      <c r="AE336" s="5">
        <v>451.69</v>
      </c>
      <c r="AF336" s="5">
        <v>0</v>
      </c>
      <c r="AG336" s="5">
        <v>81.3</v>
      </c>
      <c r="AH336" s="5">
        <f t="shared" si="53"/>
        <v>532.99</v>
      </c>
    </row>
    <row r="337" spans="1:34" x14ac:dyDescent="0.25">
      <c r="A337" s="5">
        <v>322</v>
      </c>
      <c r="B337" s="5" t="s">
        <v>55</v>
      </c>
      <c r="C337" s="5" t="s">
        <v>30</v>
      </c>
      <c r="D337" s="5" t="s">
        <v>477</v>
      </c>
      <c r="E337" s="15" t="str">
        <f t="shared" si="54"/>
        <v>B002</v>
      </c>
      <c r="F337" s="15" t="str">
        <f t="shared" ref="F337:F400" si="55">IF(LEFT(RIGHT(D337,5),1)="-",RIGHT(D337,4),RIGHT(D337,5))</f>
        <v>16035</v>
      </c>
      <c r="G337" s="15" t="str">
        <f t="shared" ref="G337:G400" si="56">MID(D337,4,3)</f>
        <v>2-1</v>
      </c>
      <c r="H337" s="5" t="s">
        <v>460</v>
      </c>
      <c r="I337" s="5">
        <f t="shared" ref="I337:I400" si="57">MONTH(H337)</f>
        <v>2</v>
      </c>
      <c r="J337" s="5">
        <f t="shared" ref="J337:J400" si="58">YEAR(H337)</f>
        <v>2022</v>
      </c>
      <c r="K337" s="5">
        <f t="shared" ref="K337:K400" si="59">DAY(H337)</f>
        <v>20</v>
      </c>
      <c r="L337" s="7">
        <f t="shared" ref="L337:L400" si="60">DATE(J337,I337,K337)</f>
        <v>44612</v>
      </c>
      <c r="M337" s="5" t="s">
        <v>460</v>
      </c>
      <c r="U337" s="5" t="s">
        <v>33</v>
      </c>
      <c r="V337" s="5" t="str">
        <f t="shared" ref="V337:V400" si="61">LOWER(U337)</f>
        <v>clientes - varios</v>
      </c>
      <c r="W337" s="5" t="str">
        <f t="shared" ref="W337:W400" si="62">UPPER(U337)</f>
        <v>CLIENTES - VARIOS</v>
      </c>
      <c r="X337" s="5" t="str">
        <f t="shared" ref="X337:X400" si="63">PROPER(W337)</f>
        <v>Clientes - Varios</v>
      </c>
      <c r="Y337" s="5">
        <v>99999999</v>
      </c>
      <c r="Z337" s="5" t="s">
        <v>34</v>
      </c>
      <c r="AA337" s="5" t="s">
        <v>35</v>
      </c>
      <c r="AD337" s="5" t="s">
        <v>36</v>
      </c>
      <c r="AE337" s="5">
        <v>16.95</v>
      </c>
      <c r="AF337" s="5">
        <v>0</v>
      </c>
      <c r="AG337" s="5">
        <v>3.05</v>
      </c>
      <c r="AH337" s="5">
        <f t="shared" ref="AH337:AH400" si="64">AE337+AG337</f>
        <v>20</v>
      </c>
    </row>
    <row r="338" spans="1:34" x14ac:dyDescent="0.25">
      <c r="A338" s="5">
        <v>323</v>
      </c>
      <c r="B338" s="5" t="s">
        <v>29</v>
      </c>
      <c r="C338" s="5" t="s">
        <v>38</v>
      </c>
      <c r="D338" s="5" t="s">
        <v>478</v>
      </c>
      <c r="E338" s="15" t="str">
        <f t="shared" ref="E338:E401" si="65">LEFT(D338,4)</f>
        <v>F001</v>
      </c>
      <c r="F338" s="15" t="str">
        <f t="shared" si="55"/>
        <v>8546</v>
      </c>
      <c r="G338" s="15" t="str">
        <f t="shared" si="56"/>
        <v>1-8</v>
      </c>
      <c r="H338" s="5" t="s">
        <v>479</v>
      </c>
      <c r="I338" s="5">
        <f t="shared" si="57"/>
        <v>2</v>
      </c>
      <c r="J338" s="5">
        <f t="shared" si="58"/>
        <v>2022</v>
      </c>
      <c r="K338" s="5">
        <f t="shared" si="59"/>
        <v>19</v>
      </c>
      <c r="L338" s="7">
        <f t="shared" si="60"/>
        <v>44611</v>
      </c>
      <c r="M338" s="5" t="s">
        <v>479</v>
      </c>
      <c r="R338" s="5" t="s">
        <v>41</v>
      </c>
      <c r="S338" s="5" t="s">
        <v>40</v>
      </c>
      <c r="T338" s="5" t="s">
        <v>41</v>
      </c>
      <c r="U338" s="5" t="s">
        <v>480</v>
      </c>
      <c r="V338" s="5" t="str">
        <f t="shared" si="61"/>
        <v>viettel peru s.a.c</v>
      </c>
      <c r="W338" s="5" t="str">
        <f t="shared" si="62"/>
        <v>VIETTEL PERU S.A.C</v>
      </c>
      <c r="X338" s="5" t="str">
        <f t="shared" si="63"/>
        <v>Viettel Peru S.A.C</v>
      </c>
      <c r="Y338" s="5">
        <v>20543254798</v>
      </c>
      <c r="Z338" s="5" t="s">
        <v>34</v>
      </c>
      <c r="AA338" s="5" t="s">
        <v>35</v>
      </c>
      <c r="AD338" s="5" t="s">
        <v>36</v>
      </c>
      <c r="AE338" s="5">
        <v>42.37</v>
      </c>
      <c r="AF338" s="5">
        <v>0</v>
      </c>
      <c r="AG338" s="5">
        <v>7.63</v>
      </c>
      <c r="AH338" s="5">
        <f t="shared" si="64"/>
        <v>50</v>
      </c>
    </row>
    <row r="339" spans="1:34" x14ac:dyDescent="0.25">
      <c r="A339" s="5">
        <v>324</v>
      </c>
      <c r="B339" s="5" t="s">
        <v>97</v>
      </c>
      <c r="C339" s="5" t="s">
        <v>38</v>
      </c>
      <c r="D339" s="5" t="s">
        <v>481</v>
      </c>
      <c r="E339" s="15" t="str">
        <f t="shared" si="65"/>
        <v>F004</v>
      </c>
      <c r="F339" s="15" t="str">
        <f t="shared" si="55"/>
        <v>4-440</v>
      </c>
      <c r="G339" s="15" t="str">
        <f t="shared" si="56"/>
        <v>4-4</v>
      </c>
      <c r="H339" s="5" t="s">
        <v>479</v>
      </c>
      <c r="I339" s="5">
        <f t="shared" si="57"/>
        <v>2</v>
      </c>
      <c r="J339" s="5">
        <f t="shared" si="58"/>
        <v>2022</v>
      </c>
      <c r="K339" s="5">
        <f t="shared" si="59"/>
        <v>19</v>
      </c>
      <c r="L339" s="7">
        <f t="shared" si="60"/>
        <v>44611</v>
      </c>
      <c r="M339" s="5" t="s">
        <v>479</v>
      </c>
      <c r="R339" s="5" t="s">
        <v>482</v>
      </c>
      <c r="S339" s="5" t="s">
        <v>483</v>
      </c>
      <c r="T339" s="5" t="s">
        <v>484</v>
      </c>
      <c r="U339" s="5" t="s">
        <v>485</v>
      </c>
      <c r="V339" s="5" t="str">
        <f t="shared" si="61"/>
        <v>estacion de servicios loreto s.a.c.</v>
      </c>
      <c r="W339" s="5" t="str">
        <f t="shared" si="62"/>
        <v>ESTACION DE SERVICIOS LORETO S.A.C.</v>
      </c>
      <c r="X339" s="5" t="str">
        <f t="shared" si="63"/>
        <v>Estacion De Servicios Loreto S.A.C.</v>
      </c>
      <c r="Y339" s="5">
        <v>20605162429</v>
      </c>
      <c r="Z339" s="5" t="s">
        <v>34</v>
      </c>
      <c r="AA339" s="5" t="s">
        <v>35</v>
      </c>
      <c r="AD339" s="5" t="s">
        <v>36</v>
      </c>
      <c r="AE339" s="5">
        <v>339.83</v>
      </c>
      <c r="AF339" s="5">
        <v>0</v>
      </c>
      <c r="AG339" s="5">
        <v>61.17</v>
      </c>
      <c r="AH339" s="5">
        <f t="shared" si="64"/>
        <v>401</v>
      </c>
    </row>
    <row r="340" spans="1:34" x14ac:dyDescent="0.25">
      <c r="A340" s="5">
        <v>325</v>
      </c>
      <c r="B340" s="5" t="s">
        <v>55</v>
      </c>
      <c r="C340" s="5" t="s">
        <v>30</v>
      </c>
      <c r="D340" s="5" t="s">
        <v>486</v>
      </c>
      <c r="E340" s="15" t="str">
        <f t="shared" si="65"/>
        <v>B002</v>
      </c>
      <c r="F340" s="15" t="str">
        <f t="shared" si="55"/>
        <v>16034</v>
      </c>
      <c r="G340" s="15" t="str">
        <f t="shared" si="56"/>
        <v>2-1</v>
      </c>
      <c r="H340" s="5" t="s">
        <v>479</v>
      </c>
      <c r="I340" s="5">
        <f t="shared" si="57"/>
        <v>2</v>
      </c>
      <c r="J340" s="5">
        <f t="shared" si="58"/>
        <v>2022</v>
      </c>
      <c r="K340" s="5">
        <f t="shared" si="59"/>
        <v>19</v>
      </c>
      <c r="L340" s="7">
        <f t="shared" si="60"/>
        <v>44611</v>
      </c>
      <c r="M340" s="5" t="s">
        <v>479</v>
      </c>
      <c r="U340" s="5" t="s">
        <v>33</v>
      </c>
      <c r="V340" s="5" t="str">
        <f t="shared" si="61"/>
        <v>clientes - varios</v>
      </c>
      <c r="W340" s="5" t="str">
        <f t="shared" si="62"/>
        <v>CLIENTES - VARIOS</v>
      </c>
      <c r="X340" s="5" t="str">
        <f t="shared" si="63"/>
        <v>Clientes - Varios</v>
      </c>
      <c r="Y340" s="5">
        <v>99999999</v>
      </c>
      <c r="Z340" s="5" t="s">
        <v>34</v>
      </c>
      <c r="AA340" s="5" t="s">
        <v>35</v>
      </c>
      <c r="AD340" s="5" t="s">
        <v>36</v>
      </c>
      <c r="AE340" s="5">
        <v>508.47</v>
      </c>
      <c r="AF340" s="5">
        <v>0</v>
      </c>
      <c r="AG340" s="5">
        <v>91.53</v>
      </c>
      <c r="AH340" s="5">
        <f t="shared" si="64"/>
        <v>600</v>
      </c>
    </row>
    <row r="341" spans="1:34" x14ac:dyDescent="0.25">
      <c r="A341" s="5">
        <v>326</v>
      </c>
      <c r="B341" s="5" t="s">
        <v>55</v>
      </c>
      <c r="C341" s="5" t="s">
        <v>30</v>
      </c>
      <c r="D341" s="5" t="s">
        <v>487</v>
      </c>
      <c r="E341" s="15" t="str">
        <f t="shared" si="65"/>
        <v>B002</v>
      </c>
      <c r="F341" s="15" t="str">
        <f t="shared" si="55"/>
        <v>16033</v>
      </c>
      <c r="G341" s="15" t="str">
        <f t="shared" si="56"/>
        <v>2-1</v>
      </c>
      <c r="H341" s="5" t="s">
        <v>479</v>
      </c>
      <c r="I341" s="5">
        <f t="shared" si="57"/>
        <v>2</v>
      </c>
      <c r="J341" s="5">
        <f t="shared" si="58"/>
        <v>2022</v>
      </c>
      <c r="K341" s="5">
        <f t="shared" si="59"/>
        <v>19</v>
      </c>
      <c r="L341" s="7">
        <f t="shared" si="60"/>
        <v>44611</v>
      </c>
      <c r="M341" s="5" t="s">
        <v>479</v>
      </c>
      <c r="U341" s="5" t="s">
        <v>33</v>
      </c>
      <c r="V341" s="5" t="str">
        <f t="shared" si="61"/>
        <v>clientes - varios</v>
      </c>
      <c r="W341" s="5" t="str">
        <f t="shared" si="62"/>
        <v>CLIENTES - VARIOS</v>
      </c>
      <c r="X341" s="5" t="str">
        <f t="shared" si="63"/>
        <v>Clientes - Varios</v>
      </c>
      <c r="Y341" s="5">
        <v>99999999</v>
      </c>
      <c r="Z341" s="5" t="s">
        <v>34</v>
      </c>
      <c r="AA341" s="5" t="s">
        <v>35</v>
      </c>
      <c r="AD341" s="5" t="s">
        <v>36</v>
      </c>
      <c r="AE341" s="5">
        <v>508.47</v>
      </c>
      <c r="AF341" s="5">
        <v>0</v>
      </c>
      <c r="AG341" s="5">
        <v>91.53</v>
      </c>
      <c r="AH341" s="5">
        <f t="shared" si="64"/>
        <v>600</v>
      </c>
    </row>
    <row r="342" spans="1:34" x14ac:dyDescent="0.25">
      <c r="A342" s="5">
        <v>327</v>
      </c>
      <c r="B342" s="5" t="s">
        <v>55</v>
      </c>
      <c r="C342" s="5" t="s">
        <v>30</v>
      </c>
      <c r="D342" s="5" t="s">
        <v>488</v>
      </c>
      <c r="E342" s="15" t="str">
        <f t="shared" si="65"/>
        <v>B002</v>
      </c>
      <c r="F342" s="15" t="str">
        <f t="shared" si="55"/>
        <v>16032</v>
      </c>
      <c r="G342" s="15" t="str">
        <f t="shared" si="56"/>
        <v>2-1</v>
      </c>
      <c r="H342" s="5" t="s">
        <v>479</v>
      </c>
      <c r="I342" s="5">
        <f t="shared" si="57"/>
        <v>2</v>
      </c>
      <c r="J342" s="5">
        <f t="shared" si="58"/>
        <v>2022</v>
      </c>
      <c r="K342" s="5">
        <f t="shared" si="59"/>
        <v>19</v>
      </c>
      <c r="L342" s="7">
        <f t="shared" si="60"/>
        <v>44611</v>
      </c>
      <c r="M342" s="5" t="s">
        <v>479</v>
      </c>
      <c r="U342" s="5" t="s">
        <v>33</v>
      </c>
      <c r="V342" s="5" t="str">
        <f t="shared" si="61"/>
        <v>clientes - varios</v>
      </c>
      <c r="W342" s="5" t="str">
        <f t="shared" si="62"/>
        <v>CLIENTES - VARIOS</v>
      </c>
      <c r="X342" s="5" t="str">
        <f t="shared" si="63"/>
        <v>Clientes - Varios</v>
      </c>
      <c r="Y342" s="5">
        <v>99999999</v>
      </c>
      <c r="Z342" s="5" t="s">
        <v>34</v>
      </c>
      <c r="AA342" s="5" t="s">
        <v>35</v>
      </c>
      <c r="AD342" s="5" t="s">
        <v>36</v>
      </c>
      <c r="AE342" s="5">
        <v>508.47</v>
      </c>
      <c r="AF342" s="5">
        <v>0</v>
      </c>
      <c r="AG342" s="5">
        <v>91.53</v>
      </c>
      <c r="AH342" s="5">
        <f t="shared" si="64"/>
        <v>600</v>
      </c>
    </row>
    <row r="343" spans="1:34" x14ac:dyDescent="0.25">
      <c r="A343" s="5">
        <v>328</v>
      </c>
      <c r="B343" s="5" t="s">
        <v>55</v>
      </c>
      <c r="C343" s="5" t="s">
        <v>30</v>
      </c>
      <c r="D343" s="5" t="s">
        <v>489</v>
      </c>
      <c r="E343" s="15" t="str">
        <f t="shared" si="65"/>
        <v>B002</v>
      </c>
      <c r="F343" s="15" t="str">
        <f t="shared" si="55"/>
        <v>16031</v>
      </c>
      <c r="G343" s="15" t="str">
        <f t="shared" si="56"/>
        <v>2-1</v>
      </c>
      <c r="H343" s="5" t="s">
        <v>479</v>
      </c>
      <c r="I343" s="5">
        <f t="shared" si="57"/>
        <v>2</v>
      </c>
      <c r="J343" s="5">
        <f t="shared" si="58"/>
        <v>2022</v>
      </c>
      <c r="K343" s="5">
        <f t="shared" si="59"/>
        <v>19</v>
      </c>
      <c r="L343" s="7">
        <f t="shared" si="60"/>
        <v>44611</v>
      </c>
      <c r="M343" s="5" t="s">
        <v>479</v>
      </c>
      <c r="U343" s="5" t="s">
        <v>33</v>
      </c>
      <c r="V343" s="5" t="str">
        <f t="shared" si="61"/>
        <v>clientes - varios</v>
      </c>
      <c r="W343" s="5" t="str">
        <f t="shared" si="62"/>
        <v>CLIENTES - VARIOS</v>
      </c>
      <c r="X343" s="5" t="str">
        <f t="shared" si="63"/>
        <v>Clientes - Varios</v>
      </c>
      <c r="Y343" s="5">
        <v>99999999</v>
      </c>
      <c r="Z343" s="5" t="s">
        <v>34</v>
      </c>
      <c r="AA343" s="5" t="s">
        <v>35</v>
      </c>
      <c r="AD343" s="5" t="s">
        <v>36</v>
      </c>
      <c r="AE343" s="5">
        <v>508.47</v>
      </c>
      <c r="AF343" s="5">
        <v>0</v>
      </c>
      <c r="AG343" s="5">
        <v>91.53</v>
      </c>
      <c r="AH343" s="5">
        <f t="shared" si="64"/>
        <v>600</v>
      </c>
    </row>
    <row r="344" spans="1:34" x14ac:dyDescent="0.25">
      <c r="A344" s="5">
        <v>329</v>
      </c>
      <c r="B344" s="5" t="s">
        <v>55</v>
      </c>
      <c r="C344" s="5" t="s">
        <v>30</v>
      </c>
      <c r="D344" s="5" t="s">
        <v>490</v>
      </c>
      <c r="E344" s="15" t="str">
        <f t="shared" si="65"/>
        <v>B002</v>
      </c>
      <c r="F344" s="15" t="str">
        <f t="shared" si="55"/>
        <v>16030</v>
      </c>
      <c r="G344" s="15" t="str">
        <f t="shared" si="56"/>
        <v>2-1</v>
      </c>
      <c r="H344" s="5" t="s">
        <v>479</v>
      </c>
      <c r="I344" s="5">
        <f t="shared" si="57"/>
        <v>2</v>
      </c>
      <c r="J344" s="5">
        <f t="shared" si="58"/>
        <v>2022</v>
      </c>
      <c r="K344" s="5">
        <f t="shared" si="59"/>
        <v>19</v>
      </c>
      <c r="L344" s="7">
        <f t="shared" si="60"/>
        <v>44611</v>
      </c>
      <c r="M344" s="5" t="s">
        <v>479</v>
      </c>
      <c r="U344" s="5" t="s">
        <v>33</v>
      </c>
      <c r="V344" s="5" t="str">
        <f t="shared" si="61"/>
        <v>clientes - varios</v>
      </c>
      <c r="W344" s="5" t="str">
        <f t="shared" si="62"/>
        <v>CLIENTES - VARIOS</v>
      </c>
      <c r="X344" s="5" t="str">
        <f t="shared" si="63"/>
        <v>Clientes - Varios</v>
      </c>
      <c r="Y344" s="5">
        <v>99999999</v>
      </c>
      <c r="Z344" s="5" t="s">
        <v>34</v>
      </c>
      <c r="AA344" s="5" t="s">
        <v>35</v>
      </c>
      <c r="AD344" s="5" t="s">
        <v>36</v>
      </c>
      <c r="AE344" s="5">
        <v>508.47</v>
      </c>
      <c r="AF344" s="5">
        <v>0</v>
      </c>
      <c r="AG344" s="5">
        <v>91.53</v>
      </c>
      <c r="AH344" s="5">
        <f t="shared" si="64"/>
        <v>600</v>
      </c>
    </row>
    <row r="345" spans="1:34" x14ac:dyDescent="0.25">
      <c r="A345" s="5">
        <v>330</v>
      </c>
      <c r="B345" s="5" t="s">
        <v>55</v>
      </c>
      <c r="C345" s="5" t="s">
        <v>30</v>
      </c>
      <c r="D345" s="5" t="s">
        <v>491</v>
      </c>
      <c r="E345" s="15" t="str">
        <f t="shared" si="65"/>
        <v>B002</v>
      </c>
      <c r="F345" s="15" t="str">
        <f t="shared" si="55"/>
        <v>16029</v>
      </c>
      <c r="G345" s="15" t="str">
        <f t="shared" si="56"/>
        <v>2-1</v>
      </c>
      <c r="H345" s="5" t="s">
        <v>479</v>
      </c>
      <c r="I345" s="5">
        <f t="shared" si="57"/>
        <v>2</v>
      </c>
      <c r="J345" s="5">
        <f t="shared" si="58"/>
        <v>2022</v>
      </c>
      <c r="K345" s="5">
        <f t="shared" si="59"/>
        <v>19</v>
      </c>
      <c r="L345" s="7">
        <f t="shared" si="60"/>
        <v>44611</v>
      </c>
      <c r="M345" s="5" t="s">
        <v>479</v>
      </c>
      <c r="U345" s="5" t="s">
        <v>33</v>
      </c>
      <c r="V345" s="5" t="str">
        <f t="shared" si="61"/>
        <v>clientes - varios</v>
      </c>
      <c r="W345" s="5" t="str">
        <f t="shared" si="62"/>
        <v>CLIENTES - VARIOS</v>
      </c>
      <c r="X345" s="5" t="str">
        <f t="shared" si="63"/>
        <v>Clientes - Varios</v>
      </c>
      <c r="Y345" s="5">
        <v>99999999</v>
      </c>
      <c r="Z345" s="5" t="s">
        <v>34</v>
      </c>
      <c r="AA345" s="5" t="s">
        <v>35</v>
      </c>
      <c r="AD345" s="5" t="s">
        <v>36</v>
      </c>
      <c r="AE345" s="5">
        <v>508.47</v>
      </c>
      <c r="AF345" s="5">
        <v>0</v>
      </c>
      <c r="AG345" s="5">
        <v>91.53</v>
      </c>
      <c r="AH345" s="5">
        <f t="shared" si="64"/>
        <v>600</v>
      </c>
    </row>
    <row r="346" spans="1:34" x14ac:dyDescent="0.25">
      <c r="A346" s="5">
        <v>331</v>
      </c>
      <c r="B346" s="5" t="s">
        <v>55</v>
      </c>
      <c r="C346" s="5" t="s">
        <v>30</v>
      </c>
      <c r="D346" s="5" t="s">
        <v>492</v>
      </c>
      <c r="E346" s="15" t="str">
        <f t="shared" si="65"/>
        <v>B002</v>
      </c>
      <c r="F346" s="15" t="str">
        <f t="shared" si="55"/>
        <v>16028</v>
      </c>
      <c r="G346" s="15" t="str">
        <f t="shared" si="56"/>
        <v>2-1</v>
      </c>
      <c r="H346" s="7">
        <v>44611</v>
      </c>
      <c r="I346" s="5">
        <f t="shared" si="57"/>
        <v>2</v>
      </c>
      <c r="J346" s="5">
        <f t="shared" si="58"/>
        <v>2022</v>
      </c>
      <c r="K346" s="5">
        <f t="shared" si="59"/>
        <v>19</v>
      </c>
      <c r="L346" s="7">
        <f t="shared" si="60"/>
        <v>44611</v>
      </c>
      <c r="M346" s="5" t="s">
        <v>479</v>
      </c>
      <c r="U346" s="5" t="s">
        <v>33</v>
      </c>
      <c r="V346" s="5" t="str">
        <f t="shared" si="61"/>
        <v>clientes - varios</v>
      </c>
      <c r="W346" s="5" t="str">
        <f t="shared" si="62"/>
        <v>CLIENTES - VARIOS</v>
      </c>
      <c r="X346" s="5" t="str">
        <f t="shared" si="63"/>
        <v>Clientes - Varios</v>
      </c>
      <c r="Y346" s="5">
        <v>99999999</v>
      </c>
      <c r="Z346" s="5" t="s">
        <v>34</v>
      </c>
      <c r="AA346" s="5" t="s">
        <v>35</v>
      </c>
      <c r="AD346" s="5" t="s">
        <v>36</v>
      </c>
      <c r="AE346" s="5">
        <v>508.47</v>
      </c>
      <c r="AF346" s="5">
        <v>0</v>
      </c>
      <c r="AG346" s="5">
        <v>91.53</v>
      </c>
      <c r="AH346" s="5">
        <f t="shared" si="64"/>
        <v>600</v>
      </c>
    </row>
    <row r="347" spans="1:34" x14ac:dyDescent="0.25">
      <c r="A347" s="5">
        <v>332</v>
      </c>
      <c r="B347" s="5" t="s">
        <v>55</v>
      </c>
      <c r="C347" s="5" t="s">
        <v>30</v>
      </c>
      <c r="D347" s="5" t="s">
        <v>493</v>
      </c>
      <c r="E347" s="15" t="str">
        <f t="shared" si="65"/>
        <v>B002</v>
      </c>
      <c r="F347" s="15" t="str">
        <f t="shared" si="55"/>
        <v>16027</v>
      </c>
      <c r="G347" s="15" t="str">
        <f t="shared" si="56"/>
        <v>2-1</v>
      </c>
      <c r="H347" s="5" t="s">
        <v>479</v>
      </c>
      <c r="I347" s="5">
        <f t="shared" si="57"/>
        <v>2</v>
      </c>
      <c r="J347" s="5">
        <f t="shared" si="58"/>
        <v>2022</v>
      </c>
      <c r="K347" s="5">
        <f t="shared" si="59"/>
        <v>19</v>
      </c>
      <c r="L347" s="7">
        <f t="shared" si="60"/>
        <v>44611</v>
      </c>
      <c r="M347" s="5" t="s">
        <v>479</v>
      </c>
      <c r="U347" s="5" t="s">
        <v>33</v>
      </c>
      <c r="V347" s="5" t="str">
        <f t="shared" si="61"/>
        <v>clientes - varios</v>
      </c>
      <c r="W347" s="5" t="str">
        <f t="shared" si="62"/>
        <v>CLIENTES - VARIOS</v>
      </c>
      <c r="X347" s="5" t="str">
        <f t="shared" si="63"/>
        <v>Clientes - Varios</v>
      </c>
      <c r="Y347" s="5">
        <v>99999999</v>
      </c>
      <c r="Z347" s="5" t="s">
        <v>34</v>
      </c>
      <c r="AA347" s="5" t="s">
        <v>35</v>
      </c>
      <c r="AD347" s="5" t="s">
        <v>36</v>
      </c>
      <c r="AE347" s="5">
        <v>508.47</v>
      </c>
      <c r="AF347" s="5">
        <v>0</v>
      </c>
      <c r="AG347" s="5">
        <v>91.53</v>
      </c>
      <c r="AH347" s="5">
        <f t="shared" si="64"/>
        <v>600</v>
      </c>
    </row>
    <row r="348" spans="1:34" x14ac:dyDescent="0.25">
      <c r="A348" s="5">
        <v>333</v>
      </c>
      <c r="B348" s="5" t="s">
        <v>55</v>
      </c>
      <c r="C348" s="5" t="s">
        <v>30</v>
      </c>
      <c r="D348" s="5" t="s">
        <v>494</v>
      </c>
      <c r="E348" s="15" t="str">
        <f t="shared" si="65"/>
        <v>B002</v>
      </c>
      <c r="F348" s="15" t="str">
        <f t="shared" si="55"/>
        <v>16026</v>
      </c>
      <c r="G348" s="15" t="str">
        <f t="shared" si="56"/>
        <v>2-1</v>
      </c>
      <c r="H348" s="5" t="s">
        <v>479</v>
      </c>
      <c r="I348" s="5">
        <f t="shared" si="57"/>
        <v>2</v>
      </c>
      <c r="J348" s="5">
        <f t="shared" si="58"/>
        <v>2022</v>
      </c>
      <c r="K348" s="5">
        <f t="shared" si="59"/>
        <v>19</v>
      </c>
      <c r="L348" s="7">
        <f t="shared" si="60"/>
        <v>44611</v>
      </c>
      <c r="M348" s="5" t="s">
        <v>479</v>
      </c>
      <c r="U348" s="5" t="s">
        <v>33</v>
      </c>
      <c r="V348" s="5" t="str">
        <f t="shared" si="61"/>
        <v>clientes - varios</v>
      </c>
      <c r="W348" s="5" t="str">
        <f t="shared" si="62"/>
        <v>CLIENTES - VARIOS</v>
      </c>
      <c r="X348" s="5" t="str">
        <f t="shared" si="63"/>
        <v>Clientes - Varios</v>
      </c>
      <c r="Y348" s="5">
        <v>99999999</v>
      </c>
      <c r="Z348" s="5" t="s">
        <v>34</v>
      </c>
      <c r="AA348" s="5" t="s">
        <v>35</v>
      </c>
      <c r="AD348" s="5" t="s">
        <v>36</v>
      </c>
      <c r="AE348" s="5">
        <v>508.47</v>
      </c>
      <c r="AF348" s="5">
        <v>0</v>
      </c>
      <c r="AG348" s="5">
        <v>91.53</v>
      </c>
      <c r="AH348" s="5">
        <f t="shared" si="64"/>
        <v>600</v>
      </c>
    </row>
    <row r="349" spans="1:34" x14ac:dyDescent="0.25">
      <c r="A349" s="5">
        <v>334</v>
      </c>
      <c r="B349" s="5" t="s">
        <v>55</v>
      </c>
      <c r="C349" s="5" t="s">
        <v>30</v>
      </c>
      <c r="D349" s="5" t="s">
        <v>495</v>
      </c>
      <c r="E349" s="15" t="str">
        <f t="shared" si="65"/>
        <v>B002</v>
      </c>
      <c r="F349" s="15" t="str">
        <f t="shared" si="55"/>
        <v>16025</v>
      </c>
      <c r="G349" s="15" t="str">
        <f t="shared" si="56"/>
        <v>2-1</v>
      </c>
      <c r="H349" s="5" t="s">
        <v>479</v>
      </c>
      <c r="I349" s="5">
        <f t="shared" si="57"/>
        <v>2</v>
      </c>
      <c r="J349" s="5">
        <f t="shared" si="58"/>
        <v>2022</v>
      </c>
      <c r="K349" s="5">
        <f t="shared" si="59"/>
        <v>19</v>
      </c>
      <c r="L349" s="7">
        <f t="shared" si="60"/>
        <v>44611</v>
      </c>
      <c r="M349" s="5" t="s">
        <v>479</v>
      </c>
      <c r="U349" s="5" t="s">
        <v>33</v>
      </c>
      <c r="V349" s="5" t="str">
        <f t="shared" si="61"/>
        <v>clientes - varios</v>
      </c>
      <c r="W349" s="5" t="str">
        <f t="shared" si="62"/>
        <v>CLIENTES - VARIOS</v>
      </c>
      <c r="X349" s="5" t="str">
        <f t="shared" si="63"/>
        <v>Clientes - Varios</v>
      </c>
      <c r="Y349" s="5">
        <v>99999999</v>
      </c>
      <c r="Z349" s="5" t="s">
        <v>34</v>
      </c>
      <c r="AA349" s="5" t="s">
        <v>35</v>
      </c>
      <c r="AD349" s="5" t="s">
        <v>36</v>
      </c>
      <c r="AE349" s="5">
        <v>508.47</v>
      </c>
      <c r="AF349" s="5">
        <v>0</v>
      </c>
      <c r="AG349" s="5">
        <v>91.53</v>
      </c>
      <c r="AH349" s="5">
        <f t="shared" si="64"/>
        <v>600</v>
      </c>
    </row>
    <row r="350" spans="1:34" x14ac:dyDescent="0.25">
      <c r="A350" s="5">
        <v>335</v>
      </c>
      <c r="B350" s="5" t="s">
        <v>55</v>
      </c>
      <c r="C350" s="5" t="s">
        <v>30</v>
      </c>
      <c r="D350" s="5" t="s">
        <v>496</v>
      </c>
      <c r="E350" s="15" t="str">
        <f t="shared" si="65"/>
        <v>B002</v>
      </c>
      <c r="F350" s="15" t="str">
        <f t="shared" si="55"/>
        <v>16024</v>
      </c>
      <c r="G350" s="15" t="str">
        <f t="shared" si="56"/>
        <v>2-1</v>
      </c>
      <c r="H350" s="5" t="s">
        <v>479</v>
      </c>
      <c r="I350" s="5">
        <f t="shared" si="57"/>
        <v>2</v>
      </c>
      <c r="J350" s="5">
        <f t="shared" si="58"/>
        <v>2022</v>
      </c>
      <c r="K350" s="5">
        <f t="shared" si="59"/>
        <v>19</v>
      </c>
      <c r="L350" s="7">
        <f t="shared" si="60"/>
        <v>44611</v>
      </c>
      <c r="M350" s="5" t="s">
        <v>479</v>
      </c>
      <c r="U350" s="5" t="s">
        <v>33</v>
      </c>
      <c r="V350" s="5" t="str">
        <f t="shared" si="61"/>
        <v>clientes - varios</v>
      </c>
      <c r="W350" s="5" t="str">
        <f t="shared" si="62"/>
        <v>CLIENTES - VARIOS</v>
      </c>
      <c r="X350" s="5" t="str">
        <f t="shared" si="63"/>
        <v>Clientes - Varios</v>
      </c>
      <c r="Y350" s="5">
        <v>99999999</v>
      </c>
      <c r="Z350" s="5" t="s">
        <v>34</v>
      </c>
      <c r="AA350" s="5" t="s">
        <v>35</v>
      </c>
      <c r="AD350" s="5" t="s">
        <v>36</v>
      </c>
      <c r="AE350" s="5">
        <v>508.47</v>
      </c>
      <c r="AF350" s="5">
        <v>0</v>
      </c>
      <c r="AG350" s="5">
        <v>91.53</v>
      </c>
      <c r="AH350" s="5">
        <f t="shared" si="64"/>
        <v>600</v>
      </c>
    </row>
    <row r="351" spans="1:34" x14ac:dyDescent="0.25">
      <c r="A351" s="5">
        <v>336</v>
      </c>
      <c r="B351" s="5" t="s">
        <v>55</v>
      </c>
      <c r="C351" s="5" t="s">
        <v>30</v>
      </c>
      <c r="D351" s="5" t="s">
        <v>497</v>
      </c>
      <c r="E351" s="15" t="str">
        <f t="shared" si="65"/>
        <v>B002</v>
      </c>
      <c r="F351" s="15" t="str">
        <f t="shared" si="55"/>
        <v>16023</v>
      </c>
      <c r="G351" s="15" t="str">
        <f t="shared" si="56"/>
        <v>2-1</v>
      </c>
      <c r="H351" s="5" t="s">
        <v>479</v>
      </c>
      <c r="I351" s="5">
        <f t="shared" si="57"/>
        <v>2</v>
      </c>
      <c r="J351" s="5">
        <f t="shared" si="58"/>
        <v>2022</v>
      </c>
      <c r="K351" s="5">
        <f t="shared" si="59"/>
        <v>19</v>
      </c>
      <c r="L351" s="7">
        <f t="shared" si="60"/>
        <v>44611</v>
      </c>
      <c r="M351" s="5" t="s">
        <v>479</v>
      </c>
      <c r="U351" s="5" t="s">
        <v>33</v>
      </c>
      <c r="V351" s="5" t="str">
        <f t="shared" si="61"/>
        <v>clientes - varios</v>
      </c>
      <c r="W351" s="5" t="str">
        <f t="shared" si="62"/>
        <v>CLIENTES - VARIOS</v>
      </c>
      <c r="X351" s="5" t="str">
        <f t="shared" si="63"/>
        <v>Clientes - Varios</v>
      </c>
      <c r="Y351" s="5">
        <v>99999999</v>
      </c>
      <c r="Z351" s="5" t="s">
        <v>34</v>
      </c>
      <c r="AA351" s="5" t="s">
        <v>35</v>
      </c>
      <c r="AD351" s="5" t="s">
        <v>36</v>
      </c>
      <c r="AE351" s="5">
        <v>508.47</v>
      </c>
      <c r="AF351" s="5">
        <v>0</v>
      </c>
      <c r="AG351" s="5">
        <v>91.53</v>
      </c>
      <c r="AH351" s="5">
        <f t="shared" si="64"/>
        <v>600</v>
      </c>
    </row>
    <row r="352" spans="1:34" x14ac:dyDescent="0.25">
      <c r="A352" s="5">
        <v>337</v>
      </c>
      <c r="B352" s="5" t="s">
        <v>55</v>
      </c>
      <c r="C352" s="5" t="s">
        <v>30</v>
      </c>
      <c r="D352" s="5" t="s">
        <v>498</v>
      </c>
      <c r="E352" s="15" t="str">
        <f t="shared" si="65"/>
        <v>B002</v>
      </c>
      <c r="F352" s="15" t="str">
        <f t="shared" si="55"/>
        <v>16022</v>
      </c>
      <c r="G352" s="15" t="str">
        <f t="shared" si="56"/>
        <v>2-1</v>
      </c>
      <c r="H352" s="5" t="s">
        <v>479</v>
      </c>
      <c r="I352" s="5">
        <f t="shared" si="57"/>
        <v>2</v>
      </c>
      <c r="J352" s="5">
        <f t="shared" si="58"/>
        <v>2022</v>
      </c>
      <c r="K352" s="5">
        <f t="shared" si="59"/>
        <v>19</v>
      </c>
      <c r="L352" s="7">
        <f t="shared" si="60"/>
        <v>44611</v>
      </c>
      <c r="M352" s="5" t="s">
        <v>479</v>
      </c>
      <c r="U352" s="5" t="s">
        <v>33</v>
      </c>
      <c r="V352" s="5" t="str">
        <f t="shared" si="61"/>
        <v>clientes - varios</v>
      </c>
      <c r="W352" s="5" t="str">
        <f t="shared" si="62"/>
        <v>CLIENTES - VARIOS</v>
      </c>
      <c r="X352" s="5" t="str">
        <f t="shared" si="63"/>
        <v>Clientes - Varios</v>
      </c>
      <c r="Y352" s="5">
        <v>99999999</v>
      </c>
      <c r="Z352" s="5" t="s">
        <v>34</v>
      </c>
      <c r="AA352" s="5" t="s">
        <v>35</v>
      </c>
      <c r="AD352" s="5" t="s">
        <v>36</v>
      </c>
      <c r="AE352" s="5">
        <v>508.47</v>
      </c>
      <c r="AF352" s="5">
        <v>0</v>
      </c>
      <c r="AG352" s="5">
        <v>91.53</v>
      </c>
      <c r="AH352" s="5">
        <f t="shared" si="64"/>
        <v>600</v>
      </c>
    </row>
    <row r="353" spans="1:34" x14ac:dyDescent="0.25">
      <c r="A353" s="5">
        <v>338</v>
      </c>
      <c r="B353" s="5" t="s">
        <v>55</v>
      </c>
      <c r="C353" s="5" t="s">
        <v>30</v>
      </c>
      <c r="D353" s="5" t="s">
        <v>499</v>
      </c>
      <c r="E353" s="15" t="str">
        <f t="shared" si="65"/>
        <v>B002</v>
      </c>
      <c r="F353" s="15" t="str">
        <f t="shared" si="55"/>
        <v>16021</v>
      </c>
      <c r="G353" s="15" t="str">
        <f t="shared" si="56"/>
        <v>2-1</v>
      </c>
      <c r="H353" s="5" t="s">
        <v>479</v>
      </c>
      <c r="I353" s="5">
        <f t="shared" si="57"/>
        <v>2</v>
      </c>
      <c r="J353" s="5">
        <f t="shared" si="58"/>
        <v>2022</v>
      </c>
      <c r="K353" s="5">
        <f t="shared" si="59"/>
        <v>19</v>
      </c>
      <c r="L353" s="7">
        <f t="shared" si="60"/>
        <v>44611</v>
      </c>
      <c r="M353" s="5" t="s">
        <v>479</v>
      </c>
      <c r="U353" s="5" t="s">
        <v>33</v>
      </c>
      <c r="V353" s="5" t="str">
        <f t="shared" si="61"/>
        <v>clientes - varios</v>
      </c>
      <c r="W353" s="5" t="str">
        <f t="shared" si="62"/>
        <v>CLIENTES - VARIOS</v>
      </c>
      <c r="X353" s="5" t="str">
        <f t="shared" si="63"/>
        <v>Clientes - Varios</v>
      </c>
      <c r="Y353" s="5">
        <v>99999999</v>
      </c>
      <c r="Z353" s="5" t="s">
        <v>34</v>
      </c>
      <c r="AA353" s="5" t="s">
        <v>35</v>
      </c>
      <c r="AD353" s="5" t="s">
        <v>36</v>
      </c>
      <c r="AE353" s="5">
        <v>508.47</v>
      </c>
      <c r="AF353" s="5">
        <v>0</v>
      </c>
      <c r="AG353" s="5">
        <v>91.53</v>
      </c>
      <c r="AH353" s="5">
        <f t="shared" si="64"/>
        <v>600</v>
      </c>
    </row>
    <row r="354" spans="1:34" x14ac:dyDescent="0.25">
      <c r="A354" s="5">
        <v>339</v>
      </c>
      <c r="B354" s="5" t="s">
        <v>29</v>
      </c>
      <c r="C354" s="5" t="s">
        <v>30</v>
      </c>
      <c r="D354" s="5" t="s">
        <v>500</v>
      </c>
      <c r="E354" s="15" t="str">
        <f t="shared" si="65"/>
        <v>B001</v>
      </c>
      <c r="F354" s="15" t="str">
        <f t="shared" si="55"/>
        <v>17175</v>
      </c>
      <c r="G354" s="15" t="str">
        <f t="shared" si="56"/>
        <v>1-1</v>
      </c>
      <c r="H354" s="5" t="s">
        <v>479</v>
      </c>
      <c r="I354" s="5">
        <f t="shared" si="57"/>
        <v>2</v>
      </c>
      <c r="J354" s="5">
        <f t="shared" si="58"/>
        <v>2022</v>
      </c>
      <c r="K354" s="5">
        <f t="shared" si="59"/>
        <v>19</v>
      </c>
      <c r="L354" s="7">
        <f t="shared" si="60"/>
        <v>44611</v>
      </c>
      <c r="M354" s="5" t="s">
        <v>479</v>
      </c>
      <c r="U354" s="5" t="s">
        <v>33</v>
      </c>
      <c r="V354" s="5" t="str">
        <f t="shared" si="61"/>
        <v>clientes - varios</v>
      </c>
      <c r="W354" s="5" t="str">
        <f t="shared" si="62"/>
        <v>CLIENTES - VARIOS</v>
      </c>
      <c r="X354" s="5" t="str">
        <f t="shared" si="63"/>
        <v>Clientes - Varios</v>
      </c>
      <c r="Y354" s="5">
        <v>99999999</v>
      </c>
      <c r="Z354" s="5" t="s">
        <v>34</v>
      </c>
      <c r="AA354" s="5" t="s">
        <v>35</v>
      </c>
      <c r="AD354" s="5" t="s">
        <v>36</v>
      </c>
      <c r="AE354" s="5">
        <v>508.47</v>
      </c>
      <c r="AF354" s="5">
        <v>0</v>
      </c>
      <c r="AG354" s="5">
        <v>91.53</v>
      </c>
      <c r="AH354" s="5">
        <f t="shared" si="64"/>
        <v>600</v>
      </c>
    </row>
    <row r="355" spans="1:34" x14ac:dyDescent="0.25">
      <c r="A355" s="5">
        <v>340</v>
      </c>
      <c r="B355" s="5" t="s">
        <v>29</v>
      </c>
      <c r="C355" s="5" t="s">
        <v>30</v>
      </c>
      <c r="D355" s="5" t="s">
        <v>501</v>
      </c>
      <c r="E355" s="15" t="str">
        <f t="shared" si="65"/>
        <v>B001</v>
      </c>
      <c r="F355" s="15" t="str">
        <f t="shared" si="55"/>
        <v>17174</v>
      </c>
      <c r="G355" s="15" t="str">
        <f t="shared" si="56"/>
        <v>1-1</v>
      </c>
      <c r="H355" s="5" t="s">
        <v>479</v>
      </c>
      <c r="I355" s="5">
        <f t="shared" si="57"/>
        <v>2</v>
      </c>
      <c r="J355" s="5">
        <f t="shared" si="58"/>
        <v>2022</v>
      </c>
      <c r="K355" s="5">
        <f t="shared" si="59"/>
        <v>19</v>
      </c>
      <c r="L355" s="7">
        <f t="shared" si="60"/>
        <v>44611</v>
      </c>
      <c r="M355" s="5" t="s">
        <v>479</v>
      </c>
      <c r="U355" s="5" t="s">
        <v>33</v>
      </c>
      <c r="V355" s="5" t="str">
        <f t="shared" si="61"/>
        <v>clientes - varios</v>
      </c>
      <c r="W355" s="5" t="str">
        <f t="shared" si="62"/>
        <v>CLIENTES - VARIOS</v>
      </c>
      <c r="X355" s="5" t="str">
        <f t="shared" si="63"/>
        <v>Clientes - Varios</v>
      </c>
      <c r="Y355" s="5">
        <v>99999999</v>
      </c>
      <c r="Z355" s="5" t="s">
        <v>34</v>
      </c>
      <c r="AA355" s="5" t="s">
        <v>35</v>
      </c>
      <c r="AD355" s="5" t="s">
        <v>36</v>
      </c>
      <c r="AE355" s="5">
        <v>508.47</v>
      </c>
      <c r="AF355" s="5">
        <v>0</v>
      </c>
      <c r="AG355" s="5">
        <v>91.53</v>
      </c>
      <c r="AH355" s="5">
        <f t="shared" si="64"/>
        <v>600</v>
      </c>
    </row>
    <row r="356" spans="1:34" x14ac:dyDescent="0.25">
      <c r="A356" s="5">
        <v>341</v>
      </c>
      <c r="B356" s="5" t="s">
        <v>29</v>
      </c>
      <c r="C356" s="5" t="s">
        <v>30</v>
      </c>
      <c r="D356" s="5" t="s">
        <v>502</v>
      </c>
      <c r="E356" s="15" t="str">
        <f t="shared" si="65"/>
        <v>B001</v>
      </c>
      <c r="F356" s="15" t="str">
        <f t="shared" si="55"/>
        <v>17173</v>
      </c>
      <c r="G356" s="15" t="str">
        <f t="shared" si="56"/>
        <v>1-1</v>
      </c>
      <c r="H356" s="5" t="s">
        <v>479</v>
      </c>
      <c r="I356" s="5">
        <f t="shared" si="57"/>
        <v>2</v>
      </c>
      <c r="J356" s="5">
        <f t="shared" si="58"/>
        <v>2022</v>
      </c>
      <c r="K356" s="5">
        <f t="shared" si="59"/>
        <v>19</v>
      </c>
      <c r="L356" s="7">
        <f t="shared" si="60"/>
        <v>44611</v>
      </c>
      <c r="M356" s="5" t="s">
        <v>479</v>
      </c>
      <c r="U356" s="5" t="s">
        <v>33</v>
      </c>
      <c r="V356" s="5" t="str">
        <f t="shared" si="61"/>
        <v>clientes - varios</v>
      </c>
      <c r="W356" s="5" t="str">
        <f t="shared" si="62"/>
        <v>CLIENTES - VARIOS</v>
      </c>
      <c r="X356" s="5" t="str">
        <f t="shared" si="63"/>
        <v>Clientes - Varios</v>
      </c>
      <c r="Y356" s="5">
        <v>99999999</v>
      </c>
      <c r="Z356" s="5" t="s">
        <v>34</v>
      </c>
      <c r="AA356" s="5" t="s">
        <v>35</v>
      </c>
      <c r="AD356" s="5" t="s">
        <v>36</v>
      </c>
      <c r="AE356" s="5">
        <v>508.47</v>
      </c>
      <c r="AF356" s="5">
        <v>0</v>
      </c>
      <c r="AG356" s="5">
        <v>91.53</v>
      </c>
      <c r="AH356" s="5">
        <f t="shared" si="64"/>
        <v>600</v>
      </c>
    </row>
    <row r="357" spans="1:34" x14ac:dyDescent="0.25">
      <c r="A357" s="5">
        <v>342</v>
      </c>
      <c r="B357" s="5" t="s">
        <v>29</v>
      </c>
      <c r="C357" s="5" t="s">
        <v>30</v>
      </c>
      <c r="D357" s="5" t="s">
        <v>503</v>
      </c>
      <c r="E357" s="15" t="str">
        <f t="shared" si="65"/>
        <v>B001</v>
      </c>
      <c r="F357" s="15" t="str">
        <f t="shared" si="55"/>
        <v>17172</v>
      </c>
      <c r="G357" s="15" t="str">
        <f t="shared" si="56"/>
        <v>1-1</v>
      </c>
      <c r="H357" s="5" t="s">
        <v>479</v>
      </c>
      <c r="I357" s="5">
        <f t="shared" si="57"/>
        <v>2</v>
      </c>
      <c r="J357" s="5">
        <f t="shared" si="58"/>
        <v>2022</v>
      </c>
      <c r="K357" s="5">
        <f t="shared" si="59"/>
        <v>19</v>
      </c>
      <c r="L357" s="7">
        <f t="shared" si="60"/>
        <v>44611</v>
      </c>
      <c r="M357" s="5" t="s">
        <v>479</v>
      </c>
      <c r="U357" s="5" t="s">
        <v>33</v>
      </c>
      <c r="V357" s="5" t="str">
        <f t="shared" si="61"/>
        <v>clientes - varios</v>
      </c>
      <c r="W357" s="5" t="str">
        <f t="shared" si="62"/>
        <v>CLIENTES - VARIOS</v>
      </c>
      <c r="X357" s="5" t="str">
        <f t="shared" si="63"/>
        <v>Clientes - Varios</v>
      </c>
      <c r="Y357" s="5">
        <v>99999999</v>
      </c>
      <c r="Z357" s="5" t="s">
        <v>34</v>
      </c>
      <c r="AA357" s="5" t="s">
        <v>35</v>
      </c>
      <c r="AD357" s="5" t="s">
        <v>36</v>
      </c>
      <c r="AE357" s="5">
        <v>508.47</v>
      </c>
      <c r="AF357" s="5">
        <v>0</v>
      </c>
      <c r="AG357" s="5">
        <v>91.53</v>
      </c>
      <c r="AH357" s="5">
        <f t="shared" si="64"/>
        <v>600</v>
      </c>
    </row>
    <row r="358" spans="1:34" x14ac:dyDescent="0.25">
      <c r="A358" s="5">
        <v>343</v>
      </c>
      <c r="B358" s="5" t="s">
        <v>29</v>
      </c>
      <c r="C358" s="5" t="s">
        <v>30</v>
      </c>
      <c r="D358" s="5" t="s">
        <v>504</v>
      </c>
      <c r="E358" s="15" t="str">
        <f t="shared" si="65"/>
        <v>B001</v>
      </c>
      <c r="F358" s="15" t="str">
        <f t="shared" si="55"/>
        <v>17171</v>
      </c>
      <c r="G358" s="15" t="str">
        <f t="shared" si="56"/>
        <v>1-1</v>
      </c>
      <c r="H358" s="5" t="s">
        <v>479</v>
      </c>
      <c r="I358" s="5">
        <f t="shared" si="57"/>
        <v>2</v>
      </c>
      <c r="J358" s="5">
        <f t="shared" si="58"/>
        <v>2022</v>
      </c>
      <c r="K358" s="5">
        <f t="shared" si="59"/>
        <v>19</v>
      </c>
      <c r="L358" s="7">
        <f t="shared" si="60"/>
        <v>44611</v>
      </c>
      <c r="M358" s="5" t="s">
        <v>479</v>
      </c>
      <c r="U358" s="5" t="s">
        <v>33</v>
      </c>
      <c r="V358" s="5" t="str">
        <f t="shared" si="61"/>
        <v>clientes - varios</v>
      </c>
      <c r="W358" s="5" t="str">
        <f t="shared" si="62"/>
        <v>CLIENTES - VARIOS</v>
      </c>
      <c r="X358" s="5" t="str">
        <f t="shared" si="63"/>
        <v>Clientes - Varios</v>
      </c>
      <c r="Y358" s="5">
        <v>99999999</v>
      </c>
      <c r="Z358" s="5" t="s">
        <v>34</v>
      </c>
      <c r="AA358" s="5" t="s">
        <v>35</v>
      </c>
      <c r="AD358" s="5" t="s">
        <v>36</v>
      </c>
      <c r="AE358" s="5">
        <v>508.47</v>
      </c>
      <c r="AF358" s="5">
        <v>0</v>
      </c>
      <c r="AG358" s="5">
        <v>91.53</v>
      </c>
      <c r="AH358" s="5">
        <f t="shared" si="64"/>
        <v>600</v>
      </c>
    </row>
    <row r="359" spans="1:34" x14ac:dyDescent="0.25">
      <c r="A359" s="5">
        <v>344</v>
      </c>
      <c r="B359" s="5" t="s">
        <v>29</v>
      </c>
      <c r="C359" s="5" t="s">
        <v>30</v>
      </c>
      <c r="D359" s="5" t="s">
        <v>505</v>
      </c>
      <c r="E359" s="15" t="str">
        <f t="shared" si="65"/>
        <v>B001</v>
      </c>
      <c r="F359" s="15" t="str">
        <f t="shared" si="55"/>
        <v>17170</v>
      </c>
      <c r="G359" s="15" t="str">
        <f t="shared" si="56"/>
        <v>1-1</v>
      </c>
      <c r="H359" s="5" t="s">
        <v>479</v>
      </c>
      <c r="I359" s="5">
        <f t="shared" si="57"/>
        <v>2</v>
      </c>
      <c r="J359" s="5">
        <f t="shared" si="58"/>
        <v>2022</v>
      </c>
      <c r="K359" s="5">
        <f t="shared" si="59"/>
        <v>19</v>
      </c>
      <c r="L359" s="7">
        <f t="shared" si="60"/>
        <v>44611</v>
      </c>
      <c r="M359" s="5" t="s">
        <v>479</v>
      </c>
      <c r="U359" s="5" t="s">
        <v>33</v>
      </c>
      <c r="V359" s="5" t="str">
        <f t="shared" si="61"/>
        <v>clientes - varios</v>
      </c>
      <c r="W359" s="5" t="str">
        <f t="shared" si="62"/>
        <v>CLIENTES - VARIOS</v>
      </c>
      <c r="X359" s="5" t="str">
        <f t="shared" si="63"/>
        <v>Clientes - Varios</v>
      </c>
      <c r="Y359" s="5">
        <v>99999999</v>
      </c>
      <c r="Z359" s="5" t="s">
        <v>34</v>
      </c>
      <c r="AA359" s="5" t="s">
        <v>35</v>
      </c>
      <c r="AD359" s="5" t="s">
        <v>36</v>
      </c>
      <c r="AE359" s="5">
        <v>508.47</v>
      </c>
      <c r="AF359" s="5">
        <v>0</v>
      </c>
      <c r="AG359" s="5">
        <v>91.53</v>
      </c>
      <c r="AH359" s="5">
        <f t="shared" si="64"/>
        <v>600</v>
      </c>
    </row>
    <row r="360" spans="1:34" x14ac:dyDescent="0.25">
      <c r="A360" s="5">
        <v>345</v>
      </c>
      <c r="B360" s="5" t="s">
        <v>29</v>
      </c>
      <c r="C360" s="5" t="s">
        <v>30</v>
      </c>
      <c r="D360" s="5" t="s">
        <v>506</v>
      </c>
      <c r="E360" s="15" t="str">
        <f t="shared" si="65"/>
        <v>B001</v>
      </c>
      <c r="F360" s="15" t="str">
        <f t="shared" si="55"/>
        <v>17169</v>
      </c>
      <c r="G360" s="15" t="str">
        <f t="shared" si="56"/>
        <v>1-1</v>
      </c>
      <c r="H360" s="5" t="s">
        <v>479</v>
      </c>
      <c r="I360" s="5">
        <f t="shared" si="57"/>
        <v>2</v>
      </c>
      <c r="J360" s="5">
        <f t="shared" si="58"/>
        <v>2022</v>
      </c>
      <c r="K360" s="5">
        <f t="shared" si="59"/>
        <v>19</v>
      </c>
      <c r="L360" s="7">
        <f t="shared" si="60"/>
        <v>44611</v>
      </c>
      <c r="M360" s="5" t="s">
        <v>479</v>
      </c>
      <c r="U360" s="5" t="s">
        <v>33</v>
      </c>
      <c r="V360" s="5" t="str">
        <f t="shared" si="61"/>
        <v>clientes - varios</v>
      </c>
      <c r="W360" s="5" t="str">
        <f t="shared" si="62"/>
        <v>CLIENTES - VARIOS</v>
      </c>
      <c r="X360" s="5" t="str">
        <f t="shared" si="63"/>
        <v>Clientes - Varios</v>
      </c>
      <c r="Y360" s="5">
        <v>99999999</v>
      </c>
      <c r="Z360" s="5" t="s">
        <v>34</v>
      </c>
      <c r="AA360" s="5" t="s">
        <v>35</v>
      </c>
      <c r="AD360" s="5" t="s">
        <v>36</v>
      </c>
      <c r="AE360" s="5">
        <v>508.47</v>
      </c>
      <c r="AF360" s="5">
        <v>0</v>
      </c>
      <c r="AG360" s="5">
        <v>91.53</v>
      </c>
      <c r="AH360" s="5">
        <f t="shared" si="64"/>
        <v>600</v>
      </c>
    </row>
    <row r="361" spans="1:34" x14ac:dyDescent="0.25">
      <c r="A361" s="5">
        <v>346</v>
      </c>
      <c r="B361" s="5" t="s">
        <v>29</v>
      </c>
      <c r="C361" s="5" t="s">
        <v>30</v>
      </c>
      <c r="D361" s="5" t="s">
        <v>507</v>
      </c>
      <c r="E361" s="15" t="str">
        <f t="shared" si="65"/>
        <v>B001</v>
      </c>
      <c r="F361" s="15" t="str">
        <f t="shared" si="55"/>
        <v>17168</v>
      </c>
      <c r="G361" s="15" t="str">
        <f t="shared" si="56"/>
        <v>1-1</v>
      </c>
      <c r="H361" s="5" t="s">
        <v>479</v>
      </c>
      <c r="I361" s="5">
        <f t="shared" si="57"/>
        <v>2</v>
      </c>
      <c r="J361" s="5">
        <f t="shared" si="58"/>
        <v>2022</v>
      </c>
      <c r="K361" s="5">
        <f t="shared" si="59"/>
        <v>19</v>
      </c>
      <c r="L361" s="7">
        <f t="shared" si="60"/>
        <v>44611</v>
      </c>
      <c r="M361" s="5" t="s">
        <v>479</v>
      </c>
      <c r="U361" s="5" t="s">
        <v>33</v>
      </c>
      <c r="V361" s="5" t="str">
        <f t="shared" si="61"/>
        <v>clientes - varios</v>
      </c>
      <c r="W361" s="5" t="str">
        <f t="shared" si="62"/>
        <v>CLIENTES - VARIOS</v>
      </c>
      <c r="X361" s="5" t="str">
        <f t="shared" si="63"/>
        <v>Clientes - Varios</v>
      </c>
      <c r="Y361" s="5">
        <v>99999999</v>
      </c>
      <c r="Z361" s="5" t="s">
        <v>34</v>
      </c>
      <c r="AA361" s="5" t="s">
        <v>35</v>
      </c>
      <c r="AD361" s="5" t="s">
        <v>36</v>
      </c>
      <c r="AE361" s="5">
        <v>508.47</v>
      </c>
      <c r="AF361" s="5">
        <v>0</v>
      </c>
      <c r="AG361" s="5">
        <v>91.53</v>
      </c>
      <c r="AH361" s="5">
        <f t="shared" si="64"/>
        <v>600</v>
      </c>
    </row>
    <row r="362" spans="1:34" x14ac:dyDescent="0.25">
      <c r="A362" s="5">
        <v>347</v>
      </c>
      <c r="B362" s="5" t="s">
        <v>29</v>
      </c>
      <c r="C362" s="5" t="s">
        <v>30</v>
      </c>
      <c r="D362" s="5" t="s">
        <v>508</v>
      </c>
      <c r="E362" s="15" t="str">
        <f t="shared" si="65"/>
        <v>B001</v>
      </c>
      <c r="F362" s="15" t="str">
        <f t="shared" si="55"/>
        <v>17167</v>
      </c>
      <c r="G362" s="15" t="str">
        <f t="shared" si="56"/>
        <v>1-1</v>
      </c>
      <c r="H362" s="5" t="s">
        <v>479</v>
      </c>
      <c r="I362" s="5">
        <f t="shared" si="57"/>
        <v>2</v>
      </c>
      <c r="J362" s="5">
        <f t="shared" si="58"/>
        <v>2022</v>
      </c>
      <c r="K362" s="5">
        <f t="shared" si="59"/>
        <v>19</v>
      </c>
      <c r="L362" s="7">
        <f t="shared" si="60"/>
        <v>44611</v>
      </c>
      <c r="M362" s="5" t="s">
        <v>479</v>
      </c>
      <c r="U362" s="5" t="s">
        <v>509</v>
      </c>
      <c r="V362" s="5" t="str">
        <f t="shared" si="61"/>
        <v>rodriguez silva, susana del pilar</v>
      </c>
      <c r="W362" s="5" t="str">
        <f t="shared" si="62"/>
        <v>RODRIGUEZ SILVA, SUSANA DEL PILAR</v>
      </c>
      <c r="X362" s="5" t="str">
        <f t="shared" si="63"/>
        <v>Rodriguez Silva, Susana Del Pilar</v>
      </c>
      <c r="Y362" s="5">
        <v>74060638</v>
      </c>
      <c r="Z362" s="5" t="s">
        <v>34</v>
      </c>
      <c r="AA362" s="5" t="s">
        <v>35</v>
      </c>
      <c r="AD362" s="5" t="s">
        <v>36</v>
      </c>
      <c r="AE362" s="5">
        <v>508.47</v>
      </c>
      <c r="AF362" s="5">
        <v>0</v>
      </c>
      <c r="AG362" s="5">
        <v>91.53</v>
      </c>
      <c r="AH362" s="5">
        <f t="shared" si="64"/>
        <v>600</v>
      </c>
    </row>
    <row r="363" spans="1:34" x14ac:dyDescent="0.25">
      <c r="A363" s="5">
        <v>348</v>
      </c>
      <c r="B363" s="5" t="s">
        <v>49</v>
      </c>
      <c r="C363" s="5" t="s">
        <v>30</v>
      </c>
      <c r="D363" s="5" t="s">
        <v>510</v>
      </c>
      <c r="E363" s="15" t="str">
        <f t="shared" si="65"/>
        <v>B003</v>
      </c>
      <c r="F363" s="15" t="str">
        <f t="shared" si="55"/>
        <v>12757</v>
      </c>
      <c r="G363" s="15" t="str">
        <f t="shared" si="56"/>
        <v>3-1</v>
      </c>
      <c r="H363" s="5" t="s">
        <v>479</v>
      </c>
      <c r="I363" s="5">
        <f t="shared" si="57"/>
        <v>2</v>
      </c>
      <c r="J363" s="5">
        <f t="shared" si="58"/>
        <v>2022</v>
      </c>
      <c r="K363" s="5">
        <f t="shared" si="59"/>
        <v>19</v>
      </c>
      <c r="L363" s="7">
        <f t="shared" si="60"/>
        <v>44611</v>
      </c>
      <c r="M363" s="5" t="s">
        <v>479</v>
      </c>
      <c r="U363" s="5" t="s">
        <v>33</v>
      </c>
      <c r="V363" s="5" t="str">
        <f t="shared" si="61"/>
        <v>clientes - varios</v>
      </c>
      <c r="W363" s="5" t="str">
        <f t="shared" si="62"/>
        <v>CLIENTES - VARIOS</v>
      </c>
      <c r="X363" s="5" t="str">
        <f t="shared" si="63"/>
        <v>Clientes - Varios</v>
      </c>
      <c r="Y363" s="5">
        <v>99999999</v>
      </c>
      <c r="Z363" s="5" t="s">
        <v>34</v>
      </c>
      <c r="AA363" s="5" t="s">
        <v>35</v>
      </c>
      <c r="AD363" s="5" t="s">
        <v>36</v>
      </c>
      <c r="AE363" s="5">
        <v>508.47</v>
      </c>
      <c r="AF363" s="5">
        <v>0</v>
      </c>
      <c r="AG363" s="5">
        <v>91.53</v>
      </c>
      <c r="AH363" s="5">
        <f t="shared" si="64"/>
        <v>600</v>
      </c>
    </row>
    <row r="364" spans="1:34" x14ac:dyDescent="0.25">
      <c r="A364" s="5">
        <v>349</v>
      </c>
      <c r="B364" s="5" t="s">
        <v>49</v>
      </c>
      <c r="C364" s="5" t="s">
        <v>30</v>
      </c>
      <c r="D364" s="5" t="s">
        <v>511</v>
      </c>
      <c r="E364" s="15" t="str">
        <f t="shared" si="65"/>
        <v>B003</v>
      </c>
      <c r="F364" s="15" t="str">
        <f t="shared" si="55"/>
        <v>12756</v>
      </c>
      <c r="G364" s="15" t="str">
        <f t="shared" si="56"/>
        <v>3-1</v>
      </c>
      <c r="H364" s="5" t="s">
        <v>479</v>
      </c>
      <c r="I364" s="5">
        <f t="shared" si="57"/>
        <v>2</v>
      </c>
      <c r="J364" s="5">
        <f t="shared" si="58"/>
        <v>2022</v>
      </c>
      <c r="K364" s="5">
        <f t="shared" si="59"/>
        <v>19</v>
      </c>
      <c r="L364" s="7">
        <f t="shared" si="60"/>
        <v>44611</v>
      </c>
      <c r="M364" s="5" t="s">
        <v>479</v>
      </c>
      <c r="U364" s="5" t="s">
        <v>33</v>
      </c>
      <c r="V364" s="5" t="str">
        <f t="shared" si="61"/>
        <v>clientes - varios</v>
      </c>
      <c r="W364" s="5" t="str">
        <f t="shared" si="62"/>
        <v>CLIENTES - VARIOS</v>
      </c>
      <c r="X364" s="5" t="str">
        <f t="shared" si="63"/>
        <v>Clientes - Varios</v>
      </c>
      <c r="Y364" s="5">
        <v>99999999</v>
      </c>
      <c r="Z364" s="5" t="s">
        <v>34</v>
      </c>
      <c r="AA364" s="5" t="s">
        <v>35</v>
      </c>
      <c r="AD364" s="5" t="s">
        <v>36</v>
      </c>
      <c r="AE364" s="5">
        <v>508.47</v>
      </c>
      <c r="AF364" s="5">
        <v>0</v>
      </c>
      <c r="AG364" s="5">
        <v>91.53</v>
      </c>
      <c r="AH364" s="5">
        <f t="shared" si="64"/>
        <v>600</v>
      </c>
    </row>
    <row r="365" spans="1:34" x14ac:dyDescent="0.25">
      <c r="A365" s="5">
        <v>350</v>
      </c>
      <c r="B365" s="5" t="s">
        <v>49</v>
      </c>
      <c r="C365" s="5" t="s">
        <v>30</v>
      </c>
      <c r="D365" s="5" t="s">
        <v>512</v>
      </c>
      <c r="E365" s="15" t="str">
        <f t="shared" si="65"/>
        <v>B003</v>
      </c>
      <c r="F365" s="15" t="str">
        <f t="shared" si="55"/>
        <v>12755</v>
      </c>
      <c r="G365" s="15" t="str">
        <f t="shared" si="56"/>
        <v>3-1</v>
      </c>
      <c r="H365" s="5" t="s">
        <v>479</v>
      </c>
      <c r="I365" s="5">
        <f t="shared" si="57"/>
        <v>2</v>
      </c>
      <c r="J365" s="5">
        <f t="shared" si="58"/>
        <v>2022</v>
      </c>
      <c r="K365" s="5">
        <f t="shared" si="59"/>
        <v>19</v>
      </c>
      <c r="L365" s="7">
        <f t="shared" si="60"/>
        <v>44611</v>
      </c>
      <c r="M365" s="5" t="s">
        <v>479</v>
      </c>
      <c r="U365" s="5" t="s">
        <v>33</v>
      </c>
      <c r="V365" s="5" t="str">
        <f t="shared" si="61"/>
        <v>clientes - varios</v>
      </c>
      <c r="W365" s="5" t="str">
        <f t="shared" si="62"/>
        <v>CLIENTES - VARIOS</v>
      </c>
      <c r="X365" s="5" t="str">
        <f t="shared" si="63"/>
        <v>Clientes - Varios</v>
      </c>
      <c r="Y365" s="5">
        <v>99999999</v>
      </c>
      <c r="Z365" s="5" t="s">
        <v>34</v>
      </c>
      <c r="AA365" s="5" t="s">
        <v>35</v>
      </c>
      <c r="AD365" s="5" t="s">
        <v>36</v>
      </c>
      <c r="AE365" s="5">
        <v>508.47</v>
      </c>
      <c r="AF365" s="5">
        <v>0</v>
      </c>
      <c r="AG365" s="5">
        <v>91.53</v>
      </c>
      <c r="AH365" s="5">
        <f t="shared" si="64"/>
        <v>600</v>
      </c>
    </row>
    <row r="366" spans="1:34" x14ac:dyDescent="0.25">
      <c r="A366" s="5">
        <v>351</v>
      </c>
      <c r="B366" s="5" t="s">
        <v>49</v>
      </c>
      <c r="C366" s="5" t="s">
        <v>30</v>
      </c>
      <c r="D366" s="5" t="s">
        <v>513</v>
      </c>
      <c r="E366" s="15" t="str">
        <f t="shared" si="65"/>
        <v>B003</v>
      </c>
      <c r="F366" s="15" t="str">
        <f t="shared" si="55"/>
        <v>12754</v>
      </c>
      <c r="G366" s="15" t="str">
        <f t="shared" si="56"/>
        <v>3-1</v>
      </c>
      <c r="H366" s="5" t="s">
        <v>479</v>
      </c>
      <c r="I366" s="5">
        <f t="shared" si="57"/>
        <v>2</v>
      </c>
      <c r="J366" s="5">
        <f t="shared" si="58"/>
        <v>2022</v>
      </c>
      <c r="K366" s="5">
        <f t="shared" si="59"/>
        <v>19</v>
      </c>
      <c r="L366" s="7">
        <f t="shared" si="60"/>
        <v>44611</v>
      </c>
      <c r="M366" s="5" t="s">
        <v>479</v>
      </c>
      <c r="U366" s="5" t="s">
        <v>33</v>
      </c>
      <c r="V366" s="5" t="str">
        <f t="shared" si="61"/>
        <v>clientes - varios</v>
      </c>
      <c r="W366" s="5" t="str">
        <f t="shared" si="62"/>
        <v>CLIENTES - VARIOS</v>
      </c>
      <c r="X366" s="5" t="str">
        <f t="shared" si="63"/>
        <v>Clientes - Varios</v>
      </c>
      <c r="Y366" s="5">
        <v>99999999</v>
      </c>
      <c r="Z366" s="5" t="s">
        <v>34</v>
      </c>
      <c r="AA366" s="5" t="s">
        <v>35</v>
      </c>
      <c r="AD366" s="5" t="s">
        <v>36</v>
      </c>
      <c r="AE366" s="5">
        <v>508.47</v>
      </c>
      <c r="AF366" s="5">
        <v>0</v>
      </c>
      <c r="AG366" s="5">
        <v>91.53</v>
      </c>
      <c r="AH366" s="5">
        <f t="shared" si="64"/>
        <v>600</v>
      </c>
    </row>
    <row r="367" spans="1:34" x14ac:dyDescent="0.25">
      <c r="A367" s="5">
        <v>352</v>
      </c>
      <c r="B367" s="5" t="s">
        <v>49</v>
      </c>
      <c r="C367" s="5" t="s">
        <v>30</v>
      </c>
      <c r="D367" s="5" t="s">
        <v>514</v>
      </c>
      <c r="E367" s="15" t="str">
        <f t="shared" si="65"/>
        <v>B003</v>
      </c>
      <c r="F367" s="15" t="str">
        <f t="shared" si="55"/>
        <v>12753</v>
      </c>
      <c r="G367" s="15" t="str">
        <f t="shared" si="56"/>
        <v>3-1</v>
      </c>
      <c r="H367" s="5" t="s">
        <v>479</v>
      </c>
      <c r="I367" s="5">
        <f t="shared" si="57"/>
        <v>2</v>
      </c>
      <c r="J367" s="5">
        <f t="shared" si="58"/>
        <v>2022</v>
      </c>
      <c r="K367" s="5">
        <f t="shared" si="59"/>
        <v>19</v>
      </c>
      <c r="L367" s="7">
        <f t="shared" si="60"/>
        <v>44611</v>
      </c>
      <c r="M367" s="5" t="s">
        <v>479</v>
      </c>
      <c r="U367" s="5" t="s">
        <v>33</v>
      </c>
      <c r="V367" s="5" t="str">
        <f t="shared" si="61"/>
        <v>clientes - varios</v>
      </c>
      <c r="W367" s="5" t="str">
        <f t="shared" si="62"/>
        <v>CLIENTES - VARIOS</v>
      </c>
      <c r="X367" s="5" t="str">
        <f t="shared" si="63"/>
        <v>Clientes - Varios</v>
      </c>
      <c r="Y367" s="5">
        <v>99999999</v>
      </c>
      <c r="Z367" s="5" t="s">
        <v>34</v>
      </c>
      <c r="AA367" s="5" t="s">
        <v>35</v>
      </c>
      <c r="AD367" s="5" t="s">
        <v>36</v>
      </c>
      <c r="AE367" s="5">
        <v>50.85</v>
      </c>
      <c r="AF367" s="5">
        <v>0</v>
      </c>
      <c r="AG367" s="5">
        <v>9.15</v>
      </c>
      <c r="AH367" s="5">
        <f t="shared" si="64"/>
        <v>60</v>
      </c>
    </row>
    <row r="368" spans="1:34" x14ac:dyDescent="0.25">
      <c r="A368" s="5">
        <v>353</v>
      </c>
      <c r="B368" s="5" t="s">
        <v>49</v>
      </c>
      <c r="C368" s="5" t="s">
        <v>30</v>
      </c>
      <c r="D368" s="5" t="s">
        <v>515</v>
      </c>
      <c r="E368" s="15" t="str">
        <f t="shared" si="65"/>
        <v>B003</v>
      </c>
      <c r="F368" s="15" t="str">
        <f t="shared" si="55"/>
        <v>12752</v>
      </c>
      <c r="G368" s="15" t="str">
        <f t="shared" si="56"/>
        <v>3-1</v>
      </c>
      <c r="H368" s="5" t="s">
        <v>479</v>
      </c>
      <c r="I368" s="5">
        <f t="shared" si="57"/>
        <v>2</v>
      </c>
      <c r="J368" s="5">
        <f t="shared" si="58"/>
        <v>2022</v>
      </c>
      <c r="K368" s="5">
        <f t="shared" si="59"/>
        <v>19</v>
      </c>
      <c r="L368" s="7">
        <f t="shared" si="60"/>
        <v>44611</v>
      </c>
      <c r="M368" s="5" t="s">
        <v>479</v>
      </c>
      <c r="U368" s="5" t="s">
        <v>33</v>
      </c>
      <c r="V368" s="5" t="str">
        <f t="shared" si="61"/>
        <v>clientes - varios</v>
      </c>
      <c r="W368" s="5" t="str">
        <f t="shared" si="62"/>
        <v>CLIENTES - VARIOS</v>
      </c>
      <c r="X368" s="5" t="str">
        <f t="shared" si="63"/>
        <v>Clientes - Varios</v>
      </c>
      <c r="Y368" s="5">
        <v>99999999</v>
      </c>
      <c r="Z368" s="5" t="s">
        <v>34</v>
      </c>
      <c r="AA368" s="5" t="s">
        <v>35</v>
      </c>
      <c r="AD368" s="5" t="s">
        <v>36</v>
      </c>
      <c r="AE368" s="5">
        <v>508.47</v>
      </c>
      <c r="AF368" s="5">
        <v>0</v>
      </c>
      <c r="AG368" s="5">
        <v>91.53</v>
      </c>
      <c r="AH368" s="5">
        <f t="shared" si="64"/>
        <v>600</v>
      </c>
    </row>
    <row r="369" spans="1:34" x14ac:dyDescent="0.25">
      <c r="A369" s="5">
        <v>354</v>
      </c>
      <c r="B369" s="5" t="s">
        <v>49</v>
      </c>
      <c r="C369" s="5" t="s">
        <v>30</v>
      </c>
      <c r="D369" s="5" t="s">
        <v>516</v>
      </c>
      <c r="E369" s="15" t="str">
        <f t="shared" si="65"/>
        <v>B003</v>
      </c>
      <c r="F369" s="15" t="str">
        <f t="shared" si="55"/>
        <v>12751</v>
      </c>
      <c r="G369" s="15" t="str">
        <f t="shared" si="56"/>
        <v>3-1</v>
      </c>
      <c r="H369" s="5" t="s">
        <v>479</v>
      </c>
      <c r="I369" s="5">
        <f t="shared" si="57"/>
        <v>2</v>
      </c>
      <c r="J369" s="5">
        <f t="shared" si="58"/>
        <v>2022</v>
      </c>
      <c r="K369" s="5">
        <f t="shared" si="59"/>
        <v>19</v>
      </c>
      <c r="L369" s="7">
        <f t="shared" si="60"/>
        <v>44611</v>
      </c>
      <c r="M369" s="5" t="s">
        <v>479</v>
      </c>
      <c r="U369" s="5" t="s">
        <v>33</v>
      </c>
      <c r="V369" s="5" t="str">
        <f t="shared" si="61"/>
        <v>clientes - varios</v>
      </c>
      <c r="W369" s="5" t="str">
        <f t="shared" si="62"/>
        <v>CLIENTES - VARIOS</v>
      </c>
      <c r="X369" s="5" t="str">
        <f t="shared" si="63"/>
        <v>Clientes - Varios</v>
      </c>
      <c r="Y369" s="5">
        <v>99999999</v>
      </c>
      <c r="Z369" s="5" t="s">
        <v>34</v>
      </c>
      <c r="AA369" s="5" t="s">
        <v>35</v>
      </c>
      <c r="AD369" s="5" t="s">
        <v>36</v>
      </c>
      <c r="AE369" s="5">
        <v>508.47</v>
      </c>
      <c r="AF369" s="5">
        <v>0</v>
      </c>
      <c r="AG369" s="5">
        <v>91.53</v>
      </c>
      <c r="AH369" s="5">
        <f t="shared" si="64"/>
        <v>600</v>
      </c>
    </row>
    <row r="370" spans="1:34" x14ac:dyDescent="0.25">
      <c r="A370" s="5">
        <v>355</v>
      </c>
      <c r="B370" s="5" t="s">
        <v>49</v>
      </c>
      <c r="C370" s="5" t="s">
        <v>30</v>
      </c>
      <c r="D370" s="5" t="s">
        <v>517</v>
      </c>
      <c r="E370" s="15" t="str">
        <f t="shared" si="65"/>
        <v>B003</v>
      </c>
      <c r="F370" s="15" t="str">
        <f t="shared" si="55"/>
        <v>12750</v>
      </c>
      <c r="G370" s="15" t="str">
        <f t="shared" si="56"/>
        <v>3-1</v>
      </c>
      <c r="H370" s="5" t="s">
        <v>479</v>
      </c>
      <c r="I370" s="5">
        <f t="shared" si="57"/>
        <v>2</v>
      </c>
      <c r="J370" s="5">
        <f t="shared" si="58"/>
        <v>2022</v>
      </c>
      <c r="K370" s="5">
        <f t="shared" si="59"/>
        <v>19</v>
      </c>
      <c r="L370" s="7">
        <f t="shared" si="60"/>
        <v>44611</v>
      </c>
      <c r="M370" s="5" t="s">
        <v>479</v>
      </c>
      <c r="U370" s="5" t="s">
        <v>33</v>
      </c>
      <c r="V370" s="5" t="str">
        <f t="shared" si="61"/>
        <v>clientes - varios</v>
      </c>
      <c r="W370" s="5" t="str">
        <f t="shared" si="62"/>
        <v>CLIENTES - VARIOS</v>
      </c>
      <c r="X370" s="5" t="str">
        <f t="shared" si="63"/>
        <v>Clientes - Varios</v>
      </c>
      <c r="Y370" s="5">
        <v>99999999</v>
      </c>
      <c r="Z370" s="5" t="s">
        <v>34</v>
      </c>
      <c r="AA370" s="5" t="s">
        <v>35</v>
      </c>
      <c r="AD370" s="5" t="s">
        <v>36</v>
      </c>
      <c r="AE370" s="5">
        <v>508.47</v>
      </c>
      <c r="AF370" s="5">
        <v>0</v>
      </c>
      <c r="AG370" s="5">
        <v>91.53</v>
      </c>
      <c r="AH370" s="5">
        <f t="shared" si="64"/>
        <v>600</v>
      </c>
    </row>
    <row r="371" spans="1:34" x14ac:dyDescent="0.25">
      <c r="A371" s="5">
        <v>356</v>
      </c>
      <c r="B371" s="5" t="s">
        <v>49</v>
      </c>
      <c r="C371" s="5" t="s">
        <v>30</v>
      </c>
      <c r="D371" s="5" t="s">
        <v>518</v>
      </c>
      <c r="E371" s="15" t="str">
        <f t="shared" si="65"/>
        <v>B003</v>
      </c>
      <c r="F371" s="15" t="str">
        <f t="shared" si="55"/>
        <v>12749</v>
      </c>
      <c r="G371" s="15" t="str">
        <f t="shared" si="56"/>
        <v>3-1</v>
      </c>
      <c r="H371" s="5" t="s">
        <v>479</v>
      </c>
      <c r="I371" s="5">
        <f t="shared" si="57"/>
        <v>2</v>
      </c>
      <c r="J371" s="5">
        <f t="shared" si="58"/>
        <v>2022</v>
      </c>
      <c r="K371" s="5">
        <f t="shared" si="59"/>
        <v>19</v>
      </c>
      <c r="L371" s="7">
        <f t="shared" si="60"/>
        <v>44611</v>
      </c>
      <c r="M371" s="5" t="s">
        <v>479</v>
      </c>
      <c r="U371" s="5" t="s">
        <v>33</v>
      </c>
      <c r="V371" s="5" t="str">
        <f t="shared" si="61"/>
        <v>clientes - varios</v>
      </c>
      <c r="W371" s="5" t="str">
        <f t="shared" si="62"/>
        <v>CLIENTES - VARIOS</v>
      </c>
      <c r="X371" s="5" t="str">
        <f t="shared" si="63"/>
        <v>Clientes - Varios</v>
      </c>
      <c r="Y371" s="5">
        <v>99999999</v>
      </c>
      <c r="Z371" s="5" t="s">
        <v>34</v>
      </c>
      <c r="AA371" s="5" t="s">
        <v>35</v>
      </c>
      <c r="AD371" s="5" t="s">
        <v>36</v>
      </c>
      <c r="AE371" s="5">
        <v>508.47</v>
      </c>
      <c r="AF371" s="5">
        <v>0</v>
      </c>
      <c r="AG371" s="5">
        <v>91.53</v>
      </c>
      <c r="AH371" s="5">
        <f t="shared" si="64"/>
        <v>600</v>
      </c>
    </row>
    <row r="372" spans="1:34" x14ac:dyDescent="0.25">
      <c r="A372" s="5">
        <v>357</v>
      </c>
      <c r="B372" s="5" t="s">
        <v>49</v>
      </c>
      <c r="C372" s="5" t="s">
        <v>30</v>
      </c>
      <c r="D372" s="5" t="s">
        <v>519</v>
      </c>
      <c r="E372" s="15" t="str">
        <f t="shared" si="65"/>
        <v>B003</v>
      </c>
      <c r="F372" s="15" t="str">
        <f t="shared" si="55"/>
        <v>12748</v>
      </c>
      <c r="G372" s="15" t="str">
        <f t="shared" si="56"/>
        <v>3-1</v>
      </c>
      <c r="H372" s="5" t="s">
        <v>479</v>
      </c>
      <c r="I372" s="5">
        <f t="shared" si="57"/>
        <v>2</v>
      </c>
      <c r="J372" s="5">
        <f t="shared" si="58"/>
        <v>2022</v>
      </c>
      <c r="K372" s="5">
        <f t="shared" si="59"/>
        <v>19</v>
      </c>
      <c r="L372" s="7">
        <f t="shared" si="60"/>
        <v>44611</v>
      </c>
      <c r="M372" s="5" t="s">
        <v>479</v>
      </c>
      <c r="U372" s="5" t="s">
        <v>33</v>
      </c>
      <c r="V372" s="5" t="str">
        <f t="shared" si="61"/>
        <v>clientes - varios</v>
      </c>
      <c r="W372" s="5" t="str">
        <f t="shared" si="62"/>
        <v>CLIENTES - VARIOS</v>
      </c>
      <c r="X372" s="5" t="str">
        <f t="shared" si="63"/>
        <v>Clientes - Varios</v>
      </c>
      <c r="Y372" s="5">
        <v>99999999</v>
      </c>
      <c r="Z372" s="5" t="s">
        <v>34</v>
      </c>
      <c r="AA372" s="5" t="s">
        <v>35</v>
      </c>
      <c r="AD372" s="5" t="s">
        <v>36</v>
      </c>
      <c r="AE372" s="5">
        <v>508.47</v>
      </c>
      <c r="AF372" s="5">
        <v>0</v>
      </c>
      <c r="AG372" s="5">
        <v>91.53</v>
      </c>
      <c r="AH372" s="5">
        <f t="shared" si="64"/>
        <v>600</v>
      </c>
    </row>
    <row r="373" spans="1:34" x14ac:dyDescent="0.25">
      <c r="A373" s="5">
        <v>358</v>
      </c>
      <c r="B373" s="5" t="s">
        <v>49</v>
      </c>
      <c r="C373" s="5" t="s">
        <v>30</v>
      </c>
      <c r="D373" s="5" t="s">
        <v>520</v>
      </c>
      <c r="E373" s="15" t="str">
        <f t="shared" si="65"/>
        <v>B003</v>
      </c>
      <c r="F373" s="15" t="str">
        <f t="shared" si="55"/>
        <v>12747</v>
      </c>
      <c r="G373" s="15" t="str">
        <f t="shared" si="56"/>
        <v>3-1</v>
      </c>
      <c r="H373" s="5" t="s">
        <v>479</v>
      </c>
      <c r="I373" s="5">
        <f t="shared" si="57"/>
        <v>2</v>
      </c>
      <c r="J373" s="5">
        <f t="shared" si="58"/>
        <v>2022</v>
      </c>
      <c r="K373" s="5">
        <f t="shared" si="59"/>
        <v>19</v>
      </c>
      <c r="L373" s="7">
        <f t="shared" si="60"/>
        <v>44611</v>
      </c>
      <c r="M373" s="5" t="s">
        <v>479</v>
      </c>
      <c r="U373" s="5" t="s">
        <v>33</v>
      </c>
      <c r="V373" s="5" t="str">
        <f t="shared" si="61"/>
        <v>clientes - varios</v>
      </c>
      <c r="W373" s="5" t="str">
        <f t="shared" si="62"/>
        <v>CLIENTES - VARIOS</v>
      </c>
      <c r="X373" s="5" t="str">
        <f t="shared" si="63"/>
        <v>Clientes - Varios</v>
      </c>
      <c r="Y373" s="5">
        <v>99999999</v>
      </c>
      <c r="Z373" s="5" t="s">
        <v>34</v>
      </c>
      <c r="AA373" s="5" t="s">
        <v>35</v>
      </c>
      <c r="AD373" s="5" t="s">
        <v>36</v>
      </c>
      <c r="AE373" s="5">
        <v>508.47</v>
      </c>
      <c r="AF373" s="5">
        <v>0</v>
      </c>
      <c r="AG373" s="5">
        <v>91.53</v>
      </c>
      <c r="AH373" s="5">
        <f t="shared" si="64"/>
        <v>600</v>
      </c>
    </row>
    <row r="374" spans="1:34" x14ac:dyDescent="0.25">
      <c r="A374" s="5">
        <v>359</v>
      </c>
      <c r="B374" s="5" t="s">
        <v>49</v>
      </c>
      <c r="C374" s="5" t="s">
        <v>30</v>
      </c>
      <c r="D374" s="5" t="s">
        <v>521</v>
      </c>
      <c r="E374" s="15" t="str">
        <f t="shared" si="65"/>
        <v>B003</v>
      </c>
      <c r="F374" s="15" t="str">
        <f t="shared" si="55"/>
        <v>12746</v>
      </c>
      <c r="G374" s="15" t="str">
        <f t="shared" si="56"/>
        <v>3-1</v>
      </c>
      <c r="H374" s="5" t="s">
        <v>479</v>
      </c>
      <c r="I374" s="5">
        <f t="shared" si="57"/>
        <v>2</v>
      </c>
      <c r="J374" s="5">
        <f t="shared" si="58"/>
        <v>2022</v>
      </c>
      <c r="K374" s="5">
        <f t="shared" si="59"/>
        <v>19</v>
      </c>
      <c r="L374" s="7">
        <f t="shared" si="60"/>
        <v>44611</v>
      </c>
      <c r="M374" s="5" t="s">
        <v>479</v>
      </c>
      <c r="U374" s="5" t="s">
        <v>33</v>
      </c>
      <c r="V374" s="5" t="str">
        <f t="shared" si="61"/>
        <v>clientes - varios</v>
      </c>
      <c r="W374" s="5" t="str">
        <f t="shared" si="62"/>
        <v>CLIENTES - VARIOS</v>
      </c>
      <c r="X374" s="5" t="str">
        <f t="shared" si="63"/>
        <v>Clientes - Varios</v>
      </c>
      <c r="Y374" s="5">
        <v>99999999</v>
      </c>
      <c r="Z374" s="5" t="s">
        <v>34</v>
      </c>
      <c r="AA374" s="5" t="s">
        <v>35</v>
      </c>
      <c r="AD374" s="5" t="s">
        <v>36</v>
      </c>
      <c r="AE374" s="5">
        <v>508.47</v>
      </c>
      <c r="AF374" s="5">
        <v>0</v>
      </c>
      <c r="AG374" s="5">
        <v>91.53</v>
      </c>
      <c r="AH374" s="5">
        <f t="shared" si="64"/>
        <v>600</v>
      </c>
    </row>
    <row r="375" spans="1:34" x14ac:dyDescent="0.25">
      <c r="A375" s="5">
        <v>360</v>
      </c>
      <c r="B375" s="5" t="s">
        <v>49</v>
      </c>
      <c r="C375" s="5" t="s">
        <v>30</v>
      </c>
      <c r="D375" s="5" t="s">
        <v>522</v>
      </c>
      <c r="E375" s="15" t="str">
        <f t="shared" si="65"/>
        <v>B003</v>
      </c>
      <c r="F375" s="15" t="str">
        <f t="shared" si="55"/>
        <v>12745</v>
      </c>
      <c r="G375" s="15" t="str">
        <f t="shared" si="56"/>
        <v>3-1</v>
      </c>
      <c r="H375" s="5" t="s">
        <v>479</v>
      </c>
      <c r="I375" s="5">
        <f t="shared" si="57"/>
        <v>2</v>
      </c>
      <c r="J375" s="5">
        <f t="shared" si="58"/>
        <v>2022</v>
      </c>
      <c r="K375" s="5">
        <f t="shared" si="59"/>
        <v>19</v>
      </c>
      <c r="L375" s="7">
        <f t="shared" si="60"/>
        <v>44611</v>
      </c>
      <c r="M375" s="5" t="s">
        <v>479</v>
      </c>
      <c r="U375" s="5" t="s">
        <v>33</v>
      </c>
      <c r="V375" s="5" t="str">
        <f t="shared" si="61"/>
        <v>clientes - varios</v>
      </c>
      <c r="W375" s="5" t="str">
        <f t="shared" si="62"/>
        <v>CLIENTES - VARIOS</v>
      </c>
      <c r="X375" s="5" t="str">
        <f t="shared" si="63"/>
        <v>Clientes - Varios</v>
      </c>
      <c r="Y375" s="5">
        <v>99999999</v>
      </c>
      <c r="Z375" s="5" t="s">
        <v>34</v>
      </c>
      <c r="AA375" s="5" t="s">
        <v>35</v>
      </c>
      <c r="AD375" s="5" t="s">
        <v>36</v>
      </c>
      <c r="AE375" s="5">
        <v>508.47</v>
      </c>
      <c r="AF375" s="5">
        <v>0</v>
      </c>
      <c r="AG375" s="5">
        <v>91.53</v>
      </c>
      <c r="AH375" s="5">
        <f t="shared" si="64"/>
        <v>600</v>
      </c>
    </row>
    <row r="376" spans="1:34" x14ac:dyDescent="0.25">
      <c r="A376" s="5">
        <v>361</v>
      </c>
      <c r="B376" s="5" t="s">
        <v>49</v>
      </c>
      <c r="C376" s="5" t="s">
        <v>30</v>
      </c>
      <c r="D376" s="5" t="s">
        <v>523</v>
      </c>
      <c r="E376" s="15" t="str">
        <f t="shared" si="65"/>
        <v>B003</v>
      </c>
      <c r="F376" s="15" t="str">
        <f t="shared" si="55"/>
        <v>12744</v>
      </c>
      <c r="G376" s="15" t="str">
        <f t="shared" si="56"/>
        <v>3-1</v>
      </c>
      <c r="H376" s="5" t="s">
        <v>479</v>
      </c>
      <c r="I376" s="5">
        <f t="shared" si="57"/>
        <v>2</v>
      </c>
      <c r="J376" s="5">
        <f t="shared" si="58"/>
        <v>2022</v>
      </c>
      <c r="K376" s="5">
        <f t="shared" si="59"/>
        <v>19</v>
      </c>
      <c r="L376" s="7">
        <f t="shared" si="60"/>
        <v>44611</v>
      </c>
      <c r="M376" s="5" t="s">
        <v>479</v>
      </c>
      <c r="U376" s="5" t="s">
        <v>33</v>
      </c>
      <c r="V376" s="5" t="str">
        <f t="shared" si="61"/>
        <v>clientes - varios</v>
      </c>
      <c r="W376" s="5" t="str">
        <f t="shared" si="62"/>
        <v>CLIENTES - VARIOS</v>
      </c>
      <c r="X376" s="5" t="str">
        <f t="shared" si="63"/>
        <v>Clientes - Varios</v>
      </c>
      <c r="Y376" s="5">
        <v>99999999</v>
      </c>
      <c r="Z376" s="5" t="s">
        <v>34</v>
      </c>
      <c r="AA376" s="5" t="s">
        <v>35</v>
      </c>
      <c r="AD376" s="5" t="s">
        <v>36</v>
      </c>
      <c r="AE376" s="5">
        <v>508.47</v>
      </c>
      <c r="AF376" s="5">
        <v>0</v>
      </c>
      <c r="AG376" s="5">
        <v>91.53</v>
      </c>
      <c r="AH376" s="5">
        <f t="shared" si="64"/>
        <v>600</v>
      </c>
    </row>
    <row r="377" spans="1:34" x14ac:dyDescent="0.25">
      <c r="A377" s="5">
        <v>362</v>
      </c>
      <c r="B377" s="5" t="s">
        <v>49</v>
      </c>
      <c r="C377" s="5" t="s">
        <v>30</v>
      </c>
      <c r="D377" s="5" t="s">
        <v>524</v>
      </c>
      <c r="E377" s="15" t="str">
        <f t="shared" si="65"/>
        <v>B003</v>
      </c>
      <c r="F377" s="15" t="str">
        <f t="shared" si="55"/>
        <v>12743</v>
      </c>
      <c r="G377" s="15" t="str">
        <f t="shared" si="56"/>
        <v>3-1</v>
      </c>
      <c r="H377" s="5" t="s">
        <v>479</v>
      </c>
      <c r="I377" s="5">
        <f t="shared" si="57"/>
        <v>2</v>
      </c>
      <c r="J377" s="5">
        <f t="shared" si="58"/>
        <v>2022</v>
      </c>
      <c r="K377" s="5">
        <f t="shared" si="59"/>
        <v>19</v>
      </c>
      <c r="L377" s="7">
        <f t="shared" si="60"/>
        <v>44611</v>
      </c>
      <c r="M377" s="5" t="s">
        <v>479</v>
      </c>
      <c r="U377" s="5" t="s">
        <v>33</v>
      </c>
      <c r="V377" s="5" t="str">
        <f t="shared" si="61"/>
        <v>clientes - varios</v>
      </c>
      <c r="W377" s="5" t="str">
        <f t="shared" si="62"/>
        <v>CLIENTES - VARIOS</v>
      </c>
      <c r="X377" s="5" t="str">
        <f t="shared" si="63"/>
        <v>Clientes - Varios</v>
      </c>
      <c r="Y377" s="5">
        <v>99999999</v>
      </c>
      <c r="Z377" s="5" t="s">
        <v>34</v>
      </c>
      <c r="AA377" s="5" t="s">
        <v>35</v>
      </c>
      <c r="AD377" s="5" t="s">
        <v>36</v>
      </c>
      <c r="AE377" s="5">
        <v>508.47</v>
      </c>
      <c r="AF377" s="5">
        <v>0</v>
      </c>
      <c r="AG377" s="5">
        <v>91.53</v>
      </c>
      <c r="AH377" s="5">
        <f t="shared" si="64"/>
        <v>600</v>
      </c>
    </row>
    <row r="378" spans="1:34" x14ac:dyDescent="0.25">
      <c r="A378" s="5">
        <v>363</v>
      </c>
      <c r="B378" s="5" t="s">
        <v>49</v>
      </c>
      <c r="C378" s="5" t="s">
        <v>30</v>
      </c>
      <c r="D378" s="5" t="s">
        <v>525</v>
      </c>
      <c r="E378" s="15" t="str">
        <f t="shared" si="65"/>
        <v>B003</v>
      </c>
      <c r="F378" s="15" t="str">
        <f t="shared" si="55"/>
        <v>12742</v>
      </c>
      <c r="G378" s="15" t="str">
        <f t="shared" si="56"/>
        <v>3-1</v>
      </c>
      <c r="H378" s="5" t="s">
        <v>479</v>
      </c>
      <c r="I378" s="5">
        <f t="shared" si="57"/>
        <v>2</v>
      </c>
      <c r="J378" s="5">
        <f t="shared" si="58"/>
        <v>2022</v>
      </c>
      <c r="K378" s="5">
        <f t="shared" si="59"/>
        <v>19</v>
      </c>
      <c r="L378" s="7">
        <f t="shared" si="60"/>
        <v>44611</v>
      </c>
      <c r="M378" s="5" t="s">
        <v>479</v>
      </c>
      <c r="U378" s="5" t="s">
        <v>33</v>
      </c>
      <c r="V378" s="5" t="str">
        <f t="shared" si="61"/>
        <v>clientes - varios</v>
      </c>
      <c r="W378" s="5" t="str">
        <f t="shared" si="62"/>
        <v>CLIENTES - VARIOS</v>
      </c>
      <c r="X378" s="5" t="str">
        <f t="shared" si="63"/>
        <v>Clientes - Varios</v>
      </c>
      <c r="Y378" s="5">
        <v>99999999</v>
      </c>
      <c r="Z378" s="5" t="s">
        <v>34</v>
      </c>
      <c r="AA378" s="5" t="s">
        <v>35</v>
      </c>
      <c r="AD378" s="5" t="s">
        <v>36</v>
      </c>
      <c r="AE378" s="5">
        <v>508.47</v>
      </c>
      <c r="AF378" s="5">
        <v>0</v>
      </c>
      <c r="AG378" s="5">
        <v>91.53</v>
      </c>
      <c r="AH378" s="5">
        <f t="shared" si="64"/>
        <v>600</v>
      </c>
    </row>
    <row r="379" spans="1:34" x14ac:dyDescent="0.25">
      <c r="A379" s="5">
        <v>364</v>
      </c>
      <c r="B379" s="5" t="s">
        <v>49</v>
      </c>
      <c r="C379" s="5" t="s">
        <v>30</v>
      </c>
      <c r="D379" s="5" t="s">
        <v>526</v>
      </c>
      <c r="E379" s="15" t="str">
        <f t="shared" si="65"/>
        <v>B003</v>
      </c>
      <c r="F379" s="15" t="str">
        <f t="shared" si="55"/>
        <v>12741</v>
      </c>
      <c r="G379" s="15" t="str">
        <f t="shared" si="56"/>
        <v>3-1</v>
      </c>
      <c r="H379" s="5" t="s">
        <v>479</v>
      </c>
      <c r="I379" s="5">
        <f t="shared" si="57"/>
        <v>2</v>
      </c>
      <c r="J379" s="5">
        <f t="shared" si="58"/>
        <v>2022</v>
      </c>
      <c r="K379" s="5">
        <f t="shared" si="59"/>
        <v>19</v>
      </c>
      <c r="L379" s="7">
        <f t="shared" si="60"/>
        <v>44611</v>
      </c>
      <c r="M379" s="5" t="s">
        <v>479</v>
      </c>
      <c r="U379" s="5" t="s">
        <v>33</v>
      </c>
      <c r="V379" s="5" t="str">
        <f t="shared" si="61"/>
        <v>clientes - varios</v>
      </c>
      <c r="W379" s="5" t="str">
        <f t="shared" si="62"/>
        <v>CLIENTES - VARIOS</v>
      </c>
      <c r="X379" s="5" t="str">
        <f t="shared" si="63"/>
        <v>Clientes - Varios</v>
      </c>
      <c r="Y379" s="5">
        <v>99999999</v>
      </c>
      <c r="Z379" s="5" t="s">
        <v>34</v>
      </c>
      <c r="AA379" s="5" t="s">
        <v>35</v>
      </c>
      <c r="AD379" s="5" t="s">
        <v>36</v>
      </c>
      <c r="AE379" s="5">
        <v>508.47</v>
      </c>
      <c r="AF379" s="5">
        <v>0</v>
      </c>
      <c r="AG379" s="5">
        <v>91.53</v>
      </c>
      <c r="AH379" s="5">
        <f t="shared" si="64"/>
        <v>600</v>
      </c>
    </row>
    <row r="380" spans="1:34" x14ac:dyDescent="0.25">
      <c r="A380" s="5">
        <v>365</v>
      </c>
      <c r="B380" s="5" t="s">
        <v>49</v>
      </c>
      <c r="C380" s="5" t="s">
        <v>30</v>
      </c>
      <c r="D380" s="5" t="s">
        <v>527</v>
      </c>
      <c r="E380" s="15" t="str">
        <f t="shared" si="65"/>
        <v>B003</v>
      </c>
      <c r="F380" s="15" t="str">
        <f t="shared" si="55"/>
        <v>12740</v>
      </c>
      <c r="G380" s="15" t="str">
        <f t="shared" si="56"/>
        <v>3-1</v>
      </c>
      <c r="H380" s="5" t="s">
        <v>479</v>
      </c>
      <c r="I380" s="5">
        <f t="shared" si="57"/>
        <v>2</v>
      </c>
      <c r="J380" s="5">
        <f t="shared" si="58"/>
        <v>2022</v>
      </c>
      <c r="K380" s="5">
        <f t="shared" si="59"/>
        <v>19</v>
      </c>
      <c r="L380" s="7">
        <f t="shared" si="60"/>
        <v>44611</v>
      </c>
      <c r="M380" s="5" t="s">
        <v>479</v>
      </c>
      <c r="U380" s="5" t="s">
        <v>33</v>
      </c>
      <c r="V380" s="5" t="str">
        <f t="shared" si="61"/>
        <v>clientes - varios</v>
      </c>
      <c r="W380" s="5" t="str">
        <f t="shared" si="62"/>
        <v>CLIENTES - VARIOS</v>
      </c>
      <c r="X380" s="5" t="str">
        <f t="shared" si="63"/>
        <v>Clientes - Varios</v>
      </c>
      <c r="Y380" s="5">
        <v>99999999</v>
      </c>
      <c r="Z380" s="5" t="s">
        <v>34</v>
      </c>
      <c r="AA380" s="5" t="s">
        <v>35</v>
      </c>
      <c r="AD380" s="5" t="s">
        <v>36</v>
      </c>
      <c r="AE380" s="5">
        <v>508.47</v>
      </c>
      <c r="AF380" s="5">
        <v>0</v>
      </c>
      <c r="AG380" s="5">
        <v>91.53</v>
      </c>
      <c r="AH380" s="5">
        <f t="shared" si="64"/>
        <v>600</v>
      </c>
    </row>
    <row r="381" spans="1:34" x14ac:dyDescent="0.25">
      <c r="A381" s="5">
        <v>366</v>
      </c>
      <c r="B381" s="5" t="s">
        <v>49</v>
      </c>
      <c r="C381" s="5" t="s">
        <v>30</v>
      </c>
      <c r="D381" s="5" t="s">
        <v>528</v>
      </c>
      <c r="E381" s="15" t="str">
        <f t="shared" si="65"/>
        <v>B003</v>
      </c>
      <c r="F381" s="15" t="str">
        <f t="shared" si="55"/>
        <v>12739</v>
      </c>
      <c r="G381" s="15" t="str">
        <f t="shared" si="56"/>
        <v>3-1</v>
      </c>
      <c r="H381" s="5" t="s">
        <v>479</v>
      </c>
      <c r="I381" s="5">
        <f t="shared" si="57"/>
        <v>2</v>
      </c>
      <c r="J381" s="5">
        <f t="shared" si="58"/>
        <v>2022</v>
      </c>
      <c r="K381" s="5">
        <f t="shared" si="59"/>
        <v>19</v>
      </c>
      <c r="L381" s="7">
        <f t="shared" si="60"/>
        <v>44611</v>
      </c>
      <c r="M381" s="5" t="s">
        <v>479</v>
      </c>
      <c r="U381" s="5" t="s">
        <v>33</v>
      </c>
      <c r="V381" s="5" t="str">
        <f t="shared" si="61"/>
        <v>clientes - varios</v>
      </c>
      <c r="W381" s="5" t="str">
        <f t="shared" si="62"/>
        <v>CLIENTES - VARIOS</v>
      </c>
      <c r="X381" s="5" t="str">
        <f t="shared" si="63"/>
        <v>Clientes - Varios</v>
      </c>
      <c r="Y381" s="5">
        <v>99999999</v>
      </c>
      <c r="Z381" s="5" t="s">
        <v>34</v>
      </c>
      <c r="AA381" s="5" t="s">
        <v>35</v>
      </c>
      <c r="AD381" s="5" t="s">
        <v>36</v>
      </c>
      <c r="AE381" s="5">
        <v>508.47</v>
      </c>
      <c r="AF381" s="5">
        <v>0</v>
      </c>
      <c r="AG381" s="5">
        <v>91.53</v>
      </c>
      <c r="AH381" s="5">
        <f t="shared" si="64"/>
        <v>600</v>
      </c>
    </row>
    <row r="382" spans="1:34" x14ac:dyDescent="0.25">
      <c r="A382" s="5">
        <v>367</v>
      </c>
      <c r="B382" s="5" t="s">
        <v>49</v>
      </c>
      <c r="C382" s="5" t="s">
        <v>30</v>
      </c>
      <c r="D382" s="5" t="s">
        <v>529</v>
      </c>
      <c r="E382" s="15" t="str">
        <f t="shared" si="65"/>
        <v>B003</v>
      </c>
      <c r="F382" s="15" t="str">
        <f t="shared" si="55"/>
        <v>12738</v>
      </c>
      <c r="G382" s="15" t="str">
        <f t="shared" si="56"/>
        <v>3-1</v>
      </c>
      <c r="H382" s="5" t="s">
        <v>479</v>
      </c>
      <c r="I382" s="5">
        <f t="shared" si="57"/>
        <v>2</v>
      </c>
      <c r="J382" s="5">
        <f t="shared" si="58"/>
        <v>2022</v>
      </c>
      <c r="K382" s="5">
        <f t="shared" si="59"/>
        <v>19</v>
      </c>
      <c r="L382" s="7">
        <f t="shared" si="60"/>
        <v>44611</v>
      </c>
      <c r="M382" s="5" t="s">
        <v>479</v>
      </c>
      <c r="U382" s="5" t="s">
        <v>33</v>
      </c>
      <c r="V382" s="5" t="str">
        <f t="shared" si="61"/>
        <v>clientes - varios</v>
      </c>
      <c r="W382" s="5" t="str">
        <f t="shared" si="62"/>
        <v>CLIENTES - VARIOS</v>
      </c>
      <c r="X382" s="5" t="str">
        <f t="shared" si="63"/>
        <v>Clientes - Varios</v>
      </c>
      <c r="Y382" s="5">
        <v>99999999</v>
      </c>
      <c r="Z382" s="5" t="s">
        <v>34</v>
      </c>
      <c r="AA382" s="5" t="s">
        <v>35</v>
      </c>
      <c r="AD382" s="5" t="s">
        <v>36</v>
      </c>
      <c r="AE382" s="5">
        <v>508.47</v>
      </c>
      <c r="AF382" s="5">
        <v>0</v>
      </c>
      <c r="AG382" s="5">
        <v>91.53</v>
      </c>
      <c r="AH382" s="5">
        <f t="shared" si="64"/>
        <v>600</v>
      </c>
    </row>
    <row r="383" spans="1:34" x14ac:dyDescent="0.25">
      <c r="A383" s="5">
        <v>368</v>
      </c>
      <c r="B383" s="5" t="s">
        <v>49</v>
      </c>
      <c r="C383" s="5" t="s">
        <v>30</v>
      </c>
      <c r="D383" s="5" t="s">
        <v>530</v>
      </c>
      <c r="E383" s="15" t="str">
        <f t="shared" si="65"/>
        <v>B003</v>
      </c>
      <c r="F383" s="15" t="str">
        <f t="shared" si="55"/>
        <v>12737</v>
      </c>
      <c r="G383" s="15" t="str">
        <f t="shared" si="56"/>
        <v>3-1</v>
      </c>
      <c r="H383" s="5" t="s">
        <v>479</v>
      </c>
      <c r="I383" s="5">
        <f t="shared" si="57"/>
        <v>2</v>
      </c>
      <c r="J383" s="5">
        <f t="shared" si="58"/>
        <v>2022</v>
      </c>
      <c r="K383" s="5">
        <f t="shared" si="59"/>
        <v>19</v>
      </c>
      <c r="L383" s="7">
        <f t="shared" si="60"/>
        <v>44611</v>
      </c>
      <c r="M383" s="5" t="s">
        <v>479</v>
      </c>
      <c r="U383" s="5" t="s">
        <v>33</v>
      </c>
      <c r="V383" s="5" t="str">
        <f t="shared" si="61"/>
        <v>clientes - varios</v>
      </c>
      <c r="W383" s="5" t="str">
        <f t="shared" si="62"/>
        <v>CLIENTES - VARIOS</v>
      </c>
      <c r="X383" s="5" t="str">
        <f t="shared" si="63"/>
        <v>Clientes - Varios</v>
      </c>
      <c r="Y383" s="5">
        <v>99999999</v>
      </c>
      <c r="Z383" s="5" t="s">
        <v>34</v>
      </c>
      <c r="AA383" s="5" t="s">
        <v>35</v>
      </c>
      <c r="AD383" s="5" t="s">
        <v>36</v>
      </c>
      <c r="AE383" s="5">
        <v>508.47</v>
      </c>
      <c r="AF383" s="5">
        <v>0</v>
      </c>
      <c r="AG383" s="5">
        <v>91.53</v>
      </c>
      <c r="AH383" s="5">
        <f t="shared" si="64"/>
        <v>600</v>
      </c>
    </row>
    <row r="384" spans="1:34" x14ac:dyDescent="0.25">
      <c r="A384" s="5">
        <v>369</v>
      </c>
      <c r="B384" s="5" t="s">
        <v>49</v>
      </c>
      <c r="C384" s="5" t="s">
        <v>30</v>
      </c>
      <c r="D384" s="5" t="s">
        <v>531</v>
      </c>
      <c r="E384" s="15" t="str">
        <f t="shared" si="65"/>
        <v>B003</v>
      </c>
      <c r="F384" s="15" t="str">
        <f t="shared" si="55"/>
        <v>12736</v>
      </c>
      <c r="G384" s="15" t="str">
        <f t="shared" si="56"/>
        <v>3-1</v>
      </c>
      <c r="H384" s="5" t="s">
        <v>479</v>
      </c>
      <c r="I384" s="5">
        <f t="shared" si="57"/>
        <v>2</v>
      </c>
      <c r="J384" s="5">
        <f t="shared" si="58"/>
        <v>2022</v>
      </c>
      <c r="K384" s="5">
        <f t="shared" si="59"/>
        <v>19</v>
      </c>
      <c r="L384" s="7">
        <f t="shared" si="60"/>
        <v>44611</v>
      </c>
      <c r="M384" s="5" t="s">
        <v>479</v>
      </c>
      <c r="U384" s="5" t="s">
        <v>33</v>
      </c>
      <c r="V384" s="5" t="str">
        <f t="shared" si="61"/>
        <v>clientes - varios</v>
      </c>
      <c r="W384" s="5" t="str">
        <f t="shared" si="62"/>
        <v>CLIENTES - VARIOS</v>
      </c>
      <c r="X384" s="5" t="str">
        <f t="shared" si="63"/>
        <v>Clientes - Varios</v>
      </c>
      <c r="Y384" s="5">
        <v>99999999</v>
      </c>
      <c r="Z384" s="5" t="s">
        <v>34</v>
      </c>
      <c r="AA384" s="5" t="s">
        <v>35</v>
      </c>
      <c r="AD384" s="5" t="s">
        <v>36</v>
      </c>
      <c r="AE384" s="5">
        <v>508.47</v>
      </c>
      <c r="AF384" s="5">
        <v>0</v>
      </c>
      <c r="AG384" s="5">
        <v>91.53</v>
      </c>
      <c r="AH384" s="5">
        <f t="shared" si="64"/>
        <v>600</v>
      </c>
    </row>
    <row r="385" spans="1:34" x14ac:dyDescent="0.25">
      <c r="A385" s="5">
        <v>370</v>
      </c>
      <c r="B385" s="5" t="s">
        <v>49</v>
      </c>
      <c r="C385" s="5" t="s">
        <v>30</v>
      </c>
      <c r="D385" s="5" t="s">
        <v>532</v>
      </c>
      <c r="E385" s="15" t="str">
        <f t="shared" si="65"/>
        <v>B003</v>
      </c>
      <c r="F385" s="15" t="str">
        <f t="shared" si="55"/>
        <v>12735</v>
      </c>
      <c r="G385" s="15" t="str">
        <f t="shared" si="56"/>
        <v>3-1</v>
      </c>
      <c r="H385" s="5" t="s">
        <v>479</v>
      </c>
      <c r="I385" s="5">
        <f t="shared" si="57"/>
        <v>2</v>
      </c>
      <c r="J385" s="5">
        <f t="shared" si="58"/>
        <v>2022</v>
      </c>
      <c r="K385" s="5">
        <f t="shared" si="59"/>
        <v>19</v>
      </c>
      <c r="L385" s="7">
        <f t="shared" si="60"/>
        <v>44611</v>
      </c>
      <c r="M385" s="5" t="s">
        <v>479</v>
      </c>
      <c r="U385" s="5" t="s">
        <v>33</v>
      </c>
      <c r="V385" s="5" t="str">
        <f t="shared" si="61"/>
        <v>clientes - varios</v>
      </c>
      <c r="W385" s="5" t="str">
        <f t="shared" si="62"/>
        <v>CLIENTES - VARIOS</v>
      </c>
      <c r="X385" s="5" t="str">
        <f t="shared" si="63"/>
        <v>Clientes - Varios</v>
      </c>
      <c r="Y385" s="5">
        <v>99999999</v>
      </c>
      <c r="Z385" s="5" t="s">
        <v>34</v>
      </c>
      <c r="AA385" s="5" t="s">
        <v>35</v>
      </c>
      <c r="AD385" s="5" t="s">
        <v>36</v>
      </c>
      <c r="AE385" s="5">
        <v>508.47</v>
      </c>
      <c r="AF385" s="5">
        <v>0</v>
      </c>
      <c r="AG385" s="5">
        <v>91.53</v>
      </c>
      <c r="AH385" s="5">
        <f t="shared" si="64"/>
        <v>600</v>
      </c>
    </row>
    <row r="386" spans="1:34" x14ac:dyDescent="0.25">
      <c r="A386" s="5">
        <v>371</v>
      </c>
      <c r="B386" s="5" t="s">
        <v>49</v>
      </c>
      <c r="C386" s="5" t="s">
        <v>30</v>
      </c>
      <c r="D386" s="5" t="s">
        <v>533</v>
      </c>
      <c r="E386" s="15" t="str">
        <f t="shared" si="65"/>
        <v>B003</v>
      </c>
      <c r="F386" s="15" t="str">
        <f t="shared" si="55"/>
        <v>12734</v>
      </c>
      <c r="G386" s="15" t="str">
        <f t="shared" si="56"/>
        <v>3-1</v>
      </c>
      <c r="H386" s="5" t="s">
        <v>479</v>
      </c>
      <c r="I386" s="5">
        <f t="shared" si="57"/>
        <v>2</v>
      </c>
      <c r="J386" s="5">
        <f t="shared" si="58"/>
        <v>2022</v>
      </c>
      <c r="K386" s="5">
        <f t="shared" si="59"/>
        <v>19</v>
      </c>
      <c r="L386" s="7">
        <f t="shared" si="60"/>
        <v>44611</v>
      </c>
      <c r="M386" s="5" t="s">
        <v>479</v>
      </c>
      <c r="U386" s="5" t="s">
        <v>33</v>
      </c>
      <c r="V386" s="5" t="str">
        <f t="shared" si="61"/>
        <v>clientes - varios</v>
      </c>
      <c r="W386" s="5" t="str">
        <f t="shared" si="62"/>
        <v>CLIENTES - VARIOS</v>
      </c>
      <c r="X386" s="5" t="str">
        <f t="shared" si="63"/>
        <v>Clientes - Varios</v>
      </c>
      <c r="Y386" s="5">
        <v>99999999</v>
      </c>
      <c r="Z386" s="5" t="s">
        <v>34</v>
      </c>
      <c r="AA386" s="5" t="s">
        <v>35</v>
      </c>
      <c r="AD386" s="5" t="s">
        <v>36</v>
      </c>
      <c r="AE386" s="5">
        <v>508.47</v>
      </c>
      <c r="AF386" s="5">
        <v>0</v>
      </c>
      <c r="AG386" s="5">
        <v>91.53</v>
      </c>
      <c r="AH386" s="5">
        <f t="shared" si="64"/>
        <v>600</v>
      </c>
    </row>
    <row r="387" spans="1:34" x14ac:dyDescent="0.25">
      <c r="A387" s="5">
        <v>372</v>
      </c>
      <c r="B387" s="5" t="s">
        <v>49</v>
      </c>
      <c r="C387" s="5" t="s">
        <v>30</v>
      </c>
      <c r="D387" s="5" t="s">
        <v>534</v>
      </c>
      <c r="E387" s="15" t="str">
        <f t="shared" si="65"/>
        <v>B003</v>
      </c>
      <c r="F387" s="15" t="str">
        <f t="shared" si="55"/>
        <v>12733</v>
      </c>
      <c r="G387" s="15" t="str">
        <f t="shared" si="56"/>
        <v>3-1</v>
      </c>
      <c r="H387" s="5" t="s">
        <v>479</v>
      </c>
      <c r="I387" s="5">
        <f t="shared" si="57"/>
        <v>2</v>
      </c>
      <c r="J387" s="5">
        <f t="shared" si="58"/>
        <v>2022</v>
      </c>
      <c r="K387" s="5">
        <f t="shared" si="59"/>
        <v>19</v>
      </c>
      <c r="L387" s="7">
        <f t="shared" si="60"/>
        <v>44611</v>
      </c>
      <c r="M387" s="5" t="s">
        <v>479</v>
      </c>
      <c r="U387" s="5" t="s">
        <v>33</v>
      </c>
      <c r="V387" s="5" t="str">
        <f t="shared" si="61"/>
        <v>clientes - varios</v>
      </c>
      <c r="W387" s="5" t="str">
        <f t="shared" si="62"/>
        <v>CLIENTES - VARIOS</v>
      </c>
      <c r="X387" s="5" t="str">
        <f t="shared" si="63"/>
        <v>Clientes - Varios</v>
      </c>
      <c r="Y387" s="5">
        <v>99999999</v>
      </c>
      <c r="Z387" s="5" t="s">
        <v>34</v>
      </c>
      <c r="AA387" s="5" t="s">
        <v>35</v>
      </c>
      <c r="AD387" s="5" t="s">
        <v>36</v>
      </c>
      <c r="AE387" s="5">
        <v>508.47</v>
      </c>
      <c r="AF387" s="5">
        <v>0</v>
      </c>
      <c r="AG387" s="5">
        <v>91.53</v>
      </c>
      <c r="AH387" s="5">
        <f t="shared" si="64"/>
        <v>600</v>
      </c>
    </row>
    <row r="388" spans="1:34" x14ac:dyDescent="0.25">
      <c r="A388" s="5">
        <v>373</v>
      </c>
      <c r="B388" s="5" t="s">
        <v>49</v>
      </c>
      <c r="C388" s="5" t="s">
        <v>30</v>
      </c>
      <c r="D388" s="5" t="s">
        <v>535</v>
      </c>
      <c r="E388" s="15" t="str">
        <f t="shared" si="65"/>
        <v>B003</v>
      </c>
      <c r="F388" s="15" t="str">
        <f t="shared" si="55"/>
        <v>12732</v>
      </c>
      <c r="G388" s="15" t="str">
        <f t="shared" si="56"/>
        <v>3-1</v>
      </c>
      <c r="H388" s="5" t="s">
        <v>479</v>
      </c>
      <c r="I388" s="5">
        <f t="shared" si="57"/>
        <v>2</v>
      </c>
      <c r="J388" s="5">
        <f t="shared" si="58"/>
        <v>2022</v>
      </c>
      <c r="K388" s="5">
        <f t="shared" si="59"/>
        <v>19</v>
      </c>
      <c r="L388" s="7">
        <f t="shared" si="60"/>
        <v>44611</v>
      </c>
      <c r="M388" s="5" t="s">
        <v>479</v>
      </c>
      <c r="U388" s="5" t="s">
        <v>33</v>
      </c>
      <c r="V388" s="5" t="str">
        <f t="shared" si="61"/>
        <v>clientes - varios</v>
      </c>
      <c r="W388" s="5" t="str">
        <f t="shared" si="62"/>
        <v>CLIENTES - VARIOS</v>
      </c>
      <c r="X388" s="5" t="str">
        <f t="shared" si="63"/>
        <v>Clientes - Varios</v>
      </c>
      <c r="Y388" s="5">
        <v>99999999</v>
      </c>
      <c r="Z388" s="5" t="s">
        <v>34</v>
      </c>
      <c r="AA388" s="5" t="s">
        <v>35</v>
      </c>
      <c r="AD388" s="5" t="s">
        <v>36</v>
      </c>
      <c r="AE388" s="5">
        <v>508.47</v>
      </c>
      <c r="AF388" s="5">
        <v>0</v>
      </c>
      <c r="AG388" s="5">
        <v>91.53</v>
      </c>
      <c r="AH388" s="5">
        <f t="shared" si="64"/>
        <v>600</v>
      </c>
    </row>
    <row r="389" spans="1:34" x14ac:dyDescent="0.25">
      <c r="A389" s="5">
        <v>374</v>
      </c>
      <c r="B389" s="5" t="s">
        <v>49</v>
      </c>
      <c r="C389" s="5" t="s">
        <v>30</v>
      </c>
      <c r="D389" s="5" t="s">
        <v>536</v>
      </c>
      <c r="E389" s="15" t="str">
        <f t="shared" si="65"/>
        <v>B003</v>
      </c>
      <c r="F389" s="15" t="str">
        <f t="shared" si="55"/>
        <v>12731</v>
      </c>
      <c r="G389" s="15" t="str">
        <f t="shared" si="56"/>
        <v>3-1</v>
      </c>
      <c r="H389" s="5" t="s">
        <v>479</v>
      </c>
      <c r="I389" s="5">
        <f t="shared" si="57"/>
        <v>2</v>
      </c>
      <c r="J389" s="5">
        <f t="shared" si="58"/>
        <v>2022</v>
      </c>
      <c r="K389" s="5">
        <f t="shared" si="59"/>
        <v>19</v>
      </c>
      <c r="L389" s="7">
        <f t="shared" si="60"/>
        <v>44611</v>
      </c>
      <c r="M389" s="5" t="s">
        <v>479</v>
      </c>
      <c r="U389" s="5" t="s">
        <v>33</v>
      </c>
      <c r="V389" s="5" t="str">
        <f t="shared" si="61"/>
        <v>clientes - varios</v>
      </c>
      <c r="W389" s="5" t="str">
        <f t="shared" si="62"/>
        <v>CLIENTES - VARIOS</v>
      </c>
      <c r="X389" s="5" t="str">
        <f t="shared" si="63"/>
        <v>Clientes - Varios</v>
      </c>
      <c r="Y389" s="5">
        <v>99999999</v>
      </c>
      <c r="Z389" s="5" t="s">
        <v>34</v>
      </c>
      <c r="AA389" s="5" t="s">
        <v>35</v>
      </c>
      <c r="AD389" s="5" t="s">
        <v>36</v>
      </c>
      <c r="AE389" s="5">
        <v>508.47</v>
      </c>
      <c r="AF389" s="5">
        <v>0</v>
      </c>
      <c r="AG389" s="5">
        <v>91.53</v>
      </c>
      <c r="AH389" s="5">
        <f t="shared" si="64"/>
        <v>600</v>
      </c>
    </row>
    <row r="390" spans="1:34" x14ac:dyDescent="0.25">
      <c r="A390" s="5">
        <v>375</v>
      </c>
      <c r="B390" s="5" t="s">
        <v>49</v>
      </c>
      <c r="C390" s="5" t="s">
        <v>30</v>
      </c>
      <c r="D390" s="5" t="s">
        <v>537</v>
      </c>
      <c r="E390" s="15" t="str">
        <f t="shared" si="65"/>
        <v>B003</v>
      </c>
      <c r="F390" s="15" t="str">
        <f t="shared" si="55"/>
        <v>12730</v>
      </c>
      <c r="G390" s="15" t="str">
        <f t="shared" si="56"/>
        <v>3-1</v>
      </c>
      <c r="H390" s="5" t="s">
        <v>479</v>
      </c>
      <c r="I390" s="5">
        <f t="shared" si="57"/>
        <v>2</v>
      </c>
      <c r="J390" s="5">
        <f t="shared" si="58"/>
        <v>2022</v>
      </c>
      <c r="K390" s="5">
        <f t="shared" si="59"/>
        <v>19</v>
      </c>
      <c r="L390" s="7">
        <f t="shared" si="60"/>
        <v>44611</v>
      </c>
      <c r="M390" s="5" t="s">
        <v>479</v>
      </c>
      <c r="U390" s="5" t="s">
        <v>33</v>
      </c>
      <c r="V390" s="5" t="str">
        <f t="shared" si="61"/>
        <v>clientes - varios</v>
      </c>
      <c r="W390" s="5" t="str">
        <f t="shared" si="62"/>
        <v>CLIENTES - VARIOS</v>
      </c>
      <c r="X390" s="5" t="str">
        <f t="shared" si="63"/>
        <v>Clientes - Varios</v>
      </c>
      <c r="Y390" s="5">
        <v>99999999</v>
      </c>
      <c r="Z390" s="5" t="s">
        <v>34</v>
      </c>
      <c r="AA390" s="5" t="s">
        <v>35</v>
      </c>
      <c r="AD390" s="5" t="s">
        <v>36</v>
      </c>
      <c r="AE390" s="5">
        <v>508.47</v>
      </c>
      <c r="AF390" s="5">
        <v>0</v>
      </c>
      <c r="AG390" s="5">
        <v>91.53</v>
      </c>
      <c r="AH390" s="5">
        <f t="shared" si="64"/>
        <v>600</v>
      </c>
    </row>
    <row r="391" spans="1:34" x14ac:dyDescent="0.25">
      <c r="A391" s="5">
        <v>376</v>
      </c>
      <c r="B391" s="5" t="s">
        <v>49</v>
      </c>
      <c r="C391" s="5" t="s">
        <v>30</v>
      </c>
      <c r="D391" s="5" t="s">
        <v>538</v>
      </c>
      <c r="E391" s="15" t="str">
        <f t="shared" si="65"/>
        <v>B003</v>
      </c>
      <c r="F391" s="15" t="str">
        <f t="shared" si="55"/>
        <v>12729</v>
      </c>
      <c r="G391" s="15" t="str">
        <f t="shared" si="56"/>
        <v>3-1</v>
      </c>
      <c r="H391" s="5" t="s">
        <v>479</v>
      </c>
      <c r="I391" s="5">
        <f t="shared" si="57"/>
        <v>2</v>
      </c>
      <c r="J391" s="5">
        <f t="shared" si="58"/>
        <v>2022</v>
      </c>
      <c r="K391" s="5">
        <f t="shared" si="59"/>
        <v>19</v>
      </c>
      <c r="L391" s="7">
        <f t="shared" si="60"/>
        <v>44611</v>
      </c>
      <c r="M391" s="5" t="s">
        <v>479</v>
      </c>
      <c r="U391" s="5" t="s">
        <v>33</v>
      </c>
      <c r="V391" s="5" t="str">
        <f t="shared" si="61"/>
        <v>clientes - varios</v>
      </c>
      <c r="W391" s="5" t="str">
        <f t="shared" si="62"/>
        <v>CLIENTES - VARIOS</v>
      </c>
      <c r="X391" s="5" t="str">
        <f t="shared" si="63"/>
        <v>Clientes - Varios</v>
      </c>
      <c r="Y391" s="5">
        <v>99999999</v>
      </c>
      <c r="Z391" s="5" t="s">
        <v>34</v>
      </c>
      <c r="AA391" s="5" t="s">
        <v>35</v>
      </c>
      <c r="AD391" s="5" t="s">
        <v>36</v>
      </c>
      <c r="AE391" s="5">
        <v>508.47</v>
      </c>
      <c r="AF391" s="5">
        <v>0</v>
      </c>
      <c r="AG391" s="5">
        <v>91.53</v>
      </c>
      <c r="AH391" s="5">
        <f t="shared" si="64"/>
        <v>600</v>
      </c>
    </row>
    <row r="392" spans="1:34" x14ac:dyDescent="0.25">
      <c r="A392" s="5">
        <v>377</v>
      </c>
      <c r="B392" s="5" t="s">
        <v>49</v>
      </c>
      <c r="C392" s="5" t="s">
        <v>30</v>
      </c>
      <c r="D392" s="5" t="s">
        <v>539</v>
      </c>
      <c r="E392" s="15" t="str">
        <f t="shared" si="65"/>
        <v>B003</v>
      </c>
      <c r="F392" s="15" t="str">
        <f t="shared" si="55"/>
        <v>12728</v>
      </c>
      <c r="G392" s="15" t="str">
        <f t="shared" si="56"/>
        <v>3-1</v>
      </c>
      <c r="H392" s="5" t="s">
        <v>479</v>
      </c>
      <c r="I392" s="5">
        <f t="shared" si="57"/>
        <v>2</v>
      </c>
      <c r="J392" s="5">
        <f t="shared" si="58"/>
        <v>2022</v>
      </c>
      <c r="K392" s="5">
        <f t="shared" si="59"/>
        <v>19</v>
      </c>
      <c r="L392" s="7">
        <f t="shared" si="60"/>
        <v>44611</v>
      </c>
      <c r="M392" s="5" t="s">
        <v>479</v>
      </c>
      <c r="U392" s="5" t="s">
        <v>33</v>
      </c>
      <c r="V392" s="5" t="str">
        <f t="shared" si="61"/>
        <v>clientes - varios</v>
      </c>
      <c r="W392" s="5" t="str">
        <f t="shared" si="62"/>
        <v>CLIENTES - VARIOS</v>
      </c>
      <c r="X392" s="5" t="str">
        <f t="shared" si="63"/>
        <v>Clientes - Varios</v>
      </c>
      <c r="Y392" s="5">
        <v>99999999</v>
      </c>
      <c r="Z392" s="5" t="s">
        <v>34</v>
      </c>
      <c r="AA392" s="5" t="s">
        <v>35</v>
      </c>
      <c r="AD392" s="5" t="s">
        <v>36</v>
      </c>
      <c r="AE392" s="5">
        <v>508.47</v>
      </c>
      <c r="AF392" s="5">
        <v>0</v>
      </c>
      <c r="AG392" s="5">
        <v>91.53</v>
      </c>
      <c r="AH392" s="5">
        <f t="shared" si="64"/>
        <v>600</v>
      </c>
    </row>
    <row r="393" spans="1:34" x14ac:dyDescent="0.25">
      <c r="A393" s="5">
        <v>378</v>
      </c>
      <c r="B393" s="5" t="s">
        <v>29</v>
      </c>
      <c r="C393" s="5" t="s">
        <v>30</v>
      </c>
      <c r="D393" s="5" t="s">
        <v>540</v>
      </c>
      <c r="E393" s="15" t="str">
        <f t="shared" si="65"/>
        <v>B001</v>
      </c>
      <c r="F393" s="15" t="str">
        <f t="shared" si="55"/>
        <v>17166</v>
      </c>
      <c r="G393" s="15" t="str">
        <f t="shared" si="56"/>
        <v>1-1</v>
      </c>
      <c r="H393" s="5" t="s">
        <v>479</v>
      </c>
      <c r="I393" s="5">
        <f t="shared" si="57"/>
        <v>2</v>
      </c>
      <c r="J393" s="5">
        <f t="shared" si="58"/>
        <v>2022</v>
      </c>
      <c r="K393" s="5">
        <f t="shared" si="59"/>
        <v>19</v>
      </c>
      <c r="L393" s="7">
        <f t="shared" si="60"/>
        <v>44611</v>
      </c>
      <c r="M393" s="5" t="s">
        <v>479</v>
      </c>
      <c r="U393" s="5" t="s">
        <v>33</v>
      </c>
      <c r="V393" s="5" t="str">
        <f t="shared" si="61"/>
        <v>clientes - varios</v>
      </c>
      <c r="W393" s="5" t="str">
        <f t="shared" si="62"/>
        <v>CLIENTES - VARIOS</v>
      </c>
      <c r="X393" s="5" t="str">
        <f t="shared" si="63"/>
        <v>Clientes - Varios</v>
      </c>
      <c r="Y393" s="5">
        <v>99999999</v>
      </c>
      <c r="Z393" s="5" t="s">
        <v>34</v>
      </c>
      <c r="AA393" s="5" t="s">
        <v>35</v>
      </c>
      <c r="AD393" s="5" t="s">
        <v>36</v>
      </c>
      <c r="AE393" s="5">
        <v>77.97</v>
      </c>
      <c r="AF393" s="5">
        <v>0</v>
      </c>
      <c r="AG393" s="5">
        <v>14.03</v>
      </c>
      <c r="AH393" s="5">
        <f t="shared" si="64"/>
        <v>92</v>
      </c>
    </row>
    <row r="394" spans="1:34" x14ac:dyDescent="0.25">
      <c r="A394" s="5">
        <v>379</v>
      </c>
      <c r="B394" s="5" t="s">
        <v>29</v>
      </c>
      <c r="C394" s="5" t="s">
        <v>30</v>
      </c>
      <c r="D394" s="5" t="s">
        <v>541</v>
      </c>
      <c r="E394" s="15" t="str">
        <f t="shared" si="65"/>
        <v>B001</v>
      </c>
      <c r="F394" s="15" t="str">
        <f t="shared" si="55"/>
        <v>17165</v>
      </c>
      <c r="G394" s="15" t="str">
        <f t="shared" si="56"/>
        <v>1-1</v>
      </c>
      <c r="H394" s="5" t="s">
        <v>479</v>
      </c>
      <c r="I394" s="5">
        <f t="shared" si="57"/>
        <v>2</v>
      </c>
      <c r="J394" s="5">
        <f t="shared" si="58"/>
        <v>2022</v>
      </c>
      <c r="K394" s="5">
        <f t="shared" si="59"/>
        <v>19</v>
      </c>
      <c r="L394" s="7">
        <f t="shared" si="60"/>
        <v>44611</v>
      </c>
      <c r="M394" s="5" t="s">
        <v>479</v>
      </c>
      <c r="U394" s="5" t="s">
        <v>33</v>
      </c>
      <c r="V394" s="5" t="str">
        <f t="shared" si="61"/>
        <v>clientes - varios</v>
      </c>
      <c r="W394" s="5" t="str">
        <f t="shared" si="62"/>
        <v>CLIENTES - VARIOS</v>
      </c>
      <c r="X394" s="5" t="str">
        <f t="shared" si="63"/>
        <v>Clientes - Varios</v>
      </c>
      <c r="Y394" s="5">
        <v>99999999</v>
      </c>
      <c r="Z394" s="5" t="s">
        <v>34</v>
      </c>
      <c r="AA394" s="5" t="s">
        <v>35</v>
      </c>
      <c r="AD394" s="5" t="s">
        <v>36</v>
      </c>
      <c r="AE394" s="5">
        <v>122.88</v>
      </c>
      <c r="AF394" s="5">
        <v>0</v>
      </c>
      <c r="AG394" s="5">
        <v>22.12</v>
      </c>
      <c r="AH394" s="5">
        <f t="shared" si="64"/>
        <v>145</v>
      </c>
    </row>
    <row r="395" spans="1:34" x14ac:dyDescent="0.25">
      <c r="A395" s="5">
        <v>380</v>
      </c>
      <c r="B395" s="5" t="s">
        <v>29</v>
      </c>
      <c r="C395" s="5" t="s">
        <v>38</v>
      </c>
      <c r="D395" s="5" t="s">
        <v>542</v>
      </c>
      <c r="E395" s="15" t="str">
        <f t="shared" si="65"/>
        <v>F001</v>
      </c>
      <c r="F395" s="15" t="str">
        <f t="shared" si="55"/>
        <v>8545</v>
      </c>
      <c r="G395" s="15" t="str">
        <f t="shared" si="56"/>
        <v>1-8</v>
      </c>
      <c r="H395" s="5" t="s">
        <v>479</v>
      </c>
      <c r="I395" s="5">
        <f t="shared" si="57"/>
        <v>2</v>
      </c>
      <c r="J395" s="5">
        <f t="shared" si="58"/>
        <v>2022</v>
      </c>
      <c r="K395" s="5">
        <f t="shared" si="59"/>
        <v>19</v>
      </c>
      <c r="L395" s="7">
        <f t="shared" si="60"/>
        <v>44611</v>
      </c>
      <c r="M395" s="5" t="s">
        <v>479</v>
      </c>
      <c r="U395" s="5" t="s">
        <v>543</v>
      </c>
      <c r="V395" s="5" t="str">
        <f t="shared" si="61"/>
        <v>soldaduras &amp; perfiles s.a.c</v>
      </c>
      <c r="W395" s="5" t="str">
        <f t="shared" si="62"/>
        <v>SOLDADURAS &amp; PERFILES S.A.C</v>
      </c>
      <c r="X395" s="5" t="str">
        <f t="shared" si="63"/>
        <v>Soldaduras &amp; Perfiles S.A.C</v>
      </c>
      <c r="Y395" s="5">
        <v>20602893490</v>
      </c>
      <c r="Z395" s="5" t="s">
        <v>34</v>
      </c>
      <c r="AA395" s="5" t="s">
        <v>35</v>
      </c>
      <c r="AD395" s="5" t="s">
        <v>36</v>
      </c>
      <c r="AE395" s="5">
        <v>42.37</v>
      </c>
      <c r="AF395" s="5">
        <v>0</v>
      </c>
      <c r="AG395" s="5">
        <v>7.63</v>
      </c>
      <c r="AH395" s="5">
        <f t="shared" si="64"/>
        <v>50</v>
      </c>
    </row>
    <row r="396" spans="1:34" x14ac:dyDescent="0.25">
      <c r="A396" s="5">
        <v>381</v>
      </c>
      <c r="B396" s="5" t="s">
        <v>29</v>
      </c>
      <c r="C396" s="5" t="s">
        <v>38</v>
      </c>
      <c r="D396" s="5" t="s">
        <v>544</v>
      </c>
      <c r="E396" s="15" t="str">
        <f t="shared" si="65"/>
        <v>F001</v>
      </c>
      <c r="F396" s="15" t="str">
        <f t="shared" si="55"/>
        <v>8544</v>
      </c>
      <c r="G396" s="15" t="str">
        <f t="shared" si="56"/>
        <v>1-8</v>
      </c>
      <c r="H396" s="5" t="s">
        <v>479</v>
      </c>
      <c r="I396" s="5">
        <f t="shared" si="57"/>
        <v>2</v>
      </c>
      <c r="J396" s="5">
        <f t="shared" si="58"/>
        <v>2022</v>
      </c>
      <c r="K396" s="5">
        <f t="shared" si="59"/>
        <v>19</v>
      </c>
      <c r="L396" s="7">
        <f t="shared" si="60"/>
        <v>44611</v>
      </c>
      <c r="M396" s="5" t="s">
        <v>479</v>
      </c>
      <c r="S396" s="5" t="s">
        <v>40</v>
      </c>
      <c r="T396" s="5" t="s">
        <v>41</v>
      </c>
      <c r="U396" s="5" t="s">
        <v>42</v>
      </c>
      <c r="V396" s="5" t="str">
        <f t="shared" si="61"/>
        <v>cubas tapia yon elvis</v>
      </c>
      <c r="W396" s="5" t="str">
        <f t="shared" si="62"/>
        <v>CUBAS TAPIA YON ELVIS</v>
      </c>
      <c r="X396" s="5" t="str">
        <f t="shared" si="63"/>
        <v>Cubas Tapia Yon Elvis</v>
      </c>
      <c r="Y396" s="5">
        <v>10707562914</v>
      </c>
      <c r="Z396" s="5" t="s">
        <v>34</v>
      </c>
      <c r="AA396" s="5" t="s">
        <v>35</v>
      </c>
      <c r="AD396" s="5" t="s">
        <v>36</v>
      </c>
      <c r="AE396" s="5">
        <v>457.63</v>
      </c>
      <c r="AF396" s="5">
        <v>0</v>
      </c>
      <c r="AG396" s="5">
        <v>82.37</v>
      </c>
      <c r="AH396" s="5">
        <f t="shared" si="64"/>
        <v>540</v>
      </c>
    </row>
    <row r="397" spans="1:34" x14ac:dyDescent="0.25">
      <c r="A397" s="5">
        <v>382</v>
      </c>
      <c r="B397" s="5" t="s">
        <v>29</v>
      </c>
      <c r="C397" s="5" t="s">
        <v>38</v>
      </c>
      <c r="D397" s="5" t="s">
        <v>545</v>
      </c>
      <c r="E397" s="15" t="str">
        <f t="shared" si="65"/>
        <v>F001</v>
      </c>
      <c r="F397" s="15" t="str">
        <f t="shared" si="55"/>
        <v>8543</v>
      </c>
      <c r="G397" s="15" t="str">
        <f t="shared" si="56"/>
        <v>1-8</v>
      </c>
      <c r="H397" s="5" t="s">
        <v>479</v>
      </c>
      <c r="I397" s="5">
        <f t="shared" si="57"/>
        <v>2</v>
      </c>
      <c r="J397" s="5">
        <f t="shared" si="58"/>
        <v>2022</v>
      </c>
      <c r="K397" s="5">
        <f t="shared" si="59"/>
        <v>19</v>
      </c>
      <c r="L397" s="7">
        <f t="shared" si="60"/>
        <v>44611</v>
      </c>
      <c r="M397" s="5" t="s">
        <v>479</v>
      </c>
      <c r="R397" s="5" t="s">
        <v>395</v>
      </c>
      <c r="S397" s="5" t="s">
        <v>168</v>
      </c>
      <c r="T397" s="5" t="s">
        <v>169</v>
      </c>
      <c r="U397" s="5" t="s">
        <v>396</v>
      </c>
      <c r="V397" s="5" t="str">
        <f t="shared" si="61"/>
        <v>transportes pasamayo s r ltda</v>
      </c>
      <c r="W397" s="5" t="str">
        <f t="shared" si="62"/>
        <v>TRANSPORTES PASAMAYO S R LTDA</v>
      </c>
      <c r="X397" s="5" t="str">
        <f t="shared" si="63"/>
        <v>Transportes Pasamayo S R Ltda</v>
      </c>
      <c r="Y397" s="5">
        <v>20225171719</v>
      </c>
      <c r="Z397" s="5" t="s">
        <v>34</v>
      </c>
      <c r="AA397" s="5" t="s">
        <v>35</v>
      </c>
      <c r="AD397" s="5" t="s">
        <v>36</v>
      </c>
      <c r="AE397" s="5">
        <v>159.32</v>
      </c>
      <c r="AF397" s="5">
        <v>0</v>
      </c>
      <c r="AG397" s="5">
        <v>28.68</v>
      </c>
      <c r="AH397" s="5">
        <f t="shared" si="64"/>
        <v>188</v>
      </c>
    </row>
    <row r="398" spans="1:34" x14ac:dyDescent="0.25">
      <c r="A398" s="5">
        <v>383</v>
      </c>
      <c r="B398" s="5" t="s">
        <v>29</v>
      </c>
      <c r="C398" s="5" t="s">
        <v>38</v>
      </c>
      <c r="D398" s="5" t="s">
        <v>546</v>
      </c>
      <c r="E398" s="15" t="str">
        <f t="shared" si="65"/>
        <v>F001</v>
      </c>
      <c r="F398" s="15" t="str">
        <f t="shared" si="55"/>
        <v>8542</v>
      </c>
      <c r="G398" s="15" t="str">
        <f t="shared" si="56"/>
        <v>1-8</v>
      </c>
      <c r="H398" s="5" t="s">
        <v>547</v>
      </c>
      <c r="I398" s="5">
        <f t="shared" si="57"/>
        <v>2</v>
      </c>
      <c r="J398" s="5">
        <f t="shared" si="58"/>
        <v>2022</v>
      </c>
      <c r="K398" s="5">
        <f t="shared" si="59"/>
        <v>18</v>
      </c>
      <c r="L398" s="7">
        <f t="shared" si="60"/>
        <v>44610</v>
      </c>
      <c r="M398" s="5" t="s">
        <v>547</v>
      </c>
      <c r="S398" s="5" t="s">
        <v>168</v>
      </c>
      <c r="T398" s="5" t="s">
        <v>169</v>
      </c>
      <c r="U398" s="5" t="s">
        <v>269</v>
      </c>
      <c r="V398" s="5" t="str">
        <f t="shared" si="61"/>
        <v>rios coronel maria marcelina</v>
      </c>
      <c r="W398" s="5" t="str">
        <f t="shared" si="62"/>
        <v>RIOS CORONEL MARIA MARCELINA</v>
      </c>
      <c r="X398" s="5" t="str">
        <f t="shared" si="63"/>
        <v>Rios Coronel Maria Marcelina</v>
      </c>
      <c r="Y398" s="5">
        <v>10451194114</v>
      </c>
      <c r="Z398" s="5" t="s">
        <v>34</v>
      </c>
      <c r="AA398" s="5" t="s">
        <v>35</v>
      </c>
      <c r="AD398" s="5" t="s">
        <v>36</v>
      </c>
      <c r="AE398" s="5">
        <v>424.15</v>
      </c>
      <c r="AF398" s="5">
        <v>0</v>
      </c>
      <c r="AG398" s="5">
        <v>76.349999999999994</v>
      </c>
      <c r="AH398" s="5">
        <f t="shared" si="64"/>
        <v>500.5</v>
      </c>
    </row>
    <row r="399" spans="1:34" x14ac:dyDescent="0.25">
      <c r="A399" s="5">
        <v>384</v>
      </c>
      <c r="B399" s="5" t="s">
        <v>29</v>
      </c>
      <c r="C399" s="5" t="s">
        <v>38</v>
      </c>
      <c r="D399" s="5" t="s">
        <v>548</v>
      </c>
      <c r="E399" s="15" t="str">
        <f t="shared" si="65"/>
        <v>F001</v>
      </c>
      <c r="F399" s="15" t="str">
        <f t="shared" si="55"/>
        <v>8541</v>
      </c>
      <c r="G399" s="15" t="str">
        <f t="shared" si="56"/>
        <v>1-8</v>
      </c>
      <c r="H399" s="5" t="s">
        <v>547</v>
      </c>
      <c r="I399" s="5">
        <f t="shared" si="57"/>
        <v>2</v>
      </c>
      <c r="J399" s="5">
        <f t="shared" si="58"/>
        <v>2022</v>
      </c>
      <c r="K399" s="5">
        <f t="shared" si="59"/>
        <v>18</v>
      </c>
      <c r="L399" s="7">
        <f t="shared" si="60"/>
        <v>44610</v>
      </c>
      <c r="M399" s="5" t="s">
        <v>547</v>
      </c>
      <c r="R399" s="5" t="s">
        <v>92</v>
      </c>
      <c r="S399" s="5" t="s">
        <v>40</v>
      </c>
      <c r="T399" s="5" t="s">
        <v>41</v>
      </c>
      <c r="U399" s="5" t="s">
        <v>200</v>
      </c>
      <c r="V399" s="5" t="str">
        <f t="shared" si="61"/>
        <v>rodrigo vasquez jesus juan jose</v>
      </c>
      <c r="W399" s="5" t="str">
        <f t="shared" si="62"/>
        <v>RODRIGO VASQUEZ JESUS JUAN JOSE</v>
      </c>
      <c r="X399" s="5" t="str">
        <f t="shared" si="63"/>
        <v>Rodrigo Vasquez Jesus Juan Jose</v>
      </c>
      <c r="Y399" s="5">
        <v>10471184506</v>
      </c>
      <c r="Z399" s="5" t="s">
        <v>34</v>
      </c>
      <c r="AA399" s="5" t="s">
        <v>35</v>
      </c>
      <c r="AD399" s="5" t="s">
        <v>36</v>
      </c>
      <c r="AE399" s="5">
        <v>119.49</v>
      </c>
      <c r="AF399" s="5">
        <v>0</v>
      </c>
      <c r="AG399" s="5">
        <v>21.51</v>
      </c>
      <c r="AH399" s="5">
        <f t="shared" si="64"/>
        <v>141</v>
      </c>
    </row>
    <row r="400" spans="1:34" x14ac:dyDescent="0.25">
      <c r="A400" s="5">
        <v>385</v>
      </c>
      <c r="B400" s="5" t="s">
        <v>55</v>
      </c>
      <c r="C400" s="5" t="s">
        <v>38</v>
      </c>
      <c r="D400" s="5" t="s">
        <v>549</v>
      </c>
      <c r="E400" s="15" t="str">
        <f t="shared" si="65"/>
        <v>F002</v>
      </c>
      <c r="F400" s="15" t="str">
        <f t="shared" si="55"/>
        <v>3467</v>
      </c>
      <c r="G400" s="15" t="str">
        <f t="shared" si="56"/>
        <v>2-3</v>
      </c>
      <c r="H400" s="5" t="s">
        <v>547</v>
      </c>
      <c r="I400" s="5">
        <f t="shared" si="57"/>
        <v>2</v>
      </c>
      <c r="J400" s="5">
        <f t="shared" si="58"/>
        <v>2022</v>
      </c>
      <c r="K400" s="5">
        <f t="shared" si="59"/>
        <v>18</v>
      </c>
      <c r="L400" s="7">
        <f t="shared" si="60"/>
        <v>44610</v>
      </c>
      <c r="M400" s="5" t="s">
        <v>547</v>
      </c>
      <c r="R400" s="5" t="s">
        <v>41</v>
      </c>
      <c r="S400" s="5" t="s">
        <v>40</v>
      </c>
      <c r="T400" s="5" t="s">
        <v>41</v>
      </c>
      <c r="U400" s="5" t="s">
        <v>95</v>
      </c>
      <c r="V400" s="5" t="str">
        <f t="shared" si="61"/>
        <v>distribuciones e.m.i. s.a.c.</v>
      </c>
      <c r="W400" s="5" t="str">
        <f t="shared" si="62"/>
        <v>DISTRIBUCIONES E.M.I. S.A.C.</v>
      </c>
      <c r="X400" s="5" t="str">
        <f t="shared" si="63"/>
        <v>Distribuciones E.M.I. S.A.C.</v>
      </c>
      <c r="Y400" s="5">
        <v>20352813711</v>
      </c>
      <c r="Z400" s="5" t="s">
        <v>34</v>
      </c>
      <c r="AA400" s="5" t="s">
        <v>35</v>
      </c>
      <c r="AD400" s="5" t="s">
        <v>36</v>
      </c>
      <c r="AE400" s="5">
        <v>59.32</v>
      </c>
      <c r="AF400" s="5">
        <v>0</v>
      </c>
      <c r="AG400" s="5">
        <v>10.68</v>
      </c>
      <c r="AH400" s="5">
        <f t="shared" si="64"/>
        <v>70</v>
      </c>
    </row>
    <row r="401" spans="1:34" x14ac:dyDescent="0.25">
      <c r="A401" s="5">
        <v>386</v>
      </c>
      <c r="B401" s="5" t="s">
        <v>49</v>
      </c>
      <c r="C401" s="5" t="s">
        <v>38</v>
      </c>
      <c r="D401" s="5" t="s">
        <v>550</v>
      </c>
      <c r="E401" s="15" t="str">
        <f t="shared" si="65"/>
        <v>F003</v>
      </c>
      <c r="F401" s="15" t="str">
        <f t="shared" ref="F401:F464" si="66">IF(LEFT(RIGHT(D401,5),1)="-",RIGHT(D401,4),RIGHT(D401,5))</f>
        <v>2106</v>
      </c>
      <c r="G401" s="15" t="str">
        <f t="shared" ref="G401:G464" si="67">MID(D401,4,3)</f>
        <v>3-2</v>
      </c>
      <c r="H401" s="5" t="s">
        <v>547</v>
      </c>
      <c r="I401" s="5">
        <f t="shared" ref="I401:I464" si="68">MONTH(H401)</f>
        <v>2</v>
      </c>
      <c r="J401" s="5">
        <f t="shared" ref="J401:J464" si="69">YEAR(H401)</f>
        <v>2022</v>
      </c>
      <c r="K401" s="5">
        <f t="shared" ref="K401:K464" si="70">DAY(H401)</f>
        <v>18</v>
      </c>
      <c r="L401" s="7">
        <f t="shared" ref="L401:L464" si="71">DATE(J401,I401,K401)</f>
        <v>44610</v>
      </c>
      <c r="M401" s="5" t="s">
        <v>547</v>
      </c>
      <c r="S401" s="5" t="s">
        <v>40</v>
      </c>
      <c r="T401" s="5" t="s">
        <v>41</v>
      </c>
      <c r="U401" s="5" t="s">
        <v>157</v>
      </c>
      <c r="V401" s="5" t="str">
        <f t="shared" ref="V401:V464" si="72">LOWER(U401)</f>
        <v>la torre vallejos fernando camilo</v>
      </c>
      <c r="W401" s="5" t="str">
        <f t="shared" ref="W401:W464" si="73">UPPER(U401)</f>
        <v>LA TORRE VALLEJOS FERNANDO CAMILO</v>
      </c>
      <c r="X401" s="5" t="str">
        <f t="shared" ref="X401:X464" si="74">PROPER(W401)</f>
        <v>La Torre Vallejos Fernando Camilo</v>
      </c>
      <c r="Y401" s="5">
        <v>10167268094</v>
      </c>
      <c r="Z401" s="5" t="s">
        <v>34</v>
      </c>
      <c r="AA401" s="5" t="s">
        <v>35</v>
      </c>
      <c r="AD401" s="5" t="s">
        <v>36</v>
      </c>
      <c r="AE401" s="5">
        <v>52.54</v>
      </c>
      <c r="AF401" s="5">
        <v>0</v>
      </c>
      <c r="AG401" s="5">
        <v>9.4600000000000009</v>
      </c>
      <c r="AH401" s="5">
        <f t="shared" ref="AH401:AH464" si="75">AE401+AG401</f>
        <v>62</v>
      </c>
    </row>
    <row r="402" spans="1:34" x14ac:dyDescent="0.25">
      <c r="A402" s="5">
        <v>387</v>
      </c>
      <c r="B402" s="5" t="s">
        <v>49</v>
      </c>
      <c r="C402" s="5" t="s">
        <v>30</v>
      </c>
      <c r="D402" s="5" t="s">
        <v>551</v>
      </c>
      <c r="E402" s="15" t="str">
        <f t="shared" ref="E402:E465" si="76">LEFT(D402,4)</f>
        <v>B003</v>
      </c>
      <c r="F402" s="15" t="str">
        <f t="shared" si="66"/>
        <v>12727</v>
      </c>
      <c r="G402" s="15" t="str">
        <f t="shared" si="67"/>
        <v>3-1</v>
      </c>
      <c r="H402" s="5" t="s">
        <v>547</v>
      </c>
      <c r="I402" s="5">
        <f t="shared" si="68"/>
        <v>2</v>
      </c>
      <c r="J402" s="5">
        <f t="shared" si="69"/>
        <v>2022</v>
      </c>
      <c r="K402" s="5">
        <f t="shared" si="70"/>
        <v>18</v>
      </c>
      <c r="L402" s="7">
        <f t="shared" si="71"/>
        <v>44610</v>
      </c>
      <c r="M402" s="5" t="s">
        <v>547</v>
      </c>
      <c r="U402" s="5" t="s">
        <v>33</v>
      </c>
      <c r="V402" s="5" t="str">
        <f t="shared" si="72"/>
        <v>clientes - varios</v>
      </c>
      <c r="W402" s="5" t="str">
        <f t="shared" si="73"/>
        <v>CLIENTES - VARIOS</v>
      </c>
      <c r="X402" s="5" t="str">
        <f t="shared" si="74"/>
        <v>Clientes - Varios</v>
      </c>
      <c r="Y402" s="5">
        <v>99999999</v>
      </c>
      <c r="Z402" s="5" t="s">
        <v>34</v>
      </c>
      <c r="AA402" s="5" t="s">
        <v>35</v>
      </c>
      <c r="AD402" s="5" t="s">
        <v>36</v>
      </c>
      <c r="AE402" s="5">
        <v>508.47</v>
      </c>
      <c r="AF402" s="5">
        <v>0</v>
      </c>
      <c r="AG402" s="5">
        <v>91.53</v>
      </c>
      <c r="AH402" s="5">
        <f t="shared" si="75"/>
        <v>600</v>
      </c>
    </row>
    <row r="403" spans="1:34" x14ac:dyDescent="0.25">
      <c r="A403" s="5">
        <v>388</v>
      </c>
      <c r="B403" s="5" t="s">
        <v>49</v>
      </c>
      <c r="C403" s="5" t="s">
        <v>30</v>
      </c>
      <c r="D403" s="5" t="s">
        <v>552</v>
      </c>
      <c r="E403" s="15" t="str">
        <f t="shared" si="76"/>
        <v>B003</v>
      </c>
      <c r="F403" s="15" t="str">
        <f t="shared" si="66"/>
        <v>12726</v>
      </c>
      <c r="G403" s="15" t="str">
        <f t="shared" si="67"/>
        <v>3-1</v>
      </c>
      <c r="H403" s="5" t="s">
        <v>547</v>
      </c>
      <c r="I403" s="5">
        <f t="shared" si="68"/>
        <v>2</v>
      </c>
      <c r="J403" s="5">
        <f t="shared" si="69"/>
        <v>2022</v>
      </c>
      <c r="K403" s="5">
        <f t="shared" si="70"/>
        <v>18</v>
      </c>
      <c r="L403" s="7">
        <f t="shared" si="71"/>
        <v>44610</v>
      </c>
      <c r="M403" s="5" t="s">
        <v>547</v>
      </c>
      <c r="U403" s="5" t="s">
        <v>33</v>
      </c>
      <c r="V403" s="5" t="str">
        <f t="shared" si="72"/>
        <v>clientes - varios</v>
      </c>
      <c r="W403" s="5" t="str">
        <f t="shared" si="73"/>
        <v>CLIENTES - VARIOS</v>
      </c>
      <c r="X403" s="5" t="str">
        <f t="shared" si="74"/>
        <v>Clientes - Varios</v>
      </c>
      <c r="Y403" s="5">
        <v>99999999</v>
      </c>
      <c r="Z403" s="5" t="s">
        <v>34</v>
      </c>
      <c r="AA403" s="5" t="s">
        <v>35</v>
      </c>
      <c r="AD403" s="5" t="s">
        <v>36</v>
      </c>
      <c r="AE403" s="5">
        <v>508.47</v>
      </c>
      <c r="AF403" s="5">
        <v>0</v>
      </c>
      <c r="AG403" s="5">
        <v>91.53</v>
      </c>
      <c r="AH403" s="5">
        <f t="shared" si="75"/>
        <v>600</v>
      </c>
    </row>
    <row r="404" spans="1:34" x14ac:dyDescent="0.25">
      <c r="A404" s="5">
        <v>389</v>
      </c>
      <c r="B404" s="5" t="s">
        <v>49</v>
      </c>
      <c r="C404" s="5" t="s">
        <v>30</v>
      </c>
      <c r="D404" s="5" t="s">
        <v>553</v>
      </c>
      <c r="E404" s="15" t="str">
        <f t="shared" si="76"/>
        <v>B003</v>
      </c>
      <c r="F404" s="15" t="str">
        <f t="shared" si="66"/>
        <v>12725</v>
      </c>
      <c r="G404" s="15" t="str">
        <f t="shared" si="67"/>
        <v>3-1</v>
      </c>
      <c r="H404" s="5" t="s">
        <v>547</v>
      </c>
      <c r="I404" s="5">
        <f t="shared" si="68"/>
        <v>2</v>
      </c>
      <c r="J404" s="5">
        <f t="shared" si="69"/>
        <v>2022</v>
      </c>
      <c r="K404" s="5">
        <f t="shared" si="70"/>
        <v>18</v>
      </c>
      <c r="L404" s="7">
        <f t="shared" si="71"/>
        <v>44610</v>
      </c>
      <c r="M404" s="5" t="s">
        <v>547</v>
      </c>
      <c r="U404" s="5" t="s">
        <v>33</v>
      </c>
      <c r="V404" s="5" t="str">
        <f t="shared" si="72"/>
        <v>clientes - varios</v>
      </c>
      <c r="W404" s="5" t="str">
        <f t="shared" si="73"/>
        <v>CLIENTES - VARIOS</v>
      </c>
      <c r="X404" s="5" t="str">
        <f t="shared" si="74"/>
        <v>Clientes - Varios</v>
      </c>
      <c r="Y404" s="5">
        <v>99999999</v>
      </c>
      <c r="Z404" s="5" t="s">
        <v>34</v>
      </c>
      <c r="AA404" s="5" t="s">
        <v>35</v>
      </c>
      <c r="AD404" s="5" t="s">
        <v>36</v>
      </c>
      <c r="AE404" s="5">
        <v>508.47</v>
      </c>
      <c r="AF404" s="5">
        <v>0</v>
      </c>
      <c r="AG404" s="5">
        <v>91.53</v>
      </c>
      <c r="AH404" s="5">
        <f t="shared" si="75"/>
        <v>600</v>
      </c>
    </row>
    <row r="405" spans="1:34" x14ac:dyDescent="0.25">
      <c r="A405" s="5">
        <v>390</v>
      </c>
      <c r="B405" s="5" t="s">
        <v>49</v>
      </c>
      <c r="C405" s="5" t="s">
        <v>30</v>
      </c>
      <c r="D405" s="5" t="s">
        <v>554</v>
      </c>
      <c r="E405" s="15" t="str">
        <f t="shared" si="76"/>
        <v>B003</v>
      </c>
      <c r="F405" s="15" t="str">
        <f t="shared" si="66"/>
        <v>12724</v>
      </c>
      <c r="G405" s="15" t="str">
        <f t="shared" si="67"/>
        <v>3-1</v>
      </c>
      <c r="H405" s="5" t="s">
        <v>547</v>
      </c>
      <c r="I405" s="5">
        <f t="shared" si="68"/>
        <v>2</v>
      </c>
      <c r="J405" s="5">
        <f t="shared" si="69"/>
        <v>2022</v>
      </c>
      <c r="K405" s="5">
        <f t="shared" si="70"/>
        <v>18</v>
      </c>
      <c r="L405" s="7">
        <f t="shared" si="71"/>
        <v>44610</v>
      </c>
      <c r="M405" s="5" t="s">
        <v>547</v>
      </c>
      <c r="U405" s="5" t="s">
        <v>33</v>
      </c>
      <c r="V405" s="5" t="str">
        <f t="shared" si="72"/>
        <v>clientes - varios</v>
      </c>
      <c r="W405" s="5" t="str">
        <f t="shared" si="73"/>
        <v>CLIENTES - VARIOS</v>
      </c>
      <c r="X405" s="5" t="str">
        <f t="shared" si="74"/>
        <v>Clientes - Varios</v>
      </c>
      <c r="Y405" s="5">
        <v>99999999</v>
      </c>
      <c r="Z405" s="5" t="s">
        <v>34</v>
      </c>
      <c r="AA405" s="5" t="s">
        <v>35</v>
      </c>
      <c r="AD405" s="5" t="s">
        <v>36</v>
      </c>
      <c r="AE405" s="5">
        <v>46.61</v>
      </c>
      <c r="AF405" s="5">
        <v>0</v>
      </c>
      <c r="AG405" s="5">
        <v>8.39</v>
      </c>
      <c r="AH405" s="5">
        <f t="shared" si="75"/>
        <v>55</v>
      </c>
    </row>
    <row r="406" spans="1:34" x14ac:dyDescent="0.25">
      <c r="A406" s="5">
        <v>391</v>
      </c>
      <c r="B406" s="5" t="s">
        <v>29</v>
      </c>
      <c r="C406" s="5" t="s">
        <v>38</v>
      </c>
      <c r="D406" s="5" t="s">
        <v>555</v>
      </c>
      <c r="E406" s="15" t="str">
        <f t="shared" si="76"/>
        <v>F001</v>
      </c>
      <c r="F406" s="15" t="str">
        <f t="shared" si="66"/>
        <v>8540</v>
      </c>
      <c r="G406" s="15" t="str">
        <f t="shared" si="67"/>
        <v>1-8</v>
      </c>
      <c r="H406" s="5" t="s">
        <v>547</v>
      </c>
      <c r="I406" s="5">
        <f t="shared" si="68"/>
        <v>2</v>
      </c>
      <c r="J406" s="5">
        <f t="shared" si="69"/>
        <v>2022</v>
      </c>
      <c r="K406" s="5">
        <f t="shared" si="70"/>
        <v>18</v>
      </c>
      <c r="L406" s="7">
        <f t="shared" si="71"/>
        <v>44610</v>
      </c>
      <c r="M406" s="5" t="s">
        <v>547</v>
      </c>
      <c r="U406" s="5" t="s">
        <v>556</v>
      </c>
      <c r="V406" s="5" t="str">
        <f t="shared" si="72"/>
        <v>benavides gavidia edwar</v>
      </c>
      <c r="W406" s="5" t="str">
        <f t="shared" si="73"/>
        <v>BENAVIDES GAVIDIA EDWAR</v>
      </c>
      <c r="X406" s="5" t="str">
        <f t="shared" si="74"/>
        <v>Benavides Gavidia Edwar</v>
      </c>
      <c r="Y406" s="5">
        <v>10462272125</v>
      </c>
      <c r="Z406" s="5" t="s">
        <v>34</v>
      </c>
      <c r="AA406" s="5" t="s">
        <v>35</v>
      </c>
      <c r="AD406" s="5" t="s">
        <v>36</v>
      </c>
      <c r="AE406" s="5">
        <v>734.75</v>
      </c>
      <c r="AF406" s="5">
        <v>0</v>
      </c>
      <c r="AG406" s="5">
        <v>132.25</v>
      </c>
      <c r="AH406" s="5">
        <f t="shared" si="75"/>
        <v>867</v>
      </c>
    </row>
    <row r="407" spans="1:34" x14ac:dyDescent="0.25">
      <c r="A407" s="5">
        <v>392</v>
      </c>
      <c r="B407" s="5" t="s">
        <v>49</v>
      </c>
      <c r="C407" s="5" t="s">
        <v>30</v>
      </c>
      <c r="D407" s="5" t="s">
        <v>557</v>
      </c>
      <c r="E407" s="15" t="str">
        <f t="shared" si="76"/>
        <v>B003</v>
      </c>
      <c r="F407" s="15" t="str">
        <f t="shared" si="66"/>
        <v>12723</v>
      </c>
      <c r="G407" s="15" t="str">
        <f t="shared" si="67"/>
        <v>3-1</v>
      </c>
      <c r="H407" s="5" t="s">
        <v>547</v>
      </c>
      <c r="I407" s="5">
        <f t="shared" si="68"/>
        <v>2</v>
      </c>
      <c r="J407" s="5">
        <f t="shared" si="69"/>
        <v>2022</v>
      </c>
      <c r="K407" s="5">
        <f t="shared" si="70"/>
        <v>18</v>
      </c>
      <c r="L407" s="7">
        <f t="shared" si="71"/>
        <v>44610</v>
      </c>
      <c r="M407" s="5" t="s">
        <v>547</v>
      </c>
      <c r="U407" s="5" t="s">
        <v>33</v>
      </c>
      <c r="V407" s="5" t="str">
        <f t="shared" si="72"/>
        <v>clientes - varios</v>
      </c>
      <c r="W407" s="5" t="str">
        <f t="shared" si="73"/>
        <v>CLIENTES - VARIOS</v>
      </c>
      <c r="X407" s="5" t="str">
        <f t="shared" si="74"/>
        <v>Clientes - Varios</v>
      </c>
      <c r="Y407" s="5">
        <v>99999999</v>
      </c>
      <c r="Z407" s="5" t="s">
        <v>34</v>
      </c>
      <c r="AA407" s="5" t="s">
        <v>35</v>
      </c>
      <c r="AD407" s="5" t="s">
        <v>36</v>
      </c>
      <c r="AE407" s="5">
        <v>508.47</v>
      </c>
      <c r="AF407" s="5">
        <v>0</v>
      </c>
      <c r="AG407" s="5">
        <v>91.53</v>
      </c>
      <c r="AH407" s="5">
        <f t="shared" si="75"/>
        <v>600</v>
      </c>
    </row>
    <row r="408" spans="1:34" x14ac:dyDescent="0.25">
      <c r="A408" s="5">
        <v>393</v>
      </c>
      <c r="B408" s="5" t="s">
        <v>49</v>
      </c>
      <c r="C408" s="5" t="s">
        <v>30</v>
      </c>
      <c r="D408" s="5" t="s">
        <v>558</v>
      </c>
      <c r="E408" s="15" t="str">
        <f t="shared" si="76"/>
        <v>B003</v>
      </c>
      <c r="F408" s="15" t="str">
        <f t="shared" si="66"/>
        <v>12722</v>
      </c>
      <c r="G408" s="15" t="str">
        <f t="shared" si="67"/>
        <v>3-1</v>
      </c>
      <c r="H408" s="5" t="s">
        <v>547</v>
      </c>
      <c r="I408" s="5">
        <f t="shared" si="68"/>
        <v>2</v>
      </c>
      <c r="J408" s="5">
        <f t="shared" si="69"/>
        <v>2022</v>
      </c>
      <c r="K408" s="5">
        <f t="shared" si="70"/>
        <v>18</v>
      </c>
      <c r="L408" s="7">
        <f t="shared" si="71"/>
        <v>44610</v>
      </c>
      <c r="M408" s="5" t="s">
        <v>547</v>
      </c>
      <c r="U408" s="5" t="s">
        <v>33</v>
      </c>
      <c r="V408" s="5" t="str">
        <f t="shared" si="72"/>
        <v>clientes - varios</v>
      </c>
      <c r="W408" s="5" t="str">
        <f t="shared" si="73"/>
        <v>CLIENTES - VARIOS</v>
      </c>
      <c r="X408" s="5" t="str">
        <f t="shared" si="74"/>
        <v>Clientes - Varios</v>
      </c>
      <c r="Y408" s="5">
        <v>99999999</v>
      </c>
      <c r="Z408" s="5" t="s">
        <v>34</v>
      </c>
      <c r="AA408" s="5" t="s">
        <v>35</v>
      </c>
      <c r="AD408" s="5" t="s">
        <v>36</v>
      </c>
      <c r="AE408" s="5">
        <v>508.47</v>
      </c>
      <c r="AF408" s="5">
        <v>0</v>
      </c>
      <c r="AG408" s="5">
        <v>91.53</v>
      </c>
      <c r="AH408" s="5">
        <f t="shared" si="75"/>
        <v>600</v>
      </c>
    </row>
    <row r="409" spans="1:34" x14ac:dyDescent="0.25">
      <c r="A409" s="5">
        <v>394</v>
      </c>
      <c r="B409" s="5" t="s">
        <v>49</v>
      </c>
      <c r="C409" s="5" t="s">
        <v>30</v>
      </c>
      <c r="D409" s="5" t="s">
        <v>559</v>
      </c>
      <c r="E409" s="15" t="str">
        <f t="shared" si="76"/>
        <v>B003</v>
      </c>
      <c r="F409" s="15" t="str">
        <f t="shared" si="66"/>
        <v>12721</v>
      </c>
      <c r="G409" s="15" t="str">
        <f t="shared" si="67"/>
        <v>3-1</v>
      </c>
      <c r="H409" s="5" t="s">
        <v>547</v>
      </c>
      <c r="I409" s="5">
        <f t="shared" si="68"/>
        <v>2</v>
      </c>
      <c r="J409" s="5">
        <f t="shared" si="69"/>
        <v>2022</v>
      </c>
      <c r="K409" s="5">
        <f t="shared" si="70"/>
        <v>18</v>
      </c>
      <c r="L409" s="7">
        <f t="shared" si="71"/>
        <v>44610</v>
      </c>
      <c r="M409" s="5" t="s">
        <v>547</v>
      </c>
      <c r="U409" s="5" t="s">
        <v>33</v>
      </c>
      <c r="V409" s="5" t="str">
        <f t="shared" si="72"/>
        <v>clientes - varios</v>
      </c>
      <c r="W409" s="5" t="str">
        <f t="shared" si="73"/>
        <v>CLIENTES - VARIOS</v>
      </c>
      <c r="X409" s="5" t="str">
        <f t="shared" si="74"/>
        <v>Clientes - Varios</v>
      </c>
      <c r="Y409" s="5">
        <v>99999999</v>
      </c>
      <c r="Z409" s="5" t="s">
        <v>34</v>
      </c>
      <c r="AA409" s="5" t="s">
        <v>35</v>
      </c>
      <c r="AD409" s="5" t="s">
        <v>36</v>
      </c>
      <c r="AE409" s="5">
        <v>508.47</v>
      </c>
      <c r="AF409" s="5">
        <v>0</v>
      </c>
      <c r="AG409" s="5">
        <v>91.53</v>
      </c>
      <c r="AH409" s="5">
        <f t="shared" si="75"/>
        <v>600</v>
      </c>
    </row>
    <row r="410" spans="1:34" x14ac:dyDescent="0.25">
      <c r="A410" s="5">
        <v>395</v>
      </c>
      <c r="B410" s="5" t="s">
        <v>49</v>
      </c>
      <c r="C410" s="5" t="s">
        <v>30</v>
      </c>
      <c r="D410" s="5" t="s">
        <v>560</v>
      </c>
      <c r="E410" s="15" t="str">
        <f t="shared" si="76"/>
        <v>B003</v>
      </c>
      <c r="F410" s="15" t="str">
        <f t="shared" si="66"/>
        <v>12720</v>
      </c>
      <c r="G410" s="15" t="str">
        <f t="shared" si="67"/>
        <v>3-1</v>
      </c>
      <c r="H410" s="5" t="s">
        <v>547</v>
      </c>
      <c r="I410" s="5">
        <f t="shared" si="68"/>
        <v>2</v>
      </c>
      <c r="J410" s="5">
        <f t="shared" si="69"/>
        <v>2022</v>
      </c>
      <c r="K410" s="5">
        <f t="shared" si="70"/>
        <v>18</v>
      </c>
      <c r="L410" s="7">
        <f t="shared" si="71"/>
        <v>44610</v>
      </c>
      <c r="M410" s="5" t="s">
        <v>547</v>
      </c>
      <c r="U410" s="5" t="s">
        <v>33</v>
      </c>
      <c r="V410" s="5" t="str">
        <f t="shared" si="72"/>
        <v>clientes - varios</v>
      </c>
      <c r="W410" s="5" t="str">
        <f t="shared" si="73"/>
        <v>CLIENTES - VARIOS</v>
      </c>
      <c r="X410" s="5" t="str">
        <f t="shared" si="74"/>
        <v>Clientes - Varios</v>
      </c>
      <c r="Y410" s="5">
        <v>99999999</v>
      </c>
      <c r="Z410" s="5" t="s">
        <v>34</v>
      </c>
      <c r="AA410" s="5" t="s">
        <v>35</v>
      </c>
      <c r="AD410" s="5" t="s">
        <v>36</v>
      </c>
      <c r="AE410" s="5">
        <v>508.47</v>
      </c>
      <c r="AF410" s="5">
        <v>0</v>
      </c>
      <c r="AG410" s="5">
        <v>91.53</v>
      </c>
      <c r="AH410" s="5">
        <f t="shared" si="75"/>
        <v>600</v>
      </c>
    </row>
    <row r="411" spans="1:34" x14ac:dyDescent="0.25">
      <c r="A411" s="5">
        <v>396</v>
      </c>
      <c r="B411" s="5" t="s">
        <v>49</v>
      </c>
      <c r="C411" s="5" t="s">
        <v>30</v>
      </c>
      <c r="D411" s="5" t="s">
        <v>561</v>
      </c>
      <c r="E411" s="15" t="str">
        <f t="shared" si="76"/>
        <v>B003</v>
      </c>
      <c r="F411" s="15" t="str">
        <f t="shared" si="66"/>
        <v>12719</v>
      </c>
      <c r="G411" s="15" t="str">
        <f t="shared" si="67"/>
        <v>3-1</v>
      </c>
      <c r="H411" s="5" t="s">
        <v>547</v>
      </c>
      <c r="I411" s="5">
        <f t="shared" si="68"/>
        <v>2</v>
      </c>
      <c r="J411" s="5">
        <f t="shared" si="69"/>
        <v>2022</v>
      </c>
      <c r="K411" s="5">
        <f t="shared" si="70"/>
        <v>18</v>
      </c>
      <c r="L411" s="7">
        <f t="shared" si="71"/>
        <v>44610</v>
      </c>
      <c r="M411" s="5" t="s">
        <v>547</v>
      </c>
      <c r="U411" s="5" t="s">
        <v>33</v>
      </c>
      <c r="V411" s="5" t="str">
        <f t="shared" si="72"/>
        <v>clientes - varios</v>
      </c>
      <c r="W411" s="5" t="str">
        <f t="shared" si="73"/>
        <v>CLIENTES - VARIOS</v>
      </c>
      <c r="X411" s="5" t="str">
        <f t="shared" si="74"/>
        <v>Clientes - Varios</v>
      </c>
      <c r="Y411" s="5">
        <v>99999999</v>
      </c>
      <c r="Z411" s="5" t="s">
        <v>34</v>
      </c>
      <c r="AA411" s="5" t="s">
        <v>35</v>
      </c>
      <c r="AD411" s="5" t="s">
        <v>36</v>
      </c>
      <c r="AE411" s="5">
        <v>508.47</v>
      </c>
      <c r="AF411" s="5">
        <v>0</v>
      </c>
      <c r="AG411" s="5">
        <v>91.53</v>
      </c>
      <c r="AH411" s="5">
        <f t="shared" si="75"/>
        <v>600</v>
      </c>
    </row>
    <row r="412" spans="1:34" x14ac:dyDescent="0.25">
      <c r="A412" s="5">
        <v>397</v>
      </c>
      <c r="B412" s="5" t="s">
        <v>49</v>
      </c>
      <c r="C412" s="5" t="s">
        <v>30</v>
      </c>
      <c r="D412" s="5" t="s">
        <v>562</v>
      </c>
      <c r="E412" s="15" t="str">
        <f t="shared" si="76"/>
        <v>B003</v>
      </c>
      <c r="F412" s="15" t="str">
        <f t="shared" si="66"/>
        <v>12718</v>
      </c>
      <c r="G412" s="15" t="str">
        <f t="shared" si="67"/>
        <v>3-1</v>
      </c>
      <c r="H412" s="5" t="s">
        <v>547</v>
      </c>
      <c r="I412" s="5">
        <f t="shared" si="68"/>
        <v>2</v>
      </c>
      <c r="J412" s="5">
        <f t="shared" si="69"/>
        <v>2022</v>
      </c>
      <c r="K412" s="5">
        <f t="shared" si="70"/>
        <v>18</v>
      </c>
      <c r="L412" s="7">
        <f t="shared" si="71"/>
        <v>44610</v>
      </c>
      <c r="M412" s="5" t="s">
        <v>547</v>
      </c>
      <c r="U412" s="5" t="s">
        <v>33</v>
      </c>
      <c r="V412" s="5" t="str">
        <f t="shared" si="72"/>
        <v>clientes - varios</v>
      </c>
      <c r="W412" s="5" t="str">
        <f t="shared" si="73"/>
        <v>CLIENTES - VARIOS</v>
      </c>
      <c r="X412" s="5" t="str">
        <f t="shared" si="74"/>
        <v>Clientes - Varios</v>
      </c>
      <c r="Y412" s="5">
        <v>99999999</v>
      </c>
      <c r="Z412" s="5" t="s">
        <v>34</v>
      </c>
      <c r="AA412" s="5" t="s">
        <v>35</v>
      </c>
      <c r="AD412" s="5" t="s">
        <v>36</v>
      </c>
      <c r="AE412" s="5">
        <v>508.47</v>
      </c>
      <c r="AF412" s="5">
        <v>0</v>
      </c>
      <c r="AG412" s="5">
        <v>91.53</v>
      </c>
      <c r="AH412" s="5">
        <f t="shared" si="75"/>
        <v>600</v>
      </c>
    </row>
    <row r="413" spans="1:34" x14ac:dyDescent="0.25">
      <c r="A413" s="5">
        <v>398</v>
      </c>
      <c r="B413" s="5" t="s">
        <v>49</v>
      </c>
      <c r="C413" s="5" t="s">
        <v>30</v>
      </c>
      <c r="D413" s="5" t="s">
        <v>563</v>
      </c>
      <c r="E413" s="15" t="str">
        <f t="shared" si="76"/>
        <v>B003</v>
      </c>
      <c r="F413" s="15" t="str">
        <f t="shared" si="66"/>
        <v>12717</v>
      </c>
      <c r="G413" s="15" t="str">
        <f t="shared" si="67"/>
        <v>3-1</v>
      </c>
      <c r="H413" s="5" t="s">
        <v>547</v>
      </c>
      <c r="I413" s="5">
        <f t="shared" si="68"/>
        <v>2</v>
      </c>
      <c r="J413" s="5">
        <f t="shared" si="69"/>
        <v>2022</v>
      </c>
      <c r="K413" s="5">
        <f t="shared" si="70"/>
        <v>18</v>
      </c>
      <c r="L413" s="7">
        <f t="shared" si="71"/>
        <v>44610</v>
      </c>
      <c r="M413" s="5" t="s">
        <v>547</v>
      </c>
      <c r="U413" s="5" t="s">
        <v>33</v>
      </c>
      <c r="V413" s="5" t="str">
        <f t="shared" si="72"/>
        <v>clientes - varios</v>
      </c>
      <c r="W413" s="5" t="str">
        <f t="shared" si="73"/>
        <v>CLIENTES - VARIOS</v>
      </c>
      <c r="X413" s="5" t="str">
        <f t="shared" si="74"/>
        <v>Clientes - Varios</v>
      </c>
      <c r="Y413" s="5">
        <v>99999999</v>
      </c>
      <c r="Z413" s="5" t="s">
        <v>34</v>
      </c>
      <c r="AA413" s="5" t="s">
        <v>35</v>
      </c>
      <c r="AD413" s="5" t="s">
        <v>36</v>
      </c>
      <c r="AE413" s="5">
        <v>508.47</v>
      </c>
      <c r="AF413" s="5">
        <v>0</v>
      </c>
      <c r="AG413" s="5">
        <v>91.53</v>
      </c>
      <c r="AH413" s="5">
        <f t="shared" si="75"/>
        <v>600</v>
      </c>
    </row>
    <row r="414" spans="1:34" x14ac:dyDescent="0.25">
      <c r="A414" s="5">
        <v>399</v>
      </c>
      <c r="B414" s="5" t="s">
        <v>49</v>
      </c>
      <c r="C414" s="5" t="s">
        <v>30</v>
      </c>
      <c r="D414" s="5" t="s">
        <v>564</v>
      </c>
      <c r="E414" s="15" t="str">
        <f t="shared" si="76"/>
        <v>B003</v>
      </c>
      <c r="F414" s="15" t="str">
        <f t="shared" si="66"/>
        <v>12716</v>
      </c>
      <c r="G414" s="15" t="str">
        <f t="shared" si="67"/>
        <v>3-1</v>
      </c>
      <c r="H414" s="5" t="s">
        <v>547</v>
      </c>
      <c r="I414" s="5">
        <f t="shared" si="68"/>
        <v>2</v>
      </c>
      <c r="J414" s="5">
        <f t="shared" si="69"/>
        <v>2022</v>
      </c>
      <c r="K414" s="5">
        <f t="shared" si="70"/>
        <v>18</v>
      </c>
      <c r="L414" s="7">
        <f t="shared" si="71"/>
        <v>44610</v>
      </c>
      <c r="M414" s="5" t="s">
        <v>547</v>
      </c>
      <c r="U414" s="5" t="s">
        <v>33</v>
      </c>
      <c r="V414" s="5" t="str">
        <f t="shared" si="72"/>
        <v>clientes - varios</v>
      </c>
      <c r="W414" s="5" t="str">
        <f t="shared" si="73"/>
        <v>CLIENTES - VARIOS</v>
      </c>
      <c r="X414" s="5" t="str">
        <f t="shared" si="74"/>
        <v>Clientes - Varios</v>
      </c>
      <c r="Y414" s="5">
        <v>99999999</v>
      </c>
      <c r="Z414" s="5" t="s">
        <v>34</v>
      </c>
      <c r="AA414" s="5" t="s">
        <v>35</v>
      </c>
      <c r="AD414" s="5" t="s">
        <v>36</v>
      </c>
      <c r="AE414" s="5">
        <v>508.47</v>
      </c>
      <c r="AF414" s="5">
        <v>0</v>
      </c>
      <c r="AG414" s="5">
        <v>91.53</v>
      </c>
      <c r="AH414" s="5">
        <f t="shared" si="75"/>
        <v>600</v>
      </c>
    </row>
    <row r="415" spans="1:34" x14ac:dyDescent="0.25">
      <c r="A415" s="5">
        <v>400</v>
      </c>
      <c r="B415" s="5" t="s">
        <v>49</v>
      </c>
      <c r="C415" s="5" t="s">
        <v>30</v>
      </c>
      <c r="D415" s="5" t="s">
        <v>565</v>
      </c>
      <c r="E415" s="15" t="str">
        <f t="shared" si="76"/>
        <v>B003</v>
      </c>
      <c r="F415" s="15" t="str">
        <f t="shared" si="66"/>
        <v>12715</v>
      </c>
      <c r="G415" s="15" t="str">
        <f t="shared" si="67"/>
        <v>3-1</v>
      </c>
      <c r="H415" s="5" t="s">
        <v>547</v>
      </c>
      <c r="I415" s="5">
        <f t="shared" si="68"/>
        <v>2</v>
      </c>
      <c r="J415" s="5">
        <f t="shared" si="69"/>
        <v>2022</v>
      </c>
      <c r="K415" s="5">
        <f t="shared" si="70"/>
        <v>18</v>
      </c>
      <c r="L415" s="7">
        <f t="shared" si="71"/>
        <v>44610</v>
      </c>
      <c r="M415" s="5" t="s">
        <v>547</v>
      </c>
      <c r="U415" s="5" t="s">
        <v>33</v>
      </c>
      <c r="V415" s="5" t="str">
        <f t="shared" si="72"/>
        <v>clientes - varios</v>
      </c>
      <c r="W415" s="5" t="str">
        <f t="shared" si="73"/>
        <v>CLIENTES - VARIOS</v>
      </c>
      <c r="X415" s="5" t="str">
        <f t="shared" si="74"/>
        <v>Clientes - Varios</v>
      </c>
      <c r="Y415" s="5">
        <v>99999999</v>
      </c>
      <c r="Z415" s="5" t="s">
        <v>34</v>
      </c>
      <c r="AA415" s="5" t="s">
        <v>35</v>
      </c>
      <c r="AD415" s="5" t="s">
        <v>36</v>
      </c>
      <c r="AE415" s="5">
        <v>508.47</v>
      </c>
      <c r="AF415" s="5">
        <v>0</v>
      </c>
      <c r="AG415" s="5">
        <v>91.53</v>
      </c>
      <c r="AH415" s="5">
        <f t="shared" si="75"/>
        <v>600</v>
      </c>
    </row>
    <row r="416" spans="1:34" x14ac:dyDescent="0.25">
      <c r="A416" s="5">
        <v>401</v>
      </c>
      <c r="B416" s="5" t="s">
        <v>49</v>
      </c>
      <c r="C416" s="5" t="s">
        <v>30</v>
      </c>
      <c r="D416" s="5" t="s">
        <v>566</v>
      </c>
      <c r="E416" s="15" t="str">
        <f t="shared" si="76"/>
        <v>B003</v>
      </c>
      <c r="F416" s="15" t="str">
        <f t="shared" si="66"/>
        <v>12714</v>
      </c>
      <c r="G416" s="15" t="str">
        <f t="shared" si="67"/>
        <v>3-1</v>
      </c>
      <c r="H416" s="5" t="s">
        <v>547</v>
      </c>
      <c r="I416" s="5">
        <f t="shared" si="68"/>
        <v>2</v>
      </c>
      <c r="J416" s="5">
        <f t="shared" si="69"/>
        <v>2022</v>
      </c>
      <c r="K416" s="5">
        <f t="shared" si="70"/>
        <v>18</v>
      </c>
      <c r="L416" s="7">
        <f t="shared" si="71"/>
        <v>44610</v>
      </c>
      <c r="M416" s="5" t="s">
        <v>547</v>
      </c>
      <c r="U416" s="5" t="s">
        <v>33</v>
      </c>
      <c r="V416" s="5" t="str">
        <f t="shared" si="72"/>
        <v>clientes - varios</v>
      </c>
      <c r="W416" s="5" t="str">
        <f t="shared" si="73"/>
        <v>CLIENTES - VARIOS</v>
      </c>
      <c r="X416" s="5" t="str">
        <f t="shared" si="74"/>
        <v>Clientes - Varios</v>
      </c>
      <c r="Y416" s="5">
        <v>99999999</v>
      </c>
      <c r="Z416" s="5" t="s">
        <v>34</v>
      </c>
      <c r="AA416" s="5" t="s">
        <v>35</v>
      </c>
      <c r="AD416" s="5" t="s">
        <v>36</v>
      </c>
      <c r="AE416" s="5">
        <v>508.47</v>
      </c>
      <c r="AF416" s="5">
        <v>0</v>
      </c>
      <c r="AG416" s="5">
        <v>91.53</v>
      </c>
      <c r="AH416" s="5">
        <f t="shared" si="75"/>
        <v>600</v>
      </c>
    </row>
    <row r="417" spans="1:34" x14ac:dyDescent="0.25">
      <c r="A417" s="5">
        <v>402</v>
      </c>
      <c r="B417" s="5" t="s">
        <v>49</v>
      </c>
      <c r="C417" s="5" t="s">
        <v>30</v>
      </c>
      <c r="D417" s="5" t="s">
        <v>567</v>
      </c>
      <c r="E417" s="15" t="str">
        <f t="shared" si="76"/>
        <v>B003</v>
      </c>
      <c r="F417" s="15" t="str">
        <f t="shared" si="66"/>
        <v>12713</v>
      </c>
      <c r="G417" s="15" t="str">
        <f t="shared" si="67"/>
        <v>3-1</v>
      </c>
      <c r="H417" s="5" t="s">
        <v>547</v>
      </c>
      <c r="I417" s="5">
        <f t="shared" si="68"/>
        <v>2</v>
      </c>
      <c r="J417" s="5">
        <f t="shared" si="69"/>
        <v>2022</v>
      </c>
      <c r="K417" s="5">
        <f t="shared" si="70"/>
        <v>18</v>
      </c>
      <c r="L417" s="7">
        <f t="shared" si="71"/>
        <v>44610</v>
      </c>
      <c r="M417" s="5" t="s">
        <v>547</v>
      </c>
      <c r="U417" s="5" t="s">
        <v>33</v>
      </c>
      <c r="V417" s="5" t="str">
        <f t="shared" si="72"/>
        <v>clientes - varios</v>
      </c>
      <c r="W417" s="5" t="str">
        <f t="shared" si="73"/>
        <v>CLIENTES - VARIOS</v>
      </c>
      <c r="X417" s="5" t="str">
        <f t="shared" si="74"/>
        <v>Clientes - Varios</v>
      </c>
      <c r="Y417" s="5">
        <v>99999999</v>
      </c>
      <c r="Z417" s="5" t="s">
        <v>34</v>
      </c>
      <c r="AA417" s="5" t="s">
        <v>35</v>
      </c>
      <c r="AD417" s="5" t="s">
        <v>36</v>
      </c>
      <c r="AE417" s="5">
        <v>508.47</v>
      </c>
      <c r="AF417" s="5">
        <v>0</v>
      </c>
      <c r="AG417" s="5">
        <v>91.53</v>
      </c>
      <c r="AH417" s="5">
        <f t="shared" si="75"/>
        <v>600</v>
      </c>
    </row>
    <row r="418" spans="1:34" x14ac:dyDescent="0.25">
      <c r="A418" s="5">
        <v>403</v>
      </c>
      <c r="B418" s="5" t="s">
        <v>49</v>
      </c>
      <c r="C418" s="5" t="s">
        <v>30</v>
      </c>
      <c r="D418" s="5" t="s">
        <v>568</v>
      </c>
      <c r="E418" s="15" t="str">
        <f t="shared" si="76"/>
        <v>B003</v>
      </c>
      <c r="F418" s="15" t="str">
        <f t="shared" si="66"/>
        <v>12712</v>
      </c>
      <c r="G418" s="15" t="str">
        <f t="shared" si="67"/>
        <v>3-1</v>
      </c>
      <c r="H418" s="5" t="s">
        <v>547</v>
      </c>
      <c r="I418" s="5">
        <f t="shared" si="68"/>
        <v>2</v>
      </c>
      <c r="J418" s="5">
        <f t="shared" si="69"/>
        <v>2022</v>
      </c>
      <c r="K418" s="5">
        <f t="shared" si="70"/>
        <v>18</v>
      </c>
      <c r="L418" s="7">
        <f t="shared" si="71"/>
        <v>44610</v>
      </c>
      <c r="M418" s="5" t="s">
        <v>547</v>
      </c>
      <c r="U418" s="5" t="s">
        <v>33</v>
      </c>
      <c r="V418" s="5" t="str">
        <f t="shared" si="72"/>
        <v>clientes - varios</v>
      </c>
      <c r="W418" s="5" t="str">
        <f t="shared" si="73"/>
        <v>CLIENTES - VARIOS</v>
      </c>
      <c r="X418" s="5" t="str">
        <f t="shared" si="74"/>
        <v>Clientes - Varios</v>
      </c>
      <c r="Y418" s="5">
        <v>99999999</v>
      </c>
      <c r="Z418" s="5" t="s">
        <v>34</v>
      </c>
      <c r="AA418" s="5" t="s">
        <v>35</v>
      </c>
      <c r="AD418" s="5" t="s">
        <v>36</v>
      </c>
      <c r="AE418" s="5">
        <v>508.47</v>
      </c>
      <c r="AF418" s="5">
        <v>0</v>
      </c>
      <c r="AG418" s="5">
        <v>91.53</v>
      </c>
      <c r="AH418" s="5">
        <f t="shared" si="75"/>
        <v>600</v>
      </c>
    </row>
    <row r="419" spans="1:34" x14ac:dyDescent="0.25">
      <c r="A419" s="5">
        <v>404</v>
      </c>
      <c r="B419" s="5" t="s">
        <v>49</v>
      </c>
      <c r="C419" s="5" t="s">
        <v>30</v>
      </c>
      <c r="D419" s="5" t="s">
        <v>569</v>
      </c>
      <c r="E419" s="15" t="str">
        <f t="shared" si="76"/>
        <v>B003</v>
      </c>
      <c r="F419" s="15" t="str">
        <f t="shared" si="66"/>
        <v>12711</v>
      </c>
      <c r="G419" s="15" t="str">
        <f t="shared" si="67"/>
        <v>3-1</v>
      </c>
      <c r="H419" s="5" t="s">
        <v>547</v>
      </c>
      <c r="I419" s="5">
        <f t="shared" si="68"/>
        <v>2</v>
      </c>
      <c r="J419" s="5">
        <f t="shared" si="69"/>
        <v>2022</v>
      </c>
      <c r="K419" s="5">
        <f t="shared" si="70"/>
        <v>18</v>
      </c>
      <c r="L419" s="7">
        <f t="shared" si="71"/>
        <v>44610</v>
      </c>
      <c r="M419" s="5" t="s">
        <v>547</v>
      </c>
      <c r="U419" s="5" t="s">
        <v>33</v>
      </c>
      <c r="V419" s="5" t="str">
        <f t="shared" si="72"/>
        <v>clientes - varios</v>
      </c>
      <c r="W419" s="5" t="str">
        <f t="shared" si="73"/>
        <v>CLIENTES - VARIOS</v>
      </c>
      <c r="X419" s="5" t="str">
        <f t="shared" si="74"/>
        <v>Clientes - Varios</v>
      </c>
      <c r="Y419" s="5">
        <v>99999999</v>
      </c>
      <c r="Z419" s="5" t="s">
        <v>34</v>
      </c>
      <c r="AA419" s="5" t="s">
        <v>35</v>
      </c>
      <c r="AD419" s="5" t="s">
        <v>36</v>
      </c>
      <c r="AE419" s="5">
        <v>508.47</v>
      </c>
      <c r="AF419" s="5">
        <v>0</v>
      </c>
      <c r="AG419" s="5">
        <v>91.53</v>
      </c>
      <c r="AH419" s="5">
        <f t="shared" si="75"/>
        <v>600</v>
      </c>
    </row>
    <row r="420" spans="1:34" x14ac:dyDescent="0.25">
      <c r="A420" s="5">
        <v>405</v>
      </c>
      <c r="B420" s="5" t="s">
        <v>49</v>
      </c>
      <c r="C420" s="5" t="s">
        <v>30</v>
      </c>
      <c r="D420" s="5" t="s">
        <v>570</v>
      </c>
      <c r="E420" s="15" t="str">
        <f t="shared" si="76"/>
        <v>B003</v>
      </c>
      <c r="F420" s="15" t="str">
        <f t="shared" si="66"/>
        <v>12710</v>
      </c>
      <c r="G420" s="15" t="str">
        <f t="shared" si="67"/>
        <v>3-1</v>
      </c>
      <c r="H420" s="5" t="s">
        <v>547</v>
      </c>
      <c r="I420" s="5">
        <f t="shared" si="68"/>
        <v>2</v>
      </c>
      <c r="J420" s="5">
        <f t="shared" si="69"/>
        <v>2022</v>
      </c>
      <c r="K420" s="5">
        <f t="shared" si="70"/>
        <v>18</v>
      </c>
      <c r="L420" s="7">
        <f t="shared" si="71"/>
        <v>44610</v>
      </c>
      <c r="M420" s="5" t="s">
        <v>547</v>
      </c>
      <c r="U420" s="5" t="s">
        <v>33</v>
      </c>
      <c r="V420" s="5" t="str">
        <f t="shared" si="72"/>
        <v>clientes - varios</v>
      </c>
      <c r="W420" s="5" t="str">
        <f t="shared" si="73"/>
        <v>CLIENTES - VARIOS</v>
      </c>
      <c r="X420" s="5" t="str">
        <f t="shared" si="74"/>
        <v>Clientes - Varios</v>
      </c>
      <c r="Y420" s="5">
        <v>99999999</v>
      </c>
      <c r="Z420" s="5" t="s">
        <v>34</v>
      </c>
      <c r="AA420" s="5" t="s">
        <v>35</v>
      </c>
      <c r="AD420" s="5" t="s">
        <v>36</v>
      </c>
      <c r="AE420" s="5">
        <v>508.47</v>
      </c>
      <c r="AF420" s="5">
        <v>0</v>
      </c>
      <c r="AG420" s="5">
        <v>91.53</v>
      </c>
      <c r="AH420" s="5">
        <f t="shared" si="75"/>
        <v>600</v>
      </c>
    </row>
    <row r="421" spans="1:34" x14ac:dyDescent="0.25">
      <c r="A421" s="5">
        <v>406</v>
      </c>
      <c r="B421" s="5" t="s">
        <v>49</v>
      </c>
      <c r="C421" s="5" t="s">
        <v>30</v>
      </c>
      <c r="D421" s="5" t="s">
        <v>571</v>
      </c>
      <c r="E421" s="15" t="str">
        <f t="shared" si="76"/>
        <v>B003</v>
      </c>
      <c r="F421" s="15" t="str">
        <f t="shared" si="66"/>
        <v>12709</v>
      </c>
      <c r="G421" s="15" t="str">
        <f t="shared" si="67"/>
        <v>3-1</v>
      </c>
      <c r="H421" s="5" t="s">
        <v>547</v>
      </c>
      <c r="I421" s="5">
        <f t="shared" si="68"/>
        <v>2</v>
      </c>
      <c r="J421" s="5">
        <f t="shared" si="69"/>
        <v>2022</v>
      </c>
      <c r="K421" s="5">
        <f t="shared" si="70"/>
        <v>18</v>
      </c>
      <c r="L421" s="7">
        <f t="shared" si="71"/>
        <v>44610</v>
      </c>
      <c r="M421" s="5" t="s">
        <v>547</v>
      </c>
      <c r="U421" s="5" t="s">
        <v>33</v>
      </c>
      <c r="V421" s="5" t="str">
        <f t="shared" si="72"/>
        <v>clientes - varios</v>
      </c>
      <c r="W421" s="5" t="str">
        <f t="shared" si="73"/>
        <v>CLIENTES - VARIOS</v>
      </c>
      <c r="X421" s="5" t="str">
        <f t="shared" si="74"/>
        <v>Clientes - Varios</v>
      </c>
      <c r="Y421" s="5">
        <v>99999999</v>
      </c>
      <c r="Z421" s="5" t="s">
        <v>34</v>
      </c>
      <c r="AA421" s="5" t="s">
        <v>35</v>
      </c>
      <c r="AD421" s="5" t="s">
        <v>36</v>
      </c>
      <c r="AE421" s="5">
        <v>508.47</v>
      </c>
      <c r="AF421" s="5">
        <v>0</v>
      </c>
      <c r="AG421" s="5">
        <v>91.53</v>
      </c>
      <c r="AH421" s="5">
        <f t="shared" si="75"/>
        <v>600</v>
      </c>
    </row>
    <row r="422" spans="1:34" x14ac:dyDescent="0.25">
      <c r="A422" s="5">
        <v>407</v>
      </c>
      <c r="B422" s="5" t="s">
        <v>49</v>
      </c>
      <c r="C422" s="5" t="s">
        <v>30</v>
      </c>
      <c r="D422" s="5" t="s">
        <v>572</v>
      </c>
      <c r="E422" s="15" t="str">
        <f t="shared" si="76"/>
        <v>B003</v>
      </c>
      <c r="F422" s="15" t="str">
        <f t="shared" si="66"/>
        <v>12708</v>
      </c>
      <c r="G422" s="15" t="str">
        <f t="shared" si="67"/>
        <v>3-1</v>
      </c>
      <c r="H422" s="5" t="s">
        <v>547</v>
      </c>
      <c r="I422" s="5">
        <f t="shared" si="68"/>
        <v>2</v>
      </c>
      <c r="J422" s="5">
        <f t="shared" si="69"/>
        <v>2022</v>
      </c>
      <c r="K422" s="5">
        <f t="shared" si="70"/>
        <v>18</v>
      </c>
      <c r="L422" s="7">
        <f t="shared" si="71"/>
        <v>44610</v>
      </c>
      <c r="M422" s="5" t="s">
        <v>547</v>
      </c>
      <c r="U422" s="5" t="s">
        <v>33</v>
      </c>
      <c r="V422" s="5" t="str">
        <f t="shared" si="72"/>
        <v>clientes - varios</v>
      </c>
      <c r="W422" s="5" t="str">
        <f t="shared" si="73"/>
        <v>CLIENTES - VARIOS</v>
      </c>
      <c r="X422" s="5" t="str">
        <f t="shared" si="74"/>
        <v>Clientes - Varios</v>
      </c>
      <c r="Y422" s="5">
        <v>99999999</v>
      </c>
      <c r="Z422" s="5" t="s">
        <v>34</v>
      </c>
      <c r="AA422" s="5" t="s">
        <v>35</v>
      </c>
      <c r="AD422" s="5" t="s">
        <v>36</v>
      </c>
      <c r="AE422" s="5">
        <v>508.47</v>
      </c>
      <c r="AF422" s="5">
        <v>0</v>
      </c>
      <c r="AG422" s="5">
        <v>91.53</v>
      </c>
      <c r="AH422" s="5">
        <f t="shared" si="75"/>
        <v>600</v>
      </c>
    </row>
    <row r="423" spans="1:34" x14ac:dyDescent="0.25">
      <c r="A423" s="5">
        <v>408</v>
      </c>
      <c r="B423" s="5" t="s">
        <v>49</v>
      </c>
      <c r="C423" s="5" t="s">
        <v>30</v>
      </c>
      <c r="D423" s="5" t="s">
        <v>573</v>
      </c>
      <c r="E423" s="15" t="str">
        <f t="shared" si="76"/>
        <v>B003</v>
      </c>
      <c r="F423" s="15" t="str">
        <f t="shared" si="66"/>
        <v>12707</v>
      </c>
      <c r="G423" s="15" t="str">
        <f t="shared" si="67"/>
        <v>3-1</v>
      </c>
      <c r="H423" s="5" t="s">
        <v>547</v>
      </c>
      <c r="I423" s="5">
        <f t="shared" si="68"/>
        <v>2</v>
      </c>
      <c r="J423" s="5">
        <f t="shared" si="69"/>
        <v>2022</v>
      </c>
      <c r="K423" s="5">
        <f t="shared" si="70"/>
        <v>18</v>
      </c>
      <c r="L423" s="7">
        <f t="shared" si="71"/>
        <v>44610</v>
      </c>
      <c r="M423" s="5" t="s">
        <v>547</v>
      </c>
      <c r="U423" s="5" t="s">
        <v>33</v>
      </c>
      <c r="V423" s="5" t="str">
        <f t="shared" si="72"/>
        <v>clientes - varios</v>
      </c>
      <c r="W423" s="5" t="str">
        <f t="shared" si="73"/>
        <v>CLIENTES - VARIOS</v>
      </c>
      <c r="X423" s="5" t="str">
        <f t="shared" si="74"/>
        <v>Clientes - Varios</v>
      </c>
      <c r="Y423" s="5">
        <v>99999999</v>
      </c>
      <c r="Z423" s="5" t="s">
        <v>34</v>
      </c>
      <c r="AA423" s="5" t="s">
        <v>35</v>
      </c>
      <c r="AD423" s="5" t="s">
        <v>36</v>
      </c>
      <c r="AE423" s="5">
        <v>508.47</v>
      </c>
      <c r="AF423" s="5">
        <v>0</v>
      </c>
      <c r="AG423" s="5">
        <v>91.53</v>
      </c>
      <c r="AH423" s="5">
        <f t="shared" si="75"/>
        <v>600</v>
      </c>
    </row>
    <row r="424" spans="1:34" x14ac:dyDescent="0.25">
      <c r="A424" s="5">
        <v>409</v>
      </c>
      <c r="B424" s="5" t="s">
        <v>49</v>
      </c>
      <c r="C424" s="5" t="s">
        <v>30</v>
      </c>
      <c r="D424" s="5" t="s">
        <v>574</v>
      </c>
      <c r="E424" s="15" t="str">
        <f t="shared" si="76"/>
        <v>B003</v>
      </c>
      <c r="F424" s="15" t="str">
        <f t="shared" si="66"/>
        <v>12706</v>
      </c>
      <c r="G424" s="15" t="str">
        <f t="shared" si="67"/>
        <v>3-1</v>
      </c>
      <c r="H424" s="5" t="s">
        <v>547</v>
      </c>
      <c r="I424" s="5">
        <f t="shared" si="68"/>
        <v>2</v>
      </c>
      <c r="J424" s="5">
        <f t="shared" si="69"/>
        <v>2022</v>
      </c>
      <c r="K424" s="5">
        <f t="shared" si="70"/>
        <v>18</v>
      </c>
      <c r="L424" s="7">
        <f t="shared" si="71"/>
        <v>44610</v>
      </c>
      <c r="M424" s="5" t="s">
        <v>547</v>
      </c>
      <c r="U424" s="5" t="s">
        <v>33</v>
      </c>
      <c r="V424" s="5" t="str">
        <f t="shared" si="72"/>
        <v>clientes - varios</v>
      </c>
      <c r="W424" s="5" t="str">
        <f t="shared" si="73"/>
        <v>CLIENTES - VARIOS</v>
      </c>
      <c r="X424" s="5" t="str">
        <f t="shared" si="74"/>
        <v>Clientes - Varios</v>
      </c>
      <c r="Y424" s="5">
        <v>99999999</v>
      </c>
      <c r="Z424" s="5" t="s">
        <v>34</v>
      </c>
      <c r="AA424" s="5" t="s">
        <v>35</v>
      </c>
      <c r="AD424" s="5" t="s">
        <v>36</v>
      </c>
      <c r="AE424" s="5">
        <v>508.47</v>
      </c>
      <c r="AF424" s="5">
        <v>0</v>
      </c>
      <c r="AG424" s="5">
        <v>91.53</v>
      </c>
      <c r="AH424" s="5">
        <f t="shared" si="75"/>
        <v>600</v>
      </c>
    </row>
    <row r="425" spans="1:34" x14ac:dyDescent="0.25">
      <c r="A425" s="5">
        <v>410</v>
      </c>
      <c r="B425" s="5" t="s">
        <v>29</v>
      </c>
      <c r="C425" s="5" t="s">
        <v>30</v>
      </c>
      <c r="D425" s="5" t="s">
        <v>575</v>
      </c>
      <c r="E425" s="15" t="str">
        <f t="shared" si="76"/>
        <v>B001</v>
      </c>
      <c r="F425" s="15" t="str">
        <f t="shared" si="66"/>
        <v>17164</v>
      </c>
      <c r="G425" s="15" t="str">
        <f t="shared" si="67"/>
        <v>1-1</v>
      </c>
      <c r="H425" s="5" t="s">
        <v>547</v>
      </c>
      <c r="I425" s="5">
        <f t="shared" si="68"/>
        <v>2</v>
      </c>
      <c r="J425" s="5">
        <f t="shared" si="69"/>
        <v>2022</v>
      </c>
      <c r="K425" s="5">
        <f t="shared" si="70"/>
        <v>18</v>
      </c>
      <c r="L425" s="7">
        <f t="shared" si="71"/>
        <v>44610</v>
      </c>
      <c r="M425" s="5" t="s">
        <v>547</v>
      </c>
      <c r="U425" s="5" t="s">
        <v>33</v>
      </c>
      <c r="V425" s="5" t="str">
        <f t="shared" si="72"/>
        <v>clientes - varios</v>
      </c>
      <c r="W425" s="5" t="str">
        <f t="shared" si="73"/>
        <v>CLIENTES - VARIOS</v>
      </c>
      <c r="X425" s="5" t="str">
        <f t="shared" si="74"/>
        <v>Clientes - Varios</v>
      </c>
      <c r="Y425" s="5">
        <v>99999999</v>
      </c>
      <c r="Z425" s="5" t="s">
        <v>34</v>
      </c>
      <c r="AA425" s="5" t="s">
        <v>35</v>
      </c>
      <c r="AD425" s="5" t="s">
        <v>36</v>
      </c>
      <c r="AE425" s="5">
        <v>423.73</v>
      </c>
      <c r="AF425" s="5">
        <v>0</v>
      </c>
      <c r="AG425" s="5">
        <v>76.27</v>
      </c>
      <c r="AH425" s="5">
        <f t="shared" si="75"/>
        <v>500</v>
      </c>
    </row>
    <row r="426" spans="1:34" x14ac:dyDescent="0.25">
      <c r="A426" s="5">
        <v>411</v>
      </c>
      <c r="B426" s="5" t="s">
        <v>29</v>
      </c>
      <c r="C426" s="5" t="s">
        <v>30</v>
      </c>
      <c r="D426" s="5" t="s">
        <v>576</v>
      </c>
      <c r="E426" s="15" t="str">
        <f t="shared" si="76"/>
        <v>B001</v>
      </c>
      <c r="F426" s="15" t="str">
        <f t="shared" si="66"/>
        <v>17163</v>
      </c>
      <c r="G426" s="15" t="str">
        <f t="shared" si="67"/>
        <v>1-1</v>
      </c>
      <c r="H426" s="5" t="s">
        <v>547</v>
      </c>
      <c r="I426" s="5">
        <f t="shared" si="68"/>
        <v>2</v>
      </c>
      <c r="J426" s="5">
        <f t="shared" si="69"/>
        <v>2022</v>
      </c>
      <c r="K426" s="5">
        <f t="shared" si="70"/>
        <v>18</v>
      </c>
      <c r="L426" s="7">
        <f t="shared" si="71"/>
        <v>44610</v>
      </c>
      <c r="M426" s="5" t="s">
        <v>547</v>
      </c>
      <c r="U426" s="5" t="s">
        <v>33</v>
      </c>
      <c r="V426" s="5" t="str">
        <f t="shared" si="72"/>
        <v>clientes - varios</v>
      </c>
      <c r="W426" s="5" t="str">
        <f t="shared" si="73"/>
        <v>CLIENTES - VARIOS</v>
      </c>
      <c r="X426" s="5" t="str">
        <f t="shared" si="74"/>
        <v>Clientes - Varios</v>
      </c>
      <c r="Y426" s="5">
        <v>99999999</v>
      </c>
      <c r="Z426" s="5" t="s">
        <v>34</v>
      </c>
      <c r="AA426" s="5" t="s">
        <v>35</v>
      </c>
      <c r="AD426" s="5" t="s">
        <v>36</v>
      </c>
      <c r="AE426" s="5">
        <v>508.47</v>
      </c>
      <c r="AF426" s="5">
        <v>0</v>
      </c>
      <c r="AG426" s="5">
        <v>91.53</v>
      </c>
      <c r="AH426" s="5">
        <f t="shared" si="75"/>
        <v>600</v>
      </c>
    </row>
    <row r="427" spans="1:34" x14ac:dyDescent="0.25">
      <c r="A427" s="5">
        <v>412</v>
      </c>
      <c r="B427" s="5" t="s">
        <v>29</v>
      </c>
      <c r="C427" s="5" t="s">
        <v>30</v>
      </c>
      <c r="D427" s="5" t="s">
        <v>577</v>
      </c>
      <c r="E427" s="15" t="str">
        <f t="shared" si="76"/>
        <v>B001</v>
      </c>
      <c r="F427" s="15" t="str">
        <f t="shared" si="66"/>
        <v>17162</v>
      </c>
      <c r="G427" s="15" t="str">
        <f t="shared" si="67"/>
        <v>1-1</v>
      </c>
      <c r="H427" s="5" t="s">
        <v>547</v>
      </c>
      <c r="I427" s="5">
        <f t="shared" si="68"/>
        <v>2</v>
      </c>
      <c r="J427" s="5">
        <f t="shared" si="69"/>
        <v>2022</v>
      </c>
      <c r="K427" s="5">
        <f t="shared" si="70"/>
        <v>18</v>
      </c>
      <c r="L427" s="7">
        <f t="shared" si="71"/>
        <v>44610</v>
      </c>
      <c r="M427" s="5" t="s">
        <v>547</v>
      </c>
      <c r="U427" s="5" t="s">
        <v>33</v>
      </c>
      <c r="V427" s="5" t="str">
        <f t="shared" si="72"/>
        <v>clientes - varios</v>
      </c>
      <c r="W427" s="5" t="str">
        <f t="shared" si="73"/>
        <v>CLIENTES - VARIOS</v>
      </c>
      <c r="X427" s="5" t="str">
        <f t="shared" si="74"/>
        <v>Clientes - Varios</v>
      </c>
      <c r="Y427" s="5">
        <v>99999999</v>
      </c>
      <c r="Z427" s="5" t="s">
        <v>34</v>
      </c>
      <c r="AA427" s="5" t="s">
        <v>35</v>
      </c>
      <c r="AD427" s="5" t="s">
        <v>36</v>
      </c>
      <c r="AE427" s="5">
        <v>423.73</v>
      </c>
      <c r="AF427" s="5">
        <v>0</v>
      </c>
      <c r="AG427" s="5">
        <v>76.27</v>
      </c>
      <c r="AH427" s="5">
        <f t="shared" si="75"/>
        <v>500</v>
      </c>
    </row>
    <row r="428" spans="1:34" x14ac:dyDescent="0.25">
      <c r="A428" s="5">
        <v>413</v>
      </c>
      <c r="B428" s="5" t="s">
        <v>29</v>
      </c>
      <c r="C428" s="5" t="s">
        <v>30</v>
      </c>
      <c r="D428" s="5" t="s">
        <v>578</v>
      </c>
      <c r="E428" s="15" t="str">
        <f t="shared" si="76"/>
        <v>B001</v>
      </c>
      <c r="F428" s="15" t="str">
        <f t="shared" si="66"/>
        <v>17161</v>
      </c>
      <c r="G428" s="15" t="str">
        <f t="shared" si="67"/>
        <v>1-1</v>
      </c>
      <c r="H428" s="5" t="s">
        <v>547</v>
      </c>
      <c r="I428" s="5">
        <f t="shared" si="68"/>
        <v>2</v>
      </c>
      <c r="J428" s="5">
        <f t="shared" si="69"/>
        <v>2022</v>
      </c>
      <c r="K428" s="5">
        <f t="shared" si="70"/>
        <v>18</v>
      </c>
      <c r="L428" s="7">
        <f t="shared" si="71"/>
        <v>44610</v>
      </c>
      <c r="M428" s="5" t="s">
        <v>547</v>
      </c>
      <c r="U428" s="5" t="s">
        <v>33</v>
      </c>
      <c r="V428" s="5" t="str">
        <f t="shared" si="72"/>
        <v>clientes - varios</v>
      </c>
      <c r="W428" s="5" t="str">
        <f t="shared" si="73"/>
        <v>CLIENTES - VARIOS</v>
      </c>
      <c r="X428" s="5" t="str">
        <f t="shared" si="74"/>
        <v>Clientes - Varios</v>
      </c>
      <c r="Y428" s="5">
        <v>99999999</v>
      </c>
      <c r="Z428" s="5" t="s">
        <v>34</v>
      </c>
      <c r="AA428" s="5" t="s">
        <v>35</v>
      </c>
      <c r="AD428" s="5" t="s">
        <v>36</v>
      </c>
      <c r="AE428" s="5">
        <v>423.73</v>
      </c>
      <c r="AF428" s="5">
        <v>0</v>
      </c>
      <c r="AG428" s="5">
        <v>76.27</v>
      </c>
      <c r="AH428" s="5">
        <f t="shared" si="75"/>
        <v>500</v>
      </c>
    </row>
    <row r="429" spans="1:34" x14ac:dyDescent="0.25">
      <c r="A429" s="5">
        <v>414</v>
      </c>
      <c r="B429" s="5" t="s">
        <v>29</v>
      </c>
      <c r="C429" s="5" t="s">
        <v>38</v>
      </c>
      <c r="D429" s="5" t="s">
        <v>579</v>
      </c>
      <c r="E429" s="15" t="str">
        <f t="shared" si="76"/>
        <v>F001</v>
      </c>
      <c r="F429" s="15" t="str">
        <f t="shared" si="66"/>
        <v>8539</v>
      </c>
      <c r="G429" s="15" t="str">
        <f t="shared" si="67"/>
        <v>1-8</v>
      </c>
      <c r="H429" s="5" t="s">
        <v>547</v>
      </c>
      <c r="I429" s="5">
        <f t="shared" si="68"/>
        <v>2</v>
      </c>
      <c r="J429" s="5">
        <f t="shared" si="69"/>
        <v>2022</v>
      </c>
      <c r="K429" s="5">
        <f t="shared" si="70"/>
        <v>18</v>
      </c>
      <c r="L429" s="7">
        <f t="shared" si="71"/>
        <v>44610</v>
      </c>
      <c r="M429" s="5" t="s">
        <v>547</v>
      </c>
      <c r="S429" s="5" t="s">
        <v>168</v>
      </c>
      <c r="T429" s="5" t="s">
        <v>169</v>
      </c>
      <c r="U429" s="5" t="s">
        <v>580</v>
      </c>
      <c r="V429" s="5" t="str">
        <f t="shared" si="72"/>
        <v>daniel agustin zavala soriano</v>
      </c>
      <c r="W429" s="5" t="str">
        <f t="shared" si="73"/>
        <v>DANIEL AGUSTIN ZAVALA SORIANO</v>
      </c>
      <c r="X429" s="5" t="str">
        <f t="shared" si="74"/>
        <v>Daniel Agustin Zavala Soriano</v>
      </c>
      <c r="Y429" s="5">
        <v>10256416196</v>
      </c>
      <c r="Z429" s="5" t="s">
        <v>34</v>
      </c>
      <c r="AA429" s="5" t="s">
        <v>35</v>
      </c>
      <c r="AD429" s="5" t="s">
        <v>36</v>
      </c>
      <c r="AE429" s="5">
        <v>585.25</v>
      </c>
      <c r="AF429" s="5">
        <v>0</v>
      </c>
      <c r="AG429" s="5">
        <v>105.35</v>
      </c>
      <c r="AH429" s="5">
        <f t="shared" si="75"/>
        <v>690.6</v>
      </c>
    </row>
    <row r="430" spans="1:34" x14ac:dyDescent="0.25">
      <c r="A430" s="5">
        <v>415</v>
      </c>
      <c r="B430" s="5" t="s">
        <v>29</v>
      </c>
      <c r="C430" s="5" t="s">
        <v>38</v>
      </c>
      <c r="D430" s="5" t="s">
        <v>581</v>
      </c>
      <c r="E430" s="15" t="str">
        <f t="shared" si="76"/>
        <v>F001</v>
      </c>
      <c r="F430" s="15" t="str">
        <f t="shared" si="66"/>
        <v>8538</v>
      </c>
      <c r="G430" s="15" t="str">
        <f t="shared" si="67"/>
        <v>1-8</v>
      </c>
      <c r="H430" s="5" t="s">
        <v>547</v>
      </c>
      <c r="I430" s="5">
        <f t="shared" si="68"/>
        <v>2</v>
      </c>
      <c r="J430" s="5">
        <f t="shared" si="69"/>
        <v>2022</v>
      </c>
      <c r="K430" s="5">
        <f t="shared" si="70"/>
        <v>18</v>
      </c>
      <c r="L430" s="7">
        <f t="shared" si="71"/>
        <v>44610</v>
      </c>
      <c r="M430" s="5" t="s">
        <v>547</v>
      </c>
      <c r="R430" s="5" t="s">
        <v>87</v>
      </c>
      <c r="S430" s="5" t="s">
        <v>40</v>
      </c>
      <c r="T430" s="5" t="s">
        <v>41</v>
      </c>
      <c r="U430" s="5" t="s">
        <v>582</v>
      </c>
      <c r="V430" s="5" t="str">
        <f t="shared" si="72"/>
        <v>transportes daniel la granja srl</v>
      </c>
      <c r="W430" s="5" t="str">
        <f t="shared" si="73"/>
        <v>TRANSPORTES DANIEL LA GRANJA SRL</v>
      </c>
      <c r="X430" s="5" t="str">
        <f t="shared" si="74"/>
        <v>Transportes Daniel La Granja Srl</v>
      </c>
      <c r="Y430" s="5">
        <v>20480442122</v>
      </c>
      <c r="Z430" s="5" t="s">
        <v>34</v>
      </c>
      <c r="AA430" s="5" t="s">
        <v>35</v>
      </c>
      <c r="AD430" s="5" t="s">
        <v>36</v>
      </c>
      <c r="AE430" s="5">
        <v>67.8</v>
      </c>
      <c r="AF430" s="5">
        <v>0</v>
      </c>
      <c r="AG430" s="5">
        <v>12.2</v>
      </c>
      <c r="AH430" s="5">
        <f t="shared" si="75"/>
        <v>80</v>
      </c>
    </row>
    <row r="431" spans="1:34" x14ac:dyDescent="0.25">
      <c r="A431" s="5">
        <v>416</v>
      </c>
      <c r="B431" s="5" t="s">
        <v>29</v>
      </c>
      <c r="C431" s="5" t="s">
        <v>38</v>
      </c>
      <c r="D431" s="5" t="s">
        <v>583</v>
      </c>
      <c r="E431" s="15" t="str">
        <f t="shared" si="76"/>
        <v>F001</v>
      </c>
      <c r="F431" s="15" t="str">
        <f t="shared" si="66"/>
        <v>8537</v>
      </c>
      <c r="G431" s="15" t="str">
        <f t="shared" si="67"/>
        <v>1-8</v>
      </c>
      <c r="H431" s="5" t="s">
        <v>547</v>
      </c>
      <c r="I431" s="5">
        <f t="shared" si="68"/>
        <v>2</v>
      </c>
      <c r="J431" s="5">
        <f t="shared" si="69"/>
        <v>2022</v>
      </c>
      <c r="K431" s="5">
        <f t="shared" si="70"/>
        <v>18</v>
      </c>
      <c r="L431" s="7">
        <f t="shared" si="71"/>
        <v>44610</v>
      </c>
      <c r="M431" s="5" t="s">
        <v>547</v>
      </c>
      <c r="R431" s="5" t="s">
        <v>87</v>
      </c>
      <c r="S431" s="5" t="s">
        <v>40</v>
      </c>
      <c r="T431" s="5" t="s">
        <v>41</v>
      </c>
      <c r="U431" s="5" t="s">
        <v>584</v>
      </c>
      <c r="V431" s="5" t="str">
        <f t="shared" si="72"/>
        <v>emp de transportes turismo alvarado eirl</v>
      </c>
      <c r="W431" s="5" t="str">
        <f t="shared" si="73"/>
        <v>EMP DE TRANSPORTES TURISMO ALVARADO EIRL</v>
      </c>
      <c r="X431" s="5" t="str">
        <f t="shared" si="74"/>
        <v>Emp De Transportes Turismo Alvarado Eirl</v>
      </c>
      <c r="Y431" s="5">
        <v>20395748701</v>
      </c>
      <c r="Z431" s="5" t="s">
        <v>34</v>
      </c>
      <c r="AA431" s="5" t="s">
        <v>35</v>
      </c>
      <c r="AD431" s="5" t="s">
        <v>36</v>
      </c>
      <c r="AE431" s="5">
        <v>228.81</v>
      </c>
      <c r="AF431" s="5">
        <v>0</v>
      </c>
      <c r="AG431" s="5">
        <v>41.19</v>
      </c>
      <c r="AH431" s="5">
        <f t="shared" si="75"/>
        <v>270</v>
      </c>
    </row>
    <row r="432" spans="1:34" x14ac:dyDescent="0.25">
      <c r="A432" s="5">
        <v>417</v>
      </c>
      <c r="B432" s="5" t="s">
        <v>29</v>
      </c>
      <c r="C432" s="5" t="s">
        <v>38</v>
      </c>
      <c r="D432" s="5" t="s">
        <v>585</v>
      </c>
      <c r="E432" s="15" t="str">
        <f t="shared" si="76"/>
        <v>F001</v>
      </c>
      <c r="F432" s="15" t="str">
        <f t="shared" si="66"/>
        <v>8536</v>
      </c>
      <c r="G432" s="15" t="str">
        <f t="shared" si="67"/>
        <v>1-8</v>
      </c>
      <c r="H432" s="5" t="s">
        <v>547</v>
      </c>
      <c r="I432" s="5">
        <f t="shared" si="68"/>
        <v>2</v>
      </c>
      <c r="J432" s="5">
        <f t="shared" si="69"/>
        <v>2022</v>
      </c>
      <c r="K432" s="5">
        <f t="shared" si="70"/>
        <v>18</v>
      </c>
      <c r="L432" s="7">
        <f t="shared" si="71"/>
        <v>44610</v>
      </c>
      <c r="M432" s="5" t="s">
        <v>547</v>
      </c>
      <c r="R432" s="5" t="s">
        <v>87</v>
      </c>
      <c r="S432" s="5" t="s">
        <v>40</v>
      </c>
      <c r="T432" s="5" t="s">
        <v>41</v>
      </c>
      <c r="U432" s="5" t="s">
        <v>584</v>
      </c>
      <c r="V432" s="5" t="str">
        <f t="shared" si="72"/>
        <v>emp de transportes turismo alvarado eirl</v>
      </c>
      <c r="W432" s="5" t="str">
        <f t="shared" si="73"/>
        <v>EMP DE TRANSPORTES TURISMO ALVARADO EIRL</v>
      </c>
      <c r="X432" s="5" t="str">
        <f t="shared" si="74"/>
        <v>Emp De Transportes Turismo Alvarado Eirl</v>
      </c>
      <c r="Y432" s="5">
        <v>20395748701</v>
      </c>
      <c r="Z432" s="5" t="s">
        <v>34</v>
      </c>
      <c r="AA432" s="5" t="s">
        <v>35</v>
      </c>
      <c r="AD432" s="5" t="s">
        <v>36</v>
      </c>
      <c r="AE432" s="5">
        <v>384.75</v>
      </c>
      <c r="AF432" s="5">
        <v>0</v>
      </c>
      <c r="AG432" s="5">
        <v>69.25</v>
      </c>
      <c r="AH432" s="5">
        <f t="shared" si="75"/>
        <v>454</v>
      </c>
    </row>
    <row r="433" spans="1:34" x14ac:dyDescent="0.25">
      <c r="A433" s="5">
        <v>418</v>
      </c>
      <c r="B433" s="5" t="s">
        <v>49</v>
      </c>
      <c r="C433" s="5" t="s">
        <v>38</v>
      </c>
      <c r="D433" s="5" t="s">
        <v>586</v>
      </c>
      <c r="E433" s="15" t="str">
        <f t="shared" si="76"/>
        <v>F003</v>
      </c>
      <c r="F433" s="15" t="str">
        <f t="shared" si="66"/>
        <v>2105</v>
      </c>
      <c r="G433" s="15" t="str">
        <f t="shared" si="67"/>
        <v>3-2</v>
      </c>
      <c r="H433" s="5" t="s">
        <v>547</v>
      </c>
      <c r="I433" s="5">
        <f t="shared" si="68"/>
        <v>2</v>
      </c>
      <c r="J433" s="5">
        <f t="shared" si="69"/>
        <v>2022</v>
      </c>
      <c r="K433" s="5">
        <f t="shared" si="70"/>
        <v>18</v>
      </c>
      <c r="L433" s="7">
        <f t="shared" si="71"/>
        <v>44610</v>
      </c>
      <c r="M433" s="5" t="s">
        <v>547</v>
      </c>
      <c r="R433" s="5" t="s">
        <v>219</v>
      </c>
      <c r="S433" s="5" t="s">
        <v>61</v>
      </c>
      <c r="T433" s="5" t="s">
        <v>219</v>
      </c>
      <c r="U433" s="5" t="s">
        <v>444</v>
      </c>
      <c r="V433" s="5" t="str">
        <f t="shared" si="72"/>
        <v>norcava peru e.i.r.l.</v>
      </c>
      <c r="W433" s="5" t="str">
        <f t="shared" si="73"/>
        <v>NORCAVA PERU E.I.R.L.</v>
      </c>
      <c r="X433" s="5" t="str">
        <f t="shared" si="74"/>
        <v>Norcava Peru E.I.R.L.</v>
      </c>
      <c r="Y433" s="5">
        <v>20453667074</v>
      </c>
      <c r="Z433" s="5" t="s">
        <v>34</v>
      </c>
      <c r="AA433" s="5" t="s">
        <v>35</v>
      </c>
      <c r="AD433" s="5" t="s">
        <v>36</v>
      </c>
      <c r="AE433" s="5">
        <v>108.47</v>
      </c>
      <c r="AF433" s="5">
        <v>0</v>
      </c>
      <c r="AG433" s="5">
        <v>19.53</v>
      </c>
      <c r="AH433" s="5">
        <f t="shared" si="75"/>
        <v>128</v>
      </c>
    </row>
    <row r="434" spans="1:34" x14ac:dyDescent="0.25">
      <c r="A434" s="5">
        <v>419</v>
      </c>
      <c r="B434" s="5" t="s">
        <v>29</v>
      </c>
      <c r="C434" s="5" t="s">
        <v>38</v>
      </c>
      <c r="D434" s="5" t="s">
        <v>587</v>
      </c>
      <c r="E434" s="15" t="str">
        <f t="shared" si="76"/>
        <v>F001</v>
      </c>
      <c r="F434" s="15" t="str">
        <f t="shared" si="66"/>
        <v>8535</v>
      </c>
      <c r="G434" s="15" t="str">
        <f t="shared" si="67"/>
        <v>1-8</v>
      </c>
      <c r="H434" s="5" t="s">
        <v>547</v>
      </c>
      <c r="I434" s="5">
        <f t="shared" si="68"/>
        <v>2</v>
      </c>
      <c r="J434" s="5">
        <f t="shared" si="69"/>
        <v>2022</v>
      </c>
      <c r="K434" s="5">
        <f t="shared" si="70"/>
        <v>18</v>
      </c>
      <c r="L434" s="7">
        <f t="shared" si="71"/>
        <v>44610</v>
      </c>
      <c r="M434" s="5" t="s">
        <v>547</v>
      </c>
      <c r="U434" s="5" t="s">
        <v>190</v>
      </c>
      <c r="V434" s="5" t="str">
        <f t="shared" si="72"/>
        <v>deprisa logistica eirl</v>
      </c>
      <c r="W434" s="5" t="str">
        <f t="shared" si="73"/>
        <v>DEPRISA LOGISTICA EIRL</v>
      </c>
      <c r="X434" s="5" t="str">
        <f t="shared" si="74"/>
        <v>Deprisa Logistica Eirl</v>
      </c>
      <c r="Y434" s="5">
        <v>20604757836</v>
      </c>
      <c r="Z434" s="5" t="s">
        <v>34</v>
      </c>
      <c r="AA434" s="5" t="s">
        <v>35</v>
      </c>
      <c r="AD434" s="5" t="s">
        <v>36</v>
      </c>
      <c r="AE434" s="5">
        <v>847.46</v>
      </c>
      <c r="AF434" s="5">
        <v>0</v>
      </c>
      <c r="AG434" s="5">
        <v>152.54</v>
      </c>
      <c r="AH434" s="5">
        <f t="shared" si="75"/>
        <v>1000</v>
      </c>
    </row>
    <row r="435" spans="1:34" x14ac:dyDescent="0.25">
      <c r="A435" s="5">
        <v>420</v>
      </c>
      <c r="B435" s="5" t="s">
        <v>49</v>
      </c>
      <c r="C435" s="5" t="s">
        <v>38</v>
      </c>
      <c r="D435" s="5" t="s">
        <v>588</v>
      </c>
      <c r="E435" s="15" t="str">
        <f t="shared" si="76"/>
        <v>F003</v>
      </c>
      <c r="F435" s="15" t="str">
        <f t="shared" si="66"/>
        <v>2104</v>
      </c>
      <c r="G435" s="15" t="str">
        <f t="shared" si="67"/>
        <v>3-2</v>
      </c>
      <c r="H435" s="5" t="s">
        <v>547</v>
      </c>
      <c r="I435" s="5">
        <f t="shared" si="68"/>
        <v>2</v>
      </c>
      <c r="J435" s="5">
        <f t="shared" si="69"/>
        <v>2022</v>
      </c>
      <c r="K435" s="5">
        <f t="shared" si="70"/>
        <v>18</v>
      </c>
      <c r="L435" s="7">
        <f t="shared" si="71"/>
        <v>44610</v>
      </c>
      <c r="M435" s="5" t="s">
        <v>547</v>
      </c>
      <c r="R435" s="5" t="s">
        <v>41</v>
      </c>
      <c r="S435" s="5" t="s">
        <v>40</v>
      </c>
      <c r="T435" s="5" t="s">
        <v>41</v>
      </c>
      <c r="U435" s="5" t="s">
        <v>589</v>
      </c>
      <c r="V435" s="5" t="str">
        <f t="shared" si="72"/>
        <v>rojas herrera roger</v>
      </c>
      <c r="W435" s="5" t="str">
        <f t="shared" si="73"/>
        <v>ROJAS HERRERA ROGER</v>
      </c>
      <c r="X435" s="5" t="str">
        <f t="shared" si="74"/>
        <v>Rojas Herrera Roger</v>
      </c>
      <c r="Y435" s="5">
        <v>10424590555</v>
      </c>
      <c r="Z435" s="5" t="s">
        <v>34</v>
      </c>
      <c r="AA435" s="5" t="s">
        <v>35</v>
      </c>
      <c r="AD435" s="5" t="s">
        <v>36</v>
      </c>
      <c r="AE435" s="5">
        <v>38.14</v>
      </c>
      <c r="AF435" s="5">
        <v>0</v>
      </c>
      <c r="AG435" s="5">
        <v>6.86</v>
      </c>
      <c r="AH435" s="5">
        <f t="shared" si="75"/>
        <v>45</v>
      </c>
    </row>
    <row r="436" spans="1:34" x14ac:dyDescent="0.25">
      <c r="A436" s="5">
        <v>421</v>
      </c>
      <c r="B436" s="5" t="s">
        <v>49</v>
      </c>
      <c r="C436" s="5" t="s">
        <v>30</v>
      </c>
      <c r="D436" s="5" t="s">
        <v>590</v>
      </c>
      <c r="E436" s="15" t="str">
        <f t="shared" si="76"/>
        <v>B003</v>
      </c>
      <c r="F436" s="15" t="str">
        <f t="shared" si="66"/>
        <v>12705</v>
      </c>
      <c r="G436" s="15" t="str">
        <f t="shared" si="67"/>
        <v>3-1</v>
      </c>
      <c r="H436" s="5" t="s">
        <v>547</v>
      </c>
      <c r="I436" s="5">
        <f t="shared" si="68"/>
        <v>2</v>
      </c>
      <c r="J436" s="5">
        <f t="shared" si="69"/>
        <v>2022</v>
      </c>
      <c r="K436" s="5">
        <f t="shared" si="70"/>
        <v>18</v>
      </c>
      <c r="L436" s="7">
        <f t="shared" si="71"/>
        <v>44610</v>
      </c>
      <c r="M436" s="5" t="s">
        <v>547</v>
      </c>
      <c r="U436" s="5" t="s">
        <v>33</v>
      </c>
      <c r="V436" s="5" t="str">
        <f t="shared" si="72"/>
        <v>clientes - varios</v>
      </c>
      <c r="W436" s="5" t="str">
        <f t="shared" si="73"/>
        <v>CLIENTES - VARIOS</v>
      </c>
      <c r="X436" s="5" t="str">
        <f t="shared" si="74"/>
        <v>Clientes - Varios</v>
      </c>
      <c r="Y436" s="5">
        <v>99999999</v>
      </c>
      <c r="Z436" s="5" t="s">
        <v>34</v>
      </c>
      <c r="AA436" s="5" t="s">
        <v>35</v>
      </c>
      <c r="AD436" s="5" t="s">
        <v>36</v>
      </c>
      <c r="AE436" s="5">
        <v>423.73</v>
      </c>
      <c r="AF436" s="5">
        <v>0</v>
      </c>
      <c r="AG436" s="5">
        <v>76.27</v>
      </c>
      <c r="AH436" s="5">
        <f t="shared" si="75"/>
        <v>500</v>
      </c>
    </row>
    <row r="437" spans="1:34" x14ac:dyDescent="0.25">
      <c r="A437" s="5">
        <v>422</v>
      </c>
      <c r="B437" s="5" t="s">
        <v>49</v>
      </c>
      <c r="C437" s="5" t="s">
        <v>30</v>
      </c>
      <c r="D437" s="5" t="s">
        <v>591</v>
      </c>
      <c r="E437" s="15" t="str">
        <f t="shared" si="76"/>
        <v>B003</v>
      </c>
      <c r="F437" s="15" t="str">
        <f t="shared" si="66"/>
        <v>12704</v>
      </c>
      <c r="G437" s="15" t="str">
        <f t="shared" si="67"/>
        <v>3-1</v>
      </c>
      <c r="H437" s="5" t="s">
        <v>547</v>
      </c>
      <c r="I437" s="5">
        <f t="shared" si="68"/>
        <v>2</v>
      </c>
      <c r="J437" s="5">
        <f t="shared" si="69"/>
        <v>2022</v>
      </c>
      <c r="K437" s="5">
        <f t="shared" si="70"/>
        <v>18</v>
      </c>
      <c r="L437" s="7">
        <f t="shared" si="71"/>
        <v>44610</v>
      </c>
      <c r="M437" s="5" t="s">
        <v>547</v>
      </c>
      <c r="U437" s="5" t="s">
        <v>33</v>
      </c>
      <c r="V437" s="5" t="str">
        <f t="shared" si="72"/>
        <v>clientes - varios</v>
      </c>
      <c r="W437" s="5" t="str">
        <f t="shared" si="73"/>
        <v>CLIENTES - VARIOS</v>
      </c>
      <c r="X437" s="5" t="str">
        <f t="shared" si="74"/>
        <v>Clientes - Varios</v>
      </c>
      <c r="Y437" s="5">
        <v>99999999</v>
      </c>
      <c r="Z437" s="5" t="s">
        <v>34</v>
      </c>
      <c r="AA437" s="5" t="s">
        <v>35</v>
      </c>
      <c r="AD437" s="5" t="s">
        <v>36</v>
      </c>
      <c r="AE437" s="5">
        <v>423.73</v>
      </c>
      <c r="AF437" s="5">
        <v>0</v>
      </c>
      <c r="AG437" s="5">
        <v>76.27</v>
      </c>
      <c r="AH437" s="5">
        <f t="shared" si="75"/>
        <v>500</v>
      </c>
    </row>
    <row r="438" spans="1:34" x14ac:dyDescent="0.25">
      <c r="A438" s="5">
        <v>423</v>
      </c>
      <c r="B438" s="5" t="s">
        <v>49</v>
      </c>
      <c r="C438" s="5" t="s">
        <v>30</v>
      </c>
      <c r="D438" s="5" t="s">
        <v>592</v>
      </c>
      <c r="E438" s="15" t="str">
        <f t="shared" si="76"/>
        <v>B003</v>
      </c>
      <c r="F438" s="15" t="str">
        <f t="shared" si="66"/>
        <v>12703</v>
      </c>
      <c r="G438" s="15" t="str">
        <f t="shared" si="67"/>
        <v>3-1</v>
      </c>
      <c r="H438" s="5" t="s">
        <v>547</v>
      </c>
      <c r="I438" s="5">
        <f t="shared" si="68"/>
        <v>2</v>
      </c>
      <c r="J438" s="5">
        <f t="shared" si="69"/>
        <v>2022</v>
      </c>
      <c r="K438" s="5">
        <f t="shared" si="70"/>
        <v>18</v>
      </c>
      <c r="L438" s="7">
        <f t="shared" si="71"/>
        <v>44610</v>
      </c>
      <c r="M438" s="5" t="s">
        <v>547</v>
      </c>
      <c r="U438" s="5" t="s">
        <v>33</v>
      </c>
      <c r="V438" s="5" t="str">
        <f t="shared" si="72"/>
        <v>clientes - varios</v>
      </c>
      <c r="W438" s="5" t="str">
        <f t="shared" si="73"/>
        <v>CLIENTES - VARIOS</v>
      </c>
      <c r="X438" s="5" t="str">
        <f t="shared" si="74"/>
        <v>Clientes - Varios</v>
      </c>
      <c r="Y438" s="5">
        <v>99999999</v>
      </c>
      <c r="Z438" s="5" t="s">
        <v>34</v>
      </c>
      <c r="AA438" s="5" t="s">
        <v>35</v>
      </c>
      <c r="AD438" s="5" t="s">
        <v>36</v>
      </c>
      <c r="AE438" s="5">
        <v>423.73</v>
      </c>
      <c r="AF438" s="5">
        <v>0</v>
      </c>
      <c r="AG438" s="5">
        <v>76.27</v>
      </c>
      <c r="AH438" s="5">
        <f t="shared" si="75"/>
        <v>500</v>
      </c>
    </row>
    <row r="439" spans="1:34" x14ac:dyDescent="0.25">
      <c r="A439" s="5">
        <v>424</v>
      </c>
      <c r="B439" s="5" t="s">
        <v>49</v>
      </c>
      <c r="C439" s="5" t="s">
        <v>30</v>
      </c>
      <c r="D439" s="5" t="s">
        <v>593</v>
      </c>
      <c r="E439" s="15" t="str">
        <f t="shared" si="76"/>
        <v>B003</v>
      </c>
      <c r="F439" s="15" t="str">
        <f t="shared" si="66"/>
        <v>12702</v>
      </c>
      <c r="G439" s="15" t="str">
        <f t="shared" si="67"/>
        <v>3-1</v>
      </c>
      <c r="H439" s="5" t="s">
        <v>547</v>
      </c>
      <c r="I439" s="5">
        <f t="shared" si="68"/>
        <v>2</v>
      </c>
      <c r="J439" s="5">
        <f t="shared" si="69"/>
        <v>2022</v>
      </c>
      <c r="K439" s="5">
        <f t="shared" si="70"/>
        <v>18</v>
      </c>
      <c r="L439" s="7">
        <f t="shared" si="71"/>
        <v>44610</v>
      </c>
      <c r="M439" s="5" t="s">
        <v>547</v>
      </c>
      <c r="U439" s="5" t="s">
        <v>33</v>
      </c>
      <c r="V439" s="5" t="str">
        <f t="shared" si="72"/>
        <v>clientes - varios</v>
      </c>
      <c r="W439" s="5" t="str">
        <f t="shared" si="73"/>
        <v>CLIENTES - VARIOS</v>
      </c>
      <c r="X439" s="5" t="str">
        <f t="shared" si="74"/>
        <v>Clientes - Varios</v>
      </c>
      <c r="Y439" s="5">
        <v>99999999</v>
      </c>
      <c r="Z439" s="5" t="s">
        <v>34</v>
      </c>
      <c r="AA439" s="5" t="s">
        <v>35</v>
      </c>
      <c r="AD439" s="5" t="s">
        <v>36</v>
      </c>
      <c r="AE439" s="5">
        <v>423.73</v>
      </c>
      <c r="AF439" s="5">
        <v>0</v>
      </c>
      <c r="AG439" s="5">
        <v>76.27</v>
      </c>
      <c r="AH439" s="5">
        <f t="shared" si="75"/>
        <v>500</v>
      </c>
    </row>
    <row r="440" spans="1:34" x14ac:dyDescent="0.25">
      <c r="A440" s="5">
        <v>425</v>
      </c>
      <c r="B440" s="5" t="s">
        <v>29</v>
      </c>
      <c r="C440" s="5" t="s">
        <v>38</v>
      </c>
      <c r="D440" s="5" t="s">
        <v>594</v>
      </c>
      <c r="E440" s="15" t="str">
        <f t="shared" si="76"/>
        <v>F001</v>
      </c>
      <c r="F440" s="15" t="str">
        <f t="shared" si="66"/>
        <v>8534</v>
      </c>
      <c r="G440" s="15" t="str">
        <f t="shared" si="67"/>
        <v>1-8</v>
      </c>
      <c r="H440" s="5" t="s">
        <v>547</v>
      </c>
      <c r="I440" s="5">
        <f t="shared" si="68"/>
        <v>2</v>
      </c>
      <c r="J440" s="5">
        <f t="shared" si="69"/>
        <v>2022</v>
      </c>
      <c r="K440" s="5">
        <f t="shared" si="70"/>
        <v>18</v>
      </c>
      <c r="L440" s="7">
        <f t="shared" si="71"/>
        <v>44610</v>
      </c>
      <c r="M440" s="5" t="s">
        <v>547</v>
      </c>
      <c r="R440" s="5" t="s">
        <v>60</v>
      </c>
      <c r="S440" s="5" t="s">
        <v>61</v>
      </c>
      <c r="T440" s="5" t="s">
        <v>60</v>
      </c>
      <c r="U440" s="5" t="s">
        <v>595</v>
      </c>
      <c r="V440" s="5" t="str">
        <f t="shared" si="72"/>
        <v>torres asociados srl</v>
      </c>
      <c r="W440" s="5" t="str">
        <f t="shared" si="73"/>
        <v>TORRES ASOCIADOS SRL</v>
      </c>
      <c r="X440" s="5" t="str">
        <f t="shared" si="74"/>
        <v>Torres Asociados Srl</v>
      </c>
      <c r="Y440" s="5">
        <v>20480150857</v>
      </c>
      <c r="Z440" s="5" t="s">
        <v>34</v>
      </c>
      <c r="AA440" s="5" t="s">
        <v>35</v>
      </c>
      <c r="AD440" s="5" t="s">
        <v>36</v>
      </c>
      <c r="AE440" s="5">
        <v>254.24</v>
      </c>
      <c r="AF440" s="5">
        <v>0</v>
      </c>
      <c r="AG440" s="5">
        <v>45.76</v>
      </c>
      <c r="AH440" s="5">
        <f t="shared" si="75"/>
        <v>300</v>
      </c>
    </row>
    <row r="441" spans="1:34" x14ac:dyDescent="0.25">
      <c r="A441" s="5">
        <v>426</v>
      </c>
      <c r="B441" s="5" t="s">
        <v>55</v>
      </c>
      <c r="C441" s="5" t="s">
        <v>30</v>
      </c>
      <c r="D441" s="5" t="s">
        <v>596</v>
      </c>
      <c r="E441" s="15" t="str">
        <f t="shared" si="76"/>
        <v>B002</v>
      </c>
      <c r="F441" s="15" t="str">
        <f t="shared" si="66"/>
        <v>16020</v>
      </c>
      <c r="G441" s="15" t="str">
        <f t="shared" si="67"/>
        <v>2-1</v>
      </c>
      <c r="H441" s="5" t="s">
        <v>547</v>
      </c>
      <c r="I441" s="5">
        <f t="shared" si="68"/>
        <v>2</v>
      </c>
      <c r="J441" s="5">
        <f t="shared" si="69"/>
        <v>2022</v>
      </c>
      <c r="K441" s="5">
        <f t="shared" si="70"/>
        <v>18</v>
      </c>
      <c r="L441" s="7">
        <f t="shared" si="71"/>
        <v>44610</v>
      </c>
      <c r="M441" s="5" t="s">
        <v>547</v>
      </c>
      <c r="U441" s="5" t="s">
        <v>33</v>
      </c>
      <c r="V441" s="5" t="str">
        <f t="shared" si="72"/>
        <v>clientes - varios</v>
      </c>
      <c r="W441" s="5" t="str">
        <f t="shared" si="73"/>
        <v>CLIENTES - VARIOS</v>
      </c>
      <c r="X441" s="5" t="str">
        <f t="shared" si="74"/>
        <v>Clientes - Varios</v>
      </c>
      <c r="Y441" s="5">
        <v>99999999</v>
      </c>
      <c r="Z441" s="5" t="s">
        <v>34</v>
      </c>
      <c r="AA441" s="5" t="s">
        <v>35</v>
      </c>
      <c r="AD441" s="5" t="s">
        <v>36</v>
      </c>
      <c r="AE441" s="5">
        <v>423.73</v>
      </c>
      <c r="AF441" s="5">
        <v>0</v>
      </c>
      <c r="AG441" s="5">
        <v>76.27</v>
      </c>
      <c r="AH441" s="5">
        <f t="shared" si="75"/>
        <v>500</v>
      </c>
    </row>
    <row r="442" spans="1:34" x14ac:dyDescent="0.25">
      <c r="A442" s="5">
        <v>427</v>
      </c>
      <c r="B442" s="5" t="s">
        <v>55</v>
      </c>
      <c r="C442" s="5" t="s">
        <v>30</v>
      </c>
      <c r="D442" s="5" t="s">
        <v>597</v>
      </c>
      <c r="E442" s="15" t="str">
        <f t="shared" si="76"/>
        <v>B002</v>
      </c>
      <c r="F442" s="15" t="str">
        <f t="shared" si="66"/>
        <v>16019</v>
      </c>
      <c r="G442" s="15" t="str">
        <f t="shared" si="67"/>
        <v>2-1</v>
      </c>
      <c r="H442" s="5" t="s">
        <v>547</v>
      </c>
      <c r="I442" s="5">
        <f t="shared" si="68"/>
        <v>2</v>
      </c>
      <c r="J442" s="5">
        <f t="shared" si="69"/>
        <v>2022</v>
      </c>
      <c r="K442" s="5">
        <f t="shared" si="70"/>
        <v>18</v>
      </c>
      <c r="L442" s="7">
        <f t="shared" si="71"/>
        <v>44610</v>
      </c>
      <c r="M442" s="5" t="s">
        <v>547</v>
      </c>
      <c r="U442" s="5" t="s">
        <v>33</v>
      </c>
      <c r="V442" s="5" t="str">
        <f t="shared" si="72"/>
        <v>clientes - varios</v>
      </c>
      <c r="W442" s="5" t="str">
        <f t="shared" si="73"/>
        <v>CLIENTES - VARIOS</v>
      </c>
      <c r="X442" s="5" t="str">
        <f t="shared" si="74"/>
        <v>Clientes - Varios</v>
      </c>
      <c r="Y442" s="5">
        <v>99999999</v>
      </c>
      <c r="Z442" s="5" t="s">
        <v>34</v>
      </c>
      <c r="AA442" s="5" t="s">
        <v>35</v>
      </c>
      <c r="AD442" s="5" t="s">
        <v>36</v>
      </c>
      <c r="AE442" s="5">
        <v>423.73</v>
      </c>
      <c r="AF442" s="5">
        <v>0</v>
      </c>
      <c r="AG442" s="5">
        <v>76.27</v>
      </c>
      <c r="AH442" s="5">
        <f t="shared" si="75"/>
        <v>500</v>
      </c>
    </row>
    <row r="443" spans="1:34" x14ac:dyDescent="0.25">
      <c r="A443" s="5">
        <v>428</v>
      </c>
      <c r="B443" s="5" t="s">
        <v>29</v>
      </c>
      <c r="C443" s="5" t="s">
        <v>30</v>
      </c>
      <c r="D443" s="5" t="s">
        <v>598</v>
      </c>
      <c r="E443" s="15" t="str">
        <f t="shared" si="76"/>
        <v>B001</v>
      </c>
      <c r="F443" s="15" t="str">
        <f t="shared" si="66"/>
        <v>17160</v>
      </c>
      <c r="G443" s="15" t="str">
        <f t="shared" si="67"/>
        <v>1-1</v>
      </c>
      <c r="H443" s="5" t="s">
        <v>547</v>
      </c>
      <c r="I443" s="5">
        <f t="shared" si="68"/>
        <v>2</v>
      </c>
      <c r="J443" s="5">
        <f t="shared" si="69"/>
        <v>2022</v>
      </c>
      <c r="K443" s="5">
        <f t="shared" si="70"/>
        <v>18</v>
      </c>
      <c r="L443" s="7">
        <f t="shared" si="71"/>
        <v>44610</v>
      </c>
      <c r="M443" s="5" t="s">
        <v>547</v>
      </c>
      <c r="U443" s="5" t="s">
        <v>33</v>
      </c>
      <c r="V443" s="5" t="str">
        <f t="shared" si="72"/>
        <v>clientes - varios</v>
      </c>
      <c r="W443" s="5" t="str">
        <f t="shared" si="73"/>
        <v>CLIENTES - VARIOS</v>
      </c>
      <c r="X443" s="5" t="str">
        <f t="shared" si="74"/>
        <v>Clientes - Varios</v>
      </c>
      <c r="Y443" s="5">
        <v>99999999</v>
      </c>
      <c r="Z443" s="5" t="s">
        <v>34</v>
      </c>
      <c r="AA443" s="5" t="s">
        <v>35</v>
      </c>
      <c r="AD443" s="5" t="s">
        <v>36</v>
      </c>
      <c r="AE443" s="5">
        <v>423.73</v>
      </c>
      <c r="AF443" s="5">
        <v>0</v>
      </c>
      <c r="AG443" s="5">
        <v>76.27</v>
      </c>
      <c r="AH443" s="5">
        <f t="shared" si="75"/>
        <v>500</v>
      </c>
    </row>
    <row r="444" spans="1:34" x14ac:dyDescent="0.25">
      <c r="A444" s="5">
        <v>429</v>
      </c>
      <c r="B444" s="5" t="s">
        <v>29</v>
      </c>
      <c r="C444" s="5" t="s">
        <v>30</v>
      </c>
      <c r="D444" s="5" t="s">
        <v>599</v>
      </c>
      <c r="E444" s="15" t="str">
        <f t="shared" si="76"/>
        <v>B001</v>
      </c>
      <c r="F444" s="15" t="str">
        <f t="shared" si="66"/>
        <v>17159</v>
      </c>
      <c r="G444" s="15" t="str">
        <f t="shared" si="67"/>
        <v>1-1</v>
      </c>
      <c r="H444" s="5" t="s">
        <v>547</v>
      </c>
      <c r="I444" s="5">
        <f t="shared" si="68"/>
        <v>2</v>
      </c>
      <c r="J444" s="5">
        <f t="shared" si="69"/>
        <v>2022</v>
      </c>
      <c r="K444" s="5">
        <f t="shared" si="70"/>
        <v>18</v>
      </c>
      <c r="L444" s="7">
        <f t="shared" si="71"/>
        <v>44610</v>
      </c>
      <c r="M444" s="5" t="s">
        <v>547</v>
      </c>
      <c r="U444" s="5" t="s">
        <v>33</v>
      </c>
      <c r="V444" s="5" t="str">
        <f t="shared" si="72"/>
        <v>clientes - varios</v>
      </c>
      <c r="W444" s="5" t="str">
        <f t="shared" si="73"/>
        <v>CLIENTES - VARIOS</v>
      </c>
      <c r="X444" s="5" t="str">
        <f t="shared" si="74"/>
        <v>Clientes - Varios</v>
      </c>
      <c r="Y444" s="5">
        <v>99999999</v>
      </c>
      <c r="Z444" s="5" t="s">
        <v>34</v>
      </c>
      <c r="AA444" s="5" t="s">
        <v>35</v>
      </c>
      <c r="AD444" s="5" t="s">
        <v>36</v>
      </c>
      <c r="AE444" s="5">
        <v>423.73</v>
      </c>
      <c r="AF444" s="5">
        <v>0</v>
      </c>
      <c r="AG444" s="5">
        <v>76.27</v>
      </c>
      <c r="AH444" s="5">
        <f t="shared" si="75"/>
        <v>500</v>
      </c>
    </row>
    <row r="445" spans="1:34" x14ac:dyDescent="0.25">
      <c r="A445" s="5">
        <v>430</v>
      </c>
      <c r="B445" s="5" t="s">
        <v>29</v>
      </c>
      <c r="C445" s="5" t="s">
        <v>30</v>
      </c>
      <c r="D445" s="5" t="s">
        <v>600</v>
      </c>
      <c r="E445" s="15" t="str">
        <f t="shared" si="76"/>
        <v>B001</v>
      </c>
      <c r="F445" s="15" t="str">
        <f t="shared" si="66"/>
        <v>17158</v>
      </c>
      <c r="G445" s="15" t="str">
        <f t="shared" si="67"/>
        <v>1-1</v>
      </c>
      <c r="H445" s="5" t="s">
        <v>547</v>
      </c>
      <c r="I445" s="5">
        <f t="shared" si="68"/>
        <v>2</v>
      </c>
      <c r="J445" s="5">
        <f t="shared" si="69"/>
        <v>2022</v>
      </c>
      <c r="K445" s="5">
        <f t="shared" si="70"/>
        <v>18</v>
      </c>
      <c r="L445" s="7">
        <f t="shared" si="71"/>
        <v>44610</v>
      </c>
      <c r="M445" s="5" t="s">
        <v>547</v>
      </c>
      <c r="U445" s="5" t="s">
        <v>33</v>
      </c>
      <c r="V445" s="5" t="str">
        <f t="shared" si="72"/>
        <v>clientes - varios</v>
      </c>
      <c r="W445" s="5" t="str">
        <f t="shared" si="73"/>
        <v>CLIENTES - VARIOS</v>
      </c>
      <c r="X445" s="5" t="str">
        <f t="shared" si="74"/>
        <v>Clientes - Varios</v>
      </c>
      <c r="Y445" s="5">
        <v>99999999</v>
      </c>
      <c r="Z445" s="5" t="s">
        <v>34</v>
      </c>
      <c r="AA445" s="5" t="s">
        <v>35</v>
      </c>
      <c r="AD445" s="5" t="s">
        <v>36</v>
      </c>
      <c r="AE445" s="5">
        <v>423.73</v>
      </c>
      <c r="AF445" s="5">
        <v>0</v>
      </c>
      <c r="AG445" s="5">
        <v>76.27</v>
      </c>
      <c r="AH445" s="5">
        <f t="shared" si="75"/>
        <v>500</v>
      </c>
    </row>
    <row r="446" spans="1:34" x14ac:dyDescent="0.25">
      <c r="A446" s="5">
        <v>431</v>
      </c>
      <c r="B446" s="5" t="s">
        <v>29</v>
      </c>
      <c r="C446" s="5" t="s">
        <v>30</v>
      </c>
      <c r="D446" s="5" t="s">
        <v>601</v>
      </c>
      <c r="E446" s="15" t="str">
        <f t="shared" si="76"/>
        <v>B001</v>
      </c>
      <c r="F446" s="15" t="str">
        <f t="shared" si="66"/>
        <v>17157</v>
      </c>
      <c r="G446" s="15" t="str">
        <f t="shared" si="67"/>
        <v>1-1</v>
      </c>
      <c r="H446" s="5" t="s">
        <v>547</v>
      </c>
      <c r="I446" s="5">
        <f t="shared" si="68"/>
        <v>2</v>
      </c>
      <c r="J446" s="5">
        <f t="shared" si="69"/>
        <v>2022</v>
      </c>
      <c r="K446" s="5">
        <f t="shared" si="70"/>
        <v>18</v>
      </c>
      <c r="L446" s="7">
        <f t="shared" si="71"/>
        <v>44610</v>
      </c>
      <c r="M446" s="5" t="s">
        <v>547</v>
      </c>
      <c r="U446" s="5" t="s">
        <v>33</v>
      </c>
      <c r="V446" s="5" t="str">
        <f t="shared" si="72"/>
        <v>clientes - varios</v>
      </c>
      <c r="W446" s="5" t="str">
        <f t="shared" si="73"/>
        <v>CLIENTES - VARIOS</v>
      </c>
      <c r="X446" s="5" t="str">
        <f t="shared" si="74"/>
        <v>Clientes - Varios</v>
      </c>
      <c r="Y446" s="5">
        <v>99999999</v>
      </c>
      <c r="Z446" s="5" t="s">
        <v>34</v>
      </c>
      <c r="AA446" s="5" t="s">
        <v>35</v>
      </c>
      <c r="AD446" s="5" t="s">
        <v>36</v>
      </c>
      <c r="AE446" s="5">
        <v>162.71</v>
      </c>
      <c r="AF446" s="5">
        <v>0</v>
      </c>
      <c r="AG446" s="5">
        <v>29.29</v>
      </c>
      <c r="AH446" s="5">
        <f t="shared" si="75"/>
        <v>192</v>
      </c>
    </row>
    <row r="447" spans="1:34" x14ac:dyDescent="0.25">
      <c r="A447" s="5">
        <v>432</v>
      </c>
      <c r="B447" s="5" t="s">
        <v>29</v>
      </c>
      <c r="C447" s="5" t="s">
        <v>30</v>
      </c>
      <c r="D447" s="5" t="s">
        <v>602</v>
      </c>
      <c r="E447" s="15" t="str">
        <f t="shared" si="76"/>
        <v>B001</v>
      </c>
      <c r="F447" s="15" t="str">
        <f t="shared" si="66"/>
        <v>17156</v>
      </c>
      <c r="G447" s="15" t="str">
        <f t="shared" si="67"/>
        <v>1-1</v>
      </c>
      <c r="H447" s="5" t="s">
        <v>547</v>
      </c>
      <c r="I447" s="5">
        <f t="shared" si="68"/>
        <v>2</v>
      </c>
      <c r="J447" s="5">
        <f t="shared" si="69"/>
        <v>2022</v>
      </c>
      <c r="K447" s="5">
        <f t="shared" si="70"/>
        <v>18</v>
      </c>
      <c r="L447" s="7">
        <f t="shared" si="71"/>
        <v>44610</v>
      </c>
      <c r="M447" s="5" t="s">
        <v>547</v>
      </c>
      <c r="U447" s="5" t="s">
        <v>33</v>
      </c>
      <c r="V447" s="5" t="str">
        <f t="shared" si="72"/>
        <v>clientes - varios</v>
      </c>
      <c r="W447" s="5" t="str">
        <f t="shared" si="73"/>
        <v>CLIENTES - VARIOS</v>
      </c>
      <c r="X447" s="5" t="str">
        <f t="shared" si="74"/>
        <v>Clientes - Varios</v>
      </c>
      <c r="Y447" s="5">
        <v>99999999</v>
      </c>
      <c r="Z447" s="5" t="s">
        <v>34</v>
      </c>
      <c r="AA447" s="5" t="s">
        <v>35</v>
      </c>
      <c r="AD447" s="5" t="s">
        <v>36</v>
      </c>
      <c r="AE447" s="5">
        <v>423.73</v>
      </c>
      <c r="AF447" s="5">
        <v>0</v>
      </c>
      <c r="AG447" s="5">
        <v>76.27</v>
      </c>
      <c r="AH447" s="5">
        <f t="shared" si="75"/>
        <v>500</v>
      </c>
    </row>
    <row r="448" spans="1:34" x14ac:dyDescent="0.25">
      <c r="A448" s="5">
        <v>433</v>
      </c>
      <c r="B448" s="5" t="s">
        <v>29</v>
      </c>
      <c r="C448" s="5" t="s">
        <v>30</v>
      </c>
      <c r="D448" s="5" t="s">
        <v>603</v>
      </c>
      <c r="E448" s="15" t="str">
        <f t="shared" si="76"/>
        <v>B001</v>
      </c>
      <c r="F448" s="15" t="str">
        <f t="shared" si="66"/>
        <v>17155</v>
      </c>
      <c r="G448" s="15" t="str">
        <f t="shared" si="67"/>
        <v>1-1</v>
      </c>
      <c r="H448" s="5" t="s">
        <v>547</v>
      </c>
      <c r="I448" s="5">
        <f t="shared" si="68"/>
        <v>2</v>
      </c>
      <c r="J448" s="5">
        <f t="shared" si="69"/>
        <v>2022</v>
      </c>
      <c r="K448" s="5">
        <f t="shared" si="70"/>
        <v>18</v>
      </c>
      <c r="L448" s="7">
        <f t="shared" si="71"/>
        <v>44610</v>
      </c>
      <c r="M448" s="5" t="s">
        <v>547</v>
      </c>
      <c r="U448" s="5" t="s">
        <v>33</v>
      </c>
      <c r="V448" s="5" t="str">
        <f t="shared" si="72"/>
        <v>clientes - varios</v>
      </c>
      <c r="W448" s="5" t="str">
        <f t="shared" si="73"/>
        <v>CLIENTES - VARIOS</v>
      </c>
      <c r="X448" s="5" t="str">
        <f t="shared" si="74"/>
        <v>Clientes - Varios</v>
      </c>
      <c r="Y448" s="5">
        <v>99999999</v>
      </c>
      <c r="Z448" s="5" t="s">
        <v>34</v>
      </c>
      <c r="AA448" s="5" t="s">
        <v>35</v>
      </c>
      <c r="AD448" s="5" t="s">
        <v>36</v>
      </c>
      <c r="AE448" s="5">
        <v>423.73</v>
      </c>
      <c r="AF448" s="5">
        <v>0</v>
      </c>
      <c r="AG448" s="5">
        <v>76.27</v>
      </c>
      <c r="AH448" s="5">
        <f t="shared" si="75"/>
        <v>500</v>
      </c>
    </row>
    <row r="449" spans="1:34" x14ac:dyDescent="0.25">
      <c r="A449" s="5">
        <v>434</v>
      </c>
      <c r="B449" s="5" t="s">
        <v>29</v>
      </c>
      <c r="C449" s="5" t="s">
        <v>30</v>
      </c>
      <c r="D449" s="5" t="s">
        <v>604</v>
      </c>
      <c r="E449" s="15" t="str">
        <f t="shared" si="76"/>
        <v>B001</v>
      </c>
      <c r="F449" s="15" t="str">
        <f t="shared" si="66"/>
        <v>17154</v>
      </c>
      <c r="G449" s="15" t="str">
        <f t="shared" si="67"/>
        <v>1-1</v>
      </c>
      <c r="H449" s="5" t="s">
        <v>547</v>
      </c>
      <c r="I449" s="5">
        <f t="shared" si="68"/>
        <v>2</v>
      </c>
      <c r="J449" s="5">
        <f t="shared" si="69"/>
        <v>2022</v>
      </c>
      <c r="K449" s="5">
        <f t="shared" si="70"/>
        <v>18</v>
      </c>
      <c r="L449" s="7">
        <f t="shared" si="71"/>
        <v>44610</v>
      </c>
      <c r="M449" s="5" t="s">
        <v>547</v>
      </c>
      <c r="U449" s="5" t="s">
        <v>33</v>
      </c>
      <c r="V449" s="5" t="str">
        <f t="shared" si="72"/>
        <v>clientes - varios</v>
      </c>
      <c r="W449" s="5" t="str">
        <f t="shared" si="73"/>
        <v>CLIENTES - VARIOS</v>
      </c>
      <c r="X449" s="5" t="str">
        <f t="shared" si="74"/>
        <v>Clientes - Varios</v>
      </c>
      <c r="Y449" s="5">
        <v>99999999</v>
      </c>
      <c r="Z449" s="5" t="s">
        <v>34</v>
      </c>
      <c r="AA449" s="5" t="s">
        <v>35</v>
      </c>
      <c r="AD449" s="5" t="s">
        <v>36</v>
      </c>
      <c r="AE449" s="5">
        <v>423.73</v>
      </c>
      <c r="AF449" s="5">
        <v>0</v>
      </c>
      <c r="AG449" s="5">
        <v>76.27</v>
      </c>
      <c r="AH449" s="5">
        <f t="shared" si="75"/>
        <v>500</v>
      </c>
    </row>
    <row r="450" spans="1:34" x14ac:dyDescent="0.25">
      <c r="A450" s="5">
        <v>435</v>
      </c>
      <c r="B450" s="5" t="s">
        <v>29</v>
      </c>
      <c r="C450" s="5" t="s">
        <v>38</v>
      </c>
      <c r="D450" s="5" t="s">
        <v>605</v>
      </c>
      <c r="E450" s="15" t="str">
        <f t="shared" si="76"/>
        <v>F001</v>
      </c>
      <c r="F450" s="15" t="str">
        <f t="shared" si="66"/>
        <v>8533</v>
      </c>
      <c r="G450" s="15" t="str">
        <f t="shared" si="67"/>
        <v>1-8</v>
      </c>
      <c r="H450" s="5" t="s">
        <v>547</v>
      </c>
      <c r="I450" s="5">
        <f t="shared" si="68"/>
        <v>2</v>
      </c>
      <c r="J450" s="5">
        <f t="shared" si="69"/>
        <v>2022</v>
      </c>
      <c r="K450" s="5">
        <f t="shared" si="70"/>
        <v>18</v>
      </c>
      <c r="L450" s="7">
        <f t="shared" si="71"/>
        <v>44610</v>
      </c>
      <c r="M450" s="5" t="s">
        <v>547</v>
      </c>
      <c r="R450" s="5" t="s">
        <v>87</v>
      </c>
      <c r="S450" s="5" t="s">
        <v>40</v>
      </c>
      <c r="T450" s="5" t="s">
        <v>41</v>
      </c>
      <c r="U450" s="5" t="s">
        <v>606</v>
      </c>
      <c r="V450" s="5" t="str">
        <f t="shared" si="72"/>
        <v>constructora chamaya s.a.c.</v>
      </c>
      <c r="W450" s="5" t="str">
        <f t="shared" si="73"/>
        <v>CONSTRUCTORA CHAMAYA S.A.C.</v>
      </c>
      <c r="X450" s="5" t="str">
        <f t="shared" si="74"/>
        <v>Constructora Chamaya S.A.C.</v>
      </c>
      <c r="Y450" s="5">
        <v>20607176516</v>
      </c>
      <c r="Z450" s="5" t="s">
        <v>34</v>
      </c>
      <c r="AA450" s="5" t="s">
        <v>35</v>
      </c>
      <c r="AD450" s="5" t="s">
        <v>36</v>
      </c>
      <c r="AE450" s="5">
        <v>60.17</v>
      </c>
      <c r="AF450" s="5">
        <v>0</v>
      </c>
      <c r="AG450" s="5">
        <v>10.83</v>
      </c>
      <c r="AH450" s="5">
        <f t="shared" si="75"/>
        <v>71</v>
      </c>
    </row>
    <row r="451" spans="1:34" x14ac:dyDescent="0.25">
      <c r="A451" s="5">
        <v>436</v>
      </c>
      <c r="B451" s="5" t="s">
        <v>49</v>
      </c>
      <c r="C451" s="5" t="s">
        <v>30</v>
      </c>
      <c r="D451" s="5" t="s">
        <v>607</v>
      </c>
      <c r="E451" s="15" t="str">
        <f t="shared" si="76"/>
        <v>B003</v>
      </c>
      <c r="F451" s="15" t="str">
        <f t="shared" si="66"/>
        <v>12701</v>
      </c>
      <c r="G451" s="15" t="str">
        <f t="shared" si="67"/>
        <v>3-1</v>
      </c>
      <c r="H451" s="5" t="s">
        <v>547</v>
      </c>
      <c r="I451" s="5">
        <f t="shared" si="68"/>
        <v>2</v>
      </c>
      <c r="J451" s="5">
        <f t="shared" si="69"/>
        <v>2022</v>
      </c>
      <c r="K451" s="5">
        <f t="shared" si="70"/>
        <v>18</v>
      </c>
      <c r="L451" s="7">
        <f t="shared" si="71"/>
        <v>44610</v>
      </c>
      <c r="M451" s="5" t="s">
        <v>547</v>
      </c>
      <c r="U451" s="5" t="s">
        <v>33</v>
      </c>
      <c r="V451" s="5" t="str">
        <f t="shared" si="72"/>
        <v>clientes - varios</v>
      </c>
      <c r="W451" s="5" t="str">
        <f t="shared" si="73"/>
        <v>CLIENTES - VARIOS</v>
      </c>
      <c r="X451" s="5" t="str">
        <f t="shared" si="74"/>
        <v>Clientes - Varios</v>
      </c>
      <c r="Y451" s="5">
        <v>99999999</v>
      </c>
      <c r="Z451" s="5" t="s">
        <v>34</v>
      </c>
      <c r="AA451" s="5" t="s">
        <v>35</v>
      </c>
      <c r="AD451" s="5" t="s">
        <v>36</v>
      </c>
      <c r="AE451" s="5">
        <v>423.73</v>
      </c>
      <c r="AF451" s="5">
        <v>0</v>
      </c>
      <c r="AG451" s="5">
        <v>76.27</v>
      </c>
      <c r="AH451" s="5">
        <f t="shared" si="75"/>
        <v>500</v>
      </c>
    </row>
    <row r="452" spans="1:34" x14ac:dyDescent="0.25">
      <c r="A452" s="5">
        <v>437</v>
      </c>
      <c r="B452" s="5" t="s">
        <v>49</v>
      </c>
      <c r="C452" s="5" t="s">
        <v>30</v>
      </c>
      <c r="D452" s="5" t="s">
        <v>608</v>
      </c>
      <c r="E452" s="15" t="str">
        <f t="shared" si="76"/>
        <v>B003</v>
      </c>
      <c r="F452" s="15" t="str">
        <f t="shared" si="66"/>
        <v>12700</v>
      </c>
      <c r="G452" s="15" t="str">
        <f t="shared" si="67"/>
        <v>3-1</v>
      </c>
      <c r="H452" s="5" t="s">
        <v>547</v>
      </c>
      <c r="I452" s="5">
        <f t="shared" si="68"/>
        <v>2</v>
      </c>
      <c r="J452" s="5">
        <f t="shared" si="69"/>
        <v>2022</v>
      </c>
      <c r="K452" s="5">
        <f t="shared" si="70"/>
        <v>18</v>
      </c>
      <c r="L452" s="7">
        <f t="shared" si="71"/>
        <v>44610</v>
      </c>
      <c r="M452" s="5" t="s">
        <v>547</v>
      </c>
      <c r="U452" s="5" t="s">
        <v>33</v>
      </c>
      <c r="V452" s="5" t="str">
        <f t="shared" si="72"/>
        <v>clientes - varios</v>
      </c>
      <c r="W452" s="5" t="str">
        <f t="shared" si="73"/>
        <v>CLIENTES - VARIOS</v>
      </c>
      <c r="X452" s="5" t="str">
        <f t="shared" si="74"/>
        <v>Clientes - Varios</v>
      </c>
      <c r="Y452" s="5">
        <v>99999999</v>
      </c>
      <c r="Z452" s="5" t="s">
        <v>34</v>
      </c>
      <c r="AA452" s="5" t="s">
        <v>35</v>
      </c>
      <c r="AD452" s="5" t="s">
        <v>36</v>
      </c>
      <c r="AE452" s="5">
        <v>423.73</v>
      </c>
      <c r="AF452" s="5">
        <v>0</v>
      </c>
      <c r="AG452" s="5">
        <v>76.27</v>
      </c>
      <c r="AH452" s="5">
        <f t="shared" si="75"/>
        <v>500</v>
      </c>
    </row>
    <row r="453" spans="1:34" x14ac:dyDescent="0.25">
      <c r="A453" s="5">
        <v>438</v>
      </c>
      <c r="B453" s="5" t="s">
        <v>49</v>
      </c>
      <c r="C453" s="5" t="s">
        <v>30</v>
      </c>
      <c r="D453" s="5" t="s">
        <v>609</v>
      </c>
      <c r="E453" s="15" t="str">
        <f t="shared" si="76"/>
        <v>B003</v>
      </c>
      <c r="F453" s="15" t="str">
        <f t="shared" si="66"/>
        <v>12699</v>
      </c>
      <c r="G453" s="15" t="str">
        <f t="shared" si="67"/>
        <v>3-1</v>
      </c>
      <c r="H453" s="5" t="s">
        <v>547</v>
      </c>
      <c r="I453" s="5">
        <f t="shared" si="68"/>
        <v>2</v>
      </c>
      <c r="J453" s="5">
        <f t="shared" si="69"/>
        <v>2022</v>
      </c>
      <c r="K453" s="5">
        <f t="shared" si="70"/>
        <v>18</v>
      </c>
      <c r="L453" s="7">
        <f t="shared" si="71"/>
        <v>44610</v>
      </c>
      <c r="M453" s="5" t="s">
        <v>547</v>
      </c>
      <c r="U453" s="5" t="s">
        <v>33</v>
      </c>
      <c r="V453" s="5" t="str">
        <f t="shared" si="72"/>
        <v>clientes - varios</v>
      </c>
      <c r="W453" s="5" t="str">
        <f t="shared" si="73"/>
        <v>CLIENTES - VARIOS</v>
      </c>
      <c r="X453" s="5" t="str">
        <f t="shared" si="74"/>
        <v>Clientes - Varios</v>
      </c>
      <c r="Y453" s="5">
        <v>99999999</v>
      </c>
      <c r="Z453" s="5" t="s">
        <v>34</v>
      </c>
      <c r="AA453" s="5" t="s">
        <v>35</v>
      </c>
      <c r="AD453" s="5" t="s">
        <v>36</v>
      </c>
      <c r="AE453" s="5">
        <v>423.73</v>
      </c>
      <c r="AF453" s="5">
        <v>0</v>
      </c>
      <c r="AG453" s="5">
        <v>76.27</v>
      </c>
      <c r="AH453" s="5">
        <f t="shared" si="75"/>
        <v>500</v>
      </c>
    </row>
    <row r="454" spans="1:34" x14ac:dyDescent="0.25">
      <c r="A454" s="5">
        <v>439</v>
      </c>
      <c r="B454" s="5" t="s">
        <v>49</v>
      </c>
      <c r="C454" s="5" t="s">
        <v>30</v>
      </c>
      <c r="D454" s="5" t="s">
        <v>610</v>
      </c>
      <c r="E454" s="15" t="str">
        <f t="shared" si="76"/>
        <v>B003</v>
      </c>
      <c r="F454" s="15" t="str">
        <f t="shared" si="66"/>
        <v>12698</v>
      </c>
      <c r="G454" s="15" t="str">
        <f t="shared" si="67"/>
        <v>3-1</v>
      </c>
      <c r="H454" s="5" t="s">
        <v>547</v>
      </c>
      <c r="I454" s="5">
        <f t="shared" si="68"/>
        <v>2</v>
      </c>
      <c r="J454" s="5">
        <f t="shared" si="69"/>
        <v>2022</v>
      </c>
      <c r="K454" s="5">
        <f t="shared" si="70"/>
        <v>18</v>
      </c>
      <c r="L454" s="7">
        <f t="shared" si="71"/>
        <v>44610</v>
      </c>
      <c r="M454" s="5" t="s">
        <v>547</v>
      </c>
      <c r="U454" s="5" t="s">
        <v>33</v>
      </c>
      <c r="V454" s="5" t="str">
        <f t="shared" si="72"/>
        <v>clientes - varios</v>
      </c>
      <c r="W454" s="5" t="str">
        <f t="shared" si="73"/>
        <v>CLIENTES - VARIOS</v>
      </c>
      <c r="X454" s="5" t="str">
        <f t="shared" si="74"/>
        <v>Clientes - Varios</v>
      </c>
      <c r="Y454" s="5">
        <v>99999999</v>
      </c>
      <c r="Z454" s="5" t="s">
        <v>34</v>
      </c>
      <c r="AA454" s="5" t="s">
        <v>35</v>
      </c>
      <c r="AD454" s="5" t="s">
        <v>36</v>
      </c>
      <c r="AE454" s="5">
        <v>423.73</v>
      </c>
      <c r="AF454" s="5">
        <v>0</v>
      </c>
      <c r="AG454" s="5">
        <v>76.27</v>
      </c>
      <c r="AH454" s="5">
        <f t="shared" si="75"/>
        <v>500</v>
      </c>
    </row>
    <row r="455" spans="1:34" x14ac:dyDescent="0.25">
      <c r="A455" s="5">
        <v>440</v>
      </c>
      <c r="B455" s="5" t="s">
        <v>49</v>
      </c>
      <c r="C455" s="5" t="s">
        <v>30</v>
      </c>
      <c r="D455" s="5" t="s">
        <v>611</v>
      </c>
      <c r="E455" s="15" t="str">
        <f t="shared" si="76"/>
        <v>B003</v>
      </c>
      <c r="F455" s="15" t="str">
        <f t="shared" si="66"/>
        <v>12697</v>
      </c>
      <c r="G455" s="15" t="str">
        <f t="shared" si="67"/>
        <v>3-1</v>
      </c>
      <c r="H455" s="5" t="s">
        <v>547</v>
      </c>
      <c r="I455" s="5">
        <f t="shared" si="68"/>
        <v>2</v>
      </c>
      <c r="J455" s="5">
        <f t="shared" si="69"/>
        <v>2022</v>
      </c>
      <c r="K455" s="5">
        <f t="shared" si="70"/>
        <v>18</v>
      </c>
      <c r="L455" s="7">
        <f t="shared" si="71"/>
        <v>44610</v>
      </c>
      <c r="M455" s="5" t="s">
        <v>547</v>
      </c>
      <c r="U455" s="5" t="s">
        <v>33</v>
      </c>
      <c r="V455" s="5" t="str">
        <f t="shared" si="72"/>
        <v>clientes - varios</v>
      </c>
      <c r="W455" s="5" t="str">
        <f t="shared" si="73"/>
        <v>CLIENTES - VARIOS</v>
      </c>
      <c r="X455" s="5" t="str">
        <f t="shared" si="74"/>
        <v>Clientes - Varios</v>
      </c>
      <c r="Y455" s="5">
        <v>99999999</v>
      </c>
      <c r="Z455" s="5" t="s">
        <v>34</v>
      </c>
      <c r="AA455" s="5" t="s">
        <v>35</v>
      </c>
      <c r="AD455" s="5" t="s">
        <v>36</v>
      </c>
      <c r="AE455" s="5">
        <v>508.47</v>
      </c>
      <c r="AF455" s="5">
        <v>0</v>
      </c>
      <c r="AG455" s="5">
        <v>91.53</v>
      </c>
      <c r="AH455" s="5">
        <f t="shared" si="75"/>
        <v>600</v>
      </c>
    </row>
    <row r="456" spans="1:34" x14ac:dyDescent="0.25">
      <c r="A456" s="5">
        <v>441</v>
      </c>
      <c r="B456" s="5" t="s">
        <v>49</v>
      </c>
      <c r="C456" s="5" t="s">
        <v>30</v>
      </c>
      <c r="D456" s="5" t="s">
        <v>612</v>
      </c>
      <c r="E456" s="15" t="str">
        <f t="shared" si="76"/>
        <v>B003</v>
      </c>
      <c r="F456" s="15" t="str">
        <f t="shared" si="66"/>
        <v>12696</v>
      </c>
      <c r="G456" s="15" t="str">
        <f t="shared" si="67"/>
        <v>3-1</v>
      </c>
      <c r="H456" s="5" t="s">
        <v>547</v>
      </c>
      <c r="I456" s="5">
        <f t="shared" si="68"/>
        <v>2</v>
      </c>
      <c r="J456" s="5">
        <f t="shared" si="69"/>
        <v>2022</v>
      </c>
      <c r="K456" s="5">
        <f t="shared" si="70"/>
        <v>18</v>
      </c>
      <c r="L456" s="7">
        <f t="shared" si="71"/>
        <v>44610</v>
      </c>
      <c r="M456" s="5" t="s">
        <v>547</v>
      </c>
      <c r="U456" s="5" t="s">
        <v>33</v>
      </c>
      <c r="V456" s="5" t="str">
        <f t="shared" si="72"/>
        <v>clientes - varios</v>
      </c>
      <c r="W456" s="5" t="str">
        <f t="shared" si="73"/>
        <v>CLIENTES - VARIOS</v>
      </c>
      <c r="X456" s="5" t="str">
        <f t="shared" si="74"/>
        <v>Clientes - Varios</v>
      </c>
      <c r="Y456" s="5">
        <v>99999999</v>
      </c>
      <c r="Z456" s="5" t="s">
        <v>34</v>
      </c>
      <c r="AA456" s="5" t="s">
        <v>35</v>
      </c>
      <c r="AD456" s="5" t="s">
        <v>36</v>
      </c>
      <c r="AE456" s="5">
        <v>423.73</v>
      </c>
      <c r="AF456" s="5">
        <v>0</v>
      </c>
      <c r="AG456" s="5">
        <v>76.27</v>
      </c>
      <c r="AH456" s="5">
        <f t="shared" si="75"/>
        <v>500</v>
      </c>
    </row>
    <row r="457" spans="1:34" x14ac:dyDescent="0.25">
      <c r="A457" s="5">
        <v>442</v>
      </c>
      <c r="B457" s="5" t="s">
        <v>49</v>
      </c>
      <c r="C457" s="5" t="s">
        <v>30</v>
      </c>
      <c r="D457" s="5" t="s">
        <v>613</v>
      </c>
      <c r="E457" s="15" t="str">
        <f t="shared" si="76"/>
        <v>B003</v>
      </c>
      <c r="F457" s="15" t="str">
        <f t="shared" si="66"/>
        <v>12695</v>
      </c>
      <c r="G457" s="15" t="str">
        <f t="shared" si="67"/>
        <v>3-1</v>
      </c>
      <c r="H457" s="5" t="s">
        <v>547</v>
      </c>
      <c r="I457" s="5">
        <f t="shared" si="68"/>
        <v>2</v>
      </c>
      <c r="J457" s="5">
        <f t="shared" si="69"/>
        <v>2022</v>
      </c>
      <c r="K457" s="5">
        <f t="shared" si="70"/>
        <v>18</v>
      </c>
      <c r="L457" s="7">
        <f t="shared" si="71"/>
        <v>44610</v>
      </c>
      <c r="M457" s="5" t="s">
        <v>547</v>
      </c>
      <c r="U457" s="5" t="s">
        <v>33</v>
      </c>
      <c r="V457" s="5" t="str">
        <f t="shared" si="72"/>
        <v>clientes - varios</v>
      </c>
      <c r="W457" s="5" t="str">
        <f t="shared" si="73"/>
        <v>CLIENTES - VARIOS</v>
      </c>
      <c r="X457" s="5" t="str">
        <f t="shared" si="74"/>
        <v>Clientes - Varios</v>
      </c>
      <c r="Y457" s="5">
        <v>99999999</v>
      </c>
      <c r="Z457" s="5" t="s">
        <v>34</v>
      </c>
      <c r="AA457" s="5" t="s">
        <v>35</v>
      </c>
      <c r="AD457" s="5" t="s">
        <v>36</v>
      </c>
      <c r="AE457" s="5">
        <v>423.73</v>
      </c>
      <c r="AF457" s="5">
        <v>0</v>
      </c>
      <c r="AG457" s="5">
        <v>76.27</v>
      </c>
      <c r="AH457" s="5">
        <f t="shared" si="75"/>
        <v>500</v>
      </c>
    </row>
    <row r="458" spans="1:34" x14ac:dyDescent="0.25">
      <c r="A458" s="5">
        <v>443</v>
      </c>
      <c r="B458" s="5" t="s">
        <v>29</v>
      </c>
      <c r="C458" s="5" t="s">
        <v>30</v>
      </c>
      <c r="D458" s="5" t="s">
        <v>614</v>
      </c>
      <c r="E458" s="15" t="str">
        <f t="shared" si="76"/>
        <v>B001</v>
      </c>
      <c r="F458" s="15" t="str">
        <f t="shared" si="66"/>
        <v>17153</v>
      </c>
      <c r="G458" s="15" t="str">
        <f t="shared" si="67"/>
        <v>1-1</v>
      </c>
      <c r="H458" s="5" t="s">
        <v>547</v>
      </c>
      <c r="I458" s="5">
        <f t="shared" si="68"/>
        <v>2</v>
      </c>
      <c r="J458" s="5">
        <f t="shared" si="69"/>
        <v>2022</v>
      </c>
      <c r="K458" s="5">
        <f t="shared" si="70"/>
        <v>18</v>
      </c>
      <c r="L458" s="7">
        <f t="shared" si="71"/>
        <v>44610</v>
      </c>
      <c r="M458" s="5" t="s">
        <v>547</v>
      </c>
      <c r="U458" s="5" t="s">
        <v>33</v>
      </c>
      <c r="V458" s="5" t="str">
        <f t="shared" si="72"/>
        <v>clientes - varios</v>
      </c>
      <c r="W458" s="5" t="str">
        <f t="shared" si="73"/>
        <v>CLIENTES - VARIOS</v>
      </c>
      <c r="X458" s="5" t="str">
        <f t="shared" si="74"/>
        <v>Clientes - Varios</v>
      </c>
      <c r="Y458" s="5">
        <v>99999999</v>
      </c>
      <c r="Z458" s="5" t="s">
        <v>34</v>
      </c>
      <c r="AA458" s="5" t="s">
        <v>35</v>
      </c>
      <c r="AD458" s="5" t="s">
        <v>36</v>
      </c>
      <c r="AE458" s="5">
        <v>29.66</v>
      </c>
      <c r="AF458" s="5">
        <v>0</v>
      </c>
      <c r="AG458" s="5">
        <v>5.34</v>
      </c>
      <c r="AH458" s="5">
        <f t="shared" si="75"/>
        <v>35</v>
      </c>
    </row>
    <row r="459" spans="1:34" x14ac:dyDescent="0.25">
      <c r="A459" s="5">
        <v>444</v>
      </c>
      <c r="B459" s="5" t="s">
        <v>55</v>
      </c>
      <c r="C459" s="5" t="s">
        <v>38</v>
      </c>
      <c r="D459" s="5" t="s">
        <v>615</v>
      </c>
      <c r="E459" s="15" t="str">
        <f t="shared" si="76"/>
        <v>F002</v>
      </c>
      <c r="F459" s="15" t="str">
        <f t="shared" si="66"/>
        <v>3466</v>
      </c>
      <c r="G459" s="15" t="str">
        <f t="shared" si="67"/>
        <v>2-3</v>
      </c>
      <c r="H459" s="5" t="s">
        <v>547</v>
      </c>
      <c r="I459" s="5">
        <f t="shared" si="68"/>
        <v>2</v>
      </c>
      <c r="J459" s="5">
        <f t="shared" si="69"/>
        <v>2022</v>
      </c>
      <c r="K459" s="5">
        <f t="shared" si="70"/>
        <v>18</v>
      </c>
      <c r="L459" s="7">
        <f t="shared" si="71"/>
        <v>44610</v>
      </c>
      <c r="M459" s="5" t="s">
        <v>547</v>
      </c>
      <c r="R459" s="5" t="s">
        <v>271</v>
      </c>
      <c r="S459" s="5" t="s">
        <v>168</v>
      </c>
      <c r="T459" s="5" t="s">
        <v>169</v>
      </c>
      <c r="U459" s="5" t="s">
        <v>616</v>
      </c>
      <c r="V459" s="5" t="str">
        <f t="shared" si="72"/>
        <v>banco agropecuario</v>
      </c>
      <c r="W459" s="5" t="str">
        <f t="shared" si="73"/>
        <v>BANCO AGROPECUARIO</v>
      </c>
      <c r="X459" s="5" t="str">
        <f t="shared" si="74"/>
        <v>Banco Agropecuario</v>
      </c>
      <c r="Y459" s="5">
        <v>20504565794</v>
      </c>
      <c r="Z459" s="5" t="s">
        <v>34</v>
      </c>
      <c r="AA459" s="5" t="s">
        <v>35</v>
      </c>
      <c r="AD459" s="5" t="s">
        <v>36</v>
      </c>
      <c r="AE459" s="5">
        <v>8.4700000000000006</v>
      </c>
      <c r="AF459" s="5">
        <v>0</v>
      </c>
      <c r="AG459" s="5">
        <v>1.53</v>
      </c>
      <c r="AH459" s="5">
        <f t="shared" si="75"/>
        <v>10</v>
      </c>
    </row>
    <row r="460" spans="1:34" x14ac:dyDescent="0.25">
      <c r="A460" s="5">
        <v>445</v>
      </c>
      <c r="B460" s="5" t="s">
        <v>55</v>
      </c>
      <c r="C460" s="5" t="s">
        <v>38</v>
      </c>
      <c r="D460" s="5" t="s">
        <v>617</v>
      </c>
      <c r="E460" s="15" t="str">
        <f t="shared" si="76"/>
        <v>F002</v>
      </c>
      <c r="F460" s="15" t="str">
        <f t="shared" si="66"/>
        <v>3465</v>
      </c>
      <c r="G460" s="15" t="str">
        <f t="shared" si="67"/>
        <v>2-3</v>
      </c>
      <c r="H460" s="5" t="s">
        <v>547</v>
      </c>
      <c r="I460" s="5">
        <f t="shared" si="68"/>
        <v>2</v>
      </c>
      <c r="J460" s="5">
        <f t="shared" si="69"/>
        <v>2022</v>
      </c>
      <c r="K460" s="5">
        <f t="shared" si="70"/>
        <v>18</v>
      </c>
      <c r="L460" s="7">
        <f t="shared" si="71"/>
        <v>44610</v>
      </c>
      <c r="M460" s="5" t="s">
        <v>547</v>
      </c>
      <c r="R460" s="5" t="s">
        <v>271</v>
      </c>
      <c r="S460" s="5" t="s">
        <v>168</v>
      </c>
      <c r="T460" s="5" t="s">
        <v>169</v>
      </c>
      <c r="U460" s="5" t="s">
        <v>616</v>
      </c>
      <c r="V460" s="5" t="str">
        <f t="shared" si="72"/>
        <v>banco agropecuario</v>
      </c>
      <c r="W460" s="5" t="str">
        <f t="shared" si="73"/>
        <v>BANCO AGROPECUARIO</v>
      </c>
      <c r="X460" s="5" t="str">
        <f t="shared" si="74"/>
        <v>Banco Agropecuario</v>
      </c>
      <c r="Y460" s="5">
        <v>20504565794</v>
      </c>
      <c r="Z460" s="5" t="s">
        <v>384</v>
      </c>
      <c r="AA460" s="5" t="s">
        <v>35</v>
      </c>
      <c r="AD460" s="5" t="s">
        <v>36</v>
      </c>
      <c r="AE460" s="5">
        <v>0</v>
      </c>
      <c r="AF460" s="5">
        <v>0</v>
      </c>
      <c r="AG460" s="5">
        <v>0</v>
      </c>
      <c r="AH460" s="5">
        <f t="shared" si="75"/>
        <v>0</v>
      </c>
    </row>
    <row r="461" spans="1:34" x14ac:dyDescent="0.25">
      <c r="A461" s="5">
        <v>446</v>
      </c>
      <c r="B461" s="5" t="s">
        <v>49</v>
      </c>
      <c r="C461" s="5" t="s">
        <v>30</v>
      </c>
      <c r="D461" s="5" t="s">
        <v>618</v>
      </c>
      <c r="E461" s="15" t="str">
        <f t="shared" si="76"/>
        <v>B003</v>
      </c>
      <c r="F461" s="15" t="str">
        <f t="shared" si="66"/>
        <v>12694</v>
      </c>
      <c r="G461" s="15" t="str">
        <f t="shared" si="67"/>
        <v>3-1</v>
      </c>
      <c r="H461" s="5" t="s">
        <v>547</v>
      </c>
      <c r="I461" s="5">
        <f t="shared" si="68"/>
        <v>2</v>
      </c>
      <c r="J461" s="5">
        <f t="shared" si="69"/>
        <v>2022</v>
      </c>
      <c r="K461" s="5">
        <f t="shared" si="70"/>
        <v>18</v>
      </c>
      <c r="L461" s="7">
        <f t="shared" si="71"/>
        <v>44610</v>
      </c>
      <c r="M461" s="5" t="s">
        <v>547</v>
      </c>
      <c r="U461" s="5" t="s">
        <v>33</v>
      </c>
      <c r="V461" s="5" t="str">
        <f t="shared" si="72"/>
        <v>clientes - varios</v>
      </c>
      <c r="W461" s="5" t="str">
        <f t="shared" si="73"/>
        <v>CLIENTES - VARIOS</v>
      </c>
      <c r="X461" s="5" t="str">
        <f t="shared" si="74"/>
        <v>Clientes - Varios</v>
      </c>
      <c r="Y461" s="5">
        <v>99999999</v>
      </c>
      <c r="Z461" s="5" t="s">
        <v>34</v>
      </c>
      <c r="AA461" s="5" t="s">
        <v>35</v>
      </c>
      <c r="AD461" s="5" t="s">
        <v>36</v>
      </c>
      <c r="AE461" s="5">
        <v>423.73</v>
      </c>
      <c r="AF461" s="5">
        <v>0</v>
      </c>
      <c r="AG461" s="5">
        <v>76.27</v>
      </c>
      <c r="AH461" s="5">
        <f t="shared" si="75"/>
        <v>500</v>
      </c>
    </row>
    <row r="462" spans="1:34" x14ac:dyDescent="0.25">
      <c r="A462" s="5">
        <v>447</v>
      </c>
      <c r="B462" s="5" t="s">
        <v>49</v>
      </c>
      <c r="C462" s="5" t="s">
        <v>30</v>
      </c>
      <c r="D462" s="5" t="s">
        <v>619</v>
      </c>
      <c r="E462" s="15" t="str">
        <f t="shared" si="76"/>
        <v>B003</v>
      </c>
      <c r="F462" s="15" t="str">
        <f t="shared" si="66"/>
        <v>12693</v>
      </c>
      <c r="G462" s="15" t="str">
        <f t="shared" si="67"/>
        <v>3-1</v>
      </c>
      <c r="H462" s="5" t="s">
        <v>547</v>
      </c>
      <c r="I462" s="5">
        <f t="shared" si="68"/>
        <v>2</v>
      </c>
      <c r="J462" s="5">
        <f t="shared" si="69"/>
        <v>2022</v>
      </c>
      <c r="K462" s="5">
        <f t="shared" si="70"/>
        <v>18</v>
      </c>
      <c r="L462" s="7">
        <f t="shared" si="71"/>
        <v>44610</v>
      </c>
      <c r="M462" s="5" t="s">
        <v>547</v>
      </c>
      <c r="U462" s="5" t="s">
        <v>33</v>
      </c>
      <c r="V462" s="5" t="str">
        <f t="shared" si="72"/>
        <v>clientes - varios</v>
      </c>
      <c r="W462" s="5" t="str">
        <f t="shared" si="73"/>
        <v>CLIENTES - VARIOS</v>
      </c>
      <c r="X462" s="5" t="str">
        <f t="shared" si="74"/>
        <v>Clientes - Varios</v>
      </c>
      <c r="Y462" s="5">
        <v>99999999</v>
      </c>
      <c r="Z462" s="5" t="s">
        <v>34</v>
      </c>
      <c r="AA462" s="5" t="s">
        <v>35</v>
      </c>
      <c r="AD462" s="5" t="s">
        <v>36</v>
      </c>
      <c r="AE462" s="5">
        <v>423.73</v>
      </c>
      <c r="AF462" s="5">
        <v>0</v>
      </c>
      <c r="AG462" s="5">
        <v>76.27</v>
      </c>
      <c r="AH462" s="5">
        <f t="shared" si="75"/>
        <v>500</v>
      </c>
    </row>
    <row r="463" spans="1:34" x14ac:dyDescent="0.25">
      <c r="A463" s="5">
        <v>448</v>
      </c>
      <c r="B463" s="5" t="s">
        <v>49</v>
      </c>
      <c r="C463" s="5" t="s">
        <v>30</v>
      </c>
      <c r="D463" s="5" t="s">
        <v>620</v>
      </c>
      <c r="E463" s="15" t="str">
        <f t="shared" si="76"/>
        <v>B003</v>
      </c>
      <c r="F463" s="15" t="str">
        <f t="shared" si="66"/>
        <v>12692</v>
      </c>
      <c r="G463" s="15" t="str">
        <f t="shared" si="67"/>
        <v>3-1</v>
      </c>
      <c r="H463" s="5" t="s">
        <v>547</v>
      </c>
      <c r="I463" s="5">
        <f t="shared" si="68"/>
        <v>2</v>
      </c>
      <c r="J463" s="5">
        <f t="shared" si="69"/>
        <v>2022</v>
      </c>
      <c r="K463" s="5">
        <f t="shared" si="70"/>
        <v>18</v>
      </c>
      <c r="L463" s="7">
        <f t="shared" si="71"/>
        <v>44610</v>
      </c>
      <c r="M463" s="5" t="s">
        <v>547</v>
      </c>
      <c r="U463" s="5" t="s">
        <v>33</v>
      </c>
      <c r="V463" s="5" t="str">
        <f t="shared" si="72"/>
        <v>clientes - varios</v>
      </c>
      <c r="W463" s="5" t="str">
        <f t="shared" si="73"/>
        <v>CLIENTES - VARIOS</v>
      </c>
      <c r="X463" s="5" t="str">
        <f t="shared" si="74"/>
        <v>Clientes - Varios</v>
      </c>
      <c r="Y463" s="5">
        <v>99999999</v>
      </c>
      <c r="Z463" s="5" t="s">
        <v>34</v>
      </c>
      <c r="AA463" s="5" t="s">
        <v>35</v>
      </c>
      <c r="AD463" s="5" t="s">
        <v>36</v>
      </c>
      <c r="AE463" s="5">
        <v>508.47</v>
      </c>
      <c r="AF463" s="5">
        <v>0</v>
      </c>
      <c r="AG463" s="5">
        <v>91.53</v>
      </c>
      <c r="AH463" s="5">
        <f t="shared" si="75"/>
        <v>600</v>
      </c>
    </row>
    <row r="464" spans="1:34" x14ac:dyDescent="0.25">
      <c r="A464" s="5">
        <v>449</v>
      </c>
      <c r="B464" s="5" t="s">
        <v>49</v>
      </c>
      <c r="C464" s="5" t="s">
        <v>30</v>
      </c>
      <c r="D464" s="5" t="s">
        <v>621</v>
      </c>
      <c r="E464" s="15" t="str">
        <f t="shared" si="76"/>
        <v>B003</v>
      </c>
      <c r="F464" s="15" t="str">
        <f t="shared" si="66"/>
        <v>12691</v>
      </c>
      <c r="G464" s="15" t="str">
        <f t="shared" si="67"/>
        <v>3-1</v>
      </c>
      <c r="H464" s="5" t="s">
        <v>547</v>
      </c>
      <c r="I464" s="5">
        <f t="shared" si="68"/>
        <v>2</v>
      </c>
      <c r="J464" s="5">
        <f t="shared" si="69"/>
        <v>2022</v>
      </c>
      <c r="K464" s="5">
        <f t="shared" si="70"/>
        <v>18</v>
      </c>
      <c r="L464" s="7">
        <f t="shared" si="71"/>
        <v>44610</v>
      </c>
      <c r="M464" s="5" t="s">
        <v>547</v>
      </c>
      <c r="U464" s="5" t="s">
        <v>33</v>
      </c>
      <c r="V464" s="5" t="str">
        <f t="shared" si="72"/>
        <v>clientes - varios</v>
      </c>
      <c r="W464" s="5" t="str">
        <f t="shared" si="73"/>
        <v>CLIENTES - VARIOS</v>
      </c>
      <c r="X464" s="5" t="str">
        <f t="shared" si="74"/>
        <v>Clientes - Varios</v>
      </c>
      <c r="Y464" s="5">
        <v>99999999</v>
      </c>
      <c r="Z464" s="5" t="s">
        <v>34</v>
      </c>
      <c r="AA464" s="5" t="s">
        <v>35</v>
      </c>
      <c r="AD464" s="5" t="s">
        <v>36</v>
      </c>
      <c r="AE464" s="5">
        <v>423.73</v>
      </c>
      <c r="AF464" s="5">
        <v>0</v>
      </c>
      <c r="AG464" s="5">
        <v>76.27</v>
      </c>
      <c r="AH464" s="5">
        <f t="shared" si="75"/>
        <v>500</v>
      </c>
    </row>
    <row r="465" spans="1:34" x14ac:dyDescent="0.25">
      <c r="A465" s="5">
        <v>450</v>
      </c>
      <c r="B465" s="5" t="s">
        <v>49</v>
      </c>
      <c r="C465" s="5" t="s">
        <v>30</v>
      </c>
      <c r="D465" s="5" t="s">
        <v>622</v>
      </c>
      <c r="E465" s="15" t="str">
        <f t="shared" si="76"/>
        <v>B003</v>
      </c>
      <c r="F465" s="15" t="str">
        <f t="shared" ref="F465:F528" si="77">IF(LEFT(RIGHT(D465,5),1)="-",RIGHT(D465,4),RIGHT(D465,5))</f>
        <v>12690</v>
      </c>
      <c r="G465" s="15" t="str">
        <f t="shared" ref="G465:G528" si="78">MID(D465,4,3)</f>
        <v>3-1</v>
      </c>
      <c r="H465" s="5" t="s">
        <v>547</v>
      </c>
      <c r="I465" s="5">
        <f t="shared" ref="I465:I528" si="79">MONTH(H465)</f>
        <v>2</v>
      </c>
      <c r="J465" s="5">
        <f t="shared" ref="J465:J528" si="80">YEAR(H465)</f>
        <v>2022</v>
      </c>
      <c r="K465" s="5">
        <f t="shared" ref="K465:K528" si="81">DAY(H465)</f>
        <v>18</v>
      </c>
      <c r="L465" s="7">
        <f t="shared" ref="L465:L528" si="82">DATE(J465,I465,K465)</f>
        <v>44610</v>
      </c>
      <c r="M465" s="5" t="s">
        <v>547</v>
      </c>
      <c r="U465" s="5" t="s">
        <v>33</v>
      </c>
      <c r="V465" s="5" t="str">
        <f t="shared" ref="V465:V528" si="83">LOWER(U465)</f>
        <v>clientes - varios</v>
      </c>
      <c r="W465" s="5" t="str">
        <f t="shared" ref="W465:W528" si="84">UPPER(U465)</f>
        <v>CLIENTES - VARIOS</v>
      </c>
      <c r="X465" s="5" t="str">
        <f t="shared" ref="X465:X528" si="85">PROPER(W465)</f>
        <v>Clientes - Varios</v>
      </c>
      <c r="Y465" s="5">
        <v>99999999</v>
      </c>
      <c r="Z465" s="5" t="s">
        <v>34</v>
      </c>
      <c r="AA465" s="5" t="s">
        <v>35</v>
      </c>
      <c r="AD465" s="5" t="s">
        <v>36</v>
      </c>
      <c r="AE465" s="5">
        <v>423.73</v>
      </c>
      <c r="AF465" s="5">
        <v>0</v>
      </c>
      <c r="AG465" s="5">
        <v>76.27</v>
      </c>
      <c r="AH465" s="5">
        <f t="shared" ref="AH465:AH528" si="86">AE465+AG465</f>
        <v>500</v>
      </c>
    </row>
    <row r="466" spans="1:34" x14ac:dyDescent="0.25">
      <c r="A466" s="5">
        <v>451</v>
      </c>
      <c r="B466" s="5" t="s">
        <v>29</v>
      </c>
      <c r="C466" s="5" t="s">
        <v>30</v>
      </c>
      <c r="D466" s="5" t="s">
        <v>623</v>
      </c>
      <c r="E466" s="15" t="str">
        <f t="shared" ref="E466:E529" si="87">LEFT(D466,4)</f>
        <v>B001</v>
      </c>
      <c r="F466" s="15" t="str">
        <f t="shared" si="77"/>
        <v>17152</v>
      </c>
      <c r="G466" s="15" t="str">
        <f t="shared" si="78"/>
        <v>1-1</v>
      </c>
      <c r="H466" s="5" t="s">
        <v>547</v>
      </c>
      <c r="I466" s="5">
        <f t="shared" si="79"/>
        <v>2</v>
      </c>
      <c r="J466" s="5">
        <f t="shared" si="80"/>
        <v>2022</v>
      </c>
      <c r="K466" s="5">
        <f t="shared" si="81"/>
        <v>18</v>
      </c>
      <c r="L466" s="7">
        <f t="shared" si="82"/>
        <v>44610</v>
      </c>
      <c r="M466" s="5" t="s">
        <v>547</v>
      </c>
      <c r="U466" s="5" t="s">
        <v>33</v>
      </c>
      <c r="V466" s="5" t="str">
        <f t="shared" si="83"/>
        <v>clientes - varios</v>
      </c>
      <c r="W466" s="5" t="str">
        <f t="shared" si="84"/>
        <v>CLIENTES - VARIOS</v>
      </c>
      <c r="X466" s="5" t="str">
        <f t="shared" si="85"/>
        <v>Clientes - Varios</v>
      </c>
      <c r="Y466" s="5">
        <v>99999999</v>
      </c>
      <c r="Z466" s="5" t="s">
        <v>34</v>
      </c>
      <c r="AA466" s="5" t="s">
        <v>35</v>
      </c>
      <c r="AD466" s="5" t="s">
        <v>36</v>
      </c>
      <c r="AE466" s="5">
        <v>423.73</v>
      </c>
      <c r="AF466" s="5">
        <v>0</v>
      </c>
      <c r="AG466" s="5">
        <v>76.27</v>
      </c>
      <c r="AH466" s="5">
        <f t="shared" si="86"/>
        <v>500</v>
      </c>
    </row>
    <row r="467" spans="1:34" x14ac:dyDescent="0.25">
      <c r="A467" s="5">
        <v>452</v>
      </c>
      <c r="B467" s="5" t="s">
        <v>29</v>
      </c>
      <c r="C467" s="5" t="s">
        <v>30</v>
      </c>
      <c r="D467" s="5" t="s">
        <v>624</v>
      </c>
      <c r="E467" s="15" t="str">
        <f t="shared" si="87"/>
        <v>B001</v>
      </c>
      <c r="F467" s="15" t="str">
        <f t="shared" si="77"/>
        <v>17151</v>
      </c>
      <c r="G467" s="15" t="str">
        <f t="shared" si="78"/>
        <v>1-1</v>
      </c>
      <c r="H467" s="5" t="s">
        <v>547</v>
      </c>
      <c r="I467" s="5">
        <f t="shared" si="79"/>
        <v>2</v>
      </c>
      <c r="J467" s="5">
        <f t="shared" si="80"/>
        <v>2022</v>
      </c>
      <c r="K467" s="5">
        <f t="shared" si="81"/>
        <v>18</v>
      </c>
      <c r="L467" s="7">
        <f t="shared" si="82"/>
        <v>44610</v>
      </c>
      <c r="M467" s="5" t="s">
        <v>547</v>
      </c>
      <c r="U467" s="5" t="s">
        <v>33</v>
      </c>
      <c r="V467" s="5" t="str">
        <f t="shared" si="83"/>
        <v>clientes - varios</v>
      </c>
      <c r="W467" s="5" t="str">
        <f t="shared" si="84"/>
        <v>CLIENTES - VARIOS</v>
      </c>
      <c r="X467" s="5" t="str">
        <f t="shared" si="85"/>
        <v>Clientes - Varios</v>
      </c>
      <c r="Y467" s="5">
        <v>99999999</v>
      </c>
      <c r="Z467" s="5" t="s">
        <v>34</v>
      </c>
      <c r="AA467" s="5" t="s">
        <v>35</v>
      </c>
      <c r="AD467" s="5" t="s">
        <v>36</v>
      </c>
      <c r="AE467" s="5">
        <v>423.73</v>
      </c>
      <c r="AF467" s="5">
        <v>0</v>
      </c>
      <c r="AG467" s="5">
        <v>76.27</v>
      </c>
      <c r="AH467" s="5">
        <f t="shared" si="86"/>
        <v>500</v>
      </c>
    </row>
    <row r="468" spans="1:34" x14ac:dyDescent="0.25">
      <c r="A468" s="5">
        <v>453</v>
      </c>
      <c r="B468" s="5" t="s">
        <v>29</v>
      </c>
      <c r="C468" s="5" t="s">
        <v>38</v>
      </c>
      <c r="D468" s="5" t="s">
        <v>625</v>
      </c>
      <c r="E468" s="15" t="str">
        <f t="shared" si="87"/>
        <v>F001</v>
      </c>
      <c r="F468" s="15" t="str">
        <f t="shared" si="77"/>
        <v>8532</v>
      </c>
      <c r="G468" s="15" t="str">
        <f t="shared" si="78"/>
        <v>1-8</v>
      </c>
      <c r="H468" s="5" t="s">
        <v>547</v>
      </c>
      <c r="I468" s="5">
        <f t="shared" si="79"/>
        <v>2</v>
      </c>
      <c r="J468" s="5">
        <f t="shared" si="80"/>
        <v>2022</v>
      </c>
      <c r="K468" s="5">
        <f t="shared" si="81"/>
        <v>18</v>
      </c>
      <c r="L468" s="7">
        <f t="shared" si="82"/>
        <v>44610</v>
      </c>
      <c r="M468" s="5" t="s">
        <v>547</v>
      </c>
      <c r="R468" s="5" t="s">
        <v>41</v>
      </c>
      <c r="S468" s="5" t="s">
        <v>40</v>
      </c>
      <c r="T468" s="5" t="s">
        <v>41</v>
      </c>
      <c r="U468" s="5" t="s">
        <v>626</v>
      </c>
      <c r="V468" s="5" t="str">
        <f t="shared" si="83"/>
        <v>agyt servicios generales s.a.c.</v>
      </c>
      <c r="W468" s="5" t="str">
        <f t="shared" si="84"/>
        <v>AGYT SERVICIOS GENERALES S.A.C.</v>
      </c>
      <c r="X468" s="5" t="str">
        <f t="shared" si="85"/>
        <v>Agyt Servicios Generales S.A.C.</v>
      </c>
      <c r="Y468" s="5">
        <v>20608314238</v>
      </c>
      <c r="Z468" s="5" t="s">
        <v>34</v>
      </c>
      <c r="AA468" s="5" t="s">
        <v>35</v>
      </c>
      <c r="AD468" s="5" t="s">
        <v>36</v>
      </c>
      <c r="AE468" s="5">
        <v>186.44</v>
      </c>
      <c r="AF468" s="5">
        <v>0</v>
      </c>
      <c r="AG468" s="5">
        <v>33.56</v>
      </c>
      <c r="AH468" s="5">
        <f t="shared" si="86"/>
        <v>220</v>
      </c>
    </row>
    <row r="469" spans="1:34" x14ac:dyDescent="0.25">
      <c r="A469" s="5">
        <v>454</v>
      </c>
      <c r="B469" s="5" t="s">
        <v>29</v>
      </c>
      <c r="C469" s="5" t="s">
        <v>38</v>
      </c>
      <c r="D469" s="5" t="s">
        <v>627</v>
      </c>
      <c r="E469" s="15" t="str">
        <f t="shared" si="87"/>
        <v>F001</v>
      </c>
      <c r="F469" s="15" t="str">
        <f t="shared" si="77"/>
        <v>8531</v>
      </c>
      <c r="G469" s="15" t="str">
        <f t="shared" si="78"/>
        <v>1-8</v>
      </c>
      <c r="H469" s="5" t="s">
        <v>547</v>
      </c>
      <c r="I469" s="5">
        <f t="shared" si="79"/>
        <v>2</v>
      </c>
      <c r="J469" s="5">
        <f t="shared" si="80"/>
        <v>2022</v>
      </c>
      <c r="K469" s="5">
        <f t="shared" si="81"/>
        <v>18</v>
      </c>
      <c r="L469" s="7">
        <f t="shared" si="82"/>
        <v>44610</v>
      </c>
      <c r="M469" s="5" t="s">
        <v>547</v>
      </c>
      <c r="R469" s="5" t="s">
        <v>41</v>
      </c>
      <c r="S469" s="5" t="s">
        <v>40</v>
      </c>
      <c r="T469" s="5" t="s">
        <v>41</v>
      </c>
      <c r="U469" s="5" t="s">
        <v>626</v>
      </c>
      <c r="V469" s="5" t="str">
        <f t="shared" si="83"/>
        <v>agyt servicios generales s.a.c.</v>
      </c>
      <c r="W469" s="5" t="str">
        <f t="shared" si="84"/>
        <v>AGYT SERVICIOS GENERALES S.A.C.</v>
      </c>
      <c r="X469" s="5" t="str">
        <f t="shared" si="85"/>
        <v>Agyt Servicios Generales S.A.C.</v>
      </c>
      <c r="Y469" s="5">
        <v>20608314238</v>
      </c>
      <c r="Z469" s="5" t="s">
        <v>34</v>
      </c>
      <c r="AA469" s="5" t="s">
        <v>35</v>
      </c>
      <c r="AD469" s="5" t="s">
        <v>36</v>
      </c>
      <c r="AE469" s="5">
        <v>186.44</v>
      </c>
      <c r="AF469" s="5">
        <v>0</v>
      </c>
      <c r="AG469" s="5">
        <v>33.56</v>
      </c>
      <c r="AH469" s="5">
        <f t="shared" si="86"/>
        <v>220</v>
      </c>
    </row>
    <row r="470" spans="1:34" x14ac:dyDescent="0.25">
      <c r="A470" s="5">
        <v>455</v>
      </c>
      <c r="B470" s="5" t="s">
        <v>49</v>
      </c>
      <c r="C470" s="5" t="s">
        <v>30</v>
      </c>
      <c r="D470" s="5" t="s">
        <v>628</v>
      </c>
      <c r="E470" s="15" t="str">
        <f t="shared" si="87"/>
        <v>B003</v>
      </c>
      <c r="F470" s="15" t="str">
        <f t="shared" si="77"/>
        <v>12689</v>
      </c>
      <c r="G470" s="15" t="str">
        <f t="shared" si="78"/>
        <v>3-1</v>
      </c>
      <c r="H470" s="5" t="s">
        <v>547</v>
      </c>
      <c r="I470" s="5">
        <f t="shared" si="79"/>
        <v>2</v>
      </c>
      <c r="J470" s="5">
        <f t="shared" si="80"/>
        <v>2022</v>
      </c>
      <c r="K470" s="5">
        <f t="shared" si="81"/>
        <v>18</v>
      </c>
      <c r="L470" s="7">
        <f t="shared" si="82"/>
        <v>44610</v>
      </c>
      <c r="M470" s="5" t="s">
        <v>547</v>
      </c>
      <c r="U470" s="5" t="s">
        <v>33</v>
      </c>
      <c r="V470" s="5" t="str">
        <f t="shared" si="83"/>
        <v>clientes - varios</v>
      </c>
      <c r="W470" s="5" t="str">
        <f t="shared" si="84"/>
        <v>CLIENTES - VARIOS</v>
      </c>
      <c r="X470" s="5" t="str">
        <f t="shared" si="85"/>
        <v>Clientes - Varios</v>
      </c>
      <c r="Y470" s="5">
        <v>99999999</v>
      </c>
      <c r="Z470" s="5" t="s">
        <v>34</v>
      </c>
      <c r="AA470" s="5" t="s">
        <v>35</v>
      </c>
      <c r="AD470" s="5" t="s">
        <v>36</v>
      </c>
      <c r="AE470" s="5">
        <v>8.4700000000000006</v>
      </c>
      <c r="AF470" s="5">
        <v>0</v>
      </c>
      <c r="AG470" s="5">
        <v>1.53</v>
      </c>
      <c r="AH470" s="5">
        <f t="shared" si="86"/>
        <v>10</v>
      </c>
    </row>
    <row r="471" spans="1:34" x14ac:dyDescent="0.25">
      <c r="A471" s="5">
        <v>456</v>
      </c>
      <c r="B471" s="5" t="s">
        <v>55</v>
      </c>
      <c r="C471" s="5" t="s">
        <v>38</v>
      </c>
      <c r="D471" s="5" t="s">
        <v>629</v>
      </c>
      <c r="E471" s="15" t="str">
        <f t="shared" si="87"/>
        <v>F002</v>
      </c>
      <c r="F471" s="15" t="str">
        <f t="shared" si="77"/>
        <v>3464</v>
      </c>
      <c r="G471" s="15" t="str">
        <f t="shared" si="78"/>
        <v>2-3</v>
      </c>
      <c r="H471" s="5" t="s">
        <v>547</v>
      </c>
      <c r="I471" s="5">
        <f t="shared" si="79"/>
        <v>2</v>
      </c>
      <c r="J471" s="5">
        <f t="shared" si="80"/>
        <v>2022</v>
      </c>
      <c r="K471" s="5">
        <f t="shared" si="81"/>
        <v>18</v>
      </c>
      <c r="L471" s="7">
        <f t="shared" si="82"/>
        <v>44610</v>
      </c>
      <c r="M471" s="5" t="s">
        <v>547</v>
      </c>
      <c r="R471" s="5" t="s">
        <v>92</v>
      </c>
      <c r="S471" s="5" t="s">
        <v>40</v>
      </c>
      <c r="T471" s="5" t="s">
        <v>41</v>
      </c>
      <c r="U471" s="5" t="s">
        <v>438</v>
      </c>
      <c r="V471" s="5" t="str">
        <f t="shared" si="83"/>
        <v>consorcio yauyucan</v>
      </c>
      <c r="W471" s="5" t="str">
        <f t="shared" si="84"/>
        <v>CONSORCIO YAUYUCAN</v>
      </c>
      <c r="X471" s="5" t="str">
        <f t="shared" si="85"/>
        <v>Consorcio Yauyucan</v>
      </c>
      <c r="Y471" s="5">
        <v>20608692721</v>
      </c>
      <c r="Z471" s="5" t="s">
        <v>34</v>
      </c>
      <c r="AA471" s="5" t="s">
        <v>35</v>
      </c>
      <c r="AD471" s="5" t="s">
        <v>36</v>
      </c>
      <c r="AE471" s="5">
        <v>50.85</v>
      </c>
      <c r="AF471" s="5">
        <v>0</v>
      </c>
      <c r="AG471" s="5">
        <v>9.15</v>
      </c>
      <c r="AH471" s="5">
        <f t="shared" si="86"/>
        <v>60</v>
      </c>
    </row>
    <row r="472" spans="1:34" x14ac:dyDescent="0.25">
      <c r="A472" s="5">
        <v>457</v>
      </c>
      <c r="B472" s="5" t="s">
        <v>49</v>
      </c>
      <c r="C472" s="5" t="s">
        <v>38</v>
      </c>
      <c r="D472" s="5" t="s">
        <v>630</v>
      </c>
      <c r="E472" s="15" t="str">
        <f t="shared" si="87"/>
        <v>F003</v>
      </c>
      <c r="F472" s="15" t="str">
        <f t="shared" si="77"/>
        <v>2103</v>
      </c>
      <c r="G472" s="15" t="str">
        <f t="shared" si="78"/>
        <v>3-2</v>
      </c>
      <c r="H472" s="5" t="s">
        <v>631</v>
      </c>
      <c r="I472" s="5">
        <f t="shared" si="79"/>
        <v>2</v>
      </c>
      <c r="J472" s="5">
        <f t="shared" si="80"/>
        <v>2022</v>
      </c>
      <c r="K472" s="5">
        <f t="shared" si="81"/>
        <v>17</v>
      </c>
      <c r="L472" s="7">
        <f t="shared" si="82"/>
        <v>44609</v>
      </c>
      <c r="M472" s="5" t="s">
        <v>631</v>
      </c>
      <c r="S472" s="5" t="s">
        <v>40</v>
      </c>
      <c r="T472" s="5" t="s">
        <v>41</v>
      </c>
      <c r="U472" s="5" t="s">
        <v>157</v>
      </c>
      <c r="V472" s="5" t="str">
        <f t="shared" si="83"/>
        <v>la torre vallejos fernando camilo</v>
      </c>
      <c r="W472" s="5" t="str">
        <f t="shared" si="84"/>
        <v>LA TORRE VALLEJOS FERNANDO CAMILO</v>
      </c>
      <c r="X472" s="5" t="str">
        <f t="shared" si="85"/>
        <v>La Torre Vallejos Fernando Camilo</v>
      </c>
      <c r="Y472" s="5">
        <v>10167268094</v>
      </c>
      <c r="Z472" s="5" t="s">
        <v>34</v>
      </c>
      <c r="AA472" s="5" t="s">
        <v>35</v>
      </c>
      <c r="AD472" s="5" t="s">
        <v>36</v>
      </c>
      <c r="AE472" s="5">
        <v>66.099999999999994</v>
      </c>
      <c r="AF472" s="5">
        <v>0</v>
      </c>
      <c r="AG472" s="5">
        <v>11.9</v>
      </c>
      <c r="AH472" s="5">
        <f t="shared" si="86"/>
        <v>78</v>
      </c>
    </row>
    <row r="473" spans="1:34" x14ac:dyDescent="0.25">
      <c r="A473" s="5">
        <v>458</v>
      </c>
      <c r="B473" s="5" t="s">
        <v>29</v>
      </c>
      <c r="C473" s="5" t="s">
        <v>38</v>
      </c>
      <c r="D473" s="5" t="s">
        <v>632</v>
      </c>
      <c r="E473" s="15" t="str">
        <f t="shared" si="87"/>
        <v>F001</v>
      </c>
      <c r="F473" s="15" t="str">
        <f t="shared" si="77"/>
        <v>8530</v>
      </c>
      <c r="G473" s="15" t="str">
        <f t="shared" si="78"/>
        <v>1-8</v>
      </c>
      <c r="H473" s="5" t="s">
        <v>631</v>
      </c>
      <c r="I473" s="5">
        <f t="shared" si="79"/>
        <v>2</v>
      </c>
      <c r="J473" s="5">
        <f t="shared" si="80"/>
        <v>2022</v>
      </c>
      <c r="K473" s="5">
        <f t="shared" si="81"/>
        <v>17</v>
      </c>
      <c r="L473" s="7">
        <f t="shared" si="82"/>
        <v>44609</v>
      </c>
      <c r="M473" s="5" t="s">
        <v>631</v>
      </c>
      <c r="R473" s="5" t="s">
        <v>92</v>
      </c>
      <c r="S473" s="5" t="s">
        <v>40</v>
      </c>
      <c r="T473" s="5" t="s">
        <v>41</v>
      </c>
      <c r="U473" s="5" t="s">
        <v>200</v>
      </c>
      <c r="V473" s="5" t="str">
        <f t="shared" si="83"/>
        <v>rodrigo vasquez jesus juan jose</v>
      </c>
      <c r="W473" s="5" t="str">
        <f t="shared" si="84"/>
        <v>RODRIGO VASQUEZ JESUS JUAN JOSE</v>
      </c>
      <c r="X473" s="5" t="str">
        <f t="shared" si="85"/>
        <v>Rodrigo Vasquez Jesus Juan Jose</v>
      </c>
      <c r="Y473" s="5">
        <v>10471184506</v>
      </c>
      <c r="Z473" s="5" t="s">
        <v>34</v>
      </c>
      <c r="AA473" s="5" t="s">
        <v>35</v>
      </c>
      <c r="AD473" s="5" t="s">
        <v>36</v>
      </c>
      <c r="AE473" s="5">
        <v>118.64</v>
      </c>
      <c r="AF473" s="5">
        <v>0</v>
      </c>
      <c r="AG473" s="5">
        <v>21.36</v>
      </c>
      <c r="AH473" s="5">
        <f t="shared" si="86"/>
        <v>140</v>
      </c>
    </row>
    <row r="474" spans="1:34" x14ac:dyDescent="0.25">
      <c r="A474" s="5">
        <v>459</v>
      </c>
      <c r="B474" s="5" t="s">
        <v>49</v>
      </c>
      <c r="C474" s="5" t="s">
        <v>38</v>
      </c>
      <c r="D474" s="5" t="s">
        <v>633</v>
      </c>
      <c r="E474" s="15" t="str">
        <f t="shared" si="87"/>
        <v>F003</v>
      </c>
      <c r="F474" s="15" t="str">
        <f t="shared" si="77"/>
        <v>2102</v>
      </c>
      <c r="G474" s="15" t="str">
        <f t="shared" si="78"/>
        <v>3-2</v>
      </c>
      <c r="H474" s="5" t="s">
        <v>631</v>
      </c>
      <c r="I474" s="5">
        <f t="shared" si="79"/>
        <v>2</v>
      </c>
      <c r="J474" s="5">
        <f t="shared" si="80"/>
        <v>2022</v>
      </c>
      <c r="K474" s="5">
        <f t="shared" si="81"/>
        <v>17</v>
      </c>
      <c r="L474" s="7">
        <f t="shared" si="82"/>
        <v>44609</v>
      </c>
      <c r="M474" s="5" t="s">
        <v>631</v>
      </c>
      <c r="R474" s="5" t="s">
        <v>41</v>
      </c>
      <c r="S474" s="5" t="s">
        <v>40</v>
      </c>
      <c r="T474" s="5" t="s">
        <v>41</v>
      </c>
      <c r="U474" s="5" t="s">
        <v>106</v>
      </c>
      <c r="V474" s="5" t="str">
        <f t="shared" si="83"/>
        <v>casiano maco segundo baltazar</v>
      </c>
      <c r="W474" s="5" t="str">
        <f t="shared" si="84"/>
        <v>CASIANO MACO SEGUNDO BALTAZAR</v>
      </c>
      <c r="X474" s="5" t="str">
        <f t="shared" si="85"/>
        <v>Casiano Maco Segundo Baltazar</v>
      </c>
      <c r="Y474" s="5">
        <v>10432479388</v>
      </c>
      <c r="Z474" s="5" t="s">
        <v>34</v>
      </c>
      <c r="AA474" s="5" t="s">
        <v>35</v>
      </c>
      <c r="AD474" s="5" t="s">
        <v>36</v>
      </c>
      <c r="AE474" s="5">
        <v>42.37</v>
      </c>
      <c r="AF474" s="5">
        <v>0</v>
      </c>
      <c r="AG474" s="5">
        <v>7.63</v>
      </c>
      <c r="AH474" s="5">
        <f t="shared" si="86"/>
        <v>50</v>
      </c>
    </row>
    <row r="475" spans="1:34" x14ac:dyDescent="0.25">
      <c r="A475" s="5">
        <v>460</v>
      </c>
      <c r="B475" s="5" t="s">
        <v>29</v>
      </c>
      <c r="C475" s="5" t="s">
        <v>30</v>
      </c>
      <c r="D475" s="5" t="s">
        <v>634</v>
      </c>
      <c r="E475" s="15" t="str">
        <f t="shared" si="87"/>
        <v>B001</v>
      </c>
      <c r="F475" s="15" t="str">
        <f t="shared" si="77"/>
        <v>17150</v>
      </c>
      <c r="G475" s="15" t="str">
        <f t="shared" si="78"/>
        <v>1-1</v>
      </c>
      <c r="H475" s="5" t="s">
        <v>631</v>
      </c>
      <c r="I475" s="5">
        <f t="shared" si="79"/>
        <v>2</v>
      </c>
      <c r="J475" s="5">
        <f t="shared" si="80"/>
        <v>2022</v>
      </c>
      <c r="K475" s="5">
        <f t="shared" si="81"/>
        <v>17</v>
      </c>
      <c r="L475" s="7">
        <f t="shared" si="82"/>
        <v>44609</v>
      </c>
      <c r="M475" s="5" t="s">
        <v>631</v>
      </c>
      <c r="U475" s="5" t="s">
        <v>33</v>
      </c>
      <c r="V475" s="5" t="str">
        <f t="shared" si="83"/>
        <v>clientes - varios</v>
      </c>
      <c r="W475" s="5" t="str">
        <f t="shared" si="84"/>
        <v>CLIENTES - VARIOS</v>
      </c>
      <c r="X475" s="5" t="str">
        <f t="shared" si="85"/>
        <v>Clientes - Varios</v>
      </c>
      <c r="Y475" s="5">
        <v>99999999</v>
      </c>
      <c r="Z475" s="5" t="s">
        <v>34</v>
      </c>
      <c r="AA475" s="5" t="s">
        <v>35</v>
      </c>
      <c r="AD475" s="5" t="s">
        <v>36</v>
      </c>
      <c r="AE475" s="5">
        <v>29.66</v>
      </c>
      <c r="AF475" s="5">
        <v>0</v>
      </c>
      <c r="AG475" s="5">
        <v>5.34</v>
      </c>
      <c r="AH475" s="5">
        <f t="shared" si="86"/>
        <v>35</v>
      </c>
    </row>
    <row r="476" spans="1:34" x14ac:dyDescent="0.25">
      <c r="A476" s="5">
        <v>461</v>
      </c>
      <c r="B476" s="5" t="s">
        <v>29</v>
      </c>
      <c r="C476" s="5" t="s">
        <v>38</v>
      </c>
      <c r="D476" s="5" t="s">
        <v>635</v>
      </c>
      <c r="E476" s="15" t="str">
        <f t="shared" si="87"/>
        <v>F001</v>
      </c>
      <c r="F476" s="15" t="str">
        <f t="shared" si="77"/>
        <v>8529</v>
      </c>
      <c r="G476" s="15" t="str">
        <f t="shared" si="78"/>
        <v>1-8</v>
      </c>
      <c r="H476" s="5" t="s">
        <v>631</v>
      </c>
      <c r="I476" s="5">
        <f t="shared" si="79"/>
        <v>2</v>
      </c>
      <c r="J476" s="5">
        <f t="shared" si="80"/>
        <v>2022</v>
      </c>
      <c r="K476" s="5">
        <f t="shared" si="81"/>
        <v>17</v>
      </c>
      <c r="L476" s="7">
        <f t="shared" si="82"/>
        <v>44609</v>
      </c>
      <c r="M476" s="5" t="s">
        <v>631</v>
      </c>
      <c r="U476" s="5" t="s">
        <v>636</v>
      </c>
      <c r="V476" s="5" t="str">
        <f t="shared" si="83"/>
        <v>nego transp tahira srl</v>
      </c>
      <c r="W476" s="5" t="str">
        <f t="shared" si="84"/>
        <v>NEGO TRANSP TAHIRA SRL</v>
      </c>
      <c r="X476" s="5" t="str">
        <f t="shared" si="85"/>
        <v>Nego Transp Tahira Srl</v>
      </c>
      <c r="Y476" s="5">
        <v>20561329703</v>
      </c>
      <c r="Z476" s="5" t="s">
        <v>34</v>
      </c>
      <c r="AA476" s="5" t="s">
        <v>35</v>
      </c>
      <c r="AD476" s="5" t="s">
        <v>36</v>
      </c>
      <c r="AE476" s="5">
        <v>169.49</v>
      </c>
      <c r="AF476" s="5">
        <v>0</v>
      </c>
      <c r="AG476" s="5">
        <v>30.51</v>
      </c>
      <c r="AH476" s="5">
        <f t="shared" si="86"/>
        <v>200</v>
      </c>
    </row>
    <row r="477" spans="1:34" x14ac:dyDescent="0.25">
      <c r="A477" s="5">
        <v>462</v>
      </c>
      <c r="B477" s="5" t="s">
        <v>29</v>
      </c>
      <c r="C477" s="5" t="s">
        <v>30</v>
      </c>
      <c r="D477" s="5" t="s">
        <v>637</v>
      </c>
      <c r="E477" s="15" t="str">
        <f t="shared" si="87"/>
        <v>B001</v>
      </c>
      <c r="F477" s="15" t="str">
        <f t="shared" si="77"/>
        <v>17149</v>
      </c>
      <c r="G477" s="15" t="str">
        <f t="shared" si="78"/>
        <v>1-1</v>
      </c>
      <c r="H477" s="5" t="s">
        <v>631</v>
      </c>
      <c r="I477" s="5">
        <f t="shared" si="79"/>
        <v>2</v>
      </c>
      <c r="J477" s="5">
        <f t="shared" si="80"/>
        <v>2022</v>
      </c>
      <c r="K477" s="5">
        <f t="shared" si="81"/>
        <v>17</v>
      </c>
      <c r="L477" s="7">
        <f t="shared" si="82"/>
        <v>44609</v>
      </c>
      <c r="M477" s="5" t="s">
        <v>631</v>
      </c>
      <c r="U477" s="5" t="s">
        <v>33</v>
      </c>
      <c r="V477" s="5" t="str">
        <f t="shared" si="83"/>
        <v>clientes - varios</v>
      </c>
      <c r="W477" s="5" t="str">
        <f t="shared" si="84"/>
        <v>CLIENTES - VARIOS</v>
      </c>
      <c r="X477" s="5" t="str">
        <f t="shared" si="85"/>
        <v>Clientes - Varios</v>
      </c>
      <c r="Y477" s="5">
        <v>99999999</v>
      </c>
      <c r="Z477" s="5" t="s">
        <v>34</v>
      </c>
      <c r="AA477" s="5" t="s">
        <v>35</v>
      </c>
      <c r="AD477" s="5" t="s">
        <v>36</v>
      </c>
      <c r="AE477" s="5">
        <v>84.75</v>
      </c>
      <c r="AF477" s="5">
        <v>0</v>
      </c>
      <c r="AG477" s="5">
        <v>15.25</v>
      </c>
      <c r="AH477" s="5">
        <f t="shared" si="86"/>
        <v>100</v>
      </c>
    </row>
    <row r="478" spans="1:34" x14ac:dyDescent="0.25">
      <c r="A478" s="5">
        <v>463</v>
      </c>
      <c r="B478" s="5" t="s">
        <v>29</v>
      </c>
      <c r="C478" s="5" t="s">
        <v>38</v>
      </c>
      <c r="D478" s="5" t="s">
        <v>638</v>
      </c>
      <c r="E478" s="15" t="str">
        <f t="shared" si="87"/>
        <v>F001</v>
      </c>
      <c r="F478" s="15" t="str">
        <f t="shared" si="77"/>
        <v>8528</v>
      </c>
      <c r="G478" s="15" t="str">
        <f t="shared" si="78"/>
        <v>1-8</v>
      </c>
      <c r="H478" s="5" t="s">
        <v>631</v>
      </c>
      <c r="I478" s="5">
        <f t="shared" si="79"/>
        <v>2</v>
      </c>
      <c r="J478" s="5">
        <f t="shared" si="80"/>
        <v>2022</v>
      </c>
      <c r="K478" s="5">
        <f t="shared" si="81"/>
        <v>17</v>
      </c>
      <c r="L478" s="7">
        <f t="shared" si="82"/>
        <v>44609</v>
      </c>
      <c r="M478" s="5" t="s">
        <v>631</v>
      </c>
      <c r="S478" s="5" t="s">
        <v>40</v>
      </c>
      <c r="T478" s="5" t="s">
        <v>41</v>
      </c>
      <c r="U478" s="5" t="s">
        <v>42</v>
      </c>
      <c r="V478" s="5" t="str">
        <f t="shared" si="83"/>
        <v>cubas tapia yon elvis</v>
      </c>
      <c r="W478" s="5" t="str">
        <f t="shared" si="84"/>
        <v>CUBAS TAPIA YON ELVIS</v>
      </c>
      <c r="X478" s="5" t="str">
        <f t="shared" si="85"/>
        <v>Cubas Tapia Yon Elvis</v>
      </c>
      <c r="Y478" s="5">
        <v>10707562914</v>
      </c>
      <c r="Z478" s="5" t="s">
        <v>34</v>
      </c>
      <c r="AA478" s="5" t="s">
        <v>35</v>
      </c>
      <c r="AD478" s="5" t="s">
        <v>36</v>
      </c>
      <c r="AE478" s="5">
        <v>432.2</v>
      </c>
      <c r="AF478" s="5">
        <v>0</v>
      </c>
      <c r="AG478" s="5">
        <v>77.8</v>
      </c>
      <c r="AH478" s="5">
        <f t="shared" si="86"/>
        <v>510</v>
      </c>
    </row>
    <row r="479" spans="1:34" x14ac:dyDescent="0.25">
      <c r="A479" s="5">
        <v>464</v>
      </c>
      <c r="B479" s="5" t="s">
        <v>29</v>
      </c>
      <c r="C479" s="5" t="s">
        <v>38</v>
      </c>
      <c r="D479" s="5" t="s">
        <v>639</v>
      </c>
      <c r="E479" s="15" t="str">
        <f t="shared" si="87"/>
        <v>F001</v>
      </c>
      <c r="F479" s="15" t="str">
        <f t="shared" si="77"/>
        <v>8527</v>
      </c>
      <c r="G479" s="15" t="str">
        <f t="shared" si="78"/>
        <v>1-8</v>
      </c>
      <c r="H479" s="5" t="s">
        <v>631</v>
      </c>
      <c r="I479" s="5">
        <f t="shared" si="79"/>
        <v>2</v>
      </c>
      <c r="J479" s="5">
        <f t="shared" si="80"/>
        <v>2022</v>
      </c>
      <c r="K479" s="5">
        <f t="shared" si="81"/>
        <v>17</v>
      </c>
      <c r="L479" s="7">
        <f t="shared" si="82"/>
        <v>44609</v>
      </c>
      <c r="M479" s="5" t="s">
        <v>631</v>
      </c>
      <c r="U479" s="5" t="s">
        <v>640</v>
      </c>
      <c r="V479" s="5" t="str">
        <f t="shared" si="83"/>
        <v>cosultora y constructora fernandez eirl</v>
      </c>
      <c r="W479" s="5" t="str">
        <f t="shared" si="84"/>
        <v>COSULTORA Y CONSTRUCTORA FERNANDEZ EIRL</v>
      </c>
      <c r="X479" s="5" t="str">
        <f t="shared" si="85"/>
        <v>Cosultora Y Constructora Fernandez Eirl</v>
      </c>
      <c r="Y479" s="5">
        <v>20539252781</v>
      </c>
      <c r="Z479" s="5" t="s">
        <v>34</v>
      </c>
      <c r="AA479" s="5" t="s">
        <v>35</v>
      </c>
      <c r="AD479" s="5" t="s">
        <v>36</v>
      </c>
      <c r="AE479" s="5">
        <v>127.12</v>
      </c>
      <c r="AF479" s="5">
        <v>0</v>
      </c>
      <c r="AG479" s="5">
        <v>22.88</v>
      </c>
      <c r="AH479" s="5">
        <f t="shared" si="86"/>
        <v>150</v>
      </c>
    </row>
    <row r="480" spans="1:34" x14ac:dyDescent="0.25">
      <c r="A480" s="5">
        <v>465</v>
      </c>
      <c r="B480" s="5" t="s">
        <v>29</v>
      </c>
      <c r="C480" s="5" t="s">
        <v>38</v>
      </c>
      <c r="D480" s="5" t="s">
        <v>641</v>
      </c>
      <c r="E480" s="15" t="str">
        <f t="shared" si="87"/>
        <v>F001</v>
      </c>
      <c r="F480" s="15" t="str">
        <f t="shared" si="77"/>
        <v>8526</v>
      </c>
      <c r="G480" s="15" t="str">
        <f t="shared" si="78"/>
        <v>1-8</v>
      </c>
      <c r="H480" s="5" t="s">
        <v>631</v>
      </c>
      <c r="I480" s="5">
        <f t="shared" si="79"/>
        <v>2</v>
      </c>
      <c r="J480" s="5">
        <f t="shared" si="80"/>
        <v>2022</v>
      </c>
      <c r="K480" s="5">
        <f t="shared" si="81"/>
        <v>17</v>
      </c>
      <c r="L480" s="7">
        <f t="shared" si="82"/>
        <v>44609</v>
      </c>
      <c r="M480" s="5" t="s">
        <v>631</v>
      </c>
      <c r="R480" s="5" t="s">
        <v>92</v>
      </c>
      <c r="S480" s="5" t="s">
        <v>40</v>
      </c>
      <c r="T480" s="5" t="s">
        <v>41</v>
      </c>
      <c r="U480" s="5" t="s">
        <v>93</v>
      </c>
      <c r="V480" s="5" t="str">
        <f t="shared" si="83"/>
        <v>transporte mi poderoso cautivo jd &amp; a e.i.r.l.</v>
      </c>
      <c r="W480" s="5" t="str">
        <f t="shared" si="84"/>
        <v>TRANSPORTE MI PODEROSO CAUTIVO JD &amp; A E.I.R.L.</v>
      </c>
      <c r="X480" s="5" t="str">
        <f t="shared" si="85"/>
        <v>Transporte Mi Poderoso Cautivo Jd &amp; A E.I.R.L.</v>
      </c>
      <c r="Y480" s="5">
        <v>20607139378</v>
      </c>
      <c r="Z480" s="5" t="s">
        <v>34</v>
      </c>
      <c r="AA480" s="5" t="s">
        <v>35</v>
      </c>
      <c r="AD480" s="5" t="s">
        <v>36</v>
      </c>
      <c r="AE480" s="5">
        <v>1110.3399999999999</v>
      </c>
      <c r="AF480" s="5">
        <v>0</v>
      </c>
      <c r="AG480" s="5">
        <v>199.86</v>
      </c>
      <c r="AH480" s="5">
        <f t="shared" si="86"/>
        <v>1310.1999999999998</v>
      </c>
    </row>
    <row r="481" spans="1:34" x14ac:dyDescent="0.25">
      <c r="A481" s="5">
        <v>466</v>
      </c>
      <c r="B481" s="5" t="s">
        <v>49</v>
      </c>
      <c r="C481" s="5" t="s">
        <v>38</v>
      </c>
      <c r="D481" s="5" t="s">
        <v>642</v>
      </c>
      <c r="E481" s="15" t="str">
        <f t="shared" si="87"/>
        <v>F003</v>
      </c>
      <c r="F481" s="15" t="str">
        <f t="shared" si="77"/>
        <v>2101</v>
      </c>
      <c r="G481" s="15" t="str">
        <f t="shared" si="78"/>
        <v>3-2</v>
      </c>
      <c r="H481" s="5" t="s">
        <v>631</v>
      </c>
      <c r="I481" s="5">
        <f t="shared" si="79"/>
        <v>2</v>
      </c>
      <c r="J481" s="5">
        <f t="shared" si="80"/>
        <v>2022</v>
      </c>
      <c r="K481" s="5">
        <f t="shared" si="81"/>
        <v>17</v>
      </c>
      <c r="L481" s="7">
        <f t="shared" si="82"/>
        <v>44609</v>
      </c>
      <c r="M481" s="5" t="s">
        <v>631</v>
      </c>
      <c r="S481" s="5" t="s">
        <v>40</v>
      </c>
      <c r="T481" s="5" t="s">
        <v>41</v>
      </c>
      <c r="U481" s="5" t="s">
        <v>643</v>
      </c>
      <c r="V481" s="5" t="str">
        <f t="shared" si="83"/>
        <v>gomez sanchez lucila del milagro</v>
      </c>
      <c r="W481" s="5" t="str">
        <f t="shared" si="84"/>
        <v>GOMEZ SANCHEZ LUCILA DEL MILAGRO</v>
      </c>
      <c r="X481" s="5" t="str">
        <f t="shared" si="85"/>
        <v>Gomez Sanchez Lucila Del Milagro</v>
      </c>
      <c r="Y481" s="5">
        <v>10415687732</v>
      </c>
      <c r="Z481" s="5" t="s">
        <v>34</v>
      </c>
      <c r="AA481" s="5" t="s">
        <v>35</v>
      </c>
      <c r="AD481" s="5" t="s">
        <v>36</v>
      </c>
      <c r="AE481" s="5">
        <v>42.37</v>
      </c>
      <c r="AF481" s="5">
        <v>0</v>
      </c>
      <c r="AG481" s="5">
        <v>7.63</v>
      </c>
      <c r="AH481" s="5">
        <f t="shared" si="86"/>
        <v>50</v>
      </c>
    </row>
    <row r="482" spans="1:34" x14ac:dyDescent="0.25">
      <c r="A482" s="5">
        <v>467</v>
      </c>
      <c r="B482" s="5" t="s">
        <v>49</v>
      </c>
      <c r="C482" s="5" t="s">
        <v>38</v>
      </c>
      <c r="D482" s="5" t="s">
        <v>644</v>
      </c>
      <c r="E482" s="15" t="str">
        <f t="shared" si="87"/>
        <v>F003</v>
      </c>
      <c r="F482" s="15" t="str">
        <f t="shared" si="77"/>
        <v>2100</v>
      </c>
      <c r="G482" s="15" t="str">
        <f t="shared" si="78"/>
        <v>3-2</v>
      </c>
      <c r="H482" s="5" t="s">
        <v>631</v>
      </c>
      <c r="I482" s="5">
        <f t="shared" si="79"/>
        <v>2</v>
      </c>
      <c r="J482" s="5">
        <f t="shared" si="80"/>
        <v>2022</v>
      </c>
      <c r="K482" s="5">
        <f t="shared" si="81"/>
        <v>17</v>
      </c>
      <c r="L482" s="7">
        <f t="shared" si="82"/>
        <v>44609</v>
      </c>
      <c r="M482" s="5" t="s">
        <v>631</v>
      </c>
      <c r="R482" s="5" t="s">
        <v>219</v>
      </c>
      <c r="S482" s="5" t="s">
        <v>61</v>
      </c>
      <c r="T482" s="5" t="s">
        <v>219</v>
      </c>
      <c r="U482" s="5" t="s">
        <v>444</v>
      </c>
      <c r="V482" s="5" t="str">
        <f t="shared" si="83"/>
        <v>norcava peru e.i.r.l.</v>
      </c>
      <c r="W482" s="5" t="str">
        <f t="shared" si="84"/>
        <v>NORCAVA PERU E.I.R.L.</v>
      </c>
      <c r="X482" s="5" t="str">
        <f t="shared" si="85"/>
        <v>Norcava Peru E.I.R.L.</v>
      </c>
      <c r="Y482" s="5">
        <v>20453667074</v>
      </c>
      <c r="Z482" s="5" t="s">
        <v>34</v>
      </c>
      <c r="AA482" s="5" t="s">
        <v>35</v>
      </c>
      <c r="AD482" s="5" t="s">
        <v>36</v>
      </c>
      <c r="AE482" s="5">
        <v>52.54</v>
      </c>
      <c r="AF482" s="5">
        <v>0</v>
      </c>
      <c r="AG482" s="5">
        <v>9.4600000000000009</v>
      </c>
      <c r="AH482" s="5">
        <f t="shared" si="86"/>
        <v>62</v>
      </c>
    </row>
    <row r="483" spans="1:34" x14ac:dyDescent="0.25">
      <c r="A483" s="5">
        <v>468</v>
      </c>
      <c r="B483" s="5" t="s">
        <v>29</v>
      </c>
      <c r="C483" s="5" t="s">
        <v>38</v>
      </c>
      <c r="D483" s="5" t="s">
        <v>645</v>
      </c>
      <c r="E483" s="15" t="str">
        <f t="shared" si="87"/>
        <v>F001</v>
      </c>
      <c r="F483" s="15" t="str">
        <f t="shared" si="77"/>
        <v>8525</v>
      </c>
      <c r="G483" s="15" t="str">
        <f t="shared" si="78"/>
        <v>1-8</v>
      </c>
      <c r="H483" s="5" t="s">
        <v>631</v>
      </c>
      <c r="I483" s="5">
        <f t="shared" si="79"/>
        <v>2</v>
      </c>
      <c r="J483" s="5">
        <f t="shared" si="80"/>
        <v>2022</v>
      </c>
      <c r="K483" s="5">
        <f t="shared" si="81"/>
        <v>17</v>
      </c>
      <c r="L483" s="7">
        <f t="shared" si="82"/>
        <v>44609</v>
      </c>
      <c r="M483" s="5" t="s">
        <v>631</v>
      </c>
      <c r="R483" s="5" t="s">
        <v>87</v>
      </c>
      <c r="S483" s="5" t="s">
        <v>40</v>
      </c>
      <c r="T483" s="5" t="s">
        <v>41</v>
      </c>
      <c r="U483" s="5" t="s">
        <v>440</v>
      </c>
      <c r="V483" s="5" t="str">
        <f t="shared" si="83"/>
        <v>transportes jholer e.i.r.l.</v>
      </c>
      <c r="W483" s="5" t="str">
        <f t="shared" si="84"/>
        <v>TRANSPORTES JHOLER E.I.R.L.</v>
      </c>
      <c r="X483" s="5" t="str">
        <f t="shared" si="85"/>
        <v>Transportes Jholer E.I.R.L.</v>
      </c>
      <c r="Y483" s="5">
        <v>20602720684</v>
      </c>
      <c r="Z483" s="5" t="s">
        <v>34</v>
      </c>
      <c r="AA483" s="5" t="s">
        <v>35</v>
      </c>
      <c r="AD483" s="5" t="s">
        <v>36</v>
      </c>
      <c r="AE483" s="5">
        <v>460.17</v>
      </c>
      <c r="AF483" s="5">
        <v>0</v>
      </c>
      <c r="AG483" s="5">
        <v>82.83</v>
      </c>
      <c r="AH483" s="5">
        <f t="shared" si="86"/>
        <v>543</v>
      </c>
    </row>
    <row r="484" spans="1:34" x14ac:dyDescent="0.25">
      <c r="A484" s="5">
        <v>469</v>
      </c>
      <c r="B484" s="5" t="s">
        <v>29</v>
      </c>
      <c r="C484" s="5" t="s">
        <v>38</v>
      </c>
      <c r="D484" s="5" t="s">
        <v>646</v>
      </c>
      <c r="E484" s="15" t="str">
        <f t="shared" si="87"/>
        <v>F001</v>
      </c>
      <c r="F484" s="15" t="str">
        <f t="shared" si="77"/>
        <v>8524</v>
      </c>
      <c r="G484" s="15" t="str">
        <f t="shared" si="78"/>
        <v>1-8</v>
      </c>
      <c r="H484" s="5" t="s">
        <v>631</v>
      </c>
      <c r="I484" s="5">
        <f t="shared" si="79"/>
        <v>2</v>
      </c>
      <c r="J484" s="5">
        <f t="shared" si="80"/>
        <v>2022</v>
      </c>
      <c r="K484" s="5">
        <f t="shared" si="81"/>
        <v>17</v>
      </c>
      <c r="L484" s="7">
        <f t="shared" si="82"/>
        <v>44609</v>
      </c>
      <c r="M484" s="5" t="s">
        <v>631</v>
      </c>
      <c r="U484" s="5" t="s">
        <v>647</v>
      </c>
      <c r="V484" s="5" t="str">
        <f t="shared" si="83"/>
        <v>constuctora zamora jara s.a.c</v>
      </c>
      <c r="W484" s="5" t="str">
        <f t="shared" si="84"/>
        <v>CONSTUCTORA ZAMORA JARA S.A.C</v>
      </c>
      <c r="X484" s="5" t="str">
        <f t="shared" si="85"/>
        <v>Constuctora Zamora Jara S.A.C</v>
      </c>
      <c r="Y484" s="5">
        <v>20529400790</v>
      </c>
      <c r="Z484" s="5" t="s">
        <v>34</v>
      </c>
      <c r="AA484" s="5" t="s">
        <v>35</v>
      </c>
      <c r="AD484" s="5" t="s">
        <v>36</v>
      </c>
      <c r="AE484" s="5">
        <v>233.9</v>
      </c>
      <c r="AF484" s="5">
        <v>0</v>
      </c>
      <c r="AG484" s="5">
        <v>42.1</v>
      </c>
      <c r="AH484" s="5">
        <f t="shared" si="86"/>
        <v>276</v>
      </c>
    </row>
    <row r="485" spans="1:34" x14ac:dyDescent="0.25">
      <c r="A485" s="5">
        <v>470</v>
      </c>
      <c r="B485" s="5" t="s">
        <v>29</v>
      </c>
      <c r="C485" s="5" t="s">
        <v>38</v>
      </c>
      <c r="D485" s="5" t="s">
        <v>648</v>
      </c>
      <c r="E485" s="15" t="str">
        <f t="shared" si="87"/>
        <v>F001</v>
      </c>
      <c r="F485" s="15" t="str">
        <f t="shared" si="77"/>
        <v>8523</v>
      </c>
      <c r="G485" s="15" t="str">
        <f t="shared" si="78"/>
        <v>1-8</v>
      </c>
      <c r="H485" s="5" t="s">
        <v>631</v>
      </c>
      <c r="I485" s="5">
        <f t="shared" si="79"/>
        <v>2</v>
      </c>
      <c r="J485" s="5">
        <f t="shared" si="80"/>
        <v>2022</v>
      </c>
      <c r="K485" s="5">
        <f t="shared" si="81"/>
        <v>17</v>
      </c>
      <c r="L485" s="7">
        <f t="shared" si="82"/>
        <v>44609</v>
      </c>
      <c r="M485" s="5" t="s">
        <v>631</v>
      </c>
      <c r="R485" s="5" t="s">
        <v>222</v>
      </c>
      <c r="S485" s="5" t="s">
        <v>40</v>
      </c>
      <c r="T485" s="5" t="s">
        <v>41</v>
      </c>
      <c r="U485" s="5" t="s">
        <v>649</v>
      </c>
      <c r="V485" s="5" t="str">
        <f t="shared" si="83"/>
        <v>sipan distribuciones sociedad anonima cerrada</v>
      </c>
      <c r="W485" s="5" t="str">
        <f t="shared" si="84"/>
        <v>SIPAN DISTRIBUCIONES SOCIEDAD ANONIMA CERRADA</v>
      </c>
      <c r="X485" s="5" t="str">
        <f t="shared" si="85"/>
        <v>Sipan Distribuciones Sociedad Anonima Cerrada</v>
      </c>
      <c r="Y485" s="5">
        <v>20479504068</v>
      </c>
      <c r="Z485" s="5" t="s">
        <v>34</v>
      </c>
      <c r="AA485" s="5" t="s">
        <v>35</v>
      </c>
      <c r="AD485" s="5" t="s">
        <v>36</v>
      </c>
      <c r="AE485" s="5">
        <v>296.61</v>
      </c>
      <c r="AF485" s="5">
        <v>0</v>
      </c>
      <c r="AG485" s="5">
        <v>53.39</v>
      </c>
      <c r="AH485" s="5">
        <f t="shared" si="86"/>
        <v>350</v>
      </c>
    </row>
    <row r="486" spans="1:34" x14ac:dyDescent="0.25">
      <c r="A486" s="5">
        <v>471</v>
      </c>
      <c r="B486" s="5" t="s">
        <v>29</v>
      </c>
      <c r="C486" s="5" t="s">
        <v>38</v>
      </c>
      <c r="D486" s="5" t="s">
        <v>650</v>
      </c>
      <c r="E486" s="15" t="str">
        <f t="shared" si="87"/>
        <v>F001</v>
      </c>
      <c r="F486" s="15" t="str">
        <f t="shared" si="77"/>
        <v>8522</v>
      </c>
      <c r="G486" s="15" t="str">
        <f t="shared" si="78"/>
        <v>1-8</v>
      </c>
      <c r="H486" s="5" t="s">
        <v>631</v>
      </c>
      <c r="I486" s="5">
        <f t="shared" si="79"/>
        <v>2</v>
      </c>
      <c r="J486" s="5">
        <f t="shared" si="80"/>
        <v>2022</v>
      </c>
      <c r="K486" s="5">
        <f t="shared" si="81"/>
        <v>17</v>
      </c>
      <c r="L486" s="7">
        <f t="shared" si="82"/>
        <v>44609</v>
      </c>
      <c r="M486" s="5" t="s">
        <v>631</v>
      </c>
      <c r="R486" s="5" t="s">
        <v>87</v>
      </c>
      <c r="S486" s="5" t="s">
        <v>40</v>
      </c>
      <c r="T486" s="5" t="s">
        <v>41</v>
      </c>
      <c r="U486" s="5" t="s">
        <v>159</v>
      </c>
      <c r="V486" s="5" t="str">
        <f t="shared" si="83"/>
        <v>corporacion shekinah s.a.c.</v>
      </c>
      <c r="W486" s="5" t="str">
        <f t="shared" si="84"/>
        <v>CORPORACION SHEKINAH S.A.C.</v>
      </c>
      <c r="X486" s="5" t="str">
        <f t="shared" si="85"/>
        <v>Corporacion Shekinah S.A.C.</v>
      </c>
      <c r="Y486" s="5">
        <v>20606378727</v>
      </c>
      <c r="Z486" s="5" t="s">
        <v>34</v>
      </c>
      <c r="AA486" s="5" t="s">
        <v>35</v>
      </c>
      <c r="AD486" s="5" t="s">
        <v>36</v>
      </c>
      <c r="AE486" s="5">
        <v>180.51</v>
      </c>
      <c r="AF486" s="5">
        <v>0</v>
      </c>
      <c r="AG486" s="5">
        <v>32.49</v>
      </c>
      <c r="AH486" s="5">
        <f t="shared" si="86"/>
        <v>213</v>
      </c>
    </row>
    <row r="487" spans="1:34" x14ac:dyDescent="0.25">
      <c r="A487" s="5">
        <v>472</v>
      </c>
      <c r="B487" s="5" t="s">
        <v>29</v>
      </c>
      <c r="C487" s="5" t="s">
        <v>30</v>
      </c>
      <c r="D487" s="5" t="s">
        <v>651</v>
      </c>
      <c r="E487" s="15" t="str">
        <f t="shared" si="87"/>
        <v>B001</v>
      </c>
      <c r="F487" s="15" t="str">
        <f t="shared" si="77"/>
        <v>17148</v>
      </c>
      <c r="G487" s="15" t="str">
        <f t="shared" si="78"/>
        <v>1-1</v>
      </c>
      <c r="H487" s="5" t="s">
        <v>631</v>
      </c>
      <c r="I487" s="5">
        <f t="shared" si="79"/>
        <v>2</v>
      </c>
      <c r="J487" s="5">
        <f t="shared" si="80"/>
        <v>2022</v>
      </c>
      <c r="K487" s="5">
        <f t="shared" si="81"/>
        <v>17</v>
      </c>
      <c r="L487" s="7">
        <f t="shared" si="82"/>
        <v>44609</v>
      </c>
      <c r="M487" s="5" t="s">
        <v>631</v>
      </c>
      <c r="U487" s="5" t="s">
        <v>33</v>
      </c>
      <c r="V487" s="5" t="str">
        <f t="shared" si="83"/>
        <v>clientes - varios</v>
      </c>
      <c r="W487" s="5" t="str">
        <f t="shared" si="84"/>
        <v>CLIENTES - VARIOS</v>
      </c>
      <c r="X487" s="5" t="str">
        <f t="shared" si="85"/>
        <v>Clientes - Varios</v>
      </c>
      <c r="Y487" s="5">
        <v>99999999</v>
      </c>
      <c r="Z487" s="5" t="s">
        <v>34</v>
      </c>
      <c r="AA487" s="5" t="s">
        <v>35</v>
      </c>
      <c r="AD487" s="5" t="s">
        <v>36</v>
      </c>
      <c r="AE487" s="5">
        <v>508.47</v>
      </c>
      <c r="AF487" s="5">
        <v>0</v>
      </c>
      <c r="AG487" s="5">
        <v>91.53</v>
      </c>
      <c r="AH487" s="5">
        <f t="shared" si="86"/>
        <v>600</v>
      </c>
    </row>
    <row r="488" spans="1:34" x14ac:dyDescent="0.25">
      <c r="A488" s="5">
        <v>473</v>
      </c>
      <c r="B488" s="5" t="s">
        <v>29</v>
      </c>
      <c r="C488" s="5" t="s">
        <v>30</v>
      </c>
      <c r="D488" s="5" t="s">
        <v>652</v>
      </c>
      <c r="E488" s="15" t="str">
        <f t="shared" si="87"/>
        <v>B001</v>
      </c>
      <c r="F488" s="15" t="str">
        <f t="shared" si="77"/>
        <v>17147</v>
      </c>
      <c r="G488" s="15" t="str">
        <f t="shared" si="78"/>
        <v>1-1</v>
      </c>
      <c r="H488" s="5" t="s">
        <v>631</v>
      </c>
      <c r="I488" s="5">
        <f t="shared" si="79"/>
        <v>2</v>
      </c>
      <c r="J488" s="5">
        <f t="shared" si="80"/>
        <v>2022</v>
      </c>
      <c r="K488" s="5">
        <f t="shared" si="81"/>
        <v>17</v>
      </c>
      <c r="L488" s="7">
        <f t="shared" si="82"/>
        <v>44609</v>
      </c>
      <c r="M488" s="5" t="s">
        <v>631</v>
      </c>
      <c r="U488" s="5" t="s">
        <v>33</v>
      </c>
      <c r="V488" s="5" t="str">
        <f t="shared" si="83"/>
        <v>clientes - varios</v>
      </c>
      <c r="W488" s="5" t="str">
        <f t="shared" si="84"/>
        <v>CLIENTES - VARIOS</v>
      </c>
      <c r="X488" s="5" t="str">
        <f t="shared" si="85"/>
        <v>Clientes - Varios</v>
      </c>
      <c r="Y488" s="5">
        <v>99999999</v>
      </c>
      <c r="Z488" s="5" t="s">
        <v>34</v>
      </c>
      <c r="AA488" s="5" t="s">
        <v>35</v>
      </c>
      <c r="AD488" s="5" t="s">
        <v>36</v>
      </c>
      <c r="AE488" s="5">
        <v>508.47</v>
      </c>
      <c r="AF488" s="5">
        <v>0</v>
      </c>
      <c r="AG488" s="5">
        <v>91.53</v>
      </c>
      <c r="AH488" s="5">
        <f t="shared" si="86"/>
        <v>600</v>
      </c>
    </row>
    <row r="489" spans="1:34" x14ac:dyDescent="0.25">
      <c r="A489" s="5">
        <v>474</v>
      </c>
      <c r="B489" s="5" t="s">
        <v>29</v>
      </c>
      <c r="C489" s="5" t="s">
        <v>30</v>
      </c>
      <c r="D489" s="5" t="s">
        <v>653</v>
      </c>
      <c r="E489" s="15" t="str">
        <f t="shared" si="87"/>
        <v>B001</v>
      </c>
      <c r="F489" s="15" t="str">
        <f t="shared" si="77"/>
        <v>17146</v>
      </c>
      <c r="G489" s="15" t="str">
        <f t="shared" si="78"/>
        <v>1-1</v>
      </c>
      <c r="H489" s="5" t="s">
        <v>631</v>
      </c>
      <c r="I489" s="5">
        <f t="shared" si="79"/>
        <v>2</v>
      </c>
      <c r="J489" s="5">
        <f t="shared" si="80"/>
        <v>2022</v>
      </c>
      <c r="K489" s="5">
        <f t="shared" si="81"/>
        <v>17</v>
      </c>
      <c r="L489" s="7">
        <f t="shared" si="82"/>
        <v>44609</v>
      </c>
      <c r="M489" s="5" t="s">
        <v>631</v>
      </c>
      <c r="U489" s="5" t="s">
        <v>33</v>
      </c>
      <c r="V489" s="5" t="str">
        <f t="shared" si="83"/>
        <v>clientes - varios</v>
      </c>
      <c r="W489" s="5" t="str">
        <f t="shared" si="84"/>
        <v>CLIENTES - VARIOS</v>
      </c>
      <c r="X489" s="5" t="str">
        <f t="shared" si="85"/>
        <v>Clientes - Varios</v>
      </c>
      <c r="Y489" s="5">
        <v>99999999</v>
      </c>
      <c r="Z489" s="5" t="s">
        <v>34</v>
      </c>
      <c r="AA489" s="5" t="s">
        <v>35</v>
      </c>
      <c r="AD489" s="5" t="s">
        <v>36</v>
      </c>
      <c r="AE489" s="5">
        <v>508.47</v>
      </c>
      <c r="AF489" s="5">
        <v>0</v>
      </c>
      <c r="AG489" s="5">
        <v>91.53</v>
      </c>
      <c r="AH489" s="5">
        <f t="shared" si="86"/>
        <v>600</v>
      </c>
    </row>
    <row r="490" spans="1:34" x14ac:dyDescent="0.25">
      <c r="A490" s="5">
        <v>475</v>
      </c>
      <c r="B490" s="5" t="s">
        <v>29</v>
      </c>
      <c r="C490" s="5" t="s">
        <v>30</v>
      </c>
      <c r="D490" s="5" t="s">
        <v>654</v>
      </c>
      <c r="E490" s="15" t="str">
        <f t="shared" si="87"/>
        <v>B001</v>
      </c>
      <c r="F490" s="15" t="str">
        <f t="shared" si="77"/>
        <v>17145</v>
      </c>
      <c r="G490" s="15" t="str">
        <f t="shared" si="78"/>
        <v>1-1</v>
      </c>
      <c r="H490" s="5" t="s">
        <v>631</v>
      </c>
      <c r="I490" s="5">
        <f t="shared" si="79"/>
        <v>2</v>
      </c>
      <c r="J490" s="5">
        <f t="shared" si="80"/>
        <v>2022</v>
      </c>
      <c r="K490" s="5">
        <f t="shared" si="81"/>
        <v>17</v>
      </c>
      <c r="L490" s="7">
        <f t="shared" si="82"/>
        <v>44609</v>
      </c>
      <c r="M490" s="5" t="s">
        <v>631</v>
      </c>
      <c r="U490" s="5" t="s">
        <v>33</v>
      </c>
      <c r="V490" s="5" t="str">
        <f t="shared" si="83"/>
        <v>clientes - varios</v>
      </c>
      <c r="W490" s="5" t="str">
        <f t="shared" si="84"/>
        <v>CLIENTES - VARIOS</v>
      </c>
      <c r="X490" s="5" t="str">
        <f t="shared" si="85"/>
        <v>Clientes - Varios</v>
      </c>
      <c r="Y490" s="5">
        <v>99999999</v>
      </c>
      <c r="Z490" s="5" t="s">
        <v>34</v>
      </c>
      <c r="AA490" s="5" t="s">
        <v>35</v>
      </c>
      <c r="AD490" s="5" t="s">
        <v>36</v>
      </c>
      <c r="AE490" s="5">
        <v>508.47</v>
      </c>
      <c r="AF490" s="5">
        <v>0</v>
      </c>
      <c r="AG490" s="5">
        <v>91.53</v>
      </c>
      <c r="AH490" s="5">
        <f t="shared" si="86"/>
        <v>600</v>
      </c>
    </row>
    <row r="491" spans="1:34" x14ac:dyDescent="0.25">
      <c r="A491" s="5">
        <v>476</v>
      </c>
      <c r="B491" s="5" t="s">
        <v>29</v>
      </c>
      <c r="C491" s="5" t="s">
        <v>30</v>
      </c>
      <c r="D491" s="5" t="s">
        <v>655</v>
      </c>
      <c r="E491" s="15" t="str">
        <f t="shared" si="87"/>
        <v>B001</v>
      </c>
      <c r="F491" s="15" t="str">
        <f t="shared" si="77"/>
        <v>17144</v>
      </c>
      <c r="G491" s="15" t="str">
        <f t="shared" si="78"/>
        <v>1-1</v>
      </c>
      <c r="H491" s="5" t="s">
        <v>631</v>
      </c>
      <c r="I491" s="5">
        <f t="shared" si="79"/>
        <v>2</v>
      </c>
      <c r="J491" s="5">
        <f t="shared" si="80"/>
        <v>2022</v>
      </c>
      <c r="K491" s="5">
        <f t="shared" si="81"/>
        <v>17</v>
      </c>
      <c r="L491" s="7">
        <f t="shared" si="82"/>
        <v>44609</v>
      </c>
      <c r="M491" s="5" t="s">
        <v>631</v>
      </c>
      <c r="U491" s="5" t="s">
        <v>33</v>
      </c>
      <c r="V491" s="5" t="str">
        <f t="shared" si="83"/>
        <v>clientes - varios</v>
      </c>
      <c r="W491" s="5" t="str">
        <f t="shared" si="84"/>
        <v>CLIENTES - VARIOS</v>
      </c>
      <c r="X491" s="5" t="str">
        <f t="shared" si="85"/>
        <v>Clientes - Varios</v>
      </c>
      <c r="Y491" s="5">
        <v>99999999</v>
      </c>
      <c r="Z491" s="5" t="s">
        <v>34</v>
      </c>
      <c r="AA491" s="5" t="s">
        <v>35</v>
      </c>
      <c r="AD491" s="5" t="s">
        <v>36</v>
      </c>
      <c r="AE491" s="5">
        <v>508.47</v>
      </c>
      <c r="AF491" s="5">
        <v>0</v>
      </c>
      <c r="AG491" s="5">
        <v>91.53</v>
      </c>
      <c r="AH491" s="5">
        <f t="shared" si="86"/>
        <v>600</v>
      </c>
    </row>
    <row r="492" spans="1:34" x14ac:dyDescent="0.25">
      <c r="A492" s="5">
        <v>477</v>
      </c>
      <c r="B492" s="5" t="s">
        <v>29</v>
      </c>
      <c r="C492" s="5" t="s">
        <v>30</v>
      </c>
      <c r="D492" s="5" t="s">
        <v>656</v>
      </c>
      <c r="E492" s="15" t="str">
        <f t="shared" si="87"/>
        <v>B001</v>
      </c>
      <c r="F492" s="15" t="str">
        <f t="shared" si="77"/>
        <v>17143</v>
      </c>
      <c r="G492" s="15" t="str">
        <f t="shared" si="78"/>
        <v>1-1</v>
      </c>
      <c r="H492" s="5" t="s">
        <v>631</v>
      </c>
      <c r="I492" s="5">
        <f t="shared" si="79"/>
        <v>2</v>
      </c>
      <c r="J492" s="5">
        <f t="shared" si="80"/>
        <v>2022</v>
      </c>
      <c r="K492" s="5">
        <f t="shared" si="81"/>
        <v>17</v>
      </c>
      <c r="L492" s="7">
        <f t="shared" si="82"/>
        <v>44609</v>
      </c>
      <c r="M492" s="5" t="s">
        <v>631</v>
      </c>
      <c r="U492" s="5" t="s">
        <v>33</v>
      </c>
      <c r="V492" s="5" t="str">
        <f t="shared" si="83"/>
        <v>clientes - varios</v>
      </c>
      <c r="W492" s="5" t="str">
        <f t="shared" si="84"/>
        <v>CLIENTES - VARIOS</v>
      </c>
      <c r="X492" s="5" t="str">
        <f t="shared" si="85"/>
        <v>Clientes - Varios</v>
      </c>
      <c r="Y492" s="5">
        <v>99999999</v>
      </c>
      <c r="Z492" s="5" t="s">
        <v>34</v>
      </c>
      <c r="AA492" s="5" t="s">
        <v>35</v>
      </c>
      <c r="AD492" s="5" t="s">
        <v>36</v>
      </c>
      <c r="AE492" s="5">
        <v>508.47</v>
      </c>
      <c r="AF492" s="5">
        <v>0</v>
      </c>
      <c r="AG492" s="5">
        <v>91.53</v>
      </c>
      <c r="AH492" s="5">
        <f t="shared" si="86"/>
        <v>600</v>
      </c>
    </row>
    <row r="493" spans="1:34" x14ac:dyDescent="0.25">
      <c r="A493" s="5">
        <v>478</v>
      </c>
      <c r="B493" s="5" t="s">
        <v>29</v>
      </c>
      <c r="C493" s="5" t="s">
        <v>30</v>
      </c>
      <c r="D493" s="5" t="s">
        <v>657</v>
      </c>
      <c r="E493" s="15" t="str">
        <f t="shared" si="87"/>
        <v>B001</v>
      </c>
      <c r="F493" s="15" t="str">
        <f t="shared" si="77"/>
        <v>17142</v>
      </c>
      <c r="G493" s="15" t="str">
        <f t="shared" si="78"/>
        <v>1-1</v>
      </c>
      <c r="H493" s="5" t="s">
        <v>631</v>
      </c>
      <c r="I493" s="5">
        <f t="shared" si="79"/>
        <v>2</v>
      </c>
      <c r="J493" s="5">
        <f t="shared" si="80"/>
        <v>2022</v>
      </c>
      <c r="K493" s="5">
        <f t="shared" si="81"/>
        <v>17</v>
      </c>
      <c r="L493" s="7">
        <f t="shared" si="82"/>
        <v>44609</v>
      </c>
      <c r="M493" s="5" t="s">
        <v>631</v>
      </c>
      <c r="U493" s="5" t="s">
        <v>33</v>
      </c>
      <c r="V493" s="5" t="str">
        <f t="shared" si="83"/>
        <v>clientes - varios</v>
      </c>
      <c r="W493" s="5" t="str">
        <f t="shared" si="84"/>
        <v>CLIENTES - VARIOS</v>
      </c>
      <c r="X493" s="5" t="str">
        <f t="shared" si="85"/>
        <v>Clientes - Varios</v>
      </c>
      <c r="Y493" s="5">
        <v>99999999</v>
      </c>
      <c r="Z493" s="5" t="s">
        <v>34</v>
      </c>
      <c r="AA493" s="5" t="s">
        <v>35</v>
      </c>
      <c r="AD493" s="5" t="s">
        <v>36</v>
      </c>
      <c r="AE493" s="5">
        <v>508.47</v>
      </c>
      <c r="AF493" s="5">
        <v>0</v>
      </c>
      <c r="AG493" s="5">
        <v>91.53</v>
      </c>
      <c r="AH493" s="5">
        <f t="shared" si="86"/>
        <v>600</v>
      </c>
    </row>
    <row r="494" spans="1:34" x14ac:dyDescent="0.25">
      <c r="A494" s="5">
        <v>479</v>
      </c>
      <c r="B494" s="5" t="s">
        <v>29</v>
      </c>
      <c r="C494" s="5" t="s">
        <v>38</v>
      </c>
      <c r="D494" s="5" t="s">
        <v>658</v>
      </c>
      <c r="E494" s="15" t="str">
        <f t="shared" si="87"/>
        <v>F001</v>
      </c>
      <c r="F494" s="15" t="str">
        <f t="shared" si="77"/>
        <v>8521</v>
      </c>
      <c r="G494" s="15" t="str">
        <f t="shared" si="78"/>
        <v>1-8</v>
      </c>
      <c r="H494" s="5" t="s">
        <v>631</v>
      </c>
      <c r="I494" s="5">
        <f t="shared" si="79"/>
        <v>2</v>
      </c>
      <c r="J494" s="5">
        <f t="shared" si="80"/>
        <v>2022</v>
      </c>
      <c r="K494" s="5">
        <f t="shared" si="81"/>
        <v>17</v>
      </c>
      <c r="L494" s="7">
        <f t="shared" si="82"/>
        <v>44609</v>
      </c>
      <c r="M494" s="5" t="s">
        <v>631</v>
      </c>
      <c r="R494" s="5" t="s">
        <v>41</v>
      </c>
      <c r="S494" s="5" t="s">
        <v>40</v>
      </c>
      <c r="T494" s="5" t="s">
        <v>41</v>
      </c>
      <c r="U494" s="5" t="s">
        <v>118</v>
      </c>
      <c r="V494" s="5" t="str">
        <f t="shared" si="83"/>
        <v>consorcio servicios generales edin's e.i.r.l.</v>
      </c>
      <c r="W494" s="5" t="str">
        <f t="shared" si="84"/>
        <v>CONSORCIO SERVICIOS GENERALES EDIN'S E.I.R.L.</v>
      </c>
      <c r="X494" s="5" t="str">
        <f t="shared" si="85"/>
        <v>Consorcio Servicios Generales Edin'S E.I.R.L.</v>
      </c>
      <c r="Y494" s="5">
        <v>20602462235</v>
      </c>
      <c r="Z494" s="5" t="s">
        <v>34</v>
      </c>
      <c r="AA494" s="5" t="s">
        <v>35</v>
      </c>
      <c r="AD494" s="5" t="s">
        <v>36</v>
      </c>
      <c r="AE494" s="5">
        <v>84.75</v>
      </c>
      <c r="AF494" s="5">
        <v>0</v>
      </c>
      <c r="AG494" s="5">
        <v>15.25</v>
      </c>
      <c r="AH494" s="5">
        <f t="shared" si="86"/>
        <v>100</v>
      </c>
    </row>
    <row r="495" spans="1:34" x14ac:dyDescent="0.25">
      <c r="A495" s="5">
        <v>480</v>
      </c>
      <c r="B495" s="5" t="s">
        <v>49</v>
      </c>
      <c r="C495" s="5" t="s">
        <v>30</v>
      </c>
      <c r="D495" s="5" t="s">
        <v>659</v>
      </c>
      <c r="E495" s="15" t="str">
        <f t="shared" si="87"/>
        <v>B003</v>
      </c>
      <c r="F495" s="15" t="str">
        <f t="shared" si="77"/>
        <v>12688</v>
      </c>
      <c r="G495" s="15" t="str">
        <f t="shared" si="78"/>
        <v>3-1</v>
      </c>
      <c r="H495" s="5" t="s">
        <v>631</v>
      </c>
      <c r="I495" s="5">
        <f t="shared" si="79"/>
        <v>2</v>
      </c>
      <c r="J495" s="5">
        <f t="shared" si="80"/>
        <v>2022</v>
      </c>
      <c r="K495" s="5">
        <f t="shared" si="81"/>
        <v>17</v>
      </c>
      <c r="L495" s="7">
        <f t="shared" si="82"/>
        <v>44609</v>
      </c>
      <c r="M495" s="5" t="s">
        <v>631</v>
      </c>
      <c r="U495" s="5" t="s">
        <v>33</v>
      </c>
      <c r="V495" s="5" t="str">
        <f t="shared" si="83"/>
        <v>clientes - varios</v>
      </c>
      <c r="W495" s="5" t="str">
        <f t="shared" si="84"/>
        <v>CLIENTES - VARIOS</v>
      </c>
      <c r="X495" s="5" t="str">
        <f t="shared" si="85"/>
        <v>Clientes - Varios</v>
      </c>
      <c r="Y495" s="5">
        <v>99999999</v>
      </c>
      <c r="Z495" s="5" t="s">
        <v>34</v>
      </c>
      <c r="AA495" s="5" t="s">
        <v>35</v>
      </c>
      <c r="AD495" s="5" t="s">
        <v>36</v>
      </c>
      <c r="AE495" s="5">
        <v>508.47</v>
      </c>
      <c r="AF495" s="5">
        <v>0</v>
      </c>
      <c r="AG495" s="5">
        <v>91.53</v>
      </c>
      <c r="AH495" s="5">
        <f t="shared" si="86"/>
        <v>600</v>
      </c>
    </row>
    <row r="496" spans="1:34" x14ac:dyDescent="0.25">
      <c r="A496" s="5">
        <v>481</v>
      </c>
      <c r="B496" s="5" t="s">
        <v>49</v>
      </c>
      <c r="C496" s="5" t="s">
        <v>30</v>
      </c>
      <c r="D496" s="5" t="s">
        <v>660</v>
      </c>
      <c r="E496" s="15" t="str">
        <f t="shared" si="87"/>
        <v>B003</v>
      </c>
      <c r="F496" s="15" t="str">
        <f t="shared" si="77"/>
        <v>12687</v>
      </c>
      <c r="G496" s="15" t="str">
        <f t="shared" si="78"/>
        <v>3-1</v>
      </c>
      <c r="H496" s="5" t="s">
        <v>631</v>
      </c>
      <c r="I496" s="5">
        <f t="shared" si="79"/>
        <v>2</v>
      </c>
      <c r="J496" s="5">
        <f t="shared" si="80"/>
        <v>2022</v>
      </c>
      <c r="K496" s="5">
        <f t="shared" si="81"/>
        <v>17</v>
      </c>
      <c r="L496" s="7">
        <f t="shared" si="82"/>
        <v>44609</v>
      </c>
      <c r="M496" s="5" t="s">
        <v>631</v>
      </c>
      <c r="U496" s="5" t="s">
        <v>33</v>
      </c>
      <c r="V496" s="5" t="str">
        <f t="shared" si="83"/>
        <v>clientes - varios</v>
      </c>
      <c r="W496" s="5" t="str">
        <f t="shared" si="84"/>
        <v>CLIENTES - VARIOS</v>
      </c>
      <c r="X496" s="5" t="str">
        <f t="shared" si="85"/>
        <v>Clientes - Varios</v>
      </c>
      <c r="Y496" s="5">
        <v>99999999</v>
      </c>
      <c r="Z496" s="5" t="s">
        <v>34</v>
      </c>
      <c r="AA496" s="5" t="s">
        <v>35</v>
      </c>
      <c r="AD496" s="5" t="s">
        <v>36</v>
      </c>
      <c r="AE496" s="5">
        <v>508.47</v>
      </c>
      <c r="AF496" s="5">
        <v>0</v>
      </c>
      <c r="AG496" s="5">
        <v>91.53</v>
      </c>
      <c r="AH496" s="5">
        <f t="shared" si="86"/>
        <v>600</v>
      </c>
    </row>
    <row r="497" spans="1:34" x14ac:dyDescent="0.25">
      <c r="A497" s="5">
        <v>482</v>
      </c>
      <c r="B497" s="5" t="s">
        <v>49</v>
      </c>
      <c r="C497" s="5" t="s">
        <v>30</v>
      </c>
      <c r="D497" s="5" t="s">
        <v>661</v>
      </c>
      <c r="E497" s="15" t="str">
        <f t="shared" si="87"/>
        <v>B003</v>
      </c>
      <c r="F497" s="15" t="str">
        <f t="shared" si="77"/>
        <v>12686</v>
      </c>
      <c r="G497" s="15" t="str">
        <f t="shared" si="78"/>
        <v>3-1</v>
      </c>
      <c r="H497" s="5" t="s">
        <v>631</v>
      </c>
      <c r="I497" s="5">
        <f t="shared" si="79"/>
        <v>2</v>
      </c>
      <c r="J497" s="5">
        <f t="shared" si="80"/>
        <v>2022</v>
      </c>
      <c r="K497" s="5">
        <f t="shared" si="81"/>
        <v>17</v>
      </c>
      <c r="L497" s="7">
        <f t="shared" si="82"/>
        <v>44609</v>
      </c>
      <c r="M497" s="5" t="s">
        <v>631</v>
      </c>
      <c r="U497" s="5" t="s">
        <v>33</v>
      </c>
      <c r="V497" s="5" t="str">
        <f t="shared" si="83"/>
        <v>clientes - varios</v>
      </c>
      <c r="W497" s="5" t="str">
        <f t="shared" si="84"/>
        <v>CLIENTES - VARIOS</v>
      </c>
      <c r="X497" s="5" t="str">
        <f t="shared" si="85"/>
        <v>Clientes - Varios</v>
      </c>
      <c r="Y497" s="5">
        <v>99999999</v>
      </c>
      <c r="Z497" s="5" t="s">
        <v>34</v>
      </c>
      <c r="AA497" s="5" t="s">
        <v>35</v>
      </c>
      <c r="AD497" s="5" t="s">
        <v>36</v>
      </c>
      <c r="AE497" s="5">
        <v>508.47</v>
      </c>
      <c r="AF497" s="5">
        <v>0</v>
      </c>
      <c r="AG497" s="5">
        <v>91.53</v>
      </c>
      <c r="AH497" s="5">
        <f t="shared" si="86"/>
        <v>600</v>
      </c>
    </row>
    <row r="498" spans="1:34" x14ac:dyDescent="0.25">
      <c r="A498" s="5">
        <v>483</v>
      </c>
      <c r="B498" s="5" t="s">
        <v>49</v>
      </c>
      <c r="C498" s="5" t="s">
        <v>30</v>
      </c>
      <c r="D498" s="5" t="s">
        <v>662</v>
      </c>
      <c r="E498" s="15" t="str">
        <f t="shared" si="87"/>
        <v>B003</v>
      </c>
      <c r="F498" s="15" t="str">
        <f t="shared" si="77"/>
        <v>12685</v>
      </c>
      <c r="G498" s="15" t="str">
        <f t="shared" si="78"/>
        <v>3-1</v>
      </c>
      <c r="H498" s="5" t="s">
        <v>631</v>
      </c>
      <c r="I498" s="5">
        <f t="shared" si="79"/>
        <v>2</v>
      </c>
      <c r="J498" s="5">
        <f t="shared" si="80"/>
        <v>2022</v>
      </c>
      <c r="K498" s="5">
        <f t="shared" si="81"/>
        <v>17</v>
      </c>
      <c r="L498" s="7">
        <f t="shared" si="82"/>
        <v>44609</v>
      </c>
      <c r="M498" s="5" t="s">
        <v>631</v>
      </c>
      <c r="U498" s="5" t="s">
        <v>33</v>
      </c>
      <c r="V498" s="5" t="str">
        <f t="shared" si="83"/>
        <v>clientes - varios</v>
      </c>
      <c r="W498" s="5" t="str">
        <f t="shared" si="84"/>
        <v>CLIENTES - VARIOS</v>
      </c>
      <c r="X498" s="5" t="str">
        <f t="shared" si="85"/>
        <v>Clientes - Varios</v>
      </c>
      <c r="Y498" s="5">
        <v>99999999</v>
      </c>
      <c r="Z498" s="5" t="s">
        <v>34</v>
      </c>
      <c r="AA498" s="5" t="s">
        <v>35</v>
      </c>
      <c r="AD498" s="5" t="s">
        <v>36</v>
      </c>
      <c r="AE498" s="5">
        <v>508.47</v>
      </c>
      <c r="AF498" s="5">
        <v>0</v>
      </c>
      <c r="AG498" s="5">
        <v>91.53</v>
      </c>
      <c r="AH498" s="5">
        <f t="shared" si="86"/>
        <v>600</v>
      </c>
    </row>
    <row r="499" spans="1:34" x14ac:dyDescent="0.25">
      <c r="A499" s="5">
        <v>484</v>
      </c>
      <c r="B499" s="5" t="s">
        <v>49</v>
      </c>
      <c r="C499" s="5" t="s">
        <v>30</v>
      </c>
      <c r="D499" s="5" t="s">
        <v>663</v>
      </c>
      <c r="E499" s="15" t="str">
        <f t="shared" si="87"/>
        <v>B003</v>
      </c>
      <c r="F499" s="15" t="str">
        <f t="shared" si="77"/>
        <v>12684</v>
      </c>
      <c r="G499" s="15" t="str">
        <f t="shared" si="78"/>
        <v>3-1</v>
      </c>
      <c r="H499" s="5" t="s">
        <v>631</v>
      </c>
      <c r="I499" s="5">
        <f t="shared" si="79"/>
        <v>2</v>
      </c>
      <c r="J499" s="5">
        <f t="shared" si="80"/>
        <v>2022</v>
      </c>
      <c r="K499" s="5">
        <f t="shared" si="81"/>
        <v>17</v>
      </c>
      <c r="L499" s="7">
        <f t="shared" si="82"/>
        <v>44609</v>
      </c>
      <c r="M499" s="5" t="s">
        <v>631</v>
      </c>
      <c r="U499" s="5" t="s">
        <v>33</v>
      </c>
      <c r="V499" s="5" t="str">
        <f t="shared" si="83"/>
        <v>clientes - varios</v>
      </c>
      <c r="W499" s="5" t="str">
        <f t="shared" si="84"/>
        <v>CLIENTES - VARIOS</v>
      </c>
      <c r="X499" s="5" t="str">
        <f t="shared" si="85"/>
        <v>Clientes - Varios</v>
      </c>
      <c r="Y499" s="5">
        <v>99999999</v>
      </c>
      <c r="Z499" s="5" t="s">
        <v>34</v>
      </c>
      <c r="AA499" s="5" t="s">
        <v>35</v>
      </c>
      <c r="AD499" s="5" t="s">
        <v>36</v>
      </c>
      <c r="AE499" s="5">
        <v>508.47</v>
      </c>
      <c r="AF499" s="5">
        <v>0</v>
      </c>
      <c r="AG499" s="5">
        <v>91.53</v>
      </c>
      <c r="AH499" s="5">
        <f t="shared" si="86"/>
        <v>600</v>
      </c>
    </row>
    <row r="500" spans="1:34" x14ac:dyDescent="0.25">
      <c r="A500" s="5">
        <v>485</v>
      </c>
      <c r="B500" s="5" t="s">
        <v>49</v>
      </c>
      <c r="C500" s="5" t="s">
        <v>30</v>
      </c>
      <c r="D500" s="5" t="s">
        <v>664</v>
      </c>
      <c r="E500" s="15" t="str">
        <f t="shared" si="87"/>
        <v>B003</v>
      </c>
      <c r="F500" s="15" t="str">
        <f t="shared" si="77"/>
        <v>12683</v>
      </c>
      <c r="G500" s="15" t="str">
        <f t="shared" si="78"/>
        <v>3-1</v>
      </c>
      <c r="H500" s="5" t="s">
        <v>631</v>
      </c>
      <c r="I500" s="5">
        <f t="shared" si="79"/>
        <v>2</v>
      </c>
      <c r="J500" s="5">
        <f t="shared" si="80"/>
        <v>2022</v>
      </c>
      <c r="K500" s="5">
        <f t="shared" si="81"/>
        <v>17</v>
      </c>
      <c r="L500" s="7">
        <f t="shared" si="82"/>
        <v>44609</v>
      </c>
      <c r="M500" s="5" t="s">
        <v>631</v>
      </c>
      <c r="U500" s="5" t="s">
        <v>33</v>
      </c>
      <c r="V500" s="5" t="str">
        <f t="shared" si="83"/>
        <v>clientes - varios</v>
      </c>
      <c r="W500" s="5" t="str">
        <f t="shared" si="84"/>
        <v>CLIENTES - VARIOS</v>
      </c>
      <c r="X500" s="5" t="str">
        <f t="shared" si="85"/>
        <v>Clientes - Varios</v>
      </c>
      <c r="Y500" s="5">
        <v>99999999</v>
      </c>
      <c r="Z500" s="5" t="s">
        <v>34</v>
      </c>
      <c r="AA500" s="5" t="s">
        <v>35</v>
      </c>
      <c r="AD500" s="5" t="s">
        <v>36</v>
      </c>
      <c r="AE500" s="5">
        <v>508.47</v>
      </c>
      <c r="AF500" s="5">
        <v>0</v>
      </c>
      <c r="AG500" s="5">
        <v>91.53</v>
      </c>
      <c r="AH500" s="5">
        <f t="shared" si="86"/>
        <v>600</v>
      </c>
    </row>
    <row r="501" spans="1:34" x14ac:dyDescent="0.25">
      <c r="A501" s="5">
        <v>486</v>
      </c>
      <c r="B501" s="5" t="s">
        <v>49</v>
      </c>
      <c r="C501" s="5" t="s">
        <v>30</v>
      </c>
      <c r="D501" s="5" t="s">
        <v>665</v>
      </c>
      <c r="E501" s="15" t="str">
        <f t="shared" si="87"/>
        <v>B003</v>
      </c>
      <c r="F501" s="15" t="str">
        <f t="shared" si="77"/>
        <v>12682</v>
      </c>
      <c r="G501" s="15" t="str">
        <f t="shared" si="78"/>
        <v>3-1</v>
      </c>
      <c r="H501" s="5" t="s">
        <v>631</v>
      </c>
      <c r="I501" s="5">
        <f t="shared" si="79"/>
        <v>2</v>
      </c>
      <c r="J501" s="5">
        <f t="shared" si="80"/>
        <v>2022</v>
      </c>
      <c r="K501" s="5">
        <f t="shared" si="81"/>
        <v>17</v>
      </c>
      <c r="L501" s="7">
        <f t="shared" si="82"/>
        <v>44609</v>
      </c>
      <c r="M501" s="5" t="s">
        <v>631</v>
      </c>
      <c r="U501" s="5" t="s">
        <v>33</v>
      </c>
      <c r="V501" s="5" t="str">
        <f t="shared" si="83"/>
        <v>clientes - varios</v>
      </c>
      <c r="W501" s="5" t="str">
        <f t="shared" si="84"/>
        <v>CLIENTES - VARIOS</v>
      </c>
      <c r="X501" s="5" t="str">
        <f t="shared" si="85"/>
        <v>Clientes - Varios</v>
      </c>
      <c r="Y501" s="5">
        <v>99999999</v>
      </c>
      <c r="Z501" s="5" t="s">
        <v>34</v>
      </c>
      <c r="AA501" s="5" t="s">
        <v>35</v>
      </c>
      <c r="AD501" s="5" t="s">
        <v>36</v>
      </c>
      <c r="AE501" s="5">
        <v>508.47</v>
      </c>
      <c r="AF501" s="5">
        <v>0</v>
      </c>
      <c r="AG501" s="5">
        <v>91.53</v>
      </c>
      <c r="AH501" s="5">
        <f t="shared" si="86"/>
        <v>600</v>
      </c>
    </row>
    <row r="502" spans="1:34" x14ac:dyDescent="0.25">
      <c r="A502" s="5">
        <v>487</v>
      </c>
      <c r="B502" s="5" t="s">
        <v>49</v>
      </c>
      <c r="C502" s="5" t="s">
        <v>30</v>
      </c>
      <c r="D502" s="5" t="s">
        <v>666</v>
      </c>
      <c r="E502" s="15" t="str">
        <f t="shared" si="87"/>
        <v>B003</v>
      </c>
      <c r="F502" s="15" t="str">
        <f t="shared" si="77"/>
        <v>12681</v>
      </c>
      <c r="G502" s="15" t="str">
        <f t="shared" si="78"/>
        <v>3-1</v>
      </c>
      <c r="H502" s="5" t="s">
        <v>631</v>
      </c>
      <c r="I502" s="5">
        <f t="shared" si="79"/>
        <v>2</v>
      </c>
      <c r="J502" s="5">
        <f t="shared" si="80"/>
        <v>2022</v>
      </c>
      <c r="K502" s="5">
        <f t="shared" si="81"/>
        <v>17</v>
      </c>
      <c r="L502" s="7">
        <f t="shared" si="82"/>
        <v>44609</v>
      </c>
      <c r="M502" s="5" t="s">
        <v>631</v>
      </c>
      <c r="U502" s="5" t="s">
        <v>33</v>
      </c>
      <c r="V502" s="5" t="str">
        <f t="shared" si="83"/>
        <v>clientes - varios</v>
      </c>
      <c r="W502" s="5" t="str">
        <f t="shared" si="84"/>
        <v>CLIENTES - VARIOS</v>
      </c>
      <c r="X502" s="5" t="str">
        <f t="shared" si="85"/>
        <v>Clientes - Varios</v>
      </c>
      <c r="Y502" s="5">
        <v>99999999</v>
      </c>
      <c r="Z502" s="5" t="s">
        <v>34</v>
      </c>
      <c r="AA502" s="5" t="s">
        <v>35</v>
      </c>
      <c r="AD502" s="5" t="s">
        <v>36</v>
      </c>
      <c r="AE502" s="5">
        <v>508.47</v>
      </c>
      <c r="AF502" s="5">
        <v>0</v>
      </c>
      <c r="AG502" s="5">
        <v>91.53</v>
      </c>
      <c r="AH502" s="5">
        <f t="shared" si="86"/>
        <v>600</v>
      </c>
    </row>
    <row r="503" spans="1:34" x14ac:dyDescent="0.25">
      <c r="A503" s="5">
        <v>488</v>
      </c>
      <c r="B503" s="5" t="s">
        <v>49</v>
      </c>
      <c r="C503" s="5" t="s">
        <v>30</v>
      </c>
      <c r="D503" s="5" t="s">
        <v>667</v>
      </c>
      <c r="E503" s="15" t="str">
        <f t="shared" si="87"/>
        <v>B003</v>
      </c>
      <c r="F503" s="15" t="str">
        <f t="shared" si="77"/>
        <v>12680</v>
      </c>
      <c r="G503" s="15" t="str">
        <f t="shared" si="78"/>
        <v>3-1</v>
      </c>
      <c r="H503" s="5" t="s">
        <v>631</v>
      </c>
      <c r="I503" s="5">
        <f t="shared" si="79"/>
        <v>2</v>
      </c>
      <c r="J503" s="5">
        <f t="shared" si="80"/>
        <v>2022</v>
      </c>
      <c r="K503" s="5">
        <f t="shared" si="81"/>
        <v>17</v>
      </c>
      <c r="L503" s="7">
        <f t="shared" si="82"/>
        <v>44609</v>
      </c>
      <c r="M503" s="5" t="s">
        <v>631</v>
      </c>
      <c r="U503" s="5" t="s">
        <v>33</v>
      </c>
      <c r="V503" s="5" t="str">
        <f t="shared" si="83"/>
        <v>clientes - varios</v>
      </c>
      <c r="W503" s="5" t="str">
        <f t="shared" si="84"/>
        <v>CLIENTES - VARIOS</v>
      </c>
      <c r="X503" s="5" t="str">
        <f t="shared" si="85"/>
        <v>Clientes - Varios</v>
      </c>
      <c r="Y503" s="5">
        <v>99999999</v>
      </c>
      <c r="Z503" s="5" t="s">
        <v>34</v>
      </c>
      <c r="AA503" s="5" t="s">
        <v>35</v>
      </c>
      <c r="AD503" s="5" t="s">
        <v>36</v>
      </c>
      <c r="AE503" s="5">
        <v>508.47</v>
      </c>
      <c r="AF503" s="5">
        <v>0</v>
      </c>
      <c r="AG503" s="5">
        <v>91.53</v>
      </c>
      <c r="AH503" s="5">
        <f t="shared" si="86"/>
        <v>600</v>
      </c>
    </row>
    <row r="504" spans="1:34" x14ac:dyDescent="0.25">
      <c r="A504" s="5">
        <v>489</v>
      </c>
      <c r="B504" s="5" t="s">
        <v>49</v>
      </c>
      <c r="C504" s="5" t="s">
        <v>30</v>
      </c>
      <c r="D504" s="5" t="s">
        <v>668</v>
      </c>
      <c r="E504" s="15" t="str">
        <f t="shared" si="87"/>
        <v>B003</v>
      </c>
      <c r="F504" s="15" t="str">
        <f t="shared" si="77"/>
        <v>12679</v>
      </c>
      <c r="G504" s="15" t="str">
        <f t="shared" si="78"/>
        <v>3-1</v>
      </c>
      <c r="H504" s="5" t="s">
        <v>631</v>
      </c>
      <c r="I504" s="5">
        <f t="shared" si="79"/>
        <v>2</v>
      </c>
      <c r="J504" s="5">
        <f t="shared" si="80"/>
        <v>2022</v>
      </c>
      <c r="K504" s="5">
        <f t="shared" si="81"/>
        <v>17</v>
      </c>
      <c r="L504" s="7">
        <f t="shared" si="82"/>
        <v>44609</v>
      </c>
      <c r="M504" s="5" t="s">
        <v>631</v>
      </c>
      <c r="U504" s="5" t="s">
        <v>33</v>
      </c>
      <c r="V504" s="5" t="str">
        <f t="shared" si="83"/>
        <v>clientes - varios</v>
      </c>
      <c r="W504" s="5" t="str">
        <f t="shared" si="84"/>
        <v>CLIENTES - VARIOS</v>
      </c>
      <c r="X504" s="5" t="str">
        <f t="shared" si="85"/>
        <v>Clientes - Varios</v>
      </c>
      <c r="Y504" s="5">
        <v>99999999</v>
      </c>
      <c r="Z504" s="5" t="s">
        <v>34</v>
      </c>
      <c r="AA504" s="5" t="s">
        <v>35</v>
      </c>
      <c r="AD504" s="5" t="s">
        <v>36</v>
      </c>
      <c r="AE504" s="5">
        <v>508.47</v>
      </c>
      <c r="AF504" s="5">
        <v>0</v>
      </c>
      <c r="AG504" s="5">
        <v>91.53</v>
      </c>
      <c r="AH504" s="5">
        <f t="shared" si="86"/>
        <v>600</v>
      </c>
    </row>
    <row r="505" spans="1:34" x14ac:dyDescent="0.25">
      <c r="A505" s="5">
        <v>490</v>
      </c>
      <c r="B505" s="5" t="s">
        <v>49</v>
      </c>
      <c r="C505" s="5" t="s">
        <v>30</v>
      </c>
      <c r="D505" s="5" t="s">
        <v>669</v>
      </c>
      <c r="E505" s="15" t="str">
        <f t="shared" si="87"/>
        <v>B003</v>
      </c>
      <c r="F505" s="15" t="str">
        <f t="shared" si="77"/>
        <v>12678</v>
      </c>
      <c r="G505" s="15" t="str">
        <f t="shared" si="78"/>
        <v>3-1</v>
      </c>
      <c r="H505" s="5" t="s">
        <v>631</v>
      </c>
      <c r="I505" s="5">
        <f t="shared" si="79"/>
        <v>2</v>
      </c>
      <c r="J505" s="5">
        <f t="shared" si="80"/>
        <v>2022</v>
      </c>
      <c r="K505" s="5">
        <f t="shared" si="81"/>
        <v>17</v>
      </c>
      <c r="L505" s="7">
        <f t="shared" si="82"/>
        <v>44609</v>
      </c>
      <c r="M505" s="5" t="s">
        <v>631</v>
      </c>
      <c r="U505" s="5" t="s">
        <v>33</v>
      </c>
      <c r="V505" s="5" t="str">
        <f t="shared" si="83"/>
        <v>clientes - varios</v>
      </c>
      <c r="W505" s="5" t="str">
        <f t="shared" si="84"/>
        <v>CLIENTES - VARIOS</v>
      </c>
      <c r="X505" s="5" t="str">
        <f t="shared" si="85"/>
        <v>Clientes - Varios</v>
      </c>
      <c r="Y505" s="5">
        <v>99999999</v>
      </c>
      <c r="Z505" s="5" t="s">
        <v>34</v>
      </c>
      <c r="AA505" s="5" t="s">
        <v>35</v>
      </c>
      <c r="AD505" s="5" t="s">
        <v>36</v>
      </c>
      <c r="AE505" s="5">
        <v>508.47</v>
      </c>
      <c r="AF505" s="5">
        <v>0</v>
      </c>
      <c r="AG505" s="5">
        <v>91.53</v>
      </c>
      <c r="AH505" s="5">
        <f t="shared" si="86"/>
        <v>600</v>
      </c>
    </row>
    <row r="506" spans="1:34" x14ac:dyDescent="0.25">
      <c r="A506" s="5">
        <v>491</v>
      </c>
      <c r="B506" s="5" t="s">
        <v>49</v>
      </c>
      <c r="C506" s="5" t="s">
        <v>30</v>
      </c>
      <c r="D506" s="5" t="s">
        <v>670</v>
      </c>
      <c r="E506" s="15" t="str">
        <f t="shared" si="87"/>
        <v>B003</v>
      </c>
      <c r="F506" s="15" t="str">
        <f t="shared" si="77"/>
        <v>12677</v>
      </c>
      <c r="G506" s="15" t="str">
        <f t="shared" si="78"/>
        <v>3-1</v>
      </c>
      <c r="H506" s="5" t="s">
        <v>631</v>
      </c>
      <c r="I506" s="5">
        <f t="shared" si="79"/>
        <v>2</v>
      </c>
      <c r="J506" s="5">
        <f t="shared" si="80"/>
        <v>2022</v>
      </c>
      <c r="K506" s="5">
        <f t="shared" si="81"/>
        <v>17</v>
      </c>
      <c r="L506" s="7">
        <f t="shared" si="82"/>
        <v>44609</v>
      </c>
      <c r="M506" s="5" t="s">
        <v>631</v>
      </c>
      <c r="U506" s="5" t="s">
        <v>33</v>
      </c>
      <c r="V506" s="5" t="str">
        <f t="shared" si="83"/>
        <v>clientes - varios</v>
      </c>
      <c r="W506" s="5" t="str">
        <f t="shared" si="84"/>
        <v>CLIENTES - VARIOS</v>
      </c>
      <c r="X506" s="5" t="str">
        <f t="shared" si="85"/>
        <v>Clientes - Varios</v>
      </c>
      <c r="Y506" s="5">
        <v>99999999</v>
      </c>
      <c r="Z506" s="5" t="s">
        <v>34</v>
      </c>
      <c r="AA506" s="5" t="s">
        <v>35</v>
      </c>
      <c r="AD506" s="5" t="s">
        <v>36</v>
      </c>
      <c r="AE506" s="5">
        <v>508.47</v>
      </c>
      <c r="AF506" s="5">
        <v>0</v>
      </c>
      <c r="AG506" s="5">
        <v>91.53</v>
      </c>
      <c r="AH506" s="5">
        <f t="shared" si="86"/>
        <v>600</v>
      </c>
    </row>
    <row r="507" spans="1:34" x14ac:dyDescent="0.25">
      <c r="A507" s="5">
        <v>492</v>
      </c>
      <c r="B507" s="5" t="s">
        <v>49</v>
      </c>
      <c r="C507" s="5" t="s">
        <v>30</v>
      </c>
      <c r="D507" s="5" t="s">
        <v>671</v>
      </c>
      <c r="E507" s="15" t="str">
        <f t="shared" si="87"/>
        <v>B003</v>
      </c>
      <c r="F507" s="15" t="str">
        <f t="shared" si="77"/>
        <v>12676</v>
      </c>
      <c r="G507" s="15" t="str">
        <f t="shared" si="78"/>
        <v>3-1</v>
      </c>
      <c r="H507" s="5" t="s">
        <v>631</v>
      </c>
      <c r="I507" s="5">
        <f t="shared" si="79"/>
        <v>2</v>
      </c>
      <c r="J507" s="5">
        <f t="shared" si="80"/>
        <v>2022</v>
      </c>
      <c r="K507" s="5">
        <f t="shared" si="81"/>
        <v>17</v>
      </c>
      <c r="L507" s="7">
        <f t="shared" si="82"/>
        <v>44609</v>
      </c>
      <c r="M507" s="5" t="s">
        <v>631</v>
      </c>
      <c r="U507" s="5" t="s">
        <v>33</v>
      </c>
      <c r="V507" s="5" t="str">
        <f t="shared" si="83"/>
        <v>clientes - varios</v>
      </c>
      <c r="W507" s="5" t="str">
        <f t="shared" si="84"/>
        <v>CLIENTES - VARIOS</v>
      </c>
      <c r="X507" s="5" t="str">
        <f t="shared" si="85"/>
        <v>Clientes - Varios</v>
      </c>
      <c r="Y507" s="5">
        <v>99999999</v>
      </c>
      <c r="Z507" s="5" t="s">
        <v>34</v>
      </c>
      <c r="AA507" s="5" t="s">
        <v>35</v>
      </c>
      <c r="AD507" s="5" t="s">
        <v>36</v>
      </c>
      <c r="AE507" s="5">
        <v>508.47</v>
      </c>
      <c r="AF507" s="5">
        <v>0</v>
      </c>
      <c r="AG507" s="5">
        <v>91.53</v>
      </c>
      <c r="AH507" s="5">
        <f t="shared" si="86"/>
        <v>600</v>
      </c>
    </row>
    <row r="508" spans="1:34" x14ac:dyDescent="0.25">
      <c r="A508" s="5">
        <v>493</v>
      </c>
      <c r="B508" s="5" t="s">
        <v>49</v>
      </c>
      <c r="C508" s="5" t="s">
        <v>30</v>
      </c>
      <c r="D508" s="5" t="s">
        <v>672</v>
      </c>
      <c r="E508" s="15" t="str">
        <f t="shared" si="87"/>
        <v>B003</v>
      </c>
      <c r="F508" s="15" t="str">
        <f t="shared" si="77"/>
        <v>12675</v>
      </c>
      <c r="G508" s="15" t="str">
        <f t="shared" si="78"/>
        <v>3-1</v>
      </c>
      <c r="H508" s="5" t="s">
        <v>631</v>
      </c>
      <c r="I508" s="5">
        <f t="shared" si="79"/>
        <v>2</v>
      </c>
      <c r="J508" s="5">
        <f t="shared" si="80"/>
        <v>2022</v>
      </c>
      <c r="K508" s="5">
        <f t="shared" si="81"/>
        <v>17</v>
      </c>
      <c r="L508" s="7">
        <f t="shared" si="82"/>
        <v>44609</v>
      </c>
      <c r="M508" s="5" t="s">
        <v>631</v>
      </c>
      <c r="U508" s="5" t="s">
        <v>33</v>
      </c>
      <c r="V508" s="5" t="str">
        <f t="shared" si="83"/>
        <v>clientes - varios</v>
      </c>
      <c r="W508" s="5" t="str">
        <f t="shared" si="84"/>
        <v>CLIENTES - VARIOS</v>
      </c>
      <c r="X508" s="5" t="str">
        <f t="shared" si="85"/>
        <v>Clientes - Varios</v>
      </c>
      <c r="Y508" s="5">
        <v>99999999</v>
      </c>
      <c r="Z508" s="5" t="s">
        <v>34</v>
      </c>
      <c r="AA508" s="5" t="s">
        <v>35</v>
      </c>
      <c r="AD508" s="5" t="s">
        <v>36</v>
      </c>
      <c r="AE508" s="5">
        <v>508.47</v>
      </c>
      <c r="AF508" s="5">
        <v>0</v>
      </c>
      <c r="AG508" s="5">
        <v>91.53</v>
      </c>
      <c r="AH508" s="5">
        <f t="shared" si="86"/>
        <v>600</v>
      </c>
    </row>
    <row r="509" spans="1:34" x14ac:dyDescent="0.25">
      <c r="A509" s="5">
        <v>494</v>
      </c>
      <c r="B509" s="5" t="s">
        <v>49</v>
      </c>
      <c r="C509" s="5" t="s">
        <v>30</v>
      </c>
      <c r="D509" s="5" t="s">
        <v>673</v>
      </c>
      <c r="E509" s="15" t="str">
        <f t="shared" si="87"/>
        <v>B003</v>
      </c>
      <c r="F509" s="15" t="str">
        <f t="shared" si="77"/>
        <v>12674</v>
      </c>
      <c r="G509" s="15" t="str">
        <f t="shared" si="78"/>
        <v>3-1</v>
      </c>
      <c r="H509" s="5" t="s">
        <v>631</v>
      </c>
      <c r="I509" s="5">
        <f t="shared" si="79"/>
        <v>2</v>
      </c>
      <c r="J509" s="5">
        <f t="shared" si="80"/>
        <v>2022</v>
      </c>
      <c r="K509" s="5">
        <f t="shared" si="81"/>
        <v>17</v>
      </c>
      <c r="L509" s="7">
        <f t="shared" si="82"/>
        <v>44609</v>
      </c>
      <c r="M509" s="5" t="s">
        <v>631</v>
      </c>
      <c r="U509" s="5" t="s">
        <v>33</v>
      </c>
      <c r="V509" s="5" t="str">
        <f t="shared" si="83"/>
        <v>clientes - varios</v>
      </c>
      <c r="W509" s="5" t="str">
        <f t="shared" si="84"/>
        <v>CLIENTES - VARIOS</v>
      </c>
      <c r="X509" s="5" t="str">
        <f t="shared" si="85"/>
        <v>Clientes - Varios</v>
      </c>
      <c r="Y509" s="5">
        <v>99999999</v>
      </c>
      <c r="Z509" s="5" t="s">
        <v>34</v>
      </c>
      <c r="AA509" s="5" t="s">
        <v>35</v>
      </c>
      <c r="AD509" s="5" t="s">
        <v>36</v>
      </c>
      <c r="AE509" s="5">
        <v>508.47</v>
      </c>
      <c r="AF509" s="5">
        <v>0</v>
      </c>
      <c r="AG509" s="5">
        <v>91.53</v>
      </c>
      <c r="AH509" s="5">
        <f t="shared" si="86"/>
        <v>600</v>
      </c>
    </row>
    <row r="510" spans="1:34" x14ac:dyDescent="0.25">
      <c r="A510" s="5">
        <v>495</v>
      </c>
      <c r="B510" s="5" t="s">
        <v>49</v>
      </c>
      <c r="C510" s="5" t="s">
        <v>30</v>
      </c>
      <c r="D510" s="5" t="s">
        <v>674</v>
      </c>
      <c r="E510" s="15" t="str">
        <f t="shared" si="87"/>
        <v>B003</v>
      </c>
      <c r="F510" s="15" t="str">
        <f t="shared" si="77"/>
        <v>12673</v>
      </c>
      <c r="G510" s="15" t="str">
        <f t="shared" si="78"/>
        <v>3-1</v>
      </c>
      <c r="H510" s="5" t="s">
        <v>631</v>
      </c>
      <c r="I510" s="5">
        <f t="shared" si="79"/>
        <v>2</v>
      </c>
      <c r="J510" s="5">
        <f t="shared" si="80"/>
        <v>2022</v>
      </c>
      <c r="K510" s="5">
        <f t="shared" si="81"/>
        <v>17</v>
      </c>
      <c r="L510" s="7">
        <f t="shared" si="82"/>
        <v>44609</v>
      </c>
      <c r="M510" s="5" t="s">
        <v>631</v>
      </c>
      <c r="U510" s="5" t="s">
        <v>33</v>
      </c>
      <c r="V510" s="5" t="str">
        <f t="shared" si="83"/>
        <v>clientes - varios</v>
      </c>
      <c r="W510" s="5" t="str">
        <f t="shared" si="84"/>
        <v>CLIENTES - VARIOS</v>
      </c>
      <c r="X510" s="5" t="str">
        <f t="shared" si="85"/>
        <v>Clientes - Varios</v>
      </c>
      <c r="Y510" s="5">
        <v>99999999</v>
      </c>
      <c r="Z510" s="5" t="s">
        <v>34</v>
      </c>
      <c r="AA510" s="5" t="s">
        <v>35</v>
      </c>
      <c r="AD510" s="5" t="s">
        <v>36</v>
      </c>
      <c r="AE510" s="5">
        <v>508.47</v>
      </c>
      <c r="AF510" s="5">
        <v>0</v>
      </c>
      <c r="AG510" s="5">
        <v>91.53</v>
      </c>
      <c r="AH510" s="5">
        <f t="shared" si="86"/>
        <v>600</v>
      </c>
    </row>
    <row r="511" spans="1:34" x14ac:dyDescent="0.25">
      <c r="A511" s="5">
        <v>496</v>
      </c>
      <c r="B511" s="5" t="s">
        <v>55</v>
      </c>
      <c r="C511" s="5" t="s">
        <v>38</v>
      </c>
      <c r="D511" s="5" t="s">
        <v>675</v>
      </c>
      <c r="E511" s="15" t="str">
        <f t="shared" si="87"/>
        <v>F002</v>
      </c>
      <c r="F511" s="15" t="str">
        <f t="shared" si="77"/>
        <v>3463</v>
      </c>
      <c r="G511" s="15" t="str">
        <f t="shared" si="78"/>
        <v>2-3</v>
      </c>
      <c r="H511" s="5" t="s">
        <v>631</v>
      </c>
      <c r="I511" s="5">
        <f t="shared" si="79"/>
        <v>2</v>
      </c>
      <c r="J511" s="5">
        <f t="shared" si="80"/>
        <v>2022</v>
      </c>
      <c r="K511" s="5">
        <f t="shared" si="81"/>
        <v>17</v>
      </c>
      <c r="L511" s="7">
        <f t="shared" si="82"/>
        <v>44609</v>
      </c>
      <c r="M511" s="5" t="s">
        <v>631</v>
      </c>
      <c r="R511" s="5" t="s">
        <v>271</v>
      </c>
      <c r="S511" s="5" t="s">
        <v>168</v>
      </c>
      <c r="T511" s="5" t="s">
        <v>169</v>
      </c>
      <c r="U511" s="5" t="s">
        <v>676</v>
      </c>
      <c r="V511" s="5" t="str">
        <f t="shared" si="83"/>
        <v>benicorp s.a.c.</v>
      </c>
      <c r="W511" s="5" t="str">
        <f t="shared" si="84"/>
        <v>BENICORP S.A.C.</v>
      </c>
      <c r="X511" s="5" t="str">
        <f t="shared" si="85"/>
        <v>Benicorp S.A.C.</v>
      </c>
      <c r="Y511" s="5">
        <v>20601152291</v>
      </c>
      <c r="Z511" s="5" t="s">
        <v>34</v>
      </c>
      <c r="AA511" s="5" t="s">
        <v>35</v>
      </c>
      <c r="AD511" s="5" t="s">
        <v>36</v>
      </c>
      <c r="AE511" s="5">
        <v>148.31</v>
      </c>
      <c r="AF511" s="5">
        <v>0</v>
      </c>
      <c r="AG511" s="5">
        <v>26.69</v>
      </c>
      <c r="AH511" s="5">
        <f t="shared" si="86"/>
        <v>175</v>
      </c>
    </row>
    <row r="512" spans="1:34" x14ac:dyDescent="0.25">
      <c r="A512" s="5">
        <v>497</v>
      </c>
      <c r="B512" s="5" t="s">
        <v>29</v>
      </c>
      <c r="C512" s="5" t="s">
        <v>30</v>
      </c>
      <c r="D512" s="5" t="s">
        <v>677</v>
      </c>
      <c r="E512" s="15" t="str">
        <f t="shared" si="87"/>
        <v>B001</v>
      </c>
      <c r="F512" s="15" t="str">
        <f t="shared" si="77"/>
        <v>17141</v>
      </c>
      <c r="G512" s="15" t="str">
        <f t="shared" si="78"/>
        <v>1-1</v>
      </c>
      <c r="H512" s="5" t="s">
        <v>631</v>
      </c>
      <c r="I512" s="5">
        <f t="shared" si="79"/>
        <v>2</v>
      </c>
      <c r="J512" s="5">
        <f t="shared" si="80"/>
        <v>2022</v>
      </c>
      <c r="K512" s="5">
        <f t="shared" si="81"/>
        <v>17</v>
      </c>
      <c r="L512" s="7">
        <f t="shared" si="82"/>
        <v>44609</v>
      </c>
      <c r="M512" s="5" t="s">
        <v>631</v>
      </c>
      <c r="U512" s="5" t="s">
        <v>33</v>
      </c>
      <c r="V512" s="5" t="str">
        <f t="shared" si="83"/>
        <v>clientes - varios</v>
      </c>
      <c r="W512" s="5" t="str">
        <f t="shared" si="84"/>
        <v>CLIENTES - VARIOS</v>
      </c>
      <c r="X512" s="5" t="str">
        <f t="shared" si="85"/>
        <v>Clientes - Varios</v>
      </c>
      <c r="Y512" s="5">
        <v>99999999</v>
      </c>
      <c r="Z512" s="5" t="s">
        <v>34</v>
      </c>
      <c r="AA512" s="5" t="s">
        <v>35</v>
      </c>
      <c r="AD512" s="5" t="s">
        <v>36</v>
      </c>
      <c r="AE512" s="5">
        <v>42.37</v>
      </c>
      <c r="AF512" s="5">
        <v>0</v>
      </c>
      <c r="AG512" s="5">
        <v>7.63</v>
      </c>
      <c r="AH512" s="5">
        <f t="shared" si="86"/>
        <v>50</v>
      </c>
    </row>
    <row r="513" spans="1:34" x14ac:dyDescent="0.25">
      <c r="A513" s="5">
        <v>498</v>
      </c>
      <c r="B513" s="5" t="s">
        <v>29</v>
      </c>
      <c r="C513" s="5" t="s">
        <v>38</v>
      </c>
      <c r="D513" s="5" t="s">
        <v>678</v>
      </c>
      <c r="E513" s="15" t="str">
        <f t="shared" si="87"/>
        <v>F001</v>
      </c>
      <c r="F513" s="15" t="str">
        <f t="shared" si="77"/>
        <v>8520</v>
      </c>
      <c r="G513" s="15" t="str">
        <f t="shared" si="78"/>
        <v>1-8</v>
      </c>
      <c r="H513" s="5" t="s">
        <v>679</v>
      </c>
      <c r="I513" s="5">
        <f t="shared" si="79"/>
        <v>2</v>
      </c>
      <c r="J513" s="5">
        <f t="shared" si="80"/>
        <v>2022</v>
      </c>
      <c r="K513" s="5">
        <f t="shared" si="81"/>
        <v>16</v>
      </c>
      <c r="L513" s="7">
        <f t="shared" si="82"/>
        <v>44608</v>
      </c>
      <c r="M513" s="5" t="s">
        <v>679</v>
      </c>
      <c r="R513" s="5" t="s">
        <v>66</v>
      </c>
      <c r="S513" s="5" t="s">
        <v>40</v>
      </c>
      <c r="T513" s="5" t="s">
        <v>41</v>
      </c>
      <c r="U513" s="5" t="s">
        <v>680</v>
      </c>
      <c r="V513" s="5" t="str">
        <f t="shared" si="83"/>
        <v>industrial pucala s.a.c.</v>
      </c>
      <c r="W513" s="5" t="str">
        <f t="shared" si="84"/>
        <v>INDUSTRIAL PUCALA S.A.C.</v>
      </c>
      <c r="X513" s="5" t="str">
        <f t="shared" si="85"/>
        <v>Industrial Pucala S.A.C.</v>
      </c>
      <c r="Y513" s="5">
        <v>20437281646</v>
      </c>
      <c r="Z513" s="5" t="s">
        <v>34</v>
      </c>
      <c r="AA513" s="5" t="s">
        <v>35</v>
      </c>
      <c r="AD513" s="5" t="s">
        <v>36</v>
      </c>
      <c r="AE513" s="5">
        <v>127.12</v>
      </c>
      <c r="AF513" s="5">
        <v>0</v>
      </c>
      <c r="AG513" s="5">
        <v>22.88</v>
      </c>
      <c r="AH513" s="5">
        <f t="shared" si="86"/>
        <v>150</v>
      </c>
    </row>
    <row r="514" spans="1:34" x14ac:dyDescent="0.25">
      <c r="A514" s="5">
        <v>499</v>
      </c>
      <c r="B514" s="5" t="s">
        <v>29</v>
      </c>
      <c r="C514" s="5" t="s">
        <v>38</v>
      </c>
      <c r="D514" s="5" t="s">
        <v>681</v>
      </c>
      <c r="E514" s="15" t="str">
        <f t="shared" si="87"/>
        <v>F001</v>
      </c>
      <c r="F514" s="15" t="str">
        <f t="shared" si="77"/>
        <v>8519</v>
      </c>
      <c r="G514" s="15" t="str">
        <f t="shared" si="78"/>
        <v>1-8</v>
      </c>
      <c r="H514" s="5" t="s">
        <v>679</v>
      </c>
      <c r="I514" s="5">
        <f t="shared" si="79"/>
        <v>2</v>
      </c>
      <c r="J514" s="5">
        <f t="shared" si="80"/>
        <v>2022</v>
      </c>
      <c r="K514" s="5">
        <f t="shared" si="81"/>
        <v>16</v>
      </c>
      <c r="L514" s="7">
        <f t="shared" si="82"/>
        <v>44608</v>
      </c>
      <c r="M514" s="5" t="s">
        <v>679</v>
      </c>
      <c r="R514" s="5" t="s">
        <v>92</v>
      </c>
      <c r="S514" s="5" t="s">
        <v>40</v>
      </c>
      <c r="T514" s="5" t="s">
        <v>41</v>
      </c>
      <c r="U514" s="5" t="s">
        <v>200</v>
      </c>
      <c r="V514" s="5" t="str">
        <f t="shared" si="83"/>
        <v>rodrigo vasquez jesus juan jose</v>
      </c>
      <c r="W514" s="5" t="str">
        <f t="shared" si="84"/>
        <v>RODRIGO VASQUEZ JESUS JUAN JOSE</v>
      </c>
      <c r="X514" s="5" t="str">
        <f t="shared" si="85"/>
        <v>Rodrigo Vasquez Jesus Juan Jose</v>
      </c>
      <c r="Y514" s="5">
        <v>10471184506</v>
      </c>
      <c r="Z514" s="5" t="s">
        <v>34</v>
      </c>
      <c r="AA514" s="5" t="s">
        <v>35</v>
      </c>
      <c r="AD514" s="5" t="s">
        <v>36</v>
      </c>
      <c r="AE514" s="5">
        <v>119.49</v>
      </c>
      <c r="AF514" s="5">
        <v>0</v>
      </c>
      <c r="AG514" s="5">
        <v>21.51</v>
      </c>
      <c r="AH514" s="5">
        <f t="shared" si="86"/>
        <v>141</v>
      </c>
    </row>
    <row r="515" spans="1:34" x14ac:dyDescent="0.25">
      <c r="A515" s="5">
        <v>500</v>
      </c>
      <c r="B515" s="5" t="s">
        <v>29</v>
      </c>
      <c r="C515" s="5" t="s">
        <v>38</v>
      </c>
      <c r="D515" s="5" t="s">
        <v>682</v>
      </c>
      <c r="E515" s="15" t="str">
        <f t="shared" si="87"/>
        <v>F001</v>
      </c>
      <c r="F515" s="15" t="str">
        <f t="shared" si="77"/>
        <v>8518</v>
      </c>
      <c r="G515" s="15" t="str">
        <f t="shared" si="78"/>
        <v>1-8</v>
      </c>
      <c r="H515" s="5" t="s">
        <v>679</v>
      </c>
      <c r="I515" s="5">
        <f t="shared" si="79"/>
        <v>2</v>
      </c>
      <c r="J515" s="5">
        <f t="shared" si="80"/>
        <v>2022</v>
      </c>
      <c r="K515" s="5">
        <f t="shared" si="81"/>
        <v>16</v>
      </c>
      <c r="L515" s="7">
        <f t="shared" si="82"/>
        <v>44608</v>
      </c>
      <c r="M515" s="5" t="s">
        <v>679</v>
      </c>
      <c r="R515" s="5" t="s">
        <v>683</v>
      </c>
      <c r="S515" s="5" t="s">
        <v>61</v>
      </c>
      <c r="T515" s="5" t="s">
        <v>60</v>
      </c>
      <c r="U515" s="5" t="s">
        <v>684</v>
      </c>
      <c r="V515" s="5" t="str">
        <f t="shared" si="83"/>
        <v>hermanos taydelmarc sociedad anonima cerrada</v>
      </c>
      <c r="W515" s="5" t="str">
        <f t="shared" si="84"/>
        <v>HERMANOS TAYDELMARC SOCIEDAD ANONIMA CERRADA</v>
      </c>
      <c r="X515" s="5" t="str">
        <f t="shared" si="85"/>
        <v>Hermanos Taydelmarc Sociedad Anonima Cerrada</v>
      </c>
      <c r="Y515" s="5">
        <v>20601932424</v>
      </c>
      <c r="Z515" s="5" t="s">
        <v>34</v>
      </c>
      <c r="AA515" s="5" t="s">
        <v>35</v>
      </c>
      <c r="AD515" s="5" t="s">
        <v>36</v>
      </c>
      <c r="AE515" s="5">
        <v>161.02000000000001</v>
      </c>
      <c r="AF515" s="5">
        <v>0</v>
      </c>
      <c r="AG515" s="5">
        <v>28.98</v>
      </c>
      <c r="AH515" s="5">
        <f t="shared" si="86"/>
        <v>190</v>
      </c>
    </row>
    <row r="516" spans="1:34" x14ac:dyDescent="0.25">
      <c r="A516" s="5">
        <v>501</v>
      </c>
      <c r="B516" s="5" t="s">
        <v>49</v>
      </c>
      <c r="C516" s="5" t="s">
        <v>38</v>
      </c>
      <c r="D516" s="5" t="s">
        <v>685</v>
      </c>
      <c r="E516" s="15" t="str">
        <f t="shared" si="87"/>
        <v>F003</v>
      </c>
      <c r="F516" s="15" t="str">
        <f t="shared" si="77"/>
        <v>2099</v>
      </c>
      <c r="G516" s="15" t="str">
        <f t="shared" si="78"/>
        <v>3-2</v>
      </c>
      <c r="H516" s="5" t="s">
        <v>679</v>
      </c>
      <c r="I516" s="5">
        <f t="shared" si="79"/>
        <v>2</v>
      </c>
      <c r="J516" s="5">
        <f t="shared" si="80"/>
        <v>2022</v>
      </c>
      <c r="K516" s="5">
        <f t="shared" si="81"/>
        <v>16</v>
      </c>
      <c r="L516" s="7">
        <f t="shared" si="82"/>
        <v>44608</v>
      </c>
      <c r="M516" s="5" t="s">
        <v>679</v>
      </c>
      <c r="S516" s="5" t="s">
        <v>40</v>
      </c>
      <c r="T516" s="5" t="s">
        <v>41</v>
      </c>
      <c r="U516" s="5" t="s">
        <v>157</v>
      </c>
      <c r="V516" s="5" t="str">
        <f t="shared" si="83"/>
        <v>la torre vallejos fernando camilo</v>
      </c>
      <c r="W516" s="5" t="str">
        <f t="shared" si="84"/>
        <v>LA TORRE VALLEJOS FERNANDO CAMILO</v>
      </c>
      <c r="X516" s="5" t="str">
        <f t="shared" si="85"/>
        <v>La Torre Vallejos Fernando Camilo</v>
      </c>
      <c r="Y516" s="5">
        <v>10167268094</v>
      </c>
      <c r="Z516" s="5" t="s">
        <v>34</v>
      </c>
      <c r="AA516" s="5" t="s">
        <v>35</v>
      </c>
      <c r="AD516" s="5" t="s">
        <v>36</v>
      </c>
      <c r="AE516" s="5">
        <v>55.09</v>
      </c>
      <c r="AF516" s="5">
        <v>0</v>
      </c>
      <c r="AG516" s="5">
        <v>9.92</v>
      </c>
      <c r="AH516" s="5">
        <f t="shared" si="86"/>
        <v>65.010000000000005</v>
      </c>
    </row>
    <row r="517" spans="1:34" x14ac:dyDescent="0.25">
      <c r="A517" s="5">
        <v>502</v>
      </c>
      <c r="B517" s="5" t="s">
        <v>29</v>
      </c>
      <c r="C517" s="5" t="s">
        <v>38</v>
      </c>
      <c r="D517" s="5" t="s">
        <v>686</v>
      </c>
      <c r="E517" s="15" t="str">
        <f t="shared" si="87"/>
        <v>F001</v>
      </c>
      <c r="F517" s="15" t="str">
        <f t="shared" si="77"/>
        <v>8517</v>
      </c>
      <c r="G517" s="15" t="str">
        <f t="shared" si="78"/>
        <v>1-8</v>
      </c>
      <c r="H517" s="5" t="s">
        <v>679</v>
      </c>
      <c r="I517" s="5">
        <f t="shared" si="79"/>
        <v>2</v>
      </c>
      <c r="J517" s="5">
        <f t="shared" si="80"/>
        <v>2022</v>
      </c>
      <c r="K517" s="5">
        <f t="shared" si="81"/>
        <v>16</v>
      </c>
      <c r="L517" s="7">
        <f t="shared" si="82"/>
        <v>44608</v>
      </c>
      <c r="M517" s="5" t="s">
        <v>679</v>
      </c>
      <c r="R517" s="5" t="s">
        <v>469</v>
      </c>
      <c r="S517" s="5" t="s">
        <v>61</v>
      </c>
      <c r="T517" s="5" t="s">
        <v>469</v>
      </c>
      <c r="U517" s="5" t="s">
        <v>470</v>
      </c>
      <c r="V517" s="5" t="str">
        <f t="shared" si="83"/>
        <v>e.y.n.c.contratistas generales e.i.r.l.</v>
      </c>
      <c r="W517" s="5" t="str">
        <f t="shared" si="84"/>
        <v>E.Y.N.C.CONTRATISTAS GENERALES E.I.R.L.</v>
      </c>
      <c r="X517" s="5" t="str">
        <f t="shared" si="85"/>
        <v>E.Y.N.C.Contratistas Generales E.I.R.L.</v>
      </c>
      <c r="Y517" s="5">
        <v>20491842122</v>
      </c>
      <c r="Z517" s="5" t="s">
        <v>34</v>
      </c>
      <c r="AA517" s="5" t="s">
        <v>35</v>
      </c>
      <c r="AD517" s="5" t="s">
        <v>36</v>
      </c>
      <c r="AE517" s="5">
        <v>84.75</v>
      </c>
      <c r="AF517" s="5">
        <v>0</v>
      </c>
      <c r="AG517" s="5">
        <v>15.25</v>
      </c>
      <c r="AH517" s="5">
        <f t="shared" si="86"/>
        <v>100</v>
      </c>
    </row>
    <row r="518" spans="1:34" x14ac:dyDescent="0.25">
      <c r="A518" s="5">
        <v>503</v>
      </c>
      <c r="B518" s="5" t="s">
        <v>49</v>
      </c>
      <c r="C518" s="5" t="s">
        <v>30</v>
      </c>
      <c r="D518" s="5" t="s">
        <v>687</v>
      </c>
      <c r="E518" s="15" t="str">
        <f t="shared" si="87"/>
        <v>B003</v>
      </c>
      <c r="F518" s="15" t="str">
        <f t="shared" si="77"/>
        <v>12672</v>
      </c>
      <c r="G518" s="15" t="str">
        <f t="shared" si="78"/>
        <v>3-1</v>
      </c>
      <c r="H518" s="5" t="s">
        <v>679</v>
      </c>
      <c r="I518" s="5">
        <f t="shared" si="79"/>
        <v>2</v>
      </c>
      <c r="J518" s="5">
        <f t="shared" si="80"/>
        <v>2022</v>
      </c>
      <c r="K518" s="5">
        <f t="shared" si="81"/>
        <v>16</v>
      </c>
      <c r="L518" s="7">
        <f t="shared" si="82"/>
        <v>44608</v>
      </c>
      <c r="M518" s="5" t="s">
        <v>679</v>
      </c>
      <c r="U518" s="5" t="s">
        <v>33</v>
      </c>
      <c r="V518" s="5" t="str">
        <f t="shared" si="83"/>
        <v>clientes - varios</v>
      </c>
      <c r="W518" s="5" t="str">
        <f t="shared" si="84"/>
        <v>CLIENTES - VARIOS</v>
      </c>
      <c r="X518" s="5" t="str">
        <f t="shared" si="85"/>
        <v>Clientes - Varios</v>
      </c>
      <c r="Y518" s="5">
        <v>99999999</v>
      </c>
      <c r="Z518" s="5" t="s">
        <v>34</v>
      </c>
      <c r="AA518" s="5" t="s">
        <v>35</v>
      </c>
      <c r="AD518" s="5" t="s">
        <v>36</v>
      </c>
      <c r="AE518" s="5">
        <v>508.47</v>
      </c>
      <c r="AF518" s="5">
        <v>0</v>
      </c>
      <c r="AG518" s="5">
        <v>91.53</v>
      </c>
      <c r="AH518" s="5">
        <f t="shared" si="86"/>
        <v>600</v>
      </c>
    </row>
    <row r="519" spans="1:34" x14ac:dyDescent="0.25">
      <c r="A519" s="5">
        <v>504</v>
      </c>
      <c r="B519" s="5" t="s">
        <v>49</v>
      </c>
      <c r="C519" s="5" t="s">
        <v>30</v>
      </c>
      <c r="D519" s="5" t="s">
        <v>688</v>
      </c>
      <c r="E519" s="15" t="str">
        <f t="shared" si="87"/>
        <v>B003</v>
      </c>
      <c r="F519" s="15" t="str">
        <f t="shared" si="77"/>
        <v>12671</v>
      </c>
      <c r="G519" s="15" t="str">
        <f t="shared" si="78"/>
        <v>3-1</v>
      </c>
      <c r="H519" s="5" t="s">
        <v>679</v>
      </c>
      <c r="I519" s="5">
        <f t="shared" si="79"/>
        <v>2</v>
      </c>
      <c r="J519" s="5">
        <f t="shared" si="80"/>
        <v>2022</v>
      </c>
      <c r="K519" s="5">
        <f t="shared" si="81"/>
        <v>16</v>
      </c>
      <c r="L519" s="7">
        <f t="shared" si="82"/>
        <v>44608</v>
      </c>
      <c r="M519" s="5" t="s">
        <v>679</v>
      </c>
      <c r="U519" s="5" t="s">
        <v>33</v>
      </c>
      <c r="V519" s="5" t="str">
        <f t="shared" si="83"/>
        <v>clientes - varios</v>
      </c>
      <c r="W519" s="5" t="str">
        <f t="shared" si="84"/>
        <v>CLIENTES - VARIOS</v>
      </c>
      <c r="X519" s="5" t="str">
        <f t="shared" si="85"/>
        <v>Clientes - Varios</v>
      </c>
      <c r="Y519" s="5">
        <v>99999999</v>
      </c>
      <c r="Z519" s="5" t="s">
        <v>34</v>
      </c>
      <c r="AA519" s="5" t="s">
        <v>35</v>
      </c>
      <c r="AD519" s="5" t="s">
        <v>36</v>
      </c>
      <c r="AE519" s="5">
        <v>508.47</v>
      </c>
      <c r="AF519" s="5">
        <v>0</v>
      </c>
      <c r="AG519" s="5">
        <v>91.53</v>
      </c>
      <c r="AH519" s="5">
        <f t="shared" si="86"/>
        <v>600</v>
      </c>
    </row>
    <row r="520" spans="1:34" x14ac:dyDescent="0.25">
      <c r="A520" s="5">
        <v>505</v>
      </c>
      <c r="B520" s="5" t="s">
        <v>49</v>
      </c>
      <c r="C520" s="5" t="s">
        <v>30</v>
      </c>
      <c r="D520" s="5" t="s">
        <v>689</v>
      </c>
      <c r="E520" s="15" t="str">
        <f t="shared" si="87"/>
        <v>B003</v>
      </c>
      <c r="F520" s="15" t="str">
        <f t="shared" si="77"/>
        <v>12670</v>
      </c>
      <c r="G520" s="15" t="str">
        <f t="shared" si="78"/>
        <v>3-1</v>
      </c>
      <c r="H520" s="5" t="s">
        <v>679</v>
      </c>
      <c r="I520" s="5">
        <f t="shared" si="79"/>
        <v>2</v>
      </c>
      <c r="J520" s="5">
        <f t="shared" si="80"/>
        <v>2022</v>
      </c>
      <c r="K520" s="5">
        <f t="shared" si="81"/>
        <v>16</v>
      </c>
      <c r="L520" s="7">
        <f t="shared" si="82"/>
        <v>44608</v>
      </c>
      <c r="M520" s="5" t="s">
        <v>679</v>
      </c>
      <c r="U520" s="5" t="s">
        <v>33</v>
      </c>
      <c r="V520" s="5" t="str">
        <f t="shared" si="83"/>
        <v>clientes - varios</v>
      </c>
      <c r="W520" s="5" t="str">
        <f t="shared" si="84"/>
        <v>CLIENTES - VARIOS</v>
      </c>
      <c r="X520" s="5" t="str">
        <f t="shared" si="85"/>
        <v>Clientes - Varios</v>
      </c>
      <c r="Y520" s="5">
        <v>99999999</v>
      </c>
      <c r="Z520" s="5" t="s">
        <v>34</v>
      </c>
      <c r="AA520" s="5" t="s">
        <v>35</v>
      </c>
      <c r="AD520" s="5" t="s">
        <v>36</v>
      </c>
      <c r="AE520" s="5">
        <v>508.47</v>
      </c>
      <c r="AF520" s="5">
        <v>0</v>
      </c>
      <c r="AG520" s="5">
        <v>91.53</v>
      </c>
      <c r="AH520" s="5">
        <f t="shared" si="86"/>
        <v>600</v>
      </c>
    </row>
    <row r="521" spans="1:34" x14ac:dyDescent="0.25">
      <c r="A521" s="5">
        <v>506</v>
      </c>
      <c r="B521" s="5" t="s">
        <v>49</v>
      </c>
      <c r="C521" s="5" t="s">
        <v>30</v>
      </c>
      <c r="D521" s="5" t="s">
        <v>690</v>
      </c>
      <c r="E521" s="15" t="str">
        <f t="shared" si="87"/>
        <v>B003</v>
      </c>
      <c r="F521" s="15" t="str">
        <f t="shared" si="77"/>
        <v>12669</v>
      </c>
      <c r="G521" s="15" t="str">
        <f t="shared" si="78"/>
        <v>3-1</v>
      </c>
      <c r="H521" s="5" t="s">
        <v>679</v>
      </c>
      <c r="I521" s="5">
        <f t="shared" si="79"/>
        <v>2</v>
      </c>
      <c r="J521" s="5">
        <f t="shared" si="80"/>
        <v>2022</v>
      </c>
      <c r="K521" s="5">
        <f t="shared" si="81"/>
        <v>16</v>
      </c>
      <c r="L521" s="7">
        <f t="shared" si="82"/>
        <v>44608</v>
      </c>
      <c r="M521" s="5" t="s">
        <v>679</v>
      </c>
      <c r="U521" s="5" t="s">
        <v>33</v>
      </c>
      <c r="V521" s="5" t="str">
        <f t="shared" si="83"/>
        <v>clientes - varios</v>
      </c>
      <c r="W521" s="5" t="str">
        <f t="shared" si="84"/>
        <v>CLIENTES - VARIOS</v>
      </c>
      <c r="X521" s="5" t="str">
        <f t="shared" si="85"/>
        <v>Clientes - Varios</v>
      </c>
      <c r="Y521" s="5">
        <v>99999999</v>
      </c>
      <c r="Z521" s="5" t="s">
        <v>34</v>
      </c>
      <c r="AA521" s="5" t="s">
        <v>35</v>
      </c>
      <c r="AD521" s="5" t="s">
        <v>36</v>
      </c>
      <c r="AE521" s="5">
        <v>508.47</v>
      </c>
      <c r="AF521" s="5">
        <v>0</v>
      </c>
      <c r="AG521" s="5">
        <v>91.53</v>
      </c>
      <c r="AH521" s="5">
        <f t="shared" si="86"/>
        <v>600</v>
      </c>
    </row>
    <row r="522" spans="1:34" x14ac:dyDescent="0.25">
      <c r="A522" s="5">
        <v>507</v>
      </c>
      <c r="B522" s="5" t="s">
        <v>49</v>
      </c>
      <c r="C522" s="5" t="s">
        <v>30</v>
      </c>
      <c r="D522" s="5" t="s">
        <v>691</v>
      </c>
      <c r="E522" s="15" t="str">
        <f t="shared" si="87"/>
        <v>B003</v>
      </c>
      <c r="F522" s="15" t="str">
        <f t="shared" si="77"/>
        <v>12668</v>
      </c>
      <c r="G522" s="15" t="str">
        <f t="shared" si="78"/>
        <v>3-1</v>
      </c>
      <c r="H522" s="5" t="s">
        <v>679</v>
      </c>
      <c r="I522" s="5">
        <f t="shared" si="79"/>
        <v>2</v>
      </c>
      <c r="J522" s="5">
        <f t="shared" si="80"/>
        <v>2022</v>
      </c>
      <c r="K522" s="5">
        <f t="shared" si="81"/>
        <v>16</v>
      </c>
      <c r="L522" s="7">
        <f t="shared" si="82"/>
        <v>44608</v>
      </c>
      <c r="M522" s="5" t="s">
        <v>679</v>
      </c>
      <c r="U522" s="5" t="s">
        <v>33</v>
      </c>
      <c r="V522" s="5" t="str">
        <f t="shared" si="83"/>
        <v>clientes - varios</v>
      </c>
      <c r="W522" s="5" t="str">
        <f t="shared" si="84"/>
        <v>CLIENTES - VARIOS</v>
      </c>
      <c r="X522" s="5" t="str">
        <f t="shared" si="85"/>
        <v>Clientes - Varios</v>
      </c>
      <c r="Y522" s="5">
        <v>99999999</v>
      </c>
      <c r="Z522" s="5" t="s">
        <v>34</v>
      </c>
      <c r="AA522" s="5" t="s">
        <v>35</v>
      </c>
      <c r="AD522" s="5" t="s">
        <v>36</v>
      </c>
      <c r="AE522" s="5">
        <v>508.47</v>
      </c>
      <c r="AF522" s="5">
        <v>0</v>
      </c>
      <c r="AG522" s="5">
        <v>91.53</v>
      </c>
      <c r="AH522" s="5">
        <f t="shared" si="86"/>
        <v>600</v>
      </c>
    </row>
    <row r="523" spans="1:34" x14ac:dyDescent="0.25">
      <c r="A523" s="5">
        <v>508</v>
      </c>
      <c r="B523" s="5" t="s">
        <v>49</v>
      </c>
      <c r="C523" s="5" t="s">
        <v>30</v>
      </c>
      <c r="D523" s="5" t="s">
        <v>692</v>
      </c>
      <c r="E523" s="15" t="str">
        <f t="shared" si="87"/>
        <v>B003</v>
      </c>
      <c r="F523" s="15" t="str">
        <f t="shared" si="77"/>
        <v>12667</v>
      </c>
      <c r="G523" s="15" t="str">
        <f t="shared" si="78"/>
        <v>3-1</v>
      </c>
      <c r="H523" s="5" t="s">
        <v>679</v>
      </c>
      <c r="I523" s="5">
        <f t="shared" si="79"/>
        <v>2</v>
      </c>
      <c r="J523" s="5">
        <f t="shared" si="80"/>
        <v>2022</v>
      </c>
      <c r="K523" s="5">
        <f t="shared" si="81"/>
        <v>16</v>
      </c>
      <c r="L523" s="7">
        <f t="shared" si="82"/>
        <v>44608</v>
      </c>
      <c r="M523" s="5" t="s">
        <v>679</v>
      </c>
      <c r="U523" s="5" t="s">
        <v>33</v>
      </c>
      <c r="V523" s="5" t="str">
        <f t="shared" si="83"/>
        <v>clientes - varios</v>
      </c>
      <c r="W523" s="5" t="str">
        <f t="shared" si="84"/>
        <v>CLIENTES - VARIOS</v>
      </c>
      <c r="X523" s="5" t="str">
        <f t="shared" si="85"/>
        <v>Clientes - Varios</v>
      </c>
      <c r="Y523" s="5">
        <v>99999999</v>
      </c>
      <c r="Z523" s="5" t="s">
        <v>34</v>
      </c>
      <c r="AA523" s="5" t="s">
        <v>35</v>
      </c>
      <c r="AD523" s="5" t="s">
        <v>36</v>
      </c>
      <c r="AE523" s="5">
        <v>508.47</v>
      </c>
      <c r="AF523" s="5">
        <v>0</v>
      </c>
      <c r="AG523" s="5">
        <v>91.53</v>
      </c>
      <c r="AH523" s="5">
        <f t="shared" si="86"/>
        <v>600</v>
      </c>
    </row>
    <row r="524" spans="1:34" x14ac:dyDescent="0.25">
      <c r="A524" s="5">
        <v>509</v>
      </c>
      <c r="B524" s="5" t="s">
        <v>29</v>
      </c>
      <c r="C524" s="5" t="s">
        <v>38</v>
      </c>
      <c r="D524" s="5" t="s">
        <v>693</v>
      </c>
      <c r="E524" s="15" t="str">
        <f t="shared" si="87"/>
        <v>F001</v>
      </c>
      <c r="F524" s="15" t="str">
        <f t="shared" si="77"/>
        <v>8516</v>
      </c>
      <c r="G524" s="15" t="str">
        <f t="shared" si="78"/>
        <v>1-8</v>
      </c>
      <c r="H524" s="5" t="s">
        <v>679</v>
      </c>
      <c r="I524" s="5">
        <f t="shared" si="79"/>
        <v>2</v>
      </c>
      <c r="J524" s="5">
        <f t="shared" si="80"/>
        <v>2022</v>
      </c>
      <c r="K524" s="5">
        <f t="shared" si="81"/>
        <v>16</v>
      </c>
      <c r="L524" s="7">
        <f t="shared" si="82"/>
        <v>44608</v>
      </c>
      <c r="M524" s="5" t="s">
        <v>679</v>
      </c>
      <c r="U524" s="5" t="s">
        <v>312</v>
      </c>
      <c r="V524" s="5" t="str">
        <f t="shared" si="83"/>
        <v>inversiones tantalean cayotopa</v>
      </c>
      <c r="W524" s="5" t="str">
        <f t="shared" si="84"/>
        <v>INVERSIONES TANTALEAN CAYOTOPA</v>
      </c>
      <c r="X524" s="5" t="str">
        <f t="shared" si="85"/>
        <v>Inversiones Tantalean Cayotopa</v>
      </c>
      <c r="Y524" s="5">
        <v>20608161296</v>
      </c>
      <c r="Z524" s="5" t="s">
        <v>34</v>
      </c>
      <c r="AA524" s="5" t="s">
        <v>35</v>
      </c>
      <c r="AD524" s="5" t="s">
        <v>36</v>
      </c>
      <c r="AE524" s="5">
        <v>16.95</v>
      </c>
      <c r="AF524" s="5">
        <v>0</v>
      </c>
      <c r="AG524" s="5">
        <v>3.05</v>
      </c>
      <c r="AH524" s="5">
        <f t="shared" si="86"/>
        <v>20</v>
      </c>
    </row>
    <row r="525" spans="1:34" x14ac:dyDescent="0.25">
      <c r="A525" s="5">
        <v>510</v>
      </c>
      <c r="B525" s="5" t="s">
        <v>29</v>
      </c>
      <c r="C525" s="5" t="s">
        <v>38</v>
      </c>
      <c r="D525" s="5" t="s">
        <v>694</v>
      </c>
      <c r="E525" s="15" t="str">
        <f t="shared" si="87"/>
        <v>F001</v>
      </c>
      <c r="F525" s="15" t="str">
        <f t="shared" si="77"/>
        <v>8515</v>
      </c>
      <c r="G525" s="15" t="str">
        <f t="shared" si="78"/>
        <v>1-8</v>
      </c>
      <c r="H525" s="5" t="s">
        <v>679</v>
      </c>
      <c r="I525" s="5">
        <f t="shared" si="79"/>
        <v>2</v>
      </c>
      <c r="J525" s="5">
        <f t="shared" si="80"/>
        <v>2022</v>
      </c>
      <c r="K525" s="5">
        <f t="shared" si="81"/>
        <v>16</v>
      </c>
      <c r="L525" s="7">
        <f t="shared" si="82"/>
        <v>44608</v>
      </c>
      <c r="M525" s="5" t="s">
        <v>679</v>
      </c>
      <c r="R525" s="5" t="s">
        <v>695</v>
      </c>
      <c r="S525" s="5" t="s">
        <v>61</v>
      </c>
      <c r="T525" s="5" t="s">
        <v>695</v>
      </c>
      <c r="U525" s="5" t="s">
        <v>696</v>
      </c>
      <c r="V525" s="5" t="str">
        <f t="shared" si="83"/>
        <v>empresa de transportes turistico &amp; servicios señor del costado s.a.c.</v>
      </c>
      <c r="W525" s="5" t="str">
        <f t="shared" si="84"/>
        <v>EMPRESA DE TRANSPORTES TURISTICO &amp; SERVICIOS SEÑOR DEL COSTADO S.A.C.</v>
      </c>
      <c r="X525" s="5" t="str">
        <f t="shared" si="85"/>
        <v>Empresa De Transportes Turistico &amp; Servicios Señor Del Costado S.A.C.</v>
      </c>
      <c r="Y525" s="5">
        <v>20606636394</v>
      </c>
      <c r="Z525" s="5" t="s">
        <v>34</v>
      </c>
      <c r="AA525" s="5" t="s">
        <v>35</v>
      </c>
      <c r="AD525" s="5" t="s">
        <v>36</v>
      </c>
      <c r="AE525" s="5">
        <v>127.12</v>
      </c>
      <c r="AF525" s="5">
        <v>0</v>
      </c>
      <c r="AG525" s="5">
        <v>22.88</v>
      </c>
      <c r="AH525" s="5">
        <f t="shared" si="86"/>
        <v>150</v>
      </c>
    </row>
    <row r="526" spans="1:34" x14ac:dyDescent="0.25">
      <c r="A526" s="5">
        <v>511</v>
      </c>
      <c r="B526" s="5" t="s">
        <v>29</v>
      </c>
      <c r="C526" s="5" t="s">
        <v>38</v>
      </c>
      <c r="D526" s="5" t="s">
        <v>697</v>
      </c>
      <c r="E526" s="15" t="str">
        <f t="shared" si="87"/>
        <v>F001</v>
      </c>
      <c r="F526" s="15" t="str">
        <f t="shared" si="77"/>
        <v>8514</v>
      </c>
      <c r="G526" s="15" t="str">
        <f t="shared" si="78"/>
        <v>1-8</v>
      </c>
      <c r="H526" s="5" t="s">
        <v>679</v>
      </c>
      <c r="I526" s="5">
        <f t="shared" si="79"/>
        <v>2</v>
      </c>
      <c r="J526" s="5">
        <f t="shared" si="80"/>
        <v>2022</v>
      </c>
      <c r="K526" s="5">
        <f t="shared" si="81"/>
        <v>16</v>
      </c>
      <c r="L526" s="7">
        <f t="shared" si="82"/>
        <v>44608</v>
      </c>
      <c r="M526" s="5" t="s">
        <v>679</v>
      </c>
      <c r="S526" s="5" t="s">
        <v>40</v>
      </c>
      <c r="T526" s="5" t="s">
        <v>41</v>
      </c>
      <c r="U526" s="5" t="s">
        <v>83</v>
      </c>
      <c r="V526" s="5" t="str">
        <f t="shared" si="83"/>
        <v>sosa pagaza elias fernando</v>
      </c>
      <c r="W526" s="5" t="str">
        <f t="shared" si="84"/>
        <v>SOSA PAGAZA ELIAS FERNANDO</v>
      </c>
      <c r="X526" s="5" t="str">
        <f t="shared" si="85"/>
        <v>Sosa Pagaza Elias Fernando</v>
      </c>
      <c r="Y526" s="5">
        <v>10000974787</v>
      </c>
      <c r="Z526" s="5" t="s">
        <v>34</v>
      </c>
      <c r="AA526" s="5" t="s">
        <v>35</v>
      </c>
      <c r="AD526" s="5" t="s">
        <v>36</v>
      </c>
      <c r="AE526" s="5">
        <v>127.12</v>
      </c>
      <c r="AF526" s="5">
        <v>0</v>
      </c>
      <c r="AG526" s="5">
        <v>22.88</v>
      </c>
      <c r="AH526" s="5">
        <f t="shared" si="86"/>
        <v>150</v>
      </c>
    </row>
    <row r="527" spans="1:34" x14ac:dyDescent="0.25">
      <c r="A527" s="5">
        <v>512</v>
      </c>
      <c r="B527" s="5" t="s">
        <v>29</v>
      </c>
      <c r="C527" s="5" t="s">
        <v>30</v>
      </c>
      <c r="D527" s="5" t="s">
        <v>698</v>
      </c>
      <c r="E527" s="15" t="str">
        <f t="shared" si="87"/>
        <v>B001</v>
      </c>
      <c r="F527" s="15" t="str">
        <f t="shared" si="77"/>
        <v>17140</v>
      </c>
      <c r="G527" s="15" t="str">
        <f t="shared" si="78"/>
        <v>1-1</v>
      </c>
      <c r="H527" s="5" t="s">
        <v>679</v>
      </c>
      <c r="I527" s="5">
        <f t="shared" si="79"/>
        <v>2</v>
      </c>
      <c r="J527" s="5">
        <f t="shared" si="80"/>
        <v>2022</v>
      </c>
      <c r="K527" s="5">
        <f t="shared" si="81"/>
        <v>16</v>
      </c>
      <c r="L527" s="7">
        <f t="shared" si="82"/>
        <v>44608</v>
      </c>
      <c r="M527" s="5" t="s">
        <v>679</v>
      </c>
      <c r="U527" s="5" t="s">
        <v>33</v>
      </c>
      <c r="V527" s="5" t="str">
        <f t="shared" si="83"/>
        <v>clientes - varios</v>
      </c>
      <c r="W527" s="5" t="str">
        <f t="shared" si="84"/>
        <v>CLIENTES - VARIOS</v>
      </c>
      <c r="X527" s="5" t="str">
        <f t="shared" si="85"/>
        <v>Clientes - Varios</v>
      </c>
      <c r="Y527" s="5">
        <v>99999999</v>
      </c>
      <c r="Z527" s="5" t="s">
        <v>34</v>
      </c>
      <c r="AA527" s="5" t="s">
        <v>35</v>
      </c>
      <c r="AD527" s="5" t="s">
        <v>36</v>
      </c>
      <c r="AE527" s="5">
        <v>33.9</v>
      </c>
      <c r="AF527" s="5">
        <v>0</v>
      </c>
      <c r="AG527" s="5">
        <v>6.1</v>
      </c>
      <c r="AH527" s="5">
        <f t="shared" si="86"/>
        <v>40</v>
      </c>
    </row>
    <row r="528" spans="1:34" x14ac:dyDescent="0.25">
      <c r="A528" s="5">
        <v>513</v>
      </c>
      <c r="B528" s="5" t="s">
        <v>29</v>
      </c>
      <c r="C528" s="5" t="s">
        <v>38</v>
      </c>
      <c r="D528" s="5" t="s">
        <v>699</v>
      </c>
      <c r="E528" s="15" t="str">
        <f t="shared" si="87"/>
        <v>F001</v>
      </c>
      <c r="F528" s="15" t="str">
        <f t="shared" si="77"/>
        <v>8513</v>
      </c>
      <c r="G528" s="15" t="str">
        <f t="shared" si="78"/>
        <v>1-8</v>
      </c>
      <c r="H528" s="5" t="s">
        <v>679</v>
      </c>
      <c r="I528" s="5">
        <f t="shared" si="79"/>
        <v>2</v>
      </c>
      <c r="J528" s="5">
        <f t="shared" si="80"/>
        <v>2022</v>
      </c>
      <c r="K528" s="5">
        <f t="shared" si="81"/>
        <v>16</v>
      </c>
      <c r="L528" s="7">
        <f t="shared" si="82"/>
        <v>44608</v>
      </c>
      <c r="M528" s="5" t="s">
        <v>679</v>
      </c>
      <c r="R528" s="5" t="s">
        <v>87</v>
      </c>
      <c r="S528" s="5" t="s">
        <v>40</v>
      </c>
      <c r="T528" s="5" t="s">
        <v>41</v>
      </c>
      <c r="U528" s="5" t="s">
        <v>206</v>
      </c>
      <c r="V528" s="5" t="str">
        <f t="shared" si="83"/>
        <v>construcciones,consultorias,bienes y servicios generales el triunfo s.a.c</v>
      </c>
      <c r="W528" s="5" t="str">
        <f t="shared" si="84"/>
        <v>CONSTRUCCIONES,CONSULTORIAS,BIENES Y SERVICIOS GENERALES EL TRIUNFO S.A.C</v>
      </c>
      <c r="X528" s="5" t="str">
        <f t="shared" si="85"/>
        <v>Construcciones,Consultorias,Bienes Y Servicios Generales El Triunfo S.A.C</v>
      </c>
      <c r="Y528" s="5">
        <v>20607325724</v>
      </c>
      <c r="Z528" s="5" t="s">
        <v>34</v>
      </c>
      <c r="AA528" s="5" t="s">
        <v>35</v>
      </c>
      <c r="AD528" s="5" t="s">
        <v>36</v>
      </c>
      <c r="AE528" s="5">
        <v>224.58</v>
      </c>
      <c r="AF528" s="5">
        <v>0</v>
      </c>
      <c r="AG528" s="5">
        <v>40.42</v>
      </c>
      <c r="AH528" s="5">
        <f t="shared" si="86"/>
        <v>265</v>
      </c>
    </row>
    <row r="529" spans="1:34" x14ac:dyDescent="0.25">
      <c r="A529" s="5">
        <v>514</v>
      </c>
      <c r="B529" s="5" t="s">
        <v>55</v>
      </c>
      <c r="C529" s="5" t="s">
        <v>30</v>
      </c>
      <c r="D529" s="5" t="s">
        <v>700</v>
      </c>
      <c r="E529" s="15" t="str">
        <f t="shared" si="87"/>
        <v>B002</v>
      </c>
      <c r="F529" s="15" t="str">
        <f t="shared" ref="F529:F592" si="88">IF(LEFT(RIGHT(D529,5),1)="-",RIGHT(D529,4),RIGHT(D529,5))</f>
        <v>16018</v>
      </c>
      <c r="G529" s="15" t="str">
        <f t="shared" ref="G529:G592" si="89">MID(D529,4,3)</f>
        <v>2-1</v>
      </c>
      <c r="H529" s="5" t="s">
        <v>679</v>
      </c>
      <c r="I529" s="5">
        <f t="shared" ref="I529:I592" si="90">MONTH(H529)</f>
        <v>2</v>
      </c>
      <c r="J529" s="5">
        <f t="shared" ref="J529:J592" si="91">YEAR(H529)</f>
        <v>2022</v>
      </c>
      <c r="K529" s="5">
        <f t="shared" ref="K529:K592" si="92">DAY(H529)</f>
        <v>16</v>
      </c>
      <c r="L529" s="7">
        <f t="shared" ref="L529:L592" si="93">DATE(J529,I529,K529)</f>
        <v>44608</v>
      </c>
      <c r="M529" s="5" t="s">
        <v>679</v>
      </c>
      <c r="U529" s="5" t="s">
        <v>33</v>
      </c>
      <c r="V529" s="5" t="str">
        <f t="shared" ref="V529:V592" si="94">LOWER(U529)</f>
        <v>clientes - varios</v>
      </c>
      <c r="W529" s="5" t="str">
        <f t="shared" ref="W529:W592" si="95">UPPER(U529)</f>
        <v>CLIENTES - VARIOS</v>
      </c>
      <c r="X529" s="5" t="str">
        <f t="shared" ref="X529:X592" si="96">PROPER(W529)</f>
        <v>Clientes - Varios</v>
      </c>
      <c r="Y529" s="5">
        <v>99999999</v>
      </c>
      <c r="Z529" s="5" t="s">
        <v>34</v>
      </c>
      <c r="AA529" s="5" t="s">
        <v>35</v>
      </c>
      <c r="AD529" s="5" t="s">
        <v>36</v>
      </c>
      <c r="AE529" s="5">
        <v>12.71</v>
      </c>
      <c r="AF529" s="5">
        <v>0</v>
      </c>
      <c r="AG529" s="5">
        <v>2.29</v>
      </c>
      <c r="AH529" s="5">
        <f t="shared" ref="AH529:AH592" si="97">AE529+AG529</f>
        <v>15</v>
      </c>
    </row>
    <row r="530" spans="1:34" x14ac:dyDescent="0.25">
      <c r="A530" s="5">
        <v>515</v>
      </c>
      <c r="B530" s="5" t="s">
        <v>29</v>
      </c>
      <c r="C530" s="5" t="s">
        <v>38</v>
      </c>
      <c r="D530" s="5" t="s">
        <v>701</v>
      </c>
      <c r="E530" s="15" t="str">
        <f t="shared" ref="E530:E593" si="98">LEFT(D530,4)</f>
        <v>F001</v>
      </c>
      <c r="F530" s="15" t="str">
        <f t="shared" si="88"/>
        <v>8512</v>
      </c>
      <c r="G530" s="15" t="str">
        <f t="shared" si="89"/>
        <v>1-8</v>
      </c>
      <c r="H530" s="5" t="s">
        <v>679</v>
      </c>
      <c r="I530" s="5">
        <f t="shared" si="90"/>
        <v>2</v>
      </c>
      <c r="J530" s="5">
        <f t="shared" si="91"/>
        <v>2022</v>
      </c>
      <c r="K530" s="5">
        <f t="shared" si="92"/>
        <v>16</v>
      </c>
      <c r="L530" s="7">
        <f t="shared" si="93"/>
        <v>44608</v>
      </c>
      <c r="M530" s="5" t="s">
        <v>679</v>
      </c>
      <c r="S530" s="5" t="s">
        <v>40</v>
      </c>
      <c r="T530" s="5" t="s">
        <v>41</v>
      </c>
      <c r="U530" s="5" t="s">
        <v>83</v>
      </c>
      <c r="V530" s="5" t="str">
        <f t="shared" si="94"/>
        <v>sosa pagaza elias fernando</v>
      </c>
      <c r="W530" s="5" t="str">
        <f t="shared" si="95"/>
        <v>SOSA PAGAZA ELIAS FERNANDO</v>
      </c>
      <c r="X530" s="5" t="str">
        <f t="shared" si="96"/>
        <v>Sosa Pagaza Elias Fernando</v>
      </c>
      <c r="Y530" s="5">
        <v>10000974787</v>
      </c>
      <c r="Z530" s="5" t="s">
        <v>34</v>
      </c>
      <c r="AA530" s="5" t="s">
        <v>35</v>
      </c>
      <c r="AD530" s="5" t="s">
        <v>36</v>
      </c>
      <c r="AE530" s="5">
        <v>169.49</v>
      </c>
      <c r="AF530" s="5">
        <v>0</v>
      </c>
      <c r="AG530" s="5">
        <v>30.51</v>
      </c>
      <c r="AH530" s="5">
        <f t="shared" si="97"/>
        <v>200</v>
      </c>
    </row>
    <row r="531" spans="1:34" x14ac:dyDescent="0.25">
      <c r="A531" s="5">
        <v>516</v>
      </c>
      <c r="B531" s="5" t="s">
        <v>29</v>
      </c>
      <c r="C531" s="5" t="s">
        <v>38</v>
      </c>
      <c r="D531" s="5" t="s">
        <v>702</v>
      </c>
      <c r="E531" s="15" t="str">
        <f t="shared" si="98"/>
        <v>F001</v>
      </c>
      <c r="F531" s="15" t="str">
        <f t="shared" si="88"/>
        <v>8511</v>
      </c>
      <c r="G531" s="15" t="str">
        <f t="shared" si="89"/>
        <v>1-8</v>
      </c>
      <c r="H531" s="5" t="s">
        <v>703</v>
      </c>
      <c r="I531" s="5">
        <f t="shared" si="90"/>
        <v>2</v>
      </c>
      <c r="J531" s="5">
        <f t="shared" si="91"/>
        <v>2022</v>
      </c>
      <c r="K531" s="5">
        <f t="shared" si="92"/>
        <v>15</v>
      </c>
      <c r="L531" s="7">
        <f t="shared" si="93"/>
        <v>44607</v>
      </c>
      <c r="M531" s="5" t="s">
        <v>703</v>
      </c>
      <c r="U531" s="5" t="s">
        <v>704</v>
      </c>
      <c r="V531" s="5" t="str">
        <f t="shared" si="94"/>
        <v>almaredi eirl</v>
      </c>
      <c r="W531" s="5" t="str">
        <f t="shared" si="95"/>
        <v>ALMAREDI EIRL</v>
      </c>
      <c r="X531" s="5" t="str">
        <f t="shared" si="96"/>
        <v>Almaredi Eirl</v>
      </c>
      <c r="Y531" s="5">
        <v>20606920696</v>
      </c>
      <c r="Z531" s="5" t="s">
        <v>34</v>
      </c>
      <c r="AA531" s="5" t="s">
        <v>35</v>
      </c>
      <c r="AD531" s="5" t="s">
        <v>36</v>
      </c>
      <c r="AE531" s="5">
        <v>289.83</v>
      </c>
      <c r="AF531" s="5">
        <v>0</v>
      </c>
      <c r="AG531" s="5">
        <v>52.17</v>
      </c>
      <c r="AH531" s="5">
        <f t="shared" si="97"/>
        <v>342</v>
      </c>
    </row>
    <row r="532" spans="1:34" x14ac:dyDescent="0.25">
      <c r="A532" s="5">
        <v>517</v>
      </c>
      <c r="B532" s="5" t="s">
        <v>29</v>
      </c>
      <c r="C532" s="5" t="s">
        <v>38</v>
      </c>
      <c r="D532" s="5" t="s">
        <v>705</v>
      </c>
      <c r="E532" s="15" t="str">
        <f t="shared" si="98"/>
        <v>F001</v>
      </c>
      <c r="F532" s="15" t="str">
        <f t="shared" si="88"/>
        <v>8510</v>
      </c>
      <c r="G532" s="15" t="str">
        <f t="shared" si="89"/>
        <v>1-8</v>
      </c>
      <c r="H532" s="5" t="s">
        <v>703</v>
      </c>
      <c r="I532" s="5">
        <f t="shared" si="90"/>
        <v>2</v>
      </c>
      <c r="J532" s="5">
        <f t="shared" si="91"/>
        <v>2022</v>
      </c>
      <c r="K532" s="5">
        <f t="shared" si="92"/>
        <v>15</v>
      </c>
      <c r="L532" s="7">
        <f t="shared" si="93"/>
        <v>44607</v>
      </c>
      <c r="M532" s="5" t="s">
        <v>703</v>
      </c>
      <c r="U532" s="5" t="s">
        <v>190</v>
      </c>
      <c r="V532" s="5" t="str">
        <f t="shared" si="94"/>
        <v>deprisa logistica eirl</v>
      </c>
      <c r="W532" s="5" t="str">
        <f t="shared" si="95"/>
        <v>DEPRISA LOGISTICA EIRL</v>
      </c>
      <c r="X532" s="5" t="str">
        <f t="shared" si="96"/>
        <v>Deprisa Logistica Eirl</v>
      </c>
      <c r="Y532" s="5">
        <v>20604757836</v>
      </c>
      <c r="Z532" s="5" t="s">
        <v>34</v>
      </c>
      <c r="AA532" s="5" t="s">
        <v>35</v>
      </c>
      <c r="AD532" s="5" t="s">
        <v>36</v>
      </c>
      <c r="AE532" s="5">
        <v>254.24</v>
      </c>
      <c r="AF532" s="5">
        <v>0</v>
      </c>
      <c r="AG532" s="5">
        <v>45.76</v>
      </c>
      <c r="AH532" s="5">
        <f t="shared" si="97"/>
        <v>300</v>
      </c>
    </row>
    <row r="533" spans="1:34" x14ac:dyDescent="0.25">
      <c r="A533" s="5">
        <v>518</v>
      </c>
      <c r="B533" s="5" t="s">
        <v>29</v>
      </c>
      <c r="C533" s="5" t="s">
        <v>30</v>
      </c>
      <c r="D533" s="5" t="s">
        <v>706</v>
      </c>
      <c r="E533" s="15" t="str">
        <f t="shared" si="98"/>
        <v>B001</v>
      </c>
      <c r="F533" s="15" t="str">
        <f t="shared" si="88"/>
        <v>17139</v>
      </c>
      <c r="G533" s="15" t="str">
        <f t="shared" si="89"/>
        <v>1-1</v>
      </c>
      <c r="H533" s="5" t="s">
        <v>703</v>
      </c>
      <c r="I533" s="5">
        <f t="shared" si="90"/>
        <v>2</v>
      </c>
      <c r="J533" s="5">
        <f t="shared" si="91"/>
        <v>2022</v>
      </c>
      <c r="K533" s="5">
        <f t="shared" si="92"/>
        <v>15</v>
      </c>
      <c r="L533" s="7">
        <f t="shared" si="93"/>
        <v>44607</v>
      </c>
      <c r="M533" s="5" t="s">
        <v>703</v>
      </c>
      <c r="U533" s="5" t="s">
        <v>33</v>
      </c>
      <c r="V533" s="5" t="str">
        <f t="shared" si="94"/>
        <v>clientes - varios</v>
      </c>
      <c r="W533" s="5" t="str">
        <f t="shared" si="95"/>
        <v>CLIENTES - VARIOS</v>
      </c>
      <c r="X533" s="5" t="str">
        <f t="shared" si="96"/>
        <v>Clientes - Varios</v>
      </c>
      <c r="Y533" s="5">
        <v>99999999</v>
      </c>
      <c r="Z533" s="5" t="s">
        <v>34</v>
      </c>
      <c r="AA533" s="5" t="s">
        <v>35</v>
      </c>
      <c r="AD533" s="5" t="s">
        <v>36</v>
      </c>
      <c r="AE533" s="5">
        <v>50.85</v>
      </c>
      <c r="AF533" s="5">
        <v>0</v>
      </c>
      <c r="AG533" s="5">
        <v>9.15</v>
      </c>
      <c r="AH533" s="5">
        <f t="shared" si="97"/>
        <v>60</v>
      </c>
    </row>
    <row r="534" spans="1:34" x14ac:dyDescent="0.25">
      <c r="A534" s="5">
        <v>519</v>
      </c>
      <c r="B534" s="5" t="s">
        <v>29</v>
      </c>
      <c r="C534" s="5" t="s">
        <v>38</v>
      </c>
      <c r="D534" s="5" t="s">
        <v>707</v>
      </c>
      <c r="E534" s="15" t="str">
        <f t="shared" si="98"/>
        <v>F001</v>
      </c>
      <c r="F534" s="15" t="str">
        <f t="shared" si="88"/>
        <v>8509</v>
      </c>
      <c r="G534" s="15" t="str">
        <f t="shared" si="89"/>
        <v>1-8</v>
      </c>
      <c r="H534" s="5" t="s">
        <v>703</v>
      </c>
      <c r="I534" s="5">
        <f t="shared" si="90"/>
        <v>2</v>
      </c>
      <c r="J534" s="5">
        <f t="shared" si="91"/>
        <v>2022</v>
      </c>
      <c r="K534" s="5">
        <f t="shared" si="92"/>
        <v>15</v>
      </c>
      <c r="L534" s="7">
        <f t="shared" si="93"/>
        <v>44607</v>
      </c>
      <c r="M534" s="5" t="s">
        <v>703</v>
      </c>
      <c r="U534" s="5" t="s">
        <v>708</v>
      </c>
      <c r="V534" s="5" t="str">
        <f t="shared" si="94"/>
        <v>empresa puerta del señor de sipan</v>
      </c>
      <c r="W534" s="5" t="str">
        <f t="shared" si="95"/>
        <v>EMPRESA PUERTA DEL SEÑOR DE SIPAN</v>
      </c>
      <c r="X534" s="5" t="str">
        <f t="shared" si="96"/>
        <v>Empresa Puerta Del Señor De Sipan</v>
      </c>
      <c r="Y534" s="5">
        <v>20226289683</v>
      </c>
      <c r="Z534" s="5" t="s">
        <v>34</v>
      </c>
      <c r="AA534" s="5" t="s">
        <v>35</v>
      </c>
      <c r="AD534" s="5" t="s">
        <v>36</v>
      </c>
      <c r="AE534" s="5">
        <v>423.73</v>
      </c>
      <c r="AF534" s="5">
        <v>0</v>
      </c>
      <c r="AG534" s="5">
        <v>76.27</v>
      </c>
      <c r="AH534" s="5">
        <f t="shared" si="97"/>
        <v>500</v>
      </c>
    </row>
    <row r="535" spans="1:34" x14ac:dyDescent="0.25">
      <c r="A535" s="5">
        <v>520</v>
      </c>
      <c r="B535" s="5" t="s">
        <v>29</v>
      </c>
      <c r="C535" s="5" t="s">
        <v>38</v>
      </c>
      <c r="D535" s="5" t="s">
        <v>709</v>
      </c>
      <c r="E535" s="15" t="str">
        <f t="shared" si="98"/>
        <v>F001</v>
      </c>
      <c r="F535" s="15" t="str">
        <f t="shared" si="88"/>
        <v>8508</v>
      </c>
      <c r="G535" s="15" t="str">
        <f t="shared" si="89"/>
        <v>1-8</v>
      </c>
      <c r="H535" s="5" t="s">
        <v>703</v>
      </c>
      <c r="I535" s="5">
        <f t="shared" si="90"/>
        <v>2</v>
      </c>
      <c r="J535" s="5">
        <f t="shared" si="91"/>
        <v>2022</v>
      </c>
      <c r="K535" s="5">
        <f t="shared" si="92"/>
        <v>15</v>
      </c>
      <c r="L535" s="7">
        <f t="shared" si="93"/>
        <v>44607</v>
      </c>
      <c r="M535" s="5" t="s">
        <v>703</v>
      </c>
      <c r="R535" s="5" t="s">
        <v>469</v>
      </c>
      <c r="S535" s="5" t="s">
        <v>61</v>
      </c>
      <c r="T535" s="5" t="s">
        <v>469</v>
      </c>
      <c r="U535" s="5" t="s">
        <v>470</v>
      </c>
      <c r="V535" s="5" t="str">
        <f t="shared" si="94"/>
        <v>e.y.n.c.contratistas generales e.i.r.l.</v>
      </c>
      <c r="W535" s="5" t="str">
        <f t="shared" si="95"/>
        <v>E.Y.N.C.CONTRATISTAS GENERALES E.I.R.L.</v>
      </c>
      <c r="X535" s="5" t="str">
        <f t="shared" si="96"/>
        <v>E.Y.N.C.Contratistas Generales E.I.R.L.</v>
      </c>
      <c r="Y535" s="5">
        <v>20491842122</v>
      </c>
      <c r="Z535" s="5" t="s">
        <v>34</v>
      </c>
      <c r="AA535" s="5" t="s">
        <v>35</v>
      </c>
      <c r="AD535" s="5" t="s">
        <v>36</v>
      </c>
      <c r="AE535" s="5">
        <v>84.75</v>
      </c>
      <c r="AF535" s="5">
        <v>0</v>
      </c>
      <c r="AG535" s="5">
        <v>15.25</v>
      </c>
      <c r="AH535" s="5">
        <f t="shared" si="97"/>
        <v>100</v>
      </c>
    </row>
    <row r="536" spans="1:34" x14ac:dyDescent="0.25">
      <c r="A536" s="5">
        <v>521</v>
      </c>
      <c r="B536" s="5" t="s">
        <v>29</v>
      </c>
      <c r="C536" s="5" t="s">
        <v>38</v>
      </c>
      <c r="D536" s="5" t="s">
        <v>710</v>
      </c>
      <c r="E536" s="15" t="str">
        <f t="shared" si="98"/>
        <v>F001</v>
      </c>
      <c r="F536" s="15" t="str">
        <f t="shared" si="88"/>
        <v>8507</v>
      </c>
      <c r="G536" s="15" t="str">
        <f t="shared" si="89"/>
        <v>1-8</v>
      </c>
      <c r="H536" s="5" t="s">
        <v>703</v>
      </c>
      <c r="I536" s="5">
        <f t="shared" si="90"/>
        <v>2</v>
      </c>
      <c r="J536" s="5">
        <f t="shared" si="91"/>
        <v>2022</v>
      </c>
      <c r="K536" s="5">
        <f t="shared" si="92"/>
        <v>15</v>
      </c>
      <c r="L536" s="7">
        <f t="shared" si="93"/>
        <v>44607</v>
      </c>
      <c r="M536" s="5" t="s">
        <v>703</v>
      </c>
      <c r="R536" s="5" t="s">
        <v>92</v>
      </c>
      <c r="S536" s="5" t="s">
        <v>40</v>
      </c>
      <c r="T536" s="5" t="s">
        <v>41</v>
      </c>
      <c r="U536" s="5" t="s">
        <v>200</v>
      </c>
      <c r="V536" s="5" t="str">
        <f t="shared" si="94"/>
        <v>rodrigo vasquez jesus juan jose</v>
      </c>
      <c r="W536" s="5" t="str">
        <f t="shared" si="95"/>
        <v>RODRIGO VASQUEZ JESUS JUAN JOSE</v>
      </c>
      <c r="X536" s="5" t="str">
        <f t="shared" si="96"/>
        <v>Rodrigo Vasquez Jesus Juan Jose</v>
      </c>
      <c r="Y536" s="5">
        <v>10471184506</v>
      </c>
      <c r="Z536" s="5" t="s">
        <v>34</v>
      </c>
      <c r="AA536" s="5" t="s">
        <v>35</v>
      </c>
      <c r="AD536" s="5" t="s">
        <v>36</v>
      </c>
      <c r="AE536" s="5">
        <v>122.88</v>
      </c>
      <c r="AF536" s="5">
        <v>0</v>
      </c>
      <c r="AG536" s="5">
        <v>22.12</v>
      </c>
      <c r="AH536" s="5">
        <f t="shared" si="97"/>
        <v>145</v>
      </c>
    </row>
    <row r="537" spans="1:34" x14ac:dyDescent="0.25">
      <c r="A537" s="5">
        <v>522</v>
      </c>
      <c r="B537" s="5" t="s">
        <v>29</v>
      </c>
      <c r="C537" s="5" t="s">
        <v>38</v>
      </c>
      <c r="D537" s="5" t="s">
        <v>711</v>
      </c>
      <c r="E537" s="15" t="str">
        <f t="shared" si="98"/>
        <v>F001</v>
      </c>
      <c r="F537" s="15" t="str">
        <f t="shared" si="88"/>
        <v>8506</v>
      </c>
      <c r="G537" s="15" t="str">
        <f t="shared" si="89"/>
        <v>1-8</v>
      </c>
      <c r="H537" s="5" t="s">
        <v>703</v>
      </c>
      <c r="I537" s="5">
        <f t="shared" si="90"/>
        <v>2</v>
      </c>
      <c r="J537" s="5">
        <f t="shared" si="91"/>
        <v>2022</v>
      </c>
      <c r="K537" s="5">
        <f t="shared" si="92"/>
        <v>15</v>
      </c>
      <c r="L537" s="7">
        <f t="shared" si="93"/>
        <v>44607</v>
      </c>
      <c r="M537" s="5" t="s">
        <v>703</v>
      </c>
      <c r="R537" s="5" t="s">
        <v>712</v>
      </c>
      <c r="S537" s="5" t="s">
        <v>61</v>
      </c>
      <c r="T537" s="5" t="s">
        <v>713</v>
      </c>
      <c r="U537" s="5" t="s">
        <v>714</v>
      </c>
      <c r="V537" s="5" t="str">
        <f t="shared" si="94"/>
        <v>leiva salinas jose luis</v>
      </c>
      <c r="W537" s="5" t="str">
        <f t="shared" si="95"/>
        <v>LEIVA SALINAS JOSE LUIS</v>
      </c>
      <c r="X537" s="5" t="str">
        <f t="shared" si="96"/>
        <v>Leiva Salinas Jose Luis</v>
      </c>
      <c r="Y537" s="5">
        <v>10275415915</v>
      </c>
      <c r="Z537" s="5" t="s">
        <v>34</v>
      </c>
      <c r="AA537" s="5" t="s">
        <v>35</v>
      </c>
      <c r="AD537" s="5" t="s">
        <v>36</v>
      </c>
      <c r="AE537" s="5">
        <v>661.02</v>
      </c>
      <c r="AF537" s="5">
        <v>0</v>
      </c>
      <c r="AG537" s="5">
        <v>118.98</v>
      </c>
      <c r="AH537" s="5">
        <f t="shared" si="97"/>
        <v>780</v>
      </c>
    </row>
    <row r="538" spans="1:34" x14ac:dyDescent="0.25">
      <c r="A538" s="5">
        <v>523</v>
      </c>
      <c r="B538" s="5" t="s">
        <v>29</v>
      </c>
      <c r="C538" s="5" t="s">
        <v>38</v>
      </c>
      <c r="D538" s="5" t="s">
        <v>715</v>
      </c>
      <c r="E538" s="15" t="str">
        <f t="shared" si="98"/>
        <v>F001</v>
      </c>
      <c r="F538" s="15" t="str">
        <f t="shared" si="88"/>
        <v>8505</v>
      </c>
      <c r="G538" s="15" t="str">
        <f t="shared" si="89"/>
        <v>1-8</v>
      </c>
      <c r="H538" s="5" t="s">
        <v>703</v>
      </c>
      <c r="I538" s="5">
        <f t="shared" si="90"/>
        <v>2</v>
      </c>
      <c r="J538" s="5">
        <f t="shared" si="91"/>
        <v>2022</v>
      </c>
      <c r="K538" s="5">
        <f t="shared" si="92"/>
        <v>15</v>
      </c>
      <c r="L538" s="7">
        <f t="shared" si="93"/>
        <v>44607</v>
      </c>
      <c r="M538" s="5" t="s">
        <v>703</v>
      </c>
      <c r="R538" s="5" t="s">
        <v>60</v>
      </c>
      <c r="S538" s="5" t="s">
        <v>61</v>
      </c>
      <c r="T538" s="5" t="s">
        <v>60</v>
      </c>
      <c r="U538" s="5" t="s">
        <v>335</v>
      </c>
      <c r="V538" s="5" t="str">
        <f t="shared" si="94"/>
        <v>fustamante benavidez aladino</v>
      </c>
      <c r="W538" s="5" t="str">
        <f t="shared" si="95"/>
        <v>FUSTAMANTE BENAVIDEZ ALADINO</v>
      </c>
      <c r="X538" s="5" t="str">
        <f t="shared" si="96"/>
        <v>Fustamante Benavidez Aladino</v>
      </c>
      <c r="Y538" s="5">
        <v>10273605962</v>
      </c>
      <c r="Z538" s="5" t="s">
        <v>34</v>
      </c>
      <c r="AA538" s="5" t="s">
        <v>35</v>
      </c>
      <c r="AD538" s="5" t="s">
        <v>36</v>
      </c>
      <c r="AE538" s="5">
        <v>216.1</v>
      </c>
      <c r="AF538" s="5">
        <v>0</v>
      </c>
      <c r="AG538" s="5">
        <v>38.9</v>
      </c>
      <c r="AH538" s="5">
        <f t="shared" si="97"/>
        <v>255</v>
      </c>
    </row>
    <row r="539" spans="1:34" x14ac:dyDescent="0.25">
      <c r="A539" s="5">
        <v>524</v>
      </c>
      <c r="B539" s="5" t="s">
        <v>49</v>
      </c>
      <c r="C539" s="5" t="s">
        <v>30</v>
      </c>
      <c r="D539" s="5" t="s">
        <v>716</v>
      </c>
      <c r="E539" s="15" t="str">
        <f t="shared" si="98"/>
        <v>B003</v>
      </c>
      <c r="F539" s="15" t="str">
        <f t="shared" si="88"/>
        <v>12666</v>
      </c>
      <c r="G539" s="15" t="str">
        <f t="shared" si="89"/>
        <v>3-1</v>
      </c>
      <c r="H539" s="5" t="s">
        <v>703</v>
      </c>
      <c r="I539" s="5">
        <f t="shared" si="90"/>
        <v>2</v>
      </c>
      <c r="J539" s="5">
        <f t="shared" si="91"/>
        <v>2022</v>
      </c>
      <c r="K539" s="5">
        <f t="shared" si="92"/>
        <v>15</v>
      </c>
      <c r="L539" s="7">
        <f t="shared" si="93"/>
        <v>44607</v>
      </c>
      <c r="M539" s="5" t="s">
        <v>703</v>
      </c>
      <c r="U539" s="5" t="s">
        <v>33</v>
      </c>
      <c r="V539" s="5" t="str">
        <f t="shared" si="94"/>
        <v>clientes - varios</v>
      </c>
      <c r="W539" s="5" t="str">
        <f t="shared" si="95"/>
        <v>CLIENTES - VARIOS</v>
      </c>
      <c r="X539" s="5" t="str">
        <f t="shared" si="96"/>
        <v>Clientes - Varios</v>
      </c>
      <c r="Y539" s="5">
        <v>99999999</v>
      </c>
      <c r="Z539" s="5" t="s">
        <v>34</v>
      </c>
      <c r="AA539" s="5" t="s">
        <v>35</v>
      </c>
      <c r="AD539" s="5" t="s">
        <v>36</v>
      </c>
      <c r="AE539" s="5">
        <v>423.73</v>
      </c>
      <c r="AF539" s="5">
        <v>0</v>
      </c>
      <c r="AG539" s="5">
        <v>76.27</v>
      </c>
      <c r="AH539" s="5">
        <f t="shared" si="97"/>
        <v>500</v>
      </c>
    </row>
    <row r="540" spans="1:34" x14ac:dyDescent="0.25">
      <c r="A540" s="5">
        <v>525</v>
      </c>
      <c r="B540" s="5" t="s">
        <v>49</v>
      </c>
      <c r="C540" s="5" t="s">
        <v>30</v>
      </c>
      <c r="D540" s="5" t="s">
        <v>717</v>
      </c>
      <c r="E540" s="15" t="str">
        <f t="shared" si="98"/>
        <v>B003</v>
      </c>
      <c r="F540" s="15" t="str">
        <f t="shared" si="88"/>
        <v>12665</v>
      </c>
      <c r="G540" s="15" t="str">
        <f t="shared" si="89"/>
        <v>3-1</v>
      </c>
      <c r="H540" s="5" t="s">
        <v>703</v>
      </c>
      <c r="I540" s="5">
        <f t="shared" si="90"/>
        <v>2</v>
      </c>
      <c r="J540" s="5">
        <f t="shared" si="91"/>
        <v>2022</v>
      </c>
      <c r="K540" s="5">
        <f t="shared" si="92"/>
        <v>15</v>
      </c>
      <c r="L540" s="7">
        <f t="shared" si="93"/>
        <v>44607</v>
      </c>
      <c r="M540" s="5" t="s">
        <v>703</v>
      </c>
      <c r="U540" s="5" t="s">
        <v>33</v>
      </c>
      <c r="V540" s="5" t="str">
        <f t="shared" si="94"/>
        <v>clientes - varios</v>
      </c>
      <c r="W540" s="5" t="str">
        <f t="shared" si="95"/>
        <v>CLIENTES - VARIOS</v>
      </c>
      <c r="X540" s="5" t="str">
        <f t="shared" si="96"/>
        <v>Clientes - Varios</v>
      </c>
      <c r="Y540" s="5">
        <v>99999999</v>
      </c>
      <c r="Z540" s="5" t="s">
        <v>34</v>
      </c>
      <c r="AA540" s="5" t="s">
        <v>35</v>
      </c>
      <c r="AD540" s="5" t="s">
        <v>36</v>
      </c>
      <c r="AE540" s="5">
        <v>423.73</v>
      </c>
      <c r="AF540" s="5">
        <v>0</v>
      </c>
      <c r="AG540" s="5">
        <v>76.27</v>
      </c>
      <c r="AH540" s="5">
        <f t="shared" si="97"/>
        <v>500</v>
      </c>
    </row>
    <row r="541" spans="1:34" x14ac:dyDescent="0.25">
      <c r="A541" s="5">
        <v>526</v>
      </c>
      <c r="B541" s="5" t="s">
        <v>49</v>
      </c>
      <c r="C541" s="5" t="s">
        <v>30</v>
      </c>
      <c r="D541" s="5" t="s">
        <v>718</v>
      </c>
      <c r="E541" s="15" t="str">
        <f t="shared" si="98"/>
        <v>B003</v>
      </c>
      <c r="F541" s="15" t="str">
        <f t="shared" si="88"/>
        <v>12664</v>
      </c>
      <c r="G541" s="15" t="str">
        <f t="shared" si="89"/>
        <v>3-1</v>
      </c>
      <c r="H541" s="5" t="s">
        <v>703</v>
      </c>
      <c r="I541" s="5">
        <f t="shared" si="90"/>
        <v>2</v>
      </c>
      <c r="J541" s="5">
        <f t="shared" si="91"/>
        <v>2022</v>
      </c>
      <c r="K541" s="5">
        <f t="shared" si="92"/>
        <v>15</v>
      </c>
      <c r="L541" s="7">
        <f t="shared" si="93"/>
        <v>44607</v>
      </c>
      <c r="M541" s="5" t="s">
        <v>703</v>
      </c>
      <c r="U541" s="5" t="s">
        <v>33</v>
      </c>
      <c r="V541" s="5" t="str">
        <f t="shared" si="94"/>
        <v>clientes - varios</v>
      </c>
      <c r="W541" s="5" t="str">
        <f t="shared" si="95"/>
        <v>CLIENTES - VARIOS</v>
      </c>
      <c r="X541" s="5" t="str">
        <f t="shared" si="96"/>
        <v>Clientes - Varios</v>
      </c>
      <c r="Y541" s="5">
        <v>99999999</v>
      </c>
      <c r="Z541" s="5" t="s">
        <v>34</v>
      </c>
      <c r="AA541" s="5" t="s">
        <v>35</v>
      </c>
      <c r="AD541" s="5" t="s">
        <v>36</v>
      </c>
      <c r="AE541" s="5">
        <v>423.73</v>
      </c>
      <c r="AF541" s="5">
        <v>0</v>
      </c>
      <c r="AG541" s="5">
        <v>76.27</v>
      </c>
      <c r="AH541" s="5">
        <f t="shared" si="97"/>
        <v>500</v>
      </c>
    </row>
    <row r="542" spans="1:34" x14ac:dyDescent="0.25">
      <c r="A542" s="5">
        <v>527</v>
      </c>
      <c r="B542" s="5" t="s">
        <v>49</v>
      </c>
      <c r="C542" s="5" t="s">
        <v>30</v>
      </c>
      <c r="D542" s="5" t="s">
        <v>719</v>
      </c>
      <c r="E542" s="15" t="str">
        <f t="shared" si="98"/>
        <v>B003</v>
      </c>
      <c r="F542" s="15" t="str">
        <f t="shared" si="88"/>
        <v>12663</v>
      </c>
      <c r="G542" s="15" t="str">
        <f t="shared" si="89"/>
        <v>3-1</v>
      </c>
      <c r="H542" s="5" t="s">
        <v>703</v>
      </c>
      <c r="I542" s="5">
        <f t="shared" si="90"/>
        <v>2</v>
      </c>
      <c r="J542" s="5">
        <f t="shared" si="91"/>
        <v>2022</v>
      </c>
      <c r="K542" s="5">
        <f t="shared" si="92"/>
        <v>15</v>
      </c>
      <c r="L542" s="7">
        <f t="shared" si="93"/>
        <v>44607</v>
      </c>
      <c r="M542" s="5" t="s">
        <v>703</v>
      </c>
      <c r="U542" s="5" t="s">
        <v>33</v>
      </c>
      <c r="V542" s="5" t="str">
        <f t="shared" si="94"/>
        <v>clientes - varios</v>
      </c>
      <c r="W542" s="5" t="str">
        <f t="shared" si="95"/>
        <v>CLIENTES - VARIOS</v>
      </c>
      <c r="X542" s="5" t="str">
        <f t="shared" si="96"/>
        <v>Clientes - Varios</v>
      </c>
      <c r="Y542" s="5">
        <v>99999999</v>
      </c>
      <c r="Z542" s="5" t="s">
        <v>34</v>
      </c>
      <c r="AA542" s="5" t="s">
        <v>35</v>
      </c>
      <c r="AD542" s="5" t="s">
        <v>36</v>
      </c>
      <c r="AE542" s="5">
        <v>423.73</v>
      </c>
      <c r="AF542" s="5">
        <v>0</v>
      </c>
      <c r="AG542" s="5">
        <v>76.27</v>
      </c>
      <c r="AH542" s="5">
        <f t="shared" si="97"/>
        <v>500</v>
      </c>
    </row>
    <row r="543" spans="1:34" x14ac:dyDescent="0.25">
      <c r="A543" s="5">
        <v>528</v>
      </c>
      <c r="B543" s="5" t="s">
        <v>49</v>
      </c>
      <c r="C543" s="5" t="s">
        <v>30</v>
      </c>
      <c r="D543" s="5" t="s">
        <v>720</v>
      </c>
      <c r="E543" s="15" t="str">
        <f t="shared" si="98"/>
        <v>B003</v>
      </c>
      <c r="F543" s="15" t="str">
        <f t="shared" si="88"/>
        <v>12662</v>
      </c>
      <c r="G543" s="15" t="str">
        <f t="shared" si="89"/>
        <v>3-1</v>
      </c>
      <c r="H543" s="5" t="s">
        <v>703</v>
      </c>
      <c r="I543" s="5">
        <f t="shared" si="90"/>
        <v>2</v>
      </c>
      <c r="J543" s="5">
        <f t="shared" si="91"/>
        <v>2022</v>
      </c>
      <c r="K543" s="5">
        <f t="shared" si="92"/>
        <v>15</v>
      </c>
      <c r="L543" s="7">
        <f t="shared" si="93"/>
        <v>44607</v>
      </c>
      <c r="M543" s="5" t="s">
        <v>703</v>
      </c>
      <c r="U543" s="5" t="s">
        <v>33</v>
      </c>
      <c r="V543" s="5" t="str">
        <f t="shared" si="94"/>
        <v>clientes - varios</v>
      </c>
      <c r="W543" s="5" t="str">
        <f t="shared" si="95"/>
        <v>CLIENTES - VARIOS</v>
      </c>
      <c r="X543" s="5" t="str">
        <f t="shared" si="96"/>
        <v>Clientes - Varios</v>
      </c>
      <c r="Y543" s="5">
        <v>99999999</v>
      </c>
      <c r="Z543" s="5" t="s">
        <v>34</v>
      </c>
      <c r="AA543" s="5" t="s">
        <v>35</v>
      </c>
      <c r="AD543" s="5" t="s">
        <v>36</v>
      </c>
      <c r="AE543" s="5">
        <v>423.73</v>
      </c>
      <c r="AF543" s="5">
        <v>0</v>
      </c>
      <c r="AG543" s="5">
        <v>76.27</v>
      </c>
      <c r="AH543" s="5">
        <f t="shared" si="97"/>
        <v>500</v>
      </c>
    </row>
    <row r="544" spans="1:34" x14ac:dyDescent="0.25">
      <c r="A544" s="5">
        <v>529</v>
      </c>
      <c r="B544" s="5" t="s">
        <v>49</v>
      </c>
      <c r="C544" s="5" t="s">
        <v>30</v>
      </c>
      <c r="D544" s="5" t="s">
        <v>721</v>
      </c>
      <c r="E544" s="15" t="str">
        <f t="shared" si="98"/>
        <v>B003</v>
      </c>
      <c r="F544" s="15" t="str">
        <f t="shared" si="88"/>
        <v>12661</v>
      </c>
      <c r="G544" s="15" t="str">
        <f t="shared" si="89"/>
        <v>3-1</v>
      </c>
      <c r="H544" s="5" t="s">
        <v>703</v>
      </c>
      <c r="I544" s="5">
        <f t="shared" si="90"/>
        <v>2</v>
      </c>
      <c r="J544" s="5">
        <f t="shared" si="91"/>
        <v>2022</v>
      </c>
      <c r="K544" s="5">
        <f t="shared" si="92"/>
        <v>15</v>
      </c>
      <c r="L544" s="7">
        <f t="shared" si="93"/>
        <v>44607</v>
      </c>
      <c r="M544" s="5" t="s">
        <v>703</v>
      </c>
      <c r="U544" s="5" t="s">
        <v>33</v>
      </c>
      <c r="V544" s="5" t="str">
        <f t="shared" si="94"/>
        <v>clientes - varios</v>
      </c>
      <c r="W544" s="5" t="str">
        <f t="shared" si="95"/>
        <v>CLIENTES - VARIOS</v>
      </c>
      <c r="X544" s="5" t="str">
        <f t="shared" si="96"/>
        <v>Clientes - Varios</v>
      </c>
      <c r="Y544" s="5">
        <v>99999999</v>
      </c>
      <c r="Z544" s="5" t="s">
        <v>34</v>
      </c>
      <c r="AA544" s="5" t="s">
        <v>35</v>
      </c>
      <c r="AD544" s="5" t="s">
        <v>36</v>
      </c>
      <c r="AE544" s="5">
        <v>423.73</v>
      </c>
      <c r="AF544" s="5">
        <v>0</v>
      </c>
      <c r="AG544" s="5">
        <v>76.27</v>
      </c>
      <c r="AH544" s="5">
        <f t="shared" si="97"/>
        <v>500</v>
      </c>
    </row>
    <row r="545" spans="1:34" x14ac:dyDescent="0.25">
      <c r="A545" s="5">
        <v>530</v>
      </c>
      <c r="B545" s="5" t="s">
        <v>55</v>
      </c>
      <c r="C545" s="5" t="s">
        <v>30</v>
      </c>
      <c r="D545" s="5" t="s">
        <v>722</v>
      </c>
      <c r="E545" s="15" t="str">
        <f t="shared" si="98"/>
        <v>B002</v>
      </c>
      <c r="F545" s="15" t="str">
        <f t="shared" si="88"/>
        <v>16017</v>
      </c>
      <c r="G545" s="15" t="str">
        <f t="shared" si="89"/>
        <v>2-1</v>
      </c>
      <c r="H545" s="5" t="s">
        <v>703</v>
      </c>
      <c r="I545" s="5">
        <f t="shared" si="90"/>
        <v>2</v>
      </c>
      <c r="J545" s="5">
        <f t="shared" si="91"/>
        <v>2022</v>
      </c>
      <c r="K545" s="5">
        <f t="shared" si="92"/>
        <v>15</v>
      </c>
      <c r="L545" s="7">
        <f t="shared" si="93"/>
        <v>44607</v>
      </c>
      <c r="M545" s="5" t="s">
        <v>703</v>
      </c>
      <c r="U545" s="5" t="s">
        <v>33</v>
      </c>
      <c r="V545" s="5" t="str">
        <f t="shared" si="94"/>
        <v>clientes - varios</v>
      </c>
      <c r="W545" s="5" t="str">
        <f t="shared" si="95"/>
        <v>CLIENTES - VARIOS</v>
      </c>
      <c r="X545" s="5" t="str">
        <f t="shared" si="96"/>
        <v>Clientes - Varios</v>
      </c>
      <c r="Y545" s="5">
        <v>99999999</v>
      </c>
      <c r="Z545" s="5" t="s">
        <v>34</v>
      </c>
      <c r="AA545" s="5" t="s">
        <v>35</v>
      </c>
      <c r="AD545" s="5" t="s">
        <v>36</v>
      </c>
      <c r="AE545" s="5">
        <v>59.32</v>
      </c>
      <c r="AF545" s="5">
        <v>0</v>
      </c>
      <c r="AG545" s="5">
        <v>10.68</v>
      </c>
      <c r="AH545" s="5">
        <f t="shared" si="97"/>
        <v>70</v>
      </c>
    </row>
    <row r="546" spans="1:34" x14ac:dyDescent="0.25">
      <c r="A546" s="5">
        <v>531</v>
      </c>
      <c r="B546" s="5" t="s">
        <v>55</v>
      </c>
      <c r="C546" s="5" t="s">
        <v>30</v>
      </c>
      <c r="D546" s="5" t="s">
        <v>723</v>
      </c>
      <c r="E546" s="15" t="str">
        <f t="shared" si="98"/>
        <v>B002</v>
      </c>
      <c r="F546" s="15" t="str">
        <f t="shared" si="88"/>
        <v>16016</v>
      </c>
      <c r="G546" s="15" t="str">
        <f t="shared" si="89"/>
        <v>2-1</v>
      </c>
      <c r="H546" s="5" t="s">
        <v>703</v>
      </c>
      <c r="I546" s="5">
        <f t="shared" si="90"/>
        <v>2</v>
      </c>
      <c r="J546" s="5">
        <f t="shared" si="91"/>
        <v>2022</v>
      </c>
      <c r="K546" s="5">
        <f t="shared" si="92"/>
        <v>15</v>
      </c>
      <c r="L546" s="7">
        <f t="shared" si="93"/>
        <v>44607</v>
      </c>
      <c r="M546" s="5" t="s">
        <v>703</v>
      </c>
      <c r="U546" s="5" t="s">
        <v>33</v>
      </c>
      <c r="V546" s="5" t="str">
        <f t="shared" si="94"/>
        <v>clientes - varios</v>
      </c>
      <c r="W546" s="5" t="str">
        <f t="shared" si="95"/>
        <v>CLIENTES - VARIOS</v>
      </c>
      <c r="X546" s="5" t="str">
        <f t="shared" si="96"/>
        <v>Clientes - Varios</v>
      </c>
      <c r="Y546" s="5">
        <v>99999999</v>
      </c>
      <c r="Z546" s="5" t="s">
        <v>34</v>
      </c>
      <c r="AA546" s="5" t="s">
        <v>35</v>
      </c>
      <c r="AD546" s="5" t="s">
        <v>36</v>
      </c>
      <c r="AE546" s="5">
        <v>508.47</v>
      </c>
      <c r="AF546" s="5">
        <v>0</v>
      </c>
      <c r="AG546" s="5">
        <v>91.53</v>
      </c>
      <c r="AH546" s="5">
        <f t="shared" si="97"/>
        <v>600</v>
      </c>
    </row>
    <row r="547" spans="1:34" x14ac:dyDescent="0.25">
      <c r="A547" s="5">
        <v>532</v>
      </c>
      <c r="B547" s="5" t="s">
        <v>55</v>
      </c>
      <c r="C547" s="5" t="s">
        <v>30</v>
      </c>
      <c r="D547" s="5" t="s">
        <v>724</v>
      </c>
      <c r="E547" s="15" t="str">
        <f t="shared" si="98"/>
        <v>B002</v>
      </c>
      <c r="F547" s="15" t="str">
        <f t="shared" si="88"/>
        <v>16015</v>
      </c>
      <c r="G547" s="15" t="str">
        <f t="shared" si="89"/>
        <v>2-1</v>
      </c>
      <c r="H547" s="5" t="s">
        <v>703</v>
      </c>
      <c r="I547" s="5">
        <f t="shared" si="90"/>
        <v>2</v>
      </c>
      <c r="J547" s="5">
        <f t="shared" si="91"/>
        <v>2022</v>
      </c>
      <c r="K547" s="5">
        <f t="shared" si="92"/>
        <v>15</v>
      </c>
      <c r="L547" s="7">
        <f t="shared" si="93"/>
        <v>44607</v>
      </c>
      <c r="M547" s="5" t="s">
        <v>703</v>
      </c>
      <c r="U547" s="5" t="s">
        <v>33</v>
      </c>
      <c r="V547" s="5" t="str">
        <f t="shared" si="94"/>
        <v>clientes - varios</v>
      </c>
      <c r="W547" s="5" t="str">
        <f t="shared" si="95"/>
        <v>CLIENTES - VARIOS</v>
      </c>
      <c r="X547" s="5" t="str">
        <f t="shared" si="96"/>
        <v>Clientes - Varios</v>
      </c>
      <c r="Y547" s="5">
        <v>99999999</v>
      </c>
      <c r="Z547" s="5" t="s">
        <v>34</v>
      </c>
      <c r="AA547" s="5" t="s">
        <v>35</v>
      </c>
      <c r="AD547" s="5" t="s">
        <v>36</v>
      </c>
      <c r="AE547" s="5">
        <v>423.73</v>
      </c>
      <c r="AF547" s="5">
        <v>0</v>
      </c>
      <c r="AG547" s="5">
        <v>76.27</v>
      </c>
      <c r="AH547" s="5">
        <f t="shared" si="97"/>
        <v>500</v>
      </c>
    </row>
    <row r="548" spans="1:34" x14ac:dyDescent="0.25">
      <c r="A548" s="5">
        <v>533</v>
      </c>
      <c r="B548" s="5" t="s">
        <v>55</v>
      </c>
      <c r="C548" s="5" t="s">
        <v>30</v>
      </c>
      <c r="D548" s="5" t="s">
        <v>725</v>
      </c>
      <c r="E548" s="15" t="str">
        <f t="shared" si="98"/>
        <v>B002</v>
      </c>
      <c r="F548" s="15" t="str">
        <f t="shared" si="88"/>
        <v>16014</v>
      </c>
      <c r="G548" s="15" t="str">
        <f t="shared" si="89"/>
        <v>2-1</v>
      </c>
      <c r="H548" s="5" t="s">
        <v>703</v>
      </c>
      <c r="I548" s="5">
        <f t="shared" si="90"/>
        <v>2</v>
      </c>
      <c r="J548" s="5">
        <f t="shared" si="91"/>
        <v>2022</v>
      </c>
      <c r="K548" s="5">
        <f t="shared" si="92"/>
        <v>15</v>
      </c>
      <c r="L548" s="7">
        <f t="shared" si="93"/>
        <v>44607</v>
      </c>
      <c r="M548" s="5" t="s">
        <v>703</v>
      </c>
      <c r="U548" s="5" t="s">
        <v>33</v>
      </c>
      <c r="V548" s="5" t="str">
        <f t="shared" si="94"/>
        <v>clientes - varios</v>
      </c>
      <c r="W548" s="5" t="str">
        <f t="shared" si="95"/>
        <v>CLIENTES - VARIOS</v>
      </c>
      <c r="X548" s="5" t="str">
        <f t="shared" si="96"/>
        <v>Clientes - Varios</v>
      </c>
      <c r="Y548" s="5">
        <v>99999999</v>
      </c>
      <c r="Z548" s="5" t="s">
        <v>34</v>
      </c>
      <c r="AA548" s="5" t="s">
        <v>35</v>
      </c>
      <c r="AD548" s="5" t="s">
        <v>36</v>
      </c>
      <c r="AE548" s="5">
        <v>423.73</v>
      </c>
      <c r="AF548" s="5">
        <v>0</v>
      </c>
      <c r="AG548" s="5">
        <v>76.27</v>
      </c>
      <c r="AH548" s="5">
        <f t="shared" si="97"/>
        <v>500</v>
      </c>
    </row>
    <row r="549" spans="1:34" x14ac:dyDescent="0.25">
      <c r="A549" s="5">
        <v>534</v>
      </c>
      <c r="B549" s="5" t="s">
        <v>55</v>
      </c>
      <c r="C549" s="5" t="s">
        <v>30</v>
      </c>
      <c r="D549" s="5" t="s">
        <v>726</v>
      </c>
      <c r="E549" s="15" t="str">
        <f t="shared" si="98"/>
        <v>B002</v>
      </c>
      <c r="F549" s="15" t="str">
        <f t="shared" si="88"/>
        <v>16013</v>
      </c>
      <c r="G549" s="15" t="str">
        <f t="shared" si="89"/>
        <v>2-1</v>
      </c>
      <c r="H549" s="5" t="s">
        <v>703</v>
      </c>
      <c r="I549" s="5">
        <f t="shared" si="90"/>
        <v>2</v>
      </c>
      <c r="J549" s="5">
        <f t="shared" si="91"/>
        <v>2022</v>
      </c>
      <c r="K549" s="5">
        <f t="shared" si="92"/>
        <v>15</v>
      </c>
      <c r="L549" s="7">
        <f t="shared" si="93"/>
        <v>44607</v>
      </c>
      <c r="M549" s="5" t="s">
        <v>703</v>
      </c>
      <c r="U549" s="5" t="s">
        <v>33</v>
      </c>
      <c r="V549" s="5" t="str">
        <f t="shared" si="94"/>
        <v>clientes - varios</v>
      </c>
      <c r="W549" s="5" t="str">
        <f t="shared" si="95"/>
        <v>CLIENTES - VARIOS</v>
      </c>
      <c r="X549" s="5" t="str">
        <f t="shared" si="96"/>
        <v>Clientes - Varios</v>
      </c>
      <c r="Y549" s="5">
        <v>99999999</v>
      </c>
      <c r="Z549" s="5" t="s">
        <v>34</v>
      </c>
      <c r="AA549" s="5" t="s">
        <v>35</v>
      </c>
      <c r="AD549" s="5" t="s">
        <v>36</v>
      </c>
      <c r="AE549" s="5">
        <v>423.73</v>
      </c>
      <c r="AF549" s="5">
        <v>0</v>
      </c>
      <c r="AG549" s="5">
        <v>76.27</v>
      </c>
      <c r="AH549" s="5">
        <f t="shared" si="97"/>
        <v>500</v>
      </c>
    </row>
    <row r="550" spans="1:34" x14ac:dyDescent="0.25">
      <c r="A550" s="5">
        <v>535</v>
      </c>
      <c r="B550" s="5" t="s">
        <v>29</v>
      </c>
      <c r="C550" s="5" t="s">
        <v>30</v>
      </c>
      <c r="D550" s="5" t="s">
        <v>727</v>
      </c>
      <c r="E550" s="15" t="str">
        <f t="shared" si="98"/>
        <v>B001</v>
      </c>
      <c r="F550" s="15" t="str">
        <f t="shared" si="88"/>
        <v>17138</v>
      </c>
      <c r="G550" s="15" t="str">
        <f t="shared" si="89"/>
        <v>1-1</v>
      </c>
      <c r="H550" s="5" t="s">
        <v>703</v>
      </c>
      <c r="I550" s="5">
        <f t="shared" si="90"/>
        <v>2</v>
      </c>
      <c r="J550" s="5">
        <f t="shared" si="91"/>
        <v>2022</v>
      </c>
      <c r="K550" s="5">
        <f t="shared" si="92"/>
        <v>15</v>
      </c>
      <c r="L550" s="7">
        <f t="shared" si="93"/>
        <v>44607</v>
      </c>
      <c r="M550" s="5" t="s">
        <v>703</v>
      </c>
      <c r="U550" s="5" t="s">
        <v>33</v>
      </c>
      <c r="V550" s="5" t="str">
        <f t="shared" si="94"/>
        <v>clientes - varios</v>
      </c>
      <c r="W550" s="5" t="str">
        <f t="shared" si="95"/>
        <v>CLIENTES - VARIOS</v>
      </c>
      <c r="X550" s="5" t="str">
        <f t="shared" si="96"/>
        <v>Clientes - Varios</v>
      </c>
      <c r="Y550" s="5">
        <v>99999999</v>
      </c>
      <c r="Z550" s="5" t="s">
        <v>34</v>
      </c>
      <c r="AA550" s="5" t="s">
        <v>35</v>
      </c>
      <c r="AD550" s="5" t="s">
        <v>36</v>
      </c>
      <c r="AE550" s="5">
        <v>423.73</v>
      </c>
      <c r="AF550" s="5">
        <v>0</v>
      </c>
      <c r="AG550" s="5">
        <v>76.27</v>
      </c>
      <c r="AH550" s="5">
        <f t="shared" si="97"/>
        <v>500</v>
      </c>
    </row>
    <row r="551" spans="1:34" x14ac:dyDescent="0.25">
      <c r="A551" s="5">
        <v>536</v>
      </c>
      <c r="B551" s="5" t="s">
        <v>29</v>
      </c>
      <c r="C551" s="5" t="s">
        <v>30</v>
      </c>
      <c r="D551" s="5" t="s">
        <v>728</v>
      </c>
      <c r="E551" s="15" t="str">
        <f t="shared" si="98"/>
        <v>B001</v>
      </c>
      <c r="F551" s="15" t="str">
        <f t="shared" si="88"/>
        <v>17137</v>
      </c>
      <c r="G551" s="15" t="str">
        <f t="shared" si="89"/>
        <v>1-1</v>
      </c>
      <c r="H551" s="5" t="s">
        <v>703</v>
      </c>
      <c r="I551" s="5">
        <f t="shared" si="90"/>
        <v>2</v>
      </c>
      <c r="J551" s="5">
        <f t="shared" si="91"/>
        <v>2022</v>
      </c>
      <c r="K551" s="5">
        <f t="shared" si="92"/>
        <v>15</v>
      </c>
      <c r="L551" s="7">
        <f t="shared" si="93"/>
        <v>44607</v>
      </c>
      <c r="M551" s="5" t="s">
        <v>703</v>
      </c>
      <c r="U551" s="5" t="s">
        <v>33</v>
      </c>
      <c r="V551" s="5" t="str">
        <f t="shared" si="94"/>
        <v>clientes - varios</v>
      </c>
      <c r="W551" s="5" t="str">
        <f t="shared" si="95"/>
        <v>CLIENTES - VARIOS</v>
      </c>
      <c r="X551" s="5" t="str">
        <f t="shared" si="96"/>
        <v>Clientes - Varios</v>
      </c>
      <c r="Y551" s="5">
        <v>99999999</v>
      </c>
      <c r="Z551" s="5" t="s">
        <v>34</v>
      </c>
      <c r="AA551" s="5" t="s">
        <v>35</v>
      </c>
      <c r="AD551" s="5" t="s">
        <v>36</v>
      </c>
      <c r="AE551" s="5">
        <v>423.73</v>
      </c>
      <c r="AF551" s="5">
        <v>0</v>
      </c>
      <c r="AG551" s="5">
        <v>76.27</v>
      </c>
      <c r="AH551" s="5">
        <f t="shared" si="97"/>
        <v>500</v>
      </c>
    </row>
    <row r="552" spans="1:34" x14ac:dyDescent="0.25">
      <c r="A552" s="5">
        <v>537</v>
      </c>
      <c r="B552" s="5" t="s">
        <v>29</v>
      </c>
      <c r="C552" s="5" t="s">
        <v>30</v>
      </c>
      <c r="D552" s="5" t="s">
        <v>729</v>
      </c>
      <c r="E552" s="15" t="str">
        <f t="shared" si="98"/>
        <v>B001</v>
      </c>
      <c r="F552" s="15" t="str">
        <f t="shared" si="88"/>
        <v>17136</v>
      </c>
      <c r="G552" s="15" t="str">
        <f t="shared" si="89"/>
        <v>1-1</v>
      </c>
      <c r="H552" s="5" t="s">
        <v>703</v>
      </c>
      <c r="I552" s="5">
        <f t="shared" si="90"/>
        <v>2</v>
      </c>
      <c r="J552" s="5">
        <f t="shared" si="91"/>
        <v>2022</v>
      </c>
      <c r="K552" s="5">
        <f t="shared" si="92"/>
        <v>15</v>
      </c>
      <c r="L552" s="7">
        <f t="shared" si="93"/>
        <v>44607</v>
      </c>
      <c r="M552" s="5" t="s">
        <v>703</v>
      </c>
      <c r="U552" s="5" t="s">
        <v>33</v>
      </c>
      <c r="V552" s="5" t="str">
        <f t="shared" si="94"/>
        <v>clientes - varios</v>
      </c>
      <c r="W552" s="5" t="str">
        <f t="shared" si="95"/>
        <v>CLIENTES - VARIOS</v>
      </c>
      <c r="X552" s="5" t="str">
        <f t="shared" si="96"/>
        <v>Clientes - Varios</v>
      </c>
      <c r="Y552" s="5">
        <v>99999999</v>
      </c>
      <c r="Z552" s="5" t="s">
        <v>34</v>
      </c>
      <c r="AA552" s="5" t="s">
        <v>35</v>
      </c>
      <c r="AD552" s="5" t="s">
        <v>36</v>
      </c>
      <c r="AE552" s="5">
        <v>423.73</v>
      </c>
      <c r="AF552" s="5">
        <v>0</v>
      </c>
      <c r="AG552" s="5">
        <v>76.27</v>
      </c>
      <c r="AH552" s="5">
        <f t="shared" si="97"/>
        <v>500</v>
      </c>
    </row>
    <row r="553" spans="1:34" x14ac:dyDescent="0.25">
      <c r="A553" s="5">
        <v>538</v>
      </c>
      <c r="B553" s="5" t="s">
        <v>29</v>
      </c>
      <c r="C553" s="5" t="s">
        <v>38</v>
      </c>
      <c r="D553" s="5" t="s">
        <v>730</v>
      </c>
      <c r="E553" s="15" t="str">
        <f t="shared" si="98"/>
        <v>F001</v>
      </c>
      <c r="F553" s="15" t="str">
        <f t="shared" si="88"/>
        <v>8504</v>
      </c>
      <c r="G553" s="15" t="str">
        <f t="shared" si="89"/>
        <v>1-8</v>
      </c>
      <c r="H553" s="5" t="s">
        <v>703</v>
      </c>
      <c r="I553" s="5">
        <f t="shared" si="90"/>
        <v>2</v>
      </c>
      <c r="J553" s="5">
        <f t="shared" si="91"/>
        <v>2022</v>
      </c>
      <c r="K553" s="5">
        <f t="shared" si="92"/>
        <v>15</v>
      </c>
      <c r="L553" s="7">
        <f t="shared" si="93"/>
        <v>44607</v>
      </c>
      <c r="M553" s="5" t="s">
        <v>703</v>
      </c>
      <c r="R553" s="5" t="s">
        <v>41</v>
      </c>
      <c r="S553" s="5" t="s">
        <v>40</v>
      </c>
      <c r="T553" s="5" t="s">
        <v>41</v>
      </c>
      <c r="U553" s="5" t="s">
        <v>265</v>
      </c>
      <c r="V553" s="5" t="str">
        <f t="shared" si="94"/>
        <v>empresa de transportes cj emperador e.i.r.l.</v>
      </c>
      <c r="W553" s="5" t="str">
        <f t="shared" si="95"/>
        <v>EMPRESA DE TRANSPORTES CJ EMPERADOR E.I.R.L.</v>
      </c>
      <c r="X553" s="5" t="str">
        <f t="shared" si="96"/>
        <v>Empresa De Transportes Cj Emperador E.I.R.L.</v>
      </c>
      <c r="Y553" s="5">
        <v>20603639210</v>
      </c>
      <c r="Z553" s="5" t="s">
        <v>34</v>
      </c>
      <c r="AA553" s="5" t="s">
        <v>35</v>
      </c>
      <c r="AD553" s="5" t="s">
        <v>36</v>
      </c>
      <c r="AE553" s="5">
        <v>508.48</v>
      </c>
      <c r="AF553" s="5">
        <v>0</v>
      </c>
      <c r="AG553" s="5">
        <v>91.53</v>
      </c>
      <c r="AH553" s="5">
        <f t="shared" si="97"/>
        <v>600.01</v>
      </c>
    </row>
    <row r="554" spans="1:34" x14ac:dyDescent="0.25">
      <c r="A554" s="5">
        <v>539</v>
      </c>
      <c r="B554" s="5" t="s">
        <v>49</v>
      </c>
      <c r="C554" s="5" t="s">
        <v>38</v>
      </c>
      <c r="D554" s="5" t="s">
        <v>731</v>
      </c>
      <c r="E554" s="15" t="str">
        <f t="shared" si="98"/>
        <v>F003</v>
      </c>
      <c r="F554" s="15" t="str">
        <f t="shared" si="88"/>
        <v>2098</v>
      </c>
      <c r="G554" s="15" t="str">
        <f t="shared" si="89"/>
        <v>3-2</v>
      </c>
      <c r="H554" s="5" t="s">
        <v>703</v>
      </c>
      <c r="I554" s="5">
        <f t="shared" si="90"/>
        <v>2</v>
      </c>
      <c r="J554" s="5">
        <f t="shared" si="91"/>
        <v>2022</v>
      </c>
      <c r="K554" s="5">
        <f t="shared" si="92"/>
        <v>15</v>
      </c>
      <c r="L554" s="7">
        <f t="shared" si="93"/>
        <v>44607</v>
      </c>
      <c r="M554" s="5" t="s">
        <v>703</v>
      </c>
      <c r="S554" s="5" t="s">
        <v>40</v>
      </c>
      <c r="T554" s="5" t="s">
        <v>41</v>
      </c>
      <c r="U554" s="5" t="s">
        <v>157</v>
      </c>
      <c r="V554" s="5" t="str">
        <f t="shared" si="94"/>
        <v>la torre vallejos fernando camilo</v>
      </c>
      <c r="W554" s="5" t="str">
        <f t="shared" si="95"/>
        <v>LA TORRE VALLEJOS FERNANDO CAMILO</v>
      </c>
      <c r="X554" s="5" t="str">
        <f t="shared" si="96"/>
        <v>La Torre Vallejos Fernando Camilo</v>
      </c>
      <c r="Y554" s="5">
        <v>10167268094</v>
      </c>
      <c r="Z554" s="5" t="s">
        <v>34</v>
      </c>
      <c r="AA554" s="5" t="s">
        <v>35</v>
      </c>
      <c r="AD554" s="5" t="s">
        <v>36</v>
      </c>
      <c r="AE554" s="5">
        <v>79.66</v>
      </c>
      <c r="AF554" s="5">
        <v>0</v>
      </c>
      <c r="AG554" s="5">
        <v>14.34</v>
      </c>
      <c r="AH554" s="5">
        <f t="shared" si="97"/>
        <v>94</v>
      </c>
    </row>
    <row r="555" spans="1:34" x14ac:dyDescent="0.25">
      <c r="A555" s="5">
        <v>540</v>
      </c>
      <c r="B555" s="5" t="s">
        <v>29</v>
      </c>
      <c r="C555" s="5" t="s">
        <v>30</v>
      </c>
      <c r="D555" s="5" t="s">
        <v>732</v>
      </c>
      <c r="E555" s="15" t="str">
        <f t="shared" si="98"/>
        <v>B001</v>
      </c>
      <c r="F555" s="15" t="str">
        <f t="shared" si="88"/>
        <v>17135</v>
      </c>
      <c r="G555" s="15" t="str">
        <f t="shared" si="89"/>
        <v>1-1</v>
      </c>
      <c r="H555" s="5" t="s">
        <v>703</v>
      </c>
      <c r="I555" s="5">
        <f t="shared" si="90"/>
        <v>2</v>
      </c>
      <c r="J555" s="5">
        <f t="shared" si="91"/>
        <v>2022</v>
      </c>
      <c r="K555" s="5">
        <f t="shared" si="92"/>
        <v>15</v>
      </c>
      <c r="L555" s="7">
        <f t="shared" si="93"/>
        <v>44607</v>
      </c>
      <c r="M555" s="5" t="s">
        <v>703</v>
      </c>
      <c r="U555" s="5" t="s">
        <v>33</v>
      </c>
      <c r="V555" s="5" t="str">
        <f t="shared" si="94"/>
        <v>clientes - varios</v>
      </c>
      <c r="W555" s="5" t="str">
        <f t="shared" si="95"/>
        <v>CLIENTES - VARIOS</v>
      </c>
      <c r="X555" s="5" t="str">
        <f t="shared" si="96"/>
        <v>Clientes - Varios</v>
      </c>
      <c r="Y555" s="5">
        <v>99999999</v>
      </c>
      <c r="Z555" s="5" t="s">
        <v>34</v>
      </c>
      <c r="AA555" s="5" t="s">
        <v>35</v>
      </c>
      <c r="AD555" s="5" t="s">
        <v>36</v>
      </c>
      <c r="AE555" s="5">
        <v>194.92</v>
      </c>
      <c r="AF555" s="5">
        <v>0</v>
      </c>
      <c r="AG555" s="5">
        <v>35.08</v>
      </c>
      <c r="AH555" s="5">
        <f t="shared" si="97"/>
        <v>230</v>
      </c>
    </row>
    <row r="556" spans="1:34" x14ac:dyDescent="0.25">
      <c r="A556" s="5">
        <v>541</v>
      </c>
      <c r="B556" s="5" t="s">
        <v>29</v>
      </c>
      <c r="C556" s="5" t="s">
        <v>38</v>
      </c>
      <c r="D556" s="5" t="s">
        <v>733</v>
      </c>
      <c r="E556" s="15" t="str">
        <f t="shared" si="98"/>
        <v>F001</v>
      </c>
      <c r="F556" s="15" t="str">
        <f t="shared" si="88"/>
        <v>8503</v>
      </c>
      <c r="G556" s="15" t="str">
        <f t="shared" si="89"/>
        <v>1-8</v>
      </c>
      <c r="H556" s="5" t="s">
        <v>703</v>
      </c>
      <c r="I556" s="5">
        <f t="shared" si="90"/>
        <v>2</v>
      </c>
      <c r="J556" s="5">
        <f t="shared" si="91"/>
        <v>2022</v>
      </c>
      <c r="K556" s="5">
        <f t="shared" si="92"/>
        <v>15</v>
      </c>
      <c r="L556" s="7">
        <f t="shared" si="93"/>
        <v>44607</v>
      </c>
      <c r="M556" s="5" t="s">
        <v>703</v>
      </c>
      <c r="R556" s="5" t="s">
        <v>60</v>
      </c>
      <c r="S556" s="5" t="s">
        <v>61</v>
      </c>
      <c r="T556" s="5" t="s">
        <v>60</v>
      </c>
      <c r="U556" s="5" t="s">
        <v>472</v>
      </c>
      <c r="V556" s="5" t="str">
        <f t="shared" si="94"/>
        <v>mega negocios el oferton sociedad anonima cerrada</v>
      </c>
      <c r="W556" s="5" t="str">
        <f t="shared" si="95"/>
        <v>MEGA NEGOCIOS EL OFERTON SOCIEDAD ANONIMA CERRADA</v>
      </c>
      <c r="X556" s="5" t="str">
        <f t="shared" si="96"/>
        <v>Mega Negocios El Oferton Sociedad Anonima Cerrada</v>
      </c>
      <c r="Y556" s="5">
        <v>20495882595</v>
      </c>
      <c r="Z556" s="5" t="s">
        <v>34</v>
      </c>
      <c r="AA556" s="5" t="s">
        <v>35</v>
      </c>
      <c r="AD556" s="5" t="s">
        <v>36</v>
      </c>
      <c r="AE556" s="5">
        <v>932.2</v>
      </c>
      <c r="AF556" s="5">
        <v>0</v>
      </c>
      <c r="AG556" s="5">
        <v>167.8</v>
      </c>
      <c r="AH556" s="5">
        <f t="shared" si="97"/>
        <v>1100</v>
      </c>
    </row>
    <row r="557" spans="1:34" x14ac:dyDescent="0.25">
      <c r="A557" s="5">
        <v>542</v>
      </c>
      <c r="B557" s="5" t="s">
        <v>29</v>
      </c>
      <c r="C557" s="5" t="s">
        <v>38</v>
      </c>
      <c r="D557" s="5" t="s">
        <v>734</v>
      </c>
      <c r="E557" s="15" t="str">
        <f t="shared" si="98"/>
        <v>F001</v>
      </c>
      <c r="F557" s="15" t="str">
        <f t="shared" si="88"/>
        <v>8502</v>
      </c>
      <c r="G557" s="15" t="str">
        <f t="shared" si="89"/>
        <v>1-8</v>
      </c>
      <c r="H557" s="5" t="s">
        <v>703</v>
      </c>
      <c r="I557" s="5">
        <f t="shared" si="90"/>
        <v>2</v>
      </c>
      <c r="J557" s="5">
        <f t="shared" si="91"/>
        <v>2022</v>
      </c>
      <c r="K557" s="5">
        <f t="shared" si="92"/>
        <v>15</v>
      </c>
      <c r="L557" s="7">
        <f t="shared" si="93"/>
        <v>44607</v>
      </c>
      <c r="M557" s="5" t="s">
        <v>703</v>
      </c>
      <c r="S557" s="5" t="s">
        <v>40</v>
      </c>
      <c r="T557" s="5" t="s">
        <v>41</v>
      </c>
      <c r="U557" s="5" t="s">
        <v>42</v>
      </c>
      <c r="V557" s="5" t="str">
        <f t="shared" si="94"/>
        <v>cubas tapia yon elvis</v>
      </c>
      <c r="W557" s="5" t="str">
        <f t="shared" si="95"/>
        <v>CUBAS TAPIA YON ELVIS</v>
      </c>
      <c r="X557" s="5" t="str">
        <f t="shared" si="96"/>
        <v>Cubas Tapia Yon Elvis</v>
      </c>
      <c r="Y557" s="5">
        <v>10707562914</v>
      </c>
      <c r="Z557" s="5" t="s">
        <v>34</v>
      </c>
      <c r="AA557" s="5" t="s">
        <v>35</v>
      </c>
      <c r="AD557" s="5" t="s">
        <v>36</v>
      </c>
      <c r="AE557" s="5">
        <v>500</v>
      </c>
      <c r="AF557" s="5">
        <v>0</v>
      </c>
      <c r="AG557" s="5">
        <v>90</v>
      </c>
      <c r="AH557" s="5">
        <f t="shared" si="97"/>
        <v>590</v>
      </c>
    </row>
    <row r="558" spans="1:34" x14ac:dyDescent="0.25">
      <c r="A558" s="5">
        <v>543</v>
      </c>
      <c r="B558" s="5" t="s">
        <v>49</v>
      </c>
      <c r="C558" s="5" t="s">
        <v>38</v>
      </c>
      <c r="D558" s="5" t="s">
        <v>735</v>
      </c>
      <c r="E558" s="15" t="str">
        <f t="shared" si="98"/>
        <v>F003</v>
      </c>
      <c r="F558" s="15" t="str">
        <f t="shared" si="88"/>
        <v>2097</v>
      </c>
      <c r="G558" s="15" t="str">
        <f t="shared" si="89"/>
        <v>3-2</v>
      </c>
      <c r="H558" s="5" t="s">
        <v>703</v>
      </c>
      <c r="I558" s="5">
        <f t="shared" si="90"/>
        <v>2</v>
      </c>
      <c r="J558" s="5">
        <f t="shared" si="91"/>
        <v>2022</v>
      </c>
      <c r="K558" s="5">
        <f t="shared" si="92"/>
        <v>15</v>
      </c>
      <c r="L558" s="7">
        <f t="shared" si="93"/>
        <v>44607</v>
      </c>
      <c r="M558" s="5" t="s">
        <v>703</v>
      </c>
      <c r="R558" s="5" t="s">
        <v>736</v>
      </c>
      <c r="S558" s="5" t="s">
        <v>737</v>
      </c>
      <c r="T558" s="5" t="s">
        <v>736</v>
      </c>
      <c r="U558" s="5" t="s">
        <v>738</v>
      </c>
      <c r="V558" s="5" t="str">
        <f t="shared" si="94"/>
        <v>servicios grupos electrogenos telecomunicaciones energia s.r.l</v>
      </c>
      <c r="W558" s="5" t="str">
        <f t="shared" si="95"/>
        <v>SERVICIOS GRUPOS ELECTROGENOS TELECOMUNICACIONES ENERGIA S.R.L</v>
      </c>
      <c r="X558" s="5" t="str">
        <f t="shared" si="96"/>
        <v>Servicios Grupos Electrogenos Telecomunicaciones Energia S.R.L</v>
      </c>
      <c r="Y558" s="5">
        <v>20601373981</v>
      </c>
      <c r="Z558" s="5" t="s">
        <v>34</v>
      </c>
      <c r="AA558" s="5" t="s">
        <v>35</v>
      </c>
      <c r="AD558" s="5" t="s">
        <v>36</v>
      </c>
      <c r="AE558" s="5">
        <v>42.37</v>
      </c>
      <c r="AF558" s="5">
        <v>0</v>
      </c>
      <c r="AG558" s="5">
        <v>7.63</v>
      </c>
      <c r="AH558" s="5">
        <f t="shared" si="97"/>
        <v>50</v>
      </c>
    </row>
    <row r="559" spans="1:34" x14ac:dyDescent="0.25">
      <c r="A559" s="5">
        <v>544</v>
      </c>
      <c r="B559" s="5" t="s">
        <v>29</v>
      </c>
      <c r="C559" s="5" t="s">
        <v>38</v>
      </c>
      <c r="D559" s="5" t="s">
        <v>739</v>
      </c>
      <c r="E559" s="15" t="str">
        <f t="shared" si="98"/>
        <v>F001</v>
      </c>
      <c r="F559" s="15" t="str">
        <f t="shared" si="88"/>
        <v>8501</v>
      </c>
      <c r="G559" s="15" t="str">
        <f t="shared" si="89"/>
        <v>1-8</v>
      </c>
      <c r="H559" s="5" t="s">
        <v>703</v>
      </c>
      <c r="I559" s="5">
        <f t="shared" si="90"/>
        <v>2</v>
      </c>
      <c r="J559" s="5">
        <f t="shared" si="91"/>
        <v>2022</v>
      </c>
      <c r="K559" s="5">
        <f t="shared" si="92"/>
        <v>15</v>
      </c>
      <c r="L559" s="7">
        <f t="shared" si="93"/>
        <v>44607</v>
      </c>
      <c r="M559" s="5" t="s">
        <v>703</v>
      </c>
      <c r="R559" s="5" t="s">
        <v>395</v>
      </c>
      <c r="S559" s="5" t="s">
        <v>168</v>
      </c>
      <c r="T559" s="5" t="s">
        <v>169</v>
      </c>
      <c r="U559" s="5" t="s">
        <v>396</v>
      </c>
      <c r="V559" s="5" t="str">
        <f t="shared" si="94"/>
        <v>transportes pasamayo s r ltda</v>
      </c>
      <c r="W559" s="5" t="str">
        <f t="shared" si="95"/>
        <v>TRANSPORTES PASAMAYO S R LTDA</v>
      </c>
      <c r="X559" s="5" t="str">
        <f t="shared" si="96"/>
        <v>Transportes Pasamayo S R Ltda</v>
      </c>
      <c r="Y559" s="5">
        <v>20225171719</v>
      </c>
      <c r="Z559" s="5" t="s">
        <v>34</v>
      </c>
      <c r="AA559" s="5" t="s">
        <v>35</v>
      </c>
      <c r="AD559" s="5" t="s">
        <v>36</v>
      </c>
      <c r="AE559" s="5">
        <v>178.81</v>
      </c>
      <c r="AF559" s="5">
        <v>0</v>
      </c>
      <c r="AG559" s="5">
        <v>32.19</v>
      </c>
      <c r="AH559" s="5">
        <f t="shared" si="97"/>
        <v>211</v>
      </c>
    </row>
    <row r="560" spans="1:34" x14ac:dyDescent="0.25">
      <c r="A560" s="5">
        <v>545</v>
      </c>
      <c r="B560" s="5" t="s">
        <v>29</v>
      </c>
      <c r="C560" s="5" t="s">
        <v>38</v>
      </c>
      <c r="D560" s="5" t="s">
        <v>740</v>
      </c>
      <c r="E560" s="15" t="str">
        <f t="shared" si="98"/>
        <v>F001</v>
      </c>
      <c r="F560" s="15" t="str">
        <f t="shared" si="88"/>
        <v>8500</v>
      </c>
      <c r="G560" s="15" t="str">
        <f t="shared" si="89"/>
        <v>1-8</v>
      </c>
      <c r="H560" s="5" t="s">
        <v>703</v>
      </c>
      <c r="I560" s="5">
        <f t="shared" si="90"/>
        <v>2</v>
      </c>
      <c r="J560" s="5">
        <f t="shared" si="91"/>
        <v>2022</v>
      </c>
      <c r="K560" s="5">
        <f t="shared" si="92"/>
        <v>15</v>
      </c>
      <c r="L560" s="7">
        <f t="shared" si="93"/>
        <v>44607</v>
      </c>
      <c r="M560" s="5" t="s">
        <v>703</v>
      </c>
      <c r="R560" s="5" t="s">
        <v>87</v>
      </c>
      <c r="S560" s="5" t="s">
        <v>40</v>
      </c>
      <c r="T560" s="5" t="s">
        <v>41</v>
      </c>
      <c r="U560" s="5" t="s">
        <v>440</v>
      </c>
      <c r="V560" s="5" t="str">
        <f t="shared" si="94"/>
        <v>transportes jholer e.i.r.l.</v>
      </c>
      <c r="W560" s="5" t="str">
        <f t="shared" si="95"/>
        <v>TRANSPORTES JHOLER E.I.R.L.</v>
      </c>
      <c r="X560" s="5" t="str">
        <f t="shared" si="96"/>
        <v>Transportes Jholer E.I.R.L.</v>
      </c>
      <c r="Y560" s="5">
        <v>20602720684</v>
      </c>
      <c r="Z560" s="5" t="s">
        <v>34</v>
      </c>
      <c r="AA560" s="5" t="s">
        <v>35</v>
      </c>
      <c r="AD560" s="5" t="s">
        <v>36</v>
      </c>
      <c r="AE560" s="5">
        <v>415.25</v>
      </c>
      <c r="AF560" s="5">
        <v>0</v>
      </c>
      <c r="AG560" s="5">
        <v>74.75</v>
      </c>
      <c r="AH560" s="5">
        <f t="shared" si="97"/>
        <v>490</v>
      </c>
    </row>
    <row r="561" spans="1:34" x14ac:dyDescent="0.25">
      <c r="A561" s="5">
        <v>546</v>
      </c>
      <c r="B561" s="5" t="s">
        <v>29</v>
      </c>
      <c r="C561" s="5" t="s">
        <v>38</v>
      </c>
      <c r="D561" s="5" t="s">
        <v>741</v>
      </c>
      <c r="E561" s="15" t="str">
        <f t="shared" si="98"/>
        <v>F001</v>
      </c>
      <c r="F561" s="15" t="str">
        <f t="shared" si="88"/>
        <v>8499</v>
      </c>
      <c r="G561" s="15" t="str">
        <f t="shared" si="89"/>
        <v>1-8</v>
      </c>
      <c r="H561" s="5" t="s">
        <v>703</v>
      </c>
      <c r="I561" s="5">
        <f t="shared" si="90"/>
        <v>2</v>
      </c>
      <c r="J561" s="5">
        <f t="shared" si="91"/>
        <v>2022</v>
      </c>
      <c r="K561" s="5">
        <f t="shared" si="92"/>
        <v>15</v>
      </c>
      <c r="L561" s="7">
        <f t="shared" si="93"/>
        <v>44607</v>
      </c>
      <c r="M561" s="5" t="s">
        <v>703</v>
      </c>
      <c r="S561" s="5" t="s">
        <v>40</v>
      </c>
      <c r="T561" s="5" t="s">
        <v>41</v>
      </c>
      <c r="U561" s="5" t="s">
        <v>83</v>
      </c>
      <c r="V561" s="5" t="str">
        <f t="shared" si="94"/>
        <v>sosa pagaza elias fernando</v>
      </c>
      <c r="W561" s="5" t="str">
        <f t="shared" si="95"/>
        <v>SOSA PAGAZA ELIAS FERNANDO</v>
      </c>
      <c r="X561" s="5" t="str">
        <f t="shared" si="96"/>
        <v>Sosa Pagaza Elias Fernando</v>
      </c>
      <c r="Y561" s="5">
        <v>10000974787</v>
      </c>
      <c r="Z561" s="5" t="s">
        <v>34</v>
      </c>
      <c r="AA561" s="5" t="s">
        <v>35</v>
      </c>
      <c r="AD561" s="5" t="s">
        <v>36</v>
      </c>
      <c r="AE561" s="5">
        <v>254.24</v>
      </c>
      <c r="AF561" s="5">
        <v>0</v>
      </c>
      <c r="AG561" s="5">
        <v>45.76</v>
      </c>
      <c r="AH561" s="5">
        <f t="shared" si="97"/>
        <v>300</v>
      </c>
    </row>
    <row r="562" spans="1:34" x14ac:dyDescent="0.25">
      <c r="A562" s="5">
        <v>547</v>
      </c>
      <c r="B562" s="5" t="s">
        <v>29</v>
      </c>
      <c r="C562" s="5" t="s">
        <v>38</v>
      </c>
      <c r="D562" s="5" t="s">
        <v>742</v>
      </c>
      <c r="E562" s="15" t="str">
        <f t="shared" si="98"/>
        <v>F001</v>
      </c>
      <c r="F562" s="15" t="str">
        <f t="shared" si="88"/>
        <v>8498</v>
      </c>
      <c r="G562" s="15" t="str">
        <f t="shared" si="89"/>
        <v>1-8</v>
      </c>
      <c r="H562" s="5" t="s">
        <v>703</v>
      </c>
      <c r="I562" s="5">
        <f t="shared" si="90"/>
        <v>2</v>
      </c>
      <c r="J562" s="5">
        <f t="shared" si="91"/>
        <v>2022</v>
      </c>
      <c r="K562" s="5">
        <f t="shared" si="92"/>
        <v>15</v>
      </c>
      <c r="L562" s="7">
        <f t="shared" si="93"/>
        <v>44607</v>
      </c>
      <c r="M562" s="5" t="s">
        <v>703</v>
      </c>
      <c r="S562" s="5" t="s">
        <v>168</v>
      </c>
      <c r="T562" s="5" t="s">
        <v>169</v>
      </c>
      <c r="U562" s="5" t="s">
        <v>269</v>
      </c>
      <c r="V562" s="5" t="str">
        <f t="shared" si="94"/>
        <v>rios coronel maria marcelina</v>
      </c>
      <c r="W562" s="5" t="str">
        <f t="shared" si="95"/>
        <v>RIOS CORONEL MARIA MARCELINA</v>
      </c>
      <c r="X562" s="5" t="str">
        <f t="shared" si="96"/>
        <v>Rios Coronel Maria Marcelina</v>
      </c>
      <c r="Y562" s="5">
        <v>10451194114</v>
      </c>
      <c r="Z562" s="5" t="s">
        <v>34</v>
      </c>
      <c r="AA562" s="5" t="s">
        <v>35</v>
      </c>
      <c r="AD562" s="5" t="s">
        <v>36</v>
      </c>
      <c r="AE562" s="5">
        <v>508.48</v>
      </c>
      <c r="AF562" s="5">
        <v>0</v>
      </c>
      <c r="AG562" s="5">
        <v>91.53</v>
      </c>
      <c r="AH562" s="5">
        <f t="shared" si="97"/>
        <v>600.01</v>
      </c>
    </row>
    <row r="563" spans="1:34" x14ac:dyDescent="0.25">
      <c r="A563" s="5">
        <v>548</v>
      </c>
      <c r="B563" s="5" t="s">
        <v>29</v>
      </c>
      <c r="C563" s="5" t="s">
        <v>38</v>
      </c>
      <c r="D563" s="5" t="s">
        <v>743</v>
      </c>
      <c r="E563" s="15" t="str">
        <f t="shared" si="98"/>
        <v>F001</v>
      </c>
      <c r="F563" s="15" t="str">
        <f t="shared" si="88"/>
        <v>8497</v>
      </c>
      <c r="G563" s="15" t="str">
        <f t="shared" si="89"/>
        <v>1-8</v>
      </c>
      <c r="H563" s="5" t="s">
        <v>703</v>
      </c>
      <c r="I563" s="5">
        <f t="shared" si="90"/>
        <v>2</v>
      </c>
      <c r="J563" s="5">
        <f t="shared" si="91"/>
        <v>2022</v>
      </c>
      <c r="K563" s="5">
        <f t="shared" si="92"/>
        <v>15</v>
      </c>
      <c r="L563" s="7">
        <f t="shared" si="93"/>
        <v>44607</v>
      </c>
      <c r="M563" s="5" t="s">
        <v>703</v>
      </c>
      <c r="R563" s="5" t="s">
        <v>211</v>
      </c>
      <c r="S563" s="5" t="s">
        <v>61</v>
      </c>
      <c r="T563" s="5" t="s">
        <v>211</v>
      </c>
      <c r="U563" s="5" t="s">
        <v>744</v>
      </c>
      <c r="V563" s="5" t="str">
        <f t="shared" si="94"/>
        <v>grupo constructor berrios s.a.c</v>
      </c>
      <c r="W563" s="5" t="str">
        <f t="shared" si="95"/>
        <v>GRUPO CONSTRUCTOR BERRIOS S.A.C</v>
      </c>
      <c r="X563" s="5" t="str">
        <f t="shared" si="96"/>
        <v>Grupo Constructor Berrios S.A.C</v>
      </c>
      <c r="Y563" s="5">
        <v>20493988329</v>
      </c>
      <c r="Z563" s="5" t="s">
        <v>34</v>
      </c>
      <c r="AA563" s="5" t="s">
        <v>35</v>
      </c>
      <c r="AD563" s="5" t="s">
        <v>36</v>
      </c>
      <c r="AE563" s="5">
        <v>754.24</v>
      </c>
      <c r="AF563" s="5">
        <v>0</v>
      </c>
      <c r="AG563" s="5">
        <v>135.76</v>
      </c>
      <c r="AH563" s="5">
        <f t="shared" si="97"/>
        <v>890</v>
      </c>
    </row>
    <row r="564" spans="1:34" x14ac:dyDescent="0.25">
      <c r="A564" s="5">
        <v>549</v>
      </c>
      <c r="B564" s="5" t="s">
        <v>29</v>
      </c>
      <c r="C564" s="5" t="s">
        <v>38</v>
      </c>
      <c r="D564" s="5" t="s">
        <v>745</v>
      </c>
      <c r="E564" s="15" t="str">
        <f t="shared" si="98"/>
        <v>F001</v>
      </c>
      <c r="F564" s="15" t="str">
        <f t="shared" si="88"/>
        <v>8496</v>
      </c>
      <c r="G564" s="15" t="str">
        <f t="shared" si="89"/>
        <v>1-8</v>
      </c>
      <c r="H564" s="5" t="s">
        <v>703</v>
      </c>
      <c r="I564" s="5">
        <f t="shared" si="90"/>
        <v>2</v>
      </c>
      <c r="J564" s="5">
        <f t="shared" si="91"/>
        <v>2022</v>
      </c>
      <c r="K564" s="5">
        <f t="shared" si="92"/>
        <v>15</v>
      </c>
      <c r="L564" s="7">
        <f t="shared" si="93"/>
        <v>44607</v>
      </c>
      <c r="M564" s="5" t="s">
        <v>703</v>
      </c>
      <c r="R564" s="5" t="s">
        <v>60</v>
      </c>
      <c r="S564" s="5" t="s">
        <v>61</v>
      </c>
      <c r="T564" s="5" t="s">
        <v>60</v>
      </c>
      <c r="U564" s="5" t="s">
        <v>70</v>
      </c>
      <c r="V564" s="5" t="str">
        <f t="shared" si="94"/>
        <v>corporacion lems s.a.c.</v>
      </c>
      <c r="W564" s="5" t="str">
        <f t="shared" si="95"/>
        <v>CORPORACION LEMS S.A.C.</v>
      </c>
      <c r="X564" s="5" t="str">
        <f t="shared" si="96"/>
        <v>Corporacion Lems S.A.C.</v>
      </c>
      <c r="Y564" s="5">
        <v>20529359625</v>
      </c>
      <c r="Z564" s="5" t="s">
        <v>34</v>
      </c>
      <c r="AA564" s="5" t="s">
        <v>35</v>
      </c>
      <c r="AD564" s="5" t="s">
        <v>36</v>
      </c>
      <c r="AE564" s="5">
        <v>1071.3599999999999</v>
      </c>
      <c r="AF564" s="5">
        <v>0</v>
      </c>
      <c r="AG564" s="5">
        <v>192.84</v>
      </c>
      <c r="AH564" s="5">
        <f t="shared" si="97"/>
        <v>1264.1999999999998</v>
      </c>
    </row>
    <row r="565" spans="1:34" x14ac:dyDescent="0.25">
      <c r="A565" s="5">
        <v>550</v>
      </c>
      <c r="B565" s="5" t="s">
        <v>29</v>
      </c>
      <c r="C565" s="5" t="s">
        <v>38</v>
      </c>
      <c r="D565" s="5" t="s">
        <v>746</v>
      </c>
      <c r="E565" s="15" t="str">
        <f t="shared" si="98"/>
        <v>F001</v>
      </c>
      <c r="F565" s="15" t="str">
        <f t="shared" si="88"/>
        <v>8495</v>
      </c>
      <c r="G565" s="15" t="str">
        <f t="shared" si="89"/>
        <v>1-8</v>
      </c>
      <c r="H565" s="5" t="s">
        <v>703</v>
      </c>
      <c r="I565" s="5">
        <f t="shared" si="90"/>
        <v>2</v>
      </c>
      <c r="J565" s="5">
        <f t="shared" si="91"/>
        <v>2022</v>
      </c>
      <c r="K565" s="5">
        <f t="shared" si="92"/>
        <v>15</v>
      </c>
      <c r="L565" s="7">
        <f t="shared" si="93"/>
        <v>44607</v>
      </c>
      <c r="M565" s="5" t="s">
        <v>703</v>
      </c>
      <c r="R565" s="5" t="s">
        <v>60</v>
      </c>
      <c r="S565" s="5" t="s">
        <v>61</v>
      </c>
      <c r="T565" s="5" t="s">
        <v>60</v>
      </c>
      <c r="U565" s="5" t="s">
        <v>70</v>
      </c>
      <c r="V565" s="5" t="str">
        <f t="shared" si="94"/>
        <v>corporacion lems s.a.c.</v>
      </c>
      <c r="W565" s="5" t="str">
        <f t="shared" si="95"/>
        <v>CORPORACION LEMS S.A.C.</v>
      </c>
      <c r="X565" s="5" t="str">
        <f t="shared" si="96"/>
        <v>Corporacion Lems S.A.C.</v>
      </c>
      <c r="Y565" s="5">
        <v>20529359625</v>
      </c>
      <c r="Z565" s="5" t="s">
        <v>34</v>
      </c>
      <c r="AA565" s="5" t="s">
        <v>35</v>
      </c>
      <c r="AD565" s="5" t="s">
        <v>36</v>
      </c>
      <c r="AE565" s="5">
        <v>747.46</v>
      </c>
      <c r="AF565" s="5">
        <v>0</v>
      </c>
      <c r="AG565" s="5">
        <v>134.54</v>
      </c>
      <c r="AH565" s="5">
        <f t="shared" si="97"/>
        <v>882</v>
      </c>
    </row>
    <row r="566" spans="1:34" x14ac:dyDescent="0.25">
      <c r="A566" s="5">
        <v>551</v>
      </c>
      <c r="B566" s="5" t="s">
        <v>29</v>
      </c>
      <c r="C566" s="5" t="s">
        <v>38</v>
      </c>
      <c r="D566" s="5" t="s">
        <v>747</v>
      </c>
      <c r="E566" s="15" t="str">
        <f t="shared" si="98"/>
        <v>F001</v>
      </c>
      <c r="F566" s="15" t="str">
        <f t="shared" si="88"/>
        <v>8494</v>
      </c>
      <c r="G566" s="15" t="str">
        <f t="shared" si="89"/>
        <v>1-8</v>
      </c>
      <c r="H566" s="5" t="s">
        <v>703</v>
      </c>
      <c r="I566" s="5">
        <f t="shared" si="90"/>
        <v>2</v>
      </c>
      <c r="J566" s="5">
        <f t="shared" si="91"/>
        <v>2022</v>
      </c>
      <c r="K566" s="5">
        <f t="shared" si="92"/>
        <v>15</v>
      </c>
      <c r="L566" s="7">
        <f t="shared" si="93"/>
        <v>44607</v>
      </c>
      <c r="M566" s="5" t="s">
        <v>703</v>
      </c>
      <c r="R566" s="5" t="s">
        <v>167</v>
      </c>
      <c r="S566" s="5" t="s">
        <v>168</v>
      </c>
      <c r="T566" s="5" t="s">
        <v>169</v>
      </c>
      <c r="U566" s="5" t="s">
        <v>170</v>
      </c>
      <c r="V566" s="5" t="str">
        <f t="shared" si="94"/>
        <v>fruzzali e.i.r.l.</v>
      </c>
      <c r="W566" s="5" t="str">
        <f t="shared" si="95"/>
        <v>FRUZZALI E.I.R.L.</v>
      </c>
      <c r="X566" s="5" t="str">
        <f t="shared" si="96"/>
        <v>Fruzzali E.I.R.L.</v>
      </c>
      <c r="Y566" s="5">
        <v>20550653738</v>
      </c>
      <c r="Z566" s="5" t="s">
        <v>34</v>
      </c>
      <c r="AA566" s="5" t="s">
        <v>35</v>
      </c>
      <c r="AD566" s="5" t="s">
        <v>36</v>
      </c>
      <c r="AE566" s="5">
        <v>84.75</v>
      </c>
      <c r="AF566" s="5">
        <v>0</v>
      </c>
      <c r="AG566" s="5">
        <v>15.25</v>
      </c>
      <c r="AH566" s="5">
        <f t="shared" si="97"/>
        <v>100</v>
      </c>
    </row>
    <row r="567" spans="1:34" x14ac:dyDescent="0.25">
      <c r="A567" s="5">
        <v>552</v>
      </c>
      <c r="B567" s="5" t="s">
        <v>49</v>
      </c>
      <c r="C567" s="5" t="s">
        <v>38</v>
      </c>
      <c r="D567" s="5" t="s">
        <v>748</v>
      </c>
      <c r="E567" s="15" t="str">
        <f t="shared" si="98"/>
        <v>F003</v>
      </c>
      <c r="F567" s="15" t="str">
        <f t="shared" si="88"/>
        <v>2096</v>
      </c>
      <c r="G567" s="15" t="str">
        <f t="shared" si="89"/>
        <v>3-2</v>
      </c>
      <c r="H567" s="5" t="s">
        <v>703</v>
      </c>
      <c r="I567" s="5">
        <f t="shared" si="90"/>
        <v>2</v>
      </c>
      <c r="J567" s="5">
        <f t="shared" si="91"/>
        <v>2022</v>
      </c>
      <c r="K567" s="5">
        <f t="shared" si="92"/>
        <v>15</v>
      </c>
      <c r="L567" s="7">
        <f t="shared" si="93"/>
        <v>44607</v>
      </c>
      <c r="M567" s="5" t="s">
        <v>703</v>
      </c>
      <c r="S567" s="5" t="s">
        <v>40</v>
      </c>
      <c r="T567" s="5" t="s">
        <v>41</v>
      </c>
      <c r="U567" s="5" t="s">
        <v>475</v>
      </c>
      <c r="V567" s="5" t="str">
        <f t="shared" si="94"/>
        <v>tello cruz anita maribel</v>
      </c>
      <c r="W567" s="5" t="str">
        <f t="shared" si="95"/>
        <v>TELLO CRUZ ANITA MARIBEL</v>
      </c>
      <c r="X567" s="5" t="str">
        <f t="shared" si="96"/>
        <v>Tello Cruz Anita Maribel</v>
      </c>
      <c r="Y567" s="5">
        <v>10424557400</v>
      </c>
      <c r="Z567" s="5" t="s">
        <v>34</v>
      </c>
      <c r="AA567" s="5" t="s">
        <v>35</v>
      </c>
      <c r="AD567" s="5" t="s">
        <v>36</v>
      </c>
      <c r="AE567" s="5">
        <v>45.76</v>
      </c>
      <c r="AF567" s="5">
        <v>0</v>
      </c>
      <c r="AG567" s="5">
        <v>8.24</v>
      </c>
      <c r="AH567" s="5">
        <f t="shared" si="97"/>
        <v>54</v>
      </c>
    </row>
    <row r="568" spans="1:34" x14ac:dyDescent="0.25">
      <c r="A568" s="5">
        <v>553</v>
      </c>
      <c r="B568" s="5" t="s">
        <v>29</v>
      </c>
      <c r="C568" s="5" t="s">
        <v>38</v>
      </c>
      <c r="D568" s="5" t="s">
        <v>749</v>
      </c>
      <c r="E568" s="15" t="str">
        <f t="shared" si="98"/>
        <v>F001</v>
      </c>
      <c r="F568" s="15" t="str">
        <f t="shared" si="88"/>
        <v>8493</v>
      </c>
      <c r="G568" s="15" t="str">
        <f t="shared" si="89"/>
        <v>1-8</v>
      </c>
      <c r="H568" s="5" t="s">
        <v>703</v>
      </c>
      <c r="I568" s="5">
        <f t="shared" si="90"/>
        <v>2</v>
      </c>
      <c r="J568" s="5">
        <f t="shared" si="91"/>
        <v>2022</v>
      </c>
      <c r="K568" s="5">
        <f t="shared" si="92"/>
        <v>15</v>
      </c>
      <c r="L568" s="7">
        <f t="shared" si="93"/>
        <v>44607</v>
      </c>
      <c r="M568" s="5" t="s">
        <v>703</v>
      </c>
      <c r="U568" s="5" t="s">
        <v>190</v>
      </c>
      <c r="V568" s="5" t="str">
        <f t="shared" si="94"/>
        <v>deprisa logistica eirl</v>
      </c>
      <c r="W568" s="5" t="str">
        <f t="shared" si="95"/>
        <v>DEPRISA LOGISTICA EIRL</v>
      </c>
      <c r="X568" s="5" t="str">
        <f t="shared" si="96"/>
        <v>Deprisa Logistica Eirl</v>
      </c>
      <c r="Y568" s="5">
        <v>20604757836</v>
      </c>
      <c r="Z568" s="5" t="s">
        <v>34</v>
      </c>
      <c r="AA568" s="5" t="s">
        <v>35</v>
      </c>
      <c r="AD568" s="5" t="s">
        <v>36</v>
      </c>
      <c r="AE568" s="5">
        <v>847.46</v>
      </c>
      <c r="AF568" s="5">
        <v>0</v>
      </c>
      <c r="AG568" s="5">
        <v>152.54</v>
      </c>
      <c r="AH568" s="5">
        <f t="shared" si="97"/>
        <v>1000</v>
      </c>
    </row>
    <row r="569" spans="1:34" x14ac:dyDescent="0.25">
      <c r="A569" s="5">
        <v>554</v>
      </c>
      <c r="B569" s="5" t="s">
        <v>29</v>
      </c>
      <c r="C569" s="5" t="s">
        <v>38</v>
      </c>
      <c r="D569" s="5" t="s">
        <v>750</v>
      </c>
      <c r="E569" s="15" t="str">
        <f t="shared" si="98"/>
        <v>F001</v>
      </c>
      <c r="F569" s="15" t="str">
        <f t="shared" si="88"/>
        <v>8492</v>
      </c>
      <c r="G569" s="15" t="str">
        <f t="shared" si="89"/>
        <v>1-8</v>
      </c>
      <c r="H569" s="5" t="s">
        <v>751</v>
      </c>
      <c r="I569" s="5">
        <f t="shared" si="90"/>
        <v>2</v>
      </c>
      <c r="J569" s="5">
        <f t="shared" si="91"/>
        <v>2022</v>
      </c>
      <c r="K569" s="5">
        <f t="shared" si="92"/>
        <v>14</v>
      </c>
      <c r="L569" s="7">
        <f t="shared" si="93"/>
        <v>44606</v>
      </c>
      <c r="M569" s="5" t="s">
        <v>751</v>
      </c>
      <c r="U569" s="5" t="s">
        <v>153</v>
      </c>
      <c r="V569" s="5" t="str">
        <f t="shared" si="94"/>
        <v>llamo diaz luz yuliana</v>
      </c>
      <c r="W569" s="5" t="str">
        <f t="shared" si="95"/>
        <v>LLAMO DIAZ LUZ YULIANA</v>
      </c>
      <c r="X569" s="5" t="str">
        <f t="shared" si="96"/>
        <v>Llamo Diaz Luz Yuliana</v>
      </c>
      <c r="Y569" s="5">
        <v>10767675084</v>
      </c>
      <c r="Z569" s="5" t="s">
        <v>34</v>
      </c>
      <c r="AA569" s="5" t="s">
        <v>35</v>
      </c>
      <c r="AD569" s="5" t="s">
        <v>36</v>
      </c>
      <c r="AE569" s="5">
        <v>254.24</v>
      </c>
      <c r="AF569" s="5">
        <v>0</v>
      </c>
      <c r="AG569" s="5">
        <v>45.76</v>
      </c>
      <c r="AH569" s="5">
        <f t="shared" si="97"/>
        <v>300</v>
      </c>
    </row>
    <row r="570" spans="1:34" x14ac:dyDescent="0.25">
      <c r="A570" s="5">
        <v>555</v>
      </c>
      <c r="B570" s="5" t="s">
        <v>29</v>
      </c>
      <c r="C570" s="5" t="s">
        <v>38</v>
      </c>
      <c r="D570" s="5" t="s">
        <v>752</v>
      </c>
      <c r="E570" s="15" t="str">
        <f t="shared" si="98"/>
        <v>F001</v>
      </c>
      <c r="F570" s="15" t="str">
        <f t="shared" si="88"/>
        <v>8491</v>
      </c>
      <c r="G570" s="15" t="str">
        <f t="shared" si="89"/>
        <v>1-8</v>
      </c>
      <c r="H570" s="5" t="s">
        <v>751</v>
      </c>
      <c r="I570" s="5">
        <f t="shared" si="90"/>
        <v>2</v>
      </c>
      <c r="J570" s="5">
        <f t="shared" si="91"/>
        <v>2022</v>
      </c>
      <c r="K570" s="5">
        <f t="shared" si="92"/>
        <v>14</v>
      </c>
      <c r="L570" s="7">
        <f t="shared" si="93"/>
        <v>44606</v>
      </c>
      <c r="M570" s="5" t="s">
        <v>751</v>
      </c>
      <c r="R570" s="5" t="s">
        <v>60</v>
      </c>
      <c r="S570" s="5" t="s">
        <v>61</v>
      </c>
      <c r="T570" s="5" t="s">
        <v>60</v>
      </c>
      <c r="U570" s="5" t="s">
        <v>62</v>
      </c>
      <c r="V570" s="5" t="str">
        <f t="shared" si="94"/>
        <v>ramfers ingenieros e.i.r.l.</v>
      </c>
      <c r="W570" s="5" t="str">
        <f t="shared" si="95"/>
        <v>RAMFERS INGENIEROS E.I.R.L.</v>
      </c>
      <c r="X570" s="5" t="str">
        <f t="shared" si="96"/>
        <v>Ramfers Ingenieros E.I.R.L.</v>
      </c>
      <c r="Y570" s="5">
        <v>20608411306</v>
      </c>
      <c r="Z570" s="5" t="s">
        <v>34</v>
      </c>
      <c r="AA570" s="5" t="s">
        <v>35</v>
      </c>
      <c r="AD570" s="5" t="s">
        <v>36</v>
      </c>
      <c r="AE570" s="5">
        <v>593.22</v>
      </c>
      <c r="AF570" s="5">
        <v>0</v>
      </c>
      <c r="AG570" s="5">
        <v>106.78</v>
      </c>
      <c r="AH570" s="5">
        <f t="shared" si="97"/>
        <v>700</v>
      </c>
    </row>
    <row r="571" spans="1:34" x14ac:dyDescent="0.25">
      <c r="A571" s="5">
        <v>556</v>
      </c>
      <c r="B571" s="5" t="s">
        <v>29</v>
      </c>
      <c r="C571" s="5" t="s">
        <v>30</v>
      </c>
      <c r="D571" s="5" t="s">
        <v>753</v>
      </c>
      <c r="E571" s="15" t="str">
        <f t="shared" si="98"/>
        <v>B001</v>
      </c>
      <c r="F571" s="15" t="str">
        <f t="shared" si="88"/>
        <v>17134</v>
      </c>
      <c r="G571" s="15" t="str">
        <f t="shared" si="89"/>
        <v>1-1</v>
      </c>
      <c r="H571" s="5" t="s">
        <v>751</v>
      </c>
      <c r="I571" s="5">
        <f t="shared" si="90"/>
        <v>2</v>
      </c>
      <c r="J571" s="5">
        <f t="shared" si="91"/>
        <v>2022</v>
      </c>
      <c r="K571" s="5">
        <f t="shared" si="92"/>
        <v>14</v>
      </c>
      <c r="L571" s="7">
        <f t="shared" si="93"/>
        <v>44606</v>
      </c>
      <c r="M571" s="5" t="s">
        <v>751</v>
      </c>
      <c r="U571" s="5" t="s">
        <v>33</v>
      </c>
      <c r="V571" s="5" t="str">
        <f t="shared" si="94"/>
        <v>clientes - varios</v>
      </c>
      <c r="W571" s="5" t="str">
        <f t="shared" si="95"/>
        <v>CLIENTES - VARIOS</v>
      </c>
      <c r="X571" s="5" t="str">
        <f t="shared" si="96"/>
        <v>Clientes - Varios</v>
      </c>
      <c r="Y571" s="5">
        <v>99999999</v>
      </c>
      <c r="Z571" s="5" t="s">
        <v>34</v>
      </c>
      <c r="AA571" s="5" t="s">
        <v>35</v>
      </c>
      <c r="AD571" s="5" t="s">
        <v>36</v>
      </c>
      <c r="AE571" s="5">
        <v>152.54</v>
      </c>
      <c r="AF571" s="5">
        <v>0</v>
      </c>
      <c r="AG571" s="5">
        <v>27.46</v>
      </c>
      <c r="AH571" s="5">
        <f t="shared" si="97"/>
        <v>180</v>
      </c>
    </row>
    <row r="572" spans="1:34" x14ac:dyDescent="0.25">
      <c r="A572" s="5">
        <v>557</v>
      </c>
      <c r="B572" s="5" t="s">
        <v>29</v>
      </c>
      <c r="C572" s="5" t="s">
        <v>30</v>
      </c>
      <c r="D572" s="5" t="s">
        <v>754</v>
      </c>
      <c r="E572" s="15" t="str">
        <f t="shared" si="98"/>
        <v>B001</v>
      </c>
      <c r="F572" s="15" t="str">
        <f t="shared" si="88"/>
        <v>17133</v>
      </c>
      <c r="G572" s="15" t="str">
        <f t="shared" si="89"/>
        <v>1-1</v>
      </c>
      <c r="H572" s="5" t="s">
        <v>751</v>
      </c>
      <c r="I572" s="5">
        <f t="shared" si="90"/>
        <v>2</v>
      </c>
      <c r="J572" s="5">
        <f t="shared" si="91"/>
        <v>2022</v>
      </c>
      <c r="K572" s="5">
        <f t="shared" si="92"/>
        <v>14</v>
      </c>
      <c r="L572" s="7">
        <f t="shared" si="93"/>
        <v>44606</v>
      </c>
      <c r="M572" s="5" t="s">
        <v>751</v>
      </c>
      <c r="U572" s="5" t="s">
        <v>33</v>
      </c>
      <c r="V572" s="5" t="str">
        <f t="shared" si="94"/>
        <v>clientes - varios</v>
      </c>
      <c r="W572" s="5" t="str">
        <f t="shared" si="95"/>
        <v>CLIENTES - VARIOS</v>
      </c>
      <c r="X572" s="5" t="str">
        <f t="shared" si="96"/>
        <v>Clientes - Varios</v>
      </c>
      <c r="Y572" s="5">
        <v>99999999</v>
      </c>
      <c r="Z572" s="5" t="s">
        <v>34</v>
      </c>
      <c r="AA572" s="5" t="s">
        <v>35</v>
      </c>
      <c r="AD572" s="5" t="s">
        <v>36</v>
      </c>
      <c r="AE572" s="5">
        <v>101.69</v>
      </c>
      <c r="AF572" s="5">
        <v>0</v>
      </c>
      <c r="AG572" s="5">
        <v>18.309999999999999</v>
      </c>
      <c r="AH572" s="5">
        <f t="shared" si="97"/>
        <v>120</v>
      </c>
    </row>
    <row r="573" spans="1:34" x14ac:dyDescent="0.25">
      <c r="A573" s="5">
        <v>558</v>
      </c>
      <c r="B573" s="5" t="s">
        <v>29</v>
      </c>
      <c r="C573" s="5" t="s">
        <v>38</v>
      </c>
      <c r="D573" s="5" t="s">
        <v>755</v>
      </c>
      <c r="E573" s="15" t="str">
        <f t="shared" si="98"/>
        <v>F001</v>
      </c>
      <c r="F573" s="15" t="str">
        <f t="shared" si="88"/>
        <v>8490</v>
      </c>
      <c r="G573" s="15" t="str">
        <f t="shared" si="89"/>
        <v>1-8</v>
      </c>
      <c r="H573" s="5" t="s">
        <v>751</v>
      </c>
      <c r="I573" s="5">
        <f t="shared" si="90"/>
        <v>2</v>
      </c>
      <c r="J573" s="5">
        <f t="shared" si="91"/>
        <v>2022</v>
      </c>
      <c r="K573" s="5">
        <f t="shared" si="92"/>
        <v>14</v>
      </c>
      <c r="L573" s="7">
        <f t="shared" si="93"/>
        <v>44606</v>
      </c>
      <c r="M573" s="5" t="s">
        <v>751</v>
      </c>
      <c r="R573" s="5" t="s">
        <v>92</v>
      </c>
      <c r="S573" s="5" t="s">
        <v>40</v>
      </c>
      <c r="T573" s="5" t="s">
        <v>41</v>
      </c>
      <c r="U573" s="5" t="s">
        <v>200</v>
      </c>
      <c r="V573" s="5" t="str">
        <f t="shared" si="94"/>
        <v>rodrigo vasquez jesus juan jose</v>
      </c>
      <c r="W573" s="5" t="str">
        <f t="shared" si="95"/>
        <v>RODRIGO VASQUEZ JESUS JUAN JOSE</v>
      </c>
      <c r="X573" s="5" t="str">
        <f t="shared" si="96"/>
        <v>Rodrigo Vasquez Jesus Juan Jose</v>
      </c>
      <c r="Y573" s="5">
        <v>10471184506</v>
      </c>
      <c r="Z573" s="5" t="s">
        <v>34</v>
      </c>
      <c r="AA573" s="5" t="s">
        <v>35</v>
      </c>
      <c r="AD573" s="5" t="s">
        <v>36</v>
      </c>
      <c r="AE573" s="5">
        <v>119.07</v>
      </c>
      <c r="AF573" s="5">
        <v>0</v>
      </c>
      <c r="AG573" s="5">
        <v>21.43</v>
      </c>
      <c r="AH573" s="5">
        <f t="shared" si="97"/>
        <v>140.5</v>
      </c>
    </row>
    <row r="574" spans="1:34" x14ac:dyDescent="0.25">
      <c r="A574" s="5">
        <v>559</v>
      </c>
      <c r="B574" s="5" t="s">
        <v>55</v>
      </c>
      <c r="C574" s="5" t="s">
        <v>38</v>
      </c>
      <c r="D574" s="5" t="s">
        <v>756</v>
      </c>
      <c r="E574" s="15" t="str">
        <f t="shared" si="98"/>
        <v>F002</v>
      </c>
      <c r="F574" s="15" t="str">
        <f t="shared" si="88"/>
        <v>3462</v>
      </c>
      <c r="G574" s="15" t="str">
        <f t="shared" si="89"/>
        <v>2-3</v>
      </c>
      <c r="H574" s="5" t="s">
        <v>751</v>
      </c>
      <c r="I574" s="5">
        <f t="shared" si="90"/>
        <v>2</v>
      </c>
      <c r="J574" s="5">
        <f t="shared" si="91"/>
        <v>2022</v>
      </c>
      <c r="K574" s="5">
        <f t="shared" si="92"/>
        <v>14</v>
      </c>
      <c r="L574" s="7">
        <f t="shared" si="93"/>
        <v>44606</v>
      </c>
      <c r="M574" s="5" t="s">
        <v>751</v>
      </c>
      <c r="U574" s="5" t="s">
        <v>757</v>
      </c>
      <c r="V574" s="5" t="str">
        <f t="shared" si="94"/>
        <v>termoequipamientosindustrialessac</v>
      </c>
      <c r="W574" s="5" t="str">
        <f t="shared" si="95"/>
        <v>TERMOEQUIPAMIENTOSINDUSTRIALESSAC</v>
      </c>
      <c r="X574" s="5" t="str">
        <f t="shared" si="96"/>
        <v>Termoequipamientosindustrialessac</v>
      </c>
      <c r="Y574" s="5">
        <v>20602235069</v>
      </c>
      <c r="Z574" s="5" t="s">
        <v>34</v>
      </c>
      <c r="AA574" s="5" t="s">
        <v>35</v>
      </c>
      <c r="AD574" s="5" t="s">
        <v>36</v>
      </c>
      <c r="AE574" s="5">
        <v>16.95</v>
      </c>
      <c r="AF574" s="5">
        <v>0</v>
      </c>
      <c r="AG574" s="5">
        <v>3.05</v>
      </c>
      <c r="AH574" s="5">
        <f t="shared" si="97"/>
        <v>20</v>
      </c>
    </row>
    <row r="575" spans="1:34" x14ac:dyDescent="0.25">
      <c r="A575" s="5">
        <v>560</v>
      </c>
      <c r="B575" s="5" t="s">
        <v>49</v>
      </c>
      <c r="C575" s="5" t="s">
        <v>30</v>
      </c>
      <c r="D575" s="5" t="s">
        <v>758</v>
      </c>
      <c r="E575" s="15" t="str">
        <f t="shared" si="98"/>
        <v>B003</v>
      </c>
      <c r="F575" s="15" t="str">
        <f t="shared" si="88"/>
        <v>12660</v>
      </c>
      <c r="G575" s="15" t="str">
        <f t="shared" si="89"/>
        <v>3-1</v>
      </c>
      <c r="H575" s="5" t="s">
        <v>751</v>
      </c>
      <c r="I575" s="5">
        <f t="shared" si="90"/>
        <v>2</v>
      </c>
      <c r="J575" s="5">
        <f t="shared" si="91"/>
        <v>2022</v>
      </c>
      <c r="K575" s="5">
        <f t="shared" si="92"/>
        <v>14</v>
      </c>
      <c r="L575" s="7">
        <f t="shared" si="93"/>
        <v>44606</v>
      </c>
      <c r="M575" s="5" t="s">
        <v>751</v>
      </c>
      <c r="U575" s="5" t="s">
        <v>33</v>
      </c>
      <c r="V575" s="5" t="str">
        <f t="shared" si="94"/>
        <v>clientes - varios</v>
      </c>
      <c r="W575" s="5" t="str">
        <f t="shared" si="95"/>
        <v>CLIENTES - VARIOS</v>
      </c>
      <c r="X575" s="5" t="str">
        <f t="shared" si="96"/>
        <v>Clientes - Varios</v>
      </c>
      <c r="Y575" s="5">
        <v>99999999</v>
      </c>
      <c r="Z575" s="5" t="s">
        <v>34</v>
      </c>
      <c r="AA575" s="5" t="s">
        <v>35</v>
      </c>
      <c r="AD575" s="5" t="s">
        <v>36</v>
      </c>
      <c r="AE575" s="5">
        <v>71.19</v>
      </c>
      <c r="AF575" s="5">
        <v>0</v>
      </c>
      <c r="AG575" s="5">
        <v>12.81</v>
      </c>
      <c r="AH575" s="5">
        <f t="shared" si="97"/>
        <v>84</v>
      </c>
    </row>
    <row r="576" spans="1:34" x14ac:dyDescent="0.25">
      <c r="A576" s="5">
        <v>561</v>
      </c>
      <c r="B576" s="5" t="s">
        <v>29</v>
      </c>
      <c r="C576" s="5" t="s">
        <v>30</v>
      </c>
      <c r="D576" s="5" t="s">
        <v>759</v>
      </c>
      <c r="E576" s="15" t="str">
        <f t="shared" si="98"/>
        <v>B001</v>
      </c>
      <c r="F576" s="15" t="str">
        <f t="shared" si="88"/>
        <v>17132</v>
      </c>
      <c r="G576" s="15" t="str">
        <f t="shared" si="89"/>
        <v>1-1</v>
      </c>
      <c r="H576" s="5" t="s">
        <v>751</v>
      </c>
      <c r="I576" s="5">
        <f t="shared" si="90"/>
        <v>2</v>
      </c>
      <c r="J576" s="5">
        <f t="shared" si="91"/>
        <v>2022</v>
      </c>
      <c r="K576" s="5">
        <f t="shared" si="92"/>
        <v>14</v>
      </c>
      <c r="L576" s="7">
        <f t="shared" si="93"/>
        <v>44606</v>
      </c>
      <c r="M576" s="5" t="s">
        <v>751</v>
      </c>
      <c r="U576" s="5" t="s">
        <v>33</v>
      </c>
      <c r="V576" s="5" t="str">
        <f t="shared" si="94"/>
        <v>clientes - varios</v>
      </c>
      <c r="W576" s="5" t="str">
        <f t="shared" si="95"/>
        <v>CLIENTES - VARIOS</v>
      </c>
      <c r="X576" s="5" t="str">
        <f t="shared" si="96"/>
        <v>Clientes - Varios</v>
      </c>
      <c r="Y576" s="5">
        <v>99999999</v>
      </c>
      <c r="Z576" s="5" t="s">
        <v>34</v>
      </c>
      <c r="AA576" s="5" t="s">
        <v>35</v>
      </c>
      <c r="AD576" s="5" t="s">
        <v>36</v>
      </c>
      <c r="AE576" s="5">
        <v>42.37</v>
      </c>
      <c r="AF576" s="5">
        <v>0</v>
      </c>
      <c r="AG576" s="5">
        <v>7.63</v>
      </c>
      <c r="AH576" s="5">
        <f t="shared" si="97"/>
        <v>50</v>
      </c>
    </row>
    <row r="577" spans="1:34" x14ac:dyDescent="0.25">
      <c r="A577" s="5">
        <v>562</v>
      </c>
      <c r="B577" s="5" t="s">
        <v>29</v>
      </c>
      <c r="C577" s="5" t="s">
        <v>30</v>
      </c>
      <c r="D577" s="5" t="s">
        <v>760</v>
      </c>
      <c r="E577" s="15" t="str">
        <f t="shared" si="98"/>
        <v>B001</v>
      </c>
      <c r="F577" s="15" t="str">
        <f t="shared" si="88"/>
        <v>17131</v>
      </c>
      <c r="G577" s="15" t="str">
        <f t="shared" si="89"/>
        <v>1-1</v>
      </c>
      <c r="H577" s="5" t="s">
        <v>751</v>
      </c>
      <c r="I577" s="5">
        <f t="shared" si="90"/>
        <v>2</v>
      </c>
      <c r="J577" s="5">
        <f t="shared" si="91"/>
        <v>2022</v>
      </c>
      <c r="K577" s="5">
        <f t="shared" si="92"/>
        <v>14</v>
      </c>
      <c r="L577" s="7">
        <f t="shared" si="93"/>
        <v>44606</v>
      </c>
      <c r="M577" s="5" t="s">
        <v>751</v>
      </c>
      <c r="U577" s="5" t="s">
        <v>33</v>
      </c>
      <c r="V577" s="5" t="str">
        <f t="shared" si="94"/>
        <v>clientes - varios</v>
      </c>
      <c r="W577" s="5" t="str">
        <f t="shared" si="95"/>
        <v>CLIENTES - VARIOS</v>
      </c>
      <c r="X577" s="5" t="str">
        <f t="shared" si="96"/>
        <v>Clientes - Varios</v>
      </c>
      <c r="Y577" s="5">
        <v>99999999</v>
      </c>
      <c r="Z577" s="5" t="s">
        <v>34</v>
      </c>
      <c r="AA577" s="5" t="s">
        <v>35</v>
      </c>
      <c r="AD577" s="5" t="s">
        <v>36</v>
      </c>
      <c r="AE577" s="5">
        <v>254.24</v>
      </c>
      <c r="AF577" s="5">
        <v>0</v>
      </c>
      <c r="AG577" s="5">
        <v>45.76</v>
      </c>
      <c r="AH577" s="5">
        <f t="shared" si="97"/>
        <v>300</v>
      </c>
    </row>
    <row r="578" spans="1:34" x14ac:dyDescent="0.25">
      <c r="A578" s="5">
        <v>563</v>
      </c>
      <c r="B578" s="5" t="s">
        <v>29</v>
      </c>
      <c r="C578" s="5" t="s">
        <v>30</v>
      </c>
      <c r="D578" s="5" t="s">
        <v>761</v>
      </c>
      <c r="E578" s="15" t="str">
        <f t="shared" si="98"/>
        <v>B001</v>
      </c>
      <c r="F578" s="15" t="str">
        <f t="shared" si="88"/>
        <v>17130</v>
      </c>
      <c r="G578" s="15" t="str">
        <f t="shared" si="89"/>
        <v>1-1</v>
      </c>
      <c r="H578" s="5" t="s">
        <v>751</v>
      </c>
      <c r="I578" s="5">
        <f t="shared" si="90"/>
        <v>2</v>
      </c>
      <c r="J578" s="5">
        <f t="shared" si="91"/>
        <v>2022</v>
      </c>
      <c r="K578" s="5">
        <f t="shared" si="92"/>
        <v>14</v>
      </c>
      <c r="L578" s="7">
        <f t="shared" si="93"/>
        <v>44606</v>
      </c>
      <c r="M578" s="5" t="s">
        <v>751</v>
      </c>
      <c r="U578" s="5" t="s">
        <v>33</v>
      </c>
      <c r="V578" s="5" t="str">
        <f t="shared" si="94"/>
        <v>clientes - varios</v>
      </c>
      <c r="W578" s="5" t="str">
        <f t="shared" si="95"/>
        <v>CLIENTES - VARIOS</v>
      </c>
      <c r="X578" s="5" t="str">
        <f t="shared" si="96"/>
        <v>Clientes - Varios</v>
      </c>
      <c r="Y578" s="5">
        <v>99999999</v>
      </c>
      <c r="Z578" s="5" t="s">
        <v>34</v>
      </c>
      <c r="AA578" s="5" t="s">
        <v>35</v>
      </c>
      <c r="AD578" s="5" t="s">
        <v>36</v>
      </c>
      <c r="AE578" s="5">
        <v>169.49</v>
      </c>
      <c r="AF578" s="5">
        <v>0</v>
      </c>
      <c r="AG578" s="5">
        <v>30.51</v>
      </c>
      <c r="AH578" s="5">
        <f t="shared" si="97"/>
        <v>200</v>
      </c>
    </row>
    <row r="579" spans="1:34" x14ac:dyDescent="0.25">
      <c r="A579" s="5">
        <v>564</v>
      </c>
      <c r="B579" s="5" t="s">
        <v>29</v>
      </c>
      <c r="C579" s="5" t="s">
        <v>38</v>
      </c>
      <c r="D579" s="5" t="s">
        <v>762</v>
      </c>
      <c r="E579" s="15" t="str">
        <f t="shared" si="98"/>
        <v>F001</v>
      </c>
      <c r="F579" s="15" t="str">
        <f t="shared" si="88"/>
        <v>8489</v>
      </c>
      <c r="G579" s="15" t="str">
        <f t="shared" si="89"/>
        <v>1-8</v>
      </c>
      <c r="H579" s="5" t="s">
        <v>751</v>
      </c>
      <c r="I579" s="5">
        <f t="shared" si="90"/>
        <v>2</v>
      </c>
      <c r="J579" s="5">
        <f t="shared" si="91"/>
        <v>2022</v>
      </c>
      <c r="K579" s="5">
        <f t="shared" si="92"/>
        <v>14</v>
      </c>
      <c r="L579" s="7">
        <f t="shared" si="93"/>
        <v>44606</v>
      </c>
      <c r="M579" s="5" t="s">
        <v>751</v>
      </c>
      <c r="R579" s="5" t="s">
        <v>763</v>
      </c>
      <c r="S579" s="5" t="s">
        <v>764</v>
      </c>
      <c r="T579" s="5" t="s">
        <v>763</v>
      </c>
      <c r="U579" s="5" t="s">
        <v>765</v>
      </c>
      <c r="V579" s="5" t="str">
        <f t="shared" si="94"/>
        <v>servicios generales consultorias y construcciones d&amp;v sac</v>
      </c>
      <c r="W579" s="5" t="str">
        <f t="shared" si="95"/>
        <v>SERVICIOS GENERALES CONSULTORIAS Y CONSTRUCCIONES D&amp;V SAC</v>
      </c>
      <c r="X579" s="5" t="str">
        <f t="shared" si="96"/>
        <v>Servicios Generales Consultorias Y Construcciones D&amp;V Sac</v>
      </c>
      <c r="Y579" s="5">
        <v>20606975202</v>
      </c>
      <c r="Z579" s="5" t="s">
        <v>34</v>
      </c>
      <c r="AA579" s="5" t="s">
        <v>35</v>
      </c>
      <c r="AD579" s="5" t="s">
        <v>36</v>
      </c>
      <c r="AE579" s="5">
        <v>2457.63</v>
      </c>
      <c r="AF579" s="5">
        <v>0</v>
      </c>
      <c r="AG579" s="5">
        <v>442.37</v>
      </c>
      <c r="AH579" s="5">
        <f t="shared" si="97"/>
        <v>2900</v>
      </c>
    </row>
    <row r="580" spans="1:34" x14ac:dyDescent="0.25">
      <c r="A580" s="5">
        <v>565</v>
      </c>
      <c r="B580" s="5" t="s">
        <v>29</v>
      </c>
      <c r="C580" s="5" t="s">
        <v>30</v>
      </c>
      <c r="D580" s="5" t="s">
        <v>766</v>
      </c>
      <c r="E580" s="15" t="str">
        <f t="shared" si="98"/>
        <v>B001</v>
      </c>
      <c r="F580" s="15" t="str">
        <f t="shared" si="88"/>
        <v>17129</v>
      </c>
      <c r="G580" s="15" t="str">
        <f t="shared" si="89"/>
        <v>1-1</v>
      </c>
      <c r="H580" s="5" t="s">
        <v>751</v>
      </c>
      <c r="I580" s="5">
        <f t="shared" si="90"/>
        <v>2</v>
      </c>
      <c r="J580" s="5">
        <f t="shared" si="91"/>
        <v>2022</v>
      </c>
      <c r="K580" s="5">
        <f t="shared" si="92"/>
        <v>14</v>
      </c>
      <c r="L580" s="7">
        <f t="shared" si="93"/>
        <v>44606</v>
      </c>
      <c r="M580" s="5" t="s">
        <v>751</v>
      </c>
      <c r="U580" s="5" t="s">
        <v>33</v>
      </c>
      <c r="V580" s="5" t="str">
        <f t="shared" si="94"/>
        <v>clientes - varios</v>
      </c>
      <c r="W580" s="5" t="str">
        <f t="shared" si="95"/>
        <v>CLIENTES - VARIOS</v>
      </c>
      <c r="X580" s="5" t="str">
        <f t="shared" si="96"/>
        <v>Clientes - Varios</v>
      </c>
      <c r="Y580" s="5">
        <v>99999999</v>
      </c>
      <c r="Z580" s="5" t="s">
        <v>34</v>
      </c>
      <c r="AA580" s="5" t="s">
        <v>35</v>
      </c>
      <c r="AD580" s="5" t="s">
        <v>36</v>
      </c>
      <c r="AE580" s="5">
        <v>258.48</v>
      </c>
      <c r="AF580" s="5">
        <v>0</v>
      </c>
      <c r="AG580" s="5">
        <v>46.53</v>
      </c>
      <c r="AH580" s="5">
        <f t="shared" si="97"/>
        <v>305.01</v>
      </c>
    </row>
    <row r="581" spans="1:34" x14ac:dyDescent="0.25">
      <c r="A581" s="5">
        <v>566</v>
      </c>
      <c r="B581" s="5" t="s">
        <v>29</v>
      </c>
      <c r="C581" s="5" t="s">
        <v>38</v>
      </c>
      <c r="D581" s="5" t="s">
        <v>767</v>
      </c>
      <c r="E581" s="15" t="str">
        <f t="shared" si="98"/>
        <v>F001</v>
      </c>
      <c r="F581" s="15" t="str">
        <f t="shared" si="88"/>
        <v>8488</v>
      </c>
      <c r="G581" s="15" t="str">
        <f t="shared" si="89"/>
        <v>1-8</v>
      </c>
      <c r="H581" s="5" t="s">
        <v>751</v>
      </c>
      <c r="I581" s="5">
        <f t="shared" si="90"/>
        <v>2</v>
      </c>
      <c r="J581" s="5">
        <f t="shared" si="91"/>
        <v>2022</v>
      </c>
      <c r="K581" s="5">
        <f t="shared" si="92"/>
        <v>14</v>
      </c>
      <c r="L581" s="7">
        <f t="shared" si="93"/>
        <v>44606</v>
      </c>
      <c r="M581" s="5" t="s">
        <v>751</v>
      </c>
      <c r="R581" s="5" t="s">
        <v>222</v>
      </c>
      <c r="S581" s="5" t="s">
        <v>40</v>
      </c>
      <c r="T581" s="5" t="s">
        <v>41</v>
      </c>
      <c r="U581" s="5" t="s">
        <v>649</v>
      </c>
      <c r="V581" s="5" t="str">
        <f t="shared" si="94"/>
        <v>sipan distribuciones sociedad anonima cerrada</v>
      </c>
      <c r="W581" s="5" t="str">
        <f t="shared" si="95"/>
        <v>SIPAN DISTRIBUCIONES SOCIEDAD ANONIMA CERRADA</v>
      </c>
      <c r="X581" s="5" t="str">
        <f t="shared" si="96"/>
        <v>Sipan Distribuciones Sociedad Anonima Cerrada</v>
      </c>
      <c r="Y581" s="5">
        <v>20479504068</v>
      </c>
      <c r="Z581" s="5" t="s">
        <v>34</v>
      </c>
      <c r="AA581" s="5" t="s">
        <v>35</v>
      </c>
      <c r="AD581" s="5" t="s">
        <v>36</v>
      </c>
      <c r="AE581" s="5">
        <v>296.61</v>
      </c>
      <c r="AF581" s="5">
        <v>0</v>
      </c>
      <c r="AG581" s="5">
        <v>53.39</v>
      </c>
      <c r="AH581" s="5">
        <f t="shared" si="97"/>
        <v>350</v>
      </c>
    </row>
    <row r="582" spans="1:34" x14ac:dyDescent="0.25">
      <c r="A582" s="5">
        <v>567</v>
      </c>
      <c r="B582" s="5" t="s">
        <v>29</v>
      </c>
      <c r="C582" s="5" t="s">
        <v>38</v>
      </c>
      <c r="D582" s="5" t="s">
        <v>768</v>
      </c>
      <c r="E582" s="15" t="str">
        <f t="shared" si="98"/>
        <v>F001</v>
      </c>
      <c r="F582" s="15" t="str">
        <f t="shared" si="88"/>
        <v>8487</v>
      </c>
      <c r="G582" s="15" t="str">
        <f t="shared" si="89"/>
        <v>1-8</v>
      </c>
      <c r="H582" s="5" t="s">
        <v>751</v>
      </c>
      <c r="I582" s="5">
        <f t="shared" si="90"/>
        <v>2</v>
      </c>
      <c r="J582" s="5">
        <f t="shared" si="91"/>
        <v>2022</v>
      </c>
      <c r="K582" s="5">
        <f t="shared" si="92"/>
        <v>14</v>
      </c>
      <c r="L582" s="7">
        <f t="shared" si="93"/>
        <v>44606</v>
      </c>
      <c r="M582" s="5" t="s">
        <v>751</v>
      </c>
      <c r="R582" s="5" t="s">
        <v>395</v>
      </c>
      <c r="S582" s="5" t="s">
        <v>168</v>
      </c>
      <c r="T582" s="5" t="s">
        <v>169</v>
      </c>
      <c r="U582" s="5" t="s">
        <v>396</v>
      </c>
      <c r="V582" s="5" t="str">
        <f t="shared" si="94"/>
        <v>transportes pasamayo s r ltda</v>
      </c>
      <c r="W582" s="5" t="str">
        <f t="shared" si="95"/>
        <v>TRANSPORTES PASAMAYO S R LTDA</v>
      </c>
      <c r="X582" s="5" t="str">
        <f t="shared" si="96"/>
        <v>Transportes Pasamayo S R Ltda</v>
      </c>
      <c r="Y582" s="5">
        <v>20225171719</v>
      </c>
      <c r="Z582" s="5" t="s">
        <v>34</v>
      </c>
      <c r="AA582" s="5" t="s">
        <v>35</v>
      </c>
      <c r="AD582" s="5" t="s">
        <v>36</v>
      </c>
      <c r="AE582" s="5">
        <v>149.15</v>
      </c>
      <c r="AF582" s="5">
        <v>0</v>
      </c>
      <c r="AG582" s="5">
        <v>26.85</v>
      </c>
      <c r="AH582" s="5">
        <f t="shared" si="97"/>
        <v>176</v>
      </c>
    </row>
    <row r="583" spans="1:34" x14ac:dyDescent="0.25">
      <c r="A583" s="5">
        <v>568</v>
      </c>
      <c r="B583" s="5" t="s">
        <v>29</v>
      </c>
      <c r="C583" s="5" t="s">
        <v>38</v>
      </c>
      <c r="D583" s="5" t="s">
        <v>769</v>
      </c>
      <c r="E583" s="15" t="str">
        <f t="shared" si="98"/>
        <v>F001</v>
      </c>
      <c r="F583" s="15" t="str">
        <f t="shared" si="88"/>
        <v>8486</v>
      </c>
      <c r="G583" s="15" t="str">
        <f t="shared" si="89"/>
        <v>1-8</v>
      </c>
      <c r="H583" s="5" t="s">
        <v>751</v>
      </c>
      <c r="I583" s="5">
        <f t="shared" si="90"/>
        <v>2</v>
      </c>
      <c r="J583" s="5">
        <f t="shared" si="91"/>
        <v>2022</v>
      </c>
      <c r="K583" s="5">
        <f t="shared" si="92"/>
        <v>14</v>
      </c>
      <c r="L583" s="7">
        <f t="shared" si="93"/>
        <v>44606</v>
      </c>
      <c r="M583" s="5" t="s">
        <v>751</v>
      </c>
      <c r="R583" s="5" t="s">
        <v>222</v>
      </c>
      <c r="S583" s="5" t="s">
        <v>40</v>
      </c>
      <c r="T583" s="5" t="s">
        <v>41</v>
      </c>
      <c r="U583" s="5" t="s">
        <v>442</v>
      </c>
      <c r="V583" s="5" t="str">
        <f t="shared" si="94"/>
        <v>distribuidora vela motor?s s.r.l.</v>
      </c>
      <c r="W583" s="5" t="str">
        <f t="shared" si="95"/>
        <v>DISTRIBUIDORA VELA MOTOR?S S.R.L.</v>
      </c>
      <c r="X583" s="5" t="str">
        <f t="shared" si="96"/>
        <v>Distribuidora Vela Motor?S S.R.L.</v>
      </c>
      <c r="Y583" s="5">
        <v>20479970468</v>
      </c>
      <c r="Z583" s="5" t="s">
        <v>34</v>
      </c>
      <c r="AA583" s="5" t="s">
        <v>35</v>
      </c>
      <c r="AD583" s="5" t="s">
        <v>36</v>
      </c>
      <c r="AE583" s="5">
        <v>169.49</v>
      </c>
      <c r="AF583" s="5">
        <v>0</v>
      </c>
      <c r="AG583" s="5">
        <v>30.51</v>
      </c>
      <c r="AH583" s="5">
        <f t="shared" si="97"/>
        <v>200</v>
      </c>
    </row>
    <row r="584" spans="1:34" x14ac:dyDescent="0.25">
      <c r="A584" s="5">
        <v>569</v>
      </c>
      <c r="B584" s="5" t="s">
        <v>29</v>
      </c>
      <c r="C584" s="5" t="s">
        <v>30</v>
      </c>
      <c r="D584" s="5" t="s">
        <v>770</v>
      </c>
      <c r="E584" s="15" t="str">
        <f t="shared" si="98"/>
        <v>B001</v>
      </c>
      <c r="F584" s="15" t="str">
        <f t="shared" si="88"/>
        <v>17128</v>
      </c>
      <c r="G584" s="15" t="str">
        <f t="shared" si="89"/>
        <v>1-1</v>
      </c>
      <c r="H584" s="5" t="s">
        <v>751</v>
      </c>
      <c r="I584" s="5">
        <f t="shared" si="90"/>
        <v>2</v>
      </c>
      <c r="J584" s="5">
        <f t="shared" si="91"/>
        <v>2022</v>
      </c>
      <c r="K584" s="5">
        <f t="shared" si="92"/>
        <v>14</v>
      </c>
      <c r="L584" s="7">
        <f t="shared" si="93"/>
        <v>44606</v>
      </c>
      <c r="M584" s="5" t="s">
        <v>751</v>
      </c>
      <c r="U584" s="5" t="s">
        <v>33</v>
      </c>
      <c r="V584" s="5" t="str">
        <f t="shared" si="94"/>
        <v>clientes - varios</v>
      </c>
      <c r="W584" s="5" t="str">
        <f t="shared" si="95"/>
        <v>CLIENTES - VARIOS</v>
      </c>
      <c r="X584" s="5" t="str">
        <f t="shared" si="96"/>
        <v>Clientes - Varios</v>
      </c>
      <c r="Y584" s="5">
        <v>99999999</v>
      </c>
      <c r="Z584" s="5" t="s">
        <v>34</v>
      </c>
      <c r="AA584" s="5" t="s">
        <v>35</v>
      </c>
      <c r="AD584" s="5" t="s">
        <v>36</v>
      </c>
      <c r="AE584" s="5">
        <v>127.12</v>
      </c>
      <c r="AF584" s="5">
        <v>0</v>
      </c>
      <c r="AG584" s="5">
        <v>22.88</v>
      </c>
      <c r="AH584" s="5">
        <f t="shared" si="97"/>
        <v>150</v>
      </c>
    </row>
    <row r="585" spans="1:34" x14ac:dyDescent="0.25">
      <c r="A585" s="5">
        <v>570</v>
      </c>
      <c r="B585" s="5" t="s">
        <v>29</v>
      </c>
      <c r="C585" s="5" t="s">
        <v>30</v>
      </c>
      <c r="D585" s="5" t="s">
        <v>771</v>
      </c>
      <c r="E585" s="15" t="str">
        <f t="shared" si="98"/>
        <v>B001</v>
      </c>
      <c r="F585" s="15" t="str">
        <f t="shared" si="88"/>
        <v>17127</v>
      </c>
      <c r="G585" s="15" t="str">
        <f t="shared" si="89"/>
        <v>1-1</v>
      </c>
      <c r="H585" s="5" t="s">
        <v>751</v>
      </c>
      <c r="I585" s="5">
        <f t="shared" si="90"/>
        <v>2</v>
      </c>
      <c r="J585" s="5">
        <f t="shared" si="91"/>
        <v>2022</v>
      </c>
      <c r="K585" s="5">
        <f t="shared" si="92"/>
        <v>14</v>
      </c>
      <c r="L585" s="7">
        <f t="shared" si="93"/>
        <v>44606</v>
      </c>
      <c r="M585" s="5" t="s">
        <v>751</v>
      </c>
      <c r="U585" s="5" t="s">
        <v>33</v>
      </c>
      <c r="V585" s="5" t="str">
        <f t="shared" si="94"/>
        <v>clientes - varios</v>
      </c>
      <c r="W585" s="5" t="str">
        <f t="shared" si="95"/>
        <v>CLIENTES - VARIOS</v>
      </c>
      <c r="X585" s="5" t="str">
        <f t="shared" si="96"/>
        <v>Clientes - Varios</v>
      </c>
      <c r="Y585" s="5">
        <v>99999999</v>
      </c>
      <c r="Z585" s="5" t="s">
        <v>34</v>
      </c>
      <c r="AA585" s="5" t="s">
        <v>35</v>
      </c>
      <c r="AD585" s="5" t="s">
        <v>36</v>
      </c>
      <c r="AE585" s="5">
        <v>320.33999999999997</v>
      </c>
      <c r="AF585" s="5">
        <v>0</v>
      </c>
      <c r="AG585" s="5">
        <v>57.66</v>
      </c>
      <c r="AH585" s="5">
        <f t="shared" si="97"/>
        <v>378</v>
      </c>
    </row>
    <row r="586" spans="1:34" x14ac:dyDescent="0.25">
      <c r="A586" s="5">
        <v>571</v>
      </c>
      <c r="B586" s="5" t="s">
        <v>55</v>
      </c>
      <c r="C586" s="5" t="s">
        <v>38</v>
      </c>
      <c r="D586" s="5" t="s">
        <v>772</v>
      </c>
      <c r="E586" s="15" t="str">
        <f t="shared" si="98"/>
        <v>F002</v>
      </c>
      <c r="F586" s="15" t="str">
        <f t="shared" si="88"/>
        <v>3461</v>
      </c>
      <c r="G586" s="15" t="str">
        <f t="shared" si="89"/>
        <v>2-3</v>
      </c>
      <c r="H586" s="5" t="s">
        <v>751</v>
      </c>
      <c r="I586" s="5">
        <f t="shared" si="90"/>
        <v>2</v>
      </c>
      <c r="J586" s="5">
        <f t="shared" si="91"/>
        <v>2022</v>
      </c>
      <c r="K586" s="5">
        <f t="shared" si="92"/>
        <v>14</v>
      </c>
      <c r="L586" s="7">
        <f t="shared" si="93"/>
        <v>44606</v>
      </c>
      <c r="M586" s="5" t="s">
        <v>751</v>
      </c>
      <c r="R586" s="5" t="s">
        <v>41</v>
      </c>
      <c r="S586" s="5" t="s">
        <v>40</v>
      </c>
      <c r="T586" s="5" t="s">
        <v>41</v>
      </c>
      <c r="U586" s="5" t="s">
        <v>95</v>
      </c>
      <c r="V586" s="5" t="str">
        <f t="shared" si="94"/>
        <v>distribuciones e.m.i. s.a.c.</v>
      </c>
      <c r="W586" s="5" t="str">
        <f t="shared" si="95"/>
        <v>DISTRIBUCIONES E.M.I. S.A.C.</v>
      </c>
      <c r="X586" s="5" t="str">
        <f t="shared" si="96"/>
        <v>Distribuciones E.M.I. S.A.C.</v>
      </c>
      <c r="Y586" s="5">
        <v>20352813711</v>
      </c>
      <c r="Z586" s="5" t="s">
        <v>34</v>
      </c>
      <c r="AA586" s="5" t="s">
        <v>35</v>
      </c>
      <c r="AD586" s="5" t="s">
        <v>36</v>
      </c>
      <c r="AE586" s="5">
        <v>50.85</v>
      </c>
      <c r="AF586" s="5">
        <v>0</v>
      </c>
      <c r="AG586" s="5">
        <v>9.15</v>
      </c>
      <c r="AH586" s="5">
        <f t="shared" si="97"/>
        <v>60</v>
      </c>
    </row>
    <row r="587" spans="1:34" x14ac:dyDescent="0.25">
      <c r="A587" s="5">
        <v>572</v>
      </c>
      <c r="B587" s="5" t="s">
        <v>29</v>
      </c>
      <c r="C587" s="5" t="s">
        <v>30</v>
      </c>
      <c r="D587" s="5" t="s">
        <v>773</v>
      </c>
      <c r="E587" s="15" t="str">
        <f t="shared" si="98"/>
        <v>B001</v>
      </c>
      <c r="F587" s="15" t="str">
        <f t="shared" si="88"/>
        <v>17126</v>
      </c>
      <c r="G587" s="15" t="str">
        <f t="shared" si="89"/>
        <v>1-1</v>
      </c>
      <c r="H587" s="5" t="s">
        <v>751</v>
      </c>
      <c r="I587" s="5">
        <f t="shared" si="90"/>
        <v>2</v>
      </c>
      <c r="J587" s="5">
        <f t="shared" si="91"/>
        <v>2022</v>
      </c>
      <c r="K587" s="5">
        <f t="shared" si="92"/>
        <v>14</v>
      </c>
      <c r="L587" s="7">
        <f t="shared" si="93"/>
        <v>44606</v>
      </c>
      <c r="M587" s="5" t="s">
        <v>751</v>
      </c>
      <c r="U587" s="5" t="s">
        <v>33</v>
      </c>
      <c r="V587" s="5" t="str">
        <f t="shared" si="94"/>
        <v>clientes - varios</v>
      </c>
      <c r="W587" s="5" t="str">
        <f t="shared" si="95"/>
        <v>CLIENTES - VARIOS</v>
      </c>
      <c r="X587" s="5" t="str">
        <f t="shared" si="96"/>
        <v>Clientes - Varios</v>
      </c>
      <c r="Y587" s="5">
        <v>99999999</v>
      </c>
      <c r="Z587" s="5" t="s">
        <v>34</v>
      </c>
      <c r="AA587" s="5" t="s">
        <v>35</v>
      </c>
      <c r="AD587" s="5" t="s">
        <v>36</v>
      </c>
      <c r="AE587" s="5">
        <v>118.64</v>
      </c>
      <c r="AF587" s="5">
        <v>0</v>
      </c>
      <c r="AG587" s="5">
        <v>21.36</v>
      </c>
      <c r="AH587" s="5">
        <f t="shared" si="97"/>
        <v>140</v>
      </c>
    </row>
    <row r="588" spans="1:34" x14ac:dyDescent="0.25">
      <c r="A588" s="5">
        <v>573</v>
      </c>
      <c r="B588" s="5" t="s">
        <v>29</v>
      </c>
      <c r="C588" s="5" t="s">
        <v>30</v>
      </c>
      <c r="D588" s="5" t="s">
        <v>774</v>
      </c>
      <c r="E588" s="15" t="str">
        <f t="shared" si="98"/>
        <v>B001</v>
      </c>
      <c r="F588" s="15" t="str">
        <f t="shared" si="88"/>
        <v>17125</v>
      </c>
      <c r="G588" s="15" t="str">
        <f t="shared" si="89"/>
        <v>1-1</v>
      </c>
      <c r="H588" s="5" t="s">
        <v>751</v>
      </c>
      <c r="I588" s="5">
        <f t="shared" si="90"/>
        <v>2</v>
      </c>
      <c r="J588" s="5">
        <f t="shared" si="91"/>
        <v>2022</v>
      </c>
      <c r="K588" s="5">
        <f t="shared" si="92"/>
        <v>14</v>
      </c>
      <c r="L588" s="7">
        <f t="shared" si="93"/>
        <v>44606</v>
      </c>
      <c r="M588" s="5" t="s">
        <v>751</v>
      </c>
      <c r="U588" s="5" t="s">
        <v>33</v>
      </c>
      <c r="V588" s="5" t="str">
        <f t="shared" si="94"/>
        <v>clientes - varios</v>
      </c>
      <c r="W588" s="5" t="str">
        <f t="shared" si="95"/>
        <v>CLIENTES - VARIOS</v>
      </c>
      <c r="X588" s="5" t="str">
        <f t="shared" si="96"/>
        <v>Clientes - Varios</v>
      </c>
      <c r="Y588" s="5">
        <v>99999999</v>
      </c>
      <c r="Z588" s="5" t="s">
        <v>34</v>
      </c>
      <c r="AA588" s="5" t="s">
        <v>35</v>
      </c>
      <c r="AD588" s="5" t="s">
        <v>36</v>
      </c>
      <c r="AE588" s="5">
        <v>254.24</v>
      </c>
      <c r="AF588" s="5">
        <v>0</v>
      </c>
      <c r="AG588" s="5">
        <v>45.76</v>
      </c>
      <c r="AH588" s="5">
        <f t="shared" si="97"/>
        <v>300</v>
      </c>
    </row>
    <row r="589" spans="1:34" x14ac:dyDescent="0.25">
      <c r="A589" s="5">
        <v>574</v>
      </c>
      <c r="B589" s="5" t="s">
        <v>29</v>
      </c>
      <c r="C589" s="5" t="s">
        <v>38</v>
      </c>
      <c r="D589" s="5" t="s">
        <v>775</v>
      </c>
      <c r="E589" s="15" t="str">
        <f t="shared" si="98"/>
        <v>F001</v>
      </c>
      <c r="F589" s="15" t="str">
        <f t="shared" si="88"/>
        <v>8485</v>
      </c>
      <c r="G589" s="15" t="str">
        <f t="shared" si="89"/>
        <v>1-8</v>
      </c>
      <c r="H589" s="5" t="s">
        <v>776</v>
      </c>
      <c r="I589" s="5">
        <f t="shared" si="90"/>
        <v>2</v>
      </c>
      <c r="J589" s="5">
        <f t="shared" si="91"/>
        <v>2022</v>
      </c>
      <c r="K589" s="5">
        <f t="shared" si="92"/>
        <v>13</v>
      </c>
      <c r="L589" s="7">
        <f t="shared" si="93"/>
        <v>44605</v>
      </c>
      <c r="M589" s="5" t="s">
        <v>776</v>
      </c>
      <c r="R589" s="5" t="s">
        <v>92</v>
      </c>
      <c r="S589" s="5" t="s">
        <v>40</v>
      </c>
      <c r="T589" s="5" t="s">
        <v>41</v>
      </c>
      <c r="U589" s="5" t="s">
        <v>315</v>
      </c>
      <c r="V589" s="5" t="str">
        <f t="shared" si="94"/>
        <v>multiservicios v &amp; g gutty e.i.r.l.</v>
      </c>
      <c r="W589" s="5" t="str">
        <f t="shared" si="95"/>
        <v>MULTISERVICIOS V &amp; G GUTTY E.I.R.L.</v>
      </c>
      <c r="X589" s="5" t="str">
        <f t="shared" si="96"/>
        <v>Multiservicios V &amp; G Gutty E.I.R.L.</v>
      </c>
      <c r="Y589" s="5">
        <v>20604043779</v>
      </c>
      <c r="Z589" s="5" t="s">
        <v>34</v>
      </c>
      <c r="AA589" s="5" t="s">
        <v>35</v>
      </c>
      <c r="AD589" s="5" t="s">
        <v>36</v>
      </c>
      <c r="AE589" s="5">
        <v>84.75</v>
      </c>
      <c r="AF589" s="5">
        <v>0</v>
      </c>
      <c r="AG589" s="5">
        <v>15.25</v>
      </c>
      <c r="AH589" s="5">
        <f t="shared" si="97"/>
        <v>100</v>
      </c>
    </row>
    <row r="590" spans="1:34" x14ac:dyDescent="0.25">
      <c r="A590" s="5">
        <v>575</v>
      </c>
      <c r="B590" s="5" t="s">
        <v>29</v>
      </c>
      <c r="C590" s="5" t="s">
        <v>38</v>
      </c>
      <c r="D590" s="5" t="s">
        <v>777</v>
      </c>
      <c r="E590" s="15" t="str">
        <f t="shared" si="98"/>
        <v>F001</v>
      </c>
      <c r="F590" s="15" t="str">
        <f t="shared" si="88"/>
        <v>8484</v>
      </c>
      <c r="G590" s="15" t="str">
        <f t="shared" si="89"/>
        <v>1-8</v>
      </c>
      <c r="H590" s="5" t="s">
        <v>776</v>
      </c>
      <c r="I590" s="5">
        <f t="shared" si="90"/>
        <v>2</v>
      </c>
      <c r="J590" s="5">
        <f t="shared" si="91"/>
        <v>2022</v>
      </c>
      <c r="K590" s="5">
        <f t="shared" si="92"/>
        <v>13</v>
      </c>
      <c r="L590" s="7">
        <f t="shared" si="93"/>
        <v>44605</v>
      </c>
      <c r="M590" s="5" t="s">
        <v>776</v>
      </c>
      <c r="U590" s="5" t="s">
        <v>778</v>
      </c>
      <c r="V590" s="5" t="str">
        <f t="shared" si="94"/>
        <v>castillo vda de atoche iris amelia</v>
      </c>
      <c r="W590" s="5" t="str">
        <f t="shared" si="95"/>
        <v>CASTILLO VDA DE ATOCHE IRIS AMELIA</v>
      </c>
      <c r="X590" s="5" t="str">
        <f t="shared" si="96"/>
        <v>Castillo Vda De Atoche Iris Amelia</v>
      </c>
      <c r="Y590" s="5">
        <v>10165849286</v>
      </c>
      <c r="Z590" s="5" t="s">
        <v>34</v>
      </c>
      <c r="AA590" s="5" t="s">
        <v>35</v>
      </c>
      <c r="AD590" s="5" t="s">
        <v>36</v>
      </c>
      <c r="AE590" s="5">
        <v>50.85</v>
      </c>
      <c r="AF590" s="5">
        <v>0</v>
      </c>
      <c r="AG590" s="5">
        <v>9.15</v>
      </c>
      <c r="AH590" s="5">
        <f t="shared" si="97"/>
        <v>60</v>
      </c>
    </row>
    <row r="591" spans="1:34" x14ac:dyDescent="0.25">
      <c r="A591" s="5">
        <v>576</v>
      </c>
      <c r="B591" s="5" t="s">
        <v>29</v>
      </c>
      <c r="C591" s="5" t="s">
        <v>30</v>
      </c>
      <c r="D591" s="5" t="s">
        <v>779</v>
      </c>
      <c r="E591" s="15" t="str">
        <f t="shared" si="98"/>
        <v>B001</v>
      </c>
      <c r="F591" s="15" t="str">
        <f t="shared" si="88"/>
        <v>17124</v>
      </c>
      <c r="G591" s="15" t="str">
        <f t="shared" si="89"/>
        <v>1-1</v>
      </c>
      <c r="H591" s="5" t="s">
        <v>776</v>
      </c>
      <c r="I591" s="5">
        <f t="shared" si="90"/>
        <v>2</v>
      </c>
      <c r="J591" s="5">
        <f t="shared" si="91"/>
        <v>2022</v>
      </c>
      <c r="K591" s="5">
        <f t="shared" si="92"/>
        <v>13</v>
      </c>
      <c r="L591" s="7">
        <f t="shared" si="93"/>
        <v>44605</v>
      </c>
      <c r="M591" s="5" t="s">
        <v>776</v>
      </c>
      <c r="U591" s="5" t="s">
        <v>33</v>
      </c>
      <c r="V591" s="5" t="str">
        <f t="shared" si="94"/>
        <v>clientes - varios</v>
      </c>
      <c r="W591" s="5" t="str">
        <f t="shared" si="95"/>
        <v>CLIENTES - VARIOS</v>
      </c>
      <c r="X591" s="5" t="str">
        <f t="shared" si="96"/>
        <v>Clientes - Varios</v>
      </c>
      <c r="Y591" s="5">
        <v>99999999</v>
      </c>
      <c r="Z591" s="5" t="s">
        <v>34</v>
      </c>
      <c r="AA591" s="5" t="s">
        <v>35</v>
      </c>
      <c r="AD591" s="5" t="s">
        <v>36</v>
      </c>
      <c r="AE591" s="5">
        <v>101.69</v>
      </c>
      <c r="AF591" s="5">
        <v>0</v>
      </c>
      <c r="AG591" s="5">
        <v>18.309999999999999</v>
      </c>
      <c r="AH591" s="5">
        <f t="shared" si="97"/>
        <v>120</v>
      </c>
    </row>
    <row r="592" spans="1:34" x14ac:dyDescent="0.25">
      <c r="A592" s="5">
        <v>577</v>
      </c>
      <c r="B592" s="5" t="s">
        <v>29</v>
      </c>
      <c r="C592" s="5" t="s">
        <v>38</v>
      </c>
      <c r="D592" s="5" t="s">
        <v>780</v>
      </c>
      <c r="E592" s="15" t="str">
        <f t="shared" si="98"/>
        <v>F001</v>
      </c>
      <c r="F592" s="15" t="str">
        <f t="shared" si="88"/>
        <v>8483</v>
      </c>
      <c r="G592" s="15" t="str">
        <f t="shared" si="89"/>
        <v>1-8</v>
      </c>
      <c r="H592" s="5" t="s">
        <v>776</v>
      </c>
      <c r="I592" s="5">
        <f t="shared" si="90"/>
        <v>2</v>
      </c>
      <c r="J592" s="5">
        <f t="shared" si="91"/>
        <v>2022</v>
      </c>
      <c r="K592" s="5">
        <f t="shared" si="92"/>
        <v>13</v>
      </c>
      <c r="L592" s="7">
        <f t="shared" si="93"/>
        <v>44605</v>
      </c>
      <c r="M592" s="5" t="s">
        <v>776</v>
      </c>
      <c r="R592" s="5" t="s">
        <v>781</v>
      </c>
      <c r="S592" s="5" t="s">
        <v>40</v>
      </c>
      <c r="T592" s="5" t="s">
        <v>41</v>
      </c>
      <c r="U592" s="5" t="s">
        <v>782</v>
      </c>
      <c r="V592" s="5" t="str">
        <f t="shared" si="94"/>
        <v>jambo tafur julver frank</v>
      </c>
      <c r="W592" s="5" t="str">
        <f t="shared" si="95"/>
        <v>JAMBO TAFUR JULVER FRANK</v>
      </c>
      <c r="X592" s="5" t="str">
        <f t="shared" si="96"/>
        <v>Jambo Tafur Julver Frank</v>
      </c>
      <c r="Y592" s="5">
        <v>10469092882</v>
      </c>
      <c r="Z592" s="5" t="s">
        <v>34</v>
      </c>
      <c r="AA592" s="5" t="s">
        <v>35</v>
      </c>
      <c r="AD592" s="5" t="s">
        <v>36</v>
      </c>
      <c r="AE592" s="5">
        <v>736.44</v>
      </c>
      <c r="AF592" s="5">
        <v>0</v>
      </c>
      <c r="AG592" s="5">
        <v>132.56</v>
      </c>
      <c r="AH592" s="5">
        <f t="shared" si="97"/>
        <v>869</v>
      </c>
    </row>
    <row r="593" spans="1:34" x14ac:dyDescent="0.25">
      <c r="A593" s="5">
        <v>578</v>
      </c>
      <c r="B593" s="5" t="s">
        <v>55</v>
      </c>
      <c r="C593" s="5" t="s">
        <v>38</v>
      </c>
      <c r="D593" s="5" t="s">
        <v>783</v>
      </c>
      <c r="E593" s="15" t="str">
        <f t="shared" si="98"/>
        <v>F002</v>
      </c>
      <c r="F593" s="15" t="str">
        <f t="shared" ref="F593:F656" si="99">IF(LEFT(RIGHT(D593,5),1)="-",RIGHT(D593,4),RIGHT(D593,5))</f>
        <v>3460</v>
      </c>
      <c r="G593" s="15" t="str">
        <f t="shared" ref="G593:G656" si="100">MID(D593,4,3)</f>
        <v>2-3</v>
      </c>
      <c r="H593" s="5" t="s">
        <v>776</v>
      </c>
      <c r="I593" s="5">
        <f t="shared" ref="I593:I656" si="101">MONTH(H593)</f>
        <v>2</v>
      </c>
      <c r="J593" s="5">
        <f t="shared" ref="J593:J656" si="102">YEAR(H593)</f>
        <v>2022</v>
      </c>
      <c r="K593" s="5">
        <f t="shared" ref="K593:K656" si="103">DAY(H593)</f>
        <v>13</v>
      </c>
      <c r="L593" s="7">
        <f t="shared" ref="L593:L656" si="104">DATE(J593,I593,K593)</f>
        <v>44605</v>
      </c>
      <c r="M593" s="5" t="s">
        <v>776</v>
      </c>
      <c r="R593" s="5" t="s">
        <v>41</v>
      </c>
      <c r="S593" s="5" t="s">
        <v>40</v>
      </c>
      <c r="T593" s="5" t="s">
        <v>41</v>
      </c>
      <c r="U593" s="5" t="s">
        <v>106</v>
      </c>
      <c r="V593" s="5" t="str">
        <f t="shared" ref="V593:V656" si="105">LOWER(U593)</f>
        <v>casiano maco segundo baltazar</v>
      </c>
      <c r="W593" s="5" t="str">
        <f t="shared" ref="W593:W656" si="106">UPPER(U593)</f>
        <v>CASIANO MACO SEGUNDO BALTAZAR</v>
      </c>
      <c r="X593" s="5" t="str">
        <f t="shared" ref="X593:X656" si="107">PROPER(W593)</f>
        <v>Casiano Maco Segundo Baltazar</v>
      </c>
      <c r="Y593" s="5">
        <v>10432479388</v>
      </c>
      <c r="Z593" s="5" t="s">
        <v>34</v>
      </c>
      <c r="AA593" s="5" t="s">
        <v>35</v>
      </c>
      <c r="AD593" s="5" t="s">
        <v>36</v>
      </c>
      <c r="AE593" s="5">
        <v>118.64</v>
      </c>
      <c r="AF593" s="5">
        <v>0</v>
      </c>
      <c r="AG593" s="5">
        <v>21.36</v>
      </c>
      <c r="AH593" s="5">
        <f t="shared" ref="AH593:AH656" si="108">AE593+AG593</f>
        <v>140</v>
      </c>
    </row>
    <row r="594" spans="1:34" x14ac:dyDescent="0.25">
      <c r="A594" s="5">
        <v>579</v>
      </c>
      <c r="B594" s="5" t="s">
        <v>49</v>
      </c>
      <c r="C594" s="5" t="s">
        <v>30</v>
      </c>
      <c r="D594" s="5" t="s">
        <v>784</v>
      </c>
      <c r="E594" s="15" t="str">
        <f t="shared" ref="E594:E657" si="109">LEFT(D594,4)</f>
        <v>B003</v>
      </c>
      <c r="F594" s="15" t="str">
        <f t="shared" si="99"/>
        <v>12659</v>
      </c>
      <c r="G594" s="15" t="str">
        <f t="shared" si="100"/>
        <v>3-1</v>
      </c>
      <c r="H594" s="5" t="s">
        <v>776</v>
      </c>
      <c r="I594" s="5">
        <f t="shared" si="101"/>
        <v>2</v>
      </c>
      <c r="J594" s="5">
        <f t="shared" si="102"/>
        <v>2022</v>
      </c>
      <c r="K594" s="5">
        <f t="shared" si="103"/>
        <v>13</v>
      </c>
      <c r="L594" s="7">
        <f t="shared" si="104"/>
        <v>44605</v>
      </c>
      <c r="M594" s="5" t="s">
        <v>776</v>
      </c>
      <c r="U594" s="5" t="s">
        <v>33</v>
      </c>
      <c r="V594" s="5" t="str">
        <f t="shared" si="105"/>
        <v>clientes - varios</v>
      </c>
      <c r="W594" s="5" t="str">
        <f t="shared" si="106"/>
        <v>CLIENTES - VARIOS</v>
      </c>
      <c r="X594" s="5" t="str">
        <f t="shared" si="107"/>
        <v>Clientes - Varios</v>
      </c>
      <c r="Y594" s="5">
        <v>99999999</v>
      </c>
      <c r="Z594" s="5" t="s">
        <v>34</v>
      </c>
      <c r="AA594" s="5" t="s">
        <v>35</v>
      </c>
      <c r="AD594" s="5" t="s">
        <v>36</v>
      </c>
      <c r="AE594" s="5">
        <v>59.32</v>
      </c>
      <c r="AF594" s="5">
        <v>0</v>
      </c>
      <c r="AG594" s="5">
        <v>10.68</v>
      </c>
      <c r="AH594" s="5">
        <f t="shared" si="108"/>
        <v>70</v>
      </c>
    </row>
    <row r="595" spans="1:34" x14ac:dyDescent="0.25">
      <c r="A595" s="5">
        <v>580</v>
      </c>
      <c r="B595" s="5" t="s">
        <v>29</v>
      </c>
      <c r="C595" s="5" t="s">
        <v>30</v>
      </c>
      <c r="D595" s="5" t="s">
        <v>785</v>
      </c>
      <c r="E595" s="15" t="str">
        <f t="shared" si="109"/>
        <v>B001</v>
      </c>
      <c r="F595" s="15" t="str">
        <f t="shared" si="99"/>
        <v>17123</v>
      </c>
      <c r="G595" s="15" t="str">
        <f t="shared" si="100"/>
        <v>1-1</v>
      </c>
      <c r="H595" s="5" t="s">
        <v>776</v>
      </c>
      <c r="I595" s="5">
        <f t="shared" si="101"/>
        <v>2</v>
      </c>
      <c r="J595" s="5">
        <f t="shared" si="102"/>
        <v>2022</v>
      </c>
      <c r="K595" s="5">
        <f t="shared" si="103"/>
        <v>13</v>
      </c>
      <c r="L595" s="7">
        <f t="shared" si="104"/>
        <v>44605</v>
      </c>
      <c r="M595" s="5" t="s">
        <v>776</v>
      </c>
      <c r="U595" s="5" t="s">
        <v>33</v>
      </c>
      <c r="V595" s="5" t="str">
        <f t="shared" si="105"/>
        <v>clientes - varios</v>
      </c>
      <c r="W595" s="5" t="str">
        <f t="shared" si="106"/>
        <v>CLIENTES - VARIOS</v>
      </c>
      <c r="X595" s="5" t="str">
        <f t="shared" si="107"/>
        <v>Clientes - Varios</v>
      </c>
      <c r="Y595" s="5">
        <v>99999999</v>
      </c>
      <c r="Z595" s="5" t="s">
        <v>34</v>
      </c>
      <c r="AA595" s="5" t="s">
        <v>35</v>
      </c>
      <c r="AD595" s="5" t="s">
        <v>36</v>
      </c>
      <c r="AE595" s="5">
        <v>8.4700000000000006</v>
      </c>
      <c r="AF595" s="5">
        <v>0</v>
      </c>
      <c r="AG595" s="5">
        <v>1.53</v>
      </c>
      <c r="AH595" s="5">
        <f t="shared" si="108"/>
        <v>10</v>
      </c>
    </row>
    <row r="596" spans="1:34" x14ac:dyDescent="0.25">
      <c r="A596" s="5">
        <v>581</v>
      </c>
      <c r="B596" s="5" t="s">
        <v>29</v>
      </c>
      <c r="C596" s="5" t="s">
        <v>38</v>
      </c>
      <c r="D596" s="5" t="s">
        <v>786</v>
      </c>
      <c r="E596" s="15" t="str">
        <f t="shared" si="109"/>
        <v>F001</v>
      </c>
      <c r="F596" s="15" t="str">
        <f t="shared" si="99"/>
        <v>8482</v>
      </c>
      <c r="G596" s="15" t="str">
        <f t="shared" si="100"/>
        <v>1-8</v>
      </c>
      <c r="H596" s="5" t="s">
        <v>776</v>
      </c>
      <c r="I596" s="5">
        <f t="shared" si="101"/>
        <v>2</v>
      </c>
      <c r="J596" s="5">
        <f t="shared" si="102"/>
        <v>2022</v>
      </c>
      <c r="K596" s="5">
        <f t="shared" si="103"/>
        <v>13</v>
      </c>
      <c r="L596" s="7">
        <f t="shared" si="104"/>
        <v>44605</v>
      </c>
      <c r="M596" s="5" t="s">
        <v>776</v>
      </c>
      <c r="U596" s="5" t="s">
        <v>787</v>
      </c>
      <c r="V596" s="5" t="str">
        <f t="shared" si="105"/>
        <v>edilberto fustamante heredia</v>
      </c>
      <c r="W596" s="5" t="str">
        <f t="shared" si="106"/>
        <v>EDILBERTO FUSTAMANTE HEREDIA</v>
      </c>
      <c r="X596" s="5" t="str">
        <f t="shared" si="107"/>
        <v>Edilberto Fustamante Heredia</v>
      </c>
      <c r="Y596" s="5">
        <v>10433109495</v>
      </c>
      <c r="Z596" s="5" t="s">
        <v>34</v>
      </c>
      <c r="AA596" s="5" t="s">
        <v>35</v>
      </c>
      <c r="AD596" s="5" t="s">
        <v>36</v>
      </c>
      <c r="AE596" s="5">
        <v>84.75</v>
      </c>
      <c r="AF596" s="5">
        <v>0</v>
      </c>
      <c r="AG596" s="5">
        <v>15.25</v>
      </c>
      <c r="AH596" s="5">
        <f t="shared" si="108"/>
        <v>100</v>
      </c>
    </row>
    <row r="597" spans="1:34" x14ac:dyDescent="0.25">
      <c r="A597" s="5">
        <v>582</v>
      </c>
      <c r="B597" s="5" t="s">
        <v>29</v>
      </c>
      <c r="C597" s="5" t="s">
        <v>30</v>
      </c>
      <c r="D597" s="5" t="s">
        <v>788</v>
      </c>
      <c r="E597" s="15" t="str">
        <f t="shared" si="109"/>
        <v>B001</v>
      </c>
      <c r="F597" s="15" t="str">
        <f t="shared" si="99"/>
        <v>17122</v>
      </c>
      <c r="G597" s="15" t="str">
        <f t="shared" si="100"/>
        <v>1-1</v>
      </c>
      <c r="H597" s="5" t="s">
        <v>776</v>
      </c>
      <c r="I597" s="5">
        <f t="shared" si="101"/>
        <v>2</v>
      </c>
      <c r="J597" s="5">
        <f t="shared" si="102"/>
        <v>2022</v>
      </c>
      <c r="K597" s="5">
        <f t="shared" si="103"/>
        <v>13</v>
      </c>
      <c r="L597" s="7">
        <f t="shared" si="104"/>
        <v>44605</v>
      </c>
      <c r="M597" s="5" t="s">
        <v>776</v>
      </c>
      <c r="U597" s="5" t="s">
        <v>33</v>
      </c>
      <c r="V597" s="5" t="str">
        <f t="shared" si="105"/>
        <v>clientes - varios</v>
      </c>
      <c r="W597" s="5" t="str">
        <f t="shared" si="106"/>
        <v>CLIENTES - VARIOS</v>
      </c>
      <c r="X597" s="5" t="str">
        <f t="shared" si="107"/>
        <v>Clientes - Varios</v>
      </c>
      <c r="Y597" s="5">
        <v>99999999</v>
      </c>
      <c r="Z597" s="5" t="s">
        <v>34</v>
      </c>
      <c r="AA597" s="5" t="s">
        <v>35</v>
      </c>
      <c r="AD597" s="5" t="s">
        <v>36</v>
      </c>
      <c r="AE597" s="5">
        <v>76.27</v>
      </c>
      <c r="AF597" s="5">
        <v>0</v>
      </c>
      <c r="AG597" s="5">
        <v>13.73</v>
      </c>
      <c r="AH597" s="5">
        <f t="shared" si="108"/>
        <v>90</v>
      </c>
    </row>
    <row r="598" spans="1:34" x14ac:dyDescent="0.25">
      <c r="A598" s="5">
        <v>583</v>
      </c>
      <c r="B598" s="5" t="s">
        <v>29</v>
      </c>
      <c r="C598" s="5" t="s">
        <v>30</v>
      </c>
      <c r="D598" s="5" t="s">
        <v>789</v>
      </c>
      <c r="E598" s="15" t="str">
        <f t="shared" si="109"/>
        <v>B001</v>
      </c>
      <c r="F598" s="15" t="str">
        <f t="shared" si="99"/>
        <v>17121</v>
      </c>
      <c r="G598" s="15" t="str">
        <f t="shared" si="100"/>
        <v>1-1</v>
      </c>
      <c r="H598" s="5" t="s">
        <v>776</v>
      </c>
      <c r="I598" s="5">
        <f t="shared" si="101"/>
        <v>2</v>
      </c>
      <c r="J598" s="5">
        <f t="shared" si="102"/>
        <v>2022</v>
      </c>
      <c r="K598" s="5">
        <f t="shared" si="103"/>
        <v>13</v>
      </c>
      <c r="L598" s="7">
        <f t="shared" si="104"/>
        <v>44605</v>
      </c>
      <c r="M598" s="5" t="s">
        <v>776</v>
      </c>
      <c r="U598" s="5" t="s">
        <v>33</v>
      </c>
      <c r="V598" s="5" t="str">
        <f t="shared" si="105"/>
        <v>clientes - varios</v>
      </c>
      <c r="W598" s="5" t="str">
        <f t="shared" si="106"/>
        <v>CLIENTES - VARIOS</v>
      </c>
      <c r="X598" s="5" t="str">
        <f t="shared" si="107"/>
        <v>Clientes - Varios</v>
      </c>
      <c r="Y598" s="5">
        <v>99999999</v>
      </c>
      <c r="Z598" s="5" t="s">
        <v>34</v>
      </c>
      <c r="AA598" s="5" t="s">
        <v>35</v>
      </c>
      <c r="AD598" s="5" t="s">
        <v>36</v>
      </c>
      <c r="AE598" s="5">
        <v>127.12</v>
      </c>
      <c r="AF598" s="5">
        <v>0</v>
      </c>
      <c r="AG598" s="5">
        <v>22.88</v>
      </c>
      <c r="AH598" s="5">
        <f t="shared" si="108"/>
        <v>150</v>
      </c>
    </row>
    <row r="599" spans="1:34" x14ac:dyDescent="0.25">
      <c r="A599" s="5">
        <v>584</v>
      </c>
      <c r="B599" s="5" t="s">
        <v>29</v>
      </c>
      <c r="C599" s="5" t="s">
        <v>38</v>
      </c>
      <c r="D599" s="5" t="s">
        <v>790</v>
      </c>
      <c r="E599" s="15" t="str">
        <f t="shared" si="109"/>
        <v>F001</v>
      </c>
      <c r="F599" s="15" t="str">
        <f t="shared" si="99"/>
        <v>8481</v>
      </c>
      <c r="G599" s="15" t="str">
        <f t="shared" si="100"/>
        <v>1-8</v>
      </c>
      <c r="H599" s="5" t="s">
        <v>776</v>
      </c>
      <c r="I599" s="5">
        <f t="shared" si="101"/>
        <v>2</v>
      </c>
      <c r="J599" s="5">
        <f t="shared" si="102"/>
        <v>2022</v>
      </c>
      <c r="K599" s="5">
        <f t="shared" si="103"/>
        <v>13</v>
      </c>
      <c r="L599" s="7">
        <f t="shared" si="104"/>
        <v>44605</v>
      </c>
      <c r="M599" s="5" t="s">
        <v>776</v>
      </c>
      <c r="R599" s="5" t="s">
        <v>791</v>
      </c>
      <c r="S599" s="5" t="s">
        <v>40</v>
      </c>
      <c r="T599" s="5" t="s">
        <v>792</v>
      </c>
      <c r="U599" s="5" t="s">
        <v>793</v>
      </c>
      <c r="V599" s="5" t="str">
        <f t="shared" si="105"/>
        <v>viviras en mi recuerdo e.i.r.l.</v>
      </c>
      <c r="W599" s="5" t="str">
        <f t="shared" si="106"/>
        <v>VIVIRAS EN MI RECUERDO E.I.R.L.</v>
      </c>
      <c r="X599" s="5" t="str">
        <f t="shared" si="107"/>
        <v>Viviras En Mi Recuerdo E.I.R.L.</v>
      </c>
      <c r="Y599" s="5">
        <v>20602415679</v>
      </c>
      <c r="Z599" s="5" t="s">
        <v>34</v>
      </c>
      <c r="AA599" s="5" t="s">
        <v>35</v>
      </c>
      <c r="AD599" s="5" t="s">
        <v>36</v>
      </c>
      <c r="AE599" s="5">
        <v>67.8</v>
      </c>
      <c r="AF599" s="5">
        <v>0</v>
      </c>
      <c r="AG599" s="5">
        <v>12.2</v>
      </c>
      <c r="AH599" s="5">
        <f t="shared" si="108"/>
        <v>80</v>
      </c>
    </row>
    <row r="600" spans="1:34" x14ac:dyDescent="0.25">
      <c r="A600" s="5">
        <v>585</v>
      </c>
      <c r="B600" s="5" t="s">
        <v>29</v>
      </c>
      <c r="C600" s="5" t="s">
        <v>38</v>
      </c>
      <c r="D600" s="5" t="s">
        <v>794</v>
      </c>
      <c r="E600" s="15" t="str">
        <f t="shared" si="109"/>
        <v>F001</v>
      </c>
      <c r="F600" s="15" t="str">
        <f t="shared" si="99"/>
        <v>8480</v>
      </c>
      <c r="G600" s="15" t="str">
        <f t="shared" si="100"/>
        <v>1-8</v>
      </c>
      <c r="H600" s="5" t="s">
        <v>776</v>
      </c>
      <c r="I600" s="5">
        <f t="shared" si="101"/>
        <v>2</v>
      </c>
      <c r="J600" s="5">
        <f t="shared" si="102"/>
        <v>2022</v>
      </c>
      <c r="K600" s="5">
        <f t="shared" si="103"/>
        <v>13</v>
      </c>
      <c r="L600" s="7">
        <f t="shared" si="104"/>
        <v>44605</v>
      </c>
      <c r="M600" s="5" t="s">
        <v>776</v>
      </c>
      <c r="U600" s="5" t="s">
        <v>108</v>
      </c>
      <c r="V600" s="5" t="str">
        <f t="shared" si="105"/>
        <v>empresa constructora y servicios generales akunta s.r.l.</v>
      </c>
      <c r="W600" s="5" t="str">
        <f t="shared" si="106"/>
        <v>EMPRESA CONSTRUCTORA Y SERVICIOS GENERALES AKUNTA S.R.L.</v>
      </c>
      <c r="X600" s="5" t="str">
        <f t="shared" si="107"/>
        <v>Empresa Constructora Y Servicios Generales Akunta S.R.L.</v>
      </c>
      <c r="Y600" s="5">
        <v>20496149425</v>
      </c>
      <c r="Z600" s="5" t="s">
        <v>34</v>
      </c>
      <c r="AA600" s="5" t="s">
        <v>35</v>
      </c>
      <c r="AD600" s="5" t="s">
        <v>36</v>
      </c>
      <c r="AE600" s="5">
        <v>118.64</v>
      </c>
      <c r="AF600" s="5">
        <v>0</v>
      </c>
      <c r="AG600" s="5">
        <v>21.36</v>
      </c>
      <c r="AH600" s="5">
        <f t="shared" si="108"/>
        <v>140</v>
      </c>
    </row>
    <row r="601" spans="1:34" x14ac:dyDescent="0.25">
      <c r="A601" s="5">
        <v>586</v>
      </c>
      <c r="B601" s="5" t="s">
        <v>49</v>
      </c>
      <c r="C601" s="5" t="s">
        <v>38</v>
      </c>
      <c r="D601" s="5" t="s">
        <v>795</v>
      </c>
      <c r="E601" s="15" t="str">
        <f t="shared" si="109"/>
        <v>F003</v>
      </c>
      <c r="F601" s="15" t="str">
        <f t="shared" si="99"/>
        <v>2095</v>
      </c>
      <c r="G601" s="15" t="str">
        <f t="shared" si="100"/>
        <v>3-2</v>
      </c>
      <c r="H601" s="5" t="s">
        <v>776</v>
      </c>
      <c r="I601" s="5">
        <f t="shared" si="101"/>
        <v>2</v>
      </c>
      <c r="J601" s="5">
        <f t="shared" si="102"/>
        <v>2022</v>
      </c>
      <c r="K601" s="5">
        <f t="shared" si="103"/>
        <v>13</v>
      </c>
      <c r="L601" s="7">
        <f t="shared" si="104"/>
        <v>44605</v>
      </c>
      <c r="M601" s="5" t="s">
        <v>776</v>
      </c>
      <c r="S601" s="5" t="s">
        <v>40</v>
      </c>
      <c r="T601" s="5" t="s">
        <v>41</v>
      </c>
      <c r="U601" s="5" t="s">
        <v>796</v>
      </c>
      <c r="V601" s="5" t="str">
        <f t="shared" si="105"/>
        <v>guerrero chilon neyle</v>
      </c>
      <c r="W601" s="5" t="str">
        <f t="shared" si="106"/>
        <v>GUERRERO CHILON NEYLE</v>
      </c>
      <c r="X601" s="5" t="str">
        <f t="shared" si="107"/>
        <v>Guerrero Chilon Neyle</v>
      </c>
      <c r="Y601" s="5">
        <v>10165130231</v>
      </c>
      <c r="Z601" s="5" t="s">
        <v>34</v>
      </c>
      <c r="AA601" s="5" t="s">
        <v>35</v>
      </c>
      <c r="AD601" s="5" t="s">
        <v>36</v>
      </c>
      <c r="AE601" s="5">
        <v>25.42</v>
      </c>
      <c r="AF601" s="5">
        <v>0</v>
      </c>
      <c r="AG601" s="5">
        <v>4.58</v>
      </c>
      <c r="AH601" s="5">
        <f t="shared" si="108"/>
        <v>30</v>
      </c>
    </row>
    <row r="602" spans="1:34" x14ac:dyDescent="0.25">
      <c r="A602" s="5">
        <v>587</v>
      </c>
      <c r="B602" s="5" t="s">
        <v>49</v>
      </c>
      <c r="C602" s="5" t="s">
        <v>38</v>
      </c>
      <c r="D602" s="5" t="s">
        <v>797</v>
      </c>
      <c r="E602" s="15" t="str">
        <f t="shared" si="109"/>
        <v>F003</v>
      </c>
      <c r="F602" s="15" t="str">
        <f t="shared" si="99"/>
        <v>2094</v>
      </c>
      <c r="G602" s="15" t="str">
        <f t="shared" si="100"/>
        <v>3-2</v>
      </c>
      <c r="H602" s="5" t="s">
        <v>776</v>
      </c>
      <c r="I602" s="5">
        <f t="shared" si="101"/>
        <v>2</v>
      </c>
      <c r="J602" s="5">
        <f t="shared" si="102"/>
        <v>2022</v>
      </c>
      <c r="K602" s="5">
        <f t="shared" si="103"/>
        <v>13</v>
      </c>
      <c r="L602" s="7">
        <f t="shared" si="104"/>
        <v>44605</v>
      </c>
      <c r="M602" s="5" t="s">
        <v>776</v>
      </c>
      <c r="S602" s="5" t="s">
        <v>40</v>
      </c>
      <c r="T602" s="5" t="s">
        <v>41</v>
      </c>
      <c r="U602" s="5" t="s">
        <v>157</v>
      </c>
      <c r="V602" s="5" t="str">
        <f t="shared" si="105"/>
        <v>la torre vallejos fernando camilo</v>
      </c>
      <c r="W602" s="5" t="str">
        <f t="shared" si="106"/>
        <v>LA TORRE VALLEJOS FERNANDO CAMILO</v>
      </c>
      <c r="X602" s="5" t="str">
        <f t="shared" si="107"/>
        <v>La Torre Vallejos Fernando Camilo</v>
      </c>
      <c r="Y602" s="5">
        <v>10167268094</v>
      </c>
      <c r="Z602" s="5" t="s">
        <v>34</v>
      </c>
      <c r="AA602" s="5" t="s">
        <v>35</v>
      </c>
      <c r="AD602" s="5" t="s">
        <v>36</v>
      </c>
      <c r="AE602" s="5">
        <v>79.239999999999995</v>
      </c>
      <c r="AF602" s="5">
        <v>0</v>
      </c>
      <c r="AG602" s="5">
        <v>14.26</v>
      </c>
      <c r="AH602" s="5">
        <f t="shared" si="108"/>
        <v>93.5</v>
      </c>
    </row>
    <row r="603" spans="1:34" x14ac:dyDescent="0.25">
      <c r="A603" s="5">
        <v>588</v>
      </c>
      <c r="B603" s="5" t="s">
        <v>29</v>
      </c>
      <c r="C603" s="5" t="s">
        <v>30</v>
      </c>
      <c r="D603" s="5" t="s">
        <v>798</v>
      </c>
      <c r="E603" s="15" t="str">
        <f t="shared" si="109"/>
        <v>B001</v>
      </c>
      <c r="F603" s="15" t="str">
        <f t="shared" si="99"/>
        <v>17120</v>
      </c>
      <c r="G603" s="15" t="str">
        <f t="shared" si="100"/>
        <v>1-1</v>
      </c>
      <c r="H603" s="5" t="s">
        <v>776</v>
      </c>
      <c r="I603" s="5">
        <f t="shared" si="101"/>
        <v>2</v>
      </c>
      <c r="J603" s="5">
        <f t="shared" si="102"/>
        <v>2022</v>
      </c>
      <c r="K603" s="5">
        <f t="shared" si="103"/>
        <v>13</v>
      </c>
      <c r="L603" s="7">
        <f t="shared" si="104"/>
        <v>44605</v>
      </c>
      <c r="M603" s="5" t="s">
        <v>776</v>
      </c>
      <c r="U603" s="5" t="s">
        <v>799</v>
      </c>
      <c r="V603" s="5" t="str">
        <f t="shared" si="105"/>
        <v>doris ruiz julca</v>
      </c>
      <c r="W603" s="5" t="str">
        <f t="shared" si="106"/>
        <v>DORIS RUIZ JULCA</v>
      </c>
      <c r="X603" s="5" t="str">
        <f t="shared" si="107"/>
        <v>Doris Ruiz Julca</v>
      </c>
      <c r="Y603" s="5">
        <v>71093766</v>
      </c>
      <c r="Z603" s="5" t="s">
        <v>34</v>
      </c>
      <c r="AA603" s="5" t="s">
        <v>35</v>
      </c>
      <c r="AD603" s="5" t="s">
        <v>36</v>
      </c>
      <c r="AE603" s="5">
        <v>16.95</v>
      </c>
      <c r="AF603" s="5">
        <v>0</v>
      </c>
      <c r="AG603" s="5">
        <v>3.05</v>
      </c>
      <c r="AH603" s="5">
        <f t="shared" si="108"/>
        <v>20</v>
      </c>
    </row>
    <row r="604" spans="1:34" x14ac:dyDescent="0.25">
      <c r="A604" s="5">
        <v>589</v>
      </c>
      <c r="B604" s="5" t="s">
        <v>29</v>
      </c>
      <c r="C604" s="5" t="s">
        <v>30</v>
      </c>
      <c r="D604" s="5" t="s">
        <v>800</v>
      </c>
      <c r="E604" s="15" t="str">
        <f t="shared" si="109"/>
        <v>B001</v>
      </c>
      <c r="F604" s="15" t="str">
        <f t="shared" si="99"/>
        <v>17119</v>
      </c>
      <c r="G604" s="15" t="str">
        <f t="shared" si="100"/>
        <v>1-1</v>
      </c>
      <c r="H604" s="5" t="s">
        <v>776</v>
      </c>
      <c r="I604" s="5">
        <f t="shared" si="101"/>
        <v>2</v>
      </c>
      <c r="J604" s="5">
        <f t="shared" si="102"/>
        <v>2022</v>
      </c>
      <c r="K604" s="5">
        <f t="shared" si="103"/>
        <v>13</v>
      </c>
      <c r="L604" s="7">
        <f t="shared" si="104"/>
        <v>44605</v>
      </c>
      <c r="M604" s="5" t="s">
        <v>776</v>
      </c>
      <c r="U604" s="5" t="s">
        <v>33</v>
      </c>
      <c r="V604" s="5" t="str">
        <f t="shared" si="105"/>
        <v>clientes - varios</v>
      </c>
      <c r="W604" s="5" t="str">
        <f t="shared" si="106"/>
        <v>CLIENTES - VARIOS</v>
      </c>
      <c r="X604" s="5" t="str">
        <f t="shared" si="107"/>
        <v>Clientes - Varios</v>
      </c>
      <c r="Y604" s="5">
        <v>99999999</v>
      </c>
      <c r="Z604" s="5" t="s">
        <v>34</v>
      </c>
      <c r="AA604" s="5" t="s">
        <v>35</v>
      </c>
      <c r="AD604" s="5" t="s">
        <v>36</v>
      </c>
      <c r="AE604" s="5">
        <v>42.37</v>
      </c>
      <c r="AF604" s="5">
        <v>0</v>
      </c>
      <c r="AG604" s="5">
        <v>7.63</v>
      </c>
      <c r="AH604" s="5">
        <f t="shared" si="108"/>
        <v>50</v>
      </c>
    </row>
    <row r="605" spans="1:34" x14ac:dyDescent="0.25">
      <c r="A605" s="5">
        <v>590</v>
      </c>
      <c r="B605" s="5" t="s">
        <v>29</v>
      </c>
      <c r="C605" s="5" t="s">
        <v>30</v>
      </c>
      <c r="D605" s="5" t="s">
        <v>801</v>
      </c>
      <c r="E605" s="15" t="str">
        <f t="shared" si="109"/>
        <v>B001</v>
      </c>
      <c r="F605" s="15" t="str">
        <f t="shared" si="99"/>
        <v>17118</v>
      </c>
      <c r="G605" s="15" t="str">
        <f t="shared" si="100"/>
        <v>1-1</v>
      </c>
      <c r="H605" s="5" t="s">
        <v>776</v>
      </c>
      <c r="I605" s="5">
        <f t="shared" si="101"/>
        <v>2</v>
      </c>
      <c r="J605" s="5">
        <f t="shared" si="102"/>
        <v>2022</v>
      </c>
      <c r="K605" s="5">
        <f t="shared" si="103"/>
        <v>13</v>
      </c>
      <c r="L605" s="7">
        <f t="shared" si="104"/>
        <v>44605</v>
      </c>
      <c r="M605" s="5" t="s">
        <v>776</v>
      </c>
      <c r="R605" s="5" t="s">
        <v>66</v>
      </c>
      <c r="S605" s="5" t="s">
        <v>40</v>
      </c>
      <c r="T605" s="5" t="s">
        <v>41</v>
      </c>
      <c r="U605" s="5" t="s">
        <v>802</v>
      </c>
      <c r="V605" s="5" t="str">
        <f t="shared" si="105"/>
        <v>agropucala s.a.a.</v>
      </c>
      <c r="W605" s="5" t="str">
        <f t="shared" si="106"/>
        <v>AGROPUCALA S.A.A.</v>
      </c>
      <c r="X605" s="5" t="str">
        <f t="shared" si="107"/>
        <v>Agropucala S.A.A.</v>
      </c>
      <c r="Y605" s="5">
        <v>20113657872</v>
      </c>
      <c r="Z605" s="5" t="s">
        <v>34</v>
      </c>
      <c r="AA605" s="5" t="s">
        <v>35</v>
      </c>
      <c r="AD605" s="5" t="s">
        <v>36</v>
      </c>
      <c r="AE605" s="5">
        <v>25.42</v>
      </c>
      <c r="AF605" s="5">
        <v>0</v>
      </c>
      <c r="AG605" s="5">
        <v>4.58</v>
      </c>
      <c r="AH605" s="5">
        <f t="shared" si="108"/>
        <v>30</v>
      </c>
    </row>
    <row r="606" spans="1:34" x14ac:dyDescent="0.25">
      <c r="A606" s="5">
        <v>591</v>
      </c>
      <c r="B606" s="5" t="s">
        <v>29</v>
      </c>
      <c r="C606" s="5" t="s">
        <v>30</v>
      </c>
      <c r="D606" s="5" t="s">
        <v>803</v>
      </c>
      <c r="E606" s="15" t="str">
        <f t="shared" si="109"/>
        <v>B001</v>
      </c>
      <c r="F606" s="15" t="str">
        <f t="shared" si="99"/>
        <v>17117</v>
      </c>
      <c r="G606" s="15" t="str">
        <f t="shared" si="100"/>
        <v>1-1</v>
      </c>
      <c r="H606" s="5" t="s">
        <v>776</v>
      </c>
      <c r="I606" s="5">
        <f t="shared" si="101"/>
        <v>2</v>
      </c>
      <c r="J606" s="5">
        <f t="shared" si="102"/>
        <v>2022</v>
      </c>
      <c r="K606" s="5">
        <f t="shared" si="103"/>
        <v>13</v>
      </c>
      <c r="L606" s="7">
        <f t="shared" si="104"/>
        <v>44605</v>
      </c>
      <c r="M606" s="5" t="s">
        <v>776</v>
      </c>
      <c r="U606" s="5" t="s">
        <v>33</v>
      </c>
      <c r="V606" s="5" t="str">
        <f t="shared" si="105"/>
        <v>clientes - varios</v>
      </c>
      <c r="W606" s="5" t="str">
        <f t="shared" si="106"/>
        <v>CLIENTES - VARIOS</v>
      </c>
      <c r="X606" s="5" t="str">
        <f t="shared" si="107"/>
        <v>Clientes - Varios</v>
      </c>
      <c r="Y606" s="5">
        <v>99999999</v>
      </c>
      <c r="Z606" s="5" t="s">
        <v>34</v>
      </c>
      <c r="AA606" s="5" t="s">
        <v>35</v>
      </c>
      <c r="AD606" s="5" t="s">
        <v>36</v>
      </c>
      <c r="AE606" s="5">
        <v>33.9</v>
      </c>
      <c r="AF606" s="5">
        <v>0</v>
      </c>
      <c r="AG606" s="5">
        <v>6.1</v>
      </c>
      <c r="AH606" s="5">
        <f t="shared" si="108"/>
        <v>40</v>
      </c>
    </row>
    <row r="607" spans="1:34" x14ac:dyDescent="0.25">
      <c r="A607" s="5">
        <v>592</v>
      </c>
      <c r="B607" s="5" t="s">
        <v>29</v>
      </c>
      <c r="C607" s="5" t="s">
        <v>30</v>
      </c>
      <c r="D607" s="5" t="s">
        <v>804</v>
      </c>
      <c r="E607" s="15" t="str">
        <f t="shared" si="109"/>
        <v>B001</v>
      </c>
      <c r="F607" s="15" t="str">
        <f t="shared" si="99"/>
        <v>17116</v>
      </c>
      <c r="G607" s="15" t="str">
        <f t="shared" si="100"/>
        <v>1-1</v>
      </c>
      <c r="H607" s="5" t="s">
        <v>776</v>
      </c>
      <c r="I607" s="5">
        <f t="shared" si="101"/>
        <v>2</v>
      </c>
      <c r="J607" s="5">
        <f t="shared" si="102"/>
        <v>2022</v>
      </c>
      <c r="K607" s="5">
        <f t="shared" si="103"/>
        <v>13</v>
      </c>
      <c r="L607" s="7">
        <f t="shared" si="104"/>
        <v>44605</v>
      </c>
      <c r="M607" s="5" t="s">
        <v>776</v>
      </c>
      <c r="U607" s="5" t="s">
        <v>33</v>
      </c>
      <c r="V607" s="5" t="str">
        <f t="shared" si="105"/>
        <v>clientes - varios</v>
      </c>
      <c r="W607" s="5" t="str">
        <f t="shared" si="106"/>
        <v>CLIENTES - VARIOS</v>
      </c>
      <c r="X607" s="5" t="str">
        <f t="shared" si="107"/>
        <v>Clientes - Varios</v>
      </c>
      <c r="Y607" s="5">
        <v>99999999</v>
      </c>
      <c r="Z607" s="5" t="s">
        <v>34</v>
      </c>
      <c r="AA607" s="5" t="s">
        <v>35</v>
      </c>
      <c r="AD607" s="5" t="s">
        <v>36</v>
      </c>
      <c r="AE607" s="5">
        <v>8.4700000000000006</v>
      </c>
      <c r="AF607" s="5">
        <v>0</v>
      </c>
      <c r="AG607" s="5">
        <v>1.53</v>
      </c>
      <c r="AH607" s="5">
        <f t="shared" si="108"/>
        <v>10</v>
      </c>
    </row>
    <row r="608" spans="1:34" x14ac:dyDescent="0.25">
      <c r="A608" s="5">
        <v>593</v>
      </c>
      <c r="B608" s="5" t="s">
        <v>49</v>
      </c>
      <c r="C608" s="5" t="s">
        <v>38</v>
      </c>
      <c r="D608" s="5" t="s">
        <v>805</v>
      </c>
      <c r="E608" s="15" t="str">
        <f t="shared" si="109"/>
        <v>F003</v>
      </c>
      <c r="F608" s="15" t="str">
        <f t="shared" si="99"/>
        <v>2093</v>
      </c>
      <c r="G608" s="15" t="str">
        <f t="shared" si="100"/>
        <v>3-2</v>
      </c>
      <c r="H608" s="5" t="s">
        <v>776</v>
      </c>
      <c r="I608" s="5">
        <f t="shared" si="101"/>
        <v>2</v>
      </c>
      <c r="J608" s="5">
        <f t="shared" si="102"/>
        <v>2022</v>
      </c>
      <c r="K608" s="5">
        <f t="shared" si="103"/>
        <v>13</v>
      </c>
      <c r="L608" s="7">
        <f t="shared" si="104"/>
        <v>44605</v>
      </c>
      <c r="M608" s="5" t="s">
        <v>776</v>
      </c>
      <c r="R608" s="5" t="s">
        <v>806</v>
      </c>
      <c r="S608" s="5" t="s">
        <v>168</v>
      </c>
      <c r="T608" s="5" t="s">
        <v>169</v>
      </c>
      <c r="U608" s="5" t="s">
        <v>807</v>
      </c>
      <c r="V608" s="5" t="str">
        <f t="shared" si="105"/>
        <v>yusuf s.a.c.</v>
      </c>
      <c r="W608" s="5" t="str">
        <f t="shared" si="106"/>
        <v>YUSUF S.A.C.</v>
      </c>
      <c r="X608" s="5" t="str">
        <f t="shared" si="107"/>
        <v>Yusuf S.A.C.</v>
      </c>
      <c r="Y608" s="5">
        <v>20601302056</v>
      </c>
      <c r="Z608" s="5" t="s">
        <v>34</v>
      </c>
      <c r="AA608" s="5" t="s">
        <v>35</v>
      </c>
      <c r="AD608" s="5" t="s">
        <v>36</v>
      </c>
      <c r="AE608" s="5">
        <v>38.14</v>
      </c>
      <c r="AF608" s="5">
        <v>0</v>
      </c>
      <c r="AG608" s="5">
        <v>6.86</v>
      </c>
      <c r="AH608" s="5">
        <f t="shared" si="108"/>
        <v>45</v>
      </c>
    </row>
    <row r="609" spans="1:34" x14ac:dyDescent="0.25">
      <c r="A609" s="5">
        <v>594</v>
      </c>
      <c r="B609" s="5" t="s">
        <v>29</v>
      </c>
      <c r="C609" s="5" t="s">
        <v>38</v>
      </c>
      <c r="D609" s="5" t="s">
        <v>808</v>
      </c>
      <c r="E609" s="15" t="str">
        <f t="shared" si="109"/>
        <v>F001</v>
      </c>
      <c r="F609" s="15" t="str">
        <f t="shared" si="99"/>
        <v>8479</v>
      </c>
      <c r="G609" s="15" t="str">
        <f t="shared" si="100"/>
        <v>1-8</v>
      </c>
      <c r="H609" s="5" t="s">
        <v>776</v>
      </c>
      <c r="I609" s="5">
        <f t="shared" si="101"/>
        <v>2</v>
      </c>
      <c r="J609" s="5">
        <f t="shared" si="102"/>
        <v>2022</v>
      </c>
      <c r="K609" s="5">
        <f t="shared" si="103"/>
        <v>13</v>
      </c>
      <c r="L609" s="7">
        <f t="shared" si="104"/>
        <v>44605</v>
      </c>
      <c r="M609" s="5" t="s">
        <v>776</v>
      </c>
      <c r="U609" s="5" t="s">
        <v>809</v>
      </c>
      <c r="V609" s="5" t="str">
        <f t="shared" si="105"/>
        <v>marco fernando canales ypanaque</v>
      </c>
      <c r="W609" s="5" t="str">
        <f t="shared" si="106"/>
        <v>MARCO FERNANDO CANALES YPANAQUE</v>
      </c>
      <c r="X609" s="5" t="str">
        <f t="shared" si="107"/>
        <v>Marco Fernando Canales Ypanaque</v>
      </c>
      <c r="Y609" s="5">
        <v>10273741106</v>
      </c>
      <c r="Z609" s="5" t="s">
        <v>34</v>
      </c>
      <c r="AA609" s="5" t="s">
        <v>35</v>
      </c>
      <c r="AD609" s="5" t="s">
        <v>36</v>
      </c>
      <c r="AE609" s="5">
        <v>42.37</v>
      </c>
      <c r="AF609" s="5">
        <v>0</v>
      </c>
      <c r="AG609" s="5">
        <v>7.63</v>
      </c>
      <c r="AH609" s="5">
        <f t="shared" si="108"/>
        <v>50</v>
      </c>
    </row>
    <row r="610" spans="1:34" x14ac:dyDescent="0.25">
      <c r="A610" s="5">
        <v>595</v>
      </c>
      <c r="B610" s="5" t="s">
        <v>29</v>
      </c>
      <c r="C610" s="5" t="s">
        <v>38</v>
      </c>
      <c r="D610" s="5" t="s">
        <v>810</v>
      </c>
      <c r="E610" s="15" t="str">
        <f t="shared" si="109"/>
        <v>F001</v>
      </c>
      <c r="F610" s="15" t="str">
        <f t="shared" si="99"/>
        <v>8478</v>
      </c>
      <c r="G610" s="15" t="str">
        <f t="shared" si="100"/>
        <v>1-8</v>
      </c>
      <c r="H610" s="5" t="s">
        <v>776</v>
      </c>
      <c r="I610" s="5">
        <f t="shared" si="101"/>
        <v>2</v>
      </c>
      <c r="J610" s="5">
        <f t="shared" si="102"/>
        <v>2022</v>
      </c>
      <c r="K610" s="5">
        <f t="shared" si="103"/>
        <v>13</v>
      </c>
      <c r="L610" s="7">
        <f t="shared" si="104"/>
        <v>44605</v>
      </c>
      <c r="M610" s="5" t="s">
        <v>776</v>
      </c>
      <c r="U610" s="5" t="s">
        <v>75</v>
      </c>
      <c r="V610" s="5" t="str">
        <f t="shared" si="105"/>
        <v>rojas guevara clyder norbil</v>
      </c>
      <c r="W610" s="5" t="str">
        <f t="shared" si="106"/>
        <v>ROJAS GUEVARA CLYDER NORBIL</v>
      </c>
      <c r="X610" s="5" t="str">
        <f t="shared" si="107"/>
        <v>Rojas Guevara Clyder Norbil</v>
      </c>
      <c r="Y610" s="5">
        <v>10272874293</v>
      </c>
      <c r="Z610" s="5" t="s">
        <v>34</v>
      </c>
      <c r="AA610" s="5" t="s">
        <v>35</v>
      </c>
      <c r="AD610" s="5" t="s">
        <v>36</v>
      </c>
      <c r="AE610" s="5">
        <v>127.12</v>
      </c>
      <c r="AF610" s="5">
        <v>0</v>
      </c>
      <c r="AG610" s="5">
        <v>22.88</v>
      </c>
      <c r="AH610" s="5">
        <f t="shared" si="108"/>
        <v>150</v>
      </c>
    </row>
    <row r="611" spans="1:34" x14ac:dyDescent="0.25">
      <c r="A611" s="5">
        <v>596</v>
      </c>
      <c r="B611" s="5" t="s">
        <v>29</v>
      </c>
      <c r="C611" s="5" t="s">
        <v>30</v>
      </c>
      <c r="D611" s="5" t="s">
        <v>811</v>
      </c>
      <c r="E611" s="15" t="str">
        <f t="shared" si="109"/>
        <v>B001</v>
      </c>
      <c r="F611" s="15" t="str">
        <f t="shared" si="99"/>
        <v>17115</v>
      </c>
      <c r="G611" s="15" t="str">
        <f t="shared" si="100"/>
        <v>1-1</v>
      </c>
      <c r="H611" s="5" t="s">
        <v>776</v>
      </c>
      <c r="I611" s="5">
        <f t="shared" si="101"/>
        <v>2</v>
      </c>
      <c r="J611" s="5">
        <f t="shared" si="102"/>
        <v>2022</v>
      </c>
      <c r="K611" s="5">
        <f t="shared" si="103"/>
        <v>13</v>
      </c>
      <c r="L611" s="7">
        <f t="shared" si="104"/>
        <v>44605</v>
      </c>
      <c r="M611" s="5" t="s">
        <v>776</v>
      </c>
      <c r="U611" s="5" t="s">
        <v>33</v>
      </c>
      <c r="V611" s="5" t="str">
        <f t="shared" si="105"/>
        <v>clientes - varios</v>
      </c>
      <c r="W611" s="5" t="str">
        <f t="shared" si="106"/>
        <v>CLIENTES - VARIOS</v>
      </c>
      <c r="X611" s="5" t="str">
        <f t="shared" si="107"/>
        <v>Clientes - Varios</v>
      </c>
      <c r="Y611" s="5">
        <v>99999999</v>
      </c>
      <c r="Z611" s="5" t="s">
        <v>34</v>
      </c>
      <c r="AA611" s="5" t="s">
        <v>35</v>
      </c>
      <c r="AD611" s="5" t="s">
        <v>36</v>
      </c>
      <c r="AE611" s="5">
        <v>93.22</v>
      </c>
      <c r="AF611" s="5">
        <v>0</v>
      </c>
      <c r="AG611" s="5">
        <v>16.78</v>
      </c>
      <c r="AH611" s="5">
        <f t="shared" si="108"/>
        <v>110</v>
      </c>
    </row>
    <row r="612" spans="1:34" x14ac:dyDescent="0.25">
      <c r="A612" s="5">
        <v>597</v>
      </c>
      <c r="B612" s="5" t="s">
        <v>29</v>
      </c>
      <c r="C612" s="5" t="s">
        <v>38</v>
      </c>
      <c r="D612" s="5" t="s">
        <v>812</v>
      </c>
      <c r="E612" s="15" t="str">
        <f t="shared" si="109"/>
        <v>F001</v>
      </c>
      <c r="F612" s="15" t="str">
        <f t="shared" si="99"/>
        <v>8477</v>
      </c>
      <c r="G612" s="15" t="str">
        <f t="shared" si="100"/>
        <v>1-8</v>
      </c>
      <c r="H612" s="5" t="s">
        <v>776</v>
      </c>
      <c r="I612" s="5">
        <f t="shared" si="101"/>
        <v>2</v>
      </c>
      <c r="J612" s="5">
        <f t="shared" si="102"/>
        <v>2022</v>
      </c>
      <c r="K612" s="5">
        <f t="shared" si="103"/>
        <v>13</v>
      </c>
      <c r="L612" s="7">
        <f t="shared" si="104"/>
        <v>44605</v>
      </c>
      <c r="M612" s="5" t="s">
        <v>776</v>
      </c>
      <c r="R612" s="5" t="s">
        <v>813</v>
      </c>
      <c r="S612" s="5" t="s">
        <v>168</v>
      </c>
      <c r="T612" s="5" t="s">
        <v>169</v>
      </c>
      <c r="U612" s="5" t="s">
        <v>814</v>
      </c>
      <c r="V612" s="5" t="str">
        <f t="shared" si="105"/>
        <v>consorcio izavar &amp; ads</v>
      </c>
      <c r="W612" s="5" t="str">
        <f t="shared" si="106"/>
        <v>CONSORCIO IZAVAR &amp; ADS</v>
      </c>
      <c r="X612" s="5" t="str">
        <f t="shared" si="107"/>
        <v>Consorcio Izavar &amp; Ads</v>
      </c>
      <c r="Y612" s="5">
        <v>20608395696</v>
      </c>
      <c r="Z612" s="5" t="s">
        <v>34</v>
      </c>
      <c r="AA612" s="5" t="s">
        <v>35</v>
      </c>
      <c r="AD612" s="5" t="s">
        <v>36</v>
      </c>
      <c r="AE612" s="5">
        <v>169.49</v>
      </c>
      <c r="AF612" s="5">
        <v>0</v>
      </c>
      <c r="AG612" s="5">
        <v>30.51</v>
      </c>
      <c r="AH612" s="5">
        <f t="shared" si="108"/>
        <v>200</v>
      </c>
    </row>
    <row r="613" spans="1:34" x14ac:dyDescent="0.25">
      <c r="A613" s="5">
        <v>598</v>
      </c>
      <c r="B613" s="5" t="s">
        <v>29</v>
      </c>
      <c r="C613" s="5" t="s">
        <v>30</v>
      </c>
      <c r="D613" s="5" t="s">
        <v>815</v>
      </c>
      <c r="E613" s="15" t="str">
        <f t="shared" si="109"/>
        <v>B001</v>
      </c>
      <c r="F613" s="15" t="str">
        <f t="shared" si="99"/>
        <v>17114</v>
      </c>
      <c r="G613" s="15" t="str">
        <f t="shared" si="100"/>
        <v>1-1</v>
      </c>
      <c r="H613" s="5" t="s">
        <v>776</v>
      </c>
      <c r="I613" s="5">
        <f t="shared" si="101"/>
        <v>2</v>
      </c>
      <c r="J613" s="5">
        <f t="shared" si="102"/>
        <v>2022</v>
      </c>
      <c r="K613" s="5">
        <f t="shared" si="103"/>
        <v>13</v>
      </c>
      <c r="L613" s="7">
        <f t="shared" si="104"/>
        <v>44605</v>
      </c>
      <c r="M613" s="5" t="s">
        <v>776</v>
      </c>
      <c r="U613" s="5" t="s">
        <v>33</v>
      </c>
      <c r="V613" s="5" t="str">
        <f t="shared" si="105"/>
        <v>clientes - varios</v>
      </c>
      <c r="W613" s="5" t="str">
        <f t="shared" si="106"/>
        <v>CLIENTES - VARIOS</v>
      </c>
      <c r="X613" s="5" t="str">
        <f t="shared" si="107"/>
        <v>Clientes - Varios</v>
      </c>
      <c r="Y613" s="5">
        <v>99999999</v>
      </c>
      <c r="Z613" s="5" t="s">
        <v>34</v>
      </c>
      <c r="AA613" s="5" t="s">
        <v>35</v>
      </c>
      <c r="AD613" s="5" t="s">
        <v>36</v>
      </c>
      <c r="AE613" s="5">
        <v>46.61</v>
      </c>
      <c r="AF613" s="5">
        <v>0</v>
      </c>
      <c r="AG613" s="5">
        <v>8.39</v>
      </c>
      <c r="AH613" s="5">
        <f t="shared" si="108"/>
        <v>55</v>
      </c>
    </row>
    <row r="614" spans="1:34" x14ac:dyDescent="0.25">
      <c r="A614" s="5">
        <v>599</v>
      </c>
      <c r="B614" s="5" t="s">
        <v>29</v>
      </c>
      <c r="C614" s="5" t="s">
        <v>30</v>
      </c>
      <c r="D614" s="5" t="s">
        <v>816</v>
      </c>
      <c r="E614" s="15" t="str">
        <f t="shared" si="109"/>
        <v>B001</v>
      </c>
      <c r="F614" s="15" t="str">
        <f t="shared" si="99"/>
        <v>17113</v>
      </c>
      <c r="G614" s="15" t="str">
        <f t="shared" si="100"/>
        <v>1-1</v>
      </c>
      <c r="H614" s="5" t="s">
        <v>776</v>
      </c>
      <c r="I614" s="5">
        <f t="shared" si="101"/>
        <v>2</v>
      </c>
      <c r="J614" s="5">
        <f t="shared" si="102"/>
        <v>2022</v>
      </c>
      <c r="K614" s="5">
        <f t="shared" si="103"/>
        <v>13</v>
      </c>
      <c r="L614" s="7">
        <f t="shared" si="104"/>
        <v>44605</v>
      </c>
      <c r="M614" s="5" t="s">
        <v>776</v>
      </c>
      <c r="U614" s="5" t="s">
        <v>33</v>
      </c>
      <c r="V614" s="5" t="str">
        <f t="shared" si="105"/>
        <v>clientes - varios</v>
      </c>
      <c r="W614" s="5" t="str">
        <f t="shared" si="106"/>
        <v>CLIENTES - VARIOS</v>
      </c>
      <c r="X614" s="5" t="str">
        <f t="shared" si="107"/>
        <v>Clientes - Varios</v>
      </c>
      <c r="Y614" s="5">
        <v>99999999</v>
      </c>
      <c r="Z614" s="5" t="s">
        <v>34</v>
      </c>
      <c r="AA614" s="5" t="s">
        <v>35</v>
      </c>
      <c r="AD614" s="5" t="s">
        <v>36</v>
      </c>
      <c r="AE614" s="5">
        <v>84.75</v>
      </c>
      <c r="AF614" s="5">
        <v>0</v>
      </c>
      <c r="AG614" s="5">
        <v>15.25</v>
      </c>
      <c r="AH614" s="5">
        <f t="shared" si="108"/>
        <v>100</v>
      </c>
    </row>
    <row r="615" spans="1:34" x14ac:dyDescent="0.25">
      <c r="A615" s="5">
        <v>600</v>
      </c>
      <c r="B615" s="5" t="s">
        <v>29</v>
      </c>
      <c r="C615" s="5" t="s">
        <v>30</v>
      </c>
      <c r="D615" s="5" t="s">
        <v>817</v>
      </c>
      <c r="E615" s="15" t="str">
        <f t="shared" si="109"/>
        <v>B001</v>
      </c>
      <c r="F615" s="15" t="str">
        <f t="shared" si="99"/>
        <v>17112</v>
      </c>
      <c r="G615" s="15" t="str">
        <f t="shared" si="100"/>
        <v>1-1</v>
      </c>
      <c r="H615" s="5" t="s">
        <v>818</v>
      </c>
      <c r="I615" s="5">
        <f t="shared" si="101"/>
        <v>2</v>
      </c>
      <c r="J615" s="5">
        <f t="shared" si="102"/>
        <v>2022</v>
      </c>
      <c r="K615" s="5">
        <f t="shared" si="103"/>
        <v>12</v>
      </c>
      <c r="L615" s="7">
        <f t="shared" si="104"/>
        <v>44604</v>
      </c>
      <c r="M615" s="5" t="s">
        <v>818</v>
      </c>
      <c r="U615" s="5" t="s">
        <v>33</v>
      </c>
      <c r="V615" s="5" t="str">
        <f t="shared" si="105"/>
        <v>clientes - varios</v>
      </c>
      <c r="W615" s="5" t="str">
        <f t="shared" si="106"/>
        <v>CLIENTES - VARIOS</v>
      </c>
      <c r="X615" s="5" t="str">
        <f t="shared" si="107"/>
        <v>Clientes - Varios</v>
      </c>
      <c r="Y615" s="5">
        <v>99999999</v>
      </c>
      <c r="Z615" s="5" t="s">
        <v>34</v>
      </c>
      <c r="AA615" s="5" t="s">
        <v>35</v>
      </c>
      <c r="AD615" s="5" t="s">
        <v>36</v>
      </c>
      <c r="AE615" s="5">
        <v>127.12</v>
      </c>
      <c r="AF615" s="5">
        <v>0</v>
      </c>
      <c r="AG615" s="5">
        <v>22.88</v>
      </c>
      <c r="AH615" s="5">
        <f t="shared" si="108"/>
        <v>150</v>
      </c>
    </row>
    <row r="616" spans="1:34" x14ac:dyDescent="0.25">
      <c r="A616" s="5">
        <v>601</v>
      </c>
      <c r="B616" s="5" t="s">
        <v>29</v>
      </c>
      <c r="C616" s="5" t="s">
        <v>38</v>
      </c>
      <c r="D616" s="5" t="s">
        <v>819</v>
      </c>
      <c r="E616" s="15" t="str">
        <f t="shared" si="109"/>
        <v>F001</v>
      </c>
      <c r="F616" s="15" t="str">
        <f t="shared" si="99"/>
        <v>8476</v>
      </c>
      <c r="G616" s="15" t="str">
        <f t="shared" si="100"/>
        <v>1-8</v>
      </c>
      <c r="H616" s="5" t="s">
        <v>818</v>
      </c>
      <c r="I616" s="5">
        <f t="shared" si="101"/>
        <v>2</v>
      </c>
      <c r="J616" s="5">
        <f t="shared" si="102"/>
        <v>2022</v>
      </c>
      <c r="K616" s="5">
        <f t="shared" si="103"/>
        <v>12</v>
      </c>
      <c r="L616" s="7">
        <f t="shared" si="104"/>
        <v>44604</v>
      </c>
      <c r="M616" s="5" t="s">
        <v>818</v>
      </c>
      <c r="U616" s="5" t="s">
        <v>153</v>
      </c>
      <c r="V616" s="5" t="str">
        <f t="shared" si="105"/>
        <v>llamo diaz luz yuliana</v>
      </c>
      <c r="W616" s="5" t="str">
        <f t="shared" si="106"/>
        <v>LLAMO DIAZ LUZ YULIANA</v>
      </c>
      <c r="X616" s="5" t="str">
        <f t="shared" si="107"/>
        <v>Llamo Diaz Luz Yuliana</v>
      </c>
      <c r="Y616" s="5">
        <v>10767675084</v>
      </c>
      <c r="Z616" s="5" t="s">
        <v>34</v>
      </c>
      <c r="AA616" s="5" t="s">
        <v>35</v>
      </c>
      <c r="AD616" s="5" t="s">
        <v>36</v>
      </c>
      <c r="AE616" s="5">
        <v>254.24</v>
      </c>
      <c r="AF616" s="5">
        <v>0</v>
      </c>
      <c r="AG616" s="5">
        <v>45.76</v>
      </c>
      <c r="AH616" s="5">
        <f t="shared" si="108"/>
        <v>300</v>
      </c>
    </row>
    <row r="617" spans="1:34" x14ac:dyDescent="0.25">
      <c r="A617" s="5">
        <v>602</v>
      </c>
      <c r="B617" s="5" t="s">
        <v>55</v>
      </c>
      <c r="C617" s="5" t="s">
        <v>30</v>
      </c>
      <c r="D617" s="5" t="s">
        <v>820</v>
      </c>
      <c r="E617" s="15" t="str">
        <f t="shared" si="109"/>
        <v>B002</v>
      </c>
      <c r="F617" s="15" t="str">
        <f t="shared" si="99"/>
        <v>16012</v>
      </c>
      <c r="G617" s="15" t="str">
        <f t="shared" si="100"/>
        <v>2-1</v>
      </c>
      <c r="H617" s="5" t="s">
        <v>818</v>
      </c>
      <c r="I617" s="5">
        <f t="shared" si="101"/>
        <v>2</v>
      </c>
      <c r="J617" s="5">
        <f t="shared" si="102"/>
        <v>2022</v>
      </c>
      <c r="K617" s="5">
        <f t="shared" si="103"/>
        <v>12</v>
      </c>
      <c r="L617" s="7">
        <f t="shared" si="104"/>
        <v>44604</v>
      </c>
      <c r="M617" s="5" t="s">
        <v>818</v>
      </c>
      <c r="U617" s="5" t="s">
        <v>33</v>
      </c>
      <c r="V617" s="5" t="str">
        <f t="shared" si="105"/>
        <v>clientes - varios</v>
      </c>
      <c r="W617" s="5" t="str">
        <f t="shared" si="106"/>
        <v>CLIENTES - VARIOS</v>
      </c>
      <c r="X617" s="5" t="str">
        <f t="shared" si="107"/>
        <v>Clientes - Varios</v>
      </c>
      <c r="Y617" s="5">
        <v>99999999</v>
      </c>
      <c r="Z617" s="5" t="s">
        <v>34</v>
      </c>
      <c r="AA617" s="5" t="s">
        <v>35</v>
      </c>
      <c r="AD617" s="5" t="s">
        <v>36</v>
      </c>
      <c r="AE617" s="5">
        <v>16.95</v>
      </c>
      <c r="AF617" s="5">
        <v>0</v>
      </c>
      <c r="AG617" s="5">
        <v>3.05</v>
      </c>
      <c r="AH617" s="5">
        <f t="shared" si="108"/>
        <v>20</v>
      </c>
    </row>
    <row r="618" spans="1:34" x14ac:dyDescent="0.25">
      <c r="A618" s="5">
        <v>603</v>
      </c>
      <c r="B618" s="5" t="s">
        <v>29</v>
      </c>
      <c r="C618" s="5" t="s">
        <v>38</v>
      </c>
      <c r="D618" s="5" t="s">
        <v>821</v>
      </c>
      <c r="E618" s="15" t="str">
        <f t="shared" si="109"/>
        <v>F001</v>
      </c>
      <c r="F618" s="15" t="str">
        <f t="shared" si="99"/>
        <v>8475</v>
      </c>
      <c r="G618" s="15" t="str">
        <f t="shared" si="100"/>
        <v>1-8</v>
      </c>
      <c r="H618" s="5" t="s">
        <v>818</v>
      </c>
      <c r="I618" s="5">
        <f t="shared" si="101"/>
        <v>2</v>
      </c>
      <c r="J618" s="5">
        <f t="shared" si="102"/>
        <v>2022</v>
      </c>
      <c r="K618" s="5">
        <f t="shared" si="103"/>
        <v>12</v>
      </c>
      <c r="L618" s="7">
        <f t="shared" si="104"/>
        <v>44604</v>
      </c>
      <c r="M618" s="5" t="s">
        <v>818</v>
      </c>
      <c r="R618" s="5" t="s">
        <v>305</v>
      </c>
      <c r="S618" s="5" t="s">
        <v>40</v>
      </c>
      <c r="T618" s="5" t="s">
        <v>306</v>
      </c>
      <c r="U618" s="5" t="s">
        <v>307</v>
      </c>
      <c r="V618" s="5" t="str">
        <f t="shared" si="105"/>
        <v>de la cruz tejada hebert</v>
      </c>
      <c r="W618" s="5" t="str">
        <f t="shared" si="106"/>
        <v>DE LA CRUZ TEJADA HEBERT</v>
      </c>
      <c r="X618" s="5" t="str">
        <f t="shared" si="107"/>
        <v>De La Cruz Tejada Hebert</v>
      </c>
      <c r="Y618" s="5">
        <v>10174264487</v>
      </c>
      <c r="Z618" s="5" t="s">
        <v>34</v>
      </c>
      <c r="AA618" s="5" t="s">
        <v>35</v>
      </c>
      <c r="AD618" s="5" t="s">
        <v>36</v>
      </c>
      <c r="AE618" s="5">
        <v>847.46</v>
      </c>
      <c r="AF618" s="5">
        <v>0</v>
      </c>
      <c r="AG618" s="5">
        <v>152.54</v>
      </c>
      <c r="AH618" s="5">
        <f t="shared" si="108"/>
        <v>1000</v>
      </c>
    </row>
    <row r="619" spans="1:34" x14ac:dyDescent="0.25">
      <c r="A619" s="5">
        <v>604</v>
      </c>
      <c r="B619" s="5" t="s">
        <v>55</v>
      </c>
      <c r="C619" s="5" t="s">
        <v>38</v>
      </c>
      <c r="D619" s="5" t="s">
        <v>822</v>
      </c>
      <c r="E619" s="15" t="str">
        <f t="shared" si="109"/>
        <v>F002</v>
      </c>
      <c r="F619" s="15" t="str">
        <f t="shared" si="99"/>
        <v>3459</v>
      </c>
      <c r="G619" s="15" t="str">
        <f t="shared" si="100"/>
        <v>2-3</v>
      </c>
      <c r="H619" s="5" t="s">
        <v>818</v>
      </c>
      <c r="I619" s="5">
        <f t="shared" si="101"/>
        <v>2</v>
      </c>
      <c r="J619" s="5">
        <f t="shared" si="102"/>
        <v>2022</v>
      </c>
      <c r="K619" s="5">
        <f t="shared" si="103"/>
        <v>12</v>
      </c>
      <c r="L619" s="7">
        <f t="shared" si="104"/>
        <v>44604</v>
      </c>
      <c r="M619" s="5" t="s">
        <v>818</v>
      </c>
      <c r="R619" s="5" t="s">
        <v>305</v>
      </c>
      <c r="S619" s="5" t="s">
        <v>40</v>
      </c>
      <c r="T619" s="5" t="s">
        <v>306</v>
      </c>
      <c r="U619" s="5" t="s">
        <v>307</v>
      </c>
      <c r="V619" s="5" t="str">
        <f t="shared" si="105"/>
        <v>de la cruz tejada hebert</v>
      </c>
      <c r="W619" s="5" t="str">
        <f t="shared" si="106"/>
        <v>DE LA CRUZ TEJADA HEBERT</v>
      </c>
      <c r="X619" s="5" t="str">
        <f t="shared" si="107"/>
        <v>De La Cruz Tejada Hebert</v>
      </c>
      <c r="Y619" s="5">
        <v>10174264487</v>
      </c>
      <c r="Z619" s="5" t="s">
        <v>34</v>
      </c>
      <c r="AA619" s="5" t="s">
        <v>35</v>
      </c>
      <c r="AD619" s="5" t="s">
        <v>36</v>
      </c>
      <c r="AE619" s="5">
        <v>847.46</v>
      </c>
      <c r="AF619" s="5">
        <v>0</v>
      </c>
      <c r="AG619" s="5">
        <v>152.54</v>
      </c>
      <c r="AH619" s="5">
        <f t="shared" si="108"/>
        <v>1000</v>
      </c>
    </row>
    <row r="620" spans="1:34" x14ac:dyDescent="0.25">
      <c r="A620" s="5">
        <v>605</v>
      </c>
      <c r="B620" s="5" t="s">
        <v>49</v>
      </c>
      <c r="C620" s="5" t="s">
        <v>38</v>
      </c>
      <c r="D620" s="5" t="s">
        <v>823</v>
      </c>
      <c r="E620" s="15" t="str">
        <f t="shared" si="109"/>
        <v>F003</v>
      </c>
      <c r="F620" s="15" t="str">
        <f t="shared" si="99"/>
        <v>2092</v>
      </c>
      <c r="G620" s="15" t="str">
        <f t="shared" si="100"/>
        <v>3-2</v>
      </c>
      <c r="H620" s="5" t="s">
        <v>818</v>
      </c>
      <c r="I620" s="5">
        <f t="shared" si="101"/>
        <v>2</v>
      </c>
      <c r="J620" s="5">
        <f t="shared" si="102"/>
        <v>2022</v>
      </c>
      <c r="K620" s="5">
        <f t="shared" si="103"/>
        <v>12</v>
      </c>
      <c r="L620" s="7">
        <f t="shared" si="104"/>
        <v>44604</v>
      </c>
      <c r="M620" s="5" t="s">
        <v>818</v>
      </c>
      <c r="U620" s="5" t="s">
        <v>824</v>
      </c>
      <c r="V620" s="5" t="str">
        <f t="shared" si="105"/>
        <v>pierrend bernal daniel adrian</v>
      </c>
      <c r="W620" s="5" t="str">
        <f t="shared" si="106"/>
        <v>PIERREND BERNAL DANIEL ADRIAN</v>
      </c>
      <c r="X620" s="5" t="str">
        <f t="shared" si="107"/>
        <v>Pierrend Bernal Daniel Adrian</v>
      </c>
      <c r="Y620" s="5">
        <v>10074856336</v>
      </c>
      <c r="Z620" s="5" t="s">
        <v>34</v>
      </c>
      <c r="AA620" s="5" t="s">
        <v>35</v>
      </c>
      <c r="AD620" s="5" t="s">
        <v>36</v>
      </c>
      <c r="AE620" s="5">
        <v>113.56</v>
      </c>
      <c r="AF620" s="5">
        <v>0</v>
      </c>
      <c r="AG620" s="5">
        <v>20.440000000000001</v>
      </c>
      <c r="AH620" s="5">
        <f t="shared" si="108"/>
        <v>134</v>
      </c>
    </row>
    <row r="621" spans="1:34" x14ac:dyDescent="0.25">
      <c r="A621" s="5">
        <v>606</v>
      </c>
      <c r="B621" s="5" t="s">
        <v>55</v>
      </c>
      <c r="C621" s="5" t="s">
        <v>38</v>
      </c>
      <c r="D621" s="5" t="s">
        <v>825</v>
      </c>
      <c r="E621" s="15" t="str">
        <f t="shared" si="109"/>
        <v>F002</v>
      </c>
      <c r="F621" s="15" t="str">
        <f t="shared" si="99"/>
        <v>3458</v>
      </c>
      <c r="G621" s="15" t="str">
        <f t="shared" si="100"/>
        <v>2-3</v>
      </c>
      <c r="H621" s="5" t="s">
        <v>818</v>
      </c>
      <c r="I621" s="5">
        <f t="shared" si="101"/>
        <v>2</v>
      </c>
      <c r="J621" s="5">
        <f t="shared" si="102"/>
        <v>2022</v>
      </c>
      <c r="K621" s="5">
        <f t="shared" si="103"/>
        <v>12</v>
      </c>
      <c r="L621" s="7">
        <f t="shared" si="104"/>
        <v>44604</v>
      </c>
      <c r="M621" s="5" t="s">
        <v>818</v>
      </c>
      <c r="S621" s="5" t="s">
        <v>40</v>
      </c>
      <c r="T621" s="5" t="s">
        <v>41</v>
      </c>
      <c r="U621" s="5" t="s">
        <v>826</v>
      </c>
      <c r="V621" s="5" t="str">
        <f t="shared" si="105"/>
        <v>gamarra chapoñan ramon edgardo</v>
      </c>
      <c r="W621" s="5" t="str">
        <f t="shared" si="106"/>
        <v>GAMARRA CHAPOÑAN RAMON EDGARDO</v>
      </c>
      <c r="X621" s="5" t="str">
        <f t="shared" si="107"/>
        <v>Gamarra Chapoñan Ramon Edgardo</v>
      </c>
      <c r="Y621" s="5">
        <v>10437678516</v>
      </c>
      <c r="Z621" s="5" t="s">
        <v>34</v>
      </c>
      <c r="AA621" s="5" t="s">
        <v>35</v>
      </c>
      <c r="AD621" s="5" t="s">
        <v>36</v>
      </c>
      <c r="AE621" s="5">
        <v>42.37</v>
      </c>
      <c r="AF621" s="5">
        <v>0</v>
      </c>
      <c r="AG621" s="5">
        <v>7.63</v>
      </c>
      <c r="AH621" s="5">
        <f t="shared" si="108"/>
        <v>50</v>
      </c>
    </row>
    <row r="622" spans="1:34" x14ac:dyDescent="0.25">
      <c r="A622" s="5">
        <v>607</v>
      </c>
      <c r="B622" s="5" t="s">
        <v>49</v>
      </c>
      <c r="C622" s="5" t="s">
        <v>38</v>
      </c>
      <c r="D622" s="5" t="s">
        <v>827</v>
      </c>
      <c r="E622" s="15" t="str">
        <f t="shared" si="109"/>
        <v>F003</v>
      </c>
      <c r="F622" s="15" t="str">
        <f t="shared" si="99"/>
        <v>2091</v>
      </c>
      <c r="G622" s="15" t="str">
        <f t="shared" si="100"/>
        <v>3-2</v>
      </c>
      <c r="H622" s="5" t="s">
        <v>818</v>
      </c>
      <c r="I622" s="5">
        <f t="shared" si="101"/>
        <v>2</v>
      </c>
      <c r="J622" s="5">
        <f t="shared" si="102"/>
        <v>2022</v>
      </c>
      <c r="K622" s="5">
        <f t="shared" si="103"/>
        <v>12</v>
      </c>
      <c r="L622" s="7">
        <f t="shared" si="104"/>
        <v>44604</v>
      </c>
      <c r="M622" s="5" t="s">
        <v>818</v>
      </c>
      <c r="U622" s="5" t="s">
        <v>778</v>
      </c>
      <c r="V622" s="5" t="str">
        <f t="shared" si="105"/>
        <v>castillo vda de atoche iris amelia</v>
      </c>
      <c r="W622" s="5" t="str">
        <f t="shared" si="106"/>
        <v>CASTILLO VDA DE ATOCHE IRIS AMELIA</v>
      </c>
      <c r="X622" s="5" t="str">
        <f t="shared" si="107"/>
        <v>Castillo Vda De Atoche Iris Amelia</v>
      </c>
      <c r="Y622" s="5">
        <v>10165849286</v>
      </c>
      <c r="Z622" s="5" t="s">
        <v>34</v>
      </c>
      <c r="AA622" s="5" t="s">
        <v>35</v>
      </c>
      <c r="AD622" s="5" t="s">
        <v>36</v>
      </c>
      <c r="AE622" s="5">
        <v>52.54</v>
      </c>
      <c r="AF622" s="5">
        <v>0</v>
      </c>
      <c r="AG622" s="5">
        <v>9.4600000000000009</v>
      </c>
      <c r="AH622" s="5">
        <f t="shared" si="108"/>
        <v>62</v>
      </c>
    </row>
    <row r="623" spans="1:34" x14ac:dyDescent="0.25">
      <c r="A623" s="5">
        <v>608</v>
      </c>
      <c r="B623" s="5" t="s">
        <v>55</v>
      </c>
      <c r="C623" s="5" t="s">
        <v>30</v>
      </c>
      <c r="D623" s="5" t="s">
        <v>828</v>
      </c>
      <c r="E623" s="15" t="str">
        <f t="shared" si="109"/>
        <v>B002</v>
      </c>
      <c r="F623" s="15" t="str">
        <f t="shared" si="99"/>
        <v>16011</v>
      </c>
      <c r="G623" s="15" t="str">
        <f t="shared" si="100"/>
        <v>2-1</v>
      </c>
      <c r="H623" s="5" t="s">
        <v>818</v>
      </c>
      <c r="I623" s="5">
        <f t="shared" si="101"/>
        <v>2</v>
      </c>
      <c r="J623" s="5">
        <f t="shared" si="102"/>
        <v>2022</v>
      </c>
      <c r="K623" s="5">
        <f t="shared" si="103"/>
        <v>12</v>
      </c>
      <c r="L623" s="7">
        <f t="shared" si="104"/>
        <v>44604</v>
      </c>
      <c r="M623" s="5" t="s">
        <v>818</v>
      </c>
      <c r="U623" s="5" t="s">
        <v>33</v>
      </c>
      <c r="V623" s="5" t="str">
        <f t="shared" si="105"/>
        <v>clientes - varios</v>
      </c>
      <c r="W623" s="5" t="str">
        <f t="shared" si="106"/>
        <v>CLIENTES - VARIOS</v>
      </c>
      <c r="X623" s="5" t="str">
        <f t="shared" si="107"/>
        <v>Clientes - Varios</v>
      </c>
      <c r="Y623" s="5">
        <v>99999999</v>
      </c>
      <c r="Z623" s="5" t="s">
        <v>34</v>
      </c>
      <c r="AA623" s="5" t="s">
        <v>35</v>
      </c>
      <c r="AD623" s="5" t="s">
        <v>36</v>
      </c>
      <c r="AE623" s="5">
        <v>59.32</v>
      </c>
      <c r="AF623" s="5">
        <v>0</v>
      </c>
      <c r="AG623" s="5">
        <v>10.68</v>
      </c>
      <c r="AH623" s="5">
        <f t="shared" si="108"/>
        <v>70</v>
      </c>
    </row>
    <row r="624" spans="1:34" x14ac:dyDescent="0.25">
      <c r="A624" s="5">
        <v>609</v>
      </c>
      <c r="B624" s="5" t="s">
        <v>29</v>
      </c>
      <c r="C624" s="5" t="s">
        <v>38</v>
      </c>
      <c r="D624" s="5" t="s">
        <v>829</v>
      </c>
      <c r="E624" s="15" t="str">
        <f t="shared" si="109"/>
        <v>F001</v>
      </c>
      <c r="F624" s="15" t="str">
        <f t="shared" si="99"/>
        <v>8474</v>
      </c>
      <c r="G624" s="15" t="str">
        <f t="shared" si="100"/>
        <v>1-8</v>
      </c>
      <c r="H624" s="5" t="s">
        <v>818</v>
      </c>
      <c r="I624" s="5">
        <f t="shared" si="101"/>
        <v>2</v>
      </c>
      <c r="J624" s="5">
        <f t="shared" si="102"/>
        <v>2022</v>
      </c>
      <c r="K624" s="5">
        <f t="shared" si="103"/>
        <v>12</v>
      </c>
      <c r="L624" s="7">
        <f t="shared" si="104"/>
        <v>44604</v>
      </c>
      <c r="M624" s="5" t="s">
        <v>818</v>
      </c>
      <c r="R624" s="5" t="s">
        <v>87</v>
      </c>
      <c r="S624" s="5" t="s">
        <v>40</v>
      </c>
      <c r="T624" s="5" t="s">
        <v>41</v>
      </c>
      <c r="U624" s="5" t="s">
        <v>830</v>
      </c>
      <c r="V624" s="5" t="str">
        <f t="shared" si="105"/>
        <v>mera alvarado wilson</v>
      </c>
      <c r="W624" s="5" t="str">
        <f t="shared" si="106"/>
        <v>MERA ALVARADO WILSON</v>
      </c>
      <c r="X624" s="5" t="str">
        <f t="shared" si="107"/>
        <v>Mera Alvarado Wilson</v>
      </c>
      <c r="Y624" s="5">
        <v>10469857790</v>
      </c>
      <c r="Z624" s="5" t="s">
        <v>34</v>
      </c>
      <c r="AA624" s="5" t="s">
        <v>35</v>
      </c>
      <c r="AD624" s="5" t="s">
        <v>36</v>
      </c>
      <c r="AE624" s="5">
        <v>423.73</v>
      </c>
      <c r="AF624" s="5">
        <v>0</v>
      </c>
      <c r="AG624" s="5">
        <v>76.27</v>
      </c>
      <c r="AH624" s="5">
        <f t="shared" si="108"/>
        <v>500</v>
      </c>
    </row>
    <row r="625" spans="1:34" x14ac:dyDescent="0.25">
      <c r="A625" s="5">
        <v>610</v>
      </c>
      <c r="B625" s="5" t="s">
        <v>49</v>
      </c>
      <c r="C625" s="5" t="s">
        <v>38</v>
      </c>
      <c r="D625" s="5" t="s">
        <v>831</v>
      </c>
      <c r="E625" s="15" t="str">
        <f t="shared" si="109"/>
        <v>F003</v>
      </c>
      <c r="F625" s="15" t="str">
        <f t="shared" si="99"/>
        <v>2090</v>
      </c>
      <c r="G625" s="15" t="str">
        <f t="shared" si="100"/>
        <v>3-2</v>
      </c>
      <c r="H625" s="5" t="s">
        <v>818</v>
      </c>
      <c r="I625" s="5">
        <f t="shared" si="101"/>
        <v>2</v>
      </c>
      <c r="J625" s="5">
        <f t="shared" si="102"/>
        <v>2022</v>
      </c>
      <c r="K625" s="5">
        <f t="shared" si="103"/>
        <v>12</v>
      </c>
      <c r="L625" s="7">
        <f t="shared" si="104"/>
        <v>44604</v>
      </c>
      <c r="M625" s="5" t="s">
        <v>818</v>
      </c>
      <c r="R625" s="5" t="s">
        <v>41</v>
      </c>
      <c r="S625" s="5" t="s">
        <v>40</v>
      </c>
      <c r="T625" s="5" t="s">
        <v>41</v>
      </c>
      <c r="U625" s="5" t="s">
        <v>832</v>
      </c>
      <c r="V625" s="5" t="str">
        <f t="shared" si="105"/>
        <v>inmobiliaria y constructora villa aston s.a.c.</v>
      </c>
      <c r="W625" s="5" t="str">
        <f t="shared" si="106"/>
        <v>INMOBILIARIA Y CONSTRUCTORA VILLA ASTON S.A.C.</v>
      </c>
      <c r="X625" s="5" t="str">
        <f t="shared" si="107"/>
        <v>Inmobiliaria Y Constructora Villa Aston S.A.C.</v>
      </c>
      <c r="Y625" s="5">
        <v>20607692042</v>
      </c>
      <c r="Z625" s="5" t="s">
        <v>34</v>
      </c>
      <c r="AA625" s="5" t="s">
        <v>35</v>
      </c>
      <c r="AD625" s="5" t="s">
        <v>36</v>
      </c>
      <c r="AE625" s="5">
        <v>84.75</v>
      </c>
      <c r="AF625" s="5">
        <v>0</v>
      </c>
      <c r="AG625" s="5">
        <v>15.25</v>
      </c>
      <c r="AH625" s="5">
        <f t="shared" si="108"/>
        <v>100</v>
      </c>
    </row>
    <row r="626" spans="1:34" x14ac:dyDescent="0.25">
      <c r="A626" s="5">
        <v>611</v>
      </c>
      <c r="B626" s="5" t="s">
        <v>29</v>
      </c>
      <c r="C626" s="5" t="s">
        <v>38</v>
      </c>
      <c r="D626" s="5" t="s">
        <v>833</v>
      </c>
      <c r="E626" s="15" t="str">
        <f t="shared" si="109"/>
        <v>F001</v>
      </c>
      <c r="F626" s="15" t="str">
        <f t="shared" si="99"/>
        <v>8473</v>
      </c>
      <c r="G626" s="15" t="str">
        <f t="shared" si="100"/>
        <v>1-8</v>
      </c>
      <c r="H626" s="5" t="s">
        <v>818</v>
      </c>
      <c r="I626" s="5">
        <f t="shared" si="101"/>
        <v>2</v>
      </c>
      <c r="J626" s="5">
        <f t="shared" si="102"/>
        <v>2022</v>
      </c>
      <c r="K626" s="5">
        <f t="shared" si="103"/>
        <v>12</v>
      </c>
      <c r="L626" s="7">
        <f t="shared" si="104"/>
        <v>44604</v>
      </c>
      <c r="M626" s="5" t="s">
        <v>818</v>
      </c>
      <c r="U626" s="5" t="s">
        <v>834</v>
      </c>
      <c r="V626" s="5" t="str">
        <f t="shared" si="105"/>
        <v>villarreal silva geiner</v>
      </c>
      <c r="W626" s="5" t="str">
        <f t="shared" si="106"/>
        <v>VILLARREAL SILVA GEINER</v>
      </c>
      <c r="X626" s="5" t="str">
        <f t="shared" si="107"/>
        <v>Villarreal Silva Geiner</v>
      </c>
      <c r="Y626" s="5">
        <v>10166164988</v>
      </c>
      <c r="Z626" s="5" t="s">
        <v>34</v>
      </c>
      <c r="AA626" s="5" t="s">
        <v>35</v>
      </c>
      <c r="AD626" s="5" t="s">
        <v>36</v>
      </c>
      <c r="AE626" s="5">
        <v>33.9</v>
      </c>
      <c r="AF626" s="5">
        <v>0</v>
      </c>
      <c r="AG626" s="5">
        <v>6.1</v>
      </c>
      <c r="AH626" s="5">
        <f t="shared" si="108"/>
        <v>40</v>
      </c>
    </row>
    <row r="627" spans="1:34" x14ac:dyDescent="0.25">
      <c r="A627" s="5">
        <v>612</v>
      </c>
      <c r="B627" s="5" t="s">
        <v>29</v>
      </c>
      <c r="C627" s="5" t="s">
        <v>38</v>
      </c>
      <c r="D627" s="5" t="s">
        <v>835</v>
      </c>
      <c r="E627" s="15" t="str">
        <f t="shared" si="109"/>
        <v>F001</v>
      </c>
      <c r="F627" s="15" t="str">
        <f t="shared" si="99"/>
        <v>8472</v>
      </c>
      <c r="G627" s="15" t="str">
        <f t="shared" si="100"/>
        <v>1-8</v>
      </c>
      <c r="H627" s="5" t="s">
        <v>818</v>
      </c>
      <c r="I627" s="5">
        <f t="shared" si="101"/>
        <v>2</v>
      </c>
      <c r="J627" s="5">
        <f t="shared" si="102"/>
        <v>2022</v>
      </c>
      <c r="K627" s="5">
        <f t="shared" si="103"/>
        <v>12</v>
      </c>
      <c r="L627" s="7">
        <f t="shared" si="104"/>
        <v>44604</v>
      </c>
      <c r="M627" s="5" t="s">
        <v>818</v>
      </c>
      <c r="U627" s="5" t="s">
        <v>307</v>
      </c>
      <c r="V627" s="5" t="str">
        <f t="shared" si="105"/>
        <v>de la cruz tejada hebert</v>
      </c>
      <c r="W627" s="5" t="str">
        <f t="shared" si="106"/>
        <v>DE LA CRUZ TEJADA HEBERT</v>
      </c>
      <c r="X627" s="5" t="str">
        <f t="shared" si="107"/>
        <v>De La Cruz Tejada Hebert</v>
      </c>
      <c r="Y627" s="5">
        <v>10174264487</v>
      </c>
      <c r="Z627" s="5" t="s">
        <v>34</v>
      </c>
      <c r="AA627" s="5" t="s">
        <v>35</v>
      </c>
      <c r="AD627" s="5" t="s">
        <v>36</v>
      </c>
      <c r="AE627" s="5">
        <v>13.31</v>
      </c>
      <c r="AF627" s="5">
        <v>0</v>
      </c>
      <c r="AG627" s="5">
        <v>2.39</v>
      </c>
      <c r="AH627" s="5">
        <f t="shared" si="108"/>
        <v>15.700000000000001</v>
      </c>
    </row>
    <row r="628" spans="1:34" x14ac:dyDescent="0.25">
      <c r="A628" s="5">
        <v>613</v>
      </c>
      <c r="B628" s="5" t="s">
        <v>29</v>
      </c>
      <c r="C628" s="5" t="s">
        <v>38</v>
      </c>
      <c r="D628" s="5" t="s">
        <v>836</v>
      </c>
      <c r="E628" s="15" t="str">
        <f t="shared" si="109"/>
        <v>F001</v>
      </c>
      <c r="F628" s="15" t="str">
        <f t="shared" si="99"/>
        <v>8471</v>
      </c>
      <c r="G628" s="15" t="str">
        <f t="shared" si="100"/>
        <v>1-8</v>
      </c>
      <c r="H628" s="5" t="s">
        <v>818</v>
      </c>
      <c r="I628" s="5">
        <f t="shared" si="101"/>
        <v>2</v>
      </c>
      <c r="J628" s="5">
        <f t="shared" si="102"/>
        <v>2022</v>
      </c>
      <c r="K628" s="5">
        <f t="shared" si="103"/>
        <v>12</v>
      </c>
      <c r="L628" s="7">
        <f t="shared" si="104"/>
        <v>44604</v>
      </c>
      <c r="M628" s="5" t="s">
        <v>818</v>
      </c>
      <c r="R628" s="5" t="s">
        <v>87</v>
      </c>
      <c r="S628" s="5" t="s">
        <v>40</v>
      </c>
      <c r="T628" s="5" t="s">
        <v>41</v>
      </c>
      <c r="U628" s="5" t="s">
        <v>159</v>
      </c>
      <c r="V628" s="5" t="str">
        <f t="shared" si="105"/>
        <v>corporacion shekinah s.a.c.</v>
      </c>
      <c r="W628" s="5" t="str">
        <f t="shared" si="106"/>
        <v>CORPORACION SHEKINAH S.A.C.</v>
      </c>
      <c r="X628" s="5" t="str">
        <f t="shared" si="107"/>
        <v>Corporacion Shekinah S.A.C.</v>
      </c>
      <c r="Y628" s="5">
        <v>20606378727</v>
      </c>
      <c r="Z628" s="5" t="s">
        <v>34</v>
      </c>
      <c r="AA628" s="5" t="s">
        <v>35</v>
      </c>
      <c r="AD628" s="5" t="s">
        <v>36</v>
      </c>
      <c r="AE628" s="5">
        <v>229.66</v>
      </c>
      <c r="AF628" s="5">
        <v>0</v>
      </c>
      <c r="AG628" s="5">
        <v>41.34</v>
      </c>
      <c r="AH628" s="5">
        <f t="shared" si="108"/>
        <v>271</v>
      </c>
    </row>
    <row r="629" spans="1:34" x14ac:dyDescent="0.25">
      <c r="A629" s="5">
        <v>614</v>
      </c>
      <c r="B629" s="5" t="s">
        <v>29</v>
      </c>
      <c r="C629" s="5" t="s">
        <v>38</v>
      </c>
      <c r="D629" s="5" t="s">
        <v>837</v>
      </c>
      <c r="E629" s="15" t="str">
        <f t="shared" si="109"/>
        <v>F001</v>
      </c>
      <c r="F629" s="15" t="str">
        <f t="shared" si="99"/>
        <v>8470</v>
      </c>
      <c r="G629" s="15" t="str">
        <f t="shared" si="100"/>
        <v>1-8</v>
      </c>
      <c r="H629" s="5" t="s">
        <v>818</v>
      </c>
      <c r="I629" s="5">
        <f t="shared" si="101"/>
        <v>2</v>
      </c>
      <c r="J629" s="5">
        <f t="shared" si="102"/>
        <v>2022</v>
      </c>
      <c r="K629" s="5">
        <f t="shared" si="103"/>
        <v>12</v>
      </c>
      <c r="L629" s="7">
        <f t="shared" si="104"/>
        <v>44604</v>
      </c>
      <c r="M629" s="5" t="s">
        <v>818</v>
      </c>
      <c r="R629" s="5" t="s">
        <v>60</v>
      </c>
      <c r="S629" s="5" t="s">
        <v>61</v>
      </c>
      <c r="T629" s="5" t="s">
        <v>60</v>
      </c>
      <c r="U629" s="5" t="s">
        <v>838</v>
      </c>
      <c r="V629" s="5" t="str">
        <f t="shared" si="105"/>
        <v>constructora y negocios multiples la torrecilla sac</v>
      </c>
      <c r="W629" s="5" t="str">
        <f t="shared" si="106"/>
        <v>CONSTRUCTORA Y NEGOCIOS MULTIPLES LA TORRECILLA SAC</v>
      </c>
      <c r="X629" s="5" t="str">
        <f t="shared" si="107"/>
        <v>Constructora Y Negocios Multiples La Torrecilla Sac</v>
      </c>
      <c r="Y629" s="5">
        <v>20570891724</v>
      </c>
      <c r="Z629" s="5" t="s">
        <v>34</v>
      </c>
      <c r="AA629" s="5" t="s">
        <v>35</v>
      </c>
      <c r="AD629" s="5" t="s">
        <v>36</v>
      </c>
      <c r="AE629" s="5">
        <v>202.54</v>
      </c>
      <c r="AF629" s="5">
        <v>0</v>
      </c>
      <c r="AG629" s="5">
        <v>36.46</v>
      </c>
      <c r="AH629" s="5">
        <f t="shared" si="108"/>
        <v>239</v>
      </c>
    </row>
    <row r="630" spans="1:34" x14ac:dyDescent="0.25">
      <c r="A630" s="5">
        <v>615</v>
      </c>
      <c r="B630" s="5" t="s">
        <v>55</v>
      </c>
      <c r="C630" s="5" t="s">
        <v>38</v>
      </c>
      <c r="D630" s="5" t="s">
        <v>839</v>
      </c>
      <c r="E630" s="15" t="str">
        <f t="shared" si="109"/>
        <v>F002</v>
      </c>
      <c r="F630" s="15" t="str">
        <f t="shared" si="99"/>
        <v>3457</v>
      </c>
      <c r="G630" s="15" t="str">
        <f t="shared" si="100"/>
        <v>2-3</v>
      </c>
      <c r="H630" s="5" t="s">
        <v>818</v>
      </c>
      <c r="I630" s="5">
        <f t="shared" si="101"/>
        <v>2</v>
      </c>
      <c r="J630" s="5">
        <f t="shared" si="102"/>
        <v>2022</v>
      </c>
      <c r="K630" s="5">
        <f t="shared" si="103"/>
        <v>12</v>
      </c>
      <c r="L630" s="7">
        <f t="shared" si="104"/>
        <v>44604</v>
      </c>
      <c r="M630" s="5" t="s">
        <v>818</v>
      </c>
      <c r="R630" s="5" t="s">
        <v>41</v>
      </c>
      <c r="S630" s="5" t="s">
        <v>40</v>
      </c>
      <c r="T630" s="5" t="s">
        <v>41</v>
      </c>
      <c r="U630" s="5" t="s">
        <v>840</v>
      </c>
      <c r="V630" s="5" t="str">
        <f t="shared" si="105"/>
        <v>corporacion de limpieza perulimp s.a.c.</v>
      </c>
      <c r="W630" s="5" t="str">
        <f t="shared" si="106"/>
        <v>CORPORACION DE LIMPIEZA PERULIMP S.A.C.</v>
      </c>
      <c r="X630" s="5" t="str">
        <f t="shared" si="107"/>
        <v>Corporacion De Limpieza Perulimp S.A.C.</v>
      </c>
      <c r="Y630" s="5">
        <v>20601561981</v>
      </c>
      <c r="Z630" s="5" t="s">
        <v>34</v>
      </c>
      <c r="AA630" s="5" t="s">
        <v>35</v>
      </c>
      <c r="AD630" s="5" t="s">
        <v>36</v>
      </c>
      <c r="AE630" s="5">
        <v>84.75</v>
      </c>
      <c r="AF630" s="5">
        <v>0</v>
      </c>
      <c r="AG630" s="5">
        <v>15.25</v>
      </c>
      <c r="AH630" s="5">
        <f t="shared" si="108"/>
        <v>100</v>
      </c>
    </row>
    <row r="631" spans="1:34" x14ac:dyDescent="0.25">
      <c r="A631" s="5">
        <v>616</v>
      </c>
      <c r="B631" s="5" t="s">
        <v>29</v>
      </c>
      <c r="C631" s="5" t="s">
        <v>38</v>
      </c>
      <c r="D631" s="5" t="s">
        <v>841</v>
      </c>
      <c r="E631" s="15" t="str">
        <f t="shared" si="109"/>
        <v>F001</v>
      </c>
      <c r="F631" s="15" t="str">
        <f t="shared" si="99"/>
        <v>8469</v>
      </c>
      <c r="G631" s="15" t="str">
        <f t="shared" si="100"/>
        <v>1-8</v>
      </c>
      <c r="H631" s="5" t="s">
        <v>818</v>
      </c>
      <c r="I631" s="5">
        <f t="shared" si="101"/>
        <v>2</v>
      </c>
      <c r="J631" s="5">
        <f t="shared" si="102"/>
        <v>2022</v>
      </c>
      <c r="K631" s="5">
        <f t="shared" si="103"/>
        <v>12</v>
      </c>
      <c r="L631" s="7">
        <f t="shared" si="104"/>
        <v>44604</v>
      </c>
      <c r="M631" s="5" t="s">
        <v>818</v>
      </c>
      <c r="U631" s="5" t="s">
        <v>834</v>
      </c>
      <c r="V631" s="5" t="str">
        <f t="shared" si="105"/>
        <v>villarreal silva geiner</v>
      </c>
      <c r="W631" s="5" t="str">
        <f t="shared" si="106"/>
        <v>VILLARREAL SILVA GEINER</v>
      </c>
      <c r="X631" s="5" t="str">
        <f t="shared" si="107"/>
        <v>Villarreal Silva Geiner</v>
      </c>
      <c r="Y631" s="5">
        <v>10166164988</v>
      </c>
      <c r="Z631" s="5" t="s">
        <v>34</v>
      </c>
      <c r="AA631" s="5" t="s">
        <v>35</v>
      </c>
      <c r="AD631" s="5" t="s">
        <v>36</v>
      </c>
      <c r="AE631" s="5">
        <v>33.9</v>
      </c>
      <c r="AF631" s="5">
        <v>0</v>
      </c>
      <c r="AG631" s="5">
        <v>6.1</v>
      </c>
      <c r="AH631" s="5">
        <f t="shared" si="108"/>
        <v>40</v>
      </c>
    </row>
    <row r="632" spans="1:34" x14ac:dyDescent="0.25">
      <c r="A632" s="5">
        <v>617</v>
      </c>
      <c r="B632" s="5" t="s">
        <v>29</v>
      </c>
      <c r="C632" s="5" t="s">
        <v>38</v>
      </c>
      <c r="D632" s="5" t="s">
        <v>842</v>
      </c>
      <c r="E632" s="15" t="str">
        <f t="shared" si="109"/>
        <v>F001</v>
      </c>
      <c r="F632" s="15" t="str">
        <f t="shared" si="99"/>
        <v>8468</v>
      </c>
      <c r="G632" s="15" t="str">
        <f t="shared" si="100"/>
        <v>1-8</v>
      </c>
      <c r="H632" s="5" t="s">
        <v>818</v>
      </c>
      <c r="I632" s="5">
        <f t="shared" si="101"/>
        <v>2</v>
      </c>
      <c r="J632" s="5">
        <f t="shared" si="102"/>
        <v>2022</v>
      </c>
      <c r="K632" s="5">
        <f t="shared" si="103"/>
        <v>12</v>
      </c>
      <c r="L632" s="7">
        <f t="shared" si="104"/>
        <v>44604</v>
      </c>
      <c r="M632" s="5" t="s">
        <v>818</v>
      </c>
      <c r="R632" s="5" t="s">
        <v>41</v>
      </c>
      <c r="S632" s="5" t="s">
        <v>40</v>
      </c>
      <c r="T632" s="5" t="s">
        <v>41</v>
      </c>
      <c r="U632" s="5" t="s">
        <v>843</v>
      </c>
      <c r="V632" s="5" t="str">
        <f t="shared" si="105"/>
        <v>bustamante abogados asociados e.i.r.l.</v>
      </c>
      <c r="W632" s="5" t="str">
        <f t="shared" si="106"/>
        <v>BUSTAMANTE ABOGADOS ASOCIADOS E.I.R.L.</v>
      </c>
      <c r="X632" s="5" t="str">
        <f t="shared" si="107"/>
        <v>Bustamante Abogados Asociados E.I.R.L.</v>
      </c>
      <c r="Y632" s="5">
        <v>20607154351</v>
      </c>
      <c r="Z632" s="5" t="s">
        <v>34</v>
      </c>
      <c r="AA632" s="5" t="s">
        <v>35</v>
      </c>
      <c r="AD632" s="5" t="s">
        <v>36</v>
      </c>
      <c r="AE632" s="5">
        <v>42.37</v>
      </c>
      <c r="AF632" s="5">
        <v>0</v>
      </c>
      <c r="AG632" s="5">
        <v>7.63</v>
      </c>
      <c r="AH632" s="5">
        <f t="shared" si="108"/>
        <v>50</v>
      </c>
    </row>
    <row r="633" spans="1:34" x14ac:dyDescent="0.25">
      <c r="A633" s="5">
        <v>618</v>
      </c>
      <c r="B633" s="5" t="s">
        <v>55</v>
      </c>
      <c r="C633" s="5" t="s">
        <v>30</v>
      </c>
      <c r="D633" s="5" t="s">
        <v>844</v>
      </c>
      <c r="E633" s="15" t="str">
        <f t="shared" si="109"/>
        <v>B002</v>
      </c>
      <c r="F633" s="15" t="str">
        <f t="shared" si="99"/>
        <v>16010</v>
      </c>
      <c r="G633" s="15" t="str">
        <f t="shared" si="100"/>
        <v>2-1</v>
      </c>
      <c r="H633" s="5" t="s">
        <v>818</v>
      </c>
      <c r="I633" s="5">
        <f t="shared" si="101"/>
        <v>2</v>
      </c>
      <c r="J633" s="5">
        <f t="shared" si="102"/>
        <v>2022</v>
      </c>
      <c r="K633" s="5">
        <f t="shared" si="103"/>
        <v>12</v>
      </c>
      <c r="L633" s="7">
        <f t="shared" si="104"/>
        <v>44604</v>
      </c>
      <c r="M633" s="5" t="s">
        <v>818</v>
      </c>
      <c r="U633" s="5" t="s">
        <v>33</v>
      </c>
      <c r="V633" s="5" t="str">
        <f t="shared" si="105"/>
        <v>clientes - varios</v>
      </c>
      <c r="W633" s="5" t="str">
        <f t="shared" si="106"/>
        <v>CLIENTES - VARIOS</v>
      </c>
      <c r="X633" s="5" t="str">
        <f t="shared" si="107"/>
        <v>Clientes - Varios</v>
      </c>
      <c r="Y633" s="5">
        <v>99999999</v>
      </c>
      <c r="Z633" s="5" t="s">
        <v>34</v>
      </c>
      <c r="AA633" s="5" t="s">
        <v>35</v>
      </c>
      <c r="AD633" s="5" t="s">
        <v>36</v>
      </c>
      <c r="AE633" s="5">
        <v>42.37</v>
      </c>
      <c r="AF633" s="5">
        <v>0</v>
      </c>
      <c r="AG633" s="5">
        <v>7.63</v>
      </c>
      <c r="AH633" s="5">
        <f t="shared" si="108"/>
        <v>50</v>
      </c>
    </row>
    <row r="634" spans="1:34" x14ac:dyDescent="0.25">
      <c r="A634" s="5">
        <v>619</v>
      </c>
      <c r="B634" s="5" t="s">
        <v>55</v>
      </c>
      <c r="C634" s="5" t="s">
        <v>38</v>
      </c>
      <c r="D634" s="5" t="s">
        <v>845</v>
      </c>
      <c r="E634" s="15" t="str">
        <f t="shared" si="109"/>
        <v>F002</v>
      </c>
      <c r="F634" s="15" t="str">
        <f t="shared" si="99"/>
        <v>3456</v>
      </c>
      <c r="G634" s="15" t="str">
        <f t="shared" si="100"/>
        <v>2-3</v>
      </c>
      <c r="H634" s="5" t="s">
        <v>818</v>
      </c>
      <c r="I634" s="5">
        <f t="shared" si="101"/>
        <v>2</v>
      </c>
      <c r="J634" s="5">
        <f t="shared" si="102"/>
        <v>2022</v>
      </c>
      <c r="K634" s="5">
        <f t="shared" si="103"/>
        <v>12</v>
      </c>
      <c r="L634" s="7">
        <f t="shared" si="104"/>
        <v>44604</v>
      </c>
      <c r="M634" s="5" t="s">
        <v>818</v>
      </c>
      <c r="R634" s="5" t="s">
        <v>41</v>
      </c>
      <c r="S634" s="5" t="s">
        <v>40</v>
      </c>
      <c r="T634" s="5" t="s">
        <v>41</v>
      </c>
      <c r="U634" s="5" t="s">
        <v>106</v>
      </c>
      <c r="V634" s="5" t="str">
        <f t="shared" si="105"/>
        <v>casiano maco segundo baltazar</v>
      </c>
      <c r="W634" s="5" t="str">
        <f t="shared" si="106"/>
        <v>CASIANO MACO SEGUNDO BALTAZAR</v>
      </c>
      <c r="X634" s="5" t="str">
        <f t="shared" si="107"/>
        <v>Casiano Maco Segundo Baltazar</v>
      </c>
      <c r="Y634" s="5">
        <v>10432479388</v>
      </c>
      <c r="Z634" s="5" t="s">
        <v>34</v>
      </c>
      <c r="AA634" s="5" t="s">
        <v>35</v>
      </c>
      <c r="AD634" s="5" t="s">
        <v>36</v>
      </c>
      <c r="AE634" s="5">
        <v>194.92</v>
      </c>
      <c r="AF634" s="5">
        <v>0</v>
      </c>
      <c r="AG634" s="5">
        <v>35.08</v>
      </c>
      <c r="AH634" s="5">
        <f t="shared" si="108"/>
        <v>230</v>
      </c>
    </row>
    <row r="635" spans="1:34" x14ac:dyDescent="0.25">
      <c r="A635" s="5">
        <v>620</v>
      </c>
      <c r="B635" s="5" t="s">
        <v>55</v>
      </c>
      <c r="C635" s="5" t="s">
        <v>38</v>
      </c>
      <c r="D635" s="5" t="s">
        <v>846</v>
      </c>
      <c r="E635" s="15" t="str">
        <f t="shared" si="109"/>
        <v>F002</v>
      </c>
      <c r="F635" s="15" t="str">
        <f t="shared" si="99"/>
        <v>3455</v>
      </c>
      <c r="G635" s="15" t="str">
        <f t="shared" si="100"/>
        <v>2-3</v>
      </c>
      <c r="H635" s="5" t="s">
        <v>818</v>
      </c>
      <c r="I635" s="5">
        <f t="shared" si="101"/>
        <v>2</v>
      </c>
      <c r="J635" s="5">
        <f t="shared" si="102"/>
        <v>2022</v>
      </c>
      <c r="K635" s="5">
        <f t="shared" si="103"/>
        <v>12</v>
      </c>
      <c r="L635" s="7">
        <f t="shared" si="104"/>
        <v>44604</v>
      </c>
      <c r="M635" s="5" t="s">
        <v>818</v>
      </c>
      <c r="R635" s="5" t="s">
        <v>41</v>
      </c>
      <c r="S635" s="5" t="s">
        <v>40</v>
      </c>
      <c r="T635" s="5" t="s">
        <v>41</v>
      </c>
      <c r="U635" s="5" t="s">
        <v>106</v>
      </c>
      <c r="V635" s="5" t="str">
        <f t="shared" si="105"/>
        <v>casiano maco segundo baltazar</v>
      </c>
      <c r="W635" s="5" t="str">
        <f t="shared" si="106"/>
        <v>CASIANO MACO SEGUNDO BALTAZAR</v>
      </c>
      <c r="X635" s="5" t="str">
        <f t="shared" si="107"/>
        <v>Casiano Maco Segundo Baltazar</v>
      </c>
      <c r="Y635" s="5">
        <v>10432479388</v>
      </c>
      <c r="Z635" s="5" t="s">
        <v>34</v>
      </c>
      <c r="AA635" s="5" t="s">
        <v>35</v>
      </c>
      <c r="AD635" s="5" t="s">
        <v>36</v>
      </c>
      <c r="AE635" s="5">
        <v>194.92</v>
      </c>
      <c r="AF635" s="5">
        <v>0</v>
      </c>
      <c r="AG635" s="5">
        <v>35.08</v>
      </c>
      <c r="AH635" s="5">
        <f t="shared" si="108"/>
        <v>230</v>
      </c>
    </row>
    <row r="636" spans="1:34" x14ac:dyDescent="0.25">
      <c r="A636" s="5">
        <v>621</v>
      </c>
      <c r="B636" s="5" t="s">
        <v>55</v>
      </c>
      <c r="C636" s="5" t="s">
        <v>30</v>
      </c>
      <c r="D636" s="5" t="s">
        <v>847</v>
      </c>
      <c r="E636" s="15" t="str">
        <f t="shared" si="109"/>
        <v>B002</v>
      </c>
      <c r="F636" s="15" t="str">
        <f t="shared" si="99"/>
        <v>16009</v>
      </c>
      <c r="G636" s="15" t="str">
        <f t="shared" si="100"/>
        <v>2-1</v>
      </c>
      <c r="H636" s="5" t="s">
        <v>818</v>
      </c>
      <c r="I636" s="5">
        <f t="shared" si="101"/>
        <v>2</v>
      </c>
      <c r="J636" s="5">
        <f t="shared" si="102"/>
        <v>2022</v>
      </c>
      <c r="K636" s="5">
        <f t="shared" si="103"/>
        <v>12</v>
      </c>
      <c r="L636" s="7">
        <f t="shared" si="104"/>
        <v>44604</v>
      </c>
      <c r="M636" s="5" t="s">
        <v>818</v>
      </c>
      <c r="U636" s="5" t="s">
        <v>33</v>
      </c>
      <c r="V636" s="5" t="str">
        <f t="shared" si="105"/>
        <v>clientes - varios</v>
      </c>
      <c r="W636" s="5" t="str">
        <f t="shared" si="106"/>
        <v>CLIENTES - VARIOS</v>
      </c>
      <c r="X636" s="5" t="str">
        <f t="shared" si="107"/>
        <v>Clientes - Varios</v>
      </c>
      <c r="Y636" s="5">
        <v>99999999</v>
      </c>
      <c r="Z636" s="5" t="s">
        <v>34</v>
      </c>
      <c r="AA636" s="5" t="s">
        <v>35</v>
      </c>
      <c r="AD636" s="5" t="s">
        <v>36</v>
      </c>
      <c r="AE636" s="5">
        <v>29.66</v>
      </c>
      <c r="AF636" s="5">
        <v>0</v>
      </c>
      <c r="AG636" s="5">
        <v>5.34</v>
      </c>
      <c r="AH636" s="5">
        <f t="shared" si="108"/>
        <v>35</v>
      </c>
    </row>
    <row r="637" spans="1:34" x14ac:dyDescent="0.25">
      <c r="A637" s="5">
        <v>622</v>
      </c>
      <c r="B637" s="5" t="s">
        <v>29</v>
      </c>
      <c r="C637" s="5" t="s">
        <v>38</v>
      </c>
      <c r="D637" s="5" t="s">
        <v>848</v>
      </c>
      <c r="E637" s="15" t="str">
        <f t="shared" si="109"/>
        <v>F001</v>
      </c>
      <c r="F637" s="15" t="str">
        <f t="shared" si="99"/>
        <v>8467</v>
      </c>
      <c r="G637" s="15" t="str">
        <f t="shared" si="100"/>
        <v>1-8</v>
      </c>
      <c r="H637" s="5" t="s">
        <v>818</v>
      </c>
      <c r="I637" s="5">
        <f t="shared" si="101"/>
        <v>2</v>
      </c>
      <c r="J637" s="5">
        <f t="shared" si="102"/>
        <v>2022</v>
      </c>
      <c r="K637" s="5">
        <f t="shared" si="103"/>
        <v>12</v>
      </c>
      <c r="L637" s="7">
        <f t="shared" si="104"/>
        <v>44604</v>
      </c>
      <c r="M637" s="5" t="s">
        <v>818</v>
      </c>
      <c r="R637" s="5" t="s">
        <v>395</v>
      </c>
      <c r="S637" s="5" t="s">
        <v>168</v>
      </c>
      <c r="T637" s="5" t="s">
        <v>169</v>
      </c>
      <c r="U637" s="5" t="s">
        <v>396</v>
      </c>
      <c r="V637" s="5" t="str">
        <f t="shared" si="105"/>
        <v>transportes pasamayo s r ltda</v>
      </c>
      <c r="W637" s="5" t="str">
        <f t="shared" si="106"/>
        <v>TRANSPORTES PASAMAYO S R LTDA</v>
      </c>
      <c r="X637" s="5" t="str">
        <f t="shared" si="107"/>
        <v>Transportes Pasamayo S R Ltda</v>
      </c>
      <c r="Y637" s="5">
        <v>20225171719</v>
      </c>
      <c r="Z637" s="5" t="s">
        <v>34</v>
      </c>
      <c r="AA637" s="5" t="s">
        <v>35</v>
      </c>
      <c r="AD637" s="5" t="s">
        <v>36</v>
      </c>
      <c r="AE637" s="5">
        <v>156.78</v>
      </c>
      <c r="AF637" s="5">
        <v>0</v>
      </c>
      <c r="AG637" s="5">
        <v>28.22</v>
      </c>
      <c r="AH637" s="5">
        <f t="shared" si="108"/>
        <v>185</v>
      </c>
    </row>
    <row r="638" spans="1:34" x14ac:dyDescent="0.25">
      <c r="A638" s="5">
        <v>623</v>
      </c>
      <c r="B638" s="5" t="s">
        <v>29</v>
      </c>
      <c r="C638" s="5" t="s">
        <v>38</v>
      </c>
      <c r="D638" s="5" t="s">
        <v>849</v>
      </c>
      <c r="E638" s="15" t="str">
        <f t="shared" si="109"/>
        <v>F001</v>
      </c>
      <c r="F638" s="15" t="str">
        <f t="shared" si="99"/>
        <v>8466</v>
      </c>
      <c r="G638" s="15" t="str">
        <f t="shared" si="100"/>
        <v>1-8</v>
      </c>
      <c r="H638" s="5" t="s">
        <v>818</v>
      </c>
      <c r="I638" s="5">
        <f t="shared" si="101"/>
        <v>2</v>
      </c>
      <c r="J638" s="5">
        <f t="shared" si="102"/>
        <v>2022</v>
      </c>
      <c r="K638" s="5">
        <f t="shared" si="103"/>
        <v>12</v>
      </c>
      <c r="L638" s="7">
        <f t="shared" si="104"/>
        <v>44604</v>
      </c>
      <c r="M638" s="5" t="s">
        <v>818</v>
      </c>
      <c r="R638" s="5" t="s">
        <v>271</v>
      </c>
      <c r="S638" s="5" t="s">
        <v>168</v>
      </c>
      <c r="T638" s="5" t="s">
        <v>169</v>
      </c>
      <c r="U638" s="5" t="s">
        <v>850</v>
      </c>
      <c r="V638" s="5" t="str">
        <f t="shared" si="105"/>
        <v>china railway n° 10 engineering group co., ltd sucursal del peru</v>
      </c>
      <c r="W638" s="5" t="str">
        <f t="shared" si="106"/>
        <v>CHINA RAILWAY N° 10 ENGINEERING GROUP CO., LTD SUCURSAL DEL PERU</v>
      </c>
      <c r="X638" s="5" t="str">
        <f t="shared" si="107"/>
        <v>China Railway N° 10 Engineering Group Co., Ltd Sucursal Del Peru</v>
      </c>
      <c r="Y638" s="5">
        <v>20601116082</v>
      </c>
      <c r="Z638" s="5" t="s">
        <v>34</v>
      </c>
      <c r="AA638" s="5" t="s">
        <v>35</v>
      </c>
      <c r="AD638" s="5" t="s">
        <v>36</v>
      </c>
      <c r="AE638" s="5">
        <v>195.76</v>
      </c>
      <c r="AF638" s="5">
        <v>0</v>
      </c>
      <c r="AG638" s="5">
        <v>35.24</v>
      </c>
      <c r="AH638" s="5">
        <f t="shared" si="108"/>
        <v>231</v>
      </c>
    </row>
    <row r="639" spans="1:34" x14ac:dyDescent="0.25">
      <c r="A639" s="5">
        <v>624</v>
      </c>
      <c r="B639" s="5" t="s">
        <v>55</v>
      </c>
      <c r="C639" s="5" t="s">
        <v>30</v>
      </c>
      <c r="D639" s="5" t="s">
        <v>851</v>
      </c>
      <c r="E639" s="15" t="str">
        <f t="shared" si="109"/>
        <v>B002</v>
      </c>
      <c r="F639" s="15" t="str">
        <f t="shared" si="99"/>
        <v>16008</v>
      </c>
      <c r="G639" s="15" t="str">
        <f t="shared" si="100"/>
        <v>2-1</v>
      </c>
      <c r="H639" s="5" t="s">
        <v>818</v>
      </c>
      <c r="I639" s="5">
        <f t="shared" si="101"/>
        <v>2</v>
      </c>
      <c r="J639" s="5">
        <f t="shared" si="102"/>
        <v>2022</v>
      </c>
      <c r="K639" s="5">
        <f t="shared" si="103"/>
        <v>12</v>
      </c>
      <c r="L639" s="7">
        <f t="shared" si="104"/>
        <v>44604</v>
      </c>
      <c r="M639" s="5" t="s">
        <v>818</v>
      </c>
      <c r="U639" s="5" t="s">
        <v>852</v>
      </c>
      <c r="V639" s="5" t="str">
        <f t="shared" si="105"/>
        <v>wilton quintana segura</v>
      </c>
      <c r="W639" s="5" t="str">
        <f t="shared" si="106"/>
        <v>WILTON QUINTANA SEGURA</v>
      </c>
      <c r="X639" s="5" t="str">
        <f t="shared" si="107"/>
        <v>Wilton Quintana Segura</v>
      </c>
      <c r="Y639" s="5">
        <v>45603991</v>
      </c>
      <c r="Z639" s="5" t="s">
        <v>34</v>
      </c>
      <c r="AA639" s="5" t="s">
        <v>35</v>
      </c>
      <c r="AD639" s="5" t="s">
        <v>36</v>
      </c>
      <c r="AE639" s="5">
        <v>16.95</v>
      </c>
      <c r="AF639" s="5">
        <v>0</v>
      </c>
      <c r="AG639" s="5">
        <v>3.05</v>
      </c>
      <c r="AH639" s="5">
        <f t="shared" si="108"/>
        <v>20</v>
      </c>
    </row>
    <row r="640" spans="1:34" x14ac:dyDescent="0.25">
      <c r="A640" s="5">
        <v>625</v>
      </c>
      <c r="B640" s="5" t="s">
        <v>49</v>
      </c>
      <c r="C640" s="5" t="s">
        <v>38</v>
      </c>
      <c r="D640" s="5" t="s">
        <v>853</v>
      </c>
      <c r="E640" s="15" t="str">
        <f t="shared" si="109"/>
        <v>F003</v>
      </c>
      <c r="F640" s="15" t="str">
        <f t="shared" si="99"/>
        <v>2089</v>
      </c>
      <c r="G640" s="15" t="str">
        <f t="shared" si="100"/>
        <v>3-2</v>
      </c>
      <c r="H640" s="5" t="s">
        <v>818</v>
      </c>
      <c r="I640" s="5">
        <f t="shared" si="101"/>
        <v>2</v>
      </c>
      <c r="J640" s="5">
        <f t="shared" si="102"/>
        <v>2022</v>
      </c>
      <c r="K640" s="5">
        <f t="shared" si="103"/>
        <v>12</v>
      </c>
      <c r="L640" s="7">
        <f t="shared" si="104"/>
        <v>44604</v>
      </c>
      <c r="M640" s="5" t="s">
        <v>818</v>
      </c>
      <c r="R640" s="5" t="s">
        <v>806</v>
      </c>
      <c r="S640" s="5" t="s">
        <v>168</v>
      </c>
      <c r="T640" s="5" t="s">
        <v>169</v>
      </c>
      <c r="U640" s="5" t="s">
        <v>807</v>
      </c>
      <c r="V640" s="5" t="str">
        <f t="shared" si="105"/>
        <v>yusuf s.a.c.</v>
      </c>
      <c r="W640" s="5" t="str">
        <f t="shared" si="106"/>
        <v>YUSUF S.A.C.</v>
      </c>
      <c r="X640" s="5" t="str">
        <f t="shared" si="107"/>
        <v>Yusuf S.A.C.</v>
      </c>
      <c r="Y640" s="5">
        <v>20601302056</v>
      </c>
      <c r="Z640" s="5" t="s">
        <v>34</v>
      </c>
      <c r="AA640" s="5" t="s">
        <v>35</v>
      </c>
      <c r="AD640" s="5" t="s">
        <v>36</v>
      </c>
      <c r="AE640" s="5">
        <v>65.25</v>
      </c>
      <c r="AF640" s="5">
        <v>0</v>
      </c>
      <c r="AG640" s="5">
        <v>11.75</v>
      </c>
      <c r="AH640" s="5">
        <f t="shared" si="108"/>
        <v>77</v>
      </c>
    </row>
    <row r="641" spans="1:34" x14ac:dyDescent="0.25">
      <c r="A641" s="5">
        <v>626</v>
      </c>
      <c r="B641" s="5" t="s">
        <v>29</v>
      </c>
      <c r="C641" s="5" t="s">
        <v>38</v>
      </c>
      <c r="D641" s="5" t="s">
        <v>854</v>
      </c>
      <c r="E641" s="15" t="str">
        <f t="shared" si="109"/>
        <v>F001</v>
      </c>
      <c r="F641" s="15" t="str">
        <f t="shared" si="99"/>
        <v>8465</v>
      </c>
      <c r="G641" s="15" t="str">
        <f t="shared" si="100"/>
        <v>1-8</v>
      </c>
      <c r="H641" s="5" t="s">
        <v>818</v>
      </c>
      <c r="I641" s="5">
        <f t="shared" si="101"/>
        <v>2</v>
      </c>
      <c r="J641" s="5">
        <f t="shared" si="102"/>
        <v>2022</v>
      </c>
      <c r="K641" s="5">
        <f t="shared" si="103"/>
        <v>12</v>
      </c>
      <c r="L641" s="7">
        <f t="shared" si="104"/>
        <v>44604</v>
      </c>
      <c r="M641" s="5" t="s">
        <v>818</v>
      </c>
      <c r="R641" s="5" t="s">
        <v>41</v>
      </c>
      <c r="S641" s="5" t="s">
        <v>40</v>
      </c>
      <c r="T641" s="5" t="s">
        <v>41</v>
      </c>
      <c r="U641" s="5" t="s">
        <v>855</v>
      </c>
      <c r="V641" s="5" t="str">
        <f t="shared" si="105"/>
        <v>villegas hernandez bella nora</v>
      </c>
      <c r="W641" s="5" t="str">
        <f t="shared" si="106"/>
        <v>VILLEGAS HERNANDEZ BELLA NORA</v>
      </c>
      <c r="X641" s="5" t="str">
        <f t="shared" si="107"/>
        <v>Villegas Hernandez Bella Nora</v>
      </c>
      <c r="Y641" s="5">
        <v>10281106444</v>
      </c>
      <c r="Z641" s="5" t="s">
        <v>34</v>
      </c>
      <c r="AA641" s="5" t="s">
        <v>35</v>
      </c>
      <c r="AD641" s="5" t="s">
        <v>36</v>
      </c>
      <c r="AE641" s="5">
        <v>169.49</v>
      </c>
      <c r="AF641" s="5">
        <v>0</v>
      </c>
      <c r="AG641" s="5">
        <v>30.51</v>
      </c>
      <c r="AH641" s="5">
        <f t="shared" si="108"/>
        <v>200</v>
      </c>
    </row>
    <row r="642" spans="1:34" x14ac:dyDescent="0.25">
      <c r="A642" s="5">
        <v>627</v>
      </c>
      <c r="B642" s="5" t="s">
        <v>29</v>
      </c>
      <c r="C642" s="5" t="s">
        <v>30</v>
      </c>
      <c r="D642" s="5" t="s">
        <v>856</v>
      </c>
      <c r="E642" s="15" t="str">
        <f t="shared" si="109"/>
        <v>B001</v>
      </c>
      <c r="F642" s="15" t="str">
        <f t="shared" si="99"/>
        <v>17111</v>
      </c>
      <c r="G642" s="15" t="str">
        <f t="shared" si="100"/>
        <v>1-1</v>
      </c>
      <c r="H642" s="5" t="s">
        <v>818</v>
      </c>
      <c r="I642" s="5">
        <f t="shared" si="101"/>
        <v>2</v>
      </c>
      <c r="J642" s="5">
        <f t="shared" si="102"/>
        <v>2022</v>
      </c>
      <c r="K642" s="5">
        <f t="shared" si="103"/>
        <v>12</v>
      </c>
      <c r="L642" s="7">
        <f t="shared" si="104"/>
        <v>44604</v>
      </c>
      <c r="M642" s="5" t="s">
        <v>818</v>
      </c>
      <c r="U642" s="5" t="s">
        <v>33</v>
      </c>
      <c r="V642" s="5" t="str">
        <f t="shared" si="105"/>
        <v>clientes - varios</v>
      </c>
      <c r="W642" s="5" t="str">
        <f t="shared" si="106"/>
        <v>CLIENTES - VARIOS</v>
      </c>
      <c r="X642" s="5" t="str">
        <f t="shared" si="107"/>
        <v>Clientes - Varios</v>
      </c>
      <c r="Y642" s="5">
        <v>99999999</v>
      </c>
      <c r="Z642" s="5" t="s">
        <v>34</v>
      </c>
      <c r="AA642" s="5" t="s">
        <v>35</v>
      </c>
      <c r="AD642" s="5" t="s">
        <v>36</v>
      </c>
      <c r="AE642" s="5">
        <v>338.98</v>
      </c>
      <c r="AF642" s="5">
        <v>0</v>
      </c>
      <c r="AG642" s="5">
        <v>61.02</v>
      </c>
      <c r="AH642" s="5">
        <f t="shared" si="108"/>
        <v>400</v>
      </c>
    </row>
    <row r="643" spans="1:34" x14ac:dyDescent="0.25">
      <c r="A643" s="5">
        <v>628</v>
      </c>
      <c r="B643" s="5" t="s">
        <v>29</v>
      </c>
      <c r="C643" s="5" t="s">
        <v>38</v>
      </c>
      <c r="D643" s="5" t="s">
        <v>857</v>
      </c>
      <c r="E643" s="15" t="str">
        <f t="shared" si="109"/>
        <v>F001</v>
      </c>
      <c r="F643" s="15" t="str">
        <f t="shared" si="99"/>
        <v>8464</v>
      </c>
      <c r="G643" s="15" t="str">
        <f t="shared" si="100"/>
        <v>1-8</v>
      </c>
      <c r="H643" s="5" t="s">
        <v>818</v>
      </c>
      <c r="I643" s="5">
        <f t="shared" si="101"/>
        <v>2</v>
      </c>
      <c r="J643" s="5">
        <f t="shared" si="102"/>
        <v>2022</v>
      </c>
      <c r="K643" s="5">
        <f t="shared" si="103"/>
        <v>12</v>
      </c>
      <c r="L643" s="7">
        <f t="shared" si="104"/>
        <v>44604</v>
      </c>
      <c r="M643" s="5" t="s">
        <v>818</v>
      </c>
      <c r="R643" s="5" t="s">
        <v>469</v>
      </c>
      <c r="S643" s="5" t="s">
        <v>61</v>
      </c>
      <c r="T643" s="5" t="s">
        <v>469</v>
      </c>
      <c r="U643" s="5" t="s">
        <v>858</v>
      </c>
      <c r="V643" s="5" t="str">
        <f t="shared" si="105"/>
        <v>2b &amp; c ingenieros s.a.c.</v>
      </c>
      <c r="W643" s="5" t="str">
        <f t="shared" si="106"/>
        <v>2B &amp; C INGENIEROS S.A.C.</v>
      </c>
      <c r="X643" s="5" t="str">
        <f t="shared" si="107"/>
        <v>2B &amp; C Ingenieros S.A.C.</v>
      </c>
      <c r="Y643" s="5">
        <v>20487782590</v>
      </c>
      <c r="Z643" s="5" t="s">
        <v>34</v>
      </c>
      <c r="AA643" s="5" t="s">
        <v>35</v>
      </c>
      <c r="AD643" s="5" t="s">
        <v>36</v>
      </c>
      <c r="AE643" s="5">
        <v>152.54</v>
      </c>
      <c r="AF643" s="5">
        <v>0</v>
      </c>
      <c r="AG643" s="5">
        <v>27.46</v>
      </c>
      <c r="AH643" s="5">
        <f t="shared" si="108"/>
        <v>180</v>
      </c>
    </row>
    <row r="644" spans="1:34" x14ac:dyDescent="0.25">
      <c r="A644" s="5">
        <v>629</v>
      </c>
      <c r="B644" s="5" t="s">
        <v>29</v>
      </c>
      <c r="C644" s="5" t="s">
        <v>30</v>
      </c>
      <c r="D644" s="5" t="s">
        <v>859</v>
      </c>
      <c r="E644" s="15" t="str">
        <f t="shared" si="109"/>
        <v>B001</v>
      </c>
      <c r="F644" s="15" t="str">
        <f t="shared" si="99"/>
        <v>17110</v>
      </c>
      <c r="G644" s="15" t="str">
        <f t="shared" si="100"/>
        <v>1-1</v>
      </c>
      <c r="H644" s="5" t="s">
        <v>860</v>
      </c>
      <c r="I644" s="5">
        <f t="shared" si="101"/>
        <v>2</v>
      </c>
      <c r="J644" s="5">
        <f t="shared" si="102"/>
        <v>2022</v>
      </c>
      <c r="K644" s="5">
        <f t="shared" si="103"/>
        <v>11</v>
      </c>
      <c r="L644" s="7">
        <f t="shared" si="104"/>
        <v>44603</v>
      </c>
      <c r="M644" s="5" t="s">
        <v>860</v>
      </c>
      <c r="U644" s="5" t="s">
        <v>33</v>
      </c>
      <c r="V644" s="5" t="str">
        <f t="shared" si="105"/>
        <v>clientes - varios</v>
      </c>
      <c r="W644" s="5" t="str">
        <f t="shared" si="106"/>
        <v>CLIENTES - VARIOS</v>
      </c>
      <c r="X644" s="5" t="str">
        <f t="shared" si="107"/>
        <v>Clientes - Varios</v>
      </c>
      <c r="Y644" s="5">
        <v>99999999</v>
      </c>
      <c r="Z644" s="5" t="s">
        <v>34</v>
      </c>
      <c r="AA644" s="5" t="s">
        <v>35</v>
      </c>
      <c r="AD644" s="5" t="s">
        <v>36</v>
      </c>
      <c r="AE644" s="5">
        <v>118.64</v>
      </c>
      <c r="AF644" s="5">
        <v>0</v>
      </c>
      <c r="AG644" s="5">
        <v>21.36</v>
      </c>
      <c r="AH644" s="5">
        <f t="shared" si="108"/>
        <v>140</v>
      </c>
    </row>
    <row r="645" spans="1:34" x14ac:dyDescent="0.25">
      <c r="A645" s="5">
        <v>630</v>
      </c>
      <c r="B645" s="5" t="s">
        <v>49</v>
      </c>
      <c r="C645" s="5" t="s">
        <v>30</v>
      </c>
      <c r="D645" s="5" t="s">
        <v>861</v>
      </c>
      <c r="E645" s="15" t="str">
        <f t="shared" si="109"/>
        <v>B003</v>
      </c>
      <c r="F645" s="15" t="str">
        <f t="shared" si="99"/>
        <v>12658</v>
      </c>
      <c r="G645" s="15" t="str">
        <f t="shared" si="100"/>
        <v>3-1</v>
      </c>
      <c r="H645" s="5" t="s">
        <v>860</v>
      </c>
      <c r="I645" s="5">
        <f t="shared" si="101"/>
        <v>2</v>
      </c>
      <c r="J645" s="5">
        <f t="shared" si="102"/>
        <v>2022</v>
      </c>
      <c r="K645" s="5">
        <f t="shared" si="103"/>
        <v>11</v>
      </c>
      <c r="L645" s="7">
        <f t="shared" si="104"/>
        <v>44603</v>
      </c>
      <c r="M645" s="5" t="s">
        <v>860</v>
      </c>
      <c r="U645" s="5" t="s">
        <v>33</v>
      </c>
      <c r="V645" s="5" t="str">
        <f t="shared" si="105"/>
        <v>clientes - varios</v>
      </c>
      <c r="W645" s="5" t="str">
        <f t="shared" si="106"/>
        <v>CLIENTES - VARIOS</v>
      </c>
      <c r="X645" s="5" t="str">
        <f t="shared" si="107"/>
        <v>Clientes - Varios</v>
      </c>
      <c r="Y645" s="5">
        <v>99999999</v>
      </c>
      <c r="Z645" s="5" t="s">
        <v>34</v>
      </c>
      <c r="AA645" s="5" t="s">
        <v>35</v>
      </c>
      <c r="AD645" s="5" t="s">
        <v>36</v>
      </c>
      <c r="AE645" s="5">
        <v>30.51</v>
      </c>
      <c r="AF645" s="5">
        <v>0</v>
      </c>
      <c r="AG645" s="5">
        <v>5.49</v>
      </c>
      <c r="AH645" s="5">
        <f t="shared" si="108"/>
        <v>36</v>
      </c>
    </row>
    <row r="646" spans="1:34" x14ac:dyDescent="0.25">
      <c r="A646" s="5">
        <v>631</v>
      </c>
      <c r="B646" s="5" t="s">
        <v>29</v>
      </c>
      <c r="C646" s="5" t="s">
        <v>38</v>
      </c>
      <c r="D646" s="5" t="s">
        <v>862</v>
      </c>
      <c r="E646" s="15" t="str">
        <f t="shared" si="109"/>
        <v>F001</v>
      </c>
      <c r="F646" s="15" t="str">
        <f t="shared" si="99"/>
        <v>8463</v>
      </c>
      <c r="G646" s="15" t="str">
        <f t="shared" si="100"/>
        <v>1-8</v>
      </c>
      <c r="H646" s="5" t="s">
        <v>860</v>
      </c>
      <c r="I646" s="5">
        <f t="shared" si="101"/>
        <v>2</v>
      </c>
      <c r="J646" s="5">
        <f t="shared" si="102"/>
        <v>2022</v>
      </c>
      <c r="K646" s="5">
        <f t="shared" si="103"/>
        <v>11</v>
      </c>
      <c r="L646" s="7">
        <f t="shared" si="104"/>
        <v>44603</v>
      </c>
      <c r="M646" s="5" t="s">
        <v>860</v>
      </c>
      <c r="R646" s="5" t="s">
        <v>92</v>
      </c>
      <c r="S646" s="5" t="s">
        <v>40</v>
      </c>
      <c r="T646" s="5" t="s">
        <v>41</v>
      </c>
      <c r="U646" s="5" t="s">
        <v>200</v>
      </c>
      <c r="V646" s="5" t="str">
        <f t="shared" si="105"/>
        <v>rodrigo vasquez jesus juan jose</v>
      </c>
      <c r="W646" s="5" t="str">
        <f t="shared" si="106"/>
        <v>RODRIGO VASQUEZ JESUS JUAN JOSE</v>
      </c>
      <c r="X646" s="5" t="str">
        <f t="shared" si="107"/>
        <v>Rodrigo Vasquez Jesus Juan Jose</v>
      </c>
      <c r="Y646" s="5">
        <v>10471184506</v>
      </c>
      <c r="Z646" s="5" t="s">
        <v>34</v>
      </c>
      <c r="AA646" s="5" t="s">
        <v>35</v>
      </c>
      <c r="AD646" s="5" t="s">
        <v>36</v>
      </c>
      <c r="AE646" s="5">
        <v>118.64</v>
      </c>
      <c r="AF646" s="5">
        <v>0</v>
      </c>
      <c r="AG646" s="5">
        <v>21.36</v>
      </c>
      <c r="AH646" s="5">
        <f t="shared" si="108"/>
        <v>140</v>
      </c>
    </row>
    <row r="647" spans="1:34" x14ac:dyDescent="0.25">
      <c r="A647" s="5">
        <v>632</v>
      </c>
      <c r="B647" s="5" t="s">
        <v>49</v>
      </c>
      <c r="C647" s="5" t="s">
        <v>30</v>
      </c>
      <c r="D647" s="5" t="s">
        <v>863</v>
      </c>
      <c r="E647" s="15" t="str">
        <f t="shared" si="109"/>
        <v>B003</v>
      </c>
      <c r="F647" s="15" t="str">
        <f t="shared" si="99"/>
        <v>12657</v>
      </c>
      <c r="G647" s="15" t="str">
        <f t="shared" si="100"/>
        <v>3-1</v>
      </c>
      <c r="H647" s="5" t="s">
        <v>860</v>
      </c>
      <c r="I647" s="5">
        <f t="shared" si="101"/>
        <v>2</v>
      </c>
      <c r="J647" s="5">
        <f t="shared" si="102"/>
        <v>2022</v>
      </c>
      <c r="K647" s="5">
        <f t="shared" si="103"/>
        <v>11</v>
      </c>
      <c r="L647" s="7">
        <f t="shared" si="104"/>
        <v>44603</v>
      </c>
      <c r="M647" s="5" t="s">
        <v>860</v>
      </c>
      <c r="U647" s="5" t="s">
        <v>33</v>
      </c>
      <c r="V647" s="5" t="str">
        <f t="shared" si="105"/>
        <v>clientes - varios</v>
      </c>
      <c r="W647" s="5" t="str">
        <f t="shared" si="106"/>
        <v>CLIENTES - VARIOS</v>
      </c>
      <c r="X647" s="5" t="str">
        <f t="shared" si="107"/>
        <v>Clientes - Varios</v>
      </c>
      <c r="Y647" s="5">
        <v>99999999</v>
      </c>
      <c r="Z647" s="5" t="s">
        <v>34</v>
      </c>
      <c r="AA647" s="5" t="s">
        <v>35</v>
      </c>
      <c r="AD647" s="5" t="s">
        <v>36</v>
      </c>
      <c r="AE647" s="5">
        <v>87.29</v>
      </c>
      <c r="AF647" s="5">
        <v>0</v>
      </c>
      <c r="AG647" s="5">
        <v>15.71</v>
      </c>
      <c r="AH647" s="5">
        <f t="shared" si="108"/>
        <v>103</v>
      </c>
    </row>
    <row r="648" spans="1:34" x14ac:dyDescent="0.25">
      <c r="A648" s="5">
        <v>633</v>
      </c>
      <c r="B648" s="5" t="s">
        <v>29</v>
      </c>
      <c r="C648" s="5" t="s">
        <v>38</v>
      </c>
      <c r="D648" s="5" t="s">
        <v>864</v>
      </c>
      <c r="E648" s="15" t="str">
        <f t="shared" si="109"/>
        <v>F001</v>
      </c>
      <c r="F648" s="15" t="str">
        <f t="shared" si="99"/>
        <v>8462</v>
      </c>
      <c r="G648" s="15" t="str">
        <f t="shared" si="100"/>
        <v>1-8</v>
      </c>
      <c r="H648" s="5" t="s">
        <v>860</v>
      </c>
      <c r="I648" s="5">
        <f t="shared" si="101"/>
        <v>2</v>
      </c>
      <c r="J648" s="5">
        <f t="shared" si="102"/>
        <v>2022</v>
      </c>
      <c r="K648" s="5">
        <f t="shared" si="103"/>
        <v>11</v>
      </c>
      <c r="L648" s="7">
        <f t="shared" si="104"/>
        <v>44603</v>
      </c>
      <c r="M648" s="5" t="s">
        <v>860</v>
      </c>
      <c r="R648" s="5" t="s">
        <v>865</v>
      </c>
      <c r="S648" s="5" t="s">
        <v>389</v>
      </c>
      <c r="T648" s="5" t="s">
        <v>865</v>
      </c>
      <c r="U648" s="5" t="s">
        <v>866</v>
      </c>
      <c r="V648" s="5" t="str">
        <f t="shared" si="105"/>
        <v>mariaolinda sac</v>
      </c>
      <c r="W648" s="5" t="str">
        <f t="shared" si="106"/>
        <v>MARIAOLINDA SAC</v>
      </c>
      <c r="X648" s="5" t="str">
        <f t="shared" si="107"/>
        <v>Mariaolinda Sac</v>
      </c>
      <c r="Y648" s="5">
        <v>20604302260</v>
      </c>
      <c r="Z648" s="5" t="s">
        <v>34</v>
      </c>
      <c r="AA648" s="5" t="s">
        <v>35</v>
      </c>
      <c r="AD648" s="5" t="s">
        <v>36</v>
      </c>
      <c r="AE648" s="5">
        <v>69.83</v>
      </c>
      <c r="AF648" s="5">
        <v>0</v>
      </c>
      <c r="AG648" s="5">
        <v>12.57</v>
      </c>
      <c r="AH648" s="5">
        <f t="shared" si="108"/>
        <v>82.4</v>
      </c>
    </row>
    <row r="649" spans="1:34" x14ac:dyDescent="0.25">
      <c r="A649" s="5">
        <v>634</v>
      </c>
      <c r="B649" s="5" t="s">
        <v>29</v>
      </c>
      <c r="C649" s="5" t="s">
        <v>38</v>
      </c>
      <c r="D649" s="5" t="s">
        <v>867</v>
      </c>
      <c r="E649" s="15" t="str">
        <f t="shared" si="109"/>
        <v>F001</v>
      </c>
      <c r="F649" s="15" t="str">
        <f t="shared" si="99"/>
        <v>8461</v>
      </c>
      <c r="G649" s="15" t="str">
        <f t="shared" si="100"/>
        <v>1-8</v>
      </c>
      <c r="H649" s="5" t="s">
        <v>860</v>
      </c>
      <c r="I649" s="5">
        <f t="shared" si="101"/>
        <v>2</v>
      </c>
      <c r="J649" s="5">
        <f t="shared" si="102"/>
        <v>2022</v>
      </c>
      <c r="K649" s="5">
        <f t="shared" si="103"/>
        <v>11</v>
      </c>
      <c r="L649" s="7">
        <f t="shared" si="104"/>
        <v>44603</v>
      </c>
      <c r="M649" s="5" t="s">
        <v>860</v>
      </c>
      <c r="U649" s="5" t="s">
        <v>556</v>
      </c>
      <c r="V649" s="5" t="str">
        <f t="shared" si="105"/>
        <v>benavides gavidia edwar</v>
      </c>
      <c r="W649" s="5" t="str">
        <f t="shared" si="106"/>
        <v>BENAVIDES GAVIDIA EDWAR</v>
      </c>
      <c r="X649" s="5" t="str">
        <f t="shared" si="107"/>
        <v>Benavides Gavidia Edwar</v>
      </c>
      <c r="Y649" s="5">
        <v>10462272125</v>
      </c>
      <c r="Z649" s="5" t="s">
        <v>34</v>
      </c>
      <c r="AA649" s="5" t="s">
        <v>35</v>
      </c>
      <c r="AD649" s="5" t="s">
        <v>36</v>
      </c>
      <c r="AE649" s="5">
        <v>726.1</v>
      </c>
      <c r="AF649" s="5">
        <v>0</v>
      </c>
      <c r="AG649" s="5">
        <v>130.69999999999999</v>
      </c>
      <c r="AH649" s="5">
        <f t="shared" si="108"/>
        <v>856.8</v>
      </c>
    </row>
    <row r="650" spans="1:34" x14ac:dyDescent="0.25">
      <c r="A650" s="5">
        <v>635</v>
      </c>
      <c r="B650" s="5" t="s">
        <v>49</v>
      </c>
      <c r="C650" s="5" t="s">
        <v>30</v>
      </c>
      <c r="D650" s="5" t="s">
        <v>868</v>
      </c>
      <c r="E650" s="15" t="str">
        <f t="shared" si="109"/>
        <v>B003</v>
      </c>
      <c r="F650" s="15" t="str">
        <f t="shared" si="99"/>
        <v>12656</v>
      </c>
      <c r="G650" s="15" t="str">
        <f t="shared" si="100"/>
        <v>3-1</v>
      </c>
      <c r="H650" s="5" t="s">
        <v>860</v>
      </c>
      <c r="I650" s="5">
        <f t="shared" si="101"/>
        <v>2</v>
      </c>
      <c r="J650" s="5">
        <f t="shared" si="102"/>
        <v>2022</v>
      </c>
      <c r="K650" s="5">
        <f t="shared" si="103"/>
        <v>11</v>
      </c>
      <c r="L650" s="7">
        <f t="shared" si="104"/>
        <v>44603</v>
      </c>
      <c r="M650" s="5" t="s">
        <v>860</v>
      </c>
      <c r="U650" s="5" t="s">
        <v>33</v>
      </c>
      <c r="V650" s="5" t="str">
        <f t="shared" si="105"/>
        <v>clientes - varios</v>
      </c>
      <c r="W650" s="5" t="str">
        <f t="shared" si="106"/>
        <v>CLIENTES - VARIOS</v>
      </c>
      <c r="X650" s="5" t="str">
        <f t="shared" si="107"/>
        <v>Clientes - Varios</v>
      </c>
      <c r="Y650" s="5">
        <v>99999999</v>
      </c>
      <c r="Z650" s="5" t="s">
        <v>34</v>
      </c>
      <c r="AA650" s="5" t="s">
        <v>35</v>
      </c>
      <c r="AD650" s="5" t="s">
        <v>36</v>
      </c>
      <c r="AE650" s="5">
        <v>513.55999999999995</v>
      </c>
      <c r="AF650" s="5">
        <v>0</v>
      </c>
      <c r="AG650" s="5">
        <v>92.44</v>
      </c>
      <c r="AH650" s="5">
        <f t="shared" si="108"/>
        <v>606</v>
      </c>
    </row>
    <row r="651" spans="1:34" x14ac:dyDescent="0.25">
      <c r="A651" s="5">
        <v>636</v>
      </c>
      <c r="B651" s="5" t="s">
        <v>49</v>
      </c>
      <c r="C651" s="5" t="s">
        <v>30</v>
      </c>
      <c r="D651" s="5" t="s">
        <v>869</v>
      </c>
      <c r="E651" s="15" t="str">
        <f t="shared" si="109"/>
        <v>B003</v>
      </c>
      <c r="F651" s="15" t="str">
        <f t="shared" si="99"/>
        <v>12655</v>
      </c>
      <c r="G651" s="15" t="str">
        <f t="shared" si="100"/>
        <v>3-1</v>
      </c>
      <c r="H651" s="5" t="s">
        <v>860</v>
      </c>
      <c r="I651" s="5">
        <f t="shared" si="101"/>
        <v>2</v>
      </c>
      <c r="J651" s="5">
        <f t="shared" si="102"/>
        <v>2022</v>
      </c>
      <c r="K651" s="5">
        <f t="shared" si="103"/>
        <v>11</v>
      </c>
      <c r="L651" s="7">
        <f t="shared" si="104"/>
        <v>44603</v>
      </c>
      <c r="M651" s="5" t="s">
        <v>860</v>
      </c>
      <c r="U651" s="5" t="s">
        <v>33</v>
      </c>
      <c r="V651" s="5" t="str">
        <f t="shared" si="105"/>
        <v>clientes - varios</v>
      </c>
      <c r="W651" s="5" t="str">
        <f t="shared" si="106"/>
        <v>CLIENTES - VARIOS</v>
      </c>
      <c r="X651" s="5" t="str">
        <f t="shared" si="107"/>
        <v>Clientes - Varios</v>
      </c>
      <c r="Y651" s="5">
        <v>99999999</v>
      </c>
      <c r="Z651" s="5" t="s">
        <v>34</v>
      </c>
      <c r="AA651" s="5" t="s">
        <v>35</v>
      </c>
      <c r="AD651" s="5" t="s">
        <v>36</v>
      </c>
      <c r="AE651" s="5">
        <v>508.47</v>
      </c>
      <c r="AF651" s="5">
        <v>0</v>
      </c>
      <c r="AG651" s="5">
        <v>91.53</v>
      </c>
      <c r="AH651" s="5">
        <f t="shared" si="108"/>
        <v>600</v>
      </c>
    </row>
    <row r="652" spans="1:34" x14ac:dyDescent="0.25">
      <c r="A652" s="5">
        <v>637</v>
      </c>
      <c r="B652" s="5" t="s">
        <v>49</v>
      </c>
      <c r="C652" s="5" t="s">
        <v>30</v>
      </c>
      <c r="D652" s="5" t="s">
        <v>870</v>
      </c>
      <c r="E652" s="15" t="str">
        <f t="shared" si="109"/>
        <v>B003</v>
      </c>
      <c r="F652" s="15" t="str">
        <f t="shared" si="99"/>
        <v>12654</v>
      </c>
      <c r="G652" s="15" t="str">
        <f t="shared" si="100"/>
        <v>3-1</v>
      </c>
      <c r="H652" s="5" t="s">
        <v>860</v>
      </c>
      <c r="I652" s="5">
        <f t="shared" si="101"/>
        <v>2</v>
      </c>
      <c r="J652" s="5">
        <f t="shared" si="102"/>
        <v>2022</v>
      </c>
      <c r="K652" s="5">
        <f t="shared" si="103"/>
        <v>11</v>
      </c>
      <c r="L652" s="7">
        <f t="shared" si="104"/>
        <v>44603</v>
      </c>
      <c r="M652" s="5" t="s">
        <v>860</v>
      </c>
      <c r="U652" s="5" t="s">
        <v>33</v>
      </c>
      <c r="V652" s="5" t="str">
        <f t="shared" si="105"/>
        <v>clientes - varios</v>
      </c>
      <c r="W652" s="5" t="str">
        <f t="shared" si="106"/>
        <v>CLIENTES - VARIOS</v>
      </c>
      <c r="X652" s="5" t="str">
        <f t="shared" si="107"/>
        <v>Clientes - Varios</v>
      </c>
      <c r="Y652" s="5">
        <v>99999999</v>
      </c>
      <c r="Z652" s="5" t="s">
        <v>34</v>
      </c>
      <c r="AA652" s="5" t="s">
        <v>35</v>
      </c>
      <c r="AD652" s="5" t="s">
        <v>36</v>
      </c>
      <c r="AE652" s="5">
        <v>508.47</v>
      </c>
      <c r="AF652" s="5">
        <v>0</v>
      </c>
      <c r="AG652" s="5">
        <v>91.53</v>
      </c>
      <c r="AH652" s="5">
        <f t="shared" si="108"/>
        <v>600</v>
      </c>
    </row>
    <row r="653" spans="1:34" x14ac:dyDescent="0.25">
      <c r="A653" s="5">
        <v>638</v>
      </c>
      <c r="B653" s="5" t="s">
        <v>49</v>
      </c>
      <c r="C653" s="5" t="s">
        <v>30</v>
      </c>
      <c r="D653" s="5" t="s">
        <v>871</v>
      </c>
      <c r="E653" s="15" t="str">
        <f t="shared" si="109"/>
        <v>B003</v>
      </c>
      <c r="F653" s="15" t="str">
        <f t="shared" si="99"/>
        <v>12653</v>
      </c>
      <c r="G653" s="15" t="str">
        <f t="shared" si="100"/>
        <v>3-1</v>
      </c>
      <c r="H653" s="5" t="s">
        <v>860</v>
      </c>
      <c r="I653" s="5">
        <f t="shared" si="101"/>
        <v>2</v>
      </c>
      <c r="J653" s="5">
        <f t="shared" si="102"/>
        <v>2022</v>
      </c>
      <c r="K653" s="5">
        <f t="shared" si="103"/>
        <v>11</v>
      </c>
      <c r="L653" s="7">
        <f t="shared" si="104"/>
        <v>44603</v>
      </c>
      <c r="M653" s="5" t="s">
        <v>860</v>
      </c>
      <c r="U653" s="5" t="s">
        <v>33</v>
      </c>
      <c r="V653" s="5" t="str">
        <f t="shared" si="105"/>
        <v>clientes - varios</v>
      </c>
      <c r="W653" s="5" t="str">
        <f t="shared" si="106"/>
        <v>CLIENTES - VARIOS</v>
      </c>
      <c r="X653" s="5" t="str">
        <f t="shared" si="107"/>
        <v>Clientes - Varios</v>
      </c>
      <c r="Y653" s="5">
        <v>99999999</v>
      </c>
      <c r="Z653" s="5" t="s">
        <v>34</v>
      </c>
      <c r="AA653" s="5" t="s">
        <v>35</v>
      </c>
      <c r="AD653" s="5" t="s">
        <v>36</v>
      </c>
      <c r="AE653" s="5">
        <v>508.47</v>
      </c>
      <c r="AF653" s="5">
        <v>0</v>
      </c>
      <c r="AG653" s="5">
        <v>91.53</v>
      </c>
      <c r="AH653" s="5">
        <f t="shared" si="108"/>
        <v>600</v>
      </c>
    </row>
    <row r="654" spans="1:34" x14ac:dyDescent="0.25">
      <c r="A654" s="5">
        <v>639</v>
      </c>
      <c r="B654" s="5" t="s">
        <v>49</v>
      </c>
      <c r="C654" s="5" t="s">
        <v>30</v>
      </c>
      <c r="D654" s="5" t="s">
        <v>872</v>
      </c>
      <c r="E654" s="15" t="str">
        <f t="shared" si="109"/>
        <v>B003</v>
      </c>
      <c r="F654" s="15" t="str">
        <f t="shared" si="99"/>
        <v>12652</v>
      </c>
      <c r="G654" s="15" t="str">
        <f t="shared" si="100"/>
        <v>3-1</v>
      </c>
      <c r="H654" s="5" t="s">
        <v>860</v>
      </c>
      <c r="I654" s="5">
        <f t="shared" si="101"/>
        <v>2</v>
      </c>
      <c r="J654" s="5">
        <f t="shared" si="102"/>
        <v>2022</v>
      </c>
      <c r="K654" s="5">
        <f t="shared" si="103"/>
        <v>11</v>
      </c>
      <c r="L654" s="7">
        <f t="shared" si="104"/>
        <v>44603</v>
      </c>
      <c r="M654" s="5" t="s">
        <v>860</v>
      </c>
      <c r="U654" s="5" t="s">
        <v>33</v>
      </c>
      <c r="V654" s="5" t="str">
        <f t="shared" si="105"/>
        <v>clientes - varios</v>
      </c>
      <c r="W654" s="5" t="str">
        <f t="shared" si="106"/>
        <v>CLIENTES - VARIOS</v>
      </c>
      <c r="X654" s="5" t="str">
        <f t="shared" si="107"/>
        <v>Clientes - Varios</v>
      </c>
      <c r="Y654" s="5">
        <v>99999999</v>
      </c>
      <c r="Z654" s="5" t="s">
        <v>34</v>
      </c>
      <c r="AA654" s="5" t="s">
        <v>35</v>
      </c>
      <c r="AD654" s="5" t="s">
        <v>36</v>
      </c>
      <c r="AE654" s="5">
        <v>508.47</v>
      </c>
      <c r="AF654" s="5">
        <v>0</v>
      </c>
      <c r="AG654" s="5">
        <v>91.53</v>
      </c>
      <c r="AH654" s="5">
        <f t="shared" si="108"/>
        <v>600</v>
      </c>
    </row>
    <row r="655" spans="1:34" x14ac:dyDescent="0.25">
      <c r="A655" s="5">
        <v>640</v>
      </c>
      <c r="B655" s="5" t="s">
        <v>49</v>
      </c>
      <c r="C655" s="5" t="s">
        <v>30</v>
      </c>
      <c r="D655" s="5" t="s">
        <v>873</v>
      </c>
      <c r="E655" s="15" t="str">
        <f t="shared" si="109"/>
        <v>B003</v>
      </c>
      <c r="F655" s="15" t="str">
        <f t="shared" si="99"/>
        <v>12651</v>
      </c>
      <c r="G655" s="15" t="str">
        <f t="shared" si="100"/>
        <v>3-1</v>
      </c>
      <c r="H655" s="5" t="s">
        <v>860</v>
      </c>
      <c r="I655" s="5">
        <f t="shared" si="101"/>
        <v>2</v>
      </c>
      <c r="J655" s="5">
        <f t="shared" si="102"/>
        <v>2022</v>
      </c>
      <c r="K655" s="5">
        <f t="shared" si="103"/>
        <v>11</v>
      </c>
      <c r="L655" s="7">
        <f t="shared" si="104"/>
        <v>44603</v>
      </c>
      <c r="M655" s="5" t="s">
        <v>860</v>
      </c>
      <c r="U655" s="5" t="s">
        <v>33</v>
      </c>
      <c r="V655" s="5" t="str">
        <f t="shared" si="105"/>
        <v>clientes - varios</v>
      </c>
      <c r="W655" s="5" t="str">
        <f t="shared" si="106"/>
        <v>CLIENTES - VARIOS</v>
      </c>
      <c r="X655" s="5" t="str">
        <f t="shared" si="107"/>
        <v>Clientes - Varios</v>
      </c>
      <c r="Y655" s="5">
        <v>99999999</v>
      </c>
      <c r="Z655" s="5" t="s">
        <v>34</v>
      </c>
      <c r="AA655" s="5" t="s">
        <v>35</v>
      </c>
      <c r="AD655" s="5" t="s">
        <v>36</v>
      </c>
      <c r="AE655" s="5">
        <v>508.47</v>
      </c>
      <c r="AF655" s="5">
        <v>0</v>
      </c>
      <c r="AG655" s="5">
        <v>91.53</v>
      </c>
      <c r="AH655" s="5">
        <f t="shared" si="108"/>
        <v>600</v>
      </c>
    </row>
    <row r="656" spans="1:34" x14ac:dyDescent="0.25">
      <c r="A656" s="5">
        <v>641</v>
      </c>
      <c r="B656" s="5" t="s">
        <v>49</v>
      </c>
      <c r="C656" s="5" t="s">
        <v>30</v>
      </c>
      <c r="D656" s="5" t="s">
        <v>874</v>
      </c>
      <c r="E656" s="15" t="str">
        <f t="shared" si="109"/>
        <v>B003</v>
      </c>
      <c r="F656" s="15" t="str">
        <f t="shared" si="99"/>
        <v>12650</v>
      </c>
      <c r="G656" s="15" t="str">
        <f t="shared" si="100"/>
        <v>3-1</v>
      </c>
      <c r="H656" s="5" t="s">
        <v>860</v>
      </c>
      <c r="I656" s="5">
        <f t="shared" si="101"/>
        <v>2</v>
      </c>
      <c r="J656" s="5">
        <f t="shared" si="102"/>
        <v>2022</v>
      </c>
      <c r="K656" s="5">
        <f t="shared" si="103"/>
        <v>11</v>
      </c>
      <c r="L656" s="7">
        <f t="shared" si="104"/>
        <v>44603</v>
      </c>
      <c r="M656" s="5" t="s">
        <v>860</v>
      </c>
      <c r="U656" s="5" t="s">
        <v>33</v>
      </c>
      <c r="V656" s="5" t="str">
        <f t="shared" si="105"/>
        <v>clientes - varios</v>
      </c>
      <c r="W656" s="5" t="str">
        <f t="shared" si="106"/>
        <v>CLIENTES - VARIOS</v>
      </c>
      <c r="X656" s="5" t="str">
        <f t="shared" si="107"/>
        <v>Clientes - Varios</v>
      </c>
      <c r="Y656" s="5">
        <v>99999999</v>
      </c>
      <c r="Z656" s="5" t="s">
        <v>34</v>
      </c>
      <c r="AA656" s="5" t="s">
        <v>35</v>
      </c>
      <c r="AD656" s="5" t="s">
        <v>36</v>
      </c>
      <c r="AE656" s="5">
        <v>508.47</v>
      </c>
      <c r="AF656" s="5">
        <v>0</v>
      </c>
      <c r="AG656" s="5">
        <v>91.53</v>
      </c>
      <c r="AH656" s="5">
        <f t="shared" si="108"/>
        <v>600</v>
      </c>
    </row>
    <row r="657" spans="1:34" x14ac:dyDescent="0.25">
      <c r="A657" s="5">
        <v>642</v>
      </c>
      <c r="B657" s="5" t="s">
        <v>49</v>
      </c>
      <c r="C657" s="5" t="s">
        <v>30</v>
      </c>
      <c r="D657" s="5" t="s">
        <v>875</v>
      </c>
      <c r="E657" s="15" t="str">
        <f t="shared" si="109"/>
        <v>B003</v>
      </c>
      <c r="F657" s="15" t="str">
        <f t="shared" ref="F657:F720" si="110">IF(LEFT(RIGHT(D657,5),1)="-",RIGHT(D657,4),RIGHT(D657,5))</f>
        <v>12649</v>
      </c>
      <c r="G657" s="15" t="str">
        <f t="shared" ref="G657:G720" si="111">MID(D657,4,3)</f>
        <v>3-1</v>
      </c>
      <c r="H657" s="5" t="s">
        <v>860</v>
      </c>
      <c r="I657" s="5">
        <f t="shared" ref="I657:I720" si="112">MONTH(H657)</f>
        <v>2</v>
      </c>
      <c r="J657" s="5">
        <f t="shared" ref="J657:J720" si="113">YEAR(H657)</f>
        <v>2022</v>
      </c>
      <c r="K657" s="5">
        <f t="shared" ref="K657:K720" si="114">DAY(H657)</f>
        <v>11</v>
      </c>
      <c r="L657" s="7">
        <f t="shared" ref="L657:L720" si="115">DATE(J657,I657,K657)</f>
        <v>44603</v>
      </c>
      <c r="M657" s="5" t="s">
        <v>860</v>
      </c>
      <c r="U657" s="5" t="s">
        <v>33</v>
      </c>
      <c r="V657" s="5" t="str">
        <f t="shared" ref="V657:V720" si="116">LOWER(U657)</f>
        <v>clientes - varios</v>
      </c>
      <c r="W657" s="5" t="str">
        <f t="shared" ref="W657:W720" si="117">UPPER(U657)</f>
        <v>CLIENTES - VARIOS</v>
      </c>
      <c r="X657" s="5" t="str">
        <f t="shared" ref="X657:X720" si="118">PROPER(W657)</f>
        <v>Clientes - Varios</v>
      </c>
      <c r="Y657" s="5">
        <v>99999999</v>
      </c>
      <c r="Z657" s="5" t="s">
        <v>34</v>
      </c>
      <c r="AA657" s="5" t="s">
        <v>35</v>
      </c>
      <c r="AD657" s="5" t="s">
        <v>36</v>
      </c>
      <c r="AE657" s="5">
        <v>508.47</v>
      </c>
      <c r="AF657" s="5">
        <v>0</v>
      </c>
      <c r="AG657" s="5">
        <v>91.53</v>
      </c>
      <c r="AH657" s="5">
        <f t="shared" ref="AH657:AH720" si="119">AE657+AG657</f>
        <v>600</v>
      </c>
    </row>
    <row r="658" spans="1:34" x14ac:dyDescent="0.25">
      <c r="A658" s="5">
        <v>643</v>
      </c>
      <c r="B658" s="5" t="s">
        <v>49</v>
      </c>
      <c r="C658" s="5" t="s">
        <v>30</v>
      </c>
      <c r="D658" s="5" t="s">
        <v>876</v>
      </c>
      <c r="E658" s="15" t="str">
        <f t="shared" ref="E658:E721" si="120">LEFT(D658,4)</f>
        <v>B003</v>
      </c>
      <c r="F658" s="15" t="str">
        <f t="shared" si="110"/>
        <v>12648</v>
      </c>
      <c r="G658" s="15" t="str">
        <f t="shared" si="111"/>
        <v>3-1</v>
      </c>
      <c r="H658" s="5" t="s">
        <v>860</v>
      </c>
      <c r="I658" s="5">
        <f t="shared" si="112"/>
        <v>2</v>
      </c>
      <c r="J658" s="5">
        <f t="shared" si="113"/>
        <v>2022</v>
      </c>
      <c r="K658" s="5">
        <f t="shared" si="114"/>
        <v>11</v>
      </c>
      <c r="L658" s="7">
        <f t="shared" si="115"/>
        <v>44603</v>
      </c>
      <c r="M658" s="5" t="s">
        <v>860</v>
      </c>
      <c r="U658" s="5" t="s">
        <v>33</v>
      </c>
      <c r="V658" s="5" t="str">
        <f t="shared" si="116"/>
        <v>clientes - varios</v>
      </c>
      <c r="W658" s="5" t="str">
        <f t="shared" si="117"/>
        <v>CLIENTES - VARIOS</v>
      </c>
      <c r="X658" s="5" t="str">
        <f t="shared" si="118"/>
        <v>Clientes - Varios</v>
      </c>
      <c r="Y658" s="5">
        <v>99999999</v>
      </c>
      <c r="Z658" s="5" t="s">
        <v>34</v>
      </c>
      <c r="AA658" s="5" t="s">
        <v>35</v>
      </c>
      <c r="AD658" s="5" t="s">
        <v>36</v>
      </c>
      <c r="AE658" s="5">
        <v>508.47</v>
      </c>
      <c r="AF658" s="5">
        <v>0</v>
      </c>
      <c r="AG658" s="5">
        <v>91.53</v>
      </c>
      <c r="AH658" s="5">
        <f t="shared" si="119"/>
        <v>600</v>
      </c>
    </row>
    <row r="659" spans="1:34" x14ac:dyDescent="0.25">
      <c r="A659" s="5">
        <v>644</v>
      </c>
      <c r="B659" s="5" t="s">
        <v>49</v>
      </c>
      <c r="C659" s="5" t="s">
        <v>30</v>
      </c>
      <c r="D659" s="5" t="s">
        <v>877</v>
      </c>
      <c r="E659" s="15" t="str">
        <f t="shared" si="120"/>
        <v>B003</v>
      </c>
      <c r="F659" s="15" t="str">
        <f t="shared" si="110"/>
        <v>12647</v>
      </c>
      <c r="G659" s="15" t="str">
        <f t="shared" si="111"/>
        <v>3-1</v>
      </c>
      <c r="H659" s="5" t="s">
        <v>860</v>
      </c>
      <c r="I659" s="5">
        <f t="shared" si="112"/>
        <v>2</v>
      </c>
      <c r="J659" s="5">
        <f t="shared" si="113"/>
        <v>2022</v>
      </c>
      <c r="K659" s="5">
        <f t="shared" si="114"/>
        <v>11</v>
      </c>
      <c r="L659" s="7">
        <f t="shared" si="115"/>
        <v>44603</v>
      </c>
      <c r="M659" s="5" t="s">
        <v>860</v>
      </c>
      <c r="U659" s="5" t="s">
        <v>33</v>
      </c>
      <c r="V659" s="5" t="str">
        <f t="shared" si="116"/>
        <v>clientes - varios</v>
      </c>
      <c r="W659" s="5" t="str">
        <f t="shared" si="117"/>
        <v>CLIENTES - VARIOS</v>
      </c>
      <c r="X659" s="5" t="str">
        <f t="shared" si="118"/>
        <v>Clientes - Varios</v>
      </c>
      <c r="Y659" s="5">
        <v>99999999</v>
      </c>
      <c r="Z659" s="5" t="s">
        <v>34</v>
      </c>
      <c r="AA659" s="5" t="s">
        <v>35</v>
      </c>
      <c r="AD659" s="5" t="s">
        <v>36</v>
      </c>
      <c r="AE659" s="5">
        <v>508.47</v>
      </c>
      <c r="AF659" s="5">
        <v>0</v>
      </c>
      <c r="AG659" s="5">
        <v>91.53</v>
      </c>
      <c r="AH659" s="5">
        <f t="shared" si="119"/>
        <v>600</v>
      </c>
    </row>
    <row r="660" spans="1:34" x14ac:dyDescent="0.25">
      <c r="A660" s="5">
        <v>645</v>
      </c>
      <c r="B660" s="5" t="s">
        <v>49</v>
      </c>
      <c r="C660" s="5" t="s">
        <v>30</v>
      </c>
      <c r="D660" s="5" t="s">
        <v>878</v>
      </c>
      <c r="E660" s="15" t="str">
        <f t="shared" si="120"/>
        <v>B003</v>
      </c>
      <c r="F660" s="15" t="str">
        <f t="shared" si="110"/>
        <v>12646</v>
      </c>
      <c r="G660" s="15" t="str">
        <f t="shared" si="111"/>
        <v>3-1</v>
      </c>
      <c r="H660" s="5" t="s">
        <v>860</v>
      </c>
      <c r="I660" s="5">
        <f t="shared" si="112"/>
        <v>2</v>
      </c>
      <c r="J660" s="5">
        <f t="shared" si="113"/>
        <v>2022</v>
      </c>
      <c r="K660" s="5">
        <f t="shared" si="114"/>
        <v>11</v>
      </c>
      <c r="L660" s="7">
        <f t="shared" si="115"/>
        <v>44603</v>
      </c>
      <c r="M660" s="5" t="s">
        <v>860</v>
      </c>
      <c r="U660" s="5" t="s">
        <v>33</v>
      </c>
      <c r="V660" s="5" t="str">
        <f t="shared" si="116"/>
        <v>clientes - varios</v>
      </c>
      <c r="W660" s="5" t="str">
        <f t="shared" si="117"/>
        <v>CLIENTES - VARIOS</v>
      </c>
      <c r="X660" s="5" t="str">
        <f t="shared" si="118"/>
        <v>Clientes - Varios</v>
      </c>
      <c r="Y660" s="5">
        <v>99999999</v>
      </c>
      <c r="Z660" s="5" t="s">
        <v>34</v>
      </c>
      <c r="AA660" s="5" t="s">
        <v>35</v>
      </c>
      <c r="AD660" s="5" t="s">
        <v>36</v>
      </c>
      <c r="AE660" s="5">
        <v>508.47</v>
      </c>
      <c r="AF660" s="5">
        <v>0</v>
      </c>
      <c r="AG660" s="5">
        <v>91.53</v>
      </c>
      <c r="AH660" s="5">
        <f t="shared" si="119"/>
        <v>600</v>
      </c>
    </row>
    <row r="661" spans="1:34" x14ac:dyDescent="0.25">
      <c r="A661" s="5">
        <v>646</v>
      </c>
      <c r="B661" s="5" t="s">
        <v>49</v>
      </c>
      <c r="C661" s="5" t="s">
        <v>30</v>
      </c>
      <c r="D661" s="5" t="s">
        <v>879</v>
      </c>
      <c r="E661" s="15" t="str">
        <f t="shared" si="120"/>
        <v>B003</v>
      </c>
      <c r="F661" s="15" t="str">
        <f t="shared" si="110"/>
        <v>12645</v>
      </c>
      <c r="G661" s="15" t="str">
        <f t="shared" si="111"/>
        <v>3-1</v>
      </c>
      <c r="H661" s="5" t="s">
        <v>860</v>
      </c>
      <c r="I661" s="5">
        <f t="shared" si="112"/>
        <v>2</v>
      </c>
      <c r="J661" s="5">
        <f t="shared" si="113"/>
        <v>2022</v>
      </c>
      <c r="K661" s="5">
        <f t="shared" si="114"/>
        <v>11</v>
      </c>
      <c r="L661" s="7">
        <f t="shared" si="115"/>
        <v>44603</v>
      </c>
      <c r="M661" s="5" t="s">
        <v>860</v>
      </c>
      <c r="U661" s="5" t="s">
        <v>33</v>
      </c>
      <c r="V661" s="5" t="str">
        <f t="shared" si="116"/>
        <v>clientes - varios</v>
      </c>
      <c r="W661" s="5" t="str">
        <f t="shared" si="117"/>
        <v>CLIENTES - VARIOS</v>
      </c>
      <c r="X661" s="5" t="str">
        <f t="shared" si="118"/>
        <v>Clientes - Varios</v>
      </c>
      <c r="Y661" s="5">
        <v>99999999</v>
      </c>
      <c r="Z661" s="5" t="s">
        <v>34</v>
      </c>
      <c r="AA661" s="5" t="s">
        <v>35</v>
      </c>
      <c r="AD661" s="5" t="s">
        <v>36</v>
      </c>
      <c r="AE661" s="5">
        <v>508.47</v>
      </c>
      <c r="AF661" s="5">
        <v>0</v>
      </c>
      <c r="AG661" s="5">
        <v>91.53</v>
      </c>
      <c r="AH661" s="5">
        <f t="shared" si="119"/>
        <v>600</v>
      </c>
    </row>
    <row r="662" spans="1:34" x14ac:dyDescent="0.25">
      <c r="A662" s="5">
        <v>647</v>
      </c>
      <c r="B662" s="5" t="s">
        <v>49</v>
      </c>
      <c r="C662" s="5" t="s">
        <v>30</v>
      </c>
      <c r="D662" s="5" t="s">
        <v>880</v>
      </c>
      <c r="E662" s="15" t="str">
        <f t="shared" si="120"/>
        <v>B003</v>
      </c>
      <c r="F662" s="15" t="str">
        <f t="shared" si="110"/>
        <v>12644</v>
      </c>
      <c r="G662" s="15" t="str">
        <f t="shared" si="111"/>
        <v>3-1</v>
      </c>
      <c r="H662" s="5" t="s">
        <v>860</v>
      </c>
      <c r="I662" s="5">
        <f t="shared" si="112"/>
        <v>2</v>
      </c>
      <c r="J662" s="5">
        <f t="shared" si="113"/>
        <v>2022</v>
      </c>
      <c r="K662" s="5">
        <f t="shared" si="114"/>
        <v>11</v>
      </c>
      <c r="L662" s="7">
        <f t="shared" si="115"/>
        <v>44603</v>
      </c>
      <c r="M662" s="5" t="s">
        <v>860</v>
      </c>
      <c r="U662" s="5" t="s">
        <v>33</v>
      </c>
      <c r="V662" s="5" t="str">
        <f t="shared" si="116"/>
        <v>clientes - varios</v>
      </c>
      <c r="W662" s="5" t="str">
        <f t="shared" si="117"/>
        <v>CLIENTES - VARIOS</v>
      </c>
      <c r="X662" s="5" t="str">
        <f t="shared" si="118"/>
        <v>Clientes - Varios</v>
      </c>
      <c r="Y662" s="5">
        <v>99999999</v>
      </c>
      <c r="Z662" s="5" t="s">
        <v>34</v>
      </c>
      <c r="AA662" s="5" t="s">
        <v>35</v>
      </c>
      <c r="AD662" s="5" t="s">
        <v>36</v>
      </c>
      <c r="AE662" s="5">
        <v>508.47</v>
      </c>
      <c r="AF662" s="5">
        <v>0</v>
      </c>
      <c r="AG662" s="5">
        <v>91.53</v>
      </c>
      <c r="AH662" s="5">
        <f t="shared" si="119"/>
        <v>600</v>
      </c>
    </row>
    <row r="663" spans="1:34" x14ac:dyDescent="0.25">
      <c r="A663" s="5">
        <v>648</v>
      </c>
      <c r="B663" s="5" t="s">
        <v>49</v>
      </c>
      <c r="C663" s="5" t="s">
        <v>30</v>
      </c>
      <c r="D663" s="5" t="s">
        <v>881</v>
      </c>
      <c r="E663" s="15" t="str">
        <f t="shared" si="120"/>
        <v>B003</v>
      </c>
      <c r="F663" s="15" t="str">
        <f t="shared" si="110"/>
        <v>12643</v>
      </c>
      <c r="G663" s="15" t="str">
        <f t="shared" si="111"/>
        <v>3-1</v>
      </c>
      <c r="H663" s="5" t="s">
        <v>860</v>
      </c>
      <c r="I663" s="5">
        <f t="shared" si="112"/>
        <v>2</v>
      </c>
      <c r="J663" s="5">
        <f t="shared" si="113"/>
        <v>2022</v>
      </c>
      <c r="K663" s="5">
        <f t="shared" si="114"/>
        <v>11</v>
      </c>
      <c r="L663" s="7">
        <f t="shared" si="115"/>
        <v>44603</v>
      </c>
      <c r="M663" s="5" t="s">
        <v>860</v>
      </c>
      <c r="U663" s="5" t="s">
        <v>33</v>
      </c>
      <c r="V663" s="5" t="str">
        <f t="shared" si="116"/>
        <v>clientes - varios</v>
      </c>
      <c r="W663" s="5" t="str">
        <f t="shared" si="117"/>
        <v>CLIENTES - VARIOS</v>
      </c>
      <c r="X663" s="5" t="str">
        <f t="shared" si="118"/>
        <v>Clientes - Varios</v>
      </c>
      <c r="Y663" s="5">
        <v>99999999</v>
      </c>
      <c r="Z663" s="5" t="s">
        <v>34</v>
      </c>
      <c r="AA663" s="5" t="s">
        <v>35</v>
      </c>
      <c r="AD663" s="5" t="s">
        <v>36</v>
      </c>
      <c r="AE663" s="5">
        <v>508.47</v>
      </c>
      <c r="AF663" s="5">
        <v>0</v>
      </c>
      <c r="AG663" s="5">
        <v>91.53</v>
      </c>
      <c r="AH663" s="5">
        <f t="shared" si="119"/>
        <v>600</v>
      </c>
    </row>
    <row r="664" spans="1:34" x14ac:dyDescent="0.25">
      <c r="A664" s="5">
        <v>649</v>
      </c>
      <c r="B664" s="5" t="s">
        <v>49</v>
      </c>
      <c r="C664" s="5" t="s">
        <v>30</v>
      </c>
      <c r="D664" s="5" t="s">
        <v>882</v>
      </c>
      <c r="E664" s="15" t="str">
        <f t="shared" si="120"/>
        <v>B003</v>
      </c>
      <c r="F664" s="15" t="str">
        <f t="shared" si="110"/>
        <v>12642</v>
      </c>
      <c r="G664" s="15" t="str">
        <f t="shared" si="111"/>
        <v>3-1</v>
      </c>
      <c r="H664" s="5" t="s">
        <v>860</v>
      </c>
      <c r="I664" s="5">
        <f t="shared" si="112"/>
        <v>2</v>
      </c>
      <c r="J664" s="5">
        <f t="shared" si="113"/>
        <v>2022</v>
      </c>
      <c r="K664" s="5">
        <f t="shared" si="114"/>
        <v>11</v>
      </c>
      <c r="L664" s="7">
        <f t="shared" si="115"/>
        <v>44603</v>
      </c>
      <c r="M664" s="5" t="s">
        <v>860</v>
      </c>
      <c r="U664" s="5" t="s">
        <v>33</v>
      </c>
      <c r="V664" s="5" t="str">
        <f t="shared" si="116"/>
        <v>clientes - varios</v>
      </c>
      <c r="W664" s="5" t="str">
        <f t="shared" si="117"/>
        <v>CLIENTES - VARIOS</v>
      </c>
      <c r="X664" s="5" t="str">
        <f t="shared" si="118"/>
        <v>Clientes - Varios</v>
      </c>
      <c r="Y664" s="5">
        <v>99999999</v>
      </c>
      <c r="Z664" s="5" t="s">
        <v>34</v>
      </c>
      <c r="AA664" s="5" t="s">
        <v>35</v>
      </c>
      <c r="AD664" s="5" t="s">
        <v>36</v>
      </c>
      <c r="AE664" s="5">
        <v>508.47</v>
      </c>
      <c r="AF664" s="5">
        <v>0</v>
      </c>
      <c r="AG664" s="5">
        <v>91.53</v>
      </c>
      <c r="AH664" s="5">
        <f t="shared" si="119"/>
        <v>600</v>
      </c>
    </row>
    <row r="665" spans="1:34" x14ac:dyDescent="0.25">
      <c r="A665" s="5">
        <v>650</v>
      </c>
      <c r="B665" s="5" t="s">
        <v>49</v>
      </c>
      <c r="C665" s="5" t="s">
        <v>30</v>
      </c>
      <c r="D665" s="5" t="s">
        <v>883</v>
      </c>
      <c r="E665" s="15" t="str">
        <f t="shared" si="120"/>
        <v>B003</v>
      </c>
      <c r="F665" s="15" t="str">
        <f t="shared" si="110"/>
        <v>12641</v>
      </c>
      <c r="G665" s="15" t="str">
        <f t="shared" si="111"/>
        <v>3-1</v>
      </c>
      <c r="H665" s="5" t="s">
        <v>860</v>
      </c>
      <c r="I665" s="5">
        <f t="shared" si="112"/>
        <v>2</v>
      </c>
      <c r="J665" s="5">
        <f t="shared" si="113"/>
        <v>2022</v>
      </c>
      <c r="K665" s="5">
        <f t="shared" si="114"/>
        <v>11</v>
      </c>
      <c r="L665" s="7">
        <f t="shared" si="115"/>
        <v>44603</v>
      </c>
      <c r="M665" s="5" t="s">
        <v>860</v>
      </c>
      <c r="U665" s="5" t="s">
        <v>33</v>
      </c>
      <c r="V665" s="5" t="str">
        <f t="shared" si="116"/>
        <v>clientes - varios</v>
      </c>
      <c r="W665" s="5" t="str">
        <f t="shared" si="117"/>
        <v>CLIENTES - VARIOS</v>
      </c>
      <c r="X665" s="5" t="str">
        <f t="shared" si="118"/>
        <v>Clientes - Varios</v>
      </c>
      <c r="Y665" s="5">
        <v>99999999</v>
      </c>
      <c r="Z665" s="5" t="s">
        <v>34</v>
      </c>
      <c r="AA665" s="5" t="s">
        <v>35</v>
      </c>
      <c r="AD665" s="5" t="s">
        <v>36</v>
      </c>
      <c r="AE665" s="5">
        <v>508.47</v>
      </c>
      <c r="AF665" s="5">
        <v>0</v>
      </c>
      <c r="AG665" s="5">
        <v>91.53</v>
      </c>
      <c r="AH665" s="5">
        <f t="shared" si="119"/>
        <v>600</v>
      </c>
    </row>
    <row r="666" spans="1:34" x14ac:dyDescent="0.25">
      <c r="A666" s="5">
        <v>651</v>
      </c>
      <c r="B666" s="5" t="s">
        <v>49</v>
      </c>
      <c r="C666" s="5" t="s">
        <v>30</v>
      </c>
      <c r="D666" s="5" t="s">
        <v>884</v>
      </c>
      <c r="E666" s="15" t="str">
        <f t="shared" si="120"/>
        <v>B003</v>
      </c>
      <c r="F666" s="15" t="str">
        <f t="shared" si="110"/>
        <v>12640</v>
      </c>
      <c r="G666" s="15" t="str">
        <f t="shared" si="111"/>
        <v>3-1</v>
      </c>
      <c r="H666" s="5" t="s">
        <v>860</v>
      </c>
      <c r="I666" s="5">
        <f t="shared" si="112"/>
        <v>2</v>
      </c>
      <c r="J666" s="5">
        <f t="shared" si="113"/>
        <v>2022</v>
      </c>
      <c r="K666" s="5">
        <f t="shared" si="114"/>
        <v>11</v>
      </c>
      <c r="L666" s="7">
        <f t="shared" si="115"/>
        <v>44603</v>
      </c>
      <c r="M666" s="5" t="s">
        <v>860</v>
      </c>
      <c r="U666" s="5" t="s">
        <v>33</v>
      </c>
      <c r="V666" s="5" t="str">
        <f t="shared" si="116"/>
        <v>clientes - varios</v>
      </c>
      <c r="W666" s="5" t="str">
        <f t="shared" si="117"/>
        <v>CLIENTES - VARIOS</v>
      </c>
      <c r="X666" s="5" t="str">
        <f t="shared" si="118"/>
        <v>Clientes - Varios</v>
      </c>
      <c r="Y666" s="5">
        <v>99999999</v>
      </c>
      <c r="Z666" s="5" t="s">
        <v>34</v>
      </c>
      <c r="AA666" s="5" t="s">
        <v>35</v>
      </c>
      <c r="AD666" s="5" t="s">
        <v>36</v>
      </c>
      <c r="AE666" s="5">
        <v>508.47</v>
      </c>
      <c r="AF666" s="5">
        <v>0</v>
      </c>
      <c r="AG666" s="5">
        <v>91.53</v>
      </c>
      <c r="AH666" s="5">
        <f t="shared" si="119"/>
        <v>600</v>
      </c>
    </row>
    <row r="667" spans="1:34" x14ac:dyDescent="0.25">
      <c r="A667" s="5">
        <v>652</v>
      </c>
      <c r="B667" s="5" t="s">
        <v>49</v>
      </c>
      <c r="C667" s="5" t="s">
        <v>30</v>
      </c>
      <c r="D667" s="5" t="s">
        <v>885</v>
      </c>
      <c r="E667" s="15" t="str">
        <f t="shared" si="120"/>
        <v>B003</v>
      </c>
      <c r="F667" s="15" t="str">
        <f t="shared" si="110"/>
        <v>12639</v>
      </c>
      <c r="G667" s="15" t="str">
        <f t="shared" si="111"/>
        <v>3-1</v>
      </c>
      <c r="H667" s="5" t="s">
        <v>860</v>
      </c>
      <c r="I667" s="5">
        <f t="shared" si="112"/>
        <v>2</v>
      </c>
      <c r="J667" s="5">
        <f t="shared" si="113"/>
        <v>2022</v>
      </c>
      <c r="K667" s="5">
        <f t="shared" si="114"/>
        <v>11</v>
      </c>
      <c r="L667" s="7">
        <f t="shared" si="115"/>
        <v>44603</v>
      </c>
      <c r="M667" s="5" t="s">
        <v>860</v>
      </c>
      <c r="U667" s="5" t="s">
        <v>33</v>
      </c>
      <c r="V667" s="5" t="str">
        <f t="shared" si="116"/>
        <v>clientes - varios</v>
      </c>
      <c r="W667" s="5" t="str">
        <f t="shared" si="117"/>
        <v>CLIENTES - VARIOS</v>
      </c>
      <c r="X667" s="5" t="str">
        <f t="shared" si="118"/>
        <v>Clientes - Varios</v>
      </c>
      <c r="Y667" s="5">
        <v>99999999</v>
      </c>
      <c r="Z667" s="5" t="s">
        <v>34</v>
      </c>
      <c r="AA667" s="5" t="s">
        <v>35</v>
      </c>
      <c r="AD667" s="5" t="s">
        <v>36</v>
      </c>
      <c r="AE667" s="5">
        <v>508.47</v>
      </c>
      <c r="AF667" s="5">
        <v>0</v>
      </c>
      <c r="AG667" s="5">
        <v>91.53</v>
      </c>
      <c r="AH667" s="5">
        <f t="shared" si="119"/>
        <v>600</v>
      </c>
    </row>
    <row r="668" spans="1:34" x14ac:dyDescent="0.25">
      <c r="A668" s="5">
        <v>653</v>
      </c>
      <c r="B668" s="5" t="s">
        <v>49</v>
      </c>
      <c r="C668" s="5" t="s">
        <v>30</v>
      </c>
      <c r="D668" s="5" t="s">
        <v>886</v>
      </c>
      <c r="E668" s="15" t="str">
        <f t="shared" si="120"/>
        <v>B003</v>
      </c>
      <c r="F668" s="15" t="str">
        <f t="shared" si="110"/>
        <v>12638</v>
      </c>
      <c r="G668" s="15" t="str">
        <f t="shared" si="111"/>
        <v>3-1</v>
      </c>
      <c r="H668" s="5" t="s">
        <v>860</v>
      </c>
      <c r="I668" s="5">
        <f t="shared" si="112"/>
        <v>2</v>
      </c>
      <c r="J668" s="5">
        <f t="shared" si="113"/>
        <v>2022</v>
      </c>
      <c r="K668" s="5">
        <f t="shared" si="114"/>
        <v>11</v>
      </c>
      <c r="L668" s="7">
        <f t="shared" si="115"/>
        <v>44603</v>
      </c>
      <c r="M668" s="5" t="s">
        <v>860</v>
      </c>
      <c r="U668" s="5" t="s">
        <v>33</v>
      </c>
      <c r="V668" s="5" t="str">
        <f t="shared" si="116"/>
        <v>clientes - varios</v>
      </c>
      <c r="W668" s="5" t="str">
        <f t="shared" si="117"/>
        <v>CLIENTES - VARIOS</v>
      </c>
      <c r="X668" s="5" t="str">
        <f t="shared" si="118"/>
        <v>Clientes - Varios</v>
      </c>
      <c r="Y668" s="5">
        <v>99999999</v>
      </c>
      <c r="Z668" s="5" t="s">
        <v>34</v>
      </c>
      <c r="AA668" s="5" t="s">
        <v>35</v>
      </c>
      <c r="AD668" s="5" t="s">
        <v>36</v>
      </c>
      <c r="AE668" s="5">
        <v>508.47</v>
      </c>
      <c r="AF668" s="5">
        <v>0</v>
      </c>
      <c r="AG668" s="5">
        <v>91.53</v>
      </c>
      <c r="AH668" s="5">
        <f t="shared" si="119"/>
        <v>600</v>
      </c>
    </row>
    <row r="669" spans="1:34" x14ac:dyDescent="0.25">
      <c r="A669" s="5">
        <v>654</v>
      </c>
      <c r="B669" s="5" t="s">
        <v>49</v>
      </c>
      <c r="C669" s="5" t="s">
        <v>30</v>
      </c>
      <c r="D669" s="5" t="s">
        <v>887</v>
      </c>
      <c r="E669" s="15" t="str">
        <f t="shared" si="120"/>
        <v>B003</v>
      </c>
      <c r="F669" s="15" t="str">
        <f t="shared" si="110"/>
        <v>12637</v>
      </c>
      <c r="G669" s="15" t="str">
        <f t="shared" si="111"/>
        <v>3-1</v>
      </c>
      <c r="H669" s="5" t="s">
        <v>860</v>
      </c>
      <c r="I669" s="5">
        <f t="shared" si="112"/>
        <v>2</v>
      </c>
      <c r="J669" s="5">
        <f t="shared" si="113"/>
        <v>2022</v>
      </c>
      <c r="K669" s="5">
        <f t="shared" si="114"/>
        <v>11</v>
      </c>
      <c r="L669" s="7">
        <f t="shared" si="115"/>
        <v>44603</v>
      </c>
      <c r="M669" s="5" t="s">
        <v>860</v>
      </c>
      <c r="U669" s="5" t="s">
        <v>33</v>
      </c>
      <c r="V669" s="5" t="str">
        <f t="shared" si="116"/>
        <v>clientes - varios</v>
      </c>
      <c r="W669" s="5" t="str">
        <f t="shared" si="117"/>
        <v>CLIENTES - VARIOS</v>
      </c>
      <c r="X669" s="5" t="str">
        <f t="shared" si="118"/>
        <v>Clientes - Varios</v>
      </c>
      <c r="Y669" s="5">
        <v>99999999</v>
      </c>
      <c r="Z669" s="5" t="s">
        <v>34</v>
      </c>
      <c r="AA669" s="5" t="s">
        <v>35</v>
      </c>
      <c r="AD669" s="5" t="s">
        <v>36</v>
      </c>
      <c r="AE669" s="5">
        <v>508.47</v>
      </c>
      <c r="AF669" s="5">
        <v>0</v>
      </c>
      <c r="AG669" s="5">
        <v>91.53</v>
      </c>
      <c r="AH669" s="5">
        <f t="shared" si="119"/>
        <v>600</v>
      </c>
    </row>
    <row r="670" spans="1:34" x14ac:dyDescent="0.25">
      <c r="A670" s="5">
        <v>655</v>
      </c>
      <c r="B670" s="5" t="s">
        <v>49</v>
      </c>
      <c r="C670" s="5" t="s">
        <v>30</v>
      </c>
      <c r="D670" s="5" t="s">
        <v>888</v>
      </c>
      <c r="E670" s="15" t="str">
        <f t="shared" si="120"/>
        <v>B003</v>
      </c>
      <c r="F670" s="15" t="str">
        <f t="shared" si="110"/>
        <v>12636</v>
      </c>
      <c r="G670" s="15" t="str">
        <f t="shared" si="111"/>
        <v>3-1</v>
      </c>
      <c r="H670" s="5" t="s">
        <v>860</v>
      </c>
      <c r="I670" s="5">
        <f t="shared" si="112"/>
        <v>2</v>
      </c>
      <c r="J670" s="5">
        <f t="shared" si="113"/>
        <v>2022</v>
      </c>
      <c r="K670" s="5">
        <f t="shared" si="114"/>
        <v>11</v>
      </c>
      <c r="L670" s="7">
        <f t="shared" si="115"/>
        <v>44603</v>
      </c>
      <c r="M670" s="5" t="s">
        <v>860</v>
      </c>
      <c r="U670" s="5" t="s">
        <v>33</v>
      </c>
      <c r="V670" s="5" t="str">
        <f t="shared" si="116"/>
        <v>clientes - varios</v>
      </c>
      <c r="W670" s="5" t="str">
        <f t="shared" si="117"/>
        <v>CLIENTES - VARIOS</v>
      </c>
      <c r="X670" s="5" t="str">
        <f t="shared" si="118"/>
        <v>Clientes - Varios</v>
      </c>
      <c r="Y670" s="5">
        <v>99999999</v>
      </c>
      <c r="Z670" s="5" t="s">
        <v>34</v>
      </c>
      <c r="AA670" s="5" t="s">
        <v>35</v>
      </c>
      <c r="AD670" s="5" t="s">
        <v>36</v>
      </c>
      <c r="AE670" s="5">
        <v>508.47</v>
      </c>
      <c r="AF670" s="5">
        <v>0</v>
      </c>
      <c r="AG670" s="5">
        <v>91.53</v>
      </c>
      <c r="AH670" s="5">
        <f t="shared" si="119"/>
        <v>600</v>
      </c>
    </row>
    <row r="671" spans="1:34" x14ac:dyDescent="0.25">
      <c r="A671" s="5">
        <v>656</v>
      </c>
      <c r="B671" s="5" t="s">
        <v>49</v>
      </c>
      <c r="C671" s="5" t="s">
        <v>30</v>
      </c>
      <c r="D671" s="5" t="s">
        <v>889</v>
      </c>
      <c r="E671" s="15" t="str">
        <f t="shared" si="120"/>
        <v>B003</v>
      </c>
      <c r="F671" s="15" t="str">
        <f t="shared" si="110"/>
        <v>12635</v>
      </c>
      <c r="G671" s="15" t="str">
        <f t="shared" si="111"/>
        <v>3-1</v>
      </c>
      <c r="H671" s="5" t="s">
        <v>860</v>
      </c>
      <c r="I671" s="5">
        <f t="shared" si="112"/>
        <v>2</v>
      </c>
      <c r="J671" s="5">
        <f t="shared" si="113"/>
        <v>2022</v>
      </c>
      <c r="K671" s="5">
        <f t="shared" si="114"/>
        <v>11</v>
      </c>
      <c r="L671" s="7">
        <f t="shared" si="115"/>
        <v>44603</v>
      </c>
      <c r="M671" s="5" t="s">
        <v>860</v>
      </c>
      <c r="U671" s="5" t="s">
        <v>33</v>
      </c>
      <c r="V671" s="5" t="str">
        <f t="shared" si="116"/>
        <v>clientes - varios</v>
      </c>
      <c r="W671" s="5" t="str">
        <f t="shared" si="117"/>
        <v>CLIENTES - VARIOS</v>
      </c>
      <c r="X671" s="5" t="str">
        <f t="shared" si="118"/>
        <v>Clientes - Varios</v>
      </c>
      <c r="Y671" s="5">
        <v>99999999</v>
      </c>
      <c r="Z671" s="5" t="s">
        <v>34</v>
      </c>
      <c r="AA671" s="5" t="s">
        <v>35</v>
      </c>
      <c r="AD671" s="5" t="s">
        <v>36</v>
      </c>
      <c r="AE671" s="5">
        <v>508.47</v>
      </c>
      <c r="AF671" s="5">
        <v>0</v>
      </c>
      <c r="AG671" s="5">
        <v>91.53</v>
      </c>
      <c r="AH671" s="5">
        <f t="shared" si="119"/>
        <v>600</v>
      </c>
    </row>
    <row r="672" spans="1:34" x14ac:dyDescent="0.25">
      <c r="A672" s="5">
        <v>657</v>
      </c>
      <c r="B672" s="5" t="s">
        <v>49</v>
      </c>
      <c r="C672" s="5" t="s">
        <v>30</v>
      </c>
      <c r="D672" s="5" t="s">
        <v>890</v>
      </c>
      <c r="E672" s="15" t="str">
        <f t="shared" si="120"/>
        <v>B003</v>
      </c>
      <c r="F672" s="15" t="str">
        <f t="shared" si="110"/>
        <v>12634</v>
      </c>
      <c r="G672" s="15" t="str">
        <f t="shared" si="111"/>
        <v>3-1</v>
      </c>
      <c r="H672" s="5" t="s">
        <v>860</v>
      </c>
      <c r="I672" s="5">
        <f t="shared" si="112"/>
        <v>2</v>
      </c>
      <c r="J672" s="5">
        <f t="shared" si="113"/>
        <v>2022</v>
      </c>
      <c r="K672" s="5">
        <f t="shared" si="114"/>
        <v>11</v>
      </c>
      <c r="L672" s="7">
        <f t="shared" si="115"/>
        <v>44603</v>
      </c>
      <c r="M672" s="5" t="s">
        <v>860</v>
      </c>
      <c r="U672" s="5" t="s">
        <v>33</v>
      </c>
      <c r="V672" s="5" t="str">
        <f t="shared" si="116"/>
        <v>clientes - varios</v>
      </c>
      <c r="W672" s="5" t="str">
        <f t="shared" si="117"/>
        <v>CLIENTES - VARIOS</v>
      </c>
      <c r="X672" s="5" t="str">
        <f t="shared" si="118"/>
        <v>Clientes - Varios</v>
      </c>
      <c r="Y672" s="5">
        <v>99999999</v>
      </c>
      <c r="Z672" s="5" t="s">
        <v>34</v>
      </c>
      <c r="AA672" s="5" t="s">
        <v>35</v>
      </c>
      <c r="AD672" s="5" t="s">
        <v>36</v>
      </c>
      <c r="AE672" s="5">
        <v>508.47</v>
      </c>
      <c r="AF672" s="5">
        <v>0</v>
      </c>
      <c r="AG672" s="5">
        <v>91.53</v>
      </c>
      <c r="AH672" s="5">
        <f t="shared" si="119"/>
        <v>600</v>
      </c>
    </row>
    <row r="673" spans="1:34" x14ac:dyDescent="0.25">
      <c r="A673" s="5">
        <v>658</v>
      </c>
      <c r="B673" s="5" t="s">
        <v>49</v>
      </c>
      <c r="C673" s="5" t="s">
        <v>30</v>
      </c>
      <c r="D673" s="5" t="s">
        <v>891</v>
      </c>
      <c r="E673" s="15" t="str">
        <f t="shared" si="120"/>
        <v>B003</v>
      </c>
      <c r="F673" s="15" t="str">
        <f t="shared" si="110"/>
        <v>12633</v>
      </c>
      <c r="G673" s="15" t="str">
        <f t="shared" si="111"/>
        <v>3-1</v>
      </c>
      <c r="H673" s="5" t="s">
        <v>860</v>
      </c>
      <c r="I673" s="5">
        <f t="shared" si="112"/>
        <v>2</v>
      </c>
      <c r="J673" s="5">
        <f t="shared" si="113"/>
        <v>2022</v>
      </c>
      <c r="K673" s="5">
        <f t="shared" si="114"/>
        <v>11</v>
      </c>
      <c r="L673" s="7">
        <f t="shared" si="115"/>
        <v>44603</v>
      </c>
      <c r="M673" s="5" t="s">
        <v>860</v>
      </c>
      <c r="U673" s="5" t="s">
        <v>33</v>
      </c>
      <c r="V673" s="5" t="str">
        <f t="shared" si="116"/>
        <v>clientes - varios</v>
      </c>
      <c r="W673" s="5" t="str">
        <f t="shared" si="117"/>
        <v>CLIENTES - VARIOS</v>
      </c>
      <c r="X673" s="5" t="str">
        <f t="shared" si="118"/>
        <v>Clientes - Varios</v>
      </c>
      <c r="Y673" s="5">
        <v>99999999</v>
      </c>
      <c r="Z673" s="5" t="s">
        <v>34</v>
      </c>
      <c r="AA673" s="5" t="s">
        <v>35</v>
      </c>
      <c r="AD673" s="5" t="s">
        <v>36</v>
      </c>
      <c r="AE673" s="5">
        <v>508.47</v>
      </c>
      <c r="AF673" s="5">
        <v>0</v>
      </c>
      <c r="AG673" s="5">
        <v>91.53</v>
      </c>
      <c r="AH673" s="5">
        <f t="shared" si="119"/>
        <v>600</v>
      </c>
    </row>
    <row r="674" spans="1:34" x14ac:dyDescent="0.25">
      <c r="A674" s="5">
        <v>659</v>
      </c>
      <c r="B674" s="5" t="s">
        <v>49</v>
      </c>
      <c r="C674" s="5" t="s">
        <v>30</v>
      </c>
      <c r="D674" s="5" t="s">
        <v>892</v>
      </c>
      <c r="E674" s="15" t="str">
        <f t="shared" si="120"/>
        <v>B003</v>
      </c>
      <c r="F674" s="15" t="str">
        <f t="shared" si="110"/>
        <v>12632</v>
      </c>
      <c r="G674" s="15" t="str">
        <f t="shared" si="111"/>
        <v>3-1</v>
      </c>
      <c r="H674" s="5" t="s">
        <v>860</v>
      </c>
      <c r="I674" s="5">
        <f t="shared" si="112"/>
        <v>2</v>
      </c>
      <c r="J674" s="5">
        <f t="shared" si="113"/>
        <v>2022</v>
      </c>
      <c r="K674" s="5">
        <f t="shared" si="114"/>
        <v>11</v>
      </c>
      <c r="L674" s="7">
        <f t="shared" si="115"/>
        <v>44603</v>
      </c>
      <c r="M674" s="5" t="s">
        <v>860</v>
      </c>
      <c r="U674" s="5" t="s">
        <v>33</v>
      </c>
      <c r="V674" s="5" t="str">
        <f t="shared" si="116"/>
        <v>clientes - varios</v>
      </c>
      <c r="W674" s="5" t="str">
        <f t="shared" si="117"/>
        <v>CLIENTES - VARIOS</v>
      </c>
      <c r="X674" s="5" t="str">
        <f t="shared" si="118"/>
        <v>Clientes - Varios</v>
      </c>
      <c r="Y674" s="5">
        <v>99999999</v>
      </c>
      <c r="Z674" s="5" t="s">
        <v>34</v>
      </c>
      <c r="AA674" s="5" t="s">
        <v>35</v>
      </c>
      <c r="AD674" s="5" t="s">
        <v>36</v>
      </c>
      <c r="AE674" s="5">
        <v>508.47</v>
      </c>
      <c r="AF674" s="5">
        <v>0</v>
      </c>
      <c r="AG674" s="5">
        <v>91.53</v>
      </c>
      <c r="AH674" s="5">
        <f t="shared" si="119"/>
        <v>600</v>
      </c>
    </row>
    <row r="675" spans="1:34" x14ac:dyDescent="0.25">
      <c r="A675" s="5">
        <v>660</v>
      </c>
      <c r="B675" s="5" t="s">
        <v>49</v>
      </c>
      <c r="C675" s="5" t="s">
        <v>30</v>
      </c>
      <c r="D675" s="5" t="s">
        <v>893</v>
      </c>
      <c r="E675" s="15" t="str">
        <f t="shared" si="120"/>
        <v>B003</v>
      </c>
      <c r="F675" s="15" t="str">
        <f t="shared" si="110"/>
        <v>12631</v>
      </c>
      <c r="G675" s="15" t="str">
        <f t="shared" si="111"/>
        <v>3-1</v>
      </c>
      <c r="H675" s="5" t="s">
        <v>860</v>
      </c>
      <c r="I675" s="5">
        <f t="shared" si="112"/>
        <v>2</v>
      </c>
      <c r="J675" s="5">
        <f t="shared" si="113"/>
        <v>2022</v>
      </c>
      <c r="K675" s="5">
        <f t="shared" si="114"/>
        <v>11</v>
      </c>
      <c r="L675" s="7">
        <f t="shared" si="115"/>
        <v>44603</v>
      </c>
      <c r="M675" s="5" t="s">
        <v>860</v>
      </c>
      <c r="U675" s="5" t="s">
        <v>33</v>
      </c>
      <c r="V675" s="5" t="str">
        <f t="shared" si="116"/>
        <v>clientes - varios</v>
      </c>
      <c r="W675" s="5" t="str">
        <f t="shared" si="117"/>
        <v>CLIENTES - VARIOS</v>
      </c>
      <c r="X675" s="5" t="str">
        <f t="shared" si="118"/>
        <v>Clientes - Varios</v>
      </c>
      <c r="Y675" s="5">
        <v>99999999</v>
      </c>
      <c r="Z675" s="5" t="s">
        <v>34</v>
      </c>
      <c r="AA675" s="5" t="s">
        <v>35</v>
      </c>
      <c r="AD675" s="5" t="s">
        <v>36</v>
      </c>
      <c r="AE675" s="5">
        <v>508.47</v>
      </c>
      <c r="AF675" s="5">
        <v>0</v>
      </c>
      <c r="AG675" s="5">
        <v>91.53</v>
      </c>
      <c r="AH675" s="5">
        <f t="shared" si="119"/>
        <v>600</v>
      </c>
    </row>
    <row r="676" spans="1:34" x14ac:dyDescent="0.25">
      <c r="A676" s="5">
        <v>661</v>
      </c>
      <c r="B676" s="5" t="s">
        <v>49</v>
      </c>
      <c r="C676" s="5" t="s">
        <v>30</v>
      </c>
      <c r="D676" s="5" t="s">
        <v>894</v>
      </c>
      <c r="E676" s="15" t="str">
        <f t="shared" si="120"/>
        <v>B003</v>
      </c>
      <c r="F676" s="15" t="str">
        <f t="shared" si="110"/>
        <v>12630</v>
      </c>
      <c r="G676" s="15" t="str">
        <f t="shared" si="111"/>
        <v>3-1</v>
      </c>
      <c r="H676" s="5" t="s">
        <v>860</v>
      </c>
      <c r="I676" s="5">
        <f t="shared" si="112"/>
        <v>2</v>
      </c>
      <c r="J676" s="5">
        <f t="shared" si="113"/>
        <v>2022</v>
      </c>
      <c r="K676" s="5">
        <f t="shared" si="114"/>
        <v>11</v>
      </c>
      <c r="L676" s="7">
        <f t="shared" si="115"/>
        <v>44603</v>
      </c>
      <c r="M676" s="5" t="s">
        <v>860</v>
      </c>
      <c r="U676" s="5" t="s">
        <v>33</v>
      </c>
      <c r="V676" s="5" t="str">
        <f t="shared" si="116"/>
        <v>clientes - varios</v>
      </c>
      <c r="W676" s="5" t="str">
        <f t="shared" si="117"/>
        <v>CLIENTES - VARIOS</v>
      </c>
      <c r="X676" s="5" t="str">
        <f t="shared" si="118"/>
        <v>Clientes - Varios</v>
      </c>
      <c r="Y676" s="5">
        <v>99999999</v>
      </c>
      <c r="Z676" s="5" t="s">
        <v>34</v>
      </c>
      <c r="AA676" s="5" t="s">
        <v>35</v>
      </c>
      <c r="AD676" s="5" t="s">
        <v>36</v>
      </c>
      <c r="AE676" s="5">
        <v>508.47</v>
      </c>
      <c r="AF676" s="5">
        <v>0</v>
      </c>
      <c r="AG676" s="5">
        <v>91.53</v>
      </c>
      <c r="AH676" s="5">
        <f t="shared" si="119"/>
        <v>600</v>
      </c>
    </row>
    <row r="677" spans="1:34" x14ac:dyDescent="0.25">
      <c r="A677" s="5">
        <v>662</v>
      </c>
      <c r="B677" s="5" t="s">
        <v>49</v>
      </c>
      <c r="C677" s="5" t="s">
        <v>30</v>
      </c>
      <c r="D677" s="5" t="s">
        <v>895</v>
      </c>
      <c r="E677" s="15" t="str">
        <f t="shared" si="120"/>
        <v>B003</v>
      </c>
      <c r="F677" s="15" t="str">
        <f t="shared" si="110"/>
        <v>12629</v>
      </c>
      <c r="G677" s="15" t="str">
        <f t="shared" si="111"/>
        <v>3-1</v>
      </c>
      <c r="H677" s="5" t="s">
        <v>860</v>
      </c>
      <c r="I677" s="5">
        <f t="shared" si="112"/>
        <v>2</v>
      </c>
      <c r="J677" s="5">
        <f t="shared" si="113"/>
        <v>2022</v>
      </c>
      <c r="K677" s="5">
        <f t="shared" si="114"/>
        <v>11</v>
      </c>
      <c r="L677" s="7">
        <f t="shared" si="115"/>
        <v>44603</v>
      </c>
      <c r="M677" s="5" t="s">
        <v>860</v>
      </c>
      <c r="U677" s="5" t="s">
        <v>33</v>
      </c>
      <c r="V677" s="5" t="str">
        <f t="shared" si="116"/>
        <v>clientes - varios</v>
      </c>
      <c r="W677" s="5" t="str">
        <f t="shared" si="117"/>
        <v>CLIENTES - VARIOS</v>
      </c>
      <c r="X677" s="5" t="str">
        <f t="shared" si="118"/>
        <v>Clientes - Varios</v>
      </c>
      <c r="Y677" s="5">
        <v>99999999</v>
      </c>
      <c r="Z677" s="5" t="s">
        <v>34</v>
      </c>
      <c r="AA677" s="5" t="s">
        <v>35</v>
      </c>
      <c r="AD677" s="5" t="s">
        <v>36</v>
      </c>
      <c r="AE677" s="5">
        <v>508.47</v>
      </c>
      <c r="AF677" s="5">
        <v>0</v>
      </c>
      <c r="AG677" s="5">
        <v>91.53</v>
      </c>
      <c r="AH677" s="5">
        <f t="shared" si="119"/>
        <v>600</v>
      </c>
    </row>
    <row r="678" spans="1:34" x14ac:dyDescent="0.25">
      <c r="A678" s="5">
        <v>663</v>
      </c>
      <c r="B678" s="5" t="s">
        <v>49</v>
      </c>
      <c r="C678" s="5" t="s">
        <v>30</v>
      </c>
      <c r="D678" s="5" t="s">
        <v>896</v>
      </c>
      <c r="E678" s="15" t="str">
        <f t="shared" si="120"/>
        <v>B003</v>
      </c>
      <c r="F678" s="15" t="str">
        <f t="shared" si="110"/>
        <v>12628</v>
      </c>
      <c r="G678" s="15" t="str">
        <f t="shared" si="111"/>
        <v>3-1</v>
      </c>
      <c r="H678" s="5" t="s">
        <v>860</v>
      </c>
      <c r="I678" s="5">
        <f t="shared" si="112"/>
        <v>2</v>
      </c>
      <c r="J678" s="5">
        <f t="shared" si="113"/>
        <v>2022</v>
      </c>
      <c r="K678" s="5">
        <f t="shared" si="114"/>
        <v>11</v>
      </c>
      <c r="L678" s="7">
        <f t="shared" si="115"/>
        <v>44603</v>
      </c>
      <c r="M678" s="5" t="s">
        <v>860</v>
      </c>
      <c r="U678" s="5" t="s">
        <v>33</v>
      </c>
      <c r="V678" s="5" t="str">
        <f t="shared" si="116"/>
        <v>clientes - varios</v>
      </c>
      <c r="W678" s="5" t="str">
        <f t="shared" si="117"/>
        <v>CLIENTES - VARIOS</v>
      </c>
      <c r="X678" s="5" t="str">
        <f t="shared" si="118"/>
        <v>Clientes - Varios</v>
      </c>
      <c r="Y678" s="5">
        <v>99999999</v>
      </c>
      <c r="Z678" s="5" t="s">
        <v>34</v>
      </c>
      <c r="AA678" s="5" t="s">
        <v>35</v>
      </c>
      <c r="AD678" s="5" t="s">
        <v>36</v>
      </c>
      <c r="AE678" s="5">
        <v>508.47</v>
      </c>
      <c r="AF678" s="5">
        <v>0</v>
      </c>
      <c r="AG678" s="5">
        <v>91.53</v>
      </c>
      <c r="AH678" s="5">
        <f t="shared" si="119"/>
        <v>600</v>
      </c>
    </row>
    <row r="679" spans="1:34" x14ac:dyDescent="0.25">
      <c r="A679" s="5">
        <v>664</v>
      </c>
      <c r="B679" s="5" t="s">
        <v>49</v>
      </c>
      <c r="C679" s="5" t="s">
        <v>30</v>
      </c>
      <c r="D679" s="5" t="s">
        <v>897</v>
      </c>
      <c r="E679" s="15" t="str">
        <f t="shared" si="120"/>
        <v>B003</v>
      </c>
      <c r="F679" s="15" t="str">
        <f t="shared" si="110"/>
        <v>12627</v>
      </c>
      <c r="G679" s="15" t="str">
        <f t="shared" si="111"/>
        <v>3-1</v>
      </c>
      <c r="H679" s="5" t="s">
        <v>860</v>
      </c>
      <c r="I679" s="5">
        <f t="shared" si="112"/>
        <v>2</v>
      </c>
      <c r="J679" s="5">
        <f t="shared" si="113"/>
        <v>2022</v>
      </c>
      <c r="K679" s="5">
        <f t="shared" si="114"/>
        <v>11</v>
      </c>
      <c r="L679" s="7">
        <f t="shared" si="115"/>
        <v>44603</v>
      </c>
      <c r="M679" s="5" t="s">
        <v>860</v>
      </c>
      <c r="U679" s="5" t="s">
        <v>33</v>
      </c>
      <c r="V679" s="5" t="str">
        <f t="shared" si="116"/>
        <v>clientes - varios</v>
      </c>
      <c r="W679" s="5" t="str">
        <f t="shared" si="117"/>
        <v>CLIENTES - VARIOS</v>
      </c>
      <c r="X679" s="5" t="str">
        <f t="shared" si="118"/>
        <v>Clientes - Varios</v>
      </c>
      <c r="Y679" s="5">
        <v>99999999</v>
      </c>
      <c r="Z679" s="5" t="s">
        <v>34</v>
      </c>
      <c r="AA679" s="5" t="s">
        <v>35</v>
      </c>
      <c r="AD679" s="5" t="s">
        <v>36</v>
      </c>
      <c r="AE679" s="5">
        <v>508.47</v>
      </c>
      <c r="AF679" s="5">
        <v>0</v>
      </c>
      <c r="AG679" s="5">
        <v>91.53</v>
      </c>
      <c r="AH679" s="5">
        <f t="shared" si="119"/>
        <v>600</v>
      </c>
    </row>
    <row r="680" spans="1:34" x14ac:dyDescent="0.25">
      <c r="A680" s="5">
        <v>665</v>
      </c>
      <c r="B680" s="5" t="s">
        <v>29</v>
      </c>
      <c r="C680" s="5" t="s">
        <v>30</v>
      </c>
      <c r="D680" s="5" t="s">
        <v>898</v>
      </c>
      <c r="E680" s="15" t="str">
        <f t="shared" si="120"/>
        <v>B001</v>
      </c>
      <c r="F680" s="15" t="str">
        <f t="shared" si="110"/>
        <v>17109</v>
      </c>
      <c r="G680" s="15" t="str">
        <f t="shared" si="111"/>
        <v>1-1</v>
      </c>
      <c r="H680" s="5" t="s">
        <v>860</v>
      </c>
      <c r="I680" s="5">
        <f t="shared" si="112"/>
        <v>2</v>
      </c>
      <c r="J680" s="5">
        <f t="shared" si="113"/>
        <v>2022</v>
      </c>
      <c r="K680" s="5">
        <f t="shared" si="114"/>
        <v>11</v>
      </c>
      <c r="L680" s="7">
        <f t="shared" si="115"/>
        <v>44603</v>
      </c>
      <c r="M680" s="5" t="s">
        <v>860</v>
      </c>
      <c r="U680" s="5" t="s">
        <v>33</v>
      </c>
      <c r="V680" s="5" t="str">
        <f t="shared" si="116"/>
        <v>clientes - varios</v>
      </c>
      <c r="W680" s="5" t="str">
        <f t="shared" si="117"/>
        <v>CLIENTES - VARIOS</v>
      </c>
      <c r="X680" s="5" t="str">
        <f t="shared" si="118"/>
        <v>Clientes - Varios</v>
      </c>
      <c r="Y680" s="5">
        <v>99999999</v>
      </c>
      <c r="Z680" s="5" t="s">
        <v>34</v>
      </c>
      <c r="AA680" s="5" t="s">
        <v>35</v>
      </c>
      <c r="AD680" s="5" t="s">
        <v>36</v>
      </c>
      <c r="AE680" s="5">
        <v>508.47</v>
      </c>
      <c r="AF680" s="5">
        <v>0</v>
      </c>
      <c r="AG680" s="5">
        <v>91.53</v>
      </c>
      <c r="AH680" s="5">
        <f t="shared" si="119"/>
        <v>600</v>
      </c>
    </row>
    <row r="681" spans="1:34" x14ac:dyDescent="0.25">
      <c r="A681" s="5">
        <v>666</v>
      </c>
      <c r="B681" s="5" t="s">
        <v>29</v>
      </c>
      <c r="C681" s="5" t="s">
        <v>30</v>
      </c>
      <c r="D681" s="5" t="s">
        <v>899</v>
      </c>
      <c r="E681" s="15" t="str">
        <f t="shared" si="120"/>
        <v>B001</v>
      </c>
      <c r="F681" s="15" t="str">
        <f t="shared" si="110"/>
        <v>17108</v>
      </c>
      <c r="G681" s="15" t="str">
        <f t="shared" si="111"/>
        <v>1-1</v>
      </c>
      <c r="H681" s="5" t="s">
        <v>860</v>
      </c>
      <c r="I681" s="5">
        <f t="shared" si="112"/>
        <v>2</v>
      </c>
      <c r="J681" s="5">
        <f t="shared" si="113"/>
        <v>2022</v>
      </c>
      <c r="K681" s="5">
        <f t="shared" si="114"/>
        <v>11</v>
      </c>
      <c r="L681" s="7">
        <f t="shared" si="115"/>
        <v>44603</v>
      </c>
      <c r="M681" s="5" t="s">
        <v>860</v>
      </c>
      <c r="U681" s="5" t="s">
        <v>33</v>
      </c>
      <c r="V681" s="5" t="str">
        <f t="shared" si="116"/>
        <v>clientes - varios</v>
      </c>
      <c r="W681" s="5" t="str">
        <f t="shared" si="117"/>
        <v>CLIENTES - VARIOS</v>
      </c>
      <c r="X681" s="5" t="str">
        <f t="shared" si="118"/>
        <v>Clientes - Varios</v>
      </c>
      <c r="Y681" s="5">
        <v>99999999</v>
      </c>
      <c r="Z681" s="5" t="s">
        <v>34</v>
      </c>
      <c r="AA681" s="5" t="s">
        <v>35</v>
      </c>
      <c r="AD681" s="5" t="s">
        <v>36</v>
      </c>
      <c r="AE681" s="5">
        <v>508.47</v>
      </c>
      <c r="AF681" s="5">
        <v>0</v>
      </c>
      <c r="AG681" s="5">
        <v>91.53</v>
      </c>
      <c r="AH681" s="5">
        <f t="shared" si="119"/>
        <v>600</v>
      </c>
    </row>
    <row r="682" spans="1:34" x14ac:dyDescent="0.25">
      <c r="A682" s="5">
        <v>667</v>
      </c>
      <c r="B682" s="5" t="s">
        <v>29</v>
      </c>
      <c r="C682" s="5" t="s">
        <v>30</v>
      </c>
      <c r="D682" s="5" t="s">
        <v>900</v>
      </c>
      <c r="E682" s="15" t="str">
        <f t="shared" si="120"/>
        <v>B001</v>
      </c>
      <c r="F682" s="15" t="str">
        <f t="shared" si="110"/>
        <v>17107</v>
      </c>
      <c r="G682" s="15" t="str">
        <f t="shared" si="111"/>
        <v>1-1</v>
      </c>
      <c r="H682" s="5" t="s">
        <v>860</v>
      </c>
      <c r="I682" s="5">
        <f t="shared" si="112"/>
        <v>2</v>
      </c>
      <c r="J682" s="5">
        <f t="shared" si="113"/>
        <v>2022</v>
      </c>
      <c r="K682" s="5">
        <f t="shared" si="114"/>
        <v>11</v>
      </c>
      <c r="L682" s="7">
        <f t="shared" si="115"/>
        <v>44603</v>
      </c>
      <c r="M682" s="5" t="s">
        <v>860</v>
      </c>
      <c r="U682" s="5" t="s">
        <v>33</v>
      </c>
      <c r="V682" s="5" t="str">
        <f t="shared" si="116"/>
        <v>clientes - varios</v>
      </c>
      <c r="W682" s="5" t="str">
        <f t="shared" si="117"/>
        <v>CLIENTES - VARIOS</v>
      </c>
      <c r="X682" s="5" t="str">
        <f t="shared" si="118"/>
        <v>Clientes - Varios</v>
      </c>
      <c r="Y682" s="5">
        <v>99999999</v>
      </c>
      <c r="Z682" s="5" t="s">
        <v>34</v>
      </c>
      <c r="AA682" s="5" t="s">
        <v>35</v>
      </c>
      <c r="AD682" s="5" t="s">
        <v>36</v>
      </c>
      <c r="AE682" s="5">
        <v>508.47</v>
      </c>
      <c r="AF682" s="5">
        <v>0</v>
      </c>
      <c r="AG682" s="5">
        <v>91.53</v>
      </c>
      <c r="AH682" s="5">
        <f t="shared" si="119"/>
        <v>600</v>
      </c>
    </row>
    <row r="683" spans="1:34" x14ac:dyDescent="0.25">
      <c r="A683" s="5">
        <v>668</v>
      </c>
      <c r="B683" s="5" t="s">
        <v>29</v>
      </c>
      <c r="C683" s="5" t="s">
        <v>30</v>
      </c>
      <c r="D683" s="5" t="s">
        <v>901</v>
      </c>
      <c r="E683" s="15" t="str">
        <f t="shared" si="120"/>
        <v>B001</v>
      </c>
      <c r="F683" s="15" t="str">
        <f t="shared" si="110"/>
        <v>17106</v>
      </c>
      <c r="G683" s="15" t="str">
        <f t="shared" si="111"/>
        <v>1-1</v>
      </c>
      <c r="H683" s="5" t="s">
        <v>860</v>
      </c>
      <c r="I683" s="5">
        <f t="shared" si="112"/>
        <v>2</v>
      </c>
      <c r="J683" s="5">
        <f t="shared" si="113"/>
        <v>2022</v>
      </c>
      <c r="K683" s="5">
        <f t="shared" si="114"/>
        <v>11</v>
      </c>
      <c r="L683" s="7">
        <f t="shared" si="115"/>
        <v>44603</v>
      </c>
      <c r="M683" s="5" t="s">
        <v>860</v>
      </c>
      <c r="U683" s="5" t="s">
        <v>33</v>
      </c>
      <c r="V683" s="5" t="str">
        <f t="shared" si="116"/>
        <v>clientes - varios</v>
      </c>
      <c r="W683" s="5" t="str">
        <f t="shared" si="117"/>
        <v>CLIENTES - VARIOS</v>
      </c>
      <c r="X683" s="5" t="str">
        <f t="shared" si="118"/>
        <v>Clientes - Varios</v>
      </c>
      <c r="Y683" s="5">
        <v>99999999</v>
      </c>
      <c r="Z683" s="5" t="s">
        <v>34</v>
      </c>
      <c r="AA683" s="5" t="s">
        <v>35</v>
      </c>
      <c r="AD683" s="5" t="s">
        <v>36</v>
      </c>
      <c r="AE683" s="5">
        <v>508.47</v>
      </c>
      <c r="AF683" s="5">
        <v>0</v>
      </c>
      <c r="AG683" s="5">
        <v>91.53</v>
      </c>
      <c r="AH683" s="5">
        <f t="shared" si="119"/>
        <v>600</v>
      </c>
    </row>
    <row r="684" spans="1:34" x14ac:dyDescent="0.25">
      <c r="A684" s="5">
        <v>669</v>
      </c>
      <c r="B684" s="5" t="s">
        <v>29</v>
      </c>
      <c r="C684" s="5" t="s">
        <v>30</v>
      </c>
      <c r="D684" s="5" t="s">
        <v>902</v>
      </c>
      <c r="E684" s="15" t="str">
        <f t="shared" si="120"/>
        <v>B001</v>
      </c>
      <c r="F684" s="15" t="str">
        <f t="shared" si="110"/>
        <v>17105</v>
      </c>
      <c r="G684" s="15" t="str">
        <f t="shared" si="111"/>
        <v>1-1</v>
      </c>
      <c r="H684" s="5" t="s">
        <v>860</v>
      </c>
      <c r="I684" s="5">
        <f t="shared" si="112"/>
        <v>2</v>
      </c>
      <c r="J684" s="5">
        <f t="shared" si="113"/>
        <v>2022</v>
      </c>
      <c r="K684" s="5">
        <f t="shared" si="114"/>
        <v>11</v>
      </c>
      <c r="L684" s="7">
        <f t="shared" si="115"/>
        <v>44603</v>
      </c>
      <c r="M684" s="5" t="s">
        <v>860</v>
      </c>
      <c r="U684" s="5" t="s">
        <v>33</v>
      </c>
      <c r="V684" s="5" t="str">
        <f t="shared" si="116"/>
        <v>clientes - varios</v>
      </c>
      <c r="W684" s="5" t="str">
        <f t="shared" si="117"/>
        <v>CLIENTES - VARIOS</v>
      </c>
      <c r="X684" s="5" t="str">
        <f t="shared" si="118"/>
        <v>Clientes - Varios</v>
      </c>
      <c r="Y684" s="5">
        <v>99999999</v>
      </c>
      <c r="Z684" s="5" t="s">
        <v>34</v>
      </c>
      <c r="AA684" s="5" t="s">
        <v>35</v>
      </c>
      <c r="AD684" s="5" t="s">
        <v>36</v>
      </c>
      <c r="AE684" s="5">
        <v>508.47</v>
      </c>
      <c r="AF684" s="5">
        <v>0</v>
      </c>
      <c r="AG684" s="5">
        <v>91.53</v>
      </c>
      <c r="AH684" s="5">
        <f t="shared" si="119"/>
        <v>600</v>
      </c>
    </row>
    <row r="685" spans="1:34" x14ac:dyDescent="0.25">
      <c r="A685" s="5">
        <v>670</v>
      </c>
      <c r="B685" s="5" t="s">
        <v>29</v>
      </c>
      <c r="C685" s="5" t="s">
        <v>30</v>
      </c>
      <c r="D685" s="5" t="s">
        <v>903</v>
      </c>
      <c r="E685" s="15" t="str">
        <f t="shared" si="120"/>
        <v>B001</v>
      </c>
      <c r="F685" s="15" t="str">
        <f t="shared" si="110"/>
        <v>17104</v>
      </c>
      <c r="G685" s="15" t="str">
        <f t="shared" si="111"/>
        <v>1-1</v>
      </c>
      <c r="H685" s="5" t="s">
        <v>860</v>
      </c>
      <c r="I685" s="5">
        <f t="shared" si="112"/>
        <v>2</v>
      </c>
      <c r="J685" s="5">
        <f t="shared" si="113"/>
        <v>2022</v>
      </c>
      <c r="K685" s="5">
        <f t="shared" si="114"/>
        <v>11</v>
      </c>
      <c r="L685" s="7">
        <f t="shared" si="115"/>
        <v>44603</v>
      </c>
      <c r="M685" s="5" t="s">
        <v>860</v>
      </c>
      <c r="U685" s="5" t="s">
        <v>33</v>
      </c>
      <c r="V685" s="5" t="str">
        <f t="shared" si="116"/>
        <v>clientes - varios</v>
      </c>
      <c r="W685" s="5" t="str">
        <f t="shared" si="117"/>
        <v>CLIENTES - VARIOS</v>
      </c>
      <c r="X685" s="5" t="str">
        <f t="shared" si="118"/>
        <v>Clientes - Varios</v>
      </c>
      <c r="Y685" s="5">
        <v>99999999</v>
      </c>
      <c r="Z685" s="5" t="s">
        <v>34</v>
      </c>
      <c r="AA685" s="5" t="s">
        <v>35</v>
      </c>
      <c r="AD685" s="5" t="s">
        <v>36</v>
      </c>
      <c r="AE685" s="5">
        <v>508.47</v>
      </c>
      <c r="AF685" s="5">
        <v>0</v>
      </c>
      <c r="AG685" s="5">
        <v>91.53</v>
      </c>
      <c r="AH685" s="5">
        <f t="shared" si="119"/>
        <v>600</v>
      </c>
    </row>
    <row r="686" spans="1:34" x14ac:dyDescent="0.25">
      <c r="A686" s="5">
        <v>671</v>
      </c>
      <c r="B686" s="5" t="s">
        <v>29</v>
      </c>
      <c r="C686" s="5" t="s">
        <v>38</v>
      </c>
      <c r="D686" s="5" t="s">
        <v>904</v>
      </c>
      <c r="E686" s="15" t="str">
        <f t="shared" si="120"/>
        <v>F001</v>
      </c>
      <c r="F686" s="15" t="str">
        <f t="shared" si="110"/>
        <v>8460</v>
      </c>
      <c r="G686" s="15" t="str">
        <f t="shared" si="111"/>
        <v>1-8</v>
      </c>
      <c r="H686" s="5" t="s">
        <v>860</v>
      </c>
      <c r="I686" s="5">
        <f t="shared" si="112"/>
        <v>2</v>
      </c>
      <c r="J686" s="5">
        <f t="shared" si="113"/>
        <v>2022</v>
      </c>
      <c r="K686" s="5">
        <f t="shared" si="114"/>
        <v>11</v>
      </c>
      <c r="L686" s="7">
        <f t="shared" si="115"/>
        <v>44603</v>
      </c>
      <c r="M686" s="5" t="s">
        <v>860</v>
      </c>
      <c r="R686" s="5" t="s">
        <v>66</v>
      </c>
      <c r="S686" s="5" t="s">
        <v>40</v>
      </c>
      <c r="T686" s="5" t="s">
        <v>41</v>
      </c>
      <c r="U686" s="5" t="s">
        <v>67</v>
      </c>
      <c r="V686" s="5" t="str">
        <f t="shared" si="116"/>
        <v>regalado cieza segundo</v>
      </c>
      <c r="W686" s="5" t="str">
        <f t="shared" si="117"/>
        <v>REGALADO CIEZA SEGUNDO</v>
      </c>
      <c r="X686" s="5" t="str">
        <f t="shared" si="118"/>
        <v>Regalado Cieza Segundo</v>
      </c>
      <c r="Y686" s="5">
        <v>10166087916</v>
      </c>
      <c r="Z686" s="5" t="s">
        <v>34</v>
      </c>
      <c r="AA686" s="5" t="s">
        <v>35</v>
      </c>
      <c r="AD686" s="5" t="s">
        <v>36</v>
      </c>
      <c r="AE686" s="5">
        <v>2457.63</v>
      </c>
      <c r="AF686" s="5">
        <v>0</v>
      </c>
      <c r="AG686" s="5">
        <v>442.37</v>
      </c>
      <c r="AH686" s="5">
        <f t="shared" si="119"/>
        <v>2900</v>
      </c>
    </row>
    <row r="687" spans="1:34" x14ac:dyDescent="0.25">
      <c r="A687" s="5">
        <v>672</v>
      </c>
      <c r="B687" s="5" t="s">
        <v>29</v>
      </c>
      <c r="C687" s="5" t="s">
        <v>38</v>
      </c>
      <c r="D687" s="5" t="s">
        <v>905</v>
      </c>
      <c r="E687" s="15" t="str">
        <f t="shared" si="120"/>
        <v>F001</v>
      </c>
      <c r="F687" s="15" t="str">
        <f t="shared" si="110"/>
        <v>8459</v>
      </c>
      <c r="G687" s="15" t="str">
        <f t="shared" si="111"/>
        <v>1-8</v>
      </c>
      <c r="H687" s="5" t="s">
        <v>860</v>
      </c>
      <c r="I687" s="5">
        <f t="shared" si="112"/>
        <v>2</v>
      </c>
      <c r="J687" s="5">
        <f t="shared" si="113"/>
        <v>2022</v>
      </c>
      <c r="K687" s="5">
        <f t="shared" si="114"/>
        <v>11</v>
      </c>
      <c r="L687" s="7">
        <f t="shared" si="115"/>
        <v>44603</v>
      </c>
      <c r="M687" s="5" t="s">
        <v>860</v>
      </c>
      <c r="R687" s="5" t="s">
        <v>66</v>
      </c>
      <c r="S687" s="5" t="s">
        <v>40</v>
      </c>
      <c r="T687" s="5" t="s">
        <v>41</v>
      </c>
      <c r="U687" s="5" t="s">
        <v>67</v>
      </c>
      <c r="V687" s="5" t="str">
        <f t="shared" si="116"/>
        <v>regalado cieza segundo</v>
      </c>
      <c r="W687" s="5" t="str">
        <f t="shared" si="117"/>
        <v>REGALADO CIEZA SEGUNDO</v>
      </c>
      <c r="X687" s="5" t="str">
        <f t="shared" si="118"/>
        <v>Regalado Cieza Segundo</v>
      </c>
      <c r="Y687" s="5">
        <v>10166087916</v>
      </c>
      <c r="Z687" s="5" t="s">
        <v>34</v>
      </c>
      <c r="AA687" s="5" t="s">
        <v>35</v>
      </c>
      <c r="AD687" s="5" t="s">
        <v>36</v>
      </c>
      <c r="AE687" s="5">
        <v>2457.63</v>
      </c>
      <c r="AF687" s="5">
        <v>0</v>
      </c>
      <c r="AG687" s="5">
        <v>442.37</v>
      </c>
      <c r="AH687" s="5">
        <f t="shared" si="119"/>
        <v>2900</v>
      </c>
    </row>
    <row r="688" spans="1:34" x14ac:dyDescent="0.25">
      <c r="A688" s="5">
        <v>673</v>
      </c>
      <c r="B688" s="5" t="s">
        <v>29</v>
      </c>
      <c r="C688" s="5" t="s">
        <v>38</v>
      </c>
      <c r="D688" s="5" t="s">
        <v>906</v>
      </c>
      <c r="E688" s="15" t="str">
        <f t="shared" si="120"/>
        <v>F001</v>
      </c>
      <c r="F688" s="15" t="str">
        <f t="shared" si="110"/>
        <v>8458</v>
      </c>
      <c r="G688" s="15" t="str">
        <f t="shared" si="111"/>
        <v>1-8</v>
      </c>
      <c r="H688" s="5" t="s">
        <v>860</v>
      </c>
      <c r="I688" s="5">
        <f t="shared" si="112"/>
        <v>2</v>
      </c>
      <c r="J688" s="5">
        <f t="shared" si="113"/>
        <v>2022</v>
      </c>
      <c r="K688" s="5">
        <f t="shared" si="114"/>
        <v>11</v>
      </c>
      <c r="L688" s="7">
        <f t="shared" si="115"/>
        <v>44603</v>
      </c>
      <c r="M688" s="5" t="s">
        <v>860</v>
      </c>
      <c r="R688" s="5" t="s">
        <v>66</v>
      </c>
      <c r="S688" s="5" t="s">
        <v>40</v>
      </c>
      <c r="T688" s="5" t="s">
        <v>41</v>
      </c>
      <c r="U688" s="5" t="s">
        <v>67</v>
      </c>
      <c r="V688" s="5" t="str">
        <f t="shared" si="116"/>
        <v>regalado cieza segundo</v>
      </c>
      <c r="W688" s="5" t="str">
        <f t="shared" si="117"/>
        <v>REGALADO CIEZA SEGUNDO</v>
      </c>
      <c r="X688" s="5" t="str">
        <f t="shared" si="118"/>
        <v>Regalado Cieza Segundo</v>
      </c>
      <c r="Y688" s="5">
        <v>10166087916</v>
      </c>
      <c r="Z688" s="5" t="s">
        <v>34</v>
      </c>
      <c r="AA688" s="5" t="s">
        <v>35</v>
      </c>
      <c r="AD688" s="5" t="s">
        <v>36</v>
      </c>
      <c r="AE688" s="5">
        <v>2457.63</v>
      </c>
      <c r="AF688" s="5">
        <v>0</v>
      </c>
      <c r="AG688" s="5">
        <v>442.37</v>
      </c>
      <c r="AH688" s="5">
        <f t="shared" si="119"/>
        <v>2900</v>
      </c>
    </row>
    <row r="689" spans="1:34" x14ac:dyDescent="0.25">
      <c r="A689" s="5">
        <v>674</v>
      </c>
      <c r="B689" s="5" t="s">
        <v>29</v>
      </c>
      <c r="C689" s="5" t="s">
        <v>38</v>
      </c>
      <c r="D689" s="5" t="s">
        <v>907</v>
      </c>
      <c r="E689" s="15" t="str">
        <f t="shared" si="120"/>
        <v>F001</v>
      </c>
      <c r="F689" s="15" t="str">
        <f t="shared" si="110"/>
        <v>8457</v>
      </c>
      <c r="G689" s="15" t="str">
        <f t="shared" si="111"/>
        <v>1-8</v>
      </c>
      <c r="H689" s="5" t="s">
        <v>860</v>
      </c>
      <c r="I689" s="5">
        <f t="shared" si="112"/>
        <v>2</v>
      </c>
      <c r="J689" s="5">
        <f t="shared" si="113"/>
        <v>2022</v>
      </c>
      <c r="K689" s="5">
        <f t="shared" si="114"/>
        <v>11</v>
      </c>
      <c r="L689" s="7">
        <f t="shared" si="115"/>
        <v>44603</v>
      </c>
      <c r="M689" s="5" t="s">
        <v>860</v>
      </c>
      <c r="R689" s="5" t="s">
        <v>66</v>
      </c>
      <c r="S689" s="5" t="s">
        <v>40</v>
      </c>
      <c r="T689" s="5" t="s">
        <v>41</v>
      </c>
      <c r="U689" s="5" t="s">
        <v>67</v>
      </c>
      <c r="V689" s="5" t="str">
        <f t="shared" si="116"/>
        <v>regalado cieza segundo</v>
      </c>
      <c r="W689" s="5" t="str">
        <f t="shared" si="117"/>
        <v>REGALADO CIEZA SEGUNDO</v>
      </c>
      <c r="X689" s="5" t="str">
        <f t="shared" si="118"/>
        <v>Regalado Cieza Segundo</v>
      </c>
      <c r="Y689" s="5">
        <v>10166087916</v>
      </c>
      <c r="Z689" s="5" t="s">
        <v>34</v>
      </c>
      <c r="AA689" s="5" t="s">
        <v>35</v>
      </c>
      <c r="AD689" s="5" t="s">
        <v>36</v>
      </c>
      <c r="AE689" s="5">
        <v>2457.63</v>
      </c>
      <c r="AF689" s="5">
        <v>0</v>
      </c>
      <c r="AG689" s="5">
        <v>442.37</v>
      </c>
      <c r="AH689" s="5">
        <f t="shared" si="119"/>
        <v>2900</v>
      </c>
    </row>
    <row r="690" spans="1:34" x14ac:dyDescent="0.25">
      <c r="A690" s="5">
        <v>675</v>
      </c>
      <c r="B690" s="5" t="s">
        <v>29</v>
      </c>
      <c r="C690" s="5" t="s">
        <v>38</v>
      </c>
      <c r="D690" s="5" t="s">
        <v>908</v>
      </c>
      <c r="E690" s="15" t="str">
        <f t="shared" si="120"/>
        <v>F001</v>
      </c>
      <c r="F690" s="15" t="str">
        <f t="shared" si="110"/>
        <v>8456</v>
      </c>
      <c r="G690" s="15" t="str">
        <f t="shared" si="111"/>
        <v>1-8</v>
      </c>
      <c r="H690" s="5" t="s">
        <v>860</v>
      </c>
      <c r="I690" s="5">
        <f t="shared" si="112"/>
        <v>2</v>
      </c>
      <c r="J690" s="5">
        <f t="shared" si="113"/>
        <v>2022</v>
      </c>
      <c r="K690" s="5">
        <f t="shared" si="114"/>
        <v>11</v>
      </c>
      <c r="L690" s="7">
        <f t="shared" si="115"/>
        <v>44603</v>
      </c>
      <c r="M690" s="5" t="s">
        <v>860</v>
      </c>
      <c r="R690" s="5" t="s">
        <v>41</v>
      </c>
      <c r="S690" s="5" t="s">
        <v>40</v>
      </c>
      <c r="T690" s="5" t="s">
        <v>41</v>
      </c>
      <c r="U690" s="5" t="s">
        <v>909</v>
      </c>
      <c r="V690" s="5" t="str">
        <f t="shared" si="116"/>
        <v>vigil toro carol isabel</v>
      </c>
      <c r="W690" s="5" t="str">
        <f t="shared" si="117"/>
        <v>VIGIL TORO CAROL ISABEL</v>
      </c>
      <c r="X690" s="5" t="str">
        <f t="shared" si="118"/>
        <v>Vigil Toro Carol Isabel</v>
      </c>
      <c r="Y690" s="5">
        <v>10037005024</v>
      </c>
      <c r="Z690" s="5" t="s">
        <v>34</v>
      </c>
      <c r="AA690" s="5" t="s">
        <v>35</v>
      </c>
      <c r="AD690" s="5" t="s">
        <v>36</v>
      </c>
      <c r="AE690" s="5">
        <v>169.49</v>
      </c>
      <c r="AF690" s="5">
        <v>0</v>
      </c>
      <c r="AG690" s="5">
        <v>30.51</v>
      </c>
      <c r="AH690" s="5">
        <f t="shared" si="119"/>
        <v>200</v>
      </c>
    </row>
    <row r="691" spans="1:34" x14ac:dyDescent="0.25">
      <c r="A691" s="5">
        <v>676</v>
      </c>
      <c r="B691" s="5" t="s">
        <v>29</v>
      </c>
      <c r="C691" s="5" t="s">
        <v>38</v>
      </c>
      <c r="D691" s="5" t="s">
        <v>910</v>
      </c>
      <c r="E691" s="15" t="str">
        <f t="shared" si="120"/>
        <v>F001</v>
      </c>
      <c r="F691" s="15" t="str">
        <f t="shared" si="110"/>
        <v>8455</v>
      </c>
      <c r="G691" s="15" t="str">
        <f t="shared" si="111"/>
        <v>1-8</v>
      </c>
      <c r="H691" s="5" t="s">
        <v>860</v>
      </c>
      <c r="I691" s="5">
        <f t="shared" si="112"/>
        <v>2</v>
      </c>
      <c r="J691" s="5">
        <f t="shared" si="113"/>
        <v>2022</v>
      </c>
      <c r="K691" s="5">
        <f t="shared" si="114"/>
        <v>11</v>
      </c>
      <c r="L691" s="7">
        <f t="shared" si="115"/>
        <v>44603</v>
      </c>
      <c r="M691" s="5" t="s">
        <v>860</v>
      </c>
      <c r="R691" s="5" t="s">
        <v>469</v>
      </c>
      <c r="S691" s="5" t="s">
        <v>61</v>
      </c>
      <c r="T691" s="5" t="s">
        <v>469</v>
      </c>
      <c r="U691" s="5" t="s">
        <v>911</v>
      </c>
      <c r="V691" s="5" t="str">
        <f t="shared" si="116"/>
        <v>empresa de transportes cajamarca express sociedad anonima cerrada - cajamarca express sac</v>
      </c>
      <c r="W691" s="5" t="str">
        <f t="shared" si="117"/>
        <v>EMPRESA DE TRANSPORTES CAJAMARCA EXPRESS SOCIEDAD ANONIMA CERRADA - CAJAMARCA EXPRESS SAC</v>
      </c>
      <c r="X691" s="5" t="str">
        <f t="shared" si="118"/>
        <v>Empresa De Transportes Cajamarca Express Sociedad Anonima Cerrada - Cajamarca Express Sac</v>
      </c>
      <c r="Y691" s="5">
        <v>20570511247</v>
      </c>
      <c r="Z691" s="5" t="s">
        <v>34</v>
      </c>
      <c r="AA691" s="5" t="s">
        <v>35</v>
      </c>
      <c r="AD691" s="5" t="s">
        <v>36</v>
      </c>
      <c r="AE691" s="5">
        <v>169.49</v>
      </c>
      <c r="AF691" s="5">
        <v>0</v>
      </c>
      <c r="AG691" s="5">
        <v>30.51</v>
      </c>
      <c r="AH691" s="5">
        <f t="shared" si="119"/>
        <v>200</v>
      </c>
    </row>
    <row r="692" spans="1:34" x14ac:dyDescent="0.25">
      <c r="A692" s="5">
        <v>677</v>
      </c>
      <c r="B692" s="5" t="s">
        <v>29</v>
      </c>
      <c r="C692" s="5" t="s">
        <v>38</v>
      </c>
      <c r="D692" s="5" t="s">
        <v>912</v>
      </c>
      <c r="E692" s="15" t="str">
        <f t="shared" si="120"/>
        <v>F001</v>
      </c>
      <c r="F692" s="15" t="str">
        <f t="shared" si="110"/>
        <v>8454</v>
      </c>
      <c r="G692" s="15" t="str">
        <f t="shared" si="111"/>
        <v>1-8</v>
      </c>
      <c r="H692" s="5" t="s">
        <v>860</v>
      </c>
      <c r="I692" s="5">
        <f t="shared" si="112"/>
        <v>2</v>
      </c>
      <c r="J692" s="5">
        <f t="shared" si="113"/>
        <v>2022</v>
      </c>
      <c r="K692" s="5">
        <f t="shared" si="114"/>
        <v>11</v>
      </c>
      <c r="L692" s="7">
        <f t="shared" si="115"/>
        <v>44603</v>
      </c>
      <c r="M692" s="5" t="s">
        <v>860</v>
      </c>
      <c r="R692" s="5" t="s">
        <v>378</v>
      </c>
      <c r="S692" s="5" t="s">
        <v>379</v>
      </c>
      <c r="T692" s="5" t="s">
        <v>380</v>
      </c>
      <c r="U692" s="5" t="s">
        <v>381</v>
      </c>
      <c r="V692" s="5" t="str">
        <f t="shared" si="116"/>
        <v>sociedad anonima fausto piaggio</v>
      </c>
      <c r="W692" s="5" t="str">
        <f t="shared" si="117"/>
        <v>SOCIEDAD ANONIMA FAUSTO PIAGGIO</v>
      </c>
      <c r="X692" s="5" t="str">
        <f t="shared" si="118"/>
        <v>Sociedad Anonima Fausto Piaggio</v>
      </c>
      <c r="Y692" s="5">
        <v>20100244471</v>
      </c>
      <c r="Z692" s="5" t="s">
        <v>34</v>
      </c>
      <c r="AA692" s="5" t="s">
        <v>35</v>
      </c>
      <c r="AD692" s="5" t="s">
        <v>36</v>
      </c>
      <c r="AE692" s="5">
        <v>169.49</v>
      </c>
      <c r="AF692" s="5">
        <v>0</v>
      </c>
      <c r="AG692" s="5">
        <v>30.51</v>
      </c>
      <c r="AH692" s="5">
        <f t="shared" si="119"/>
        <v>200</v>
      </c>
    </row>
    <row r="693" spans="1:34" x14ac:dyDescent="0.25">
      <c r="A693" s="5">
        <v>678</v>
      </c>
      <c r="B693" s="5" t="s">
        <v>29</v>
      </c>
      <c r="C693" s="5" t="s">
        <v>30</v>
      </c>
      <c r="D693" s="5" t="s">
        <v>913</v>
      </c>
      <c r="E693" s="15" t="str">
        <f t="shared" si="120"/>
        <v>B001</v>
      </c>
      <c r="F693" s="15" t="str">
        <f t="shared" si="110"/>
        <v>17103</v>
      </c>
      <c r="G693" s="15" t="str">
        <f t="shared" si="111"/>
        <v>1-1</v>
      </c>
      <c r="H693" s="5" t="s">
        <v>860</v>
      </c>
      <c r="I693" s="5">
        <f t="shared" si="112"/>
        <v>2</v>
      </c>
      <c r="J693" s="5">
        <f t="shared" si="113"/>
        <v>2022</v>
      </c>
      <c r="K693" s="5">
        <f t="shared" si="114"/>
        <v>11</v>
      </c>
      <c r="L693" s="7">
        <f t="shared" si="115"/>
        <v>44603</v>
      </c>
      <c r="M693" s="5" t="s">
        <v>860</v>
      </c>
      <c r="U693" s="5" t="s">
        <v>33</v>
      </c>
      <c r="V693" s="5" t="str">
        <f t="shared" si="116"/>
        <v>clientes - varios</v>
      </c>
      <c r="W693" s="5" t="str">
        <f t="shared" si="117"/>
        <v>CLIENTES - VARIOS</v>
      </c>
      <c r="X693" s="5" t="str">
        <f t="shared" si="118"/>
        <v>Clientes - Varios</v>
      </c>
      <c r="Y693" s="5">
        <v>99999999</v>
      </c>
      <c r="Z693" s="5" t="s">
        <v>34</v>
      </c>
      <c r="AA693" s="5" t="s">
        <v>35</v>
      </c>
      <c r="AD693" s="5" t="s">
        <v>36</v>
      </c>
      <c r="AE693" s="5">
        <v>135.59</v>
      </c>
      <c r="AF693" s="5">
        <v>0</v>
      </c>
      <c r="AG693" s="5">
        <v>24.41</v>
      </c>
      <c r="AH693" s="5">
        <f t="shared" si="119"/>
        <v>160</v>
      </c>
    </row>
    <row r="694" spans="1:34" x14ac:dyDescent="0.25">
      <c r="A694" s="5">
        <v>679</v>
      </c>
      <c r="B694" s="5" t="s">
        <v>29</v>
      </c>
      <c r="C694" s="5" t="s">
        <v>30</v>
      </c>
      <c r="D694" s="5" t="s">
        <v>914</v>
      </c>
      <c r="E694" s="15" t="str">
        <f t="shared" si="120"/>
        <v>B001</v>
      </c>
      <c r="F694" s="15" t="str">
        <f t="shared" si="110"/>
        <v>17102</v>
      </c>
      <c r="G694" s="15" t="str">
        <f t="shared" si="111"/>
        <v>1-1</v>
      </c>
      <c r="H694" s="5" t="s">
        <v>860</v>
      </c>
      <c r="I694" s="5">
        <f t="shared" si="112"/>
        <v>2</v>
      </c>
      <c r="J694" s="5">
        <f t="shared" si="113"/>
        <v>2022</v>
      </c>
      <c r="K694" s="5">
        <f t="shared" si="114"/>
        <v>11</v>
      </c>
      <c r="L694" s="7">
        <f t="shared" si="115"/>
        <v>44603</v>
      </c>
      <c r="M694" s="5" t="s">
        <v>860</v>
      </c>
      <c r="U694" s="5" t="s">
        <v>33</v>
      </c>
      <c r="V694" s="5" t="str">
        <f t="shared" si="116"/>
        <v>clientes - varios</v>
      </c>
      <c r="W694" s="5" t="str">
        <f t="shared" si="117"/>
        <v>CLIENTES - VARIOS</v>
      </c>
      <c r="X694" s="5" t="str">
        <f t="shared" si="118"/>
        <v>Clientes - Varios</v>
      </c>
      <c r="Y694" s="5">
        <v>99999999</v>
      </c>
      <c r="Z694" s="5" t="s">
        <v>34</v>
      </c>
      <c r="AA694" s="5" t="s">
        <v>35</v>
      </c>
      <c r="AD694" s="5" t="s">
        <v>36</v>
      </c>
      <c r="AE694" s="5">
        <v>10.17</v>
      </c>
      <c r="AF694" s="5">
        <v>0</v>
      </c>
      <c r="AG694" s="5">
        <v>1.83</v>
      </c>
      <c r="AH694" s="5">
        <f t="shared" si="119"/>
        <v>12</v>
      </c>
    </row>
    <row r="695" spans="1:34" x14ac:dyDescent="0.25">
      <c r="A695" s="5">
        <v>680</v>
      </c>
      <c r="B695" s="5" t="s">
        <v>29</v>
      </c>
      <c r="C695" s="5" t="s">
        <v>30</v>
      </c>
      <c r="D695" s="5" t="s">
        <v>915</v>
      </c>
      <c r="E695" s="15" t="str">
        <f t="shared" si="120"/>
        <v>B001</v>
      </c>
      <c r="F695" s="15" t="str">
        <f t="shared" si="110"/>
        <v>17101</v>
      </c>
      <c r="G695" s="15" t="str">
        <f t="shared" si="111"/>
        <v>1-1</v>
      </c>
      <c r="H695" s="5" t="s">
        <v>860</v>
      </c>
      <c r="I695" s="5">
        <f t="shared" si="112"/>
        <v>2</v>
      </c>
      <c r="J695" s="5">
        <f t="shared" si="113"/>
        <v>2022</v>
      </c>
      <c r="K695" s="5">
        <f t="shared" si="114"/>
        <v>11</v>
      </c>
      <c r="L695" s="7">
        <f t="shared" si="115"/>
        <v>44603</v>
      </c>
      <c r="M695" s="5" t="s">
        <v>860</v>
      </c>
      <c r="R695" s="5" t="s">
        <v>60</v>
      </c>
      <c r="S695" s="5" t="s">
        <v>61</v>
      </c>
      <c r="T695" s="5" t="s">
        <v>60</v>
      </c>
      <c r="U695" s="5" t="s">
        <v>916</v>
      </c>
      <c r="V695" s="5" t="str">
        <f t="shared" si="116"/>
        <v>transporte burga cargo s.a.c.</v>
      </c>
      <c r="W695" s="5" t="str">
        <f t="shared" si="117"/>
        <v>TRANSPORTE BURGA CARGO S.A.C.</v>
      </c>
      <c r="X695" s="5" t="str">
        <f t="shared" si="118"/>
        <v>Transporte Burga Cargo S.A.C.</v>
      </c>
      <c r="Y695" s="5">
        <v>20606494921</v>
      </c>
      <c r="Z695" s="5" t="s">
        <v>34</v>
      </c>
      <c r="AA695" s="5" t="s">
        <v>35</v>
      </c>
      <c r="AD695" s="5" t="s">
        <v>36</v>
      </c>
      <c r="AE695" s="5">
        <v>84.75</v>
      </c>
      <c r="AF695" s="5">
        <v>0</v>
      </c>
      <c r="AG695" s="5">
        <v>15.25</v>
      </c>
      <c r="AH695" s="5">
        <f t="shared" si="119"/>
        <v>100</v>
      </c>
    </row>
    <row r="696" spans="1:34" x14ac:dyDescent="0.25">
      <c r="A696" s="5">
        <v>681</v>
      </c>
      <c r="B696" s="5" t="s">
        <v>29</v>
      </c>
      <c r="C696" s="5" t="s">
        <v>38</v>
      </c>
      <c r="D696" s="5" t="s">
        <v>917</v>
      </c>
      <c r="E696" s="15" t="str">
        <f t="shared" si="120"/>
        <v>F001</v>
      </c>
      <c r="F696" s="15" t="str">
        <f t="shared" si="110"/>
        <v>8453</v>
      </c>
      <c r="G696" s="15" t="str">
        <f t="shared" si="111"/>
        <v>1-8</v>
      </c>
      <c r="H696" s="5" t="s">
        <v>918</v>
      </c>
      <c r="I696" s="5">
        <f t="shared" si="112"/>
        <v>2</v>
      </c>
      <c r="J696" s="5">
        <f t="shared" si="113"/>
        <v>2022</v>
      </c>
      <c r="K696" s="5">
        <f t="shared" si="114"/>
        <v>10</v>
      </c>
      <c r="L696" s="7">
        <f t="shared" si="115"/>
        <v>44602</v>
      </c>
      <c r="M696" s="5" t="s">
        <v>918</v>
      </c>
      <c r="U696" s="5" t="s">
        <v>919</v>
      </c>
      <c r="V696" s="5" t="str">
        <f t="shared" si="116"/>
        <v>delgado olivera bernardino</v>
      </c>
      <c r="W696" s="5" t="str">
        <f t="shared" si="117"/>
        <v>DELGADO OLIVERA BERNARDINO</v>
      </c>
      <c r="X696" s="5" t="str">
        <f t="shared" si="118"/>
        <v>Delgado Olivera Bernardino</v>
      </c>
      <c r="Y696" s="5">
        <v>10272967526</v>
      </c>
      <c r="Z696" s="5" t="s">
        <v>34</v>
      </c>
      <c r="AA696" s="5" t="s">
        <v>35</v>
      </c>
      <c r="AD696" s="5" t="s">
        <v>36</v>
      </c>
      <c r="AE696" s="5">
        <v>338.98</v>
      </c>
      <c r="AF696" s="5">
        <v>0</v>
      </c>
      <c r="AG696" s="5">
        <v>61.02</v>
      </c>
      <c r="AH696" s="5">
        <f t="shared" si="119"/>
        <v>400</v>
      </c>
    </row>
    <row r="697" spans="1:34" x14ac:dyDescent="0.25">
      <c r="A697" s="5">
        <v>682</v>
      </c>
      <c r="B697" s="5" t="s">
        <v>29</v>
      </c>
      <c r="C697" s="5" t="s">
        <v>30</v>
      </c>
      <c r="D697" s="5" t="s">
        <v>920</v>
      </c>
      <c r="E697" s="15" t="str">
        <f t="shared" si="120"/>
        <v>B001</v>
      </c>
      <c r="F697" s="15" t="str">
        <f t="shared" si="110"/>
        <v>17100</v>
      </c>
      <c r="G697" s="15" t="str">
        <f t="shared" si="111"/>
        <v>1-1</v>
      </c>
      <c r="H697" s="5" t="s">
        <v>918</v>
      </c>
      <c r="I697" s="5">
        <f t="shared" si="112"/>
        <v>2</v>
      </c>
      <c r="J697" s="5">
        <f t="shared" si="113"/>
        <v>2022</v>
      </c>
      <c r="K697" s="5">
        <f t="shared" si="114"/>
        <v>10</v>
      </c>
      <c r="L697" s="7">
        <f t="shared" si="115"/>
        <v>44602</v>
      </c>
      <c r="M697" s="5" t="s">
        <v>918</v>
      </c>
      <c r="U697" s="5" t="s">
        <v>33</v>
      </c>
      <c r="V697" s="5" t="str">
        <f t="shared" si="116"/>
        <v>clientes - varios</v>
      </c>
      <c r="W697" s="5" t="str">
        <f t="shared" si="117"/>
        <v>CLIENTES - VARIOS</v>
      </c>
      <c r="X697" s="5" t="str">
        <f t="shared" si="118"/>
        <v>Clientes - Varios</v>
      </c>
      <c r="Y697" s="5">
        <v>99999999</v>
      </c>
      <c r="Z697" s="5" t="s">
        <v>34</v>
      </c>
      <c r="AA697" s="5" t="s">
        <v>35</v>
      </c>
      <c r="AD697" s="5" t="s">
        <v>36</v>
      </c>
      <c r="AE697" s="5">
        <v>118.64</v>
      </c>
      <c r="AF697" s="5">
        <v>0</v>
      </c>
      <c r="AG697" s="5">
        <v>21.36</v>
      </c>
      <c r="AH697" s="5">
        <f t="shared" si="119"/>
        <v>140</v>
      </c>
    </row>
    <row r="698" spans="1:34" x14ac:dyDescent="0.25">
      <c r="A698" s="5">
        <v>683</v>
      </c>
      <c r="B698" s="5" t="s">
        <v>29</v>
      </c>
      <c r="C698" s="5" t="s">
        <v>38</v>
      </c>
      <c r="D698" s="5" t="s">
        <v>921</v>
      </c>
      <c r="E698" s="15" t="str">
        <f t="shared" si="120"/>
        <v>F001</v>
      </c>
      <c r="F698" s="15" t="str">
        <f t="shared" si="110"/>
        <v>8452</v>
      </c>
      <c r="G698" s="15" t="str">
        <f t="shared" si="111"/>
        <v>1-8</v>
      </c>
      <c r="H698" s="5" t="s">
        <v>918</v>
      </c>
      <c r="I698" s="5">
        <f t="shared" si="112"/>
        <v>2</v>
      </c>
      <c r="J698" s="5">
        <f t="shared" si="113"/>
        <v>2022</v>
      </c>
      <c r="K698" s="5">
        <f t="shared" si="114"/>
        <v>10</v>
      </c>
      <c r="L698" s="7">
        <f t="shared" si="115"/>
        <v>44602</v>
      </c>
      <c r="M698" s="5" t="s">
        <v>918</v>
      </c>
      <c r="R698" s="5" t="s">
        <v>92</v>
      </c>
      <c r="S698" s="5" t="s">
        <v>40</v>
      </c>
      <c r="T698" s="5" t="s">
        <v>41</v>
      </c>
      <c r="U698" s="5" t="s">
        <v>200</v>
      </c>
      <c r="V698" s="5" t="str">
        <f t="shared" si="116"/>
        <v>rodrigo vasquez jesus juan jose</v>
      </c>
      <c r="W698" s="5" t="str">
        <f t="shared" si="117"/>
        <v>RODRIGO VASQUEZ JESUS JUAN JOSE</v>
      </c>
      <c r="X698" s="5" t="str">
        <f t="shared" si="118"/>
        <v>Rodrigo Vasquez Jesus Juan Jose</v>
      </c>
      <c r="Y698" s="5">
        <v>10471184506</v>
      </c>
      <c r="Z698" s="5" t="s">
        <v>34</v>
      </c>
      <c r="AA698" s="5" t="s">
        <v>35</v>
      </c>
      <c r="AD698" s="5" t="s">
        <v>36</v>
      </c>
      <c r="AE698" s="5">
        <v>118.22</v>
      </c>
      <c r="AF698" s="5">
        <v>0</v>
      </c>
      <c r="AG698" s="5">
        <v>21.28</v>
      </c>
      <c r="AH698" s="5">
        <f t="shared" si="119"/>
        <v>139.5</v>
      </c>
    </row>
    <row r="699" spans="1:34" x14ac:dyDescent="0.25">
      <c r="A699" s="5">
        <v>684</v>
      </c>
      <c r="B699" s="5" t="s">
        <v>49</v>
      </c>
      <c r="C699" s="5" t="s">
        <v>30</v>
      </c>
      <c r="D699" s="5" t="s">
        <v>922</v>
      </c>
      <c r="E699" s="15" t="str">
        <f t="shared" si="120"/>
        <v>B003</v>
      </c>
      <c r="F699" s="15" t="str">
        <f t="shared" si="110"/>
        <v>12626</v>
      </c>
      <c r="G699" s="15" t="str">
        <f t="shared" si="111"/>
        <v>3-1</v>
      </c>
      <c r="H699" s="5" t="s">
        <v>918</v>
      </c>
      <c r="I699" s="5">
        <f t="shared" si="112"/>
        <v>2</v>
      </c>
      <c r="J699" s="5">
        <f t="shared" si="113"/>
        <v>2022</v>
      </c>
      <c r="K699" s="5">
        <f t="shared" si="114"/>
        <v>10</v>
      </c>
      <c r="L699" s="7">
        <f t="shared" si="115"/>
        <v>44602</v>
      </c>
      <c r="M699" s="5" t="s">
        <v>918</v>
      </c>
      <c r="U699" s="5" t="s">
        <v>33</v>
      </c>
      <c r="V699" s="5" t="str">
        <f t="shared" si="116"/>
        <v>clientes - varios</v>
      </c>
      <c r="W699" s="5" t="str">
        <f t="shared" si="117"/>
        <v>CLIENTES - VARIOS</v>
      </c>
      <c r="X699" s="5" t="str">
        <f t="shared" si="118"/>
        <v>Clientes - Varios</v>
      </c>
      <c r="Y699" s="5">
        <v>99999999</v>
      </c>
      <c r="Z699" s="5" t="s">
        <v>34</v>
      </c>
      <c r="AA699" s="5" t="s">
        <v>35</v>
      </c>
      <c r="AD699" s="5" t="s">
        <v>36</v>
      </c>
      <c r="AE699" s="5">
        <v>85</v>
      </c>
      <c r="AF699" s="5">
        <v>0</v>
      </c>
      <c r="AG699" s="5">
        <v>15.3</v>
      </c>
      <c r="AH699" s="5">
        <f t="shared" si="119"/>
        <v>100.3</v>
      </c>
    </row>
    <row r="700" spans="1:34" x14ac:dyDescent="0.25">
      <c r="A700" s="5">
        <v>685</v>
      </c>
      <c r="B700" s="5" t="s">
        <v>29</v>
      </c>
      <c r="C700" s="5" t="s">
        <v>38</v>
      </c>
      <c r="D700" s="5" t="s">
        <v>923</v>
      </c>
      <c r="E700" s="15" t="str">
        <f t="shared" si="120"/>
        <v>F001</v>
      </c>
      <c r="F700" s="15" t="str">
        <f t="shared" si="110"/>
        <v>8451</v>
      </c>
      <c r="G700" s="15" t="str">
        <f t="shared" si="111"/>
        <v>1-8</v>
      </c>
      <c r="H700" s="5" t="s">
        <v>918</v>
      </c>
      <c r="I700" s="5">
        <f t="shared" si="112"/>
        <v>2</v>
      </c>
      <c r="J700" s="5">
        <f t="shared" si="113"/>
        <v>2022</v>
      </c>
      <c r="K700" s="5">
        <f t="shared" si="114"/>
        <v>10</v>
      </c>
      <c r="L700" s="7">
        <f t="shared" si="115"/>
        <v>44602</v>
      </c>
      <c r="M700" s="5" t="s">
        <v>918</v>
      </c>
      <c r="R700" s="5" t="s">
        <v>924</v>
      </c>
      <c r="S700" s="5" t="s">
        <v>483</v>
      </c>
      <c r="T700" s="5" t="s">
        <v>925</v>
      </c>
      <c r="U700" s="5" t="s">
        <v>926</v>
      </c>
      <c r="V700" s="5" t="str">
        <f t="shared" si="116"/>
        <v>corporacion frio hielos del peru e.i.r.l.</v>
      </c>
      <c r="W700" s="5" t="str">
        <f t="shared" si="117"/>
        <v>CORPORACION FRIO HIELOS DEL PERU E.I.R.L.</v>
      </c>
      <c r="X700" s="5" t="str">
        <f t="shared" si="118"/>
        <v>Corporacion Frio Hielos Del Peru E.I.R.L.</v>
      </c>
      <c r="Y700" s="5">
        <v>20551652972</v>
      </c>
      <c r="Z700" s="5" t="s">
        <v>34</v>
      </c>
      <c r="AA700" s="5" t="s">
        <v>35</v>
      </c>
      <c r="AD700" s="5" t="s">
        <v>36</v>
      </c>
      <c r="AE700" s="5">
        <v>84.75</v>
      </c>
      <c r="AF700" s="5">
        <v>0</v>
      </c>
      <c r="AG700" s="5">
        <v>15.25</v>
      </c>
      <c r="AH700" s="5">
        <f t="shared" si="119"/>
        <v>100</v>
      </c>
    </row>
    <row r="701" spans="1:34" x14ac:dyDescent="0.25">
      <c r="A701" s="5">
        <v>686</v>
      </c>
      <c r="B701" s="5" t="s">
        <v>55</v>
      </c>
      <c r="C701" s="5" t="s">
        <v>30</v>
      </c>
      <c r="D701" s="5" t="s">
        <v>927</v>
      </c>
      <c r="E701" s="15" t="str">
        <f t="shared" si="120"/>
        <v>B002</v>
      </c>
      <c r="F701" s="15" t="str">
        <f t="shared" si="110"/>
        <v>16007</v>
      </c>
      <c r="G701" s="15" t="str">
        <f t="shared" si="111"/>
        <v>2-1</v>
      </c>
      <c r="H701" s="5" t="s">
        <v>918</v>
      </c>
      <c r="I701" s="5">
        <f t="shared" si="112"/>
        <v>2</v>
      </c>
      <c r="J701" s="5">
        <f t="shared" si="113"/>
        <v>2022</v>
      </c>
      <c r="K701" s="5">
        <f t="shared" si="114"/>
        <v>10</v>
      </c>
      <c r="L701" s="7">
        <f t="shared" si="115"/>
        <v>44602</v>
      </c>
      <c r="M701" s="5" t="s">
        <v>918</v>
      </c>
      <c r="U701" s="5" t="s">
        <v>33</v>
      </c>
      <c r="V701" s="5" t="str">
        <f t="shared" si="116"/>
        <v>clientes - varios</v>
      </c>
      <c r="W701" s="5" t="str">
        <f t="shared" si="117"/>
        <v>CLIENTES - VARIOS</v>
      </c>
      <c r="X701" s="5" t="str">
        <f t="shared" si="118"/>
        <v>Clientes - Varios</v>
      </c>
      <c r="Y701" s="5">
        <v>99999999</v>
      </c>
      <c r="Z701" s="5" t="s">
        <v>34</v>
      </c>
      <c r="AA701" s="5" t="s">
        <v>35</v>
      </c>
      <c r="AD701" s="5" t="s">
        <v>36</v>
      </c>
      <c r="AE701" s="5">
        <v>508.47</v>
      </c>
      <c r="AF701" s="5">
        <v>0</v>
      </c>
      <c r="AG701" s="5">
        <v>91.53</v>
      </c>
      <c r="AH701" s="5">
        <f t="shared" si="119"/>
        <v>600</v>
      </c>
    </row>
    <row r="702" spans="1:34" x14ac:dyDescent="0.25">
      <c r="A702" s="5">
        <v>687</v>
      </c>
      <c r="B702" s="5" t="s">
        <v>55</v>
      </c>
      <c r="C702" s="5" t="s">
        <v>30</v>
      </c>
      <c r="D702" s="5" t="s">
        <v>928</v>
      </c>
      <c r="E702" s="15" t="str">
        <f t="shared" si="120"/>
        <v>B002</v>
      </c>
      <c r="F702" s="15" t="str">
        <f t="shared" si="110"/>
        <v>16006</v>
      </c>
      <c r="G702" s="15" t="str">
        <f t="shared" si="111"/>
        <v>2-1</v>
      </c>
      <c r="H702" s="5" t="s">
        <v>918</v>
      </c>
      <c r="I702" s="5">
        <f t="shared" si="112"/>
        <v>2</v>
      </c>
      <c r="J702" s="5">
        <f t="shared" si="113"/>
        <v>2022</v>
      </c>
      <c r="K702" s="5">
        <f t="shared" si="114"/>
        <v>10</v>
      </c>
      <c r="L702" s="7">
        <f t="shared" si="115"/>
        <v>44602</v>
      </c>
      <c r="M702" s="5" t="s">
        <v>918</v>
      </c>
      <c r="U702" s="5" t="s">
        <v>33</v>
      </c>
      <c r="V702" s="5" t="str">
        <f t="shared" si="116"/>
        <v>clientes - varios</v>
      </c>
      <c r="W702" s="5" t="str">
        <f t="shared" si="117"/>
        <v>CLIENTES - VARIOS</v>
      </c>
      <c r="X702" s="5" t="str">
        <f t="shared" si="118"/>
        <v>Clientes - Varios</v>
      </c>
      <c r="Y702" s="5">
        <v>99999999</v>
      </c>
      <c r="Z702" s="5" t="s">
        <v>34</v>
      </c>
      <c r="AA702" s="5" t="s">
        <v>35</v>
      </c>
      <c r="AD702" s="5" t="s">
        <v>36</v>
      </c>
      <c r="AE702" s="5">
        <v>508.47</v>
      </c>
      <c r="AF702" s="5">
        <v>0</v>
      </c>
      <c r="AG702" s="5">
        <v>91.53</v>
      </c>
      <c r="AH702" s="5">
        <f t="shared" si="119"/>
        <v>600</v>
      </c>
    </row>
    <row r="703" spans="1:34" x14ac:dyDescent="0.25">
      <c r="A703" s="5">
        <v>688</v>
      </c>
      <c r="B703" s="5" t="s">
        <v>49</v>
      </c>
      <c r="C703" s="5" t="s">
        <v>30</v>
      </c>
      <c r="D703" s="5" t="s">
        <v>929</v>
      </c>
      <c r="E703" s="15" t="str">
        <f t="shared" si="120"/>
        <v>B003</v>
      </c>
      <c r="F703" s="15" t="str">
        <f t="shared" si="110"/>
        <v>12625</v>
      </c>
      <c r="G703" s="15" t="str">
        <f t="shared" si="111"/>
        <v>3-1</v>
      </c>
      <c r="H703" s="5" t="s">
        <v>918</v>
      </c>
      <c r="I703" s="5">
        <f t="shared" si="112"/>
        <v>2</v>
      </c>
      <c r="J703" s="5">
        <f t="shared" si="113"/>
        <v>2022</v>
      </c>
      <c r="K703" s="5">
        <f t="shared" si="114"/>
        <v>10</v>
      </c>
      <c r="L703" s="7">
        <f t="shared" si="115"/>
        <v>44602</v>
      </c>
      <c r="M703" s="5" t="s">
        <v>918</v>
      </c>
      <c r="U703" s="5" t="s">
        <v>33</v>
      </c>
      <c r="V703" s="5" t="str">
        <f t="shared" si="116"/>
        <v>clientes - varios</v>
      </c>
      <c r="W703" s="5" t="str">
        <f t="shared" si="117"/>
        <v>CLIENTES - VARIOS</v>
      </c>
      <c r="X703" s="5" t="str">
        <f t="shared" si="118"/>
        <v>Clientes - Varios</v>
      </c>
      <c r="Y703" s="5">
        <v>99999999</v>
      </c>
      <c r="Z703" s="5" t="s">
        <v>34</v>
      </c>
      <c r="AA703" s="5" t="s">
        <v>35</v>
      </c>
      <c r="AD703" s="5" t="s">
        <v>36</v>
      </c>
      <c r="AE703" s="5">
        <v>508.47</v>
      </c>
      <c r="AF703" s="5">
        <v>0</v>
      </c>
      <c r="AG703" s="5">
        <v>91.53</v>
      </c>
      <c r="AH703" s="5">
        <f t="shared" si="119"/>
        <v>600</v>
      </c>
    </row>
    <row r="704" spans="1:34" x14ac:dyDescent="0.25">
      <c r="A704" s="5">
        <v>689</v>
      </c>
      <c r="B704" s="5" t="s">
        <v>49</v>
      </c>
      <c r="C704" s="5" t="s">
        <v>30</v>
      </c>
      <c r="D704" s="5" t="s">
        <v>930</v>
      </c>
      <c r="E704" s="15" t="str">
        <f t="shared" si="120"/>
        <v>B003</v>
      </c>
      <c r="F704" s="15" t="str">
        <f t="shared" si="110"/>
        <v>12624</v>
      </c>
      <c r="G704" s="15" t="str">
        <f t="shared" si="111"/>
        <v>3-1</v>
      </c>
      <c r="H704" s="5" t="s">
        <v>918</v>
      </c>
      <c r="I704" s="5">
        <f t="shared" si="112"/>
        <v>2</v>
      </c>
      <c r="J704" s="5">
        <f t="shared" si="113"/>
        <v>2022</v>
      </c>
      <c r="K704" s="5">
        <f t="shared" si="114"/>
        <v>10</v>
      </c>
      <c r="L704" s="7">
        <f t="shared" si="115"/>
        <v>44602</v>
      </c>
      <c r="M704" s="5" t="s">
        <v>918</v>
      </c>
      <c r="U704" s="5" t="s">
        <v>33</v>
      </c>
      <c r="V704" s="5" t="str">
        <f t="shared" si="116"/>
        <v>clientes - varios</v>
      </c>
      <c r="W704" s="5" t="str">
        <f t="shared" si="117"/>
        <v>CLIENTES - VARIOS</v>
      </c>
      <c r="X704" s="5" t="str">
        <f t="shared" si="118"/>
        <v>Clientes - Varios</v>
      </c>
      <c r="Y704" s="5">
        <v>99999999</v>
      </c>
      <c r="Z704" s="5" t="s">
        <v>34</v>
      </c>
      <c r="AA704" s="5" t="s">
        <v>35</v>
      </c>
      <c r="AD704" s="5" t="s">
        <v>36</v>
      </c>
      <c r="AE704" s="5">
        <v>508.47</v>
      </c>
      <c r="AF704" s="5">
        <v>0</v>
      </c>
      <c r="AG704" s="5">
        <v>91.53</v>
      </c>
      <c r="AH704" s="5">
        <f t="shared" si="119"/>
        <v>600</v>
      </c>
    </row>
    <row r="705" spans="1:34" x14ac:dyDescent="0.25">
      <c r="A705" s="5">
        <v>690</v>
      </c>
      <c r="B705" s="5" t="s">
        <v>49</v>
      </c>
      <c r="C705" s="5" t="s">
        <v>30</v>
      </c>
      <c r="D705" s="5" t="s">
        <v>931</v>
      </c>
      <c r="E705" s="15" t="str">
        <f t="shared" si="120"/>
        <v>B003</v>
      </c>
      <c r="F705" s="15" t="str">
        <f t="shared" si="110"/>
        <v>12623</v>
      </c>
      <c r="G705" s="15" t="str">
        <f t="shared" si="111"/>
        <v>3-1</v>
      </c>
      <c r="H705" s="5" t="s">
        <v>918</v>
      </c>
      <c r="I705" s="5">
        <f t="shared" si="112"/>
        <v>2</v>
      </c>
      <c r="J705" s="5">
        <f t="shared" si="113"/>
        <v>2022</v>
      </c>
      <c r="K705" s="5">
        <f t="shared" si="114"/>
        <v>10</v>
      </c>
      <c r="L705" s="7">
        <f t="shared" si="115"/>
        <v>44602</v>
      </c>
      <c r="M705" s="5" t="s">
        <v>918</v>
      </c>
      <c r="U705" s="5" t="s">
        <v>33</v>
      </c>
      <c r="V705" s="5" t="str">
        <f t="shared" si="116"/>
        <v>clientes - varios</v>
      </c>
      <c r="W705" s="5" t="str">
        <f t="shared" si="117"/>
        <v>CLIENTES - VARIOS</v>
      </c>
      <c r="X705" s="5" t="str">
        <f t="shared" si="118"/>
        <v>Clientes - Varios</v>
      </c>
      <c r="Y705" s="5">
        <v>99999999</v>
      </c>
      <c r="Z705" s="5" t="s">
        <v>34</v>
      </c>
      <c r="AA705" s="5" t="s">
        <v>35</v>
      </c>
      <c r="AD705" s="5" t="s">
        <v>36</v>
      </c>
      <c r="AE705" s="5">
        <v>508.47</v>
      </c>
      <c r="AF705" s="5">
        <v>0</v>
      </c>
      <c r="AG705" s="5">
        <v>91.53</v>
      </c>
      <c r="AH705" s="5">
        <f t="shared" si="119"/>
        <v>600</v>
      </c>
    </row>
    <row r="706" spans="1:34" x14ac:dyDescent="0.25">
      <c r="A706" s="5">
        <v>691</v>
      </c>
      <c r="B706" s="5" t="s">
        <v>49</v>
      </c>
      <c r="C706" s="5" t="s">
        <v>30</v>
      </c>
      <c r="D706" s="5" t="s">
        <v>932</v>
      </c>
      <c r="E706" s="15" t="str">
        <f t="shared" si="120"/>
        <v>B003</v>
      </c>
      <c r="F706" s="15" t="str">
        <f t="shared" si="110"/>
        <v>12622</v>
      </c>
      <c r="G706" s="15" t="str">
        <f t="shared" si="111"/>
        <v>3-1</v>
      </c>
      <c r="H706" s="5" t="s">
        <v>918</v>
      </c>
      <c r="I706" s="5">
        <f t="shared" si="112"/>
        <v>2</v>
      </c>
      <c r="J706" s="5">
        <f t="shared" si="113"/>
        <v>2022</v>
      </c>
      <c r="K706" s="5">
        <f t="shared" si="114"/>
        <v>10</v>
      </c>
      <c r="L706" s="7">
        <f t="shared" si="115"/>
        <v>44602</v>
      </c>
      <c r="M706" s="5" t="s">
        <v>918</v>
      </c>
      <c r="U706" s="5" t="s">
        <v>33</v>
      </c>
      <c r="V706" s="5" t="str">
        <f t="shared" si="116"/>
        <v>clientes - varios</v>
      </c>
      <c r="W706" s="5" t="str">
        <f t="shared" si="117"/>
        <v>CLIENTES - VARIOS</v>
      </c>
      <c r="X706" s="5" t="str">
        <f t="shared" si="118"/>
        <v>Clientes - Varios</v>
      </c>
      <c r="Y706" s="5">
        <v>99999999</v>
      </c>
      <c r="Z706" s="5" t="s">
        <v>34</v>
      </c>
      <c r="AA706" s="5" t="s">
        <v>35</v>
      </c>
      <c r="AD706" s="5" t="s">
        <v>36</v>
      </c>
      <c r="AE706" s="5">
        <v>508.47</v>
      </c>
      <c r="AF706" s="5">
        <v>0</v>
      </c>
      <c r="AG706" s="5">
        <v>91.53</v>
      </c>
      <c r="AH706" s="5">
        <f t="shared" si="119"/>
        <v>600</v>
      </c>
    </row>
    <row r="707" spans="1:34" x14ac:dyDescent="0.25">
      <c r="A707" s="5">
        <v>692</v>
      </c>
      <c r="B707" s="5" t="s">
        <v>29</v>
      </c>
      <c r="C707" s="5" t="s">
        <v>30</v>
      </c>
      <c r="D707" s="5" t="s">
        <v>933</v>
      </c>
      <c r="E707" s="15" t="str">
        <f t="shared" si="120"/>
        <v>B001</v>
      </c>
      <c r="F707" s="15" t="str">
        <f t="shared" si="110"/>
        <v>17099</v>
      </c>
      <c r="G707" s="15" t="str">
        <f t="shared" si="111"/>
        <v>1-1</v>
      </c>
      <c r="H707" s="5" t="s">
        <v>918</v>
      </c>
      <c r="I707" s="5">
        <f t="shared" si="112"/>
        <v>2</v>
      </c>
      <c r="J707" s="5">
        <f t="shared" si="113"/>
        <v>2022</v>
      </c>
      <c r="K707" s="5">
        <f t="shared" si="114"/>
        <v>10</v>
      </c>
      <c r="L707" s="7">
        <f t="shared" si="115"/>
        <v>44602</v>
      </c>
      <c r="M707" s="5" t="s">
        <v>918</v>
      </c>
      <c r="U707" s="5" t="s">
        <v>33</v>
      </c>
      <c r="V707" s="5" t="str">
        <f t="shared" si="116"/>
        <v>clientes - varios</v>
      </c>
      <c r="W707" s="5" t="str">
        <f t="shared" si="117"/>
        <v>CLIENTES - VARIOS</v>
      </c>
      <c r="X707" s="5" t="str">
        <f t="shared" si="118"/>
        <v>Clientes - Varios</v>
      </c>
      <c r="Y707" s="5">
        <v>99999999</v>
      </c>
      <c r="Z707" s="5" t="s">
        <v>34</v>
      </c>
      <c r="AA707" s="5" t="s">
        <v>35</v>
      </c>
      <c r="AD707" s="5" t="s">
        <v>36</v>
      </c>
      <c r="AE707" s="5">
        <v>508.47</v>
      </c>
      <c r="AF707" s="5">
        <v>0</v>
      </c>
      <c r="AG707" s="5">
        <v>91.53</v>
      </c>
      <c r="AH707" s="5">
        <f t="shared" si="119"/>
        <v>600</v>
      </c>
    </row>
    <row r="708" spans="1:34" x14ac:dyDescent="0.25">
      <c r="A708" s="5">
        <v>693</v>
      </c>
      <c r="B708" s="5" t="s">
        <v>29</v>
      </c>
      <c r="C708" s="5" t="s">
        <v>30</v>
      </c>
      <c r="D708" s="5" t="s">
        <v>934</v>
      </c>
      <c r="E708" s="15" t="str">
        <f t="shared" si="120"/>
        <v>B001</v>
      </c>
      <c r="F708" s="15" t="str">
        <f t="shared" si="110"/>
        <v>17098</v>
      </c>
      <c r="G708" s="15" t="str">
        <f t="shared" si="111"/>
        <v>1-1</v>
      </c>
      <c r="H708" s="5" t="s">
        <v>918</v>
      </c>
      <c r="I708" s="5">
        <f t="shared" si="112"/>
        <v>2</v>
      </c>
      <c r="J708" s="5">
        <f t="shared" si="113"/>
        <v>2022</v>
      </c>
      <c r="K708" s="5">
        <f t="shared" si="114"/>
        <v>10</v>
      </c>
      <c r="L708" s="7">
        <f t="shared" si="115"/>
        <v>44602</v>
      </c>
      <c r="M708" s="5" t="s">
        <v>918</v>
      </c>
      <c r="U708" s="5" t="s">
        <v>33</v>
      </c>
      <c r="V708" s="5" t="str">
        <f t="shared" si="116"/>
        <v>clientes - varios</v>
      </c>
      <c r="W708" s="5" t="str">
        <f t="shared" si="117"/>
        <v>CLIENTES - VARIOS</v>
      </c>
      <c r="X708" s="5" t="str">
        <f t="shared" si="118"/>
        <v>Clientes - Varios</v>
      </c>
      <c r="Y708" s="5">
        <v>99999999</v>
      </c>
      <c r="Z708" s="5" t="s">
        <v>34</v>
      </c>
      <c r="AA708" s="5" t="s">
        <v>35</v>
      </c>
      <c r="AD708" s="5" t="s">
        <v>36</v>
      </c>
      <c r="AE708" s="5">
        <v>508.47</v>
      </c>
      <c r="AF708" s="5">
        <v>0</v>
      </c>
      <c r="AG708" s="5">
        <v>91.53</v>
      </c>
      <c r="AH708" s="5">
        <f t="shared" si="119"/>
        <v>600</v>
      </c>
    </row>
    <row r="709" spans="1:34" x14ac:dyDescent="0.25">
      <c r="A709" s="5">
        <v>694</v>
      </c>
      <c r="B709" s="5" t="s">
        <v>29</v>
      </c>
      <c r="C709" s="5" t="s">
        <v>38</v>
      </c>
      <c r="D709" s="5" t="s">
        <v>935</v>
      </c>
      <c r="E709" s="15" t="str">
        <f t="shared" si="120"/>
        <v>F001</v>
      </c>
      <c r="F709" s="15" t="str">
        <f t="shared" si="110"/>
        <v>8450</v>
      </c>
      <c r="G709" s="15" t="str">
        <f t="shared" si="111"/>
        <v>1-8</v>
      </c>
      <c r="H709" s="5" t="s">
        <v>918</v>
      </c>
      <c r="I709" s="5">
        <f t="shared" si="112"/>
        <v>2</v>
      </c>
      <c r="J709" s="5">
        <f t="shared" si="113"/>
        <v>2022</v>
      </c>
      <c r="K709" s="5">
        <f t="shared" si="114"/>
        <v>10</v>
      </c>
      <c r="L709" s="7">
        <f t="shared" si="115"/>
        <v>44602</v>
      </c>
      <c r="M709" s="5" t="s">
        <v>918</v>
      </c>
      <c r="R709" s="5" t="s">
        <v>169</v>
      </c>
      <c r="S709" s="5" t="s">
        <v>168</v>
      </c>
      <c r="T709" s="5" t="s">
        <v>169</v>
      </c>
      <c r="U709" s="5" t="s">
        <v>936</v>
      </c>
      <c r="V709" s="5" t="str">
        <f t="shared" si="116"/>
        <v>jalca de oro e.i.r.l.</v>
      </c>
      <c r="W709" s="5" t="str">
        <f t="shared" si="117"/>
        <v>JALCA DE ORO E.I.R.L.</v>
      </c>
      <c r="X709" s="5" t="str">
        <f t="shared" si="118"/>
        <v>Jalca De Oro E.I.R.L.</v>
      </c>
      <c r="Y709" s="5">
        <v>20601202710</v>
      </c>
      <c r="Z709" s="5" t="s">
        <v>34</v>
      </c>
      <c r="AA709" s="5" t="s">
        <v>35</v>
      </c>
      <c r="AD709" s="5" t="s">
        <v>36</v>
      </c>
      <c r="AE709" s="5">
        <v>250.85</v>
      </c>
      <c r="AF709" s="5">
        <v>0</v>
      </c>
      <c r="AG709" s="5">
        <v>45.15</v>
      </c>
      <c r="AH709" s="5">
        <f t="shared" si="119"/>
        <v>296</v>
      </c>
    </row>
    <row r="710" spans="1:34" x14ac:dyDescent="0.25">
      <c r="A710" s="5">
        <v>695</v>
      </c>
      <c r="B710" s="5" t="s">
        <v>29</v>
      </c>
      <c r="C710" s="5" t="s">
        <v>30</v>
      </c>
      <c r="D710" s="5" t="s">
        <v>937</v>
      </c>
      <c r="E710" s="15" t="str">
        <f t="shared" si="120"/>
        <v>B001</v>
      </c>
      <c r="F710" s="15" t="str">
        <f t="shared" si="110"/>
        <v>17097</v>
      </c>
      <c r="G710" s="15" t="str">
        <f t="shared" si="111"/>
        <v>1-1</v>
      </c>
      <c r="H710" s="5" t="s">
        <v>918</v>
      </c>
      <c r="I710" s="5">
        <f t="shared" si="112"/>
        <v>2</v>
      </c>
      <c r="J710" s="5">
        <f t="shared" si="113"/>
        <v>2022</v>
      </c>
      <c r="K710" s="5">
        <f t="shared" si="114"/>
        <v>10</v>
      </c>
      <c r="L710" s="7">
        <f t="shared" si="115"/>
        <v>44602</v>
      </c>
      <c r="M710" s="5" t="s">
        <v>918</v>
      </c>
      <c r="U710" s="5" t="s">
        <v>33</v>
      </c>
      <c r="V710" s="5" t="str">
        <f t="shared" si="116"/>
        <v>clientes - varios</v>
      </c>
      <c r="W710" s="5" t="str">
        <f t="shared" si="117"/>
        <v>CLIENTES - VARIOS</v>
      </c>
      <c r="X710" s="5" t="str">
        <f t="shared" si="118"/>
        <v>Clientes - Varios</v>
      </c>
      <c r="Y710" s="5">
        <v>99999999</v>
      </c>
      <c r="Z710" s="5" t="s">
        <v>34</v>
      </c>
      <c r="AA710" s="5" t="s">
        <v>35</v>
      </c>
      <c r="AD710" s="5" t="s">
        <v>36</v>
      </c>
      <c r="AE710" s="5">
        <v>88.98</v>
      </c>
      <c r="AF710" s="5">
        <v>0</v>
      </c>
      <c r="AG710" s="5">
        <v>16.02</v>
      </c>
      <c r="AH710" s="5">
        <f t="shared" si="119"/>
        <v>105</v>
      </c>
    </row>
    <row r="711" spans="1:34" x14ac:dyDescent="0.25">
      <c r="A711" s="5">
        <v>696</v>
      </c>
      <c r="B711" s="5" t="s">
        <v>29</v>
      </c>
      <c r="C711" s="5" t="s">
        <v>38</v>
      </c>
      <c r="D711" s="5" t="s">
        <v>938</v>
      </c>
      <c r="E711" s="15" t="str">
        <f t="shared" si="120"/>
        <v>F001</v>
      </c>
      <c r="F711" s="15" t="str">
        <f t="shared" si="110"/>
        <v>8449</v>
      </c>
      <c r="G711" s="15" t="str">
        <f t="shared" si="111"/>
        <v>1-8</v>
      </c>
      <c r="H711" s="5" t="s">
        <v>918</v>
      </c>
      <c r="I711" s="5">
        <f t="shared" si="112"/>
        <v>2</v>
      </c>
      <c r="J711" s="5">
        <f t="shared" si="113"/>
        <v>2022</v>
      </c>
      <c r="K711" s="5">
        <f t="shared" si="114"/>
        <v>10</v>
      </c>
      <c r="L711" s="7">
        <f t="shared" si="115"/>
        <v>44602</v>
      </c>
      <c r="M711" s="5" t="s">
        <v>918</v>
      </c>
      <c r="S711" s="5" t="s">
        <v>40</v>
      </c>
      <c r="T711" s="5" t="s">
        <v>41</v>
      </c>
      <c r="U711" s="5" t="s">
        <v>42</v>
      </c>
      <c r="V711" s="5" t="str">
        <f t="shared" si="116"/>
        <v>cubas tapia yon elvis</v>
      </c>
      <c r="W711" s="5" t="str">
        <f t="shared" si="117"/>
        <v>CUBAS TAPIA YON ELVIS</v>
      </c>
      <c r="X711" s="5" t="str">
        <f t="shared" si="118"/>
        <v>Cubas Tapia Yon Elvis</v>
      </c>
      <c r="Y711" s="5">
        <v>10707562914</v>
      </c>
      <c r="Z711" s="5" t="s">
        <v>34</v>
      </c>
      <c r="AA711" s="5" t="s">
        <v>35</v>
      </c>
      <c r="AD711" s="5" t="s">
        <v>36</v>
      </c>
      <c r="AE711" s="5">
        <v>530.51</v>
      </c>
      <c r="AF711" s="5">
        <v>0</v>
      </c>
      <c r="AG711" s="5">
        <v>95.49</v>
      </c>
      <c r="AH711" s="5">
        <f t="shared" si="119"/>
        <v>626</v>
      </c>
    </row>
    <row r="712" spans="1:34" x14ac:dyDescent="0.25">
      <c r="A712" s="5">
        <v>697</v>
      </c>
      <c r="B712" s="5" t="s">
        <v>29</v>
      </c>
      <c r="C712" s="5" t="s">
        <v>38</v>
      </c>
      <c r="D712" s="5" t="s">
        <v>939</v>
      </c>
      <c r="E712" s="15" t="str">
        <f t="shared" si="120"/>
        <v>F001</v>
      </c>
      <c r="F712" s="15" t="str">
        <f t="shared" si="110"/>
        <v>8448</v>
      </c>
      <c r="G712" s="15" t="str">
        <f t="shared" si="111"/>
        <v>1-8</v>
      </c>
      <c r="H712" s="5" t="s">
        <v>918</v>
      </c>
      <c r="I712" s="5">
        <f t="shared" si="112"/>
        <v>2</v>
      </c>
      <c r="J712" s="5">
        <f t="shared" si="113"/>
        <v>2022</v>
      </c>
      <c r="K712" s="5">
        <f t="shared" si="114"/>
        <v>10</v>
      </c>
      <c r="L712" s="7">
        <f t="shared" si="115"/>
        <v>44602</v>
      </c>
      <c r="M712" s="5" t="s">
        <v>918</v>
      </c>
      <c r="S712" s="5" t="s">
        <v>40</v>
      </c>
      <c r="T712" s="5" t="s">
        <v>41</v>
      </c>
      <c r="U712" s="5" t="s">
        <v>83</v>
      </c>
      <c r="V712" s="5" t="str">
        <f t="shared" si="116"/>
        <v>sosa pagaza elias fernando</v>
      </c>
      <c r="W712" s="5" t="str">
        <f t="shared" si="117"/>
        <v>SOSA PAGAZA ELIAS FERNANDO</v>
      </c>
      <c r="X712" s="5" t="str">
        <f t="shared" si="118"/>
        <v>Sosa Pagaza Elias Fernando</v>
      </c>
      <c r="Y712" s="5">
        <v>10000974787</v>
      </c>
      <c r="Z712" s="5" t="s">
        <v>34</v>
      </c>
      <c r="AA712" s="5" t="s">
        <v>35</v>
      </c>
      <c r="AD712" s="5" t="s">
        <v>36</v>
      </c>
      <c r="AE712" s="5">
        <v>254.24</v>
      </c>
      <c r="AF712" s="5">
        <v>0</v>
      </c>
      <c r="AG712" s="5">
        <v>45.76</v>
      </c>
      <c r="AH712" s="5">
        <f t="shared" si="119"/>
        <v>300</v>
      </c>
    </row>
    <row r="713" spans="1:34" x14ac:dyDescent="0.25">
      <c r="A713" s="5">
        <v>698</v>
      </c>
      <c r="B713" s="5" t="s">
        <v>49</v>
      </c>
      <c r="C713" s="5" t="s">
        <v>38</v>
      </c>
      <c r="D713" s="5" t="s">
        <v>940</v>
      </c>
      <c r="E713" s="15" t="str">
        <f t="shared" si="120"/>
        <v>F003</v>
      </c>
      <c r="F713" s="15" t="str">
        <f t="shared" si="110"/>
        <v>2088</v>
      </c>
      <c r="G713" s="15" t="str">
        <f t="shared" si="111"/>
        <v>3-2</v>
      </c>
      <c r="H713" s="5" t="s">
        <v>918</v>
      </c>
      <c r="I713" s="5">
        <f t="shared" si="112"/>
        <v>2</v>
      </c>
      <c r="J713" s="5">
        <f t="shared" si="113"/>
        <v>2022</v>
      </c>
      <c r="K713" s="5">
        <f t="shared" si="114"/>
        <v>10</v>
      </c>
      <c r="L713" s="7">
        <f t="shared" si="115"/>
        <v>44602</v>
      </c>
      <c r="M713" s="5" t="s">
        <v>918</v>
      </c>
      <c r="U713" s="5" t="s">
        <v>941</v>
      </c>
      <c r="V713" s="5" t="str">
        <f t="shared" si="116"/>
        <v>vasquez asipali enith lizeth</v>
      </c>
      <c r="W713" s="5" t="str">
        <f t="shared" si="117"/>
        <v>VASQUEZ ASIPALI ENITH LIZETH</v>
      </c>
      <c r="X713" s="5" t="str">
        <f t="shared" si="118"/>
        <v>Vasquez Asipali Enith Lizeth</v>
      </c>
      <c r="Y713" s="5">
        <v>10054127605</v>
      </c>
      <c r="Z713" s="5" t="s">
        <v>34</v>
      </c>
      <c r="AA713" s="5" t="s">
        <v>35</v>
      </c>
      <c r="AD713" s="5" t="s">
        <v>36</v>
      </c>
      <c r="AE713" s="5">
        <v>16.95</v>
      </c>
      <c r="AF713" s="5">
        <v>0</v>
      </c>
      <c r="AG713" s="5">
        <v>3.05</v>
      </c>
      <c r="AH713" s="5">
        <f t="shared" si="119"/>
        <v>20</v>
      </c>
    </row>
    <row r="714" spans="1:34" x14ac:dyDescent="0.25">
      <c r="A714" s="5">
        <v>699</v>
      </c>
      <c r="B714" s="5" t="s">
        <v>29</v>
      </c>
      <c r="C714" s="5" t="s">
        <v>38</v>
      </c>
      <c r="D714" s="5" t="s">
        <v>942</v>
      </c>
      <c r="E714" s="15" t="str">
        <f t="shared" si="120"/>
        <v>F001</v>
      </c>
      <c r="F714" s="15" t="str">
        <f t="shared" si="110"/>
        <v>8447</v>
      </c>
      <c r="G714" s="15" t="str">
        <f t="shared" si="111"/>
        <v>1-8</v>
      </c>
      <c r="H714" s="5" t="s">
        <v>918</v>
      </c>
      <c r="I714" s="5">
        <f t="shared" si="112"/>
        <v>2</v>
      </c>
      <c r="J714" s="5">
        <f t="shared" si="113"/>
        <v>2022</v>
      </c>
      <c r="K714" s="5">
        <f t="shared" si="114"/>
        <v>10</v>
      </c>
      <c r="L714" s="7">
        <f t="shared" si="115"/>
        <v>44602</v>
      </c>
      <c r="M714" s="5" t="s">
        <v>918</v>
      </c>
      <c r="S714" s="5" t="s">
        <v>168</v>
      </c>
      <c r="T714" s="5" t="s">
        <v>169</v>
      </c>
      <c r="U714" s="5" t="s">
        <v>269</v>
      </c>
      <c r="V714" s="5" t="str">
        <f t="shared" si="116"/>
        <v>rios coronel maria marcelina</v>
      </c>
      <c r="W714" s="5" t="str">
        <f t="shared" si="117"/>
        <v>RIOS CORONEL MARIA MARCELINA</v>
      </c>
      <c r="X714" s="5" t="str">
        <f t="shared" si="118"/>
        <v>Rios Coronel Maria Marcelina</v>
      </c>
      <c r="Y714" s="5">
        <v>10451194114</v>
      </c>
      <c r="Z714" s="5" t="s">
        <v>34</v>
      </c>
      <c r="AA714" s="5" t="s">
        <v>35</v>
      </c>
      <c r="AD714" s="5" t="s">
        <v>36</v>
      </c>
      <c r="AE714" s="5">
        <v>423.73</v>
      </c>
      <c r="AF714" s="5">
        <v>0</v>
      </c>
      <c r="AG714" s="5">
        <v>76.27</v>
      </c>
      <c r="AH714" s="5">
        <f t="shared" si="119"/>
        <v>500</v>
      </c>
    </row>
    <row r="715" spans="1:34" x14ac:dyDescent="0.25">
      <c r="A715" s="5">
        <v>700</v>
      </c>
      <c r="B715" s="5" t="s">
        <v>29</v>
      </c>
      <c r="C715" s="5" t="s">
        <v>30</v>
      </c>
      <c r="D715" s="5" t="s">
        <v>943</v>
      </c>
      <c r="E715" s="15" t="str">
        <f t="shared" si="120"/>
        <v>B001</v>
      </c>
      <c r="F715" s="15" t="str">
        <f t="shared" si="110"/>
        <v>17096</v>
      </c>
      <c r="G715" s="15" t="str">
        <f t="shared" si="111"/>
        <v>1-1</v>
      </c>
      <c r="H715" s="5" t="s">
        <v>918</v>
      </c>
      <c r="I715" s="5">
        <f t="shared" si="112"/>
        <v>2</v>
      </c>
      <c r="J715" s="5">
        <f t="shared" si="113"/>
        <v>2022</v>
      </c>
      <c r="K715" s="5">
        <f t="shared" si="114"/>
        <v>10</v>
      </c>
      <c r="L715" s="7">
        <f t="shared" si="115"/>
        <v>44602</v>
      </c>
      <c r="M715" s="5" t="s">
        <v>918</v>
      </c>
      <c r="U715" s="5" t="s">
        <v>33</v>
      </c>
      <c r="V715" s="5" t="str">
        <f t="shared" si="116"/>
        <v>clientes - varios</v>
      </c>
      <c r="W715" s="5" t="str">
        <f t="shared" si="117"/>
        <v>CLIENTES - VARIOS</v>
      </c>
      <c r="X715" s="5" t="str">
        <f t="shared" si="118"/>
        <v>Clientes - Varios</v>
      </c>
      <c r="Y715" s="5">
        <v>99999999</v>
      </c>
      <c r="Z715" s="5" t="s">
        <v>34</v>
      </c>
      <c r="AA715" s="5" t="s">
        <v>35</v>
      </c>
      <c r="AD715" s="5" t="s">
        <v>36</v>
      </c>
      <c r="AE715" s="5">
        <v>16.95</v>
      </c>
      <c r="AF715" s="5">
        <v>0</v>
      </c>
      <c r="AG715" s="5">
        <v>3.05</v>
      </c>
      <c r="AH715" s="5">
        <f t="shared" si="119"/>
        <v>20</v>
      </c>
    </row>
    <row r="716" spans="1:34" x14ac:dyDescent="0.25">
      <c r="A716" s="5">
        <v>701</v>
      </c>
      <c r="B716" s="5" t="s">
        <v>29</v>
      </c>
      <c r="C716" s="5" t="s">
        <v>30</v>
      </c>
      <c r="D716" s="5" t="s">
        <v>944</v>
      </c>
      <c r="E716" s="15" t="str">
        <f t="shared" si="120"/>
        <v>B001</v>
      </c>
      <c r="F716" s="15" t="str">
        <f t="shared" si="110"/>
        <v>17095</v>
      </c>
      <c r="G716" s="15" t="str">
        <f t="shared" si="111"/>
        <v>1-1</v>
      </c>
      <c r="H716" s="5" t="s">
        <v>918</v>
      </c>
      <c r="I716" s="5">
        <f t="shared" si="112"/>
        <v>2</v>
      </c>
      <c r="J716" s="5">
        <f t="shared" si="113"/>
        <v>2022</v>
      </c>
      <c r="K716" s="5">
        <f t="shared" si="114"/>
        <v>10</v>
      </c>
      <c r="L716" s="7">
        <f t="shared" si="115"/>
        <v>44602</v>
      </c>
      <c r="M716" s="5" t="s">
        <v>918</v>
      </c>
      <c r="U716" s="5" t="s">
        <v>33</v>
      </c>
      <c r="V716" s="5" t="str">
        <f t="shared" si="116"/>
        <v>clientes - varios</v>
      </c>
      <c r="W716" s="5" t="str">
        <f t="shared" si="117"/>
        <v>CLIENTES - VARIOS</v>
      </c>
      <c r="X716" s="5" t="str">
        <f t="shared" si="118"/>
        <v>Clientes - Varios</v>
      </c>
      <c r="Y716" s="5">
        <v>99999999</v>
      </c>
      <c r="Z716" s="5" t="s">
        <v>34</v>
      </c>
      <c r="AA716" s="5" t="s">
        <v>35</v>
      </c>
      <c r="AD716" s="5" t="s">
        <v>36</v>
      </c>
      <c r="AE716" s="5">
        <v>508.47</v>
      </c>
      <c r="AF716" s="5">
        <v>0</v>
      </c>
      <c r="AG716" s="5">
        <v>91.53</v>
      </c>
      <c r="AH716" s="5">
        <f t="shared" si="119"/>
        <v>600</v>
      </c>
    </row>
    <row r="717" spans="1:34" x14ac:dyDescent="0.25">
      <c r="A717" s="5">
        <v>702</v>
      </c>
      <c r="B717" s="5" t="s">
        <v>29</v>
      </c>
      <c r="C717" s="5" t="s">
        <v>30</v>
      </c>
      <c r="D717" s="5" t="s">
        <v>945</v>
      </c>
      <c r="E717" s="15" t="str">
        <f t="shared" si="120"/>
        <v>B001</v>
      </c>
      <c r="F717" s="15" t="str">
        <f t="shared" si="110"/>
        <v>17094</v>
      </c>
      <c r="G717" s="15" t="str">
        <f t="shared" si="111"/>
        <v>1-1</v>
      </c>
      <c r="H717" s="5" t="s">
        <v>918</v>
      </c>
      <c r="I717" s="5">
        <f t="shared" si="112"/>
        <v>2</v>
      </c>
      <c r="J717" s="5">
        <f t="shared" si="113"/>
        <v>2022</v>
      </c>
      <c r="K717" s="5">
        <f t="shared" si="114"/>
        <v>10</v>
      </c>
      <c r="L717" s="7">
        <f t="shared" si="115"/>
        <v>44602</v>
      </c>
      <c r="M717" s="5" t="s">
        <v>918</v>
      </c>
      <c r="U717" s="5" t="s">
        <v>33</v>
      </c>
      <c r="V717" s="5" t="str">
        <f t="shared" si="116"/>
        <v>clientes - varios</v>
      </c>
      <c r="W717" s="5" t="str">
        <f t="shared" si="117"/>
        <v>CLIENTES - VARIOS</v>
      </c>
      <c r="X717" s="5" t="str">
        <f t="shared" si="118"/>
        <v>Clientes - Varios</v>
      </c>
      <c r="Y717" s="5">
        <v>99999999</v>
      </c>
      <c r="Z717" s="5" t="s">
        <v>34</v>
      </c>
      <c r="AA717" s="5" t="s">
        <v>35</v>
      </c>
      <c r="AD717" s="5" t="s">
        <v>36</v>
      </c>
      <c r="AE717" s="5">
        <v>508.47</v>
      </c>
      <c r="AF717" s="5">
        <v>0</v>
      </c>
      <c r="AG717" s="5">
        <v>91.53</v>
      </c>
      <c r="AH717" s="5">
        <f t="shared" si="119"/>
        <v>600</v>
      </c>
    </row>
    <row r="718" spans="1:34" x14ac:dyDescent="0.25">
      <c r="A718" s="5">
        <v>703</v>
      </c>
      <c r="B718" s="5" t="s">
        <v>29</v>
      </c>
      <c r="C718" s="5" t="s">
        <v>30</v>
      </c>
      <c r="D718" s="5" t="s">
        <v>946</v>
      </c>
      <c r="E718" s="15" t="str">
        <f t="shared" si="120"/>
        <v>B001</v>
      </c>
      <c r="F718" s="15" t="str">
        <f t="shared" si="110"/>
        <v>17093</v>
      </c>
      <c r="G718" s="15" t="str">
        <f t="shared" si="111"/>
        <v>1-1</v>
      </c>
      <c r="H718" s="5" t="s">
        <v>918</v>
      </c>
      <c r="I718" s="5">
        <f t="shared" si="112"/>
        <v>2</v>
      </c>
      <c r="J718" s="5">
        <f t="shared" si="113"/>
        <v>2022</v>
      </c>
      <c r="K718" s="5">
        <f t="shared" si="114"/>
        <v>10</v>
      </c>
      <c r="L718" s="7">
        <f t="shared" si="115"/>
        <v>44602</v>
      </c>
      <c r="M718" s="5" t="s">
        <v>918</v>
      </c>
      <c r="U718" s="5" t="s">
        <v>33</v>
      </c>
      <c r="V718" s="5" t="str">
        <f t="shared" si="116"/>
        <v>clientes - varios</v>
      </c>
      <c r="W718" s="5" t="str">
        <f t="shared" si="117"/>
        <v>CLIENTES - VARIOS</v>
      </c>
      <c r="X718" s="5" t="str">
        <f t="shared" si="118"/>
        <v>Clientes - Varios</v>
      </c>
      <c r="Y718" s="5">
        <v>99999999</v>
      </c>
      <c r="Z718" s="5" t="s">
        <v>34</v>
      </c>
      <c r="AA718" s="5" t="s">
        <v>35</v>
      </c>
      <c r="AD718" s="5" t="s">
        <v>36</v>
      </c>
      <c r="AE718" s="5">
        <v>508.47</v>
      </c>
      <c r="AF718" s="5">
        <v>0</v>
      </c>
      <c r="AG718" s="5">
        <v>91.53</v>
      </c>
      <c r="AH718" s="5">
        <f t="shared" si="119"/>
        <v>600</v>
      </c>
    </row>
    <row r="719" spans="1:34" x14ac:dyDescent="0.25">
      <c r="A719" s="5">
        <v>704</v>
      </c>
      <c r="B719" s="5" t="s">
        <v>29</v>
      </c>
      <c r="C719" s="5" t="s">
        <v>30</v>
      </c>
      <c r="D719" s="5" t="s">
        <v>947</v>
      </c>
      <c r="E719" s="15" t="str">
        <f t="shared" si="120"/>
        <v>B001</v>
      </c>
      <c r="F719" s="15" t="str">
        <f t="shared" si="110"/>
        <v>17092</v>
      </c>
      <c r="G719" s="15" t="str">
        <f t="shared" si="111"/>
        <v>1-1</v>
      </c>
      <c r="H719" s="5" t="s">
        <v>918</v>
      </c>
      <c r="I719" s="5">
        <f t="shared" si="112"/>
        <v>2</v>
      </c>
      <c r="J719" s="5">
        <f t="shared" si="113"/>
        <v>2022</v>
      </c>
      <c r="K719" s="5">
        <f t="shared" si="114"/>
        <v>10</v>
      </c>
      <c r="L719" s="7">
        <f t="shared" si="115"/>
        <v>44602</v>
      </c>
      <c r="M719" s="5" t="s">
        <v>918</v>
      </c>
      <c r="U719" s="5" t="s">
        <v>33</v>
      </c>
      <c r="V719" s="5" t="str">
        <f t="shared" si="116"/>
        <v>clientes - varios</v>
      </c>
      <c r="W719" s="5" t="str">
        <f t="shared" si="117"/>
        <v>CLIENTES - VARIOS</v>
      </c>
      <c r="X719" s="5" t="str">
        <f t="shared" si="118"/>
        <v>Clientes - Varios</v>
      </c>
      <c r="Y719" s="5">
        <v>99999999</v>
      </c>
      <c r="Z719" s="5" t="s">
        <v>34</v>
      </c>
      <c r="AA719" s="5" t="s">
        <v>35</v>
      </c>
      <c r="AD719" s="5" t="s">
        <v>36</v>
      </c>
      <c r="AE719" s="5">
        <v>33.9</v>
      </c>
      <c r="AF719" s="5">
        <v>0</v>
      </c>
      <c r="AG719" s="5">
        <v>6.1</v>
      </c>
      <c r="AH719" s="5">
        <f t="shared" si="119"/>
        <v>40</v>
      </c>
    </row>
    <row r="720" spans="1:34" x14ac:dyDescent="0.25">
      <c r="A720" s="5">
        <v>705</v>
      </c>
      <c r="B720" s="5" t="s">
        <v>29</v>
      </c>
      <c r="C720" s="5" t="s">
        <v>38</v>
      </c>
      <c r="D720" s="5" t="s">
        <v>948</v>
      </c>
      <c r="E720" s="15" t="str">
        <f t="shared" si="120"/>
        <v>F001</v>
      </c>
      <c r="F720" s="15" t="str">
        <f t="shared" si="110"/>
        <v>8446</v>
      </c>
      <c r="G720" s="15" t="str">
        <f t="shared" si="111"/>
        <v>1-8</v>
      </c>
      <c r="H720" s="5" t="s">
        <v>918</v>
      </c>
      <c r="I720" s="5">
        <f t="shared" si="112"/>
        <v>2</v>
      </c>
      <c r="J720" s="5">
        <f t="shared" si="113"/>
        <v>2022</v>
      </c>
      <c r="K720" s="5">
        <f t="shared" si="114"/>
        <v>10</v>
      </c>
      <c r="L720" s="7">
        <f t="shared" si="115"/>
        <v>44602</v>
      </c>
      <c r="M720" s="5" t="s">
        <v>918</v>
      </c>
      <c r="R720" s="5" t="s">
        <v>41</v>
      </c>
      <c r="S720" s="5" t="s">
        <v>40</v>
      </c>
      <c r="T720" s="5" t="s">
        <v>41</v>
      </c>
      <c r="U720" s="5" t="s">
        <v>949</v>
      </c>
      <c r="V720" s="5" t="str">
        <f t="shared" si="116"/>
        <v>protege peru multiservicios s.r.l.</v>
      </c>
      <c r="W720" s="5" t="str">
        <f t="shared" si="117"/>
        <v>PROTEGE PERU MULTISERVICIOS S.R.L.</v>
      </c>
      <c r="X720" s="5" t="str">
        <f t="shared" si="118"/>
        <v>Protege Peru Multiservicios S.R.L.</v>
      </c>
      <c r="Y720" s="5">
        <v>20539144201</v>
      </c>
      <c r="Z720" s="5" t="s">
        <v>34</v>
      </c>
      <c r="AA720" s="5" t="s">
        <v>35</v>
      </c>
      <c r="AD720" s="5" t="s">
        <v>36</v>
      </c>
      <c r="AE720" s="5">
        <v>84.75</v>
      </c>
      <c r="AF720" s="5">
        <v>0</v>
      </c>
      <c r="AG720" s="5">
        <v>15.25</v>
      </c>
      <c r="AH720" s="5">
        <f t="shared" si="119"/>
        <v>100</v>
      </c>
    </row>
    <row r="721" spans="1:34" x14ac:dyDescent="0.25">
      <c r="A721" s="5">
        <v>706</v>
      </c>
      <c r="B721" s="5" t="s">
        <v>29</v>
      </c>
      <c r="C721" s="5" t="s">
        <v>38</v>
      </c>
      <c r="D721" s="5" t="s">
        <v>950</v>
      </c>
      <c r="E721" s="15" t="str">
        <f t="shared" si="120"/>
        <v>F001</v>
      </c>
      <c r="F721" s="15" t="str">
        <f t="shared" ref="F721:F784" si="121">IF(LEFT(RIGHT(D721,5),1)="-",RIGHT(D721,4),RIGHT(D721,5))</f>
        <v>8445</v>
      </c>
      <c r="G721" s="15" t="str">
        <f t="shared" ref="G721:G784" si="122">MID(D721,4,3)</f>
        <v>1-8</v>
      </c>
      <c r="H721" s="5" t="s">
        <v>918</v>
      </c>
      <c r="I721" s="5">
        <f t="shared" ref="I721:I784" si="123">MONTH(H721)</f>
        <v>2</v>
      </c>
      <c r="J721" s="5">
        <f t="shared" ref="J721:J784" si="124">YEAR(H721)</f>
        <v>2022</v>
      </c>
      <c r="K721" s="5">
        <f t="shared" ref="K721:K784" si="125">DAY(H721)</f>
        <v>10</v>
      </c>
      <c r="L721" s="7">
        <f t="shared" ref="L721:L784" si="126">DATE(J721,I721,K721)</f>
        <v>44602</v>
      </c>
      <c r="M721" s="5" t="s">
        <v>918</v>
      </c>
      <c r="R721" s="5" t="s">
        <v>951</v>
      </c>
      <c r="S721" s="5" t="s">
        <v>168</v>
      </c>
      <c r="T721" s="5" t="s">
        <v>169</v>
      </c>
      <c r="U721" s="5" t="s">
        <v>952</v>
      </c>
      <c r="V721" s="5" t="str">
        <f t="shared" ref="V721:V784" si="127">LOWER(U721)</f>
        <v>decor nabu s.a.c.</v>
      </c>
      <c r="W721" s="5" t="str">
        <f t="shared" ref="W721:W784" si="128">UPPER(U721)</f>
        <v>DECOR NABU S.A.C.</v>
      </c>
      <c r="X721" s="5" t="str">
        <f t="shared" ref="X721:X784" si="129">PROPER(W721)</f>
        <v>Decor Nabu S.A.C.</v>
      </c>
      <c r="Y721" s="5">
        <v>20600706978</v>
      </c>
      <c r="Z721" s="5" t="s">
        <v>34</v>
      </c>
      <c r="AA721" s="5" t="s">
        <v>35</v>
      </c>
      <c r="AD721" s="5" t="s">
        <v>36</v>
      </c>
      <c r="AE721" s="5">
        <v>55.09</v>
      </c>
      <c r="AF721" s="5">
        <v>0</v>
      </c>
      <c r="AG721" s="5">
        <v>9.92</v>
      </c>
      <c r="AH721" s="5">
        <f t="shared" ref="AH721:AH784" si="130">AE721+AG721</f>
        <v>65.010000000000005</v>
      </c>
    </row>
    <row r="722" spans="1:34" x14ac:dyDescent="0.25">
      <c r="A722" s="5">
        <v>707</v>
      </c>
      <c r="B722" s="5" t="s">
        <v>29</v>
      </c>
      <c r="C722" s="5" t="s">
        <v>38</v>
      </c>
      <c r="D722" s="5" t="s">
        <v>953</v>
      </c>
      <c r="E722" s="15" t="str">
        <f t="shared" ref="E722:E785" si="131">LEFT(D722,4)</f>
        <v>F001</v>
      </c>
      <c r="F722" s="15" t="str">
        <f t="shared" si="121"/>
        <v>8444</v>
      </c>
      <c r="G722" s="15" t="str">
        <f t="shared" si="122"/>
        <v>1-8</v>
      </c>
      <c r="H722" s="5" t="s">
        <v>918</v>
      </c>
      <c r="I722" s="5">
        <f t="shared" si="123"/>
        <v>2</v>
      </c>
      <c r="J722" s="5">
        <f t="shared" si="124"/>
        <v>2022</v>
      </c>
      <c r="K722" s="5">
        <f t="shared" si="125"/>
        <v>10</v>
      </c>
      <c r="L722" s="7">
        <f t="shared" si="126"/>
        <v>44602</v>
      </c>
      <c r="M722" s="5" t="s">
        <v>918</v>
      </c>
      <c r="R722" s="5" t="s">
        <v>222</v>
      </c>
      <c r="S722" s="5" t="s">
        <v>40</v>
      </c>
      <c r="T722" s="5" t="s">
        <v>41</v>
      </c>
      <c r="U722" s="5" t="s">
        <v>649</v>
      </c>
      <c r="V722" s="5" t="str">
        <f t="shared" si="127"/>
        <v>sipan distribuciones sociedad anonima cerrada</v>
      </c>
      <c r="W722" s="5" t="str">
        <f t="shared" si="128"/>
        <v>SIPAN DISTRIBUCIONES SOCIEDAD ANONIMA CERRADA</v>
      </c>
      <c r="X722" s="5" t="str">
        <f t="shared" si="129"/>
        <v>Sipan Distribuciones Sociedad Anonima Cerrada</v>
      </c>
      <c r="Y722" s="5">
        <v>20479504068</v>
      </c>
      <c r="Z722" s="5" t="s">
        <v>34</v>
      </c>
      <c r="AA722" s="5" t="s">
        <v>35</v>
      </c>
      <c r="AD722" s="5" t="s">
        <v>36</v>
      </c>
      <c r="AE722" s="5">
        <v>296.61</v>
      </c>
      <c r="AF722" s="5">
        <v>0</v>
      </c>
      <c r="AG722" s="5">
        <v>53.39</v>
      </c>
      <c r="AH722" s="5">
        <f t="shared" si="130"/>
        <v>350</v>
      </c>
    </row>
    <row r="723" spans="1:34" x14ac:dyDescent="0.25">
      <c r="A723" s="5">
        <v>708</v>
      </c>
      <c r="B723" s="5" t="s">
        <v>29</v>
      </c>
      <c r="C723" s="5" t="s">
        <v>38</v>
      </c>
      <c r="D723" s="5" t="s">
        <v>954</v>
      </c>
      <c r="E723" s="15" t="str">
        <f t="shared" si="131"/>
        <v>F001</v>
      </c>
      <c r="F723" s="15" t="str">
        <f t="shared" si="121"/>
        <v>8443</v>
      </c>
      <c r="G723" s="15" t="str">
        <f t="shared" si="122"/>
        <v>1-8</v>
      </c>
      <c r="H723" s="5" t="s">
        <v>918</v>
      </c>
      <c r="I723" s="5">
        <f t="shared" si="123"/>
        <v>2</v>
      </c>
      <c r="J723" s="5">
        <f t="shared" si="124"/>
        <v>2022</v>
      </c>
      <c r="K723" s="5">
        <f t="shared" si="125"/>
        <v>10</v>
      </c>
      <c r="L723" s="7">
        <f t="shared" si="126"/>
        <v>44602</v>
      </c>
      <c r="M723" s="5" t="s">
        <v>918</v>
      </c>
      <c r="R723" s="5" t="s">
        <v>955</v>
      </c>
      <c r="S723" s="5" t="s">
        <v>168</v>
      </c>
      <c r="T723" s="5" t="s">
        <v>169</v>
      </c>
      <c r="U723" s="5" t="s">
        <v>956</v>
      </c>
      <c r="V723" s="5" t="str">
        <f t="shared" si="127"/>
        <v>compartamos financiera s.a.</v>
      </c>
      <c r="W723" s="5" t="str">
        <f t="shared" si="128"/>
        <v>COMPARTAMOS FINANCIERA S.A.</v>
      </c>
      <c r="X723" s="5" t="str">
        <f t="shared" si="129"/>
        <v>Compartamos Financiera S.A.</v>
      </c>
      <c r="Y723" s="5">
        <v>20369155360</v>
      </c>
      <c r="Z723" s="5" t="s">
        <v>34</v>
      </c>
      <c r="AA723" s="5" t="s">
        <v>35</v>
      </c>
      <c r="AD723" s="5" t="s">
        <v>36</v>
      </c>
      <c r="AE723" s="5">
        <v>16.95</v>
      </c>
      <c r="AF723" s="5">
        <v>0</v>
      </c>
      <c r="AG723" s="5">
        <v>3.05</v>
      </c>
      <c r="AH723" s="5">
        <f t="shared" si="130"/>
        <v>20</v>
      </c>
    </row>
    <row r="724" spans="1:34" x14ac:dyDescent="0.25">
      <c r="A724" s="5">
        <v>709</v>
      </c>
      <c r="B724" s="5" t="s">
        <v>29</v>
      </c>
      <c r="C724" s="5" t="s">
        <v>38</v>
      </c>
      <c r="D724" s="5" t="s">
        <v>957</v>
      </c>
      <c r="E724" s="15" t="str">
        <f t="shared" si="131"/>
        <v>F001</v>
      </c>
      <c r="F724" s="15" t="str">
        <f t="shared" si="121"/>
        <v>8442</v>
      </c>
      <c r="G724" s="15" t="str">
        <f t="shared" si="122"/>
        <v>1-8</v>
      </c>
      <c r="H724" s="5" t="s">
        <v>918</v>
      </c>
      <c r="I724" s="5">
        <f t="shared" si="123"/>
        <v>2</v>
      </c>
      <c r="J724" s="5">
        <f t="shared" si="124"/>
        <v>2022</v>
      </c>
      <c r="K724" s="5">
        <f t="shared" si="125"/>
        <v>10</v>
      </c>
      <c r="L724" s="7">
        <f t="shared" si="126"/>
        <v>44602</v>
      </c>
      <c r="M724" s="5" t="s">
        <v>918</v>
      </c>
      <c r="R724" s="5" t="s">
        <v>41</v>
      </c>
      <c r="S724" s="5" t="s">
        <v>40</v>
      </c>
      <c r="T724" s="5" t="s">
        <v>41</v>
      </c>
      <c r="U724" s="5" t="s">
        <v>958</v>
      </c>
      <c r="V724" s="5" t="str">
        <f t="shared" si="127"/>
        <v>empresa de transportes turismo batangrande srl</v>
      </c>
      <c r="W724" s="5" t="str">
        <f t="shared" si="128"/>
        <v>EMPRESA DE TRANSPORTES TURISMO BATANGRANDE SRL</v>
      </c>
      <c r="X724" s="5" t="str">
        <f t="shared" si="129"/>
        <v>Empresa De Transportes Turismo Batangrande Srl</v>
      </c>
      <c r="Y724" s="5">
        <v>20212390624</v>
      </c>
      <c r="Z724" s="5" t="s">
        <v>34</v>
      </c>
      <c r="AA724" s="5" t="s">
        <v>35</v>
      </c>
      <c r="AD724" s="5" t="s">
        <v>36</v>
      </c>
      <c r="AE724" s="5">
        <v>508.47</v>
      </c>
      <c r="AF724" s="5">
        <v>0</v>
      </c>
      <c r="AG724" s="5">
        <v>91.53</v>
      </c>
      <c r="AH724" s="5">
        <f t="shared" si="130"/>
        <v>600</v>
      </c>
    </row>
    <row r="725" spans="1:34" x14ac:dyDescent="0.25">
      <c r="A725" s="5">
        <v>710</v>
      </c>
      <c r="B725" s="5" t="s">
        <v>29</v>
      </c>
      <c r="C725" s="5" t="s">
        <v>30</v>
      </c>
      <c r="D725" s="5" t="s">
        <v>959</v>
      </c>
      <c r="E725" s="15" t="str">
        <f t="shared" si="131"/>
        <v>B001</v>
      </c>
      <c r="F725" s="15" t="str">
        <f t="shared" si="121"/>
        <v>17091</v>
      </c>
      <c r="G725" s="15" t="str">
        <f t="shared" si="122"/>
        <v>1-1</v>
      </c>
      <c r="H725" s="5" t="s">
        <v>918</v>
      </c>
      <c r="I725" s="5">
        <f t="shared" si="123"/>
        <v>2</v>
      </c>
      <c r="J725" s="5">
        <f t="shared" si="124"/>
        <v>2022</v>
      </c>
      <c r="K725" s="5">
        <f t="shared" si="125"/>
        <v>10</v>
      </c>
      <c r="L725" s="7">
        <f t="shared" si="126"/>
        <v>44602</v>
      </c>
      <c r="M725" s="5" t="s">
        <v>918</v>
      </c>
      <c r="U725" s="5" t="s">
        <v>33</v>
      </c>
      <c r="V725" s="5" t="str">
        <f t="shared" si="127"/>
        <v>clientes - varios</v>
      </c>
      <c r="W725" s="5" t="str">
        <f t="shared" si="128"/>
        <v>CLIENTES - VARIOS</v>
      </c>
      <c r="X725" s="5" t="str">
        <f t="shared" si="129"/>
        <v>Clientes - Varios</v>
      </c>
      <c r="Y725" s="5">
        <v>99999999</v>
      </c>
      <c r="Z725" s="5" t="s">
        <v>34</v>
      </c>
      <c r="AA725" s="5" t="s">
        <v>35</v>
      </c>
      <c r="AD725" s="5" t="s">
        <v>36</v>
      </c>
      <c r="AE725" s="5">
        <v>8.48</v>
      </c>
      <c r="AF725" s="5">
        <v>0</v>
      </c>
      <c r="AG725" s="5">
        <v>1.53</v>
      </c>
      <c r="AH725" s="5">
        <f t="shared" si="130"/>
        <v>10.01</v>
      </c>
    </row>
    <row r="726" spans="1:34" x14ac:dyDescent="0.25">
      <c r="A726" s="5">
        <v>711</v>
      </c>
      <c r="B726" s="5" t="s">
        <v>29</v>
      </c>
      <c r="C726" s="5" t="s">
        <v>38</v>
      </c>
      <c r="D726" s="5" t="s">
        <v>960</v>
      </c>
      <c r="E726" s="15" t="str">
        <f t="shared" si="131"/>
        <v>F001</v>
      </c>
      <c r="F726" s="15" t="str">
        <f t="shared" si="121"/>
        <v>8441</v>
      </c>
      <c r="G726" s="15" t="str">
        <f t="shared" si="122"/>
        <v>1-8</v>
      </c>
      <c r="H726" s="5" t="s">
        <v>918</v>
      </c>
      <c r="I726" s="5">
        <f t="shared" si="123"/>
        <v>2</v>
      </c>
      <c r="J726" s="5">
        <f t="shared" si="124"/>
        <v>2022</v>
      </c>
      <c r="K726" s="5">
        <f t="shared" si="125"/>
        <v>10</v>
      </c>
      <c r="L726" s="7">
        <f t="shared" si="126"/>
        <v>44602</v>
      </c>
      <c r="M726" s="5" t="s">
        <v>918</v>
      </c>
      <c r="R726" s="5" t="s">
        <v>395</v>
      </c>
      <c r="S726" s="5" t="s">
        <v>168</v>
      </c>
      <c r="T726" s="5" t="s">
        <v>169</v>
      </c>
      <c r="U726" s="5" t="s">
        <v>961</v>
      </c>
      <c r="V726" s="5" t="str">
        <f t="shared" si="127"/>
        <v>transportes hitec s.a.c.</v>
      </c>
      <c r="W726" s="5" t="str">
        <f t="shared" si="128"/>
        <v>TRANSPORTES HITEC S.A.C.</v>
      </c>
      <c r="X726" s="5" t="str">
        <f t="shared" si="129"/>
        <v>Transportes Hitec S.A.C.</v>
      </c>
      <c r="Y726" s="5">
        <v>20562626795</v>
      </c>
      <c r="Z726" s="5" t="s">
        <v>34</v>
      </c>
      <c r="AA726" s="5" t="s">
        <v>35</v>
      </c>
      <c r="AD726" s="5" t="s">
        <v>36</v>
      </c>
      <c r="AE726" s="5">
        <v>42.37</v>
      </c>
      <c r="AF726" s="5">
        <v>0</v>
      </c>
      <c r="AG726" s="5">
        <v>7.63</v>
      </c>
      <c r="AH726" s="5">
        <f t="shared" si="130"/>
        <v>50</v>
      </c>
    </row>
    <row r="727" spans="1:34" x14ac:dyDescent="0.25">
      <c r="A727" s="5">
        <v>712</v>
      </c>
      <c r="B727" s="5" t="s">
        <v>29</v>
      </c>
      <c r="C727" s="5" t="s">
        <v>38</v>
      </c>
      <c r="D727" s="5" t="s">
        <v>962</v>
      </c>
      <c r="E727" s="15" t="str">
        <f t="shared" si="131"/>
        <v>F001</v>
      </c>
      <c r="F727" s="15" t="str">
        <f t="shared" si="121"/>
        <v>8440</v>
      </c>
      <c r="G727" s="15" t="str">
        <f t="shared" si="122"/>
        <v>1-8</v>
      </c>
      <c r="H727" s="5" t="s">
        <v>963</v>
      </c>
      <c r="I727" s="5">
        <f t="shared" si="123"/>
        <v>2</v>
      </c>
      <c r="J727" s="5">
        <f t="shared" si="124"/>
        <v>2022</v>
      </c>
      <c r="K727" s="5">
        <f t="shared" si="125"/>
        <v>9</v>
      </c>
      <c r="L727" s="7">
        <f t="shared" si="126"/>
        <v>44601</v>
      </c>
      <c r="M727" s="5" t="s">
        <v>963</v>
      </c>
      <c r="U727" s="5" t="s">
        <v>964</v>
      </c>
      <c r="V727" s="5" t="str">
        <f t="shared" si="127"/>
        <v>icmv inversiones</v>
      </c>
      <c r="W727" s="5" t="str">
        <f t="shared" si="128"/>
        <v>ICMV INVERSIONES</v>
      </c>
      <c r="X727" s="5" t="str">
        <f t="shared" si="129"/>
        <v>Icmv Inversiones</v>
      </c>
      <c r="Y727" s="5">
        <v>10457954226</v>
      </c>
      <c r="Z727" s="5" t="s">
        <v>34</v>
      </c>
      <c r="AA727" s="5" t="s">
        <v>35</v>
      </c>
      <c r="AD727" s="5" t="s">
        <v>36</v>
      </c>
      <c r="AE727" s="5">
        <v>131.36000000000001</v>
      </c>
      <c r="AF727" s="5">
        <v>0</v>
      </c>
      <c r="AG727" s="5">
        <v>23.64</v>
      </c>
      <c r="AH727" s="5">
        <f t="shared" si="130"/>
        <v>155</v>
      </c>
    </row>
    <row r="728" spans="1:34" x14ac:dyDescent="0.25">
      <c r="A728" s="5">
        <v>713</v>
      </c>
      <c r="B728" s="5" t="s">
        <v>29</v>
      </c>
      <c r="C728" s="5" t="s">
        <v>38</v>
      </c>
      <c r="D728" s="5" t="s">
        <v>965</v>
      </c>
      <c r="E728" s="15" t="str">
        <f t="shared" si="131"/>
        <v>F001</v>
      </c>
      <c r="F728" s="15" t="str">
        <f t="shared" si="121"/>
        <v>8439</v>
      </c>
      <c r="G728" s="15" t="str">
        <f t="shared" si="122"/>
        <v>1-8</v>
      </c>
      <c r="H728" s="5" t="s">
        <v>963</v>
      </c>
      <c r="I728" s="5">
        <f t="shared" si="123"/>
        <v>2</v>
      </c>
      <c r="J728" s="5">
        <f t="shared" si="124"/>
        <v>2022</v>
      </c>
      <c r="K728" s="5">
        <f t="shared" si="125"/>
        <v>9</v>
      </c>
      <c r="L728" s="7">
        <f t="shared" si="126"/>
        <v>44601</v>
      </c>
      <c r="M728" s="5" t="s">
        <v>963</v>
      </c>
      <c r="R728" s="5" t="s">
        <v>169</v>
      </c>
      <c r="S728" s="5" t="s">
        <v>168</v>
      </c>
      <c r="T728" s="5" t="s">
        <v>169</v>
      </c>
      <c r="U728" s="5" t="s">
        <v>328</v>
      </c>
      <c r="V728" s="5" t="str">
        <f t="shared" si="127"/>
        <v>empresa de transporte delgado rodriguez sociedad anonima cerrada</v>
      </c>
      <c r="W728" s="5" t="str">
        <f t="shared" si="128"/>
        <v>EMPRESA DE TRANSPORTE DELGADO RODRIGUEZ SOCIEDAD ANONIMA CERRADA</v>
      </c>
      <c r="X728" s="5" t="str">
        <f t="shared" si="129"/>
        <v>Empresa De Transporte Delgado Rodriguez Sociedad Anonima Cerrada</v>
      </c>
      <c r="Y728" s="5">
        <v>20524458501</v>
      </c>
      <c r="Z728" s="5" t="s">
        <v>34</v>
      </c>
      <c r="AA728" s="5" t="s">
        <v>35</v>
      </c>
      <c r="AD728" s="5" t="s">
        <v>36</v>
      </c>
      <c r="AE728" s="5">
        <v>1044.9100000000001</v>
      </c>
      <c r="AF728" s="5">
        <v>0</v>
      </c>
      <c r="AG728" s="5">
        <v>188.08</v>
      </c>
      <c r="AH728" s="5">
        <f t="shared" si="130"/>
        <v>1232.99</v>
      </c>
    </row>
    <row r="729" spans="1:34" x14ac:dyDescent="0.25">
      <c r="A729" s="5">
        <v>714</v>
      </c>
      <c r="B729" s="5" t="s">
        <v>29</v>
      </c>
      <c r="C729" s="5" t="s">
        <v>38</v>
      </c>
      <c r="D729" s="5" t="s">
        <v>966</v>
      </c>
      <c r="E729" s="15" t="str">
        <f t="shared" si="131"/>
        <v>F001</v>
      </c>
      <c r="F729" s="15" t="str">
        <f t="shared" si="121"/>
        <v>8438</v>
      </c>
      <c r="G729" s="15" t="str">
        <f t="shared" si="122"/>
        <v>1-8</v>
      </c>
      <c r="H729" s="5" t="s">
        <v>963</v>
      </c>
      <c r="I729" s="5">
        <f t="shared" si="123"/>
        <v>2</v>
      </c>
      <c r="J729" s="5">
        <f t="shared" si="124"/>
        <v>2022</v>
      </c>
      <c r="K729" s="5">
        <f t="shared" si="125"/>
        <v>9</v>
      </c>
      <c r="L729" s="7">
        <f t="shared" si="126"/>
        <v>44601</v>
      </c>
      <c r="M729" s="5" t="s">
        <v>963</v>
      </c>
      <c r="R729" s="5" t="s">
        <v>763</v>
      </c>
      <c r="S729" s="5" t="s">
        <v>764</v>
      </c>
      <c r="T729" s="5" t="s">
        <v>763</v>
      </c>
      <c r="U729" s="5" t="s">
        <v>967</v>
      </c>
      <c r="V729" s="5" t="str">
        <f t="shared" si="127"/>
        <v>vargas tarrillo arsenio</v>
      </c>
      <c r="W729" s="5" t="str">
        <f t="shared" si="128"/>
        <v>VARGAS TARRILLO ARSENIO</v>
      </c>
      <c r="X729" s="5" t="str">
        <f t="shared" si="129"/>
        <v>Vargas Tarrillo Arsenio</v>
      </c>
      <c r="Y729" s="5">
        <v>10414778106</v>
      </c>
      <c r="Z729" s="5" t="s">
        <v>34</v>
      </c>
      <c r="AA729" s="5" t="s">
        <v>35</v>
      </c>
      <c r="AD729" s="5" t="s">
        <v>36</v>
      </c>
      <c r="AE729" s="5">
        <v>211.86</v>
      </c>
      <c r="AF729" s="5">
        <v>0</v>
      </c>
      <c r="AG729" s="5">
        <v>38.14</v>
      </c>
      <c r="AH729" s="5">
        <f t="shared" si="130"/>
        <v>250</v>
      </c>
    </row>
    <row r="730" spans="1:34" x14ac:dyDescent="0.25">
      <c r="A730" s="5">
        <v>715</v>
      </c>
      <c r="B730" s="5" t="s">
        <v>29</v>
      </c>
      <c r="C730" s="5" t="s">
        <v>38</v>
      </c>
      <c r="D730" s="5" t="s">
        <v>968</v>
      </c>
      <c r="E730" s="15" t="str">
        <f t="shared" si="131"/>
        <v>F001</v>
      </c>
      <c r="F730" s="15" t="str">
        <f t="shared" si="121"/>
        <v>8437</v>
      </c>
      <c r="G730" s="15" t="str">
        <f t="shared" si="122"/>
        <v>1-8</v>
      </c>
      <c r="H730" s="5" t="s">
        <v>963</v>
      </c>
      <c r="I730" s="5">
        <f t="shared" si="123"/>
        <v>2</v>
      </c>
      <c r="J730" s="5">
        <f t="shared" si="124"/>
        <v>2022</v>
      </c>
      <c r="K730" s="5">
        <f t="shared" si="125"/>
        <v>9</v>
      </c>
      <c r="L730" s="7">
        <f t="shared" si="126"/>
        <v>44601</v>
      </c>
      <c r="M730" s="5" t="s">
        <v>963</v>
      </c>
      <c r="R730" s="5" t="s">
        <v>92</v>
      </c>
      <c r="S730" s="5" t="s">
        <v>40</v>
      </c>
      <c r="T730" s="5" t="s">
        <v>41</v>
      </c>
      <c r="U730" s="5" t="s">
        <v>200</v>
      </c>
      <c r="V730" s="5" t="str">
        <f t="shared" si="127"/>
        <v>rodrigo vasquez jesus juan jose</v>
      </c>
      <c r="W730" s="5" t="str">
        <f t="shared" si="128"/>
        <v>RODRIGO VASQUEZ JESUS JUAN JOSE</v>
      </c>
      <c r="X730" s="5" t="str">
        <f t="shared" si="129"/>
        <v>Rodrigo Vasquez Jesus Juan Jose</v>
      </c>
      <c r="Y730" s="5">
        <v>10471184506</v>
      </c>
      <c r="Z730" s="5" t="s">
        <v>34</v>
      </c>
      <c r="AA730" s="5" t="s">
        <v>35</v>
      </c>
      <c r="AD730" s="5" t="s">
        <v>36</v>
      </c>
      <c r="AE730" s="5">
        <v>127.12</v>
      </c>
      <c r="AF730" s="5">
        <v>0</v>
      </c>
      <c r="AG730" s="5">
        <v>22.88</v>
      </c>
      <c r="AH730" s="5">
        <f t="shared" si="130"/>
        <v>150</v>
      </c>
    </row>
    <row r="731" spans="1:34" x14ac:dyDescent="0.25">
      <c r="A731" s="5">
        <v>716</v>
      </c>
      <c r="B731" s="5" t="s">
        <v>29</v>
      </c>
      <c r="C731" s="5" t="s">
        <v>30</v>
      </c>
      <c r="D731" s="5" t="s">
        <v>969</v>
      </c>
      <c r="E731" s="15" t="str">
        <f t="shared" si="131"/>
        <v>B001</v>
      </c>
      <c r="F731" s="15" t="str">
        <f t="shared" si="121"/>
        <v>17090</v>
      </c>
      <c r="G731" s="15" t="str">
        <f t="shared" si="122"/>
        <v>1-1</v>
      </c>
      <c r="H731" s="5" t="s">
        <v>963</v>
      </c>
      <c r="I731" s="5">
        <f t="shared" si="123"/>
        <v>2</v>
      </c>
      <c r="J731" s="5">
        <f t="shared" si="124"/>
        <v>2022</v>
      </c>
      <c r="K731" s="5">
        <f t="shared" si="125"/>
        <v>9</v>
      </c>
      <c r="L731" s="7">
        <f t="shared" si="126"/>
        <v>44601</v>
      </c>
      <c r="M731" s="5" t="s">
        <v>963</v>
      </c>
      <c r="U731" s="5" t="s">
        <v>33</v>
      </c>
      <c r="V731" s="5" t="str">
        <f t="shared" si="127"/>
        <v>clientes - varios</v>
      </c>
      <c r="W731" s="5" t="str">
        <f t="shared" si="128"/>
        <v>CLIENTES - VARIOS</v>
      </c>
      <c r="X731" s="5" t="str">
        <f t="shared" si="129"/>
        <v>Clientes - Varios</v>
      </c>
      <c r="Y731" s="5">
        <v>99999999</v>
      </c>
      <c r="Z731" s="5" t="s">
        <v>34</v>
      </c>
      <c r="AA731" s="5" t="s">
        <v>35</v>
      </c>
      <c r="AD731" s="5" t="s">
        <v>36</v>
      </c>
      <c r="AE731" s="5">
        <v>84.75</v>
      </c>
      <c r="AF731" s="5">
        <v>0</v>
      </c>
      <c r="AG731" s="5">
        <v>15.25</v>
      </c>
      <c r="AH731" s="5">
        <f t="shared" si="130"/>
        <v>100</v>
      </c>
    </row>
    <row r="732" spans="1:34" x14ac:dyDescent="0.25">
      <c r="A732" s="5">
        <v>717</v>
      </c>
      <c r="B732" s="5" t="s">
        <v>29</v>
      </c>
      <c r="C732" s="5" t="s">
        <v>38</v>
      </c>
      <c r="D732" s="5" t="s">
        <v>970</v>
      </c>
      <c r="E732" s="15" t="str">
        <f t="shared" si="131"/>
        <v>F001</v>
      </c>
      <c r="F732" s="15" t="str">
        <f t="shared" si="121"/>
        <v>8436</v>
      </c>
      <c r="G732" s="15" t="str">
        <f t="shared" si="122"/>
        <v>1-8</v>
      </c>
      <c r="H732" s="5" t="s">
        <v>963</v>
      </c>
      <c r="I732" s="5">
        <f t="shared" si="123"/>
        <v>2</v>
      </c>
      <c r="J732" s="5">
        <f t="shared" si="124"/>
        <v>2022</v>
      </c>
      <c r="K732" s="5">
        <f t="shared" si="125"/>
        <v>9</v>
      </c>
      <c r="L732" s="7">
        <f t="shared" si="126"/>
        <v>44601</v>
      </c>
      <c r="M732" s="5" t="s">
        <v>963</v>
      </c>
      <c r="R732" s="5" t="s">
        <v>469</v>
      </c>
      <c r="S732" s="5" t="s">
        <v>61</v>
      </c>
      <c r="T732" s="5" t="s">
        <v>469</v>
      </c>
      <c r="U732" s="5" t="s">
        <v>971</v>
      </c>
      <c r="V732" s="5" t="str">
        <f t="shared" si="127"/>
        <v>grupo de inversiones olarte s.a.c.</v>
      </c>
      <c r="W732" s="5" t="str">
        <f t="shared" si="128"/>
        <v>GRUPO DE INVERSIONES OLARTE S.A.C.</v>
      </c>
      <c r="X732" s="5" t="str">
        <f t="shared" si="129"/>
        <v>Grupo De Inversiones Olarte S.A.C.</v>
      </c>
      <c r="Y732" s="5">
        <v>20574782768</v>
      </c>
      <c r="Z732" s="5" t="s">
        <v>34</v>
      </c>
      <c r="AA732" s="5" t="s">
        <v>35</v>
      </c>
      <c r="AD732" s="5" t="s">
        <v>36</v>
      </c>
      <c r="AE732" s="5">
        <v>122.88</v>
      </c>
      <c r="AF732" s="5">
        <v>0</v>
      </c>
      <c r="AG732" s="5">
        <v>22.12</v>
      </c>
      <c r="AH732" s="5">
        <f t="shared" si="130"/>
        <v>145</v>
      </c>
    </row>
    <row r="733" spans="1:34" x14ac:dyDescent="0.25">
      <c r="A733" s="5">
        <v>718</v>
      </c>
      <c r="B733" s="5" t="s">
        <v>55</v>
      </c>
      <c r="C733" s="5" t="s">
        <v>30</v>
      </c>
      <c r="D733" s="5" t="s">
        <v>972</v>
      </c>
      <c r="E733" s="15" t="str">
        <f t="shared" si="131"/>
        <v>B002</v>
      </c>
      <c r="F733" s="15" t="str">
        <f t="shared" si="121"/>
        <v>16005</v>
      </c>
      <c r="G733" s="15" t="str">
        <f t="shared" si="122"/>
        <v>2-1</v>
      </c>
      <c r="H733" s="5" t="s">
        <v>963</v>
      </c>
      <c r="I733" s="5">
        <f t="shared" si="123"/>
        <v>2</v>
      </c>
      <c r="J733" s="5">
        <f t="shared" si="124"/>
        <v>2022</v>
      </c>
      <c r="K733" s="5">
        <f t="shared" si="125"/>
        <v>9</v>
      </c>
      <c r="L733" s="7">
        <f t="shared" si="126"/>
        <v>44601</v>
      </c>
      <c r="M733" s="5" t="s">
        <v>963</v>
      </c>
      <c r="U733" s="5" t="s">
        <v>33</v>
      </c>
      <c r="V733" s="5" t="str">
        <f t="shared" si="127"/>
        <v>clientes - varios</v>
      </c>
      <c r="W733" s="5" t="str">
        <f t="shared" si="128"/>
        <v>CLIENTES - VARIOS</v>
      </c>
      <c r="X733" s="5" t="str">
        <f t="shared" si="129"/>
        <v>Clientes - Varios</v>
      </c>
      <c r="Y733" s="5">
        <v>99999999</v>
      </c>
      <c r="Z733" s="5" t="s">
        <v>34</v>
      </c>
      <c r="AA733" s="5" t="s">
        <v>35</v>
      </c>
      <c r="AD733" s="5" t="s">
        <v>36</v>
      </c>
      <c r="AE733" s="5">
        <v>423.73</v>
      </c>
      <c r="AF733" s="5">
        <v>0</v>
      </c>
      <c r="AG733" s="5">
        <v>76.27</v>
      </c>
      <c r="AH733" s="5">
        <f t="shared" si="130"/>
        <v>500</v>
      </c>
    </row>
    <row r="734" spans="1:34" x14ac:dyDescent="0.25">
      <c r="A734" s="5">
        <v>719</v>
      </c>
      <c r="B734" s="5" t="s">
        <v>49</v>
      </c>
      <c r="C734" s="5" t="s">
        <v>30</v>
      </c>
      <c r="D734" s="5" t="s">
        <v>973</v>
      </c>
      <c r="E734" s="15" t="str">
        <f t="shared" si="131"/>
        <v>B003</v>
      </c>
      <c r="F734" s="15" t="str">
        <f t="shared" si="121"/>
        <v>12621</v>
      </c>
      <c r="G734" s="15" t="str">
        <f t="shared" si="122"/>
        <v>3-1</v>
      </c>
      <c r="H734" s="5" t="s">
        <v>963</v>
      </c>
      <c r="I734" s="5">
        <f t="shared" si="123"/>
        <v>2</v>
      </c>
      <c r="J734" s="5">
        <f t="shared" si="124"/>
        <v>2022</v>
      </c>
      <c r="K734" s="5">
        <f t="shared" si="125"/>
        <v>9</v>
      </c>
      <c r="L734" s="7">
        <f t="shared" si="126"/>
        <v>44601</v>
      </c>
      <c r="M734" s="5" t="s">
        <v>963</v>
      </c>
      <c r="U734" s="5" t="s">
        <v>33</v>
      </c>
      <c r="V734" s="5" t="str">
        <f t="shared" si="127"/>
        <v>clientes - varios</v>
      </c>
      <c r="W734" s="5" t="str">
        <f t="shared" si="128"/>
        <v>CLIENTES - VARIOS</v>
      </c>
      <c r="X734" s="5" t="str">
        <f t="shared" si="129"/>
        <v>Clientes - Varios</v>
      </c>
      <c r="Y734" s="5">
        <v>99999999</v>
      </c>
      <c r="Z734" s="5" t="s">
        <v>34</v>
      </c>
      <c r="AA734" s="5" t="s">
        <v>35</v>
      </c>
      <c r="AD734" s="5" t="s">
        <v>36</v>
      </c>
      <c r="AE734" s="5">
        <v>508.47</v>
      </c>
      <c r="AF734" s="5">
        <v>0</v>
      </c>
      <c r="AG734" s="5">
        <v>91.53</v>
      </c>
      <c r="AH734" s="5">
        <f t="shared" si="130"/>
        <v>600</v>
      </c>
    </row>
    <row r="735" spans="1:34" x14ac:dyDescent="0.25">
      <c r="A735" s="5">
        <v>720</v>
      </c>
      <c r="B735" s="5" t="s">
        <v>49</v>
      </c>
      <c r="C735" s="5" t="s">
        <v>30</v>
      </c>
      <c r="D735" s="5" t="s">
        <v>974</v>
      </c>
      <c r="E735" s="15" t="str">
        <f t="shared" si="131"/>
        <v>B003</v>
      </c>
      <c r="F735" s="15" t="str">
        <f t="shared" si="121"/>
        <v>12620</v>
      </c>
      <c r="G735" s="15" t="str">
        <f t="shared" si="122"/>
        <v>3-1</v>
      </c>
      <c r="H735" s="5" t="s">
        <v>963</v>
      </c>
      <c r="I735" s="5">
        <f t="shared" si="123"/>
        <v>2</v>
      </c>
      <c r="J735" s="5">
        <f t="shared" si="124"/>
        <v>2022</v>
      </c>
      <c r="K735" s="5">
        <f t="shared" si="125"/>
        <v>9</v>
      </c>
      <c r="L735" s="7">
        <f t="shared" si="126"/>
        <v>44601</v>
      </c>
      <c r="M735" s="5" t="s">
        <v>963</v>
      </c>
      <c r="U735" s="5" t="s">
        <v>33</v>
      </c>
      <c r="V735" s="5" t="str">
        <f t="shared" si="127"/>
        <v>clientes - varios</v>
      </c>
      <c r="W735" s="5" t="str">
        <f t="shared" si="128"/>
        <v>CLIENTES - VARIOS</v>
      </c>
      <c r="X735" s="5" t="str">
        <f t="shared" si="129"/>
        <v>Clientes - Varios</v>
      </c>
      <c r="Y735" s="5">
        <v>99999999</v>
      </c>
      <c r="Z735" s="5" t="s">
        <v>34</v>
      </c>
      <c r="AA735" s="5" t="s">
        <v>35</v>
      </c>
      <c r="AD735" s="5" t="s">
        <v>36</v>
      </c>
      <c r="AE735" s="5">
        <v>508.47</v>
      </c>
      <c r="AF735" s="5">
        <v>0</v>
      </c>
      <c r="AG735" s="5">
        <v>91.53</v>
      </c>
      <c r="AH735" s="5">
        <f t="shared" si="130"/>
        <v>600</v>
      </c>
    </row>
    <row r="736" spans="1:34" x14ac:dyDescent="0.25">
      <c r="A736" s="5">
        <v>721</v>
      </c>
      <c r="B736" s="5" t="s">
        <v>49</v>
      </c>
      <c r="C736" s="5" t="s">
        <v>30</v>
      </c>
      <c r="D736" s="5" t="s">
        <v>975</v>
      </c>
      <c r="E736" s="15" t="str">
        <f t="shared" si="131"/>
        <v>B003</v>
      </c>
      <c r="F736" s="15" t="str">
        <f t="shared" si="121"/>
        <v>12619</v>
      </c>
      <c r="G736" s="15" t="str">
        <f t="shared" si="122"/>
        <v>3-1</v>
      </c>
      <c r="H736" s="5" t="s">
        <v>963</v>
      </c>
      <c r="I736" s="5">
        <f t="shared" si="123"/>
        <v>2</v>
      </c>
      <c r="J736" s="5">
        <f t="shared" si="124"/>
        <v>2022</v>
      </c>
      <c r="K736" s="5">
        <f t="shared" si="125"/>
        <v>9</v>
      </c>
      <c r="L736" s="7">
        <f t="shared" si="126"/>
        <v>44601</v>
      </c>
      <c r="M736" s="5" t="s">
        <v>963</v>
      </c>
      <c r="U736" s="5" t="s">
        <v>33</v>
      </c>
      <c r="V736" s="5" t="str">
        <f t="shared" si="127"/>
        <v>clientes - varios</v>
      </c>
      <c r="W736" s="5" t="str">
        <f t="shared" si="128"/>
        <v>CLIENTES - VARIOS</v>
      </c>
      <c r="X736" s="5" t="str">
        <f t="shared" si="129"/>
        <v>Clientes - Varios</v>
      </c>
      <c r="Y736" s="5">
        <v>99999999</v>
      </c>
      <c r="Z736" s="5" t="s">
        <v>34</v>
      </c>
      <c r="AA736" s="5" t="s">
        <v>35</v>
      </c>
      <c r="AD736" s="5" t="s">
        <v>36</v>
      </c>
      <c r="AE736" s="5">
        <v>508.47</v>
      </c>
      <c r="AF736" s="5">
        <v>0</v>
      </c>
      <c r="AG736" s="5">
        <v>91.53</v>
      </c>
      <c r="AH736" s="5">
        <f t="shared" si="130"/>
        <v>600</v>
      </c>
    </row>
    <row r="737" spans="1:34" x14ac:dyDescent="0.25">
      <c r="A737" s="5">
        <v>722</v>
      </c>
      <c r="B737" s="5" t="s">
        <v>49</v>
      </c>
      <c r="C737" s="5" t="s">
        <v>30</v>
      </c>
      <c r="D737" s="5" t="s">
        <v>976</v>
      </c>
      <c r="E737" s="15" t="str">
        <f t="shared" si="131"/>
        <v>B003</v>
      </c>
      <c r="F737" s="15" t="str">
        <f t="shared" si="121"/>
        <v>12618</v>
      </c>
      <c r="G737" s="15" t="str">
        <f t="shared" si="122"/>
        <v>3-1</v>
      </c>
      <c r="H737" s="5" t="s">
        <v>963</v>
      </c>
      <c r="I737" s="5">
        <f t="shared" si="123"/>
        <v>2</v>
      </c>
      <c r="J737" s="5">
        <f t="shared" si="124"/>
        <v>2022</v>
      </c>
      <c r="K737" s="5">
        <f t="shared" si="125"/>
        <v>9</v>
      </c>
      <c r="L737" s="7">
        <f t="shared" si="126"/>
        <v>44601</v>
      </c>
      <c r="M737" s="5" t="s">
        <v>963</v>
      </c>
      <c r="U737" s="5" t="s">
        <v>33</v>
      </c>
      <c r="V737" s="5" t="str">
        <f t="shared" si="127"/>
        <v>clientes - varios</v>
      </c>
      <c r="W737" s="5" t="str">
        <f t="shared" si="128"/>
        <v>CLIENTES - VARIOS</v>
      </c>
      <c r="X737" s="5" t="str">
        <f t="shared" si="129"/>
        <v>Clientes - Varios</v>
      </c>
      <c r="Y737" s="5">
        <v>99999999</v>
      </c>
      <c r="Z737" s="5" t="s">
        <v>34</v>
      </c>
      <c r="AA737" s="5" t="s">
        <v>35</v>
      </c>
      <c r="AD737" s="5" t="s">
        <v>36</v>
      </c>
      <c r="AE737" s="5">
        <v>508.47</v>
      </c>
      <c r="AF737" s="5">
        <v>0</v>
      </c>
      <c r="AG737" s="5">
        <v>91.53</v>
      </c>
      <c r="AH737" s="5">
        <f t="shared" si="130"/>
        <v>600</v>
      </c>
    </row>
    <row r="738" spans="1:34" x14ac:dyDescent="0.25">
      <c r="A738" s="5">
        <v>723</v>
      </c>
      <c r="B738" s="5" t="s">
        <v>49</v>
      </c>
      <c r="C738" s="5" t="s">
        <v>30</v>
      </c>
      <c r="D738" s="5" t="s">
        <v>977</v>
      </c>
      <c r="E738" s="15" t="str">
        <f t="shared" si="131"/>
        <v>B003</v>
      </c>
      <c r="F738" s="15" t="str">
        <f t="shared" si="121"/>
        <v>12617</v>
      </c>
      <c r="G738" s="15" t="str">
        <f t="shared" si="122"/>
        <v>3-1</v>
      </c>
      <c r="H738" s="5" t="s">
        <v>963</v>
      </c>
      <c r="I738" s="5">
        <f t="shared" si="123"/>
        <v>2</v>
      </c>
      <c r="J738" s="5">
        <f t="shared" si="124"/>
        <v>2022</v>
      </c>
      <c r="K738" s="5">
        <f t="shared" si="125"/>
        <v>9</v>
      </c>
      <c r="L738" s="7">
        <f t="shared" si="126"/>
        <v>44601</v>
      </c>
      <c r="M738" s="5" t="s">
        <v>963</v>
      </c>
      <c r="U738" s="5" t="s">
        <v>33</v>
      </c>
      <c r="V738" s="5" t="str">
        <f t="shared" si="127"/>
        <v>clientes - varios</v>
      </c>
      <c r="W738" s="5" t="str">
        <f t="shared" si="128"/>
        <v>CLIENTES - VARIOS</v>
      </c>
      <c r="X738" s="5" t="str">
        <f t="shared" si="129"/>
        <v>Clientes - Varios</v>
      </c>
      <c r="Y738" s="5">
        <v>99999999</v>
      </c>
      <c r="Z738" s="5" t="s">
        <v>34</v>
      </c>
      <c r="AA738" s="5" t="s">
        <v>35</v>
      </c>
      <c r="AD738" s="5" t="s">
        <v>36</v>
      </c>
      <c r="AE738" s="5">
        <v>508.47</v>
      </c>
      <c r="AF738" s="5">
        <v>0</v>
      </c>
      <c r="AG738" s="5">
        <v>91.53</v>
      </c>
      <c r="AH738" s="5">
        <f t="shared" si="130"/>
        <v>600</v>
      </c>
    </row>
    <row r="739" spans="1:34" x14ac:dyDescent="0.25">
      <c r="A739" s="5">
        <v>724</v>
      </c>
      <c r="B739" s="5" t="s">
        <v>29</v>
      </c>
      <c r="C739" s="5" t="s">
        <v>30</v>
      </c>
      <c r="D739" s="5" t="s">
        <v>978</v>
      </c>
      <c r="E739" s="15" t="str">
        <f t="shared" si="131"/>
        <v>B001</v>
      </c>
      <c r="F739" s="15" t="str">
        <f t="shared" si="121"/>
        <v>17089</v>
      </c>
      <c r="G739" s="15" t="str">
        <f t="shared" si="122"/>
        <v>1-1</v>
      </c>
      <c r="H739" s="5" t="s">
        <v>963</v>
      </c>
      <c r="I739" s="5">
        <f t="shared" si="123"/>
        <v>2</v>
      </c>
      <c r="J739" s="5">
        <f t="shared" si="124"/>
        <v>2022</v>
      </c>
      <c r="K739" s="5">
        <f t="shared" si="125"/>
        <v>9</v>
      </c>
      <c r="L739" s="7">
        <f t="shared" si="126"/>
        <v>44601</v>
      </c>
      <c r="M739" s="5" t="s">
        <v>963</v>
      </c>
      <c r="U739" s="5" t="s">
        <v>33</v>
      </c>
      <c r="V739" s="5" t="str">
        <f t="shared" si="127"/>
        <v>clientes - varios</v>
      </c>
      <c r="W739" s="5" t="str">
        <f t="shared" si="128"/>
        <v>CLIENTES - VARIOS</v>
      </c>
      <c r="X739" s="5" t="str">
        <f t="shared" si="129"/>
        <v>Clientes - Varios</v>
      </c>
      <c r="Y739" s="5">
        <v>99999999</v>
      </c>
      <c r="Z739" s="5" t="s">
        <v>34</v>
      </c>
      <c r="AA739" s="5" t="s">
        <v>35</v>
      </c>
      <c r="AD739" s="5" t="s">
        <v>36</v>
      </c>
      <c r="AE739" s="5">
        <v>423.73</v>
      </c>
      <c r="AF739" s="5">
        <v>0</v>
      </c>
      <c r="AG739" s="5">
        <v>76.27</v>
      </c>
      <c r="AH739" s="5">
        <f t="shared" si="130"/>
        <v>500</v>
      </c>
    </row>
    <row r="740" spans="1:34" x14ac:dyDescent="0.25">
      <c r="A740" s="5">
        <v>725</v>
      </c>
      <c r="B740" s="5" t="s">
        <v>29</v>
      </c>
      <c r="C740" s="5" t="s">
        <v>30</v>
      </c>
      <c r="D740" s="5" t="s">
        <v>979</v>
      </c>
      <c r="E740" s="15" t="str">
        <f t="shared" si="131"/>
        <v>B001</v>
      </c>
      <c r="F740" s="15" t="str">
        <f t="shared" si="121"/>
        <v>17088</v>
      </c>
      <c r="G740" s="15" t="str">
        <f t="shared" si="122"/>
        <v>1-1</v>
      </c>
      <c r="H740" s="5" t="s">
        <v>963</v>
      </c>
      <c r="I740" s="5">
        <f t="shared" si="123"/>
        <v>2</v>
      </c>
      <c r="J740" s="5">
        <f t="shared" si="124"/>
        <v>2022</v>
      </c>
      <c r="K740" s="5">
        <f t="shared" si="125"/>
        <v>9</v>
      </c>
      <c r="L740" s="7">
        <f t="shared" si="126"/>
        <v>44601</v>
      </c>
      <c r="M740" s="5" t="s">
        <v>963</v>
      </c>
      <c r="U740" s="5" t="s">
        <v>33</v>
      </c>
      <c r="V740" s="5" t="str">
        <f t="shared" si="127"/>
        <v>clientes - varios</v>
      </c>
      <c r="W740" s="5" t="str">
        <f t="shared" si="128"/>
        <v>CLIENTES - VARIOS</v>
      </c>
      <c r="X740" s="5" t="str">
        <f t="shared" si="129"/>
        <v>Clientes - Varios</v>
      </c>
      <c r="Y740" s="5">
        <v>99999999</v>
      </c>
      <c r="Z740" s="5" t="s">
        <v>34</v>
      </c>
      <c r="AA740" s="5" t="s">
        <v>35</v>
      </c>
      <c r="AD740" s="5" t="s">
        <v>36</v>
      </c>
      <c r="AE740" s="5">
        <v>508.47</v>
      </c>
      <c r="AF740" s="5">
        <v>0</v>
      </c>
      <c r="AG740" s="5">
        <v>91.53</v>
      </c>
      <c r="AH740" s="5">
        <f t="shared" si="130"/>
        <v>600</v>
      </c>
    </row>
    <row r="741" spans="1:34" x14ac:dyDescent="0.25">
      <c r="A741" s="5">
        <v>726</v>
      </c>
      <c r="B741" s="5" t="s">
        <v>29</v>
      </c>
      <c r="C741" s="5" t="s">
        <v>30</v>
      </c>
      <c r="D741" s="5" t="s">
        <v>980</v>
      </c>
      <c r="E741" s="15" t="str">
        <f t="shared" si="131"/>
        <v>B001</v>
      </c>
      <c r="F741" s="15" t="str">
        <f t="shared" si="121"/>
        <v>17087</v>
      </c>
      <c r="G741" s="15" t="str">
        <f t="shared" si="122"/>
        <v>1-1</v>
      </c>
      <c r="H741" s="5" t="s">
        <v>963</v>
      </c>
      <c r="I741" s="5">
        <f t="shared" si="123"/>
        <v>2</v>
      </c>
      <c r="J741" s="5">
        <f t="shared" si="124"/>
        <v>2022</v>
      </c>
      <c r="K741" s="5">
        <f t="shared" si="125"/>
        <v>9</v>
      </c>
      <c r="L741" s="7">
        <f t="shared" si="126"/>
        <v>44601</v>
      </c>
      <c r="M741" s="5" t="s">
        <v>963</v>
      </c>
      <c r="U741" s="5" t="s">
        <v>33</v>
      </c>
      <c r="V741" s="5" t="str">
        <f t="shared" si="127"/>
        <v>clientes - varios</v>
      </c>
      <c r="W741" s="5" t="str">
        <f t="shared" si="128"/>
        <v>CLIENTES - VARIOS</v>
      </c>
      <c r="X741" s="5" t="str">
        <f t="shared" si="129"/>
        <v>Clientes - Varios</v>
      </c>
      <c r="Y741" s="5">
        <v>99999999</v>
      </c>
      <c r="Z741" s="5" t="s">
        <v>34</v>
      </c>
      <c r="AA741" s="5" t="s">
        <v>35</v>
      </c>
      <c r="AD741" s="5" t="s">
        <v>36</v>
      </c>
      <c r="AE741" s="5">
        <v>508.47</v>
      </c>
      <c r="AF741" s="5">
        <v>0</v>
      </c>
      <c r="AG741" s="5">
        <v>91.53</v>
      </c>
      <c r="AH741" s="5">
        <f t="shared" si="130"/>
        <v>600</v>
      </c>
    </row>
    <row r="742" spans="1:34" x14ac:dyDescent="0.25">
      <c r="A742" s="5">
        <v>727</v>
      </c>
      <c r="B742" s="5" t="s">
        <v>29</v>
      </c>
      <c r="C742" s="5" t="s">
        <v>30</v>
      </c>
      <c r="D742" s="5" t="s">
        <v>981</v>
      </c>
      <c r="E742" s="15" t="str">
        <f t="shared" si="131"/>
        <v>B001</v>
      </c>
      <c r="F742" s="15" t="str">
        <f t="shared" si="121"/>
        <v>17086</v>
      </c>
      <c r="G742" s="15" t="str">
        <f t="shared" si="122"/>
        <v>1-1</v>
      </c>
      <c r="H742" s="5" t="s">
        <v>963</v>
      </c>
      <c r="I742" s="5">
        <f t="shared" si="123"/>
        <v>2</v>
      </c>
      <c r="J742" s="5">
        <f t="shared" si="124"/>
        <v>2022</v>
      </c>
      <c r="K742" s="5">
        <f t="shared" si="125"/>
        <v>9</v>
      </c>
      <c r="L742" s="7">
        <f t="shared" si="126"/>
        <v>44601</v>
      </c>
      <c r="M742" s="5" t="s">
        <v>963</v>
      </c>
      <c r="U742" s="5" t="s">
        <v>33</v>
      </c>
      <c r="V742" s="5" t="str">
        <f t="shared" si="127"/>
        <v>clientes - varios</v>
      </c>
      <c r="W742" s="5" t="str">
        <f t="shared" si="128"/>
        <v>CLIENTES - VARIOS</v>
      </c>
      <c r="X742" s="5" t="str">
        <f t="shared" si="129"/>
        <v>Clientes - Varios</v>
      </c>
      <c r="Y742" s="5">
        <v>99999999</v>
      </c>
      <c r="Z742" s="5" t="s">
        <v>34</v>
      </c>
      <c r="AA742" s="5" t="s">
        <v>35</v>
      </c>
      <c r="AD742" s="5" t="s">
        <v>36</v>
      </c>
      <c r="AE742" s="5">
        <v>508.47</v>
      </c>
      <c r="AF742" s="5">
        <v>0</v>
      </c>
      <c r="AG742" s="5">
        <v>91.53</v>
      </c>
      <c r="AH742" s="5">
        <f t="shared" si="130"/>
        <v>600</v>
      </c>
    </row>
    <row r="743" spans="1:34" x14ac:dyDescent="0.25">
      <c r="A743" s="5">
        <v>728</v>
      </c>
      <c r="B743" s="5" t="s">
        <v>29</v>
      </c>
      <c r="C743" s="5" t="s">
        <v>38</v>
      </c>
      <c r="D743" s="5" t="s">
        <v>982</v>
      </c>
      <c r="E743" s="15" t="str">
        <f t="shared" si="131"/>
        <v>F001</v>
      </c>
      <c r="F743" s="15" t="str">
        <f t="shared" si="121"/>
        <v>8435</v>
      </c>
      <c r="G743" s="15" t="str">
        <f t="shared" si="122"/>
        <v>1-8</v>
      </c>
      <c r="H743" s="5" t="s">
        <v>963</v>
      </c>
      <c r="I743" s="5">
        <f t="shared" si="123"/>
        <v>2</v>
      </c>
      <c r="J743" s="5">
        <f t="shared" si="124"/>
        <v>2022</v>
      </c>
      <c r="K743" s="5">
        <f t="shared" si="125"/>
        <v>9</v>
      </c>
      <c r="L743" s="7">
        <f t="shared" si="126"/>
        <v>44601</v>
      </c>
      <c r="M743" s="5" t="s">
        <v>963</v>
      </c>
      <c r="S743" s="5" t="s">
        <v>40</v>
      </c>
      <c r="T743" s="5" t="s">
        <v>41</v>
      </c>
      <c r="U743" s="5" t="s">
        <v>295</v>
      </c>
      <c r="V743" s="5" t="str">
        <f t="shared" si="127"/>
        <v>guerra choroco milton luis</v>
      </c>
      <c r="W743" s="5" t="str">
        <f t="shared" si="128"/>
        <v>GUERRA CHOROCO MILTON LUIS</v>
      </c>
      <c r="X743" s="5" t="str">
        <f t="shared" si="129"/>
        <v>Guerra Choroco Milton Luis</v>
      </c>
      <c r="Y743" s="5">
        <v>10479220285</v>
      </c>
      <c r="Z743" s="5" t="s">
        <v>34</v>
      </c>
      <c r="AA743" s="5" t="s">
        <v>35</v>
      </c>
      <c r="AD743" s="5" t="s">
        <v>36</v>
      </c>
      <c r="AE743" s="5">
        <v>847.46</v>
      </c>
      <c r="AF743" s="5">
        <v>0</v>
      </c>
      <c r="AG743" s="5">
        <v>152.54</v>
      </c>
      <c r="AH743" s="5">
        <f t="shared" si="130"/>
        <v>1000</v>
      </c>
    </row>
    <row r="744" spans="1:34" x14ac:dyDescent="0.25">
      <c r="A744" s="5">
        <v>729</v>
      </c>
      <c r="B744" s="5" t="s">
        <v>29</v>
      </c>
      <c r="C744" s="5" t="s">
        <v>38</v>
      </c>
      <c r="D744" s="5" t="s">
        <v>983</v>
      </c>
      <c r="E744" s="15" t="str">
        <f t="shared" si="131"/>
        <v>F001</v>
      </c>
      <c r="F744" s="15" t="str">
        <f t="shared" si="121"/>
        <v>8434</v>
      </c>
      <c r="G744" s="15" t="str">
        <f t="shared" si="122"/>
        <v>1-8</v>
      </c>
      <c r="H744" s="5" t="s">
        <v>963</v>
      </c>
      <c r="I744" s="5">
        <f t="shared" si="123"/>
        <v>2</v>
      </c>
      <c r="J744" s="5">
        <f t="shared" si="124"/>
        <v>2022</v>
      </c>
      <c r="K744" s="5">
        <f t="shared" si="125"/>
        <v>9</v>
      </c>
      <c r="L744" s="7">
        <f t="shared" si="126"/>
        <v>44601</v>
      </c>
      <c r="M744" s="5" t="s">
        <v>963</v>
      </c>
      <c r="R744" s="5" t="s">
        <v>66</v>
      </c>
      <c r="S744" s="5" t="s">
        <v>40</v>
      </c>
      <c r="T744" s="5" t="s">
        <v>41</v>
      </c>
      <c r="U744" s="5" t="s">
        <v>67</v>
      </c>
      <c r="V744" s="5" t="str">
        <f t="shared" si="127"/>
        <v>regalado cieza segundo</v>
      </c>
      <c r="W744" s="5" t="str">
        <f t="shared" si="128"/>
        <v>REGALADO CIEZA SEGUNDO</v>
      </c>
      <c r="X744" s="5" t="str">
        <f t="shared" si="129"/>
        <v>Regalado Cieza Segundo</v>
      </c>
      <c r="Y744" s="5">
        <v>10166087916</v>
      </c>
      <c r="Z744" s="5" t="s">
        <v>34</v>
      </c>
      <c r="AA744" s="5" t="s">
        <v>35</v>
      </c>
      <c r="AD744" s="5" t="s">
        <v>36</v>
      </c>
      <c r="AE744" s="5">
        <v>2457.63</v>
      </c>
      <c r="AF744" s="5">
        <v>0</v>
      </c>
      <c r="AG744" s="5">
        <v>442.37</v>
      </c>
      <c r="AH744" s="5">
        <f t="shared" si="130"/>
        <v>2900</v>
      </c>
    </row>
    <row r="745" spans="1:34" x14ac:dyDescent="0.25">
      <c r="A745" s="5">
        <v>730</v>
      </c>
      <c r="B745" s="5" t="s">
        <v>29</v>
      </c>
      <c r="C745" s="5" t="s">
        <v>38</v>
      </c>
      <c r="D745" s="5" t="s">
        <v>984</v>
      </c>
      <c r="E745" s="15" t="str">
        <f t="shared" si="131"/>
        <v>F001</v>
      </c>
      <c r="F745" s="15" t="str">
        <f t="shared" si="121"/>
        <v>8433</v>
      </c>
      <c r="G745" s="15" t="str">
        <f t="shared" si="122"/>
        <v>1-8</v>
      </c>
      <c r="H745" s="5" t="s">
        <v>963</v>
      </c>
      <c r="I745" s="5">
        <f t="shared" si="123"/>
        <v>2</v>
      </c>
      <c r="J745" s="5">
        <f t="shared" si="124"/>
        <v>2022</v>
      </c>
      <c r="K745" s="5">
        <f t="shared" si="125"/>
        <v>9</v>
      </c>
      <c r="L745" s="7">
        <f t="shared" si="126"/>
        <v>44601</v>
      </c>
      <c r="M745" s="5" t="s">
        <v>963</v>
      </c>
      <c r="R745" s="5" t="s">
        <v>66</v>
      </c>
      <c r="S745" s="5" t="s">
        <v>40</v>
      </c>
      <c r="T745" s="5" t="s">
        <v>41</v>
      </c>
      <c r="U745" s="5" t="s">
        <v>67</v>
      </c>
      <c r="V745" s="5" t="str">
        <f t="shared" si="127"/>
        <v>regalado cieza segundo</v>
      </c>
      <c r="W745" s="5" t="str">
        <f t="shared" si="128"/>
        <v>REGALADO CIEZA SEGUNDO</v>
      </c>
      <c r="X745" s="5" t="str">
        <f t="shared" si="129"/>
        <v>Regalado Cieza Segundo</v>
      </c>
      <c r="Y745" s="5">
        <v>10166087916</v>
      </c>
      <c r="Z745" s="5" t="s">
        <v>34</v>
      </c>
      <c r="AA745" s="5" t="s">
        <v>35</v>
      </c>
      <c r="AD745" s="5" t="s">
        <v>36</v>
      </c>
      <c r="AE745" s="5">
        <v>2457.63</v>
      </c>
      <c r="AF745" s="5">
        <v>0</v>
      </c>
      <c r="AG745" s="5">
        <v>442.37</v>
      </c>
      <c r="AH745" s="5">
        <f t="shared" si="130"/>
        <v>2900</v>
      </c>
    </row>
    <row r="746" spans="1:34" x14ac:dyDescent="0.25">
      <c r="A746" s="5">
        <v>731</v>
      </c>
      <c r="B746" s="5" t="s">
        <v>29</v>
      </c>
      <c r="C746" s="5" t="s">
        <v>30</v>
      </c>
      <c r="D746" s="5" t="s">
        <v>985</v>
      </c>
      <c r="E746" s="15" t="str">
        <f t="shared" si="131"/>
        <v>B001</v>
      </c>
      <c r="F746" s="15" t="str">
        <f t="shared" si="121"/>
        <v>17085</v>
      </c>
      <c r="G746" s="15" t="str">
        <f t="shared" si="122"/>
        <v>1-1</v>
      </c>
      <c r="H746" s="5" t="s">
        <v>963</v>
      </c>
      <c r="I746" s="5">
        <f t="shared" si="123"/>
        <v>2</v>
      </c>
      <c r="J746" s="5">
        <f t="shared" si="124"/>
        <v>2022</v>
      </c>
      <c r="K746" s="5">
        <f t="shared" si="125"/>
        <v>9</v>
      </c>
      <c r="L746" s="7">
        <f t="shared" si="126"/>
        <v>44601</v>
      </c>
      <c r="M746" s="5" t="s">
        <v>963</v>
      </c>
      <c r="U746" s="5" t="s">
        <v>33</v>
      </c>
      <c r="V746" s="5" t="str">
        <f t="shared" si="127"/>
        <v>clientes - varios</v>
      </c>
      <c r="W746" s="5" t="str">
        <f t="shared" si="128"/>
        <v>CLIENTES - VARIOS</v>
      </c>
      <c r="X746" s="5" t="str">
        <f t="shared" si="129"/>
        <v>Clientes - Varios</v>
      </c>
      <c r="Y746" s="5">
        <v>99999999</v>
      </c>
      <c r="Z746" s="5" t="s">
        <v>34</v>
      </c>
      <c r="AA746" s="5" t="s">
        <v>35</v>
      </c>
      <c r="AD746" s="5" t="s">
        <v>36</v>
      </c>
      <c r="AE746" s="5">
        <v>42.37</v>
      </c>
      <c r="AF746" s="5">
        <v>0</v>
      </c>
      <c r="AG746" s="5">
        <v>7.63</v>
      </c>
      <c r="AH746" s="5">
        <f t="shared" si="130"/>
        <v>50</v>
      </c>
    </row>
    <row r="747" spans="1:34" x14ac:dyDescent="0.25">
      <c r="A747" s="5">
        <v>732</v>
      </c>
      <c r="B747" s="5" t="s">
        <v>55</v>
      </c>
      <c r="C747" s="5" t="s">
        <v>38</v>
      </c>
      <c r="D747" s="5" t="s">
        <v>986</v>
      </c>
      <c r="E747" s="15" t="str">
        <f t="shared" si="131"/>
        <v>F002</v>
      </c>
      <c r="F747" s="15" t="str">
        <f t="shared" si="121"/>
        <v>3454</v>
      </c>
      <c r="G747" s="15" t="str">
        <f t="shared" si="122"/>
        <v>2-3</v>
      </c>
      <c r="H747" s="5" t="s">
        <v>963</v>
      </c>
      <c r="I747" s="5">
        <f t="shared" si="123"/>
        <v>2</v>
      </c>
      <c r="J747" s="5">
        <f t="shared" si="124"/>
        <v>2022</v>
      </c>
      <c r="K747" s="5">
        <f t="shared" si="125"/>
        <v>9</v>
      </c>
      <c r="L747" s="7">
        <f t="shared" si="126"/>
        <v>44601</v>
      </c>
      <c r="M747" s="5" t="s">
        <v>963</v>
      </c>
      <c r="R747" s="5" t="s">
        <v>987</v>
      </c>
      <c r="S747" s="5" t="s">
        <v>389</v>
      </c>
      <c r="T747" s="5" t="s">
        <v>390</v>
      </c>
      <c r="U747" s="5" t="s">
        <v>988</v>
      </c>
      <c r="V747" s="5" t="str">
        <f t="shared" si="127"/>
        <v>caja municip.ahorro y credito sullana s. a.</v>
      </c>
      <c r="W747" s="5" t="str">
        <f t="shared" si="128"/>
        <v>CAJA MUNICIP.AHORRO Y CREDITO SULLANA S. A.</v>
      </c>
      <c r="X747" s="5" t="str">
        <f t="shared" si="129"/>
        <v>Caja Municip.Ahorro Y Credito Sullana S. A.</v>
      </c>
      <c r="Y747" s="5">
        <v>20102881347</v>
      </c>
      <c r="Z747" s="5" t="s">
        <v>34</v>
      </c>
      <c r="AA747" s="5" t="s">
        <v>35</v>
      </c>
      <c r="AD747" s="5" t="s">
        <v>36</v>
      </c>
      <c r="AE747" s="5">
        <v>203.39</v>
      </c>
      <c r="AF747" s="5">
        <v>0</v>
      </c>
      <c r="AG747" s="5">
        <v>36.61</v>
      </c>
      <c r="AH747" s="5">
        <f t="shared" si="130"/>
        <v>240</v>
      </c>
    </row>
    <row r="748" spans="1:34" x14ac:dyDescent="0.25">
      <c r="A748" s="5">
        <v>733</v>
      </c>
      <c r="B748" s="5" t="s">
        <v>29</v>
      </c>
      <c r="C748" s="5" t="s">
        <v>38</v>
      </c>
      <c r="D748" s="5" t="s">
        <v>989</v>
      </c>
      <c r="E748" s="15" t="str">
        <f t="shared" si="131"/>
        <v>F001</v>
      </c>
      <c r="F748" s="15" t="str">
        <f t="shared" si="121"/>
        <v>8432</v>
      </c>
      <c r="G748" s="15" t="str">
        <f t="shared" si="122"/>
        <v>1-8</v>
      </c>
      <c r="H748" s="5" t="s">
        <v>963</v>
      </c>
      <c r="I748" s="5">
        <f t="shared" si="123"/>
        <v>2</v>
      </c>
      <c r="J748" s="5">
        <f t="shared" si="124"/>
        <v>2022</v>
      </c>
      <c r="K748" s="5">
        <f t="shared" si="125"/>
        <v>9</v>
      </c>
      <c r="L748" s="7">
        <f t="shared" si="126"/>
        <v>44601</v>
      </c>
      <c r="M748" s="5" t="s">
        <v>963</v>
      </c>
      <c r="R748" s="5" t="s">
        <v>990</v>
      </c>
      <c r="S748" s="5" t="s">
        <v>168</v>
      </c>
      <c r="T748" s="5" t="s">
        <v>169</v>
      </c>
      <c r="U748" s="5" t="s">
        <v>991</v>
      </c>
      <c r="V748" s="5" t="str">
        <f t="shared" si="127"/>
        <v>transportes e inversiones bustamante estela s.a.c.</v>
      </c>
      <c r="W748" s="5" t="str">
        <f t="shared" si="128"/>
        <v>TRANSPORTES E INVERSIONES BUSTAMANTE ESTELA S.A.C.</v>
      </c>
      <c r="X748" s="5" t="str">
        <f t="shared" si="129"/>
        <v>Transportes E Inversiones Bustamante Estela S.A.C.</v>
      </c>
      <c r="Y748" s="5">
        <v>20606562978</v>
      </c>
      <c r="Z748" s="5" t="s">
        <v>34</v>
      </c>
      <c r="AA748" s="5" t="s">
        <v>35</v>
      </c>
      <c r="AD748" s="5" t="s">
        <v>36</v>
      </c>
      <c r="AE748" s="5">
        <v>172.03</v>
      </c>
      <c r="AF748" s="5">
        <v>0</v>
      </c>
      <c r="AG748" s="5">
        <v>30.97</v>
      </c>
      <c r="AH748" s="5">
        <f t="shared" si="130"/>
        <v>203</v>
      </c>
    </row>
    <row r="749" spans="1:34" x14ac:dyDescent="0.25">
      <c r="A749" s="5">
        <v>734</v>
      </c>
      <c r="B749" s="5" t="s">
        <v>29</v>
      </c>
      <c r="C749" s="5" t="s">
        <v>38</v>
      </c>
      <c r="D749" s="5" t="s">
        <v>992</v>
      </c>
      <c r="E749" s="15" t="str">
        <f t="shared" si="131"/>
        <v>F001</v>
      </c>
      <c r="F749" s="15" t="str">
        <f t="shared" si="121"/>
        <v>8431</v>
      </c>
      <c r="G749" s="15" t="str">
        <f t="shared" si="122"/>
        <v>1-8</v>
      </c>
      <c r="H749" s="5" t="s">
        <v>963</v>
      </c>
      <c r="I749" s="5">
        <f t="shared" si="123"/>
        <v>2</v>
      </c>
      <c r="J749" s="5">
        <f t="shared" si="124"/>
        <v>2022</v>
      </c>
      <c r="K749" s="5">
        <f t="shared" si="125"/>
        <v>9</v>
      </c>
      <c r="L749" s="7">
        <f t="shared" si="126"/>
        <v>44601</v>
      </c>
      <c r="M749" s="5" t="s">
        <v>963</v>
      </c>
      <c r="S749" s="5" t="s">
        <v>40</v>
      </c>
      <c r="T749" s="5" t="s">
        <v>41</v>
      </c>
      <c r="U749" s="5" t="s">
        <v>83</v>
      </c>
      <c r="V749" s="5" t="str">
        <f t="shared" si="127"/>
        <v>sosa pagaza elias fernando</v>
      </c>
      <c r="W749" s="5" t="str">
        <f t="shared" si="128"/>
        <v>SOSA PAGAZA ELIAS FERNANDO</v>
      </c>
      <c r="X749" s="5" t="str">
        <f t="shared" si="129"/>
        <v>Sosa Pagaza Elias Fernando</v>
      </c>
      <c r="Y749" s="5">
        <v>10000974787</v>
      </c>
      <c r="Z749" s="5" t="s">
        <v>34</v>
      </c>
      <c r="AA749" s="5" t="s">
        <v>35</v>
      </c>
      <c r="AD749" s="5" t="s">
        <v>36</v>
      </c>
      <c r="AE749" s="5">
        <v>158.47999999999999</v>
      </c>
      <c r="AF749" s="5">
        <v>0</v>
      </c>
      <c r="AG749" s="5">
        <v>28.53</v>
      </c>
      <c r="AH749" s="5">
        <f t="shared" si="130"/>
        <v>187.01</v>
      </c>
    </row>
    <row r="750" spans="1:34" x14ac:dyDescent="0.25">
      <c r="A750" s="5">
        <v>735</v>
      </c>
      <c r="B750" s="5" t="s">
        <v>29</v>
      </c>
      <c r="C750" s="5" t="s">
        <v>38</v>
      </c>
      <c r="D750" s="5" t="s">
        <v>993</v>
      </c>
      <c r="E750" s="15" t="str">
        <f t="shared" si="131"/>
        <v>F001</v>
      </c>
      <c r="F750" s="15" t="str">
        <f t="shared" si="121"/>
        <v>8430</v>
      </c>
      <c r="G750" s="15" t="str">
        <f t="shared" si="122"/>
        <v>1-8</v>
      </c>
      <c r="H750" s="5" t="s">
        <v>963</v>
      </c>
      <c r="I750" s="5">
        <f t="shared" si="123"/>
        <v>2</v>
      </c>
      <c r="J750" s="5">
        <f t="shared" si="124"/>
        <v>2022</v>
      </c>
      <c r="K750" s="5">
        <f t="shared" si="125"/>
        <v>9</v>
      </c>
      <c r="L750" s="7">
        <f t="shared" si="126"/>
        <v>44601</v>
      </c>
      <c r="M750" s="5" t="s">
        <v>963</v>
      </c>
      <c r="U750" s="5" t="s">
        <v>153</v>
      </c>
      <c r="V750" s="5" t="str">
        <f t="shared" si="127"/>
        <v>llamo diaz luz yuliana</v>
      </c>
      <c r="W750" s="5" t="str">
        <f t="shared" si="128"/>
        <v>LLAMO DIAZ LUZ YULIANA</v>
      </c>
      <c r="X750" s="5" t="str">
        <f t="shared" si="129"/>
        <v>Llamo Diaz Luz Yuliana</v>
      </c>
      <c r="Y750" s="5">
        <v>10767675084</v>
      </c>
      <c r="Z750" s="5" t="s">
        <v>34</v>
      </c>
      <c r="AA750" s="5" t="s">
        <v>35</v>
      </c>
      <c r="AD750" s="5" t="s">
        <v>36</v>
      </c>
      <c r="AE750" s="5">
        <v>423.73</v>
      </c>
      <c r="AF750" s="5">
        <v>0</v>
      </c>
      <c r="AG750" s="5">
        <v>76.27</v>
      </c>
      <c r="AH750" s="5">
        <f t="shared" si="130"/>
        <v>500</v>
      </c>
    </row>
    <row r="751" spans="1:34" x14ac:dyDescent="0.25">
      <c r="A751" s="5">
        <v>736</v>
      </c>
      <c r="B751" s="5" t="s">
        <v>29</v>
      </c>
      <c r="C751" s="5" t="s">
        <v>38</v>
      </c>
      <c r="D751" s="5" t="s">
        <v>994</v>
      </c>
      <c r="E751" s="15" t="str">
        <f t="shared" si="131"/>
        <v>F001</v>
      </c>
      <c r="F751" s="15" t="str">
        <f t="shared" si="121"/>
        <v>8429</v>
      </c>
      <c r="G751" s="15" t="str">
        <f t="shared" si="122"/>
        <v>1-8</v>
      </c>
      <c r="H751" s="5" t="s">
        <v>963</v>
      </c>
      <c r="I751" s="5">
        <f t="shared" si="123"/>
        <v>2</v>
      </c>
      <c r="J751" s="5">
        <f t="shared" si="124"/>
        <v>2022</v>
      </c>
      <c r="K751" s="5">
        <f t="shared" si="125"/>
        <v>9</v>
      </c>
      <c r="L751" s="7">
        <f t="shared" si="126"/>
        <v>44601</v>
      </c>
      <c r="M751" s="5" t="s">
        <v>963</v>
      </c>
      <c r="R751" s="5" t="s">
        <v>41</v>
      </c>
      <c r="S751" s="5" t="s">
        <v>40</v>
      </c>
      <c r="T751" s="5" t="s">
        <v>41</v>
      </c>
      <c r="U751" s="5" t="s">
        <v>995</v>
      </c>
      <c r="V751" s="5" t="str">
        <f t="shared" si="127"/>
        <v>adriano laban jorge edilberto</v>
      </c>
      <c r="W751" s="5" t="str">
        <f t="shared" si="128"/>
        <v>ADRIANO LABAN JORGE EDILBERTO</v>
      </c>
      <c r="X751" s="5" t="str">
        <f t="shared" si="129"/>
        <v>Adriano Laban Jorge Edilberto</v>
      </c>
      <c r="Y751" s="5">
        <v>10174501161</v>
      </c>
      <c r="Z751" s="5" t="s">
        <v>34</v>
      </c>
      <c r="AA751" s="5" t="s">
        <v>35</v>
      </c>
      <c r="AD751" s="5" t="s">
        <v>36</v>
      </c>
      <c r="AE751" s="5">
        <v>84.75</v>
      </c>
      <c r="AF751" s="5">
        <v>0</v>
      </c>
      <c r="AG751" s="5">
        <v>15.25</v>
      </c>
      <c r="AH751" s="5">
        <f t="shared" si="130"/>
        <v>100</v>
      </c>
    </row>
    <row r="752" spans="1:34" x14ac:dyDescent="0.25">
      <c r="A752" s="5">
        <v>737</v>
      </c>
      <c r="B752" s="5" t="s">
        <v>29</v>
      </c>
      <c r="C752" s="5" t="s">
        <v>38</v>
      </c>
      <c r="D752" s="5" t="s">
        <v>996</v>
      </c>
      <c r="E752" s="15" t="str">
        <f t="shared" si="131"/>
        <v>F001</v>
      </c>
      <c r="F752" s="15" t="str">
        <f t="shared" si="121"/>
        <v>8428</v>
      </c>
      <c r="G752" s="15" t="str">
        <f t="shared" si="122"/>
        <v>1-8</v>
      </c>
      <c r="H752" s="5" t="s">
        <v>963</v>
      </c>
      <c r="I752" s="5">
        <f t="shared" si="123"/>
        <v>2</v>
      </c>
      <c r="J752" s="5">
        <f t="shared" si="124"/>
        <v>2022</v>
      </c>
      <c r="K752" s="5">
        <f t="shared" si="125"/>
        <v>9</v>
      </c>
      <c r="L752" s="7">
        <f t="shared" si="126"/>
        <v>44601</v>
      </c>
      <c r="M752" s="5" t="s">
        <v>963</v>
      </c>
      <c r="U752" s="5" t="s">
        <v>312</v>
      </c>
      <c r="V752" s="5" t="str">
        <f t="shared" si="127"/>
        <v>inversiones tantalean cayotopa</v>
      </c>
      <c r="W752" s="5" t="str">
        <f t="shared" si="128"/>
        <v>INVERSIONES TANTALEAN CAYOTOPA</v>
      </c>
      <c r="X752" s="5" t="str">
        <f t="shared" si="129"/>
        <v>Inversiones Tantalean Cayotopa</v>
      </c>
      <c r="Y752" s="5">
        <v>20608161296</v>
      </c>
      <c r="Z752" s="5" t="s">
        <v>34</v>
      </c>
      <c r="AA752" s="5" t="s">
        <v>35</v>
      </c>
      <c r="AD752" s="5" t="s">
        <v>36</v>
      </c>
      <c r="AE752" s="5">
        <v>16.95</v>
      </c>
      <c r="AF752" s="5">
        <v>0</v>
      </c>
      <c r="AG752" s="5">
        <v>3.05</v>
      </c>
      <c r="AH752" s="5">
        <f t="shared" si="130"/>
        <v>20</v>
      </c>
    </row>
    <row r="753" spans="1:34" x14ac:dyDescent="0.25">
      <c r="A753" s="5">
        <v>738</v>
      </c>
      <c r="B753" s="5" t="s">
        <v>29</v>
      </c>
      <c r="C753" s="5" t="s">
        <v>38</v>
      </c>
      <c r="D753" s="5" t="s">
        <v>997</v>
      </c>
      <c r="E753" s="15" t="str">
        <f t="shared" si="131"/>
        <v>F001</v>
      </c>
      <c r="F753" s="15" t="str">
        <f t="shared" si="121"/>
        <v>8427</v>
      </c>
      <c r="G753" s="15" t="str">
        <f t="shared" si="122"/>
        <v>1-8</v>
      </c>
      <c r="H753" s="5" t="s">
        <v>963</v>
      </c>
      <c r="I753" s="5">
        <f t="shared" si="123"/>
        <v>2</v>
      </c>
      <c r="J753" s="5">
        <f t="shared" si="124"/>
        <v>2022</v>
      </c>
      <c r="K753" s="5">
        <f t="shared" si="125"/>
        <v>9</v>
      </c>
      <c r="L753" s="7">
        <f t="shared" si="126"/>
        <v>44601</v>
      </c>
      <c r="M753" s="5" t="s">
        <v>963</v>
      </c>
      <c r="U753" s="5" t="s">
        <v>312</v>
      </c>
      <c r="V753" s="5" t="str">
        <f t="shared" si="127"/>
        <v>inversiones tantalean cayotopa</v>
      </c>
      <c r="W753" s="5" t="str">
        <f t="shared" si="128"/>
        <v>INVERSIONES TANTALEAN CAYOTOPA</v>
      </c>
      <c r="X753" s="5" t="str">
        <f t="shared" si="129"/>
        <v>Inversiones Tantalean Cayotopa</v>
      </c>
      <c r="Y753" s="5">
        <v>20608161296</v>
      </c>
      <c r="Z753" s="5" t="s">
        <v>34</v>
      </c>
      <c r="AA753" s="5" t="s">
        <v>35</v>
      </c>
      <c r="AD753" s="5" t="s">
        <v>36</v>
      </c>
      <c r="AE753" s="5">
        <v>16.95</v>
      </c>
      <c r="AF753" s="5">
        <v>0</v>
      </c>
      <c r="AG753" s="5">
        <v>3.05</v>
      </c>
      <c r="AH753" s="5">
        <f t="shared" si="130"/>
        <v>20</v>
      </c>
    </row>
    <row r="754" spans="1:34" x14ac:dyDescent="0.25">
      <c r="A754" s="5">
        <v>739</v>
      </c>
      <c r="B754" s="5" t="s">
        <v>29</v>
      </c>
      <c r="C754" s="5" t="s">
        <v>38</v>
      </c>
      <c r="D754" s="5" t="s">
        <v>998</v>
      </c>
      <c r="E754" s="15" t="str">
        <f t="shared" si="131"/>
        <v>F001</v>
      </c>
      <c r="F754" s="15" t="str">
        <f t="shared" si="121"/>
        <v>8426</v>
      </c>
      <c r="G754" s="15" t="str">
        <f t="shared" si="122"/>
        <v>1-8</v>
      </c>
      <c r="H754" s="5" t="s">
        <v>963</v>
      </c>
      <c r="I754" s="5">
        <f t="shared" si="123"/>
        <v>2</v>
      </c>
      <c r="J754" s="5">
        <f t="shared" si="124"/>
        <v>2022</v>
      </c>
      <c r="K754" s="5">
        <f t="shared" si="125"/>
        <v>9</v>
      </c>
      <c r="L754" s="7">
        <f t="shared" si="126"/>
        <v>44601</v>
      </c>
      <c r="M754" s="5" t="s">
        <v>963</v>
      </c>
      <c r="S754" s="5" t="s">
        <v>168</v>
      </c>
      <c r="T754" s="5" t="s">
        <v>169</v>
      </c>
      <c r="U754" s="5" t="s">
        <v>269</v>
      </c>
      <c r="V754" s="5" t="str">
        <f t="shared" si="127"/>
        <v>rios coronel maria marcelina</v>
      </c>
      <c r="W754" s="5" t="str">
        <f t="shared" si="128"/>
        <v>RIOS CORONEL MARIA MARCELINA</v>
      </c>
      <c r="X754" s="5" t="str">
        <f t="shared" si="129"/>
        <v>Rios Coronel Maria Marcelina</v>
      </c>
      <c r="Y754" s="5">
        <v>10451194114</v>
      </c>
      <c r="Z754" s="5" t="s">
        <v>34</v>
      </c>
      <c r="AA754" s="5" t="s">
        <v>35</v>
      </c>
      <c r="AD754" s="5" t="s">
        <v>36</v>
      </c>
      <c r="AE754" s="5">
        <v>423.73</v>
      </c>
      <c r="AF754" s="5">
        <v>0</v>
      </c>
      <c r="AG754" s="5">
        <v>76.27</v>
      </c>
      <c r="AH754" s="5">
        <f t="shared" si="130"/>
        <v>500</v>
      </c>
    </row>
    <row r="755" spans="1:34" x14ac:dyDescent="0.25">
      <c r="A755" s="5">
        <v>740</v>
      </c>
      <c r="B755" s="5" t="s">
        <v>29</v>
      </c>
      <c r="C755" s="5" t="s">
        <v>38</v>
      </c>
      <c r="D755" s="5" t="s">
        <v>999</v>
      </c>
      <c r="E755" s="15" t="str">
        <f t="shared" si="131"/>
        <v>F001</v>
      </c>
      <c r="F755" s="15" t="str">
        <f t="shared" si="121"/>
        <v>8425</v>
      </c>
      <c r="G755" s="15" t="str">
        <f t="shared" si="122"/>
        <v>1-8</v>
      </c>
      <c r="H755" s="5" t="s">
        <v>963</v>
      </c>
      <c r="I755" s="5">
        <f t="shared" si="123"/>
        <v>2</v>
      </c>
      <c r="J755" s="5">
        <f t="shared" si="124"/>
        <v>2022</v>
      </c>
      <c r="K755" s="5">
        <f t="shared" si="125"/>
        <v>9</v>
      </c>
      <c r="L755" s="7">
        <f t="shared" si="126"/>
        <v>44601</v>
      </c>
      <c r="M755" s="5" t="s">
        <v>963</v>
      </c>
      <c r="R755" s="5" t="s">
        <v>66</v>
      </c>
      <c r="S755" s="5" t="s">
        <v>40</v>
      </c>
      <c r="T755" s="5" t="s">
        <v>41</v>
      </c>
      <c r="U755" s="5" t="s">
        <v>67</v>
      </c>
      <c r="V755" s="5" t="str">
        <f t="shared" si="127"/>
        <v>regalado cieza segundo</v>
      </c>
      <c r="W755" s="5" t="str">
        <f t="shared" si="128"/>
        <v>REGALADO CIEZA SEGUNDO</v>
      </c>
      <c r="X755" s="5" t="str">
        <f t="shared" si="129"/>
        <v>Regalado Cieza Segundo</v>
      </c>
      <c r="Y755" s="5">
        <v>10166087916</v>
      </c>
      <c r="Z755" s="5" t="s">
        <v>34</v>
      </c>
      <c r="AA755" s="5" t="s">
        <v>35</v>
      </c>
      <c r="AD755" s="5" t="s">
        <v>36</v>
      </c>
      <c r="AE755" s="5">
        <v>2457.63</v>
      </c>
      <c r="AF755" s="5">
        <v>0</v>
      </c>
      <c r="AG755" s="5">
        <v>442.37</v>
      </c>
      <c r="AH755" s="5">
        <f t="shared" si="130"/>
        <v>2900</v>
      </c>
    </row>
    <row r="756" spans="1:34" x14ac:dyDescent="0.25">
      <c r="A756" s="5">
        <v>741</v>
      </c>
      <c r="B756" s="5" t="s">
        <v>29</v>
      </c>
      <c r="C756" s="5" t="s">
        <v>38</v>
      </c>
      <c r="D756" s="5" t="s">
        <v>1000</v>
      </c>
      <c r="E756" s="15" t="str">
        <f t="shared" si="131"/>
        <v>F001</v>
      </c>
      <c r="F756" s="15" t="str">
        <f t="shared" si="121"/>
        <v>8424</v>
      </c>
      <c r="G756" s="15" t="str">
        <f t="shared" si="122"/>
        <v>1-8</v>
      </c>
      <c r="H756" s="5" t="s">
        <v>963</v>
      </c>
      <c r="I756" s="5">
        <f t="shared" si="123"/>
        <v>2</v>
      </c>
      <c r="J756" s="5">
        <f t="shared" si="124"/>
        <v>2022</v>
      </c>
      <c r="K756" s="5">
        <f t="shared" si="125"/>
        <v>9</v>
      </c>
      <c r="L756" s="7">
        <f t="shared" si="126"/>
        <v>44601</v>
      </c>
      <c r="M756" s="5" t="s">
        <v>963</v>
      </c>
      <c r="R756" s="5" t="s">
        <v>66</v>
      </c>
      <c r="S756" s="5" t="s">
        <v>40</v>
      </c>
      <c r="T756" s="5" t="s">
        <v>41</v>
      </c>
      <c r="U756" s="5" t="s">
        <v>67</v>
      </c>
      <c r="V756" s="5" t="str">
        <f t="shared" si="127"/>
        <v>regalado cieza segundo</v>
      </c>
      <c r="W756" s="5" t="str">
        <f t="shared" si="128"/>
        <v>REGALADO CIEZA SEGUNDO</v>
      </c>
      <c r="X756" s="5" t="str">
        <f t="shared" si="129"/>
        <v>Regalado Cieza Segundo</v>
      </c>
      <c r="Y756" s="5">
        <v>10166087916</v>
      </c>
      <c r="Z756" s="5" t="s">
        <v>34</v>
      </c>
      <c r="AA756" s="5" t="s">
        <v>35</v>
      </c>
      <c r="AD756" s="5" t="s">
        <v>36</v>
      </c>
      <c r="AE756" s="5">
        <v>2457.63</v>
      </c>
      <c r="AF756" s="5">
        <v>0</v>
      </c>
      <c r="AG756" s="5">
        <v>442.37</v>
      </c>
      <c r="AH756" s="5">
        <f t="shared" si="130"/>
        <v>2900</v>
      </c>
    </row>
    <row r="757" spans="1:34" x14ac:dyDescent="0.25">
      <c r="A757" s="5">
        <v>742</v>
      </c>
      <c r="B757" s="5" t="s">
        <v>29</v>
      </c>
      <c r="C757" s="5" t="s">
        <v>38</v>
      </c>
      <c r="D757" s="5" t="s">
        <v>1001</v>
      </c>
      <c r="E757" s="15" t="str">
        <f t="shared" si="131"/>
        <v>F001</v>
      </c>
      <c r="F757" s="15" t="str">
        <f t="shared" si="121"/>
        <v>8423</v>
      </c>
      <c r="G757" s="15" t="str">
        <f t="shared" si="122"/>
        <v>1-8</v>
      </c>
      <c r="H757" s="5" t="s">
        <v>963</v>
      </c>
      <c r="I757" s="5">
        <f t="shared" si="123"/>
        <v>2</v>
      </c>
      <c r="J757" s="5">
        <f t="shared" si="124"/>
        <v>2022</v>
      </c>
      <c r="K757" s="5">
        <f t="shared" si="125"/>
        <v>9</v>
      </c>
      <c r="L757" s="7">
        <f t="shared" si="126"/>
        <v>44601</v>
      </c>
      <c r="M757" s="5" t="s">
        <v>963</v>
      </c>
      <c r="R757" s="5" t="s">
        <v>66</v>
      </c>
      <c r="S757" s="5" t="s">
        <v>40</v>
      </c>
      <c r="T757" s="5" t="s">
        <v>41</v>
      </c>
      <c r="U757" s="5" t="s">
        <v>67</v>
      </c>
      <c r="V757" s="5" t="str">
        <f t="shared" si="127"/>
        <v>regalado cieza segundo</v>
      </c>
      <c r="W757" s="5" t="str">
        <f t="shared" si="128"/>
        <v>REGALADO CIEZA SEGUNDO</v>
      </c>
      <c r="X757" s="5" t="str">
        <f t="shared" si="129"/>
        <v>Regalado Cieza Segundo</v>
      </c>
      <c r="Y757" s="5">
        <v>10166087916</v>
      </c>
      <c r="Z757" s="5" t="s">
        <v>34</v>
      </c>
      <c r="AA757" s="5" t="s">
        <v>35</v>
      </c>
      <c r="AD757" s="5" t="s">
        <v>36</v>
      </c>
      <c r="AE757" s="5">
        <v>2457.63</v>
      </c>
      <c r="AF757" s="5">
        <v>0</v>
      </c>
      <c r="AG757" s="5">
        <v>442.37</v>
      </c>
      <c r="AH757" s="5">
        <f t="shared" si="130"/>
        <v>2900</v>
      </c>
    </row>
    <row r="758" spans="1:34" x14ac:dyDescent="0.25">
      <c r="A758" s="5">
        <v>743</v>
      </c>
      <c r="B758" s="5" t="s">
        <v>29</v>
      </c>
      <c r="C758" s="5" t="s">
        <v>38</v>
      </c>
      <c r="D758" s="5" t="s">
        <v>1002</v>
      </c>
      <c r="E758" s="15" t="str">
        <f t="shared" si="131"/>
        <v>F001</v>
      </c>
      <c r="F758" s="15" t="str">
        <f t="shared" si="121"/>
        <v>8422</v>
      </c>
      <c r="G758" s="15" t="str">
        <f t="shared" si="122"/>
        <v>1-8</v>
      </c>
      <c r="H758" s="5" t="s">
        <v>963</v>
      </c>
      <c r="I758" s="5">
        <f t="shared" si="123"/>
        <v>2</v>
      </c>
      <c r="J758" s="5">
        <f t="shared" si="124"/>
        <v>2022</v>
      </c>
      <c r="K758" s="5">
        <f t="shared" si="125"/>
        <v>9</v>
      </c>
      <c r="L758" s="7">
        <f t="shared" si="126"/>
        <v>44601</v>
      </c>
      <c r="M758" s="5" t="s">
        <v>963</v>
      </c>
      <c r="S758" s="5" t="s">
        <v>40</v>
      </c>
      <c r="T758" s="5" t="s">
        <v>41</v>
      </c>
      <c r="U758" s="5" t="s">
        <v>83</v>
      </c>
      <c r="V758" s="5" t="str">
        <f t="shared" si="127"/>
        <v>sosa pagaza elias fernando</v>
      </c>
      <c r="W758" s="5" t="str">
        <f t="shared" si="128"/>
        <v>SOSA PAGAZA ELIAS FERNANDO</v>
      </c>
      <c r="X758" s="5" t="str">
        <f t="shared" si="129"/>
        <v>Sosa Pagaza Elias Fernando</v>
      </c>
      <c r="Y758" s="5">
        <v>10000974787</v>
      </c>
      <c r="Z758" s="5" t="s">
        <v>34</v>
      </c>
      <c r="AA758" s="5" t="s">
        <v>35</v>
      </c>
      <c r="AD758" s="5" t="s">
        <v>36</v>
      </c>
      <c r="AE758" s="5">
        <v>95.76</v>
      </c>
      <c r="AF758" s="5">
        <v>0</v>
      </c>
      <c r="AG758" s="5">
        <v>17.239999999999998</v>
      </c>
      <c r="AH758" s="5">
        <f t="shared" si="130"/>
        <v>113</v>
      </c>
    </row>
    <row r="759" spans="1:34" x14ac:dyDescent="0.25">
      <c r="A759" s="5">
        <v>744</v>
      </c>
      <c r="B759" s="5" t="s">
        <v>29</v>
      </c>
      <c r="C759" s="5" t="s">
        <v>38</v>
      </c>
      <c r="D759" s="5" t="s">
        <v>1003</v>
      </c>
      <c r="E759" s="15" t="str">
        <f t="shared" si="131"/>
        <v>F001</v>
      </c>
      <c r="F759" s="15" t="str">
        <f t="shared" si="121"/>
        <v>8421</v>
      </c>
      <c r="G759" s="15" t="str">
        <f t="shared" si="122"/>
        <v>1-8</v>
      </c>
      <c r="H759" s="5" t="s">
        <v>963</v>
      </c>
      <c r="I759" s="5">
        <f t="shared" si="123"/>
        <v>2</v>
      </c>
      <c r="J759" s="5">
        <f t="shared" si="124"/>
        <v>2022</v>
      </c>
      <c r="K759" s="5">
        <f t="shared" si="125"/>
        <v>9</v>
      </c>
      <c r="L759" s="7">
        <f t="shared" si="126"/>
        <v>44601</v>
      </c>
      <c r="M759" s="5" t="s">
        <v>963</v>
      </c>
      <c r="R759" s="5" t="s">
        <v>306</v>
      </c>
      <c r="S759" s="5" t="s">
        <v>40</v>
      </c>
      <c r="T759" s="5" t="s">
        <v>306</v>
      </c>
      <c r="U759" s="5" t="s">
        <v>1004</v>
      </c>
      <c r="V759" s="5" t="str">
        <f t="shared" si="127"/>
        <v>consorcio changomarca</v>
      </c>
      <c r="W759" s="5" t="str">
        <f t="shared" si="128"/>
        <v>CONSORCIO CHANGOMARCA</v>
      </c>
      <c r="X759" s="5" t="str">
        <f t="shared" si="129"/>
        <v>Consorcio Changomarca</v>
      </c>
      <c r="Y759" s="5">
        <v>20608592289</v>
      </c>
      <c r="Z759" s="5" t="s">
        <v>34</v>
      </c>
      <c r="AA759" s="5" t="s">
        <v>35</v>
      </c>
      <c r="AD759" s="5" t="s">
        <v>36</v>
      </c>
      <c r="AE759" s="5">
        <v>1285.5899999999999</v>
      </c>
      <c r="AF759" s="5">
        <v>0</v>
      </c>
      <c r="AG759" s="5">
        <v>231.41</v>
      </c>
      <c r="AH759" s="5">
        <f t="shared" si="130"/>
        <v>1517</v>
      </c>
    </row>
    <row r="760" spans="1:34" x14ac:dyDescent="0.25">
      <c r="A760" s="5">
        <v>745</v>
      </c>
      <c r="B760" s="5" t="s">
        <v>55</v>
      </c>
      <c r="C760" s="5" t="s">
        <v>30</v>
      </c>
      <c r="D760" s="5" t="s">
        <v>1005</v>
      </c>
      <c r="E760" s="15" t="str">
        <f t="shared" si="131"/>
        <v>B002</v>
      </c>
      <c r="F760" s="15" t="str">
        <f t="shared" si="121"/>
        <v>16004</v>
      </c>
      <c r="G760" s="15" t="str">
        <f t="shared" si="122"/>
        <v>2-1</v>
      </c>
      <c r="H760" s="5" t="s">
        <v>963</v>
      </c>
      <c r="I760" s="5">
        <f t="shared" si="123"/>
        <v>2</v>
      </c>
      <c r="J760" s="5">
        <f t="shared" si="124"/>
        <v>2022</v>
      </c>
      <c r="K760" s="5">
        <f t="shared" si="125"/>
        <v>9</v>
      </c>
      <c r="L760" s="7">
        <f t="shared" si="126"/>
        <v>44601</v>
      </c>
      <c r="M760" s="5" t="s">
        <v>963</v>
      </c>
      <c r="U760" s="5" t="s">
        <v>33</v>
      </c>
      <c r="V760" s="5" t="str">
        <f t="shared" si="127"/>
        <v>clientes - varios</v>
      </c>
      <c r="W760" s="5" t="str">
        <f t="shared" si="128"/>
        <v>CLIENTES - VARIOS</v>
      </c>
      <c r="X760" s="5" t="str">
        <f t="shared" si="129"/>
        <v>Clientes - Varios</v>
      </c>
      <c r="Y760" s="5">
        <v>99999999</v>
      </c>
      <c r="Z760" s="5" t="s">
        <v>34</v>
      </c>
      <c r="AA760" s="5" t="s">
        <v>35</v>
      </c>
      <c r="AD760" s="5" t="s">
        <v>36</v>
      </c>
      <c r="AE760" s="5">
        <v>508.47</v>
      </c>
      <c r="AF760" s="5">
        <v>0</v>
      </c>
      <c r="AG760" s="5">
        <v>91.53</v>
      </c>
      <c r="AH760" s="5">
        <f t="shared" si="130"/>
        <v>600</v>
      </c>
    </row>
    <row r="761" spans="1:34" x14ac:dyDescent="0.25">
      <c r="A761" s="5">
        <v>746</v>
      </c>
      <c r="B761" s="5" t="s">
        <v>55</v>
      </c>
      <c r="C761" s="5" t="s">
        <v>30</v>
      </c>
      <c r="D761" s="5" t="s">
        <v>1006</v>
      </c>
      <c r="E761" s="15" t="str">
        <f t="shared" si="131"/>
        <v>B002</v>
      </c>
      <c r="F761" s="15" t="str">
        <f t="shared" si="121"/>
        <v>16003</v>
      </c>
      <c r="G761" s="15" t="str">
        <f t="shared" si="122"/>
        <v>2-1</v>
      </c>
      <c r="H761" s="5" t="s">
        <v>963</v>
      </c>
      <c r="I761" s="5">
        <f t="shared" si="123"/>
        <v>2</v>
      </c>
      <c r="J761" s="5">
        <f t="shared" si="124"/>
        <v>2022</v>
      </c>
      <c r="K761" s="5">
        <f t="shared" si="125"/>
        <v>9</v>
      </c>
      <c r="L761" s="7">
        <f t="shared" si="126"/>
        <v>44601</v>
      </c>
      <c r="M761" s="5" t="s">
        <v>963</v>
      </c>
      <c r="U761" s="5" t="s">
        <v>33</v>
      </c>
      <c r="V761" s="5" t="str">
        <f t="shared" si="127"/>
        <v>clientes - varios</v>
      </c>
      <c r="W761" s="5" t="str">
        <f t="shared" si="128"/>
        <v>CLIENTES - VARIOS</v>
      </c>
      <c r="X761" s="5" t="str">
        <f t="shared" si="129"/>
        <v>Clientes - Varios</v>
      </c>
      <c r="Y761" s="5">
        <v>99999999</v>
      </c>
      <c r="Z761" s="5" t="s">
        <v>34</v>
      </c>
      <c r="AA761" s="5" t="s">
        <v>35</v>
      </c>
      <c r="AD761" s="5" t="s">
        <v>36</v>
      </c>
      <c r="AE761" s="5">
        <v>508.47</v>
      </c>
      <c r="AF761" s="5">
        <v>0</v>
      </c>
      <c r="AG761" s="5">
        <v>91.53</v>
      </c>
      <c r="AH761" s="5">
        <f t="shared" si="130"/>
        <v>600</v>
      </c>
    </row>
    <row r="762" spans="1:34" x14ac:dyDescent="0.25">
      <c r="A762" s="5">
        <v>747</v>
      </c>
      <c r="B762" s="5" t="s">
        <v>49</v>
      </c>
      <c r="C762" s="5" t="s">
        <v>30</v>
      </c>
      <c r="D762" s="5" t="s">
        <v>1007</v>
      </c>
      <c r="E762" s="15" t="str">
        <f t="shared" si="131"/>
        <v>B003</v>
      </c>
      <c r="F762" s="15" t="str">
        <f t="shared" si="121"/>
        <v>12616</v>
      </c>
      <c r="G762" s="15" t="str">
        <f t="shared" si="122"/>
        <v>3-1</v>
      </c>
      <c r="H762" s="5" t="s">
        <v>963</v>
      </c>
      <c r="I762" s="5">
        <f t="shared" si="123"/>
        <v>2</v>
      </c>
      <c r="J762" s="5">
        <f t="shared" si="124"/>
        <v>2022</v>
      </c>
      <c r="K762" s="5">
        <f t="shared" si="125"/>
        <v>9</v>
      </c>
      <c r="L762" s="7">
        <f t="shared" si="126"/>
        <v>44601</v>
      </c>
      <c r="M762" s="5" t="s">
        <v>963</v>
      </c>
      <c r="U762" s="5" t="s">
        <v>33</v>
      </c>
      <c r="V762" s="5" t="str">
        <f t="shared" si="127"/>
        <v>clientes - varios</v>
      </c>
      <c r="W762" s="5" t="str">
        <f t="shared" si="128"/>
        <v>CLIENTES - VARIOS</v>
      </c>
      <c r="X762" s="5" t="str">
        <f t="shared" si="129"/>
        <v>Clientes - Varios</v>
      </c>
      <c r="Y762" s="5">
        <v>99999999</v>
      </c>
      <c r="Z762" s="5" t="s">
        <v>34</v>
      </c>
      <c r="AA762" s="5" t="s">
        <v>35</v>
      </c>
      <c r="AD762" s="5" t="s">
        <v>36</v>
      </c>
      <c r="AE762" s="5">
        <v>508.47</v>
      </c>
      <c r="AF762" s="5">
        <v>0</v>
      </c>
      <c r="AG762" s="5">
        <v>91.53</v>
      </c>
      <c r="AH762" s="5">
        <f t="shared" si="130"/>
        <v>600</v>
      </c>
    </row>
    <row r="763" spans="1:34" x14ac:dyDescent="0.25">
      <c r="A763" s="5">
        <v>748</v>
      </c>
      <c r="B763" s="5" t="s">
        <v>49</v>
      </c>
      <c r="C763" s="5" t="s">
        <v>30</v>
      </c>
      <c r="D763" s="5" t="s">
        <v>1008</v>
      </c>
      <c r="E763" s="15" t="str">
        <f t="shared" si="131"/>
        <v>B003</v>
      </c>
      <c r="F763" s="15" t="str">
        <f t="shared" si="121"/>
        <v>12615</v>
      </c>
      <c r="G763" s="15" t="str">
        <f t="shared" si="122"/>
        <v>3-1</v>
      </c>
      <c r="H763" s="5" t="s">
        <v>963</v>
      </c>
      <c r="I763" s="5">
        <f t="shared" si="123"/>
        <v>2</v>
      </c>
      <c r="J763" s="5">
        <f t="shared" si="124"/>
        <v>2022</v>
      </c>
      <c r="K763" s="5">
        <f t="shared" si="125"/>
        <v>9</v>
      </c>
      <c r="L763" s="7">
        <f t="shared" si="126"/>
        <v>44601</v>
      </c>
      <c r="M763" s="5" t="s">
        <v>963</v>
      </c>
      <c r="U763" s="5" t="s">
        <v>33</v>
      </c>
      <c r="V763" s="5" t="str">
        <f t="shared" si="127"/>
        <v>clientes - varios</v>
      </c>
      <c r="W763" s="5" t="str">
        <f t="shared" si="128"/>
        <v>CLIENTES - VARIOS</v>
      </c>
      <c r="X763" s="5" t="str">
        <f t="shared" si="129"/>
        <v>Clientes - Varios</v>
      </c>
      <c r="Y763" s="5">
        <v>99999999</v>
      </c>
      <c r="Z763" s="5" t="s">
        <v>34</v>
      </c>
      <c r="AA763" s="5" t="s">
        <v>35</v>
      </c>
      <c r="AD763" s="5" t="s">
        <v>36</v>
      </c>
      <c r="AE763" s="5">
        <v>508.47</v>
      </c>
      <c r="AF763" s="5">
        <v>0</v>
      </c>
      <c r="AG763" s="5">
        <v>91.53</v>
      </c>
      <c r="AH763" s="5">
        <f t="shared" si="130"/>
        <v>600</v>
      </c>
    </row>
    <row r="764" spans="1:34" x14ac:dyDescent="0.25">
      <c r="A764" s="5">
        <v>749</v>
      </c>
      <c r="B764" s="5" t="s">
        <v>49</v>
      </c>
      <c r="C764" s="5" t="s">
        <v>30</v>
      </c>
      <c r="D764" s="5" t="s">
        <v>1009</v>
      </c>
      <c r="E764" s="15" t="str">
        <f t="shared" si="131"/>
        <v>B003</v>
      </c>
      <c r="F764" s="15" t="str">
        <f t="shared" si="121"/>
        <v>12614</v>
      </c>
      <c r="G764" s="15" t="str">
        <f t="shared" si="122"/>
        <v>3-1</v>
      </c>
      <c r="H764" s="5" t="s">
        <v>963</v>
      </c>
      <c r="I764" s="5">
        <f t="shared" si="123"/>
        <v>2</v>
      </c>
      <c r="J764" s="5">
        <f t="shared" si="124"/>
        <v>2022</v>
      </c>
      <c r="K764" s="5">
        <f t="shared" si="125"/>
        <v>9</v>
      </c>
      <c r="L764" s="7">
        <f t="shared" si="126"/>
        <v>44601</v>
      </c>
      <c r="M764" s="5" t="s">
        <v>963</v>
      </c>
      <c r="U764" s="5" t="s">
        <v>33</v>
      </c>
      <c r="V764" s="5" t="str">
        <f t="shared" si="127"/>
        <v>clientes - varios</v>
      </c>
      <c r="W764" s="5" t="str">
        <f t="shared" si="128"/>
        <v>CLIENTES - VARIOS</v>
      </c>
      <c r="X764" s="5" t="str">
        <f t="shared" si="129"/>
        <v>Clientes - Varios</v>
      </c>
      <c r="Y764" s="5">
        <v>99999999</v>
      </c>
      <c r="Z764" s="5" t="s">
        <v>34</v>
      </c>
      <c r="AA764" s="5" t="s">
        <v>35</v>
      </c>
      <c r="AD764" s="5" t="s">
        <v>36</v>
      </c>
      <c r="AE764" s="5">
        <v>508.47</v>
      </c>
      <c r="AF764" s="5">
        <v>0</v>
      </c>
      <c r="AG764" s="5">
        <v>91.53</v>
      </c>
      <c r="AH764" s="5">
        <f t="shared" si="130"/>
        <v>600</v>
      </c>
    </row>
    <row r="765" spans="1:34" x14ac:dyDescent="0.25">
      <c r="A765" s="5">
        <v>750</v>
      </c>
      <c r="B765" s="5" t="s">
        <v>49</v>
      </c>
      <c r="C765" s="5" t="s">
        <v>30</v>
      </c>
      <c r="D765" s="5" t="s">
        <v>1010</v>
      </c>
      <c r="E765" s="15" t="str">
        <f t="shared" si="131"/>
        <v>B003</v>
      </c>
      <c r="F765" s="15" t="str">
        <f t="shared" si="121"/>
        <v>12613</v>
      </c>
      <c r="G765" s="15" t="str">
        <f t="shared" si="122"/>
        <v>3-1</v>
      </c>
      <c r="H765" s="5" t="s">
        <v>963</v>
      </c>
      <c r="I765" s="5">
        <f t="shared" si="123"/>
        <v>2</v>
      </c>
      <c r="J765" s="5">
        <f t="shared" si="124"/>
        <v>2022</v>
      </c>
      <c r="K765" s="5">
        <f t="shared" si="125"/>
        <v>9</v>
      </c>
      <c r="L765" s="7">
        <f t="shared" si="126"/>
        <v>44601</v>
      </c>
      <c r="M765" s="5" t="s">
        <v>963</v>
      </c>
      <c r="U765" s="5" t="s">
        <v>33</v>
      </c>
      <c r="V765" s="5" t="str">
        <f t="shared" si="127"/>
        <v>clientes - varios</v>
      </c>
      <c r="W765" s="5" t="str">
        <f t="shared" si="128"/>
        <v>CLIENTES - VARIOS</v>
      </c>
      <c r="X765" s="5" t="str">
        <f t="shared" si="129"/>
        <v>Clientes - Varios</v>
      </c>
      <c r="Y765" s="5">
        <v>99999999</v>
      </c>
      <c r="Z765" s="5" t="s">
        <v>34</v>
      </c>
      <c r="AA765" s="5" t="s">
        <v>35</v>
      </c>
      <c r="AD765" s="5" t="s">
        <v>36</v>
      </c>
      <c r="AE765" s="5">
        <v>508.47</v>
      </c>
      <c r="AF765" s="5">
        <v>0</v>
      </c>
      <c r="AG765" s="5">
        <v>91.53</v>
      </c>
      <c r="AH765" s="5">
        <f t="shared" si="130"/>
        <v>600</v>
      </c>
    </row>
    <row r="766" spans="1:34" x14ac:dyDescent="0.25">
      <c r="A766" s="5">
        <v>751</v>
      </c>
      <c r="B766" s="5" t="s">
        <v>49</v>
      </c>
      <c r="C766" s="5" t="s">
        <v>30</v>
      </c>
      <c r="D766" s="5" t="s">
        <v>1011</v>
      </c>
      <c r="E766" s="15" t="str">
        <f t="shared" si="131"/>
        <v>B003</v>
      </c>
      <c r="F766" s="15" t="str">
        <f t="shared" si="121"/>
        <v>12612</v>
      </c>
      <c r="G766" s="15" t="str">
        <f t="shared" si="122"/>
        <v>3-1</v>
      </c>
      <c r="H766" s="5" t="s">
        <v>963</v>
      </c>
      <c r="I766" s="5">
        <f t="shared" si="123"/>
        <v>2</v>
      </c>
      <c r="J766" s="5">
        <f t="shared" si="124"/>
        <v>2022</v>
      </c>
      <c r="K766" s="5">
        <f t="shared" si="125"/>
        <v>9</v>
      </c>
      <c r="L766" s="7">
        <f t="shared" si="126"/>
        <v>44601</v>
      </c>
      <c r="M766" s="5" t="s">
        <v>963</v>
      </c>
      <c r="U766" s="5" t="s">
        <v>33</v>
      </c>
      <c r="V766" s="5" t="str">
        <f t="shared" si="127"/>
        <v>clientes - varios</v>
      </c>
      <c r="W766" s="5" t="str">
        <f t="shared" si="128"/>
        <v>CLIENTES - VARIOS</v>
      </c>
      <c r="X766" s="5" t="str">
        <f t="shared" si="129"/>
        <v>Clientes - Varios</v>
      </c>
      <c r="Y766" s="5">
        <v>99999999</v>
      </c>
      <c r="Z766" s="5" t="s">
        <v>34</v>
      </c>
      <c r="AA766" s="5" t="s">
        <v>35</v>
      </c>
      <c r="AD766" s="5" t="s">
        <v>36</v>
      </c>
      <c r="AE766" s="5">
        <v>508.47</v>
      </c>
      <c r="AF766" s="5">
        <v>0</v>
      </c>
      <c r="AG766" s="5">
        <v>91.53</v>
      </c>
      <c r="AH766" s="5">
        <f t="shared" si="130"/>
        <v>600</v>
      </c>
    </row>
    <row r="767" spans="1:34" x14ac:dyDescent="0.25">
      <c r="A767" s="5">
        <v>752</v>
      </c>
      <c r="B767" s="5" t="s">
        <v>49</v>
      </c>
      <c r="C767" s="5" t="s">
        <v>30</v>
      </c>
      <c r="D767" s="5" t="s">
        <v>1012</v>
      </c>
      <c r="E767" s="15" t="str">
        <f t="shared" si="131"/>
        <v>B003</v>
      </c>
      <c r="F767" s="15" t="str">
        <f t="shared" si="121"/>
        <v>12611</v>
      </c>
      <c r="G767" s="15" t="str">
        <f t="shared" si="122"/>
        <v>3-1</v>
      </c>
      <c r="H767" s="5" t="s">
        <v>963</v>
      </c>
      <c r="I767" s="5">
        <f t="shared" si="123"/>
        <v>2</v>
      </c>
      <c r="J767" s="5">
        <f t="shared" si="124"/>
        <v>2022</v>
      </c>
      <c r="K767" s="5">
        <f t="shared" si="125"/>
        <v>9</v>
      </c>
      <c r="L767" s="7">
        <f t="shared" si="126"/>
        <v>44601</v>
      </c>
      <c r="M767" s="5" t="s">
        <v>963</v>
      </c>
      <c r="U767" s="5" t="s">
        <v>33</v>
      </c>
      <c r="V767" s="5" t="str">
        <f t="shared" si="127"/>
        <v>clientes - varios</v>
      </c>
      <c r="W767" s="5" t="str">
        <f t="shared" si="128"/>
        <v>CLIENTES - VARIOS</v>
      </c>
      <c r="X767" s="5" t="str">
        <f t="shared" si="129"/>
        <v>Clientes - Varios</v>
      </c>
      <c r="Y767" s="5">
        <v>99999999</v>
      </c>
      <c r="Z767" s="5" t="s">
        <v>34</v>
      </c>
      <c r="AA767" s="5" t="s">
        <v>35</v>
      </c>
      <c r="AD767" s="5" t="s">
        <v>36</v>
      </c>
      <c r="AE767" s="5">
        <v>508.47</v>
      </c>
      <c r="AF767" s="5">
        <v>0</v>
      </c>
      <c r="AG767" s="5">
        <v>91.53</v>
      </c>
      <c r="AH767" s="5">
        <f t="shared" si="130"/>
        <v>600</v>
      </c>
    </row>
    <row r="768" spans="1:34" x14ac:dyDescent="0.25">
      <c r="A768" s="5">
        <v>753</v>
      </c>
      <c r="B768" s="5" t="s">
        <v>49</v>
      </c>
      <c r="C768" s="5" t="s">
        <v>30</v>
      </c>
      <c r="D768" s="5" t="s">
        <v>1013</v>
      </c>
      <c r="E768" s="15" t="str">
        <f t="shared" si="131"/>
        <v>B003</v>
      </c>
      <c r="F768" s="15" t="str">
        <f t="shared" si="121"/>
        <v>12610</v>
      </c>
      <c r="G768" s="15" t="str">
        <f t="shared" si="122"/>
        <v>3-1</v>
      </c>
      <c r="H768" s="5" t="s">
        <v>963</v>
      </c>
      <c r="I768" s="5">
        <f t="shared" si="123"/>
        <v>2</v>
      </c>
      <c r="J768" s="5">
        <f t="shared" si="124"/>
        <v>2022</v>
      </c>
      <c r="K768" s="5">
        <f t="shared" si="125"/>
        <v>9</v>
      </c>
      <c r="L768" s="7">
        <f t="shared" si="126"/>
        <v>44601</v>
      </c>
      <c r="M768" s="5" t="s">
        <v>963</v>
      </c>
      <c r="U768" s="5" t="s">
        <v>33</v>
      </c>
      <c r="V768" s="5" t="str">
        <f t="shared" si="127"/>
        <v>clientes - varios</v>
      </c>
      <c r="W768" s="5" t="str">
        <f t="shared" si="128"/>
        <v>CLIENTES - VARIOS</v>
      </c>
      <c r="X768" s="5" t="str">
        <f t="shared" si="129"/>
        <v>Clientes - Varios</v>
      </c>
      <c r="Y768" s="5">
        <v>99999999</v>
      </c>
      <c r="Z768" s="5" t="s">
        <v>34</v>
      </c>
      <c r="AA768" s="5" t="s">
        <v>35</v>
      </c>
      <c r="AD768" s="5" t="s">
        <v>36</v>
      </c>
      <c r="AE768" s="5">
        <v>508.47</v>
      </c>
      <c r="AF768" s="5">
        <v>0</v>
      </c>
      <c r="AG768" s="5">
        <v>91.53</v>
      </c>
      <c r="AH768" s="5">
        <f t="shared" si="130"/>
        <v>600</v>
      </c>
    </row>
    <row r="769" spans="1:34" x14ac:dyDescent="0.25">
      <c r="A769" s="5">
        <v>754</v>
      </c>
      <c r="B769" s="5" t="s">
        <v>49</v>
      </c>
      <c r="C769" s="5" t="s">
        <v>30</v>
      </c>
      <c r="D769" s="5" t="s">
        <v>1014</v>
      </c>
      <c r="E769" s="15" t="str">
        <f t="shared" si="131"/>
        <v>B003</v>
      </c>
      <c r="F769" s="15" t="str">
        <f t="shared" si="121"/>
        <v>12609</v>
      </c>
      <c r="G769" s="15" t="str">
        <f t="shared" si="122"/>
        <v>3-1</v>
      </c>
      <c r="H769" s="5" t="s">
        <v>963</v>
      </c>
      <c r="I769" s="5">
        <f t="shared" si="123"/>
        <v>2</v>
      </c>
      <c r="J769" s="5">
        <f t="shared" si="124"/>
        <v>2022</v>
      </c>
      <c r="K769" s="5">
        <f t="shared" si="125"/>
        <v>9</v>
      </c>
      <c r="L769" s="7">
        <f t="shared" si="126"/>
        <v>44601</v>
      </c>
      <c r="M769" s="5" t="s">
        <v>963</v>
      </c>
      <c r="U769" s="5" t="s">
        <v>33</v>
      </c>
      <c r="V769" s="5" t="str">
        <f t="shared" si="127"/>
        <v>clientes - varios</v>
      </c>
      <c r="W769" s="5" t="str">
        <f t="shared" si="128"/>
        <v>CLIENTES - VARIOS</v>
      </c>
      <c r="X769" s="5" t="str">
        <f t="shared" si="129"/>
        <v>Clientes - Varios</v>
      </c>
      <c r="Y769" s="5">
        <v>99999999</v>
      </c>
      <c r="Z769" s="5" t="s">
        <v>34</v>
      </c>
      <c r="AA769" s="5" t="s">
        <v>35</v>
      </c>
      <c r="AD769" s="5" t="s">
        <v>36</v>
      </c>
      <c r="AE769" s="5">
        <v>508.47</v>
      </c>
      <c r="AF769" s="5">
        <v>0</v>
      </c>
      <c r="AG769" s="5">
        <v>91.53</v>
      </c>
      <c r="AH769" s="5">
        <f t="shared" si="130"/>
        <v>600</v>
      </c>
    </row>
    <row r="770" spans="1:34" x14ac:dyDescent="0.25">
      <c r="A770" s="5">
        <v>755</v>
      </c>
      <c r="B770" s="5" t="s">
        <v>29</v>
      </c>
      <c r="C770" s="5" t="s">
        <v>30</v>
      </c>
      <c r="D770" s="5" t="s">
        <v>1015</v>
      </c>
      <c r="E770" s="15" t="str">
        <f t="shared" si="131"/>
        <v>B001</v>
      </c>
      <c r="F770" s="15" t="str">
        <f t="shared" si="121"/>
        <v>17084</v>
      </c>
      <c r="G770" s="15" t="str">
        <f t="shared" si="122"/>
        <v>1-1</v>
      </c>
      <c r="H770" s="5" t="s">
        <v>963</v>
      </c>
      <c r="I770" s="5">
        <f t="shared" si="123"/>
        <v>2</v>
      </c>
      <c r="J770" s="5">
        <f t="shared" si="124"/>
        <v>2022</v>
      </c>
      <c r="K770" s="5">
        <f t="shared" si="125"/>
        <v>9</v>
      </c>
      <c r="L770" s="7">
        <f t="shared" si="126"/>
        <v>44601</v>
      </c>
      <c r="M770" s="5" t="s">
        <v>963</v>
      </c>
      <c r="U770" s="5" t="s">
        <v>33</v>
      </c>
      <c r="V770" s="5" t="str">
        <f t="shared" si="127"/>
        <v>clientes - varios</v>
      </c>
      <c r="W770" s="5" t="str">
        <f t="shared" si="128"/>
        <v>CLIENTES - VARIOS</v>
      </c>
      <c r="X770" s="5" t="str">
        <f t="shared" si="129"/>
        <v>Clientes - Varios</v>
      </c>
      <c r="Y770" s="5">
        <v>99999999</v>
      </c>
      <c r="Z770" s="5" t="s">
        <v>34</v>
      </c>
      <c r="AA770" s="5" t="s">
        <v>35</v>
      </c>
      <c r="AD770" s="5" t="s">
        <v>36</v>
      </c>
      <c r="AE770" s="5">
        <v>423.73</v>
      </c>
      <c r="AF770" s="5">
        <v>0</v>
      </c>
      <c r="AG770" s="5">
        <v>76.27</v>
      </c>
      <c r="AH770" s="5">
        <f t="shared" si="130"/>
        <v>500</v>
      </c>
    </row>
    <row r="771" spans="1:34" x14ac:dyDescent="0.25">
      <c r="A771" s="5">
        <v>756</v>
      </c>
      <c r="B771" s="5" t="s">
        <v>29</v>
      </c>
      <c r="C771" s="5" t="s">
        <v>30</v>
      </c>
      <c r="D771" s="5" t="s">
        <v>1016</v>
      </c>
      <c r="E771" s="15" t="str">
        <f t="shared" si="131"/>
        <v>B001</v>
      </c>
      <c r="F771" s="15" t="str">
        <f t="shared" si="121"/>
        <v>17083</v>
      </c>
      <c r="G771" s="15" t="str">
        <f t="shared" si="122"/>
        <v>1-1</v>
      </c>
      <c r="H771" s="5" t="s">
        <v>963</v>
      </c>
      <c r="I771" s="5">
        <f t="shared" si="123"/>
        <v>2</v>
      </c>
      <c r="J771" s="5">
        <f t="shared" si="124"/>
        <v>2022</v>
      </c>
      <c r="K771" s="5">
        <f t="shared" si="125"/>
        <v>9</v>
      </c>
      <c r="L771" s="7">
        <f t="shared" si="126"/>
        <v>44601</v>
      </c>
      <c r="M771" s="5" t="s">
        <v>963</v>
      </c>
      <c r="U771" s="5" t="s">
        <v>33</v>
      </c>
      <c r="V771" s="5" t="str">
        <f t="shared" si="127"/>
        <v>clientes - varios</v>
      </c>
      <c r="W771" s="5" t="str">
        <f t="shared" si="128"/>
        <v>CLIENTES - VARIOS</v>
      </c>
      <c r="X771" s="5" t="str">
        <f t="shared" si="129"/>
        <v>Clientes - Varios</v>
      </c>
      <c r="Y771" s="5">
        <v>99999999</v>
      </c>
      <c r="Z771" s="5" t="s">
        <v>34</v>
      </c>
      <c r="AA771" s="5" t="s">
        <v>35</v>
      </c>
      <c r="AD771" s="5" t="s">
        <v>36</v>
      </c>
      <c r="AE771" s="5">
        <v>508.47</v>
      </c>
      <c r="AF771" s="5">
        <v>0</v>
      </c>
      <c r="AG771" s="5">
        <v>91.53</v>
      </c>
      <c r="AH771" s="5">
        <f t="shared" si="130"/>
        <v>600</v>
      </c>
    </row>
    <row r="772" spans="1:34" x14ac:dyDescent="0.25">
      <c r="A772" s="5">
        <v>757</v>
      </c>
      <c r="B772" s="5" t="s">
        <v>29</v>
      </c>
      <c r="C772" s="5" t="s">
        <v>30</v>
      </c>
      <c r="D772" s="5" t="s">
        <v>1017</v>
      </c>
      <c r="E772" s="15" t="str">
        <f t="shared" si="131"/>
        <v>B001</v>
      </c>
      <c r="F772" s="15" t="str">
        <f t="shared" si="121"/>
        <v>17082</v>
      </c>
      <c r="G772" s="15" t="str">
        <f t="shared" si="122"/>
        <v>1-1</v>
      </c>
      <c r="H772" s="5" t="s">
        <v>963</v>
      </c>
      <c r="I772" s="5">
        <f t="shared" si="123"/>
        <v>2</v>
      </c>
      <c r="J772" s="5">
        <f t="shared" si="124"/>
        <v>2022</v>
      </c>
      <c r="K772" s="5">
        <f t="shared" si="125"/>
        <v>9</v>
      </c>
      <c r="L772" s="7">
        <f t="shared" si="126"/>
        <v>44601</v>
      </c>
      <c r="M772" s="5" t="s">
        <v>963</v>
      </c>
      <c r="U772" s="5" t="s">
        <v>33</v>
      </c>
      <c r="V772" s="5" t="str">
        <f t="shared" si="127"/>
        <v>clientes - varios</v>
      </c>
      <c r="W772" s="5" t="str">
        <f t="shared" si="128"/>
        <v>CLIENTES - VARIOS</v>
      </c>
      <c r="X772" s="5" t="str">
        <f t="shared" si="129"/>
        <v>Clientes - Varios</v>
      </c>
      <c r="Y772" s="5">
        <v>99999999</v>
      </c>
      <c r="Z772" s="5" t="s">
        <v>34</v>
      </c>
      <c r="AA772" s="5" t="s">
        <v>35</v>
      </c>
      <c r="AD772" s="5" t="s">
        <v>36</v>
      </c>
      <c r="AE772" s="5">
        <v>508.47</v>
      </c>
      <c r="AF772" s="5">
        <v>0</v>
      </c>
      <c r="AG772" s="5">
        <v>91.53</v>
      </c>
      <c r="AH772" s="5">
        <f t="shared" si="130"/>
        <v>600</v>
      </c>
    </row>
    <row r="773" spans="1:34" x14ac:dyDescent="0.25">
      <c r="A773" s="5">
        <v>758</v>
      </c>
      <c r="B773" s="5" t="s">
        <v>29</v>
      </c>
      <c r="C773" s="5" t="s">
        <v>30</v>
      </c>
      <c r="D773" s="5" t="s">
        <v>1018</v>
      </c>
      <c r="E773" s="15" t="str">
        <f t="shared" si="131"/>
        <v>B001</v>
      </c>
      <c r="F773" s="15" t="str">
        <f t="shared" si="121"/>
        <v>17081</v>
      </c>
      <c r="G773" s="15" t="str">
        <f t="shared" si="122"/>
        <v>1-1</v>
      </c>
      <c r="H773" s="5" t="s">
        <v>963</v>
      </c>
      <c r="I773" s="5">
        <f t="shared" si="123"/>
        <v>2</v>
      </c>
      <c r="J773" s="5">
        <f t="shared" si="124"/>
        <v>2022</v>
      </c>
      <c r="K773" s="5">
        <f t="shared" si="125"/>
        <v>9</v>
      </c>
      <c r="L773" s="7">
        <f t="shared" si="126"/>
        <v>44601</v>
      </c>
      <c r="M773" s="5" t="s">
        <v>963</v>
      </c>
      <c r="U773" s="5" t="s">
        <v>33</v>
      </c>
      <c r="V773" s="5" t="str">
        <f t="shared" si="127"/>
        <v>clientes - varios</v>
      </c>
      <c r="W773" s="5" t="str">
        <f t="shared" si="128"/>
        <v>CLIENTES - VARIOS</v>
      </c>
      <c r="X773" s="5" t="str">
        <f t="shared" si="129"/>
        <v>Clientes - Varios</v>
      </c>
      <c r="Y773" s="5">
        <v>99999999</v>
      </c>
      <c r="Z773" s="5" t="s">
        <v>34</v>
      </c>
      <c r="AA773" s="5" t="s">
        <v>35</v>
      </c>
      <c r="AD773" s="5" t="s">
        <v>36</v>
      </c>
      <c r="AE773" s="5">
        <v>522.03</v>
      </c>
      <c r="AF773" s="5">
        <v>0</v>
      </c>
      <c r="AG773" s="5">
        <v>93.97</v>
      </c>
      <c r="AH773" s="5">
        <f t="shared" si="130"/>
        <v>616</v>
      </c>
    </row>
    <row r="774" spans="1:34" x14ac:dyDescent="0.25">
      <c r="A774" s="5">
        <v>759</v>
      </c>
      <c r="B774" s="5" t="s">
        <v>29</v>
      </c>
      <c r="C774" s="5" t="s">
        <v>38</v>
      </c>
      <c r="D774" s="5" t="s">
        <v>1019</v>
      </c>
      <c r="E774" s="15" t="str">
        <f t="shared" si="131"/>
        <v>F001</v>
      </c>
      <c r="F774" s="15" t="str">
        <f t="shared" si="121"/>
        <v>8420</v>
      </c>
      <c r="G774" s="15" t="str">
        <f t="shared" si="122"/>
        <v>1-8</v>
      </c>
      <c r="H774" s="5" t="s">
        <v>963</v>
      </c>
      <c r="I774" s="5">
        <f t="shared" si="123"/>
        <v>2</v>
      </c>
      <c r="J774" s="5">
        <f t="shared" si="124"/>
        <v>2022</v>
      </c>
      <c r="K774" s="5">
        <f t="shared" si="125"/>
        <v>9</v>
      </c>
      <c r="L774" s="7">
        <f t="shared" si="126"/>
        <v>44601</v>
      </c>
      <c r="M774" s="5" t="s">
        <v>963</v>
      </c>
      <c r="R774" s="5" t="s">
        <v>395</v>
      </c>
      <c r="S774" s="5" t="s">
        <v>168</v>
      </c>
      <c r="T774" s="5" t="s">
        <v>169</v>
      </c>
      <c r="U774" s="5" t="s">
        <v>396</v>
      </c>
      <c r="V774" s="5" t="str">
        <f t="shared" si="127"/>
        <v>transportes pasamayo s r ltda</v>
      </c>
      <c r="W774" s="5" t="str">
        <f t="shared" si="128"/>
        <v>TRANSPORTES PASAMAYO S R LTDA</v>
      </c>
      <c r="X774" s="5" t="str">
        <f t="shared" si="129"/>
        <v>Transportes Pasamayo S R Ltda</v>
      </c>
      <c r="Y774" s="5">
        <v>20225171719</v>
      </c>
      <c r="Z774" s="5" t="s">
        <v>34</v>
      </c>
      <c r="AA774" s="5" t="s">
        <v>35</v>
      </c>
      <c r="AD774" s="5" t="s">
        <v>36</v>
      </c>
      <c r="AE774" s="5">
        <v>152.54</v>
      </c>
      <c r="AF774" s="5">
        <v>0</v>
      </c>
      <c r="AG774" s="5">
        <v>27.46</v>
      </c>
      <c r="AH774" s="5">
        <f t="shared" si="130"/>
        <v>180</v>
      </c>
    </row>
    <row r="775" spans="1:34" x14ac:dyDescent="0.25">
      <c r="A775" s="5">
        <v>760</v>
      </c>
      <c r="B775" s="5" t="s">
        <v>49</v>
      </c>
      <c r="C775" s="5" t="s">
        <v>38</v>
      </c>
      <c r="D775" s="5" t="s">
        <v>1020</v>
      </c>
      <c r="E775" s="15" t="str">
        <f t="shared" si="131"/>
        <v>F003</v>
      </c>
      <c r="F775" s="15" t="str">
        <f t="shared" si="121"/>
        <v>2087</v>
      </c>
      <c r="G775" s="15" t="str">
        <f t="shared" si="122"/>
        <v>3-2</v>
      </c>
      <c r="H775" s="5" t="s">
        <v>963</v>
      </c>
      <c r="I775" s="5">
        <f t="shared" si="123"/>
        <v>2</v>
      </c>
      <c r="J775" s="5">
        <f t="shared" si="124"/>
        <v>2022</v>
      </c>
      <c r="K775" s="5">
        <f t="shared" si="125"/>
        <v>9</v>
      </c>
      <c r="L775" s="7">
        <f t="shared" si="126"/>
        <v>44601</v>
      </c>
      <c r="M775" s="5" t="s">
        <v>963</v>
      </c>
      <c r="R775" s="5" t="s">
        <v>806</v>
      </c>
      <c r="S775" s="5" t="s">
        <v>168</v>
      </c>
      <c r="T775" s="5" t="s">
        <v>169</v>
      </c>
      <c r="U775" s="5" t="s">
        <v>807</v>
      </c>
      <c r="V775" s="5" t="str">
        <f t="shared" si="127"/>
        <v>yusuf s.a.c.</v>
      </c>
      <c r="W775" s="5" t="str">
        <f t="shared" si="128"/>
        <v>YUSUF S.A.C.</v>
      </c>
      <c r="X775" s="5" t="str">
        <f t="shared" si="129"/>
        <v>Yusuf S.A.C.</v>
      </c>
      <c r="Y775" s="5">
        <v>20601302056</v>
      </c>
      <c r="Z775" s="5" t="s">
        <v>34</v>
      </c>
      <c r="AA775" s="5" t="s">
        <v>35</v>
      </c>
      <c r="AD775" s="5" t="s">
        <v>36</v>
      </c>
      <c r="AE775" s="5">
        <v>42.37</v>
      </c>
      <c r="AF775" s="5">
        <v>0</v>
      </c>
      <c r="AG775" s="5">
        <v>7.63</v>
      </c>
      <c r="AH775" s="5">
        <f t="shared" si="130"/>
        <v>50</v>
      </c>
    </row>
    <row r="776" spans="1:34" x14ac:dyDescent="0.25">
      <c r="A776" s="5">
        <v>761</v>
      </c>
      <c r="B776" s="5" t="s">
        <v>49</v>
      </c>
      <c r="C776" s="5" t="s">
        <v>38</v>
      </c>
      <c r="D776" s="5" t="s">
        <v>1021</v>
      </c>
      <c r="E776" s="15" t="str">
        <f t="shared" si="131"/>
        <v>F003</v>
      </c>
      <c r="F776" s="15" t="str">
        <f t="shared" si="121"/>
        <v>2086</v>
      </c>
      <c r="G776" s="15" t="str">
        <f t="shared" si="122"/>
        <v>3-2</v>
      </c>
      <c r="H776" s="5" t="s">
        <v>963</v>
      </c>
      <c r="I776" s="5">
        <f t="shared" si="123"/>
        <v>2</v>
      </c>
      <c r="J776" s="5">
        <f t="shared" si="124"/>
        <v>2022</v>
      </c>
      <c r="K776" s="5">
        <f t="shared" si="125"/>
        <v>9</v>
      </c>
      <c r="L776" s="7">
        <f t="shared" si="126"/>
        <v>44601</v>
      </c>
      <c r="M776" s="5" t="s">
        <v>963</v>
      </c>
      <c r="R776" s="5" t="s">
        <v>395</v>
      </c>
      <c r="S776" s="5" t="s">
        <v>168</v>
      </c>
      <c r="T776" s="5" t="s">
        <v>169</v>
      </c>
      <c r="U776" s="5" t="s">
        <v>1022</v>
      </c>
      <c r="V776" s="5" t="str">
        <f t="shared" si="127"/>
        <v>distribuidora ricardo c &amp; a s.r.l.</v>
      </c>
      <c r="W776" s="5" t="str">
        <f t="shared" si="128"/>
        <v>DISTRIBUIDORA RICARDO C &amp; A S.R.L.</v>
      </c>
      <c r="X776" s="5" t="str">
        <f t="shared" si="129"/>
        <v>Distribuidora Ricardo C &amp; A S.R.L.</v>
      </c>
      <c r="Y776" s="5">
        <v>20600318030</v>
      </c>
      <c r="Z776" s="5" t="s">
        <v>34</v>
      </c>
      <c r="AA776" s="5" t="s">
        <v>35</v>
      </c>
      <c r="AD776" s="5" t="s">
        <v>36</v>
      </c>
      <c r="AE776" s="5">
        <v>60.17</v>
      </c>
      <c r="AF776" s="5">
        <v>0</v>
      </c>
      <c r="AG776" s="5">
        <v>10.83</v>
      </c>
      <c r="AH776" s="5">
        <f t="shared" si="130"/>
        <v>71</v>
      </c>
    </row>
    <row r="777" spans="1:34" x14ac:dyDescent="0.25">
      <c r="A777" s="5">
        <v>762</v>
      </c>
      <c r="B777" s="5" t="s">
        <v>29</v>
      </c>
      <c r="C777" s="5" t="s">
        <v>38</v>
      </c>
      <c r="D777" s="5" t="s">
        <v>1023</v>
      </c>
      <c r="E777" s="15" t="str">
        <f t="shared" si="131"/>
        <v>F001</v>
      </c>
      <c r="F777" s="15" t="str">
        <f t="shared" si="121"/>
        <v>8419</v>
      </c>
      <c r="G777" s="15" t="str">
        <f t="shared" si="122"/>
        <v>1-8</v>
      </c>
      <c r="H777" s="5" t="s">
        <v>1024</v>
      </c>
      <c r="I777" s="5">
        <f t="shared" si="123"/>
        <v>2</v>
      </c>
      <c r="J777" s="5">
        <f t="shared" si="124"/>
        <v>2022</v>
      </c>
      <c r="K777" s="5">
        <f t="shared" si="125"/>
        <v>8</v>
      </c>
      <c r="L777" s="7">
        <f t="shared" si="126"/>
        <v>44600</v>
      </c>
      <c r="M777" s="5" t="s">
        <v>1024</v>
      </c>
      <c r="R777" s="5" t="s">
        <v>763</v>
      </c>
      <c r="S777" s="5" t="s">
        <v>764</v>
      </c>
      <c r="T777" s="5" t="s">
        <v>763</v>
      </c>
      <c r="U777" s="5" t="s">
        <v>967</v>
      </c>
      <c r="V777" s="5" t="str">
        <f t="shared" si="127"/>
        <v>vargas tarrillo arsenio</v>
      </c>
      <c r="W777" s="5" t="str">
        <f t="shared" si="128"/>
        <v>VARGAS TARRILLO ARSENIO</v>
      </c>
      <c r="X777" s="5" t="str">
        <f t="shared" si="129"/>
        <v>Vargas Tarrillo Arsenio</v>
      </c>
      <c r="Y777" s="5">
        <v>10414778106</v>
      </c>
      <c r="Z777" s="5" t="s">
        <v>34</v>
      </c>
      <c r="AA777" s="5" t="s">
        <v>35</v>
      </c>
      <c r="AD777" s="5" t="s">
        <v>36</v>
      </c>
      <c r="AE777" s="5">
        <v>423.73</v>
      </c>
      <c r="AF777" s="5">
        <v>0</v>
      </c>
      <c r="AG777" s="5">
        <v>76.27</v>
      </c>
      <c r="AH777" s="5">
        <f t="shared" si="130"/>
        <v>500</v>
      </c>
    </row>
    <row r="778" spans="1:34" x14ac:dyDescent="0.25">
      <c r="A778" s="5">
        <v>763</v>
      </c>
      <c r="B778" s="5" t="s">
        <v>49</v>
      </c>
      <c r="C778" s="5" t="s">
        <v>30</v>
      </c>
      <c r="D778" s="5" t="s">
        <v>1025</v>
      </c>
      <c r="E778" s="15" t="str">
        <f t="shared" si="131"/>
        <v>B003</v>
      </c>
      <c r="F778" s="15" t="str">
        <f t="shared" si="121"/>
        <v>12608</v>
      </c>
      <c r="G778" s="15" t="str">
        <f t="shared" si="122"/>
        <v>3-1</v>
      </c>
      <c r="H778" s="5" t="s">
        <v>1024</v>
      </c>
      <c r="I778" s="5">
        <f t="shared" si="123"/>
        <v>2</v>
      </c>
      <c r="J778" s="5">
        <f t="shared" si="124"/>
        <v>2022</v>
      </c>
      <c r="K778" s="5">
        <f t="shared" si="125"/>
        <v>8</v>
      </c>
      <c r="L778" s="7">
        <f t="shared" si="126"/>
        <v>44600</v>
      </c>
      <c r="M778" s="5" t="s">
        <v>1024</v>
      </c>
      <c r="U778" s="5" t="s">
        <v>33</v>
      </c>
      <c r="V778" s="5" t="str">
        <f t="shared" si="127"/>
        <v>clientes - varios</v>
      </c>
      <c r="W778" s="5" t="str">
        <f t="shared" si="128"/>
        <v>CLIENTES - VARIOS</v>
      </c>
      <c r="X778" s="5" t="str">
        <f t="shared" si="129"/>
        <v>Clientes - Varios</v>
      </c>
      <c r="Y778" s="5">
        <v>99999999</v>
      </c>
      <c r="Z778" s="5" t="s">
        <v>34</v>
      </c>
      <c r="AA778" s="5" t="s">
        <v>35</v>
      </c>
      <c r="AD778" s="5" t="s">
        <v>36</v>
      </c>
      <c r="AE778" s="5">
        <v>63.05</v>
      </c>
      <c r="AF778" s="5">
        <v>0</v>
      </c>
      <c r="AG778" s="5">
        <v>11.35</v>
      </c>
      <c r="AH778" s="5">
        <f t="shared" si="130"/>
        <v>74.399999999999991</v>
      </c>
    </row>
    <row r="779" spans="1:34" x14ac:dyDescent="0.25">
      <c r="A779" s="5">
        <v>764</v>
      </c>
      <c r="B779" s="5" t="s">
        <v>29</v>
      </c>
      <c r="C779" s="5" t="s">
        <v>38</v>
      </c>
      <c r="D779" s="5" t="s">
        <v>1026</v>
      </c>
      <c r="E779" s="15" t="str">
        <f t="shared" si="131"/>
        <v>F001</v>
      </c>
      <c r="F779" s="15" t="str">
        <f t="shared" si="121"/>
        <v>8418</v>
      </c>
      <c r="G779" s="15" t="str">
        <f t="shared" si="122"/>
        <v>1-8</v>
      </c>
      <c r="H779" s="5" t="s">
        <v>1024</v>
      </c>
      <c r="I779" s="5">
        <f t="shared" si="123"/>
        <v>2</v>
      </c>
      <c r="J779" s="5">
        <f t="shared" si="124"/>
        <v>2022</v>
      </c>
      <c r="K779" s="5">
        <f t="shared" si="125"/>
        <v>8</v>
      </c>
      <c r="L779" s="7">
        <f t="shared" si="126"/>
        <v>44600</v>
      </c>
      <c r="M779" s="5" t="s">
        <v>1024</v>
      </c>
      <c r="R779" s="5" t="s">
        <v>60</v>
      </c>
      <c r="S779" s="5" t="s">
        <v>61</v>
      </c>
      <c r="T779" s="5" t="s">
        <v>60</v>
      </c>
      <c r="U779" s="5" t="s">
        <v>1027</v>
      </c>
      <c r="V779" s="5" t="str">
        <f t="shared" si="127"/>
        <v>comercializadora y distribuidora añomayo e.i.r.l.</v>
      </c>
      <c r="W779" s="5" t="str">
        <f t="shared" si="128"/>
        <v>COMERCIALIZADORA Y DISTRIBUIDORA AÑOMAYO E.I.R.L.</v>
      </c>
      <c r="X779" s="5" t="str">
        <f t="shared" si="129"/>
        <v>Comercializadora Y Distribuidora Añomayo E.I.R.L.</v>
      </c>
      <c r="Y779" s="5">
        <v>20607510190</v>
      </c>
      <c r="Z779" s="5" t="s">
        <v>34</v>
      </c>
      <c r="AA779" s="5" t="s">
        <v>35</v>
      </c>
      <c r="AD779" s="5" t="s">
        <v>36</v>
      </c>
      <c r="AE779" s="5">
        <v>93.22</v>
      </c>
      <c r="AF779" s="5">
        <v>0</v>
      </c>
      <c r="AG779" s="5">
        <v>16.78</v>
      </c>
      <c r="AH779" s="5">
        <f t="shared" si="130"/>
        <v>110</v>
      </c>
    </row>
    <row r="780" spans="1:34" x14ac:dyDescent="0.25">
      <c r="A780" s="5">
        <v>765</v>
      </c>
      <c r="B780" s="5" t="s">
        <v>29</v>
      </c>
      <c r="C780" s="5" t="s">
        <v>38</v>
      </c>
      <c r="D780" s="5" t="s">
        <v>1028</v>
      </c>
      <c r="E780" s="15" t="str">
        <f t="shared" si="131"/>
        <v>F001</v>
      </c>
      <c r="F780" s="15" t="str">
        <f t="shared" si="121"/>
        <v>8417</v>
      </c>
      <c r="G780" s="15" t="str">
        <f t="shared" si="122"/>
        <v>1-8</v>
      </c>
      <c r="H780" s="5" t="s">
        <v>1024</v>
      </c>
      <c r="I780" s="5">
        <f t="shared" si="123"/>
        <v>2</v>
      </c>
      <c r="J780" s="5">
        <f t="shared" si="124"/>
        <v>2022</v>
      </c>
      <c r="K780" s="5">
        <f t="shared" si="125"/>
        <v>8</v>
      </c>
      <c r="L780" s="7">
        <f t="shared" si="126"/>
        <v>44600</v>
      </c>
      <c r="M780" s="5" t="s">
        <v>1024</v>
      </c>
      <c r="R780" s="5" t="s">
        <v>92</v>
      </c>
      <c r="S780" s="5" t="s">
        <v>40</v>
      </c>
      <c r="T780" s="5" t="s">
        <v>41</v>
      </c>
      <c r="U780" s="5" t="s">
        <v>200</v>
      </c>
      <c r="V780" s="5" t="str">
        <f t="shared" si="127"/>
        <v>rodrigo vasquez jesus juan jose</v>
      </c>
      <c r="W780" s="5" t="str">
        <f t="shared" si="128"/>
        <v>RODRIGO VASQUEZ JESUS JUAN JOSE</v>
      </c>
      <c r="X780" s="5" t="str">
        <f t="shared" si="129"/>
        <v>Rodrigo Vasquez Jesus Juan Jose</v>
      </c>
      <c r="Y780" s="5">
        <v>10471184506</v>
      </c>
      <c r="Z780" s="5" t="s">
        <v>34</v>
      </c>
      <c r="AA780" s="5" t="s">
        <v>35</v>
      </c>
      <c r="AD780" s="5" t="s">
        <v>36</v>
      </c>
      <c r="AE780" s="5">
        <v>122.88</v>
      </c>
      <c r="AF780" s="5">
        <v>0</v>
      </c>
      <c r="AG780" s="5">
        <v>22.12</v>
      </c>
      <c r="AH780" s="5">
        <f t="shared" si="130"/>
        <v>145</v>
      </c>
    </row>
    <row r="781" spans="1:34" x14ac:dyDescent="0.25">
      <c r="A781" s="5">
        <v>766</v>
      </c>
      <c r="B781" s="5" t="s">
        <v>49</v>
      </c>
      <c r="C781" s="5" t="s">
        <v>30</v>
      </c>
      <c r="D781" s="5" t="s">
        <v>1029</v>
      </c>
      <c r="E781" s="15" t="str">
        <f t="shared" si="131"/>
        <v>B003</v>
      </c>
      <c r="F781" s="15" t="str">
        <f t="shared" si="121"/>
        <v>12607</v>
      </c>
      <c r="G781" s="15" t="str">
        <f t="shared" si="122"/>
        <v>3-1</v>
      </c>
      <c r="H781" s="5" t="s">
        <v>1024</v>
      </c>
      <c r="I781" s="5">
        <f t="shared" si="123"/>
        <v>2</v>
      </c>
      <c r="J781" s="5">
        <f t="shared" si="124"/>
        <v>2022</v>
      </c>
      <c r="K781" s="5">
        <f t="shared" si="125"/>
        <v>8</v>
      </c>
      <c r="L781" s="7">
        <f t="shared" si="126"/>
        <v>44600</v>
      </c>
      <c r="M781" s="5" t="s">
        <v>1024</v>
      </c>
      <c r="U781" s="5" t="s">
        <v>33</v>
      </c>
      <c r="V781" s="5" t="str">
        <f t="shared" si="127"/>
        <v>clientes - varios</v>
      </c>
      <c r="W781" s="5" t="str">
        <f t="shared" si="128"/>
        <v>CLIENTES - VARIOS</v>
      </c>
      <c r="X781" s="5" t="str">
        <f t="shared" si="129"/>
        <v>Clientes - Varios</v>
      </c>
      <c r="Y781" s="5">
        <v>99999999</v>
      </c>
      <c r="Z781" s="5" t="s">
        <v>34</v>
      </c>
      <c r="AA781" s="5" t="s">
        <v>35</v>
      </c>
      <c r="AD781" s="5" t="s">
        <v>36</v>
      </c>
      <c r="AE781" s="5">
        <v>25.42</v>
      </c>
      <c r="AF781" s="5">
        <v>0</v>
      </c>
      <c r="AG781" s="5">
        <v>4.58</v>
      </c>
      <c r="AH781" s="5">
        <f t="shared" si="130"/>
        <v>30</v>
      </c>
    </row>
    <row r="782" spans="1:34" x14ac:dyDescent="0.25">
      <c r="A782" s="5">
        <v>767</v>
      </c>
      <c r="B782" s="5" t="s">
        <v>29</v>
      </c>
      <c r="C782" s="5" t="s">
        <v>38</v>
      </c>
      <c r="D782" s="5" t="s">
        <v>1030</v>
      </c>
      <c r="E782" s="15" t="str">
        <f t="shared" si="131"/>
        <v>F001</v>
      </c>
      <c r="F782" s="15" t="str">
        <f t="shared" si="121"/>
        <v>8416</v>
      </c>
      <c r="G782" s="15" t="str">
        <f t="shared" si="122"/>
        <v>1-8</v>
      </c>
      <c r="H782" s="5" t="s">
        <v>1024</v>
      </c>
      <c r="I782" s="5">
        <f t="shared" si="123"/>
        <v>2</v>
      </c>
      <c r="J782" s="5">
        <f t="shared" si="124"/>
        <v>2022</v>
      </c>
      <c r="K782" s="5">
        <f t="shared" si="125"/>
        <v>8</v>
      </c>
      <c r="L782" s="7">
        <f t="shared" si="126"/>
        <v>44600</v>
      </c>
      <c r="M782" s="5" t="s">
        <v>1024</v>
      </c>
      <c r="R782" s="5" t="s">
        <v>309</v>
      </c>
      <c r="S782" s="5" t="s">
        <v>61</v>
      </c>
      <c r="T782" s="5" t="s">
        <v>60</v>
      </c>
      <c r="U782" s="5" t="s">
        <v>310</v>
      </c>
      <c r="V782" s="5" t="str">
        <f t="shared" si="127"/>
        <v>jeywic sac</v>
      </c>
      <c r="W782" s="5" t="str">
        <f t="shared" si="128"/>
        <v>JEYWIC SAC</v>
      </c>
      <c r="X782" s="5" t="str">
        <f t="shared" si="129"/>
        <v>Jeywic Sac</v>
      </c>
      <c r="Y782" s="5">
        <v>20529420804</v>
      </c>
      <c r="Z782" s="5" t="s">
        <v>34</v>
      </c>
      <c r="AA782" s="5" t="s">
        <v>35</v>
      </c>
      <c r="AD782" s="5" t="s">
        <v>36</v>
      </c>
      <c r="AE782" s="5">
        <v>84.75</v>
      </c>
      <c r="AF782" s="5">
        <v>0</v>
      </c>
      <c r="AG782" s="5">
        <v>15.25</v>
      </c>
      <c r="AH782" s="5">
        <f t="shared" si="130"/>
        <v>100</v>
      </c>
    </row>
    <row r="783" spans="1:34" x14ac:dyDescent="0.25">
      <c r="A783" s="5">
        <v>768</v>
      </c>
      <c r="B783" s="5" t="s">
        <v>29</v>
      </c>
      <c r="C783" s="5" t="s">
        <v>38</v>
      </c>
      <c r="D783" s="5" t="s">
        <v>1031</v>
      </c>
      <c r="E783" s="15" t="str">
        <f t="shared" si="131"/>
        <v>F001</v>
      </c>
      <c r="F783" s="15" t="str">
        <f t="shared" si="121"/>
        <v>8415</v>
      </c>
      <c r="G783" s="15" t="str">
        <f t="shared" si="122"/>
        <v>1-8</v>
      </c>
      <c r="H783" s="5" t="s">
        <v>1024</v>
      </c>
      <c r="I783" s="5">
        <f t="shared" si="123"/>
        <v>2</v>
      </c>
      <c r="J783" s="5">
        <f t="shared" si="124"/>
        <v>2022</v>
      </c>
      <c r="K783" s="5">
        <f t="shared" si="125"/>
        <v>8</v>
      </c>
      <c r="L783" s="7">
        <f t="shared" si="126"/>
        <v>44600</v>
      </c>
      <c r="M783" s="5" t="s">
        <v>1024</v>
      </c>
      <c r="R783" s="5" t="s">
        <v>41</v>
      </c>
      <c r="S783" s="5" t="s">
        <v>40</v>
      </c>
      <c r="T783" s="5" t="s">
        <v>41</v>
      </c>
      <c r="U783" s="5" t="s">
        <v>265</v>
      </c>
      <c r="V783" s="5" t="str">
        <f t="shared" si="127"/>
        <v>empresa de transportes cj emperador e.i.r.l.</v>
      </c>
      <c r="W783" s="5" t="str">
        <f t="shared" si="128"/>
        <v>EMPRESA DE TRANSPORTES CJ EMPERADOR E.I.R.L.</v>
      </c>
      <c r="X783" s="5" t="str">
        <f t="shared" si="129"/>
        <v>Empresa De Transportes Cj Emperador E.I.R.L.</v>
      </c>
      <c r="Y783" s="5">
        <v>20603639210</v>
      </c>
      <c r="Z783" s="5" t="s">
        <v>34</v>
      </c>
      <c r="AA783" s="5" t="s">
        <v>35</v>
      </c>
      <c r="AD783" s="5" t="s">
        <v>36</v>
      </c>
      <c r="AE783" s="5">
        <v>550.85</v>
      </c>
      <c r="AF783" s="5">
        <v>0</v>
      </c>
      <c r="AG783" s="5">
        <v>99.15</v>
      </c>
      <c r="AH783" s="5">
        <f t="shared" si="130"/>
        <v>650</v>
      </c>
    </row>
    <row r="784" spans="1:34" x14ac:dyDescent="0.25">
      <c r="A784" s="5">
        <v>769</v>
      </c>
      <c r="B784" s="5" t="s">
        <v>29</v>
      </c>
      <c r="C784" s="5" t="s">
        <v>38</v>
      </c>
      <c r="D784" s="5" t="s">
        <v>1032</v>
      </c>
      <c r="E784" s="15" t="str">
        <f t="shared" si="131"/>
        <v>F001</v>
      </c>
      <c r="F784" s="15" t="str">
        <f t="shared" si="121"/>
        <v>8414</v>
      </c>
      <c r="G784" s="15" t="str">
        <f t="shared" si="122"/>
        <v>1-8</v>
      </c>
      <c r="H784" s="5" t="s">
        <v>1024</v>
      </c>
      <c r="I784" s="5">
        <f t="shared" si="123"/>
        <v>2</v>
      </c>
      <c r="J784" s="5">
        <f t="shared" si="124"/>
        <v>2022</v>
      </c>
      <c r="K784" s="5">
        <f t="shared" si="125"/>
        <v>8</v>
      </c>
      <c r="L784" s="7">
        <f t="shared" si="126"/>
        <v>44600</v>
      </c>
      <c r="M784" s="5" t="s">
        <v>1024</v>
      </c>
      <c r="R784" s="5" t="s">
        <v>41</v>
      </c>
      <c r="S784" s="5" t="s">
        <v>40</v>
      </c>
      <c r="T784" s="5" t="s">
        <v>41</v>
      </c>
      <c r="U784" s="5" t="s">
        <v>265</v>
      </c>
      <c r="V784" s="5" t="str">
        <f t="shared" si="127"/>
        <v>empresa de transportes cj emperador e.i.r.l.</v>
      </c>
      <c r="W784" s="5" t="str">
        <f t="shared" si="128"/>
        <v>EMPRESA DE TRANSPORTES CJ EMPERADOR E.I.R.L.</v>
      </c>
      <c r="X784" s="5" t="str">
        <f t="shared" si="129"/>
        <v>Empresa De Transportes Cj Emperador E.I.R.L.</v>
      </c>
      <c r="Y784" s="5">
        <v>20603639210</v>
      </c>
      <c r="Z784" s="5" t="s">
        <v>34</v>
      </c>
      <c r="AA784" s="5" t="s">
        <v>35</v>
      </c>
      <c r="AD784" s="5" t="s">
        <v>36</v>
      </c>
      <c r="AE784" s="5">
        <v>550.85</v>
      </c>
      <c r="AF784" s="5">
        <v>0</v>
      </c>
      <c r="AG784" s="5">
        <v>99.15</v>
      </c>
      <c r="AH784" s="5">
        <f t="shared" si="130"/>
        <v>650</v>
      </c>
    </row>
    <row r="785" spans="1:34" x14ac:dyDescent="0.25">
      <c r="A785" s="5">
        <v>770</v>
      </c>
      <c r="B785" s="5" t="s">
        <v>29</v>
      </c>
      <c r="C785" s="5" t="s">
        <v>38</v>
      </c>
      <c r="D785" s="5" t="s">
        <v>1033</v>
      </c>
      <c r="E785" s="15" t="str">
        <f t="shared" si="131"/>
        <v>F001</v>
      </c>
      <c r="F785" s="15" t="str">
        <f t="shared" ref="F785:F848" si="132">IF(LEFT(RIGHT(D785,5),1)="-",RIGHT(D785,4),RIGHT(D785,5))</f>
        <v>8413</v>
      </c>
      <c r="G785" s="15" t="str">
        <f t="shared" ref="G785:G848" si="133">MID(D785,4,3)</f>
        <v>1-8</v>
      </c>
      <c r="H785" s="5" t="s">
        <v>1024</v>
      </c>
      <c r="I785" s="5">
        <f t="shared" ref="I785:I848" si="134">MONTH(H785)</f>
        <v>2</v>
      </c>
      <c r="J785" s="5">
        <f t="shared" ref="J785:J848" si="135">YEAR(H785)</f>
        <v>2022</v>
      </c>
      <c r="K785" s="5">
        <f t="shared" ref="K785:K848" si="136">DAY(H785)</f>
        <v>8</v>
      </c>
      <c r="L785" s="7">
        <f t="shared" ref="L785:L848" si="137">DATE(J785,I785,K785)</f>
        <v>44600</v>
      </c>
      <c r="M785" s="5" t="s">
        <v>1024</v>
      </c>
      <c r="R785" s="5" t="s">
        <v>87</v>
      </c>
      <c r="S785" s="5" t="s">
        <v>40</v>
      </c>
      <c r="T785" s="5" t="s">
        <v>41</v>
      </c>
      <c r="U785" s="5" t="s">
        <v>582</v>
      </c>
      <c r="V785" s="5" t="str">
        <f t="shared" ref="V785:V848" si="138">LOWER(U785)</f>
        <v>transportes daniel la granja srl</v>
      </c>
      <c r="W785" s="5" t="str">
        <f t="shared" ref="W785:W848" si="139">UPPER(U785)</f>
        <v>TRANSPORTES DANIEL LA GRANJA SRL</v>
      </c>
      <c r="X785" s="5" t="str">
        <f t="shared" ref="X785:X848" si="140">PROPER(W785)</f>
        <v>Transportes Daniel La Granja Srl</v>
      </c>
      <c r="Y785" s="5">
        <v>20480442122</v>
      </c>
      <c r="Z785" s="5" t="s">
        <v>34</v>
      </c>
      <c r="AA785" s="5" t="s">
        <v>35</v>
      </c>
      <c r="AD785" s="5" t="s">
        <v>36</v>
      </c>
      <c r="AE785" s="5">
        <v>220.34</v>
      </c>
      <c r="AF785" s="5">
        <v>0</v>
      </c>
      <c r="AG785" s="5">
        <v>39.659999999999997</v>
      </c>
      <c r="AH785" s="5">
        <f t="shared" ref="AH785:AH848" si="141">AE785+AG785</f>
        <v>260</v>
      </c>
    </row>
    <row r="786" spans="1:34" x14ac:dyDescent="0.25">
      <c r="A786" s="5">
        <v>771</v>
      </c>
      <c r="B786" s="5" t="s">
        <v>29</v>
      </c>
      <c r="C786" s="5" t="s">
        <v>30</v>
      </c>
      <c r="D786" s="5" t="s">
        <v>1034</v>
      </c>
      <c r="E786" s="15" t="str">
        <f t="shared" ref="E786:E849" si="142">LEFT(D786,4)</f>
        <v>B001</v>
      </c>
      <c r="F786" s="15" t="str">
        <f t="shared" si="132"/>
        <v>17080</v>
      </c>
      <c r="G786" s="15" t="str">
        <f t="shared" si="133"/>
        <v>1-1</v>
      </c>
      <c r="H786" s="5" t="s">
        <v>1024</v>
      </c>
      <c r="I786" s="5">
        <f t="shared" si="134"/>
        <v>2</v>
      </c>
      <c r="J786" s="5">
        <f t="shared" si="135"/>
        <v>2022</v>
      </c>
      <c r="K786" s="5">
        <f t="shared" si="136"/>
        <v>8</v>
      </c>
      <c r="L786" s="7">
        <f t="shared" si="137"/>
        <v>44600</v>
      </c>
      <c r="M786" s="5" t="s">
        <v>1024</v>
      </c>
      <c r="U786" s="5" t="s">
        <v>33</v>
      </c>
      <c r="V786" s="5" t="str">
        <f t="shared" si="138"/>
        <v>clientes - varios</v>
      </c>
      <c r="W786" s="5" t="str">
        <f t="shared" si="139"/>
        <v>CLIENTES - VARIOS</v>
      </c>
      <c r="X786" s="5" t="str">
        <f t="shared" si="140"/>
        <v>Clientes - Varios</v>
      </c>
      <c r="Y786" s="5">
        <v>99999999</v>
      </c>
      <c r="Z786" s="5" t="s">
        <v>34</v>
      </c>
      <c r="AA786" s="5" t="s">
        <v>35</v>
      </c>
      <c r="AD786" s="5" t="s">
        <v>36</v>
      </c>
      <c r="AE786" s="5">
        <v>84.75</v>
      </c>
      <c r="AF786" s="5">
        <v>0</v>
      </c>
      <c r="AG786" s="5">
        <v>15.25</v>
      </c>
      <c r="AH786" s="5">
        <f t="shared" si="141"/>
        <v>100</v>
      </c>
    </row>
    <row r="787" spans="1:34" x14ac:dyDescent="0.25">
      <c r="A787" s="5">
        <v>772</v>
      </c>
      <c r="B787" s="5" t="s">
        <v>29</v>
      </c>
      <c r="C787" s="5" t="s">
        <v>38</v>
      </c>
      <c r="D787" s="5" t="s">
        <v>1035</v>
      </c>
      <c r="E787" s="15" t="str">
        <f t="shared" si="142"/>
        <v>F001</v>
      </c>
      <c r="F787" s="15" t="str">
        <f t="shared" si="132"/>
        <v>8412</v>
      </c>
      <c r="G787" s="15" t="str">
        <f t="shared" si="133"/>
        <v>1-8</v>
      </c>
      <c r="H787" s="5" t="s">
        <v>1024</v>
      </c>
      <c r="I787" s="5">
        <f t="shared" si="134"/>
        <v>2</v>
      </c>
      <c r="J787" s="5">
        <f t="shared" si="135"/>
        <v>2022</v>
      </c>
      <c r="K787" s="5">
        <f t="shared" si="136"/>
        <v>8</v>
      </c>
      <c r="L787" s="7">
        <f t="shared" si="137"/>
        <v>44600</v>
      </c>
      <c r="M787" s="5" t="s">
        <v>1024</v>
      </c>
      <c r="R787" s="5" t="s">
        <v>66</v>
      </c>
      <c r="S787" s="5" t="s">
        <v>40</v>
      </c>
      <c r="T787" s="5" t="s">
        <v>41</v>
      </c>
      <c r="U787" s="5" t="s">
        <v>67</v>
      </c>
      <c r="V787" s="5" t="str">
        <f t="shared" si="138"/>
        <v>regalado cieza segundo</v>
      </c>
      <c r="W787" s="5" t="str">
        <f t="shared" si="139"/>
        <v>REGALADO CIEZA SEGUNDO</v>
      </c>
      <c r="X787" s="5" t="str">
        <f t="shared" si="140"/>
        <v>Regalado Cieza Segundo</v>
      </c>
      <c r="Y787" s="5">
        <v>10166087916</v>
      </c>
      <c r="Z787" s="5" t="s">
        <v>34</v>
      </c>
      <c r="AA787" s="5" t="s">
        <v>35</v>
      </c>
      <c r="AD787" s="5" t="s">
        <v>36</v>
      </c>
      <c r="AE787" s="5">
        <v>2457.63</v>
      </c>
      <c r="AF787" s="5">
        <v>0</v>
      </c>
      <c r="AG787" s="5">
        <v>442.37</v>
      </c>
      <c r="AH787" s="5">
        <f t="shared" si="141"/>
        <v>2900</v>
      </c>
    </row>
    <row r="788" spans="1:34" x14ac:dyDescent="0.25">
      <c r="A788" s="5">
        <v>773</v>
      </c>
      <c r="B788" s="5" t="s">
        <v>29</v>
      </c>
      <c r="C788" s="5" t="s">
        <v>38</v>
      </c>
      <c r="D788" s="5" t="s">
        <v>1036</v>
      </c>
      <c r="E788" s="15" t="str">
        <f t="shared" si="142"/>
        <v>F001</v>
      </c>
      <c r="F788" s="15" t="str">
        <f t="shared" si="132"/>
        <v>8411</v>
      </c>
      <c r="G788" s="15" t="str">
        <f t="shared" si="133"/>
        <v>1-8</v>
      </c>
      <c r="H788" s="5" t="s">
        <v>1024</v>
      </c>
      <c r="I788" s="5">
        <f t="shared" si="134"/>
        <v>2</v>
      </c>
      <c r="J788" s="5">
        <f t="shared" si="135"/>
        <v>2022</v>
      </c>
      <c r="K788" s="5">
        <f t="shared" si="136"/>
        <v>8</v>
      </c>
      <c r="L788" s="7">
        <f t="shared" si="137"/>
        <v>44600</v>
      </c>
      <c r="M788" s="5" t="s">
        <v>1024</v>
      </c>
      <c r="R788" s="5" t="s">
        <v>66</v>
      </c>
      <c r="S788" s="5" t="s">
        <v>40</v>
      </c>
      <c r="T788" s="5" t="s">
        <v>41</v>
      </c>
      <c r="U788" s="5" t="s">
        <v>67</v>
      </c>
      <c r="V788" s="5" t="str">
        <f t="shared" si="138"/>
        <v>regalado cieza segundo</v>
      </c>
      <c r="W788" s="5" t="str">
        <f t="shared" si="139"/>
        <v>REGALADO CIEZA SEGUNDO</v>
      </c>
      <c r="X788" s="5" t="str">
        <f t="shared" si="140"/>
        <v>Regalado Cieza Segundo</v>
      </c>
      <c r="Y788" s="5">
        <v>10166087916</v>
      </c>
      <c r="Z788" s="5" t="s">
        <v>34</v>
      </c>
      <c r="AA788" s="5" t="s">
        <v>35</v>
      </c>
      <c r="AD788" s="5" t="s">
        <v>36</v>
      </c>
      <c r="AE788" s="5">
        <v>2457.63</v>
      </c>
      <c r="AF788" s="5">
        <v>0</v>
      </c>
      <c r="AG788" s="5">
        <v>442.37</v>
      </c>
      <c r="AH788" s="5">
        <f t="shared" si="141"/>
        <v>2900</v>
      </c>
    </row>
    <row r="789" spans="1:34" x14ac:dyDescent="0.25">
      <c r="A789" s="5">
        <v>774</v>
      </c>
      <c r="B789" s="5" t="s">
        <v>29</v>
      </c>
      <c r="C789" s="5" t="s">
        <v>38</v>
      </c>
      <c r="D789" s="5" t="s">
        <v>1037</v>
      </c>
      <c r="E789" s="15" t="str">
        <f t="shared" si="142"/>
        <v>F001</v>
      </c>
      <c r="F789" s="15" t="str">
        <f t="shared" si="132"/>
        <v>8410</v>
      </c>
      <c r="G789" s="15" t="str">
        <f t="shared" si="133"/>
        <v>1-8</v>
      </c>
      <c r="H789" s="5" t="s">
        <v>1024</v>
      </c>
      <c r="I789" s="5">
        <f t="shared" si="134"/>
        <v>2</v>
      </c>
      <c r="J789" s="5">
        <f t="shared" si="135"/>
        <v>2022</v>
      </c>
      <c r="K789" s="5">
        <f t="shared" si="136"/>
        <v>8</v>
      </c>
      <c r="L789" s="7">
        <f t="shared" si="137"/>
        <v>44600</v>
      </c>
      <c r="M789" s="5" t="s">
        <v>1024</v>
      </c>
      <c r="U789" s="5" t="s">
        <v>1038</v>
      </c>
      <c r="V789" s="5" t="str">
        <f t="shared" si="138"/>
        <v>de la cruz pravia pedro</v>
      </c>
      <c r="W789" s="5" t="str">
        <f t="shared" si="139"/>
        <v>DE LA CRUZ PRAVIA PEDRO</v>
      </c>
      <c r="X789" s="5" t="str">
        <f t="shared" si="140"/>
        <v>De La Cruz Pravia Pedro</v>
      </c>
      <c r="Y789" s="5">
        <v>10167437406</v>
      </c>
      <c r="Z789" s="5" t="s">
        <v>34</v>
      </c>
      <c r="AA789" s="5" t="s">
        <v>35</v>
      </c>
      <c r="AD789" s="5" t="s">
        <v>36</v>
      </c>
      <c r="AE789" s="5">
        <v>169.49</v>
      </c>
      <c r="AF789" s="5">
        <v>0</v>
      </c>
      <c r="AG789" s="5">
        <v>30.51</v>
      </c>
      <c r="AH789" s="5">
        <f t="shared" si="141"/>
        <v>200</v>
      </c>
    </row>
    <row r="790" spans="1:34" x14ac:dyDescent="0.25">
      <c r="A790" s="5">
        <v>775</v>
      </c>
      <c r="B790" s="5" t="s">
        <v>29</v>
      </c>
      <c r="C790" s="5" t="s">
        <v>38</v>
      </c>
      <c r="D790" s="5" t="s">
        <v>1039</v>
      </c>
      <c r="E790" s="15" t="str">
        <f t="shared" si="142"/>
        <v>F001</v>
      </c>
      <c r="F790" s="15" t="str">
        <f t="shared" si="132"/>
        <v>8409</v>
      </c>
      <c r="G790" s="15" t="str">
        <f t="shared" si="133"/>
        <v>1-8</v>
      </c>
      <c r="H790" s="5" t="s">
        <v>1024</v>
      </c>
      <c r="I790" s="5">
        <f t="shared" si="134"/>
        <v>2</v>
      </c>
      <c r="J790" s="5">
        <f t="shared" si="135"/>
        <v>2022</v>
      </c>
      <c r="K790" s="5">
        <f t="shared" si="136"/>
        <v>8</v>
      </c>
      <c r="L790" s="7">
        <f t="shared" si="137"/>
        <v>44600</v>
      </c>
      <c r="M790" s="5" t="s">
        <v>1024</v>
      </c>
      <c r="R790" s="5" t="s">
        <v>395</v>
      </c>
      <c r="S790" s="5" t="s">
        <v>168</v>
      </c>
      <c r="T790" s="5" t="s">
        <v>169</v>
      </c>
      <c r="U790" s="5" t="s">
        <v>396</v>
      </c>
      <c r="V790" s="5" t="str">
        <f t="shared" si="138"/>
        <v>transportes pasamayo s r ltda</v>
      </c>
      <c r="W790" s="5" t="str">
        <f t="shared" si="139"/>
        <v>TRANSPORTES PASAMAYO S R LTDA</v>
      </c>
      <c r="X790" s="5" t="str">
        <f t="shared" si="140"/>
        <v>Transportes Pasamayo S R Ltda</v>
      </c>
      <c r="Y790" s="5">
        <v>20225171719</v>
      </c>
      <c r="Z790" s="5" t="s">
        <v>34</v>
      </c>
      <c r="AA790" s="5" t="s">
        <v>35</v>
      </c>
      <c r="AD790" s="5" t="s">
        <v>36</v>
      </c>
      <c r="AE790" s="5">
        <v>305.08</v>
      </c>
      <c r="AF790" s="5">
        <v>0</v>
      </c>
      <c r="AG790" s="5">
        <v>54.92</v>
      </c>
      <c r="AH790" s="5">
        <f t="shared" si="141"/>
        <v>360</v>
      </c>
    </row>
    <row r="791" spans="1:34" x14ac:dyDescent="0.25">
      <c r="A791" s="5">
        <v>776</v>
      </c>
      <c r="B791" s="5" t="s">
        <v>29</v>
      </c>
      <c r="C791" s="5" t="s">
        <v>38</v>
      </c>
      <c r="D791" s="5" t="s">
        <v>1040</v>
      </c>
      <c r="E791" s="15" t="str">
        <f t="shared" si="142"/>
        <v>F001</v>
      </c>
      <c r="F791" s="15" t="str">
        <f t="shared" si="132"/>
        <v>8408</v>
      </c>
      <c r="G791" s="15" t="str">
        <f t="shared" si="133"/>
        <v>1-8</v>
      </c>
      <c r="H791" s="5" t="s">
        <v>1024</v>
      </c>
      <c r="I791" s="5">
        <f t="shared" si="134"/>
        <v>2</v>
      </c>
      <c r="J791" s="5">
        <f t="shared" si="135"/>
        <v>2022</v>
      </c>
      <c r="K791" s="5">
        <f t="shared" si="136"/>
        <v>8</v>
      </c>
      <c r="L791" s="7">
        <f t="shared" si="137"/>
        <v>44600</v>
      </c>
      <c r="M791" s="5" t="s">
        <v>1024</v>
      </c>
      <c r="R791" s="5" t="s">
        <v>41</v>
      </c>
      <c r="S791" s="5" t="s">
        <v>40</v>
      </c>
      <c r="T791" s="5" t="s">
        <v>41</v>
      </c>
      <c r="U791" s="5" t="s">
        <v>909</v>
      </c>
      <c r="V791" s="5" t="str">
        <f t="shared" si="138"/>
        <v>vigil toro carol isabel</v>
      </c>
      <c r="W791" s="5" t="str">
        <f t="shared" si="139"/>
        <v>VIGIL TORO CAROL ISABEL</v>
      </c>
      <c r="X791" s="5" t="str">
        <f t="shared" si="140"/>
        <v>Vigil Toro Carol Isabel</v>
      </c>
      <c r="Y791" s="5">
        <v>10037005024</v>
      </c>
      <c r="Z791" s="5" t="s">
        <v>34</v>
      </c>
      <c r="AA791" s="5" t="s">
        <v>35</v>
      </c>
      <c r="AD791" s="5" t="s">
        <v>36</v>
      </c>
      <c r="AE791" s="5">
        <v>127.12</v>
      </c>
      <c r="AF791" s="5">
        <v>0</v>
      </c>
      <c r="AG791" s="5">
        <v>22.88</v>
      </c>
      <c r="AH791" s="5">
        <f t="shared" si="141"/>
        <v>150</v>
      </c>
    </row>
    <row r="792" spans="1:34" x14ac:dyDescent="0.25">
      <c r="A792" s="5">
        <v>777</v>
      </c>
      <c r="B792" s="5" t="s">
        <v>49</v>
      </c>
      <c r="C792" s="5" t="s">
        <v>30</v>
      </c>
      <c r="D792" s="5" t="s">
        <v>1041</v>
      </c>
      <c r="E792" s="15" t="str">
        <f t="shared" si="142"/>
        <v>B003</v>
      </c>
      <c r="F792" s="15" t="str">
        <f t="shared" si="132"/>
        <v>12606</v>
      </c>
      <c r="G792" s="15" t="str">
        <f t="shared" si="133"/>
        <v>3-1</v>
      </c>
      <c r="H792" s="5" t="s">
        <v>1024</v>
      </c>
      <c r="I792" s="5">
        <f t="shared" si="134"/>
        <v>2</v>
      </c>
      <c r="J792" s="5">
        <f t="shared" si="135"/>
        <v>2022</v>
      </c>
      <c r="K792" s="5">
        <f t="shared" si="136"/>
        <v>8</v>
      </c>
      <c r="L792" s="7">
        <f t="shared" si="137"/>
        <v>44600</v>
      </c>
      <c r="M792" s="5" t="s">
        <v>1024</v>
      </c>
      <c r="U792" s="5" t="s">
        <v>33</v>
      </c>
      <c r="V792" s="5" t="str">
        <f t="shared" si="138"/>
        <v>clientes - varios</v>
      </c>
      <c r="W792" s="5" t="str">
        <f t="shared" si="139"/>
        <v>CLIENTES - VARIOS</v>
      </c>
      <c r="X792" s="5" t="str">
        <f t="shared" si="140"/>
        <v>Clientes - Varios</v>
      </c>
      <c r="Y792" s="5">
        <v>99999999</v>
      </c>
      <c r="Z792" s="5" t="s">
        <v>34</v>
      </c>
      <c r="AA792" s="5" t="s">
        <v>35</v>
      </c>
      <c r="AD792" s="5" t="s">
        <v>36</v>
      </c>
      <c r="AE792" s="5">
        <v>76.27</v>
      </c>
      <c r="AF792" s="5">
        <v>0</v>
      </c>
      <c r="AG792" s="5">
        <v>13.73</v>
      </c>
      <c r="AH792" s="5">
        <f t="shared" si="141"/>
        <v>90</v>
      </c>
    </row>
    <row r="793" spans="1:34" x14ac:dyDescent="0.25">
      <c r="A793" s="5">
        <v>778</v>
      </c>
      <c r="B793" s="5" t="s">
        <v>55</v>
      </c>
      <c r="C793" s="5" t="s">
        <v>30</v>
      </c>
      <c r="D793" s="5" t="s">
        <v>1042</v>
      </c>
      <c r="E793" s="15" t="str">
        <f t="shared" si="142"/>
        <v>B002</v>
      </c>
      <c r="F793" s="15" t="str">
        <f t="shared" si="132"/>
        <v>16002</v>
      </c>
      <c r="G793" s="15" t="str">
        <f t="shared" si="133"/>
        <v>2-1</v>
      </c>
      <c r="H793" s="5" t="s">
        <v>1024</v>
      </c>
      <c r="I793" s="5">
        <f t="shared" si="134"/>
        <v>2</v>
      </c>
      <c r="J793" s="5">
        <f t="shared" si="135"/>
        <v>2022</v>
      </c>
      <c r="K793" s="5">
        <f t="shared" si="136"/>
        <v>8</v>
      </c>
      <c r="L793" s="7">
        <f t="shared" si="137"/>
        <v>44600</v>
      </c>
      <c r="M793" s="5" t="s">
        <v>1024</v>
      </c>
      <c r="U793" s="5" t="s">
        <v>33</v>
      </c>
      <c r="V793" s="5" t="str">
        <f t="shared" si="138"/>
        <v>clientes - varios</v>
      </c>
      <c r="W793" s="5" t="str">
        <f t="shared" si="139"/>
        <v>CLIENTES - VARIOS</v>
      </c>
      <c r="X793" s="5" t="str">
        <f t="shared" si="140"/>
        <v>Clientes - Varios</v>
      </c>
      <c r="Y793" s="5">
        <v>99999999</v>
      </c>
      <c r="Z793" s="5" t="s">
        <v>34</v>
      </c>
      <c r="AA793" s="5" t="s">
        <v>35</v>
      </c>
      <c r="AD793" s="5" t="s">
        <v>36</v>
      </c>
      <c r="AE793" s="5">
        <v>59.32</v>
      </c>
      <c r="AF793" s="5">
        <v>0</v>
      </c>
      <c r="AG793" s="5">
        <v>10.68</v>
      </c>
      <c r="AH793" s="5">
        <f t="shared" si="141"/>
        <v>70</v>
      </c>
    </row>
    <row r="794" spans="1:34" x14ac:dyDescent="0.25">
      <c r="A794" s="5">
        <v>779</v>
      </c>
      <c r="B794" s="5" t="s">
        <v>29</v>
      </c>
      <c r="C794" s="5" t="s">
        <v>38</v>
      </c>
      <c r="D794" s="5" t="s">
        <v>1043</v>
      </c>
      <c r="E794" s="15" t="str">
        <f t="shared" si="142"/>
        <v>F001</v>
      </c>
      <c r="F794" s="15" t="str">
        <f t="shared" si="132"/>
        <v>8407</v>
      </c>
      <c r="G794" s="15" t="str">
        <f t="shared" si="133"/>
        <v>1-8</v>
      </c>
      <c r="H794" s="5" t="s">
        <v>1024</v>
      </c>
      <c r="I794" s="5">
        <f t="shared" si="134"/>
        <v>2</v>
      </c>
      <c r="J794" s="5">
        <f t="shared" si="135"/>
        <v>2022</v>
      </c>
      <c r="K794" s="5">
        <f t="shared" si="136"/>
        <v>8</v>
      </c>
      <c r="L794" s="7">
        <f t="shared" si="137"/>
        <v>44600</v>
      </c>
      <c r="M794" s="5" t="s">
        <v>1024</v>
      </c>
      <c r="R794" s="5" t="s">
        <v>763</v>
      </c>
      <c r="S794" s="5" t="s">
        <v>764</v>
      </c>
      <c r="T794" s="5" t="s">
        <v>763</v>
      </c>
      <c r="U794" s="5" t="s">
        <v>967</v>
      </c>
      <c r="V794" s="5" t="str">
        <f t="shared" si="138"/>
        <v>vargas tarrillo arsenio</v>
      </c>
      <c r="W794" s="5" t="str">
        <f t="shared" si="139"/>
        <v>VARGAS TARRILLO ARSENIO</v>
      </c>
      <c r="X794" s="5" t="str">
        <f t="shared" si="140"/>
        <v>Vargas Tarrillo Arsenio</v>
      </c>
      <c r="Y794" s="5">
        <v>10414778106</v>
      </c>
      <c r="Z794" s="5" t="s">
        <v>34</v>
      </c>
      <c r="AA794" s="5" t="s">
        <v>35</v>
      </c>
      <c r="AD794" s="5" t="s">
        <v>36</v>
      </c>
      <c r="AE794" s="5">
        <v>423.73</v>
      </c>
      <c r="AF794" s="5">
        <v>0</v>
      </c>
      <c r="AG794" s="5">
        <v>76.27</v>
      </c>
      <c r="AH794" s="5">
        <f t="shared" si="141"/>
        <v>500</v>
      </c>
    </row>
    <row r="795" spans="1:34" x14ac:dyDescent="0.25">
      <c r="A795" s="5">
        <v>780</v>
      </c>
      <c r="B795" s="5" t="s">
        <v>29</v>
      </c>
      <c r="C795" s="5" t="s">
        <v>30</v>
      </c>
      <c r="D795" s="5" t="s">
        <v>1044</v>
      </c>
      <c r="E795" s="15" t="str">
        <f t="shared" si="142"/>
        <v>B001</v>
      </c>
      <c r="F795" s="15" t="str">
        <f t="shared" si="132"/>
        <v>17079</v>
      </c>
      <c r="G795" s="15" t="str">
        <f t="shared" si="133"/>
        <v>1-1</v>
      </c>
      <c r="H795" s="5" t="s">
        <v>1045</v>
      </c>
      <c r="I795" s="5">
        <f t="shared" si="134"/>
        <v>2</v>
      </c>
      <c r="J795" s="5">
        <f t="shared" si="135"/>
        <v>2022</v>
      </c>
      <c r="K795" s="5">
        <f t="shared" si="136"/>
        <v>7</v>
      </c>
      <c r="L795" s="7">
        <f t="shared" si="137"/>
        <v>44599</v>
      </c>
      <c r="M795" s="5" t="s">
        <v>1045</v>
      </c>
      <c r="U795" s="5" t="s">
        <v>33</v>
      </c>
      <c r="V795" s="5" t="str">
        <f t="shared" si="138"/>
        <v>clientes - varios</v>
      </c>
      <c r="W795" s="5" t="str">
        <f t="shared" si="139"/>
        <v>CLIENTES - VARIOS</v>
      </c>
      <c r="X795" s="5" t="str">
        <f t="shared" si="140"/>
        <v>Clientes - Varios</v>
      </c>
      <c r="Y795" s="5">
        <v>99999999</v>
      </c>
      <c r="Z795" s="5" t="s">
        <v>34</v>
      </c>
      <c r="AA795" s="5" t="s">
        <v>35</v>
      </c>
      <c r="AD795" s="5" t="s">
        <v>36</v>
      </c>
      <c r="AE795" s="5">
        <v>118.64</v>
      </c>
      <c r="AF795" s="5">
        <v>0</v>
      </c>
      <c r="AG795" s="5">
        <v>21.36</v>
      </c>
      <c r="AH795" s="5">
        <f t="shared" si="141"/>
        <v>140</v>
      </c>
    </row>
    <row r="796" spans="1:34" x14ac:dyDescent="0.25">
      <c r="A796" s="5">
        <v>781</v>
      </c>
      <c r="B796" s="5" t="s">
        <v>29</v>
      </c>
      <c r="C796" s="5" t="s">
        <v>38</v>
      </c>
      <c r="D796" s="5" t="s">
        <v>1046</v>
      </c>
      <c r="E796" s="15" t="str">
        <f t="shared" si="142"/>
        <v>F001</v>
      </c>
      <c r="F796" s="15" t="str">
        <f t="shared" si="132"/>
        <v>8406</v>
      </c>
      <c r="G796" s="15" t="str">
        <f t="shared" si="133"/>
        <v>1-8</v>
      </c>
      <c r="H796" s="5" t="s">
        <v>1045</v>
      </c>
      <c r="I796" s="5">
        <f t="shared" si="134"/>
        <v>2</v>
      </c>
      <c r="J796" s="5">
        <f t="shared" si="135"/>
        <v>2022</v>
      </c>
      <c r="K796" s="5">
        <f t="shared" si="136"/>
        <v>7</v>
      </c>
      <c r="L796" s="7">
        <f t="shared" si="137"/>
        <v>44599</v>
      </c>
      <c r="M796" s="5" t="s">
        <v>1045</v>
      </c>
      <c r="U796" s="5" t="s">
        <v>964</v>
      </c>
      <c r="V796" s="5" t="str">
        <f t="shared" si="138"/>
        <v>icmv inversiones</v>
      </c>
      <c r="W796" s="5" t="str">
        <f t="shared" si="139"/>
        <v>ICMV INVERSIONES</v>
      </c>
      <c r="X796" s="5" t="str">
        <f t="shared" si="140"/>
        <v>Icmv Inversiones</v>
      </c>
      <c r="Y796" s="5">
        <v>10457954226</v>
      </c>
      <c r="Z796" s="5" t="s">
        <v>34</v>
      </c>
      <c r="AA796" s="5" t="s">
        <v>35</v>
      </c>
      <c r="AD796" s="5" t="s">
        <v>36</v>
      </c>
      <c r="AE796" s="5">
        <v>175.34</v>
      </c>
      <c r="AF796" s="5">
        <v>0</v>
      </c>
      <c r="AG796" s="5">
        <v>31.56</v>
      </c>
      <c r="AH796" s="5">
        <f t="shared" si="141"/>
        <v>206.9</v>
      </c>
    </row>
    <row r="797" spans="1:34" x14ac:dyDescent="0.25">
      <c r="A797" s="5">
        <v>782</v>
      </c>
      <c r="B797" s="5" t="s">
        <v>29</v>
      </c>
      <c r="C797" s="5" t="s">
        <v>30</v>
      </c>
      <c r="D797" s="5" t="s">
        <v>1047</v>
      </c>
      <c r="E797" s="15" t="str">
        <f t="shared" si="142"/>
        <v>B001</v>
      </c>
      <c r="F797" s="15" t="str">
        <f t="shared" si="132"/>
        <v>17078</v>
      </c>
      <c r="G797" s="15" t="str">
        <f t="shared" si="133"/>
        <v>1-1</v>
      </c>
      <c r="H797" s="5" t="s">
        <v>1045</v>
      </c>
      <c r="I797" s="5">
        <f t="shared" si="134"/>
        <v>2</v>
      </c>
      <c r="J797" s="5">
        <f t="shared" si="135"/>
        <v>2022</v>
      </c>
      <c r="K797" s="5">
        <f t="shared" si="136"/>
        <v>7</v>
      </c>
      <c r="L797" s="7">
        <f t="shared" si="137"/>
        <v>44599</v>
      </c>
      <c r="M797" s="5" t="s">
        <v>1045</v>
      </c>
      <c r="U797" s="5" t="s">
        <v>33</v>
      </c>
      <c r="V797" s="5" t="str">
        <f t="shared" si="138"/>
        <v>clientes - varios</v>
      </c>
      <c r="W797" s="5" t="str">
        <f t="shared" si="139"/>
        <v>CLIENTES - VARIOS</v>
      </c>
      <c r="X797" s="5" t="str">
        <f t="shared" si="140"/>
        <v>Clientes - Varios</v>
      </c>
      <c r="Y797" s="5">
        <v>99999999</v>
      </c>
      <c r="Z797" s="5" t="s">
        <v>34</v>
      </c>
      <c r="AA797" s="5" t="s">
        <v>35</v>
      </c>
      <c r="AD797" s="5" t="s">
        <v>36</v>
      </c>
      <c r="AE797" s="5">
        <v>87.29</v>
      </c>
      <c r="AF797" s="5">
        <v>0</v>
      </c>
      <c r="AG797" s="5">
        <v>15.71</v>
      </c>
      <c r="AH797" s="5">
        <f t="shared" si="141"/>
        <v>103</v>
      </c>
    </row>
    <row r="798" spans="1:34" x14ac:dyDescent="0.25">
      <c r="A798" s="5">
        <v>783</v>
      </c>
      <c r="B798" s="5" t="s">
        <v>29</v>
      </c>
      <c r="C798" s="5" t="s">
        <v>38</v>
      </c>
      <c r="D798" s="5" t="s">
        <v>1048</v>
      </c>
      <c r="E798" s="15" t="str">
        <f t="shared" si="142"/>
        <v>F001</v>
      </c>
      <c r="F798" s="15" t="str">
        <f t="shared" si="132"/>
        <v>8405</v>
      </c>
      <c r="G798" s="15" t="str">
        <f t="shared" si="133"/>
        <v>1-8</v>
      </c>
      <c r="H798" s="5" t="s">
        <v>1045</v>
      </c>
      <c r="I798" s="5">
        <f t="shared" si="134"/>
        <v>2</v>
      </c>
      <c r="J798" s="5">
        <f t="shared" si="135"/>
        <v>2022</v>
      </c>
      <c r="K798" s="5">
        <f t="shared" si="136"/>
        <v>7</v>
      </c>
      <c r="L798" s="7">
        <f t="shared" si="137"/>
        <v>44599</v>
      </c>
      <c r="M798" s="5" t="s">
        <v>1045</v>
      </c>
      <c r="R798" s="5" t="s">
        <v>92</v>
      </c>
      <c r="S798" s="5" t="s">
        <v>40</v>
      </c>
      <c r="T798" s="5" t="s">
        <v>41</v>
      </c>
      <c r="U798" s="5" t="s">
        <v>200</v>
      </c>
      <c r="V798" s="5" t="str">
        <f t="shared" si="138"/>
        <v>rodrigo vasquez jesus juan jose</v>
      </c>
      <c r="W798" s="5" t="str">
        <f t="shared" si="139"/>
        <v>RODRIGO VASQUEZ JESUS JUAN JOSE</v>
      </c>
      <c r="X798" s="5" t="str">
        <f t="shared" si="140"/>
        <v>Rodrigo Vasquez Jesus Juan Jose</v>
      </c>
      <c r="Y798" s="5">
        <v>10471184506</v>
      </c>
      <c r="Z798" s="5" t="s">
        <v>34</v>
      </c>
      <c r="AA798" s="5" t="s">
        <v>35</v>
      </c>
      <c r="AD798" s="5" t="s">
        <v>36</v>
      </c>
      <c r="AE798" s="5">
        <v>118.64</v>
      </c>
      <c r="AF798" s="5">
        <v>0</v>
      </c>
      <c r="AG798" s="5">
        <v>21.36</v>
      </c>
      <c r="AH798" s="5">
        <f t="shared" si="141"/>
        <v>140</v>
      </c>
    </row>
    <row r="799" spans="1:34" x14ac:dyDescent="0.25">
      <c r="A799" s="5">
        <v>784</v>
      </c>
      <c r="B799" s="5" t="s">
        <v>29</v>
      </c>
      <c r="C799" s="5" t="s">
        <v>38</v>
      </c>
      <c r="D799" s="5" t="s">
        <v>1049</v>
      </c>
      <c r="E799" s="15" t="str">
        <f t="shared" si="142"/>
        <v>F001</v>
      </c>
      <c r="F799" s="15" t="str">
        <f t="shared" si="132"/>
        <v>8404</v>
      </c>
      <c r="G799" s="15" t="str">
        <f t="shared" si="133"/>
        <v>1-8</v>
      </c>
      <c r="H799" s="5" t="s">
        <v>1045</v>
      </c>
      <c r="I799" s="5">
        <f t="shared" si="134"/>
        <v>2</v>
      </c>
      <c r="J799" s="5">
        <f t="shared" si="135"/>
        <v>2022</v>
      </c>
      <c r="K799" s="5">
        <f t="shared" si="136"/>
        <v>7</v>
      </c>
      <c r="L799" s="7">
        <f t="shared" si="137"/>
        <v>44599</v>
      </c>
      <c r="M799" s="5" t="s">
        <v>1045</v>
      </c>
      <c r="U799" s="5" t="s">
        <v>1050</v>
      </c>
      <c r="V799" s="5" t="str">
        <f t="shared" si="138"/>
        <v>suyon morales segundo porfirio</v>
      </c>
      <c r="W799" s="5" t="str">
        <f t="shared" si="139"/>
        <v>SUYON MORALES SEGUNDO PORFIRIO</v>
      </c>
      <c r="X799" s="5" t="str">
        <f t="shared" si="140"/>
        <v>Suyon Morales Segundo Porfirio</v>
      </c>
      <c r="Y799" s="5">
        <v>10166890565</v>
      </c>
      <c r="Z799" s="5" t="s">
        <v>34</v>
      </c>
      <c r="AA799" s="5" t="s">
        <v>35</v>
      </c>
      <c r="AD799" s="5" t="s">
        <v>36</v>
      </c>
      <c r="AE799" s="5">
        <v>127.12</v>
      </c>
      <c r="AF799" s="5">
        <v>0</v>
      </c>
      <c r="AG799" s="5">
        <v>22.88</v>
      </c>
      <c r="AH799" s="5">
        <f t="shared" si="141"/>
        <v>150</v>
      </c>
    </row>
    <row r="800" spans="1:34" x14ac:dyDescent="0.25">
      <c r="A800" s="5">
        <v>785</v>
      </c>
      <c r="B800" s="5" t="s">
        <v>29</v>
      </c>
      <c r="C800" s="5" t="s">
        <v>38</v>
      </c>
      <c r="D800" s="5" t="s">
        <v>1051</v>
      </c>
      <c r="E800" s="15" t="str">
        <f t="shared" si="142"/>
        <v>F001</v>
      </c>
      <c r="F800" s="15" t="str">
        <f t="shared" si="132"/>
        <v>8403</v>
      </c>
      <c r="G800" s="15" t="str">
        <f t="shared" si="133"/>
        <v>1-8</v>
      </c>
      <c r="H800" s="5" t="s">
        <v>1045</v>
      </c>
      <c r="I800" s="5">
        <f t="shared" si="134"/>
        <v>2</v>
      </c>
      <c r="J800" s="5">
        <f t="shared" si="135"/>
        <v>2022</v>
      </c>
      <c r="K800" s="5">
        <f t="shared" si="136"/>
        <v>7</v>
      </c>
      <c r="L800" s="7">
        <f t="shared" si="137"/>
        <v>44599</v>
      </c>
      <c r="M800" s="5" t="s">
        <v>1045</v>
      </c>
      <c r="R800" s="5" t="s">
        <v>60</v>
      </c>
      <c r="S800" s="5" t="s">
        <v>61</v>
      </c>
      <c r="T800" s="5" t="s">
        <v>60</v>
      </c>
      <c r="U800" s="5" t="s">
        <v>62</v>
      </c>
      <c r="V800" s="5" t="str">
        <f t="shared" si="138"/>
        <v>ramfers ingenieros e.i.r.l.</v>
      </c>
      <c r="W800" s="5" t="str">
        <f t="shared" si="139"/>
        <v>RAMFERS INGENIEROS E.I.R.L.</v>
      </c>
      <c r="X800" s="5" t="str">
        <f t="shared" si="140"/>
        <v>Ramfers Ingenieros E.I.R.L.</v>
      </c>
      <c r="Y800" s="5">
        <v>20608411306</v>
      </c>
      <c r="Z800" s="5" t="s">
        <v>34</v>
      </c>
      <c r="AA800" s="5" t="s">
        <v>35</v>
      </c>
      <c r="AD800" s="5" t="s">
        <v>36</v>
      </c>
      <c r="AE800" s="5">
        <v>593.22</v>
      </c>
      <c r="AF800" s="5">
        <v>0</v>
      </c>
      <c r="AG800" s="5">
        <v>106.78</v>
      </c>
      <c r="AH800" s="5">
        <f t="shared" si="141"/>
        <v>700</v>
      </c>
    </row>
    <row r="801" spans="1:34" x14ac:dyDescent="0.25">
      <c r="A801" s="5">
        <v>786</v>
      </c>
      <c r="B801" s="5" t="s">
        <v>29</v>
      </c>
      <c r="C801" s="5" t="s">
        <v>38</v>
      </c>
      <c r="D801" s="5" t="s">
        <v>1052</v>
      </c>
      <c r="E801" s="15" t="str">
        <f t="shared" si="142"/>
        <v>F001</v>
      </c>
      <c r="F801" s="15" t="str">
        <f t="shared" si="132"/>
        <v>8402</v>
      </c>
      <c r="G801" s="15" t="str">
        <f t="shared" si="133"/>
        <v>1-8</v>
      </c>
      <c r="H801" s="5" t="s">
        <v>1045</v>
      </c>
      <c r="I801" s="5">
        <f t="shared" si="134"/>
        <v>2</v>
      </c>
      <c r="J801" s="5">
        <f t="shared" si="135"/>
        <v>2022</v>
      </c>
      <c r="K801" s="5">
        <f t="shared" si="136"/>
        <v>7</v>
      </c>
      <c r="L801" s="7">
        <f t="shared" si="137"/>
        <v>44599</v>
      </c>
      <c r="M801" s="5" t="s">
        <v>1045</v>
      </c>
      <c r="R801" s="5" t="s">
        <v>1053</v>
      </c>
      <c r="S801" s="5" t="s">
        <v>40</v>
      </c>
      <c r="T801" s="5" t="s">
        <v>41</v>
      </c>
      <c r="U801" s="5" t="s">
        <v>1054</v>
      </c>
      <c r="V801" s="5" t="str">
        <f t="shared" si="138"/>
        <v>?iquen millones luis edwin</v>
      </c>
      <c r="W801" s="5" t="str">
        <f t="shared" si="139"/>
        <v>?IQUEN MILLONES LUIS EDWIN</v>
      </c>
      <c r="X801" s="5" t="str">
        <f t="shared" si="140"/>
        <v>?Iquen Millones Luis Edwin</v>
      </c>
      <c r="Y801" s="5">
        <v>10452564004</v>
      </c>
      <c r="Z801" s="5" t="s">
        <v>34</v>
      </c>
      <c r="AA801" s="5" t="s">
        <v>35</v>
      </c>
      <c r="AD801" s="5" t="s">
        <v>36</v>
      </c>
      <c r="AE801" s="5">
        <v>389.83</v>
      </c>
      <c r="AF801" s="5">
        <v>0</v>
      </c>
      <c r="AG801" s="5">
        <v>70.17</v>
      </c>
      <c r="AH801" s="5">
        <f t="shared" si="141"/>
        <v>460</v>
      </c>
    </row>
    <row r="802" spans="1:34" x14ac:dyDescent="0.25">
      <c r="A802" s="5">
        <v>787</v>
      </c>
      <c r="B802" s="5" t="s">
        <v>29</v>
      </c>
      <c r="C802" s="5" t="s">
        <v>38</v>
      </c>
      <c r="D802" s="5" t="s">
        <v>1055</v>
      </c>
      <c r="E802" s="15" t="str">
        <f t="shared" si="142"/>
        <v>F001</v>
      </c>
      <c r="F802" s="15" t="str">
        <f t="shared" si="132"/>
        <v>8401</v>
      </c>
      <c r="G802" s="15" t="str">
        <f t="shared" si="133"/>
        <v>1-8</v>
      </c>
      <c r="H802" s="5" t="s">
        <v>1045</v>
      </c>
      <c r="I802" s="5">
        <f t="shared" si="134"/>
        <v>2</v>
      </c>
      <c r="J802" s="5">
        <f t="shared" si="135"/>
        <v>2022</v>
      </c>
      <c r="K802" s="5">
        <f t="shared" si="136"/>
        <v>7</v>
      </c>
      <c r="L802" s="7">
        <f t="shared" si="137"/>
        <v>44599</v>
      </c>
      <c r="M802" s="5" t="s">
        <v>1045</v>
      </c>
      <c r="R802" s="5" t="s">
        <v>92</v>
      </c>
      <c r="S802" s="5" t="s">
        <v>40</v>
      </c>
      <c r="T802" s="5" t="s">
        <v>41</v>
      </c>
      <c r="U802" s="5" t="s">
        <v>93</v>
      </c>
      <c r="V802" s="5" t="str">
        <f t="shared" si="138"/>
        <v>transporte mi poderoso cautivo jd &amp; a e.i.r.l.</v>
      </c>
      <c r="W802" s="5" t="str">
        <f t="shared" si="139"/>
        <v>TRANSPORTE MI PODEROSO CAUTIVO JD &amp; A E.I.R.L.</v>
      </c>
      <c r="X802" s="5" t="str">
        <f t="shared" si="140"/>
        <v>Transporte Mi Poderoso Cautivo Jd &amp; A E.I.R.L.</v>
      </c>
      <c r="Y802" s="5">
        <v>20607139378</v>
      </c>
      <c r="Z802" s="5" t="s">
        <v>34</v>
      </c>
      <c r="AA802" s="5" t="s">
        <v>35</v>
      </c>
      <c r="AD802" s="5" t="s">
        <v>36</v>
      </c>
      <c r="AE802" s="5">
        <v>1194.9100000000001</v>
      </c>
      <c r="AF802" s="5">
        <v>0</v>
      </c>
      <c r="AG802" s="5">
        <v>215.08</v>
      </c>
      <c r="AH802" s="5">
        <f t="shared" si="141"/>
        <v>1409.99</v>
      </c>
    </row>
    <row r="803" spans="1:34" x14ac:dyDescent="0.25">
      <c r="A803" s="5">
        <v>788</v>
      </c>
      <c r="B803" s="5" t="s">
        <v>29</v>
      </c>
      <c r="C803" s="5" t="s">
        <v>38</v>
      </c>
      <c r="D803" s="5" t="s">
        <v>1056</v>
      </c>
      <c r="E803" s="15" t="str">
        <f t="shared" si="142"/>
        <v>F001</v>
      </c>
      <c r="F803" s="15" t="str">
        <f t="shared" si="132"/>
        <v>8400</v>
      </c>
      <c r="G803" s="15" t="str">
        <f t="shared" si="133"/>
        <v>1-8</v>
      </c>
      <c r="H803" s="5" t="s">
        <v>1045</v>
      </c>
      <c r="I803" s="5">
        <f t="shared" si="134"/>
        <v>2</v>
      </c>
      <c r="J803" s="5">
        <f t="shared" si="135"/>
        <v>2022</v>
      </c>
      <c r="K803" s="5">
        <f t="shared" si="136"/>
        <v>7</v>
      </c>
      <c r="L803" s="7">
        <f t="shared" si="137"/>
        <v>44599</v>
      </c>
      <c r="M803" s="5" t="s">
        <v>1045</v>
      </c>
      <c r="R803" s="5" t="s">
        <v>92</v>
      </c>
      <c r="S803" s="5" t="s">
        <v>40</v>
      </c>
      <c r="T803" s="5" t="s">
        <v>41</v>
      </c>
      <c r="U803" s="5" t="s">
        <v>93</v>
      </c>
      <c r="V803" s="5" t="str">
        <f t="shared" si="138"/>
        <v>transporte mi poderoso cautivo jd &amp; a e.i.r.l.</v>
      </c>
      <c r="W803" s="5" t="str">
        <f t="shared" si="139"/>
        <v>TRANSPORTE MI PODEROSO CAUTIVO JD &amp; A E.I.R.L.</v>
      </c>
      <c r="X803" s="5" t="str">
        <f t="shared" si="140"/>
        <v>Transporte Mi Poderoso Cautivo Jd &amp; A E.I.R.L.</v>
      </c>
      <c r="Y803" s="5">
        <v>20607139378</v>
      </c>
      <c r="Z803" s="5" t="s">
        <v>34</v>
      </c>
      <c r="AA803" s="5" t="s">
        <v>35</v>
      </c>
      <c r="AD803" s="5" t="s">
        <v>36</v>
      </c>
      <c r="AE803" s="5">
        <v>1194.9100000000001</v>
      </c>
      <c r="AF803" s="5">
        <v>0</v>
      </c>
      <c r="AG803" s="5">
        <v>215.08</v>
      </c>
      <c r="AH803" s="5">
        <f t="shared" si="141"/>
        <v>1409.99</v>
      </c>
    </row>
    <row r="804" spans="1:34" x14ac:dyDescent="0.25">
      <c r="A804" s="5">
        <v>789</v>
      </c>
      <c r="B804" s="5" t="s">
        <v>55</v>
      </c>
      <c r="C804" s="5" t="s">
        <v>30</v>
      </c>
      <c r="D804" s="5" t="s">
        <v>1057</v>
      </c>
      <c r="E804" s="15" t="str">
        <f t="shared" si="142"/>
        <v>B002</v>
      </c>
      <c r="F804" s="15" t="str">
        <f t="shared" si="132"/>
        <v>16001</v>
      </c>
      <c r="G804" s="15" t="str">
        <f t="shared" si="133"/>
        <v>2-1</v>
      </c>
      <c r="H804" s="5" t="s">
        <v>1045</v>
      </c>
      <c r="I804" s="5">
        <f t="shared" si="134"/>
        <v>2</v>
      </c>
      <c r="J804" s="5">
        <f t="shared" si="135"/>
        <v>2022</v>
      </c>
      <c r="K804" s="5">
        <f t="shared" si="136"/>
        <v>7</v>
      </c>
      <c r="L804" s="7">
        <f t="shared" si="137"/>
        <v>44599</v>
      </c>
      <c r="M804" s="5" t="s">
        <v>1045</v>
      </c>
      <c r="U804" s="5" t="s">
        <v>33</v>
      </c>
      <c r="V804" s="5" t="str">
        <f t="shared" si="138"/>
        <v>clientes - varios</v>
      </c>
      <c r="W804" s="5" t="str">
        <f t="shared" si="139"/>
        <v>CLIENTES - VARIOS</v>
      </c>
      <c r="X804" s="5" t="str">
        <f t="shared" si="140"/>
        <v>Clientes - Varios</v>
      </c>
      <c r="Y804" s="5">
        <v>99999999</v>
      </c>
      <c r="Z804" s="5" t="s">
        <v>34</v>
      </c>
      <c r="AA804" s="5" t="s">
        <v>35</v>
      </c>
      <c r="AD804" s="5" t="s">
        <v>36</v>
      </c>
      <c r="AE804" s="5">
        <v>211.86</v>
      </c>
      <c r="AF804" s="5">
        <v>0</v>
      </c>
      <c r="AG804" s="5">
        <v>38.14</v>
      </c>
      <c r="AH804" s="5">
        <f t="shared" si="141"/>
        <v>250</v>
      </c>
    </row>
    <row r="805" spans="1:34" x14ac:dyDescent="0.25">
      <c r="A805" s="5">
        <v>790</v>
      </c>
      <c r="B805" s="5" t="s">
        <v>55</v>
      </c>
      <c r="C805" s="5" t="s">
        <v>30</v>
      </c>
      <c r="D805" s="5" t="s">
        <v>1058</v>
      </c>
      <c r="E805" s="15" t="str">
        <f t="shared" si="142"/>
        <v>B002</v>
      </c>
      <c r="F805" s="15" t="str">
        <f t="shared" si="132"/>
        <v>16000</v>
      </c>
      <c r="G805" s="15" t="str">
        <f t="shared" si="133"/>
        <v>2-1</v>
      </c>
      <c r="H805" s="5" t="s">
        <v>1045</v>
      </c>
      <c r="I805" s="5">
        <f t="shared" si="134"/>
        <v>2</v>
      </c>
      <c r="J805" s="5">
        <f t="shared" si="135"/>
        <v>2022</v>
      </c>
      <c r="K805" s="5">
        <f t="shared" si="136"/>
        <v>7</v>
      </c>
      <c r="L805" s="7">
        <f t="shared" si="137"/>
        <v>44599</v>
      </c>
      <c r="M805" s="5" t="s">
        <v>1045</v>
      </c>
      <c r="U805" s="5" t="s">
        <v>33</v>
      </c>
      <c r="V805" s="5" t="str">
        <f t="shared" si="138"/>
        <v>clientes - varios</v>
      </c>
      <c r="W805" s="5" t="str">
        <f t="shared" si="139"/>
        <v>CLIENTES - VARIOS</v>
      </c>
      <c r="X805" s="5" t="str">
        <f t="shared" si="140"/>
        <v>Clientes - Varios</v>
      </c>
      <c r="Y805" s="5">
        <v>99999999</v>
      </c>
      <c r="Z805" s="5" t="s">
        <v>34</v>
      </c>
      <c r="AA805" s="5" t="s">
        <v>35</v>
      </c>
      <c r="AD805" s="5" t="s">
        <v>36</v>
      </c>
      <c r="AE805" s="5">
        <v>211.86</v>
      </c>
      <c r="AF805" s="5">
        <v>0</v>
      </c>
      <c r="AG805" s="5">
        <v>38.14</v>
      </c>
      <c r="AH805" s="5">
        <f t="shared" si="141"/>
        <v>250</v>
      </c>
    </row>
    <row r="806" spans="1:34" x14ac:dyDescent="0.25">
      <c r="A806" s="5">
        <v>791</v>
      </c>
      <c r="B806" s="5" t="s">
        <v>55</v>
      </c>
      <c r="C806" s="5" t="s">
        <v>30</v>
      </c>
      <c r="D806" s="5" t="s">
        <v>1059</v>
      </c>
      <c r="E806" s="15" t="str">
        <f t="shared" si="142"/>
        <v>B002</v>
      </c>
      <c r="F806" s="15" t="str">
        <f t="shared" si="132"/>
        <v>15999</v>
      </c>
      <c r="G806" s="15" t="str">
        <f t="shared" si="133"/>
        <v>2-1</v>
      </c>
      <c r="H806" s="5" t="s">
        <v>1045</v>
      </c>
      <c r="I806" s="5">
        <f t="shared" si="134"/>
        <v>2</v>
      </c>
      <c r="J806" s="5">
        <f t="shared" si="135"/>
        <v>2022</v>
      </c>
      <c r="K806" s="5">
        <f t="shared" si="136"/>
        <v>7</v>
      </c>
      <c r="L806" s="7">
        <f t="shared" si="137"/>
        <v>44599</v>
      </c>
      <c r="M806" s="5" t="s">
        <v>1045</v>
      </c>
      <c r="U806" s="5" t="s">
        <v>33</v>
      </c>
      <c r="V806" s="5" t="str">
        <f t="shared" si="138"/>
        <v>clientes - varios</v>
      </c>
      <c r="W806" s="5" t="str">
        <f t="shared" si="139"/>
        <v>CLIENTES - VARIOS</v>
      </c>
      <c r="X806" s="5" t="str">
        <f t="shared" si="140"/>
        <v>Clientes - Varios</v>
      </c>
      <c r="Y806" s="5">
        <v>99999999</v>
      </c>
      <c r="Z806" s="5" t="s">
        <v>34</v>
      </c>
      <c r="AA806" s="5" t="s">
        <v>35</v>
      </c>
      <c r="AD806" s="5" t="s">
        <v>36</v>
      </c>
      <c r="AE806" s="5">
        <v>211.86</v>
      </c>
      <c r="AF806" s="5">
        <v>0</v>
      </c>
      <c r="AG806" s="5">
        <v>38.14</v>
      </c>
      <c r="AH806" s="5">
        <f t="shared" si="141"/>
        <v>250</v>
      </c>
    </row>
    <row r="807" spans="1:34" x14ac:dyDescent="0.25">
      <c r="A807" s="5">
        <v>792</v>
      </c>
      <c r="B807" s="5" t="s">
        <v>55</v>
      </c>
      <c r="C807" s="5" t="s">
        <v>30</v>
      </c>
      <c r="D807" s="5" t="s">
        <v>1060</v>
      </c>
      <c r="E807" s="15" t="str">
        <f t="shared" si="142"/>
        <v>B002</v>
      </c>
      <c r="F807" s="15" t="str">
        <f t="shared" si="132"/>
        <v>15998</v>
      </c>
      <c r="G807" s="15" t="str">
        <f t="shared" si="133"/>
        <v>2-1</v>
      </c>
      <c r="H807" s="5" t="s">
        <v>1045</v>
      </c>
      <c r="I807" s="5">
        <f t="shared" si="134"/>
        <v>2</v>
      </c>
      <c r="J807" s="5">
        <f t="shared" si="135"/>
        <v>2022</v>
      </c>
      <c r="K807" s="5">
        <f t="shared" si="136"/>
        <v>7</v>
      </c>
      <c r="L807" s="7">
        <f t="shared" si="137"/>
        <v>44599</v>
      </c>
      <c r="M807" s="5" t="s">
        <v>1045</v>
      </c>
      <c r="U807" s="5" t="s">
        <v>33</v>
      </c>
      <c r="V807" s="5" t="str">
        <f t="shared" si="138"/>
        <v>clientes - varios</v>
      </c>
      <c r="W807" s="5" t="str">
        <f t="shared" si="139"/>
        <v>CLIENTES - VARIOS</v>
      </c>
      <c r="X807" s="5" t="str">
        <f t="shared" si="140"/>
        <v>Clientes - Varios</v>
      </c>
      <c r="Y807" s="5">
        <v>99999999</v>
      </c>
      <c r="Z807" s="5" t="s">
        <v>34</v>
      </c>
      <c r="AA807" s="5" t="s">
        <v>35</v>
      </c>
      <c r="AD807" s="5" t="s">
        <v>36</v>
      </c>
      <c r="AE807" s="5">
        <v>211.86</v>
      </c>
      <c r="AF807" s="5">
        <v>0</v>
      </c>
      <c r="AG807" s="5">
        <v>38.14</v>
      </c>
      <c r="AH807" s="5">
        <f t="shared" si="141"/>
        <v>250</v>
      </c>
    </row>
    <row r="808" spans="1:34" x14ac:dyDescent="0.25">
      <c r="A808" s="5">
        <v>793</v>
      </c>
      <c r="B808" s="5" t="s">
        <v>29</v>
      </c>
      <c r="C808" s="5" t="s">
        <v>30</v>
      </c>
      <c r="D808" s="5" t="s">
        <v>1061</v>
      </c>
      <c r="E808" s="15" t="str">
        <f t="shared" si="142"/>
        <v>B001</v>
      </c>
      <c r="F808" s="15" t="str">
        <f t="shared" si="132"/>
        <v>17077</v>
      </c>
      <c r="G808" s="15" t="str">
        <f t="shared" si="133"/>
        <v>1-1</v>
      </c>
      <c r="H808" s="5" t="s">
        <v>1045</v>
      </c>
      <c r="I808" s="5">
        <f t="shared" si="134"/>
        <v>2</v>
      </c>
      <c r="J808" s="5">
        <f t="shared" si="135"/>
        <v>2022</v>
      </c>
      <c r="K808" s="5">
        <f t="shared" si="136"/>
        <v>7</v>
      </c>
      <c r="L808" s="7">
        <f t="shared" si="137"/>
        <v>44599</v>
      </c>
      <c r="M808" s="5" t="s">
        <v>1045</v>
      </c>
      <c r="U808" s="5" t="s">
        <v>33</v>
      </c>
      <c r="V808" s="5" t="str">
        <f t="shared" si="138"/>
        <v>clientes - varios</v>
      </c>
      <c r="W808" s="5" t="str">
        <f t="shared" si="139"/>
        <v>CLIENTES - VARIOS</v>
      </c>
      <c r="X808" s="5" t="str">
        <f t="shared" si="140"/>
        <v>Clientes - Varios</v>
      </c>
      <c r="Y808" s="5">
        <v>99999999</v>
      </c>
      <c r="Z808" s="5" t="s">
        <v>34</v>
      </c>
      <c r="AA808" s="5" t="s">
        <v>35</v>
      </c>
      <c r="AD808" s="5" t="s">
        <v>36</v>
      </c>
      <c r="AE808" s="5">
        <v>50.85</v>
      </c>
      <c r="AF808" s="5">
        <v>0</v>
      </c>
      <c r="AG808" s="5">
        <v>9.15</v>
      </c>
      <c r="AH808" s="5">
        <f t="shared" si="141"/>
        <v>60</v>
      </c>
    </row>
    <row r="809" spans="1:34" x14ac:dyDescent="0.25">
      <c r="A809" s="5">
        <v>794</v>
      </c>
      <c r="B809" s="5" t="s">
        <v>29</v>
      </c>
      <c r="C809" s="5" t="s">
        <v>30</v>
      </c>
      <c r="D809" s="5" t="s">
        <v>1062</v>
      </c>
      <c r="E809" s="15" t="str">
        <f t="shared" si="142"/>
        <v>B001</v>
      </c>
      <c r="F809" s="15" t="str">
        <f t="shared" si="132"/>
        <v>17076</v>
      </c>
      <c r="G809" s="15" t="str">
        <f t="shared" si="133"/>
        <v>1-1</v>
      </c>
      <c r="H809" s="5" t="s">
        <v>1045</v>
      </c>
      <c r="I809" s="5">
        <f t="shared" si="134"/>
        <v>2</v>
      </c>
      <c r="J809" s="5">
        <f t="shared" si="135"/>
        <v>2022</v>
      </c>
      <c r="K809" s="5">
        <f t="shared" si="136"/>
        <v>7</v>
      </c>
      <c r="L809" s="7">
        <f t="shared" si="137"/>
        <v>44599</v>
      </c>
      <c r="M809" s="5" t="s">
        <v>1045</v>
      </c>
      <c r="U809" s="5" t="s">
        <v>33</v>
      </c>
      <c r="V809" s="5" t="str">
        <f t="shared" si="138"/>
        <v>clientes - varios</v>
      </c>
      <c r="W809" s="5" t="str">
        <f t="shared" si="139"/>
        <v>CLIENTES - VARIOS</v>
      </c>
      <c r="X809" s="5" t="str">
        <f t="shared" si="140"/>
        <v>Clientes - Varios</v>
      </c>
      <c r="Y809" s="5">
        <v>99999999</v>
      </c>
      <c r="Z809" s="5" t="s">
        <v>34</v>
      </c>
      <c r="AA809" s="5" t="s">
        <v>35</v>
      </c>
      <c r="AD809" s="5" t="s">
        <v>36</v>
      </c>
      <c r="AE809" s="5">
        <v>423.73</v>
      </c>
      <c r="AF809" s="5">
        <v>0</v>
      </c>
      <c r="AG809" s="5">
        <v>76.27</v>
      </c>
      <c r="AH809" s="5">
        <f t="shared" si="141"/>
        <v>500</v>
      </c>
    </row>
    <row r="810" spans="1:34" x14ac:dyDescent="0.25">
      <c r="A810" s="5">
        <v>795</v>
      </c>
      <c r="B810" s="5" t="s">
        <v>29</v>
      </c>
      <c r="C810" s="5" t="s">
        <v>30</v>
      </c>
      <c r="D810" s="5" t="s">
        <v>1063</v>
      </c>
      <c r="E810" s="15" t="str">
        <f t="shared" si="142"/>
        <v>B001</v>
      </c>
      <c r="F810" s="15" t="str">
        <f t="shared" si="132"/>
        <v>17075</v>
      </c>
      <c r="G810" s="15" t="str">
        <f t="shared" si="133"/>
        <v>1-1</v>
      </c>
      <c r="H810" s="5" t="s">
        <v>1045</v>
      </c>
      <c r="I810" s="5">
        <f t="shared" si="134"/>
        <v>2</v>
      </c>
      <c r="J810" s="5">
        <f t="shared" si="135"/>
        <v>2022</v>
      </c>
      <c r="K810" s="5">
        <f t="shared" si="136"/>
        <v>7</v>
      </c>
      <c r="L810" s="7">
        <f t="shared" si="137"/>
        <v>44599</v>
      </c>
      <c r="M810" s="5" t="s">
        <v>1045</v>
      </c>
      <c r="U810" s="5" t="s">
        <v>33</v>
      </c>
      <c r="V810" s="5" t="str">
        <f t="shared" si="138"/>
        <v>clientes - varios</v>
      </c>
      <c r="W810" s="5" t="str">
        <f t="shared" si="139"/>
        <v>CLIENTES - VARIOS</v>
      </c>
      <c r="X810" s="5" t="str">
        <f t="shared" si="140"/>
        <v>Clientes - Varios</v>
      </c>
      <c r="Y810" s="5">
        <v>99999999</v>
      </c>
      <c r="Z810" s="5" t="s">
        <v>34</v>
      </c>
      <c r="AA810" s="5" t="s">
        <v>35</v>
      </c>
      <c r="AD810" s="5" t="s">
        <v>36</v>
      </c>
      <c r="AE810" s="5">
        <v>423.73</v>
      </c>
      <c r="AF810" s="5">
        <v>0</v>
      </c>
      <c r="AG810" s="5">
        <v>76.27</v>
      </c>
      <c r="AH810" s="5">
        <f t="shared" si="141"/>
        <v>500</v>
      </c>
    </row>
    <row r="811" spans="1:34" x14ac:dyDescent="0.25">
      <c r="A811" s="5">
        <v>796</v>
      </c>
      <c r="B811" s="5" t="s">
        <v>29</v>
      </c>
      <c r="C811" s="5" t="s">
        <v>30</v>
      </c>
      <c r="D811" s="5" t="s">
        <v>1064</v>
      </c>
      <c r="E811" s="15" t="str">
        <f t="shared" si="142"/>
        <v>B001</v>
      </c>
      <c r="F811" s="15" t="str">
        <f t="shared" si="132"/>
        <v>17074</v>
      </c>
      <c r="G811" s="15" t="str">
        <f t="shared" si="133"/>
        <v>1-1</v>
      </c>
      <c r="H811" s="5" t="s">
        <v>1045</v>
      </c>
      <c r="I811" s="5">
        <f t="shared" si="134"/>
        <v>2</v>
      </c>
      <c r="J811" s="5">
        <f t="shared" si="135"/>
        <v>2022</v>
      </c>
      <c r="K811" s="5">
        <f t="shared" si="136"/>
        <v>7</v>
      </c>
      <c r="L811" s="7">
        <f t="shared" si="137"/>
        <v>44599</v>
      </c>
      <c r="M811" s="5" t="s">
        <v>1045</v>
      </c>
      <c r="U811" s="5" t="s">
        <v>33</v>
      </c>
      <c r="V811" s="5" t="str">
        <f t="shared" si="138"/>
        <v>clientes - varios</v>
      </c>
      <c r="W811" s="5" t="str">
        <f t="shared" si="139"/>
        <v>CLIENTES - VARIOS</v>
      </c>
      <c r="X811" s="5" t="str">
        <f t="shared" si="140"/>
        <v>Clientes - Varios</v>
      </c>
      <c r="Y811" s="5">
        <v>99999999</v>
      </c>
      <c r="Z811" s="5" t="s">
        <v>34</v>
      </c>
      <c r="AA811" s="5" t="s">
        <v>35</v>
      </c>
      <c r="AD811" s="5" t="s">
        <v>36</v>
      </c>
      <c r="AE811" s="5">
        <v>423.73</v>
      </c>
      <c r="AF811" s="5">
        <v>0</v>
      </c>
      <c r="AG811" s="5">
        <v>76.27</v>
      </c>
      <c r="AH811" s="5">
        <f t="shared" si="141"/>
        <v>500</v>
      </c>
    </row>
    <row r="812" spans="1:34" x14ac:dyDescent="0.25">
      <c r="A812" s="5">
        <v>797</v>
      </c>
      <c r="B812" s="5" t="s">
        <v>49</v>
      </c>
      <c r="C812" s="5" t="s">
        <v>30</v>
      </c>
      <c r="D812" s="5" t="s">
        <v>1065</v>
      </c>
      <c r="E812" s="15" t="str">
        <f t="shared" si="142"/>
        <v>B003</v>
      </c>
      <c r="F812" s="15" t="str">
        <f t="shared" si="132"/>
        <v>12605</v>
      </c>
      <c r="G812" s="15" t="str">
        <f t="shared" si="133"/>
        <v>3-1</v>
      </c>
      <c r="H812" s="5" t="s">
        <v>1045</v>
      </c>
      <c r="I812" s="5">
        <f t="shared" si="134"/>
        <v>2</v>
      </c>
      <c r="J812" s="5">
        <f t="shared" si="135"/>
        <v>2022</v>
      </c>
      <c r="K812" s="5">
        <f t="shared" si="136"/>
        <v>7</v>
      </c>
      <c r="L812" s="7">
        <f t="shared" si="137"/>
        <v>44599</v>
      </c>
      <c r="M812" s="5" t="s">
        <v>1045</v>
      </c>
      <c r="U812" s="5" t="s">
        <v>33</v>
      </c>
      <c r="V812" s="5" t="str">
        <f t="shared" si="138"/>
        <v>clientes - varios</v>
      </c>
      <c r="W812" s="5" t="str">
        <f t="shared" si="139"/>
        <v>CLIENTES - VARIOS</v>
      </c>
      <c r="X812" s="5" t="str">
        <f t="shared" si="140"/>
        <v>Clientes - Varios</v>
      </c>
      <c r="Y812" s="5">
        <v>99999999</v>
      </c>
      <c r="Z812" s="5" t="s">
        <v>34</v>
      </c>
      <c r="AA812" s="5" t="s">
        <v>35</v>
      </c>
      <c r="AD812" s="5" t="s">
        <v>36</v>
      </c>
      <c r="AE812" s="5">
        <v>423.73</v>
      </c>
      <c r="AF812" s="5">
        <v>0</v>
      </c>
      <c r="AG812" s="5">
        <v>76.27</v>
      </c>
      <c r="AH812" s="5">
        <f t="shared" si="141"/>
        <v>500</v>
      </c>
    </row>
    <row r="813" spans="1:34" x14ac:dyDescent="0.25">
      <c r="A813" s="5">
        <v>798</v>
      </c>
      <c r="B813" s="5" t="s">
        <v>49</v>
      </c>
      <c r="C813" s="5" t="s">
        <v>30</v>
      </c>
      <c r="D813" s="5" t="s">
        <v>1066</v>
      </c>
      <c r="E813" s="15" t="str">
        <f t="shared" si="142"/>
        <v>B003</v>
      </c>
      <c r="F813" s="15" t="str">
        <f t="shared" si="132"/>
        <v>12604</v>
      </c>
      <c r="G813" s="15" t="str">
        <f t="shared" si="133"/>
        <v>3-1</v>
      </c>
      <c r="H813" s="5" t="s">
        <v>1045</v>
      </c>
      <c r="I813" s="5">
        <f t="shared" si="134"/>
        <v>2</v>
      </c>
      <c r="J813" s="5">
        <f t="shared" si="135"/>
        <v>2022</v>
      </c>
      <c r="K813" s="5">
        <f t="shared" si="136"/>
        <v>7</v>
      </c>
      <c r="L813" s="7">
        <f t="shared" si="137"/>
        <v>44599</v>
      </c>
      <c r="M813" s="5" t="s">
        <v>1045</v>
      </c>
      <c r="U813" s="5" t="s">
        <v>33</v>
      </c>
      <c r="V813" s="5" t="str">
        <f t="shared" si="138"/>
        <v>clientes - varios</v>
      </c>
      <c r="W813" s="5" t="str">
        <f t="shared" si="139"/>
        <v>CLIENTES - VARIOS</v>
      </c>
      <c r="X813" s="5" t="str">
        <f t="shared" si="140"/>
        <v>Clientes - Varios</v>
      </c>
      <c r="Y813" s="5">
        <v>99999999</v>
      </c>
      <c r="Z813" s="5" t="s">
        <v>34</v>
      </c>
      <c r="AA813" s="5" t="s">
        <v>35</v>
      </c>
      <c r="AD813" s="5" t="s">
        <v>36</v>
      </c>
      <c r="AE813" s="5">
        <v>423.73</v>
      </c>
      <c r="AF813" s="5">
        <v>0</v>
      </c>
      <c r="AG813" s="5">
        <v>76.27</v>
      </c>
      <c r="AH813" s="5">
        <f t="shared" si="141"/>
        <v>500</v>
      </c>
    </row>
    <row r="814" spans="1:34" x14ac:dyDescent="0.25">
      <c r="A814" s="5">
        <v>799</v>
      </c>
      <c r="B814" s="5" t="s">
        <v>49</v>
      </c>
      <c r="C814" s="5" t="s">
        <v>30</v>
      </c>
      <c r="D814" s="5" t="s">
        <v>1067</v>
      </c>
      <c r="E814" s="15" t="str">
        <f t="shared" si="142"/>
        <v>B003</v>
      </c>
      <c r="F814" s="15" t="str">
        <f t="shared" si="132"/>
        <v>12603</v>
      </c>
      <c r="G814" s="15" t="str">
        <f t="shared" si="133"/>
        <v>3-1</v>
      </c>
      <c r="H814" s="5" t="s">
        <v>1045</v>
      </c>
      <c r="I814" s="5">
        <f t="shared" si="134"/>
        <v>2</v>
      </c>
      <c r="J814" s="5">
        <f t="shared" si="135"/>
        <v>2022</v>
      </c>
      <c r="K814" s="5">
        <f t="shared" si="136"/>
        <v>7</v>
      </c>
      <c r="L814" s="7">
        <f t="shared" si="137"/>
        <v>44599</v>
      </c>
      <c r="M814" s="5" t="s">
        <v>1045</v>
      </c>
      <c r="U814" s="5" t="s">
        <v>33</v>
      </c>
      <c r="V814" s="5" t="str">
        <f t="shared" si="138"/>
        <v>clientes - varios</v>
      </c>
      <c r="W814" s="5" t="str">
        <f t="shared" si="139"/>
        <v>CLIENTES - VARIOS</v>
      </c>
      <c r="X814" s="5" t="str">
        <f t="shared" si="140"/>
        <v>Clientes - Varios</v>
      </c>
      <c r="Y814" s="5">
        <v>99999999</v>
      </c>
      <c r="Z814" s="5" t="s">
        <v>34</v>
      </c>
      <c r="AA814" s="5" t="s">
        <v>35</v>
      </c>
      <c r="AD814" s="5" t="s">
        <v>36</v>
      </c>
      <c r="AE814" s="5">
        <v>423.73</v>
      </c>
      <c r="AF814" s="5">
        <v>0</v>
      </c>
      <c r="AG814" s="5">
        <v>76.27</v>
      </c>
      <c r="AH814" s="5">
        <f t="shared" si="141"/>
        <v>500</v>
      </c>
    </row>
    <row r="815" spans="1:34" x14ac:dyDescent="0.25">
      <c r="A815" s="5">
        <v>800</v>
      </c>
      <c r="B815" s="5" t="s">
        <v>49</v>
      </c>
      <c r="C815" s="5" t="s">
        <v>30</v>
      </c>
      <c r="D815" s="5" t="s">
        <v>1068</v>
      </c>
      <c r="E815" s="15" t="str">
        <f t="shared" si="142"/>
        <v>B003</v>
      </c>
      <c r="F815" s="15" t="str">
        <f t="shared" si="132"/>
        <v>12602</v>
      </c>
      <c r="G815" s="15" t="str">
        <f t="shared" si="133"/>
        <v>3-1</v>
      </c>
      <c r="H815" s="5" t="s">
        <v>1045</v>
      </c>
      <c r="I815" s="5">
        <f t="shared" si="134"/>
        <v>2</v>
      </c>
      <c r="J815" s="5">
        <f t="shared" si="135"/>
        <v>2022</v>
      </c>
      <c r="K815" s="5">
        <f t="shared" si="136"/>
        <v>7</v>
      </c>
      <c r="L815" s="7">
        <f t="shared" si="137"/>
        <v>44599</v>
      </c>
      <c r="M815" s="5" t="s">
        <v>1045</v>
      </c>
      <c r="U815" s="5" t="s">
        <v>33</v>
      </c>
      <c r="V815" s="5" t="str">
        <f t="shared" si="138"/>
        <v>clientes - varios</v>
      </c>
      <c r="W815" s="5" t="str">
        <f t="shared" si="139"/>
        <v>CLIENTES - VARIOS</v>
      </c>
      <c r="X815" s="5" t="str">
        <f t="shared" si="140"/>
        <v>Clientes - Varios</v>
      </c>
      <c r="Y815" s="5">
        <v>99999999</v>
      </c>
      <c r="Z815" s="5" t="s">
        <v>34</v>
      </c>
      <c r="AA815" s="5" t="s">
        <v>35</v>
      </c>
      <c r="AD815" s="5" t="s">
        <v>36</v>
      </c>
      <c r="AE815" s="5">
        <v>423.73</v>
      </c>
      <c r="AF815" s="5">
        <v>0</v>
      </c>
      <c r="AG815" s="5">
        <v>76.27</v>
      </c>
      <c r="AH815" s="5">
        <f t="shared" si="141"/>
        <v>500</v>
      </c>
    </row>
    <row r="816" spans="1:34" x14ac:dyDescent="0.25">
      <c r="A816" s="5">
        <v>801</v>
      </c>
      <c r="B816" s="5" t="s">
        <v>49</v>
      </c>
      <c r="C816" s="5" t="s">
        <v>38</v>
      </c>
      <c r="D816" s="5" t="s">
        <v>1069</v>
      </c>
      <c r="E816" s="15" t="str">
        <f t="shared" si="142"/>
        <v>F003</v>
      </c>
      <c r="F816" s="15" t="str">
        <f t="shared" si="132"/>
        <v>2085</v>
      </c>
      <c r="G816" s="15" t="str">
        <f t="shared" si="133"/>
        <v>3-2</v>
      </c>
      <c r="H816" s="5" t="s">
        <v>1045</v>
      </c>
      <c r="I816" s="5">
        <f t="shared" si="134"/>
        <v>2</v>
      </c>
      <c r="J816" s="5">
        <f t="shared" si="135"/>
        <v>2022</v>
      </c>
      <c r="K816" s="5">
        <f t="shared" si="136"/>
        <v>7</v>
      </c>
      <c r="L816" s="7">
        <f t="shared" si="137"/>
        <v>44599</v>
      </c>
      <c r="M816" s="5" t="s">
        <v>1045</v>
      </c>
      <c r="R816" s="5" t="s">
        <v>736</v>
      </c>
      <c r="S816" s="5" t="s">
        <v>737</v>
      </c>
      <c r="T816" s="5" t="s">
        <v>736</v>
      </c>
      <c r="U816" s="5" t="s">
        <v>738</v>
      </c>
      <c r="V816" s="5" t="str">
        <f t="shared" si="138"/>
        <v>servicios grupos electrogenos telecomunicaciones energia s.r.l</v>
      </c>
      <c r="W816" s="5" t="str">
        <f t="shared" si="139"/>
        <v>SERVICIOS GRUPOS ELECTROGENOS TELECOMUNICACIONES ENERGIA S.R.L</v>
      </c>
      <c r="X816" s="5" t="str">
        <f t="shared" si="140"/>
        <v>Servicios Grupos Electrogenos Telecomunicaciones Energia S.R.L</v>
      </c>
      <c r="Y816" s="5">
        <v>20601373981</v>
      </c>
      <c r="Z816" s="5" t="s">
        <v>34</v>
      </c>
      <c r="AA816" s="5" t="s">
        <v>35</v>
      </c>
      <c r="AD816" s="5" t="s">
        <v>36</v>
      </c>
      <c r="AE816" s="5">
        <v>42.37</v>
      </c>
      <c r="AF816" s="5">
        <v>0</v>
      </c>
      <c r="AG816" s="5">
        <v>7.63</v>
      </c>
      <c r="AH816" s="5">
        <f t="shared" si="141"/>
        <v>50</v>
      </c>
    </row>
    <row r="817" spans="1:34" x14ac:dyDescent="0.25">
      <c r="A817" s="5">
        <v>802</v>
      </c>
      <c r="B817" s="5" t="s">
        <v>29</v>
      </c>
      <c r="C817" s="5" t="s">
        <v>30</v>
      </c>
      <c r="D817" s="5" t="s">
        <v>1070</v>
      </c>
      <c r="E817" s="15" t="str">
        <f t="shared" si="142"/>
        <v>B001</v>
      </c>
      <c r="F817" s="15" t="str">
        <f t="shared" si="132"/>
        <v>17073</v>
      </c>
      <c r="G817" s="15" t="str">
        <f t="shared" si="133"/>
        <v>1-1</v>
      </c>
      <c r="H817" s="5" t="s">
        <v>1045</v>
      </c>
      <c r="I817" s="5">
        <f t="shared" si="134"/>
        <v>2</v>
      </c>
      <c r="J817" s="5">
        <f t="shared" si="135"/>
        <v>2022</v>
      </c>
      <c r="K817" s="5">
        <f t="shared" si="136"/>
        <v>7</v>
      </c>
      <c r="L817" s="7">
        <f t="shared" si="137"/>
        <v>44599</v>
      </c>
      <c r="M817" s="5" t="s">
        <v>1045</v>
      </c>
      <c r="U817" s="5" t="s">
        <v>33</v>
      </c>
      <c r="V817" s="5" t="str">
        <f t="shared" si="138"/>
        <v>clientes - varios</v>
      </c>
      <c r="W817" s="5" t="str">
        <f t="shared" si="139"/>
        <v>CLIENTES - VARIOS</v>
      </c>
      <c r="X817" s="5" t="str">
        <f t="shared" si="140"/>
        <v>Clientes - Varios</v>
      </c>
      <c r="Y817" s="5">
        <v>99999999</v>
      </c>
      <c r="Z817" s="5" t="s">
        <v>34</v>
      </c>
      <c r="AA817" s="5" t="s">
        <v>35</v>
      </c>
      <c r="AD817" s="5" t="s">
        <v>36</v>
      </c>
      <c r="AE817" s="5">
        <v>220.34</v>
      </c>
      <c r="AF817" s="5">
        <v>0</v>
      </c>
      <c r="AG817" s="5">
        <v>39.659999999999997</v>
      </c>
      <c r="AH817" s="5">
        <f t="shared" si="141"/>
        <v>260</v>
      </c>
    </row>
    <row r="818" spans="1:34" x14ac:dyDescent="0.25">
      <c r="A818" s="5">
        <v>803</v>
      </c>
      <c r="B818" s="5" t="s">
        <v>29</v>
      </c>
      <c r="C818" s="5" t="s">
        <v>38</v>
      </c>
      <c r="D818" s="5" t="s">
        <v>1071</v>
      </c>
      <c r="E818" s="15" t="str">
        <f t="shared" si="142"/>
        <v>F001</v>
      </c>
      <c r="F818" s="15" t="str">
        <f t="shared" si="132"/>
        <v>8399</v>
      </c>
      <c r="G818" s="15" t="str">
        <f t="shared" si="133"/>
        <v>1-8</v>
      </c>
      <c r="H818" s="5" t="s">
        <v>1045</v>
      </c>
      <c r="I818" s="5">
        <f t="shared" si="134"/>
        <v>2</v>
      </c>
      <c r="J818" s="5">
        <f t="shared" si="135"/>
        <v>2022</v>
      </c>
      <c r="K818" s="5">
        <f t="shared" si="136"/>
        <v>7</v>
      </c>
      <c r="L818" s="7">
        <f t="shared" si="137"/>
        <v>44599</v>
      </c>
      <c r="M818" s="5" t="s">
        <v>1045</v>
      </c>
      <c r="U818" s="5" t="s">
        <v>1050</v>
      </c>
      <c r="V818" s="5" t="str">
        <f t="shared" si="138"/>
        <v>suyon morales segundo porfirio</v>
      </c>
      <c r="W818" s="5" t="str">
        <f t="shared" si="139"/>
        <v>SUYON MORALES SEGUNDO PORFIRIO</v>
      </c>
      <c r="X818" s="5" t="str">
        <f t="shared" si="140"/>
        <v>Suyon Morales Segundo Porfirio</v>
      </c>
      <c r="Y818" s="5">
        <v>10166890565</v>
      </c>
      <c r="Z818" s="5" t="s">
        <v>34</v>
      </c>
      <c r="AA818" s="5" t="s">
        <v>35</v>
      </c>
      <c r="AD818" s="5" t="s">
        <v>36</v>
      </c>
      <c r="AE818" s="5">
        <v>127.12</v>
      </c>
      <c r="AF818" s="5">
        <v>0</v>
      </c>
      <c r="AG818" s="5">
        <v>22.88</v>
      </c>
      <c r="AH818" s="5">
        <f t="shared" si="141"/>
        <v>150</v>
      </c>
    </row>
    <row r="819" spans="1:34" x14ac:dyDescent="0.25">
      <c r="A819" s="5">
        <v>804</v>
      </c>
      <c r="B819" s="5" t="s">
        <v>29</v>
      </c>
      <c r="C819" s="5" t="s">
        <v>38</v>
      </c>
      <c r="D819" s="5" t="s">
        <v>1072</v>
      </c>
      <c r="E819" s="15" t="str">
        <f t="shared" si="142"/>
        <v>F001</v>
      </c>
      <c r="F819" s="15" t="str">
        <f t="shared" si="132"/>
        <v>8398</v>
      </c>
      <c r="G819" s="15" t="str">
        <f t="shared" si="133"/>
        <v>1-8</v>
      </c>
      <c r="H819" s="5" t="s">
        <v>1045</v>
      </c>
      <c r="I819" s="5">
        <f t="shared" si="134"/>
        <v>2</v>
      </c>
      <c r="J819" s="5">
        <f t="shared" si="135"/>
        <v>2022</v>
      </c>
      <c r="K819" s="5">
        <f t="shared" si="136"/>
        <v>7</v>
      </c>
      <c r="L819" s="7">
        <f t="shared" si="137"/>
        <v>44599</v>
      </c>
      <c r="M819" s="5" t="s">
        <v>1045</v>
      </c>
      <c r="R819" s="5" t="s">
        <v>41</v>
      </c>
      <c r="S819" s="5" t="s">
        <v>40</v>
      </c>
      <c r="T819" s="5" t="s">
        <v>41</v>
      </c>
      <c r="U819" s="5" t="s">
        <v>958</v>
      </c>
      <c r="V819" s="5" t="str">
        <f t="shared" si="138"/>
        <v>empresa de transportes turismo batangrande srl</v>
      </c>
      <c r="W819" s="5" t="str">
        <f t="shared" si="139"/>
        <v>EMPRESA DE TRANSPORTES TURISMO BATANGRANDE SRL</v>
      </c>
      <c r="X819" s="5" t="str">
        <f t="shared" si="140"/>
        <v>Empresa De Transportes Turismo Batangrande Srl</v>
      </c>
      <c r="Y819" s="5">
        <v>20212390624</v>
      </c>
      <c r="Z819" s="5" t="s">
        <v>34</v>
      </c>
      <c r="AA819" s="5" t="s">
        <v>35</v>
      </c>
      <c r="AD819" s="5" t="s">
        <v>36</v>
      </c>
      <c r="AE819" s="5">
        <v>211.86</v>
      </c>
      <c r="AF819" s="5">
        <v>0</v>
      </c>
      <c r="AG819" s="5">
        <v>38.14</v>
      </c>
      <c r="AH819" s="5">
        <f t="shared" si="141"/>
        <v>250</v>
      </c>
    </row>
    <row r="820" spans="1:34" x14ac:dyDescent="0.25">
      <c r="A820" s="5">
        <v>805</v>
      </c>
      <c r="B820" s="5" t="s">
        <v>29</v>
      </c>
      <c r="C820" s="5" t="s">
        <v>38</v>
      </c>
      <c r="D820" s="5" t="s">
        <v>1073</v>
      </c>
      <c r="E820" s="15" t="str">
        <f t="shared" si="142"/>
        <v>F001</v>
      </c>
      <c r="F820" s="15" t="str">
        <f t="shared" si="132"/>
        <v>8397</v>
      </c>
      <c r="G820" s="15" t="str">
        <f t="shared" si="133"/>
        <v>1-8</v>
      </c>
      <c r="H820" s="5" t="s">
        <v>1045</v>
      </c>
      <c r="I820" s="5">
        <f t="shared" si="134"/>
        <v>2</v>
      </c>
      <c r="J820" s="5">
        <f t="shared" si="135"/>
        <v>2022</v>
      </c>
      <c r="K820" s="5">
        <f t="shared" si="136"/>
        <v>7</v>
      </c>
      <c r="L820" s="7">
        <f t="shared" si="137"/>
        <v>44599</v>
      </c>
      <c r="M820" s="5" t="s">
        <v>1045</v>
      </c>
      <c r="R820" s="5" t="s">
        <v>87</v>
      </c>
      <c r="S820" s="5" t="s">
        <v>40</v>
      </c>
      <c r="T820" s="5" t="s">
        <v>41</v>
      </c>
      <c r="U820" s="5" t="s">
        <v>440</v>
      </c>
      <c r="V820" s="5" t="str">
        <f t="shared" si="138"/>
        <v>transportes jholer e.i.r.l.</v>
      </c>
      <c r="W820" s="5" t="str">
        <f t="shared" si="139"/>
        <v>TRANSPORTES JHOLER E.I.R.L.</v>
      </c>
      <c r="X820" s="5" t="str">
        <f t="shared" si="140"/>
        <v>Transportes Jholer E.I.R.L.</v>
      </c>
      <c r="Y820" s="5">
        <v>20602720684</v>
      </c>
      <c r="Z820" s="5" t="s">
        <v>34</v>
      </c>
      <c r="AA820" s="5" t="s">
        <v>35</v>
      </c>
      <c r="AD820" s="5" t="s">
        <v>36</v>
      </c>
      <c r="AE820" s="5">
        <v>481.86</v>
      </c>
      <c r="AF820" s="5">
        <v>0</v>
      </c>
      <c r="AG820" s="5">
        <v>86.74</v>
      </c>
      <c r="AH820" s="5">
        <f t="shared" si="141"/>
        <v>568.6</v>
      </c>
    </row>
    <row r="821" spans="1:34" x14ac:dyDescent="0.25">
      <c r="A821" s="5">
        <v>806</v>
      </c>
      <c r="B821" s="5" t="s">
        <v>29</v>
      </c>
      <c r="C821" s="5" t="s">
        <v>38</v>
      </c>
      <c r="D821" s="5" t="s">
        <v>1074</v>
      </c>
      <c r="E821" s="15" t="str">
        <f t="shared" si="142"/>
        <v>F001</v>
      </c>
      <c r="F821" s="15" t="str">
        <f t="shared" si="132"/>
        <v>8396</v>
      </c>
      <c r="G821" s="15" t="str">
        <f t="shared" si="133"/>
        <v>1-8</v>
      </c>
      <c r="H821" s="5" t="s">
        <v>1045</v>
      </c>
      <c r="I821" s="5">
        <f t="shared" si="134"/>
        <v>2</v>
      </c>
      <c r="J821" s="5">
        <f t="shared" si="135"/>
        <v>2022</v>
      </c>
      <c r="K821" s="5">
        <f t="shared" si="136"/>
        <v>7</v>
      </c>
      <c r="L821" s="7">
        <f t="shared" si="137"/>
        <v>44599</v>
      </c>
      <c r="M821" s="5" t="s">
        <v>1045</v>
      </c>
      <c r="R821" s="5" t="s">
        <v>222</v>
      </c>
      <c r="S821" s="5" t="s">
        <v>40</v>
      </c>
      <c r="T821" s="5" t="s">
        <v>41</v>
      </c>
      <c r="U821" s="5" t="s">
        <v>442</v>
      </c>
      <c r="V821" s="5" t="str">
        <f t="shared" si="138"/>
        <v>distribuidora vela motor?s s.r.l.</v>
      </c>
      <c r="W821" s="5" t="str">
        <f t="shared" si="139"/>
        <v>DISTRIBUIDORA VELA MOTOR?S S.R.L.</v>
      </c>
      <c r="X821" s="5" t="str">
        <f t="shared" si="140"/>
        <v>Distribuidora Vela Motor?S S.R.L.</v>
      </c>
      <c r="Y821" s="5">
        <v>20479970468</v>
      </c>
      <c r="Z821" s="5" t="s">
        <v>34</v>
      </c>
      <c r="AA821" s="5" t="s">
        <v>35</v>
      </c>
      <c r="AD821" s="5" t="s">
        <v>36</v>
      </c>
      <c r="AE821" s="5">
        <v>169.49</v>
      </c>
      <c r="AF821" s="5">
        <v>0</v>
      </c>
      <c r="AG821" s="5">
        <v>30.51</v>
      </c>
      <c r="AH821" s="5">
        <f t="shared" si="141"/>
        <v>200</v>
      </c>
    </row>
    <row r="822" spans="1:34" x14ac:dyDescent="0.25">
      <c r="A822" s="5">
        <v>807</v>
      </c>
      <c r="B822" s="5" t="s">
        <v>29</v>
      </c>
      <c r="C822" s="5" t="s">
        <v>38</v>
      </c>
      <c r="D822" s="5" t="s">
        <v>1075</v>
      </c>
      <c r="E822" s="15" t="str">
        <f t="shared" si="142"/>
        <v>F001</v>
      </c>
      <c r="F822" s="15" t="str">
        <f t="shared" si="132"/>
        <v>8395</v>
      </c>
      <c r="G822" s="15" t="str">
        <f t="shared" si="133"/>
        <v>1-8</v>
      </c>
      <c r="H822" s="5" t="s">
        <v>1045</v>
      </c>
      <c r="I822" s="5">
        <f t="shared" si="134"/>
        <v>2</v>
      </c>
      <c r="J822" s="5">
        <f t="shared" si="135"/>
        <v>2022</v>
      </c>
      <c r="K822" s="5">
        <f t="shared" si="136"/>
        <v>7</v>
      </c>
      <c r="L822" s="7">
        <f t="shared" si="137"/>
        <v>44599</v>
      </c>
      <c r="M822" s="5" t="s">
        <v>1045</v>
      </c>
      <c r="R822" s="5" t="s">
        <v>222</v>
      </c>
      <c r="S822" s="5" t="s">
        <v>40</v>
      </c>
      <c r="T822" s="5" t="s">
        <v>41</v>
      </c>
      <c r="U822" s="5" t="s">
        <v>1076</v>
      </c>
      <c r="V822" s="5" t="str">
        <f t="shared" si="138"/>
        <v>distribuciones callayuc s.a.c.</v>
      </c>
      <c r="W822" s="5" t="str">
        <f t="shared" si="139"/>
        <v>DISTRIBUCIONES CALLAYUC S.A.C.</v>
      </c>
      <c r="X822" s="5" t="str">
        <f t="shared" si="140"/>
        <v>Distribuciones Callayuc S.A.C.</v>
      </c>
      <c r="Y822" s="5">
        <v>20480719299</v>
      </c>
      <c r="Z822" s="5" t="s">
        <v>34</v>
      </c>
      <c r="AA822" s="5" t="s">
        <v>35</v>
      </c>
      <c r="AD822" s="5" t="s">
        <v>36</v>
      </c>
      <c r="AE822" s="5">
        <v>296.61</v>
      </c>
      <c r="AF822" s="5">
        <v>0</v>
      </c>
      <c r="AG822" s="5">
        <v>53.39</v>
      </c>
      <c r="AH822" s="5">
        <f t="shared" si="141"/>
        <v>350</v>
      </c>
    </row>
    <row r="823" spans="1:34" x14ac:dyDescent="0.25">
      <c r="A823" s="5">
        <v>808</v>
      </c>
      <c r="B823" s="5" t="s">
        <v>29</v>
      </c>
      <c r="C823" s="5" t="s">
        <v>38</v>
      </c>
      <c r="D823" s="5" t="s">
        <v>1077</v>
      </c>
      <c r="E823" s="15" t="str">
        <f t="shared" si="142"/>
        <v>F001</v>
      </c>
      <c r="F823" s="15" t="str">
        <f t="shared" si="132"/>
        <v>8394</v>
      </c>
      <c r="G823" s="15" t="str">
        <f t="shared" si="133"/>
        <v>1-8</v>
      </c>
      <c r="H823" s="5" t="s">
        <v>1045</v>
      </c>
      <c r="I823" s="5">
        <f t="shared" si="134"/>
        <v>2</v>
      </c>
      <c r="J823" s="5">
        <f t="shared" si="135"/>
        <v>2022</v>
      </c>
      <c r="K823" s="5">
        <f t="shared" si="136"/>
        <v>7</v>
      </c>
      <c r="L823" s="7">
        <f t="shared" si="137"/>
        <v>44599</v>
      </c>
      <c r="M823" s="5" t="s">
        <v>1045</v>
      </c>
      <c r="R823" s="5" t="s">
        <v>41</v>
      </c>
      <c r="S823" s="5" t="s">
        <v>40</v>
      </c>
      <c r="T823" s="5" t="s">
        <v>41</v>
      </c>
      <c r="U823" s="5" t="s">
        <v>1078</v>
      </c>
      <c r="V823" s="5" t="str">
        <f t="shared" si="138"/>
        <v>transporte de carga y mudanzas cordova sac</v>
      </c>
      <c r="W823" s="5" t="str">
        <f t="shared" si="139"/>
        <v>TRANSPORTE DE CARGA Y MUDANZAS CORDOVA SAC</v>
      </c>
      <c r="X823" s="5" t="str">
        <f t="shared" si="140"/>
        <v>Transporte De Carga Y Mudanzas Cordova Sac</v>
      </c>
      <c r="Y823" s="5">
        <v>20605796541</v>
      </c>
      <c r="Z823" s="5" t="s">
        <v>34</v>
      </c>
      <c r="AA823" s="5" t="s">
        <v>35</v>
      </c>
      <c r="AD823" s="5" t="s">
        <v>36</v>
      </c>
      <c r="AE823" s="5">
        <v>68.14</v>
      </c>
      <c r="AF823" s="5">
        <v>0</v>
      </c>
      <c r="AG823" s="5">
        <v>12.26</v>
      </c>
      <c r="AH823" s="5">
        <f t="shared" si="141"/>
        <v>80.400000000000006</v>
      </c>
    </row>
    <row r="824" spans="1:34" x14ac:dyDescent="0.25">
      <c r="A824" s="5">
        <v>809</v>
      </c>
      <c r="B824" s="5" t="s">
        <v>29</v>
      </c>
      <c r="C824" s="5" t="s">
        <v>30</v>
      </c>
      <c r="D824" s="5" t="s">
        <v>1079</v>
      </c>
      <c r="E824" s="15" t="str">
        <f t="shared" si="142"/>
        <v>B001</v>
      </c>
      <c r="F824" s="15" t="str">
        <f t="shared" si="132"/>
        <v>17072</v>
      </c>
      <c r="G824" s="15" t="str">
        <f t="shared" si="133"/>
        <v>1-1</v>
      </c>
      <c r="H824" s="5" t="s">
        <v>1045</v>
      </c>
      <c r="I824" s="5">
        <f t="shared" si="134"/>
        <v>2</v>
      </c>
      <c r="J824" s="5">
        <f t="shared" si="135"/>
        <v>2022</v>
      </c>
      <c r="K824" s="5">
        <f t="shared" si="136"/>
        <v>7</v>
      </c>
      <c r="L824" s="7">
        <f t="shared" si="137"/>
        <v>44599</v>
      </c>
      <c r="M824" s="5" t="s">
        <v>1045</v>
      </c>
      <c r="U824" s="5" t="s">
        <v>33</v>
      </c>
      <c r="V824" s="5" t="str">
        <f t="shared" si="138"/>
        <v>clientes - varios</v>
      </c>
      <c r="W824" s="5" t="str">
        <f t="shared" si="139"/>
        <v>CLIENTES - VARIOS</v>
      </c>
      <c r="X824" s="5" t="str">
        <f t="shared" si="140"/>
        <v>Clientes - Varios</v>
      </c>
      <c r="Y824" s="5">
        <v>99999999</v>
      </c>
      <c r="Z824" s="5" t="s">
        <v>34</v>
      </c>
      <c r="AA824" s="5" t="s">
        <v>35</v>
      </c>
      <c r="AD824" s="5" t="s">
        <v>36</v>
      </c>
      <c r="AE824" s="5">
        <v>174.58</v>
      </c>
      <c r="AF824" s="5">
        <v>0</v>
      </c>
      <c r="AG824" s="5">
        <v>31.42</v>
      </c>
      <c r="AH824" s="5">
        <f t="shared" si="141"/>
        <v>206</v>
      </c>
    </row>
    <row r="825" spans="1:34" x14ac:dyDescent="0.25">
      <c r="A825" s="5">
        <v>810</v>
      </c>
      <c r="B825" s="5" t="s">
        <v>29</v>
      </c>
      <c r="C825" s="5" t="s">
        <v>38</v>
      </c>
      <c r="D825" s="5" t="s">
        <v>1080</v>
      </c>
      <c r="E825" s="15" t="str">
        <f t="shared" si="142"/>
        <v>F001</v>
      </c>
      <c r="F825" s="15" t="str">
        <f t="shared" si="132"/>
        <v>8393</v>
      </c>
      <c r="G825" s="15" t="str">
        <f t="shared" si="133"/>
        <v>1-8</v>
      </c>
      <c r="H825" s="5" t="s">
        <v>1045</v>
      </c>
      <c r="I825" s="5">
        <f t="shared" si="134"/>
        <v>2</v>
      </c>
      <c r="J825" s="5">
        <f t="shared" si="135"/>
        <v>2022</v>
      </c>
      <c r="K825" s="5">
        <f t="shared" si="136"/>
        <v>7</v>
      </c>
      <c r="L825" s="7">
        <f t="shared" si="137"/>
        <v>44599</v>
      </c>
      <c r="M825" s="5" t="s">
        <v>1045</v>
      </c>
      <c r="R825" s="5" t="s">
        <v>87</v>
      </c>
      <c r="S825" s="5" t="s">
        <v>40</v>
      </c>
      <c r="T825" s="5" t="s">
        <v>41</v>
      </c>
      <c r="U825" s="5" t="s">
        <v>1081</v>
      </c>
      <c r="V825" s="5" t="str">
        <f t="shared" si="138"/>
        <v>embotelladora jady s.a.c.</v>
      </c>
      <c r="W825" s="5" t="str">
        <f t="shared" si="139"/>
        <v>EMBOTELLADORA JADY S.A.C.</v>
      </c>
      <c r="X825" s="5" t="str">
        <f t="shared" si="140"/>
        <v>Embotelladora Jady S.A.C.</v>
      </c>
      <c r="Y825" s="5">
        <v>20606146150</v>
      </c>
      <c r="Z825" s="5" t="s">
        <v>34</v>
      </c>
      <c r="AA825" s="5" t="s">
        <v>35</v>
      </c>
      <c r="AD825" s="5" t="s">
        <v>36</v>
      </c>
      <c r="AE825" s="5">
        <v>169.49</v>
      </c>
      <c r="AF825" s="5">
        <v>0</v>
      </c>
      <c r="AG825" s="5">
        <v>30.51</v>
      </c>
      <c r="AH825" s="5">
        <f t="shared" si="141"/>
        <v>200</v>
      </c>
    </row>
    <row r="826" spans="1:34" x14ac:dyDescent="0.25">
      <c r="A826" s="5">
        <v>811</v>
      </c>
      <c r="B826" s="5" t="s">
        <v>29</v>
      </c>
      <c r="C826" s="5" t="s">
        <v>38</v>
      </c>
      <c r="D826" s="5" t="s">
        <v>1082</v>
      </c>
      <c r="E826" s="15" t="str">
        <f t="shared" si="142"/>
        <v>F001</v>
      </c>
      <c r="F826" s="15" t="str">
        <f t="shared" si="132"/>
        <v>8392</v>
      </c>
      <c r="G826" s="15" t="str">
        <f t="shared" si="133"/>
        <v>1-8</v>
      </c>
      <c r="H826" s="5" t="s">
        <v>1045</v>
      </c>
      <c r="I826" s="5">
        <f t="shared" si="134"/>
        <v>2</v>
      </c>
      <c r="J826" s="5">
        <f t="shared" si="135"/>
        <v>2022</v>
      </c>
      <c r="K826" s="5">
        <f t="shared" si="136"/>
        <v>7</v>
      </c>
      <c r="L826" s="7">
        <f t="shared" si="137"/>
        <v>44599</v>
      </c>
      <c r="M826" s="5" t="s">
        <v>1045</v>
      </c>
      <c r="R826" s="5" t="s">
        <v>378</v>
      </c>
      <c r="S826" s="5" t="s">
        <v>379</v>
      </c>
      <c r="T826" s="5" t="s">
        <v>380</v>
      </c>
      <c r="U826" s="5" t="s">
        <v>381</v>
      </c>
      <c r="V826" s="5" t="str">
        <f t="shared" si="138"/>
        <v>sociedad anonima fausto piaggio</v>
      </c>
      <c r="W826" s="5" t="str">
        <f t="shared" si="139"/>
        <v>SOCIEDAD ANONIMA FAUSTO PIAGGIO</v>
      </c>
      <c r="X826" s="5" t="str">
        <f t="shared" si="140"/>
        <v>Sociedad Anonima Fausto Piaggio</v>
      </c>
      <c r="Y826" s="5">
        <v>20100244471</v>
      </c>
      <c r="Z826" s="5" t="s">
        <v>34</v>
      </c>
      <c r="AA826" s="5" t="s">
        <v>35</v>
      </c>
      <c r="AD826" s="5" t="s">
        <v>36</v>
      </c>
      <c r="AE826" s="5">
        <v>127.12</v>
      </c>
      <c r="AF826" s="5">
        <v>0</v>
      </c>
      <c r="AG826" s="5">
        <v>22.88</v>
      </c>
      <c r="AH826" s="5">
        <f t="shared" si="141"/>
        <v>150</v>
      </c>
    </row>
    <row r="827" spans="1:34" x14ac:dyDescent="0.25">
      <c r="A827" s="5">
        <v>812</v>
      </c>
      <c r="B827" s="5" t="s">
        <v>29</v>
      </c>
      <c r="C827" s="5" t="s">
        <v>38</v>
      </c>
      <c r="D827" s="5" t="s">
        <v>1083</v>
      </c>
      <c r="E827" s="15" t="str">
        <f t="shared" si="142"/>
        <v>F001</v>
      </c>
      <c r="F827" s="15" t="str">
        <f t="shared" si="132"/>
        <v>8391</v>
      </c>
      <c r="G827" s="15" t="str">
        <f t="shared" si="133"/>
        <v>1-8</v>
      </c>
      <c r="H827" s="5" t="s">
        <v>1045</v>
      </c>
      <c r="I827" s="5">
        <f t="shared" si="134"/>
        <v>2</v>
      </c>
      <c r="J827" s="5">
        <f t="shared" si="135"/>
        <v>2022</v>
      </c>
      <c r="K827" s="5">
        <f t="shared" si="136"/>
        <v>7</v>
      </c>
      <c r="L827" s="7">
        <f t="shared" si="137"/>
        <v>44599</v>
      </c>
      <c r="M827" s="5" t="s">
        <v>1045</v>
      </c>
      <c r="R827" s="5" t="s">
        <v>1084</v>
      </c>
      <c r="S827" s="5" t="s">
        <v>168</v>
      </c>
      <c r="T827" s="5" t="s">
        <v>169</v>
      </c>
      <c r="U827" s="5" t="s">
        <v>1085</v>
      </c>
      <c r="V827" s="5" t="str">
        <f t="shared" si="138"/>
        <v>naandan jain peru s.a.c.</v>
      </c>
      <c r="W827" s="5" t="str">
        <f t="shared" si="139"/>
        <v>NAANDAN JAIN PERU S.A.C.</v>
      </c>
      <c r="X827" s="5" t="str">
        <f t="shared" si="140"/>
        <v>Naandan Jain Peru S.A.C.</v>
      </c>
      <c r="Y827" s="5">
        <v>20518695160</v>
      </c>
      <c r="Z827" s="5" t="s">
        <v>34</v>
      </c>
      <c r="AA827" s="5" t="s">
        <v>35</v>
      </c>
      <c r="AD827" s="5" t="s">
        <v>36</v>
      </c>
      <c r="AE827" s="5">
        <v>101.69</v>
      </c>
      <c r="AF827" s="5">
        <v>0</v>
      </c>
      <c r="AG827" s="5">
        <v>18.309999999999999</v>
      </c>
      <c r="AH827" s="5">
        <f t="shared" si="141"/>
        <v>120</v>
      </c>
    </row>
    <row r="828" spans="1:34" x14ac:dyDescent="0.25">
      <c r="A828" s="5">
        <v>813</v>
      </c>
      <c r="B828" s="5" t="s">
        <v>97</v>
      </c>
      <c r="C828" s="5" t="s">
        <v>1086</v>
      </c>
      <c r="D828" s="5" t="s">
        <v>1087</v>
      </c>
      <c r="E828" s="15" t="str">
        <f t="shared" si="142"/>
        <v>FC04</v>
      </c>
      <c r="F828" s="15" t="str">
        <f t="shared" si="132"/>
        <v>04-59</v>
      </c>
      <c r="G828" s="15" t="str">
        <f t="shared" si="133"/>
        <v>4-5</v>
      </c>
      <c r="H828" s="5" t="s">
        <v>1045</v>
      </c>
      <c r="I828" s="5">
        <f t="shared" si="134"/>
        <v>2</v>
      </c>
      <c r="J828" s="5">
        <f t="shared" si="135"/>
        <v>2022</v>
      </c>
      <c r="K828" s="5">
        <f t="shared" si="136"/>
        <v>7</v>
      </c>
      <c r="L828" s="7">
        <f t="shared" si="137"/>
        <v>44599</v>
      </c>
      <c r="N828" s="5" t="s">
        <v>1088</v>
      </c>
      <c r="R828" s="5" t="s">
        <v>1084</v>
      </c>
      <c r="S828" s="5" t="s">
        <v>168</v>
      </c>
      <c r="T828" s="5" t="s">
        <v>169</v>
      </c>
      <c r="U828" s="5" t="s">
        <v>1085</v>
      </c>
      <c r="V828" s="5" t="str">
        <f t="shared" si="138"/>
        <v>naandan jain peru s.a.c.</v>
      </c>
      <c r="W828" s="5" t="str">
        <f t="shared" si="139"/>
        <v>NAANDAN JAIN PERU S.A.C.</v>
      </c>
      <c r="X828" s="5" t="str">
        <f t="shared" si="140"/>
        <v>Naandan Jain Peru S.A.C.</v>
      </c>
      <c r="Y828" s="5">
        <v>20518695160</v>
      </c>
      <c r="Z828" s="5" t="s">
        <v>34</v>
      </c>
      <c r="AA828" s="5" t="s">
        <v>35</v>
      </c>
      <c r="AE828" s="5">
        <v>-101.69</v>
      </c>
      <c r="AF828" s="5">
        <v>0</v>
      </c>
      <c r="AG828" s="5">
        <v>-18.309999999999999</v>
      </c>
      <c r="AH828" s="5">
        <f t="shared" si="141"/>
        <v>-120</v>
      </c>
    </row>
    <row r="829" spans="1:34" x14ac:dyDescent="0.25">
      <c r="A829" s="5">
        <v>814</v>
      </c>
      <c r="B829" s="5" t="s">
        <v>55</v>
      </c>
      <c r="C829" s="5" t="s">
        <v>30</v>
      </c>
      <c r="D829" s="5" t="s">
        <v>1089</v>
      </c>
      <c r="E829" s="15" t="str">
        <f t="shared" si="142"/>
        <v>B002</v>
      </c>
      <c r="F829" s="15" t="str">
        <f t="shared" si="132"/>
        <v>15997</v>
      </c>
      <c r="G829" s="15" t="str">
        <f t="shared" si="133"/>
        <v>2-1</v>
      </c>
      <c r="H829" s="5" t="s">
        <v>1045</v>
      </c>
      <c r="I829" s="5">
        <f t="shared" si="134"/>
        <v>2</v>
      </c>
      <c r="J829" s="5">
        <f t="shared" si="135"/>
        <v>2022</v>
      </c>
      <c r="K829" s="5">
        <f t="shared" si="136"/>
        <v>7</v>
      </c>
      <c r="L829" s="7">
        <f t="shared" si="137"/>
        <v>44599</v>
      </c>
      <c r="M829" s="5" t="s">
        <v>1045</v>
      </c>
      <c r="U829" s="5" t="s">
        <v>33</v>
      </c>
      <c r="V829" s="5" t="str">
        <f t="shared" si="138"/>
        <v>clientes - varios</v>
      </c>
      <c r="W829" s="5" t="str">
        <f t="shared" si="139"/>
        <v>CLIENTES - VARIOS</v>
      </c>
      <c r="X829" s="5" t="str">
        <f t="shared" si="140"/>
        <v>Clientes - Varios</v>
      </c>
      <c r="Y829" s="5">
        <v>99999999</v>
      </c>
      <c r="Z829" s="5" t="s">
        <v>34</v>
      </c>
      <c r="AA829" s="5" t="s">
        <v>35</v>
      </c>
      <c r="AD829" s="5" t="s">
        <v>36</v>
      </c>
      <c r="AE829" s="5">
        <v>8.4700000000000006</v>
      </c>
      <c r="AF829" s="5">
        <v>0</v>
      </c>
      <c r="AG829" s="5">
        <v>1.53</v>
      </c>
      <c r="AH829" s="5">
        <f t="shared" si="141"/>
        <v>10</v>
      </c>
    </row>
    <row r="830" spans="1:34" x14ac:dyDescent="0.25">
      <c r="A830" s="5">
        <v>815</v>
      </c>
      <c r="B830" s="5" t="s">
        <v>29</v>
      </c>
      <c r="C830" s="5" t="s">
        <v>38</v>
      </c>
      <c r="D830" s="5" t="s">
        <v>1090</v>
      </c>
      <c r="E830" s="15" t="str">
        <f t="shared" si="142"/>
        <v>F001</v>
      </c>
      <c r="F830" s="15" t="str">
        <f t="shared" si="132"/>
        <v>8390</v>
      </c>
      <c r="G830" s="15" t="str">
        <f t="shared" si="133"/>
        <v>1-8</v>
      </c>
      <c r="H830" s="5" t="s">
        <v>1045</v>
      </c>
      <c r="I830" s="5">
        <f t="shared" si="134"/>
        <v>2</v>
      </c>
      <c r="J830" s="5">
        <f t="shared" si="135"/>
        <v>2022</v>
      </c>
      <c r="K830" s="5">
        <f t="shared" si="136"/>
        <v>7</v>
      </c>
      <c r="L830" s="7">
        <f t="shared" si="137"/>
        <v>44599</v>
      </c>
      <c r="M830" s="5" t="s">
        <v>1045</v>
      </c>
      <c r="R830" s="5" t="s">
        <v>763</v>
      </c>
      <c r="S830" s="5" t="s">
        <v>764</v>
      </c>
      <c r="T830" s="5" t="s">
        <v>763</v>
      </c>
      <c r="U830" s="5" t="s">
        <v>967</v>
      </c>
      <c r="V830" s="5" t="str">
        <f t="shared" si="138"/>
        <v>vargas tarrillo arsenio</v>
      </c>
      <c r="W830" s="5" t="str">
        <f t="shared" si="139"/>
        <v>VARGAS TARRILLO ARSENIO</v>
      </c>
      <c r="X830" s="5" t="str">
        <f t="shared" si="140"/>
        <v>Vargas Tarrillo Arsenio</v>
      </c>
      <c r="Y830" s="5">
        <v>10414778106</v>
      </c>
      <c r="Z830" s="5" t="s">
        <v>34</v>
      </c>
      <c r="AA830" s="5" t="s">
        <v>35</v>
      </c>
      <c r="AD830" s="5" t="s">
        <v>36</v>
      </c>
      <c r="AE830" s="5">
        <v>423.73</v>
      </c>
      <c r="AF830" s="5">
        <v>0</v>
      </c>
      <c r="AG830" s="5">
        <v>76.27</v>
      </c>
      <c r="AH830" s="5">
        <f t="shared" si="141"/>
        <v>500</v>
      </c>
    </row>
    <row r="831" spans="1:34" x14ac:dyDescent="0.25">
      <c r="A831" s="5">
        <v>816</v>
      </c>
      <c r="B831" s="5" t="s">
        <v>29</v>
      </c>
      <c r="C831" s="5" t="s">
        <v>30</v>
      </c>
      <c r="D831" s="5" t="s">
        <v>1091</v>
      </c>
      <c r="E831" s="15" t="str">
        <f t="shared" si="142"/>
        <v>B001</v>
      </c>
      <c r="F831" s="15" t="str">
        <f t="shared" si="132"/>
        <v>17071</v>
      </c>
      <c r="G831" s="15" t="str">
        <f t="shared" si="133"/>
        <v>1-1</v>
      </c>
      <c r="H831" s="5" t="s">
        <v>1045</v>
      </c>
      <c r="I831" s="5">
        <f t="shared" si="134"/>
        <v>2</v>
      </c>
      <c r="J831" s="5">
        <f t="shared" si="135"/>
        <v>2022</v>
      </c>
      <c r="K831" s="5">
        <f t="shared" si="136"/>
        <v>7</v>
      </c>
      <c r="L831" s="7">
        <f t="shared" si="137"/>
        <v>44599</v>
      </c>
      <c r="M831" s="5" t="s">
        <v>1045</v>
      </c>
      <c r="U831" s="5" t="s">
        <v>85</v>
      </c>
      <c r="V831" s="5" t="str">
        <f t="shared" si="138"/>
        <v>paz guevara, belthier</v>
      </c>
      <c r="W831" s="5" t="str">
        <f t="shared" si="139"/>
        <v>PAZ GUEVARA, BELTHIER</v>
      </c>
      <c r="X831" s="5" t="str">
        <f t="shared" si="140"/>
        <v>Paz Guevara, Belthier</v>
      </c>
      <c r="Y831" s="5">
        <v>28105854</v>
      </c>
      <c r="Z831" s="5" t="s">
        <v>34</v>
      </c>
      <c r="AA831" s="5" t="s">
        <v>35</v>
      </c>
      <c r="AD831" s="5" t="s">
        <v>36</v>
      </c>
      <c r="AE831" s="5">
        <v>33.9</v>
      </c>
      <c r="AF831" s="5">
        <v>0</v>
      </c>
      <c r="AG831" s="5">
        <v>6.1</v>
      </c>
      <c r="AH831" s="5">
        <f t="shared" si="141"/>
        <v>40</v>
      </c>
    </row>
    <row r="832" spans="1:34" x14ac:dyDescent="0.25">
      <c r="A832" s="5">
        <v>817</v>
      </c>
      <c r="B832" s="5" t="s">
        <v>29</v>
      </c>
      <c r="C832" s="5" t="s">
        <v>38</v>
      </c>
      <c r="D832" s="5" t="s">
        <v>1092</v>
      </c>
      <c r="E832" s="15" t="str">
        <f t="shared" si="142"/>
        <v>F001</v>
      </c>
      <c r="F832" s="15" t="str">
        <f t="shared" si="132"/>
        <v>8389</v>
      </c>
      <c r="G832" s="15" t="str">
        <f t="shared" si="133"/>
        <v>1-8</v>
      </c>
      <c r="H832" s="5" t="s">
        <v>1045</v>
      </c>
      <c r="I832" s="5">
        <f t="shared" si="134"/>
        <v>2</v>
      </c>
      <c r="J832" s="5">
        <f t="shared" si="135"/>
        <v>2022</v>
      </c>
      <c r="K832" s="5">
        <f t="shared" si="136"/>
        <v>7</v>
      </c>
      <c r="L832" s="7">
        <f t="shared" si="137"/>
        <v>44599</v>
      </c>
      <c r="M832" s="5" t="s">
        <v>1045</v>
      </c>
      <c r="R832" s="5" t="s">
        <v>41</v>
      </c>
      <c r="S832" s="5" t="s">
        <v>40</v>
      </c>
      <c r="T832" s="5" t="s">
        <v>41</v>
      </c>
      <c r="U832" s="5" t="s">
        <v>1093</v>
      </c>
      <c r="V832" s="5" t="str">
        <f t="shared" si="138"/>
        <v>ferroconstructora jh servicios generales e.i.r.l.</v>
      </c>
      <c r="W832" s="5" t="str">
        <f t="shared" si="139"/>
        <v>FERROCONSTRUCTORA JH SERVICIOS GENERALES E.I.R.L.</v>
      </c>
      <c r="X832" s="5" t="str">
        <f t="shared" si="140"/>
        <v>Ferroconstructora Jh Servicios Generales E.I.R.L.</v>
      </c>
      <c r="Y832" s="5">
        <v>20604078238</v>
      </c>
      <c r="Z832" s="5" t="s">
        <v>34</v>
      </c>
      <c r="AA832" s="5" t="s">
        <v>35</v>
      </c>
      <c r="AD832" s="5" t="s">
        <v>36</v>
      </c>
      <c r="AE832" s="5">
        <v>169.49</v>
      </c>
      <c r="AF832" s="5">
        <v>0</v>
      </c>
      <c r="AG832" s="5">
        <v>30.51</v>
      </c>
      <c r="AH832" s="5">
        <f t="shared" si="141"/>
        <v>200</v>
      </c>
    </row>
    <row r="833" spans="1:34" x14ac:dyDescent="0.25">
      <c r="A833" s="5">
        <v>818</v>
      </c>
      <c r="B833" s="5" t="s">
        <v>49</v>
      </c>
      <c r="C833" s="5" t="s">
        <v>38</v>
      </c>
      <c r="D833" s="5" t="s">
        <v>1094</v>
      </c>
      <c r="E833" s="15" t="str">
        <f t="shared" si="142"/>
        <v>F003</v>
      </c>
      <c r="F833" s="15" t="str">
        <f t="shared" si="132"/>
        <v>2084</v>
      </c>
      <c r="G833" s="15" t="str">
        <f t="shared" si="133"/>
        <v>3-2</v>
      </c>
      <c r="H833" s="5" t="s">
        <v>1045</v>
      </c>
      <c r="I833" s="5">
        <f t="shared" si="134"/>
        <v>2</v>
      </c>
      <c r="J833" s="5">
        <f t="shared" si="135"/>
        <v>2022</v>
      </c>
      <c r="K833" s="5">
        <f t="shared" si="136"/>
        <v>7</v>
      </c>
      <c r="L833" s="7">
        <f t="shared" si="137"/>
        <v>44599</v>
      </c>
      <c r="M833" s="5" t="s">
        <v>1045</v>
      </c>
      <c r="R833" s="5" t="s">
        <v>41</v>
      </c>
      <c r="S833" s="5" t="s">
        <v>40</v>
      </c>
      <c r="T833" s="5" t="s">
        <v>41</v>
      </c>
      <c r="U833" s="5" t="s">
        <v>106</v>
      </c>
      <c r="V833" s="5" t="str">
        <f t="shared" si="138"/>
        <v>casiano maco segundo baltazar</v>
      </c>
      <c r="W833" s="5" t="str">
        <f t="shared" si="139"/>
        <v>CASIANO MACO SEGUNDO BALTAZAR</v>
      </c>
      <c r="X833" s="5" t="str">
        <f t="shared" si="140"/>
        <v>Casiano Maco Segundo Baltazar</v>
      </c>
      <c r="Y833" s="5">
        <v>10432479388</v>
      </c>
      <c r="Z833" s="5" t="s">
        <v>34</v>
      </c>
      <c r="AA833" s="5" t="s">
        <v>35</v>
      </c>
      <c r="AD833" s="5" t="s">
        <v>36</v>
      </c>
      <c r="AE833" s="5">
        <v>33.9</v>
      </c>
      <c r="AF833" s="5">
        <v>0</v>
      </c>
      <c r="AG833" s="5">
        <v>6.1</v>
      </c>
      <c r="AH833" s="5">
        <f t="shared" si="141"/>
        <v>40</v>
      </c>
    </row>
    <row r="834" spans="1:34" x14ac:dyDescent="0.25">
      <c r="A834" s="5">
        <v>819</v>
      </c>
      <c r="B834" s="5" t="s">
        <v>29</v>
      </c>
      <c r="C834" s="5" t="s">
        <v>38</v>
      </c>
      <c r="D834" s="5" t="s">
        <v>1095</v>
      </c>
      <c r="E834" s="15" t="str">
        <f t="shared" si="142"/>
        <v>F001</v>
      </c>
      <c r="F834" s="15" t="str">
        <f t="shared" si="132"/>
        <v>8388</v>
      </c>
      <c r="G834" s="15" t="str">
        <f t="shared" si="133"/>
        <v>1-8</v>
      </c>
      <c r="H834" s="5" t="s">
        <v>1045</v>
      </c>
      <c r="I834" s="5">
        <f t="shared" si="134"/>
        <v>2</v>
      </c>
      <c r="J834" s="5">
        <f t="shared" si="135"/>
        <v>2022</v>
      </c>
      <c r="K834" s="5">
        <f t="shared" si="136"/>
        <v>7</v>
      </c>
      <c r="L834" s="7">
        <f t="shared" si="137"/>
        <v>44599</v>
      </c>
      <c r="M834" s="5" t="s">
        <v>1045</v>
      </c>
      <c r="R834" s="5" t="s">
        <v>87</v>
      </c>
      <c r="S834" s="5" t="s">
        <v>40</v>
      </c>
      <c r="T834" s="5" t="s">
        <v>41</v>
      </c>
      <c r="U834" s="5" t="s">
        <v>88</v>
      </c>
      <c r="V834" s="5" t="str">
        <f t="shared" si="138"/>
        <v>empresa de transportes turismo la espiga e.i.r.l.</v>
      </c>
      <c r="W834" s="5" t="str">
        <f t="shared" si="139"/>
        <v>EMPRESA DE TRANSPORTES TURISMO LA ESPIGA E.I.R.L.</v>
      </c>
      <c r="X834" s="5" t="str">
        <f t="shared" si="140"/>
        <v>Empresa De Transportes Turismo La Espiga E.I.R.L.</v>
      </c>
      <c r="Y834" s="5">
        <v>20488132912</v>
      </c>
      <c r="Z834" s="5" t="s">
        <v>34</v>
      </c>
      <c r="AA834" s="5" t="s">
        <v>35</v>
      </c>
      <c r="AD834" s="5" t="s">
        <v>36</v>
      </c>
      <c r="AE834" s="5">
        <v>135.59</v>
      </c>
      <c r="AF834" s="5">
        <v>0</v>
      </c>
      <c r="AG834" s="5">
        <v>24.41</v>
      </c>
      <c r="AH834" s="5">
        <f t="shared" si="141"/>
        <v>160</v>
      </c>
    </row>
    <row r="835" spans="1:34" x14ac:dyDescent="0.25">
      <c r="A835" s="5">
        <v>820</v>
      </c>
      <c r="B835" s="5" t="s">
        <v>29</v>
      </c>
      <c r="C835" s="5" t="s">
        <v>38</v>
      </c>
      <c r="D835" s="5" t="s">
        <v>1096</v>
      </c>
      <c r="E835" s="15" t="str">
        <f t="shared" si="142"/>
        <v>F001</v>
      </c>
      <c r="F835" s="15" t="str">
        <f t="shared" si="132"/>
        <v>8387</v>
      </c>
      <c r="G835" s="15" t="str">
        <f t="shared" si="133"/>
        <v>1-8</v>
      </c>
      <c r="H835" s="5" t="s">
        <v>1097</v>
      </c>
      <c r="I835" s="5">
        <f t="shared" si="134"/>
        <v>2</v>
      </c>
      <c r="J835" s="5">
        <f t="shared" si="135"/>
        <v>2022</v>
      </c>
      <c r="K835" s="5">
        <f t="shared" si="136"/>
        <v>6</v>
      </c>
      <c r="L835" s="7">
        <f t="shared" si="137"/>
        <v>44598</v>
      </c>
      <c r="M835" s="5" t="s">
        <v>1097</v>
      </c>
      <c r="R835" s="5" t="s">
        <v>781</v>
      </c>
      <c r="S835" s="5" t="s">
        <v>40</v>
      </c>
      <c r="T835" s="5" t="s">
        <v>41</v>
      </c>
      <c r="U835" s="5" t="s">
        <v>782</v>
      </c>
      <c r="V835" s="5" t="str">
        <f t="shared" si="138"/>
        <v>jambo tafur julver frank</v>
      </c>
      <c r="W835" s="5" t="str">
        <f t="shared" si="139"/>
        <v>JAMBO TAFUR JULVER FRANK</v>
      </c>
      <c r="X835" s="5" t="str">
        <f t="shared" si="140"/>
        <v>Jambo Tafur Julver Frank</v>
      </c>
      <c r="Y835" s="5">
        <v>10469092882</v>
      </c>
      <c r="Z835" s="5" t="s">
        <v>34</v>
      </c>
      <c r="AA835" s="5" t="s">
        <v>35</v>
      </c>
      <c r="AD835" s="5" t="s">
        <v>36</v>
      </c>
      <c r="AE835" s="5">
        <v>1333.9</v>
      </c>
      <c r="AF835" s="5">
        <v>0</v>
      </c>
      <c r="AG835" s="5">
        <v>240.1</v>
      </c>
      <c r="AH835" s="5">
        <f t="shared" si="141"/>
        <v>1574</v>
      </c>
    </row>
    <row r="836" spans="1:34" x14ac:dyDescent="0.25">
      <c r="A836" s="5">
        <v>821</v>
      </c>
      <c r="B836" s="5" t="s">
        <v>29</v>
      </c>
      <c r="C836" s="5" t="s">
        <v>38</v>
      </c>
      <c r="D836" s="5" t="s">
        <v>1098</v>
      </c>
      <c r="E836" s="15" t="str">
        <f t="shared" si="142"/>
        <v>F001</v>
      </c>
      <c r="F836" s="15" t="str">
        <f t="shared" si="132"/>
        <v>8386</v>
      </c>
      <c r="G836" s="15" t="str">
        <f t="shared" si="133"/>
        <v>1-8</v>
      </c>
      <c r="H836" s="5" t="s">
        <v>1097</v>
      </c>
      <c r="I836" s="5">
        <f t="shared" si="134"/>
        <v>2</v>
      </c>
      <c r="J836" s="5">
        <f t="shared" si="135"/>
        <v>2022</v>
      </c>
      <c r="K836" s="5">
        <f t="shared" si="136"/>
        <v>6</v>
      </c>
      <c r="L836" s="7">
        <f t="shared" si="137"/>
        <v>44598</v>
      </c>
      <c r="M836" s="5" t="s">
        <v>1097</v>
      </c>
      <c r="U836" s="5" t="s">
        <v>108</v>
      </c>
      <c r="V836" s="5" t="str">
        <f t="shared" si="138"/>
        <v>empresa constructora y servicios generales akunta s.r.l.</v>
      </c>
      <c r="W836" s="5" t="str">
        <f t="shared" si="139"/>
        <v>EMPRESA CONSTRUCTORA Y SERVICIOS GENERALES AKUNTA S.R.L.</v>
      </c>
      <c r="X836" s="5" t="str">
        <f t="shared" si="140"/>
        <v>Empresa Constructora Y Servicios Generales Akunta S.R.L.</v>
      </c>
      <c r="Y836" s="5">
        <v>20496149425</v>
      </c>
      <c r="Z836" s="5" t="s">
        <v>34</v>
      </c>
      <c r="AA836" s="5" t="s">
        <v>35</v>
      </c>
      <c r="AD836" s="5" t="s">
        <v>36</v>
      </c>
      <c r="AE836" s="5">
        <v>81.61</v>
      </c>
      <c r="AF836" s="5">
        <v>0</v>
      </c>
      <c r="AG836" s="5">
        <v>14.69</v>
      </c>
      <c r="AH836" s="5">
        <f t="shared" si="141"/>
        <v>96.3</v>
      </c>
    </row>
    <row r="837" spans="1:34" x14ac:dyDescent="0.25">
      <c r="A837" s="5">
        <v>822</v>
      </c>
      <c r="B837" s="5" t="s">
        <v>29</v>
      </c>
      <c r="C837" s="5" t="s">
        <v>38</v>
      </c>
      <c r="D837" s="5" t="s">
        <v>1099</v>
      </c>
      <c r="E837" s="15" t="str">
        <f t="shared" si="142"/>
        <v>F001</v>
      </c>
      <c r="F837" s="15" t="str">
        <f t="shared" si="132"/>
        <v>8385</v>
      </c>
      <c r="G837" s="15" t="str">
        <f t="shared" si="133"/>
        <v>1-8</v>
      </c>
      <c r="H837" s="5" t="s">
        <v>1097</v>
      </c>
      <c r="I837" s="5">
        <f t="shared" si="134"/>
        <v>2</v>
      </c>
      <c r="J837" s="5">
        <f t="shared" si="135"/>
        <v>2022</v>
      </c>
      <c r="K837" s="5">
        <f t="shared" si="136"/>
        <v>6</v>
      </c>
      <c r="L837" s="7">
        <f t="shared" si="137"/>
        <v>44598</v>
      </c>
      <c r="M837" s="5" t="s">
        <v>1097</v>
      </c>
      <c r="R837" s="5" t="s">
        <v>60</v>
      </c>
      <c r="S837" s="5" t="s">
        <v>61</v>
      </c>
      <c r="T837" s="5" t="s">
        <v>60</v>
      </c>
      <c r="U837" s="5" t="s">
        <v>1100</v>
      </c>
      <c r="V837" s="5" t="str">
        <f t="shared" si="138"/>
        <v>constructora multiservicios sagrado jesus h &amp; b s.a.c</v>
      </c>
      <c r="W837" s="5" t="str">
        <f t="shared" si="139"/>
        <v>CONSTRUCTORA MULTISERVICIOS SAGRADO JESUS H &amp; B S.A.C</v>
      </c>
      <c r="X837" s="5" t="str">
        <f t="shared" si="140"/>
        <v>Constructora Multiservicios Sagrado Jesus H &amp; B S.A.C</v>
      </c>
      <c r="Y837" s="5">
        <v>20600419383</v>
      </c>
      <c r="Z837" s="5" t="s">
        <v>34</v>
      </c>
      <c r="AA837" s="5" t="s">
        <v>35</v>
      </c>
      <c r="AD837" s="5" t="s">
        <v>36</v>
      </c>
      <c r="AE837" s="5">
        <v>84.75</v>
      </c>
      <c r="AF837" s="5">
        <v>0</v>
      </c>
      <c r="AG837" s="5">
        <v>15.25</v>
      </c>
      <c r="AH837" s="5">
        <f t="shared" si="141"/>
        <v>100</v>
      </c>
    </row>
    <row r="838" spans="1:34" x14ac:dyDescent="0.25">
      <c r="A838" s="5">
        <v>823</v>
      </c>
      <c r="B838" s="5" t="s">
        <v>29</v>
      </c>
      <c r="C838" s="5" t="s">
        <v>30</v>
      </c>
      <c r="D838" s="5" t="s">
        <v>1101</v>
      </c>
      <c r="E838" s="15" t="str">
        <f t="shared" si="142"/>
        <v>B001</v>
      </c>
      <c r="F838" s="15" t="str">
        <f t="shared" si="132"/>
        <v>17070</v>
      </c>
      <c r="G838" s="15" t="str">
        <f t="shared" si="133"/>
        <v>1-1</v>
      </c>
      <c r="H838" s="5" t="s">
        <v>1097</v>
      </c>
      <c r="I838" s="5">
        <f t="shared" si="134"/>
        <v>2</v>
      </c>
      <c r="J838" s="5">
        <f t="shared" si="135"/>
        <v>2022</v>
      </c>
      <c r="K838" s="5">
        <f t="shared" si="136"/>
        <v>6</v>
      </c>
      <c r="L838" s="7">
        <f t="shared" si="137"/>
        <v>44598</v>
      </c>
      <c r="M838" s="5" t="s">
        <v>1097</v>
      </c>
      <c r="U838" s="5" t="s">
        <v>33</v>
      </c>
      <c r="V838" s="5" t="str">
        <f t="shared" si="138"/>
        <v>clientes - varios</v>
      </c>
      <c r="W838" s="5" t="str">
        <f t="shared" si="139"/>
        <v>CLIENTES - VARIOS</v>
      </c>
      <c r="X838" s="5" t="str">
        <f t="shared" si="140"/>
        <v>Clientes - Varios</v>
      </c>
      <c r="Y838" s="5">
        <v>99999999</v>
      </c>
      <c r="Z838" s="5" t="s">
        <v>34</v>
      </c>
      <c r="AA838" s="5" t="s">
        <v>35</v>
      </c>
      <c r="AD838" s="5" t="s">
        <v>36</v>
      </c>
      <c r="AE838" s="5">
        <v>50.85</v>
      </c>
      <c r="AF838" s="5">
        <v>0</v>
      </c>
      <c r="AG838" s="5">
        <v>9.15</v>
      </c>
      <c r="AH838" s="5">
        <f t="shared" si="141"/>
        <v>60</v>
      </c>
    </row>
    <row r="839" spans="1:34" x14ac:dyDescent="0.25">
      <c r="A839" s="5">
        <v>824</v>
      </c>
      <c r="B839" s="5" t="s">
        <v>49</v>
      </c>
      <c r="C839" s="5" t="s">
        <v>30</v>
      </c>
      <c r="D839" s="5" t="s">
        <v>1102</v>
      </c>
      <c r="E839" s="15" t="str">
        <f t="shared" si="142"/>
        <v>B003</v>
      </c>
      <c r="F839" s="15" t="str">
        <f t="shared" si="132"/>
        <v>12601</v>
      </c>
      <c r="G839" s="15" t="str">
        <f t="shared" si="133"/>
        <v>3-1</v>
      </c>
      <c r="H839" s="5" t="s">
        <v>1097</v>
      </c>
      <c r="I839" s="5">
        <f t="shared" si="134"/>
        <v>2</v>
      </c>
      <c r="J839" s="5">
        <f t="shared" si="135"/>
        <v>2022</v>
      </c>
      <c r="K839" s="5">
        <f t="shared" si="136"/>
        <v>6</v>
      </c>
      <c r="L839" s="7">
        <f t="shared" si="137"/>
        <v>44598</v>
      </c>
      <c r="M839" s="5" t="s">
        <v>1097</v>
      </c>
      <c r="U839" s="5" t="s">
        <v>33</v>
      </c>
      <c r="V839" s="5" t="str">
        <f t="shared" si="138"/>
        <v>clientes - varios</v>
      </c>
      <c r="W839" s="5" t="str">
        <f t="shared" si="139"/>
        <v>CLIENTES - VARIOS</v>
      </c>
      <c r="X839" s="5" t="str">
        <f t="shared" si="140"/>
        <v>Clientes - Varios</v>
      </c>
      <c r="Y839" s="5">
        <v>99999999</v>
      </c>
      <c r="Z839" s="5" t="s">
        <v>34</v>
      </c>
      <c r="AA839" s="5" t="s">
        <v>35</v>
      </c>
      <c r="AD839" s="5" t="s">
        <v>36</v>
      </c>
      <c r="AE839" s="5">
        <v>8.4700000000000006</v>
      </c>
      <c r="AF839" s="5">
        <v>0</v>
      </c>
      <c r="AG839" s="5">
        <v>1.53</v>
      </c>
      <c r="AH839" s="5">
        <f t="shared" si="141"/>
        <v>10</v>
      </c>
    </row>
    <row r="840" spans="1:34" x14ac:dyDescent="0.25">
      <c r="A840" s="5">
        <v>825</v>
      </c>
      <c r="B840" s="5" t="s">
        <v>29</v>
      </c>
      <c r="C840" s="5" t="s">
        <v>38</v>
      </c>
      <c r="D840" s="5" t="s">
        <v>1103</v>
      </c>
      <c r="E840" s="15" t="str">
        <f t="shared" si="142"/>
        <v>F001</v>
      </c>
      <c r="F840" s="15" t="str">
        <f t="shared" si="132"/>
        <v>8384</v>
      </c>
      <c r="G840" s="15" t="str">
        <f t="shared" si="133"/>
        <v>1-8</v>
      </c>
      <c r="H840" s="5" t="s">
        <v>1097</v>
      </c>
      <c r="I840" s="5">
        <f t="shared" si="134"/>
        <v>2</v>
      </c>
      <c r="J840" s="5">
        <f t="shared" si="135"/>
        <v>2022</v>
      </c>
      <c r="K840" s="5">
        <f t="shared" si="136"/>
        <v>6</v>
      </c>
      <c r="L840" s="7">
        <f t="shared" si="137"/>
        <v>44598</v>
      </c>
      <c r="M840" s="5" t="s">
        <v>1097</v>
      </c>
      <c r="R840" s="5" t="s">
        <v>41</v>
      </c>
      <c r="S840" s="5" t="s">
        <v>40</v>
      </c>
      <c r="T840" s="5" t="s">
        <v>41</v>
      </c>
      <c r="U840" s="5" t="s">
        <v>1104</v>
      </c>
      <c r="V840" s="5" t="str">
        <f t="shared" si="138"/>
        <v>mercados asesoria servicios &amp; teknologia e.i.r.l.</v>
      </c>
      <c r="W840" s="5" t="str">
        <f t="shared" si="139"/>
        <v>MERCADOS ASESORIA SERVICIOS &amp; TEKNOLOGIA E.I.R.L.</v>
      </c>
      <c r="X840" s="5" t="str">
        <f t="shared" si="140"/>
        <v>Mercados Asesoria Servicios &amp; Teknologia E.I.R.L.</v>
      </c>
      <c r="Y840" s="5">
        <v>20606394013</v>
      </c>
      <c r="Z840" s="5" t="s">
        <v>34</v>
      </c>
      <c r="AA840" s="5" t="s">
        <v>35</v>
      </c>
      <c r="AD840" s="5" t="s">
        <v>36</v>
      </c>
      <c r="AE840" s="5">
        <v>42.37</v>
      </c>
      <c r="AF840" s="5">
        <v>0</v>
      </c>
      <c r="AG840" s="5">
        <v>7.63</v>
      </c>
      <c r="AH840" s="5">
        <f t="shared" si="141"/>
        <v>50</v>
      </c>
    </row>
    <row r="841" spans="1:34" x14ac:dyDescent="0.25">
      <c r="A841" s="5">
        <v>826</v>
      </c>
      <c r="B841" s="5" t="s">
        <v>55</v>
      </c>
      <c r="C841" s="5" t="s">
        <v>30</v>
      </c>
      <c r="D841" s="5" t="s">
        <v>1105</v>
      </c>
      <c r="E841" s="15" t="str">
        <f t="shared" si="142"/>
        <v>B002</v>
      </c>
      <c r="F841" s="15" t="str">
        <f t="shared" si="132"/>
        <v>15996</v>
      </c>
      <c r="G841" s="15" t="str">
        <f t="shared" si="133"/>
        <v>2-1</v>
      </c>
      <c r="H841" s="5" t="s">
        <v>1097</v>
      </c>
      <c r="I841" s="5">
        <f t="shared" si="134"/>
        <v>2</v>
      </c>
      <c r="J841" s="5">
        <f t="shared" si="135"/>
        <v>2022</v>
      </c>
      <c r="K841" s="5">
        <f t="shared" si="136"/>
        <v>6</v>
      </c>
      <c r="L841" s="7">
        <f t="shared" si="137"/>
        <v>44598</v>
      </c>
      <c r="M841" s="5" t="s">
        <v>1097</v>
      </c>
      <c r="U841" s="5" t="s">
        <v>33</v>
      </c>
      <c r="V841" s="5" t="str">
        <f t="shared" si="138"/>
        <v>clientes - varios</v>
      </c>
      <c r="W841" s="5" t="str">
        <f t="shared" si="139"/>
        <v>CLIENTES - VARIOS</v>
      </c>
      <c r="X841" s="5" t="str">
        <f t="shared" si="140"/>
        <v>Clientes - Varios</v>
      </c>
      <c r="Y841" s="5">
        <v>99999999</v>
      </c>
      <c r="Z841" s="5" t="s">
        <v>34</v>
      </c>
      <c r="AA841" s="5" t="s">
        <v>35</v>
      </c>
      <c r="AD841" s="5" t="s">
        <v>36</v>
      </c>
      <c r="AE841" s="5">
        <v>16.95</v>
      </c>
      <c r="AF841" s="5">
        <v>0</v>
      </c>
      <c r="AG841" s="5">
        <v>3.05</v>
      </c>
      <c r="AH841" s="5">
        <f t="shared" si="141"/>
        <v>20</v>
      </c>
    </row>
    <row r="842" spans="1:34" x14ac:dyDescent="0.25">
      <c r="A842" s="5">
        <v>827</v>
      </c>
      <c r="B842" s="5" t="s">
        <v>49</v>
      </c>
      <c r="C842" s="5" t="s">
        <v>30</v>
      </c>
      <c r="D842" s="5" t="s">
        <v>1106</v>
      </c>
      <c r="E842" s="15" t="str">
        <f t="shared" si="142"/>
        <v>B003</v>
      </c>
      <c r="F842" s="15" t="str">
        <f t="shared" si="132"/>
        <v>12600</v>
      </c>
      <c r="G842" s="15" t="str">
        <f t="shared" si="133"/>
        <v>3-1</v>
      </c>
      <c r="H842" s="5" t="s">
        <v>1097</v>
      </c>
      <c r="I842" s="5">
        <f t="shared" si="134"/>
        <v>2</v>
      </c>
      <c r="J842" s="5">
        <f t="shared" si="135"/>
        <v>2022</v>
      </c>
      <c r="K842" s="5">
        <f t="shared" si="136"/>
        <v>6</v>
      </c>
      <c r="L842" s="7">
        <f t="shared" si="137"/>
        <v>44598</v>
      </c>
      <c r="M842" s="5" t="s">
        <v>1097</v>
      </c>
      <c r="U842" s="5" t="s">
        <v>33</v>
      </c>
      <c r="V842" s="5" t="str">
        <f t="shared" si="138"/>
        <v>clientes - varios</v>
      </c>
      <c r="W842" s="5" t="str">
        <f t="shared" si="139"/>
        <v>CLIENTES - VARIOS</v>
      </c>
      <c r="X842" s="5" t="str">
        <f t="shared" si="140"/>
        <v>Clientes - Varios</v>
      </c>
      <c r="Y842" s="5">
        <v>99999999</v>
      </c>
      <c r="Z842" s="5" t="s">
        <v>34</v>
      </c>
      <c r="AA842" s="5" t="s">
        <v>35</v>
      </c>
      <c r="AD842" s="5" t="s">
        <v>36</v>
      </c>
      <c r="AE842" s="5">
        <v>508.47</v>
      </c>
      <c r="AF842" s="5">
        <v>0</v>
      </c>
      <c r="AG842" s="5">
        <v>91.53</v>
      </c>
      <c r="AH842" s="5">
        <f t="shared" si="141"/>
        <v>600</v>
      </c>
    </row>
    <row r="843" spans="1:34" x14ac:dyDescent="0.25">
      <c r="A843" s="5">
        <v>828</v>
      </c>
      <c r="B843" s="5" t="s">
        <v>49</v>
      </c>
      <c r="C843" s="5" t="s">
        <v>30</v>
      </c>
      <c r="D843" s="5" t="s">
        <v>1107</v>
      </c>
      <c r="E843" s="15" t="str">
        <f t="shared" si="142"/>
        <v>B003</v>
      </c>
      <c r="F843" s="15" t="str">
        <f t="shared" si="132"/>
        <v>12599</v>
      </c>
      <c r="G843" s="15" t="str">
        <f t="shared" si="133"/>
        <v>3-1</v>
      </c>
      <c r="H843" s="5" t="s">
        <v>1097</v>
      </c>
      <c r="I843" s="5">
        <f t="shared" si="134"/>
        <v>2</v>
      </c>
      <c r="J843" s="5">
        <f t="shared" si="135"/>
        <v>2022</v>
      </c>
      <c r="K843" s="5">
        <f t="shared" si="136"/>
        <v>6</v>
      </c>
      <c r="L843" s="7">
        <f t="shared" si="137"/>
        <v>44598</v>
      </c>
      <c r="M843" s="5" t="s">
        <v>1097</v>
      </c>
      <c r="U843" s="5" t="s">
        <v>33</v>
      </c>
      <c r="V843" s="5" t="str">
        <f t="shared" si="138"/>
        <v>clientes - varios</v>
      </c>
      <c r="W843" s="5" t="str">
        <f t="shared" si="139"/>
        <v>CLIENTES - VARIOS</v>
      </c>
      <c r="X843" s="5" t="str">
        <f t="shared" si="140"/>
        <v>Clientes - Varios</v>
      </c>
      <c r="Y843" s="5">
        <v>99999999</v>
      </c>
      <c r="Z843" s="5" t="s">
        <v>34</v>
      </c>
      <c r="AA843" s="5" t="s">
        <v>35</v>
      </c>
      <c r="AD843" s="5" t="s">
        <v>36</v>
      </c>
      <c r="AE843" s="5">
        <v>508.47</v>
      </c>
      <c r="AF843" s="5">
        <v>0</v>
      </c>
      <c r="AG843" s="5">
        <v>91.53</v>
      </c>
      <c r="AH843" s="5">
        <f t="shared" si="141"/>
        <v>600</v>
      </c>
    </row>
    <row r="844" spans="1:34" x14ac:dyDescent="0.25">
      <c r="A844" s="5">
        <v>829</v>
      </c>
      <c r="B844" s="5" t="s">
        <v>49</v>
      </c>
      <c r="C844" s="5" t="s">
        <v>30</v>
      </c>
      <c r="D844" s="5" t="s">
        <v>1108</v>
      </c>
      <c r="E844" s="15" t="str">
        <f t="shared" si="142"/>
        <v>B003</v>
      </c>
      <c r="F844" s="15" t="str">
        <f t="shared" si="132"/>
        <v>12598</v>
      </c>
      <c r="G844" s="15" t="str">
        <f t="shared" si="133"/>
        <v>3-1</v>
      </c>
      <c r="H844" s="5" t="s">
        <v>1097</v>
      </c>
      <c r="I844" s="5">
        <f t="shared" si="134"/>
        <v>2</v>
      </c>
      <c r="J844" s="5">
        <f t="shared" si="135"/>
        <v>2022</v>
      </c>
      <c r="K844" s="5">
        <f t="shared" si="136"/>
        <v>6</v>
      </c>
      <c r="L844" s="7">
        <f t="shared" si="137"/>
        <v>44598</v>
      </c>
      <c r="M844" s="5" t="s">
        <v>1097</v>
      </c>
      <c r="U844" s="5" t="s">
        <v>33</v>
      </c>
      <c r="V844" s="5" t="str">
        <f t="shared" si="138"/>
        <v>clientes - varios</v>
      </c>
      <c r="W844" s="5" t="str">
        <f t="shared" si="139"/>
        <v>CLIENTES - VARIOS</v>
      </c>
      <c r="X844" s="5" t="str">
        <f t="shared" si="140"/>
        <v>Clientes - Varios</v>
      </c>
      <c r="Y844" s="5">
        <v>99999999</v>
      </c>
      <c r="Z844" s="5" t="s">
        <v>34</v>
      </c>
      <c r="AA844" s="5" t="s">
        <v>35</v>
      </c>
      <c r="AD844" s="5" t="s">
        <v>36</v>
      </c>
      <c r="AE844" s="5">
        <v>508.47</v>
      </c>
      <c r="AF844" s="5">
        <v>0</v>
      </c>
      <c r="AG844" s="5">
        <v>91.53</v>
      </c>
      <c r="AH844" s="5">
        <f t="shared" si="141"/>
        <v>600</v>
      </c>
    </row>
    <row r="845" spans="1:34" x14ac:dyDescent="0.25">
      <c r="A845" s="5">
        <v>830</v>
      </c>
      <c r="B845" s="5" t="s">
        <v>49</v>
      </c>
      <c r="C845" s="5" t="s">
        <v>30</v>
      </c>
      <c r="D845" s="5" t="s">
        <v>1109</v>
      </c>
      <c r="E845" s="15" t="str">
        <f t="shared" si="142"/>
        <v>B003</v>
      </c>
      <c r="F845" s="15" t="str">
        <f t="shared" si="132"/>
        <v>12597</v>
      </c>
      <c r="G845" s="15" t="str">
        <f t="shared" si="133"/>
        <v>3-1</v>
      </c>
      <c r="H845" s="5" t="s">
        <v>1097</v>
      </c>
      <c r="I845" s="5">
        <f t="shared" si="134"/>
        <v>2</v>
      </c>
      <c r="J845" s="5">
        <f t="shared" si="135"/>
        <v>2022</v>
      </c>
      <c r="K845" s="5">
        <f t="shared" si="136"/>
        <v>6</v>
      </c>
      <c r="L845" s="7">
        <f t="shared" si="137"/>
        <v>44598</v>
      </c>
      <c r="M845" s="5" t="s">
        <v>1097</v>
      </c>
      <c r="U845" s="5" t="s">
        <v>33</v>
      </c>
      <c r="V845" s="5" t="str">
        <f t="shared" si="138"/>
        <v>clientes - varios</v>
      </c>
      <c r="W845" s="5" t="str">
        <f t="shared" si="139"/>
        <v>CLIENTES - VARIOS</v>
      </c>
      <c r="X845" s="5" t="str">
        <f t="shared" si="140"/>
        <v>Clientes - Varios</v>
      </c>
      <c r="Y845" s="5">
        <v>99999999</v>
      </c>
      <c r="Z845" s="5" t="s">
        <v>34</v>
      </c>
      <c r="AA845" s="5" t="s">
        <v>35</v>
      </c>
      <c r="AD845" s="5" t="s">
        <v>36</v>
      </c>
      <c r="AE845" s="5">
        <v>508.47</v>
      </c>
      <c r="AF845" s="5">
        <v>0</v>
      </c>
      <c r="AG845" s="5">
        <v>91.53</v>
      </c>
      <c r="AH845" s="5">
        <f t="shared" si="141"/>
        <v>600</v>
      </c>
    </row>
    <row r="846" spans="1:34" x14ac:dyDescent="0.25">
      <c r="A846" s="5">
        <v>831</v>
      </c>
      <c r="B846" s="5" t="s">
        <v>49</v>
      </c>
      <c r="C846" s="5" t="s">
        <v>30</v>
      </c>
      <c r="D846" s="5" t="s">
        <v>1110</v>
      </c>
      <c r="E846" s="15" t="str">
        <f t="shared" si="142"/>
        <v>B003</v>
      </c>
      <c r="F846" s="15" t="str">
        <f t="shared" si="132"/>
        <v>12596</v>
      </c>
      <c r="G846" s="15" t="str">
        <f t="shared" si="133"/>
        <v>3-1</v>
      </c>
      <c r="H846" s="5" t="s">
        <v>1097</v>
      </c>
      <c r="I846" s="5">
        <f t="shared" si="134"/>
        <v>2</v>
      </c>
      <c r="J846" s="5">
        <f t="shared" si="135"/>
        <v>2022</v>
      </c>
      <c r="K846" s="5">
        <f t="shared" si="136"/>
        <v>6</v>
      </c>
      <c r="L846" s="7">
        <f t="shared" si="137"/>
        <v>44598</v>
      </c>
      <c r="M846" s="5" t="s">
        <v>1097</v>
      </c>
      <c r="U846" s="5" t="s">
        <v>33</v>
      </c>
      <c r="V846" s="5" t="str">
        <f t="shared" si="138"/>
        <v>clientes - varios</v>
      </c>
      <c r="W846" s="5" t="str">
        <f t="shared" si="139"/>
        <v>CLIENTES - VARIOS</v>
      </c>
      <c r="X846" s="5" t="str">
        <f t="shared" si="140"/>
        <v>Clientes - Varios</v>
      </c>
      <c r="Y846" s="5">
        <v>99999999</v>
      </c>
      <c r="Z846" s="5" t="s">
        <v>34</v>
      </c>
      <c r="AA846" s="5" t="s">
        <v>35</v>
      </c>
      <c r="AD846" s="5" t="s">
        <v>36</v>
      </c>
      <c r="AE846" s="5">
        <v>508.47</v>
      </c>
      <c r="AF846" s="5">
        <v>0</v>
      </c>
      <c r="AG846" s="5">
        <v>91.53</v>
      </c>
      <c r="AH846" s="5">
        <f t="shared" si="141"/>
        <v>600</v>
      </c>
    </row>
    <row r="847" spans="1:34" x14ac:dyDescent="0.25">
      <c r="A847" s="5">
        <v>832</v>
      </c>
      <c r="B847" s="5" t="s">
        <v>49</v>
      </c>
      <c r="C847" s="5" t="s">
        <v>30</v>
      </c>
      <c r="D847" s="5" t="s">
        <v>1111</v>
      </c>
      <c r="E847" s="15" t="str">
        <f t="shared" si="142"/>
        <v>B003</v>
      </c>
      <c r="F847" s="15" t="str">
        <f t="shared" si="132"/>
        <v>12595</v>
      </c>
      <c r="G847" s="15" t="str">
        <f t="shared" si="133"/>
        <v>3-1</v>
      </c>
      <c r="H847" s="5" t="s">
        <v>1097</v>
      </c>
      <c r="I847" s="5">
        <f t="shared" si="134"/>
        <v>2</v>
      </c>
      <c r="J847" s="5">
        <f t="shared" si="135"/>
        <v>2022</v>
      </c>
      <c r="K847" s="5">
        <f t="shared" si="136"/>
        <v>6</v>
      </c>
      <c r="L847" s="7">
        <f t="shared" si="137"/>
        <v>44598</v>
      </c>
      <c r="M847" s="5" t="s">
        <v>1097</v>
      </c>
      <c r="U847" s="5" t="s">
        <v>33</v>
      </c>
      <c r="V847" s="5" t="str">
        <f t="shared" si="138"/>
        <v>clientes - varios</v>
      </c>
      <c r="W847" s="5" t="str">
        <f t="shared" si="139"/>
        <v>CLIENTES - VARIOS</v>
      </c>
      <c r="X847" s="5" t="str">
        <f t="shared" si="140"/>
        <v>Clientes - Varios</v>
      </c>
      <c r="Y847" s="5">
        <v>99999999</v>
      </c>
      <c r="Z847" s="5" t="s">
        <v>34</v>
      </c>
      <c r="AA847" s="5" t="s">
        <v>35</v>
      </c>
      <c r="AD847" s="5" t="s">
        <v>36</v>
      </c>
      <c r="AE847" s="5">
        <v>508.47</v>
      </c>
      <c r="AF847" s="5">
        <v>0</v>
      </c>
      <c r="AG847" s="5">
        <v>91.53</v>
      </c>
      <c r="AH847" s="5">
        <f t="shared" si="141"/>
        <v>600</v>
      </c>
    </row>
    <row r="848" spans="1:34" x14ac:dyDescent="0.25">
      <c r="A848" s="5">
        <v>833</v>
      </c>
      <c r="B848" s="5" t="s">
        <v>55</v>
      </c>
      <c r="C848" s="5" t="s">
        <v>30</v>
      </c>
      <c r="D848" s="5" t="s">
        <v>1112</v>
      </c>
      <c r="E848" s="15" t="str">
        <f t="shared" si="142"/>
        <v>B002</v>
      </c>
      <c r="F848" s="15" t="str">
        <f t="shared" si="132"/>
        <v>15995</v>
      </c>
      <c r="G848" s="15" t="str">
        <f t="shared" si="133"/>
        <v>2-1</v>
      </c>
      <c r="H848" s="5" t="s">
        <v>1097</v>
      </c>
      <c r="I848" s="5">
        <f t="shared" si="134"/>
        <v>2</v>
      </c>
      <c r="J848" s="5">
        <f t="shared" si="135"/>
        <v>2022</v>
      </c>
      <c r="K848" s="5">
        <f t="shared" si="136"/>
        <v>6</v>
      </c>
      <c r="L848" s="7">
        <f t="shared" si="137"/>
        <v>44598</v>
      </c>
      <c r="M848" s="5" t="s">
        <v>1097</v>
      </c>
      <c r="U848" s="5" t="s">
        <v>33</v>
      </c>
      <c r="V848" s="5" t="str">
        <f t="shared" si="138"/>
        <v>clientes - varios</v>
      </c>
      <c r="W848" s="5" t="str">
        <f t="shared" si="139"/>
        <v>CLIENTES - VARIOS</v>
      </c>
      <c r="X848" s="5" t="str">
        <f t="shared" si="140"/>
        <v>Clientes - Varios</v>
      </c>
      <c r="Y848" s="5">
        <v>99999999</v>
      </c>
      <c r="Z848" s="5" t="s">
        <v>34</v>
      </c>
      <c r="AA848" s="5" t="s">
        <v>35</v>
      </c>
      <c r="AD848" s="5" t="s">
        <v>36</v>
      </c>
      <c r="AE848" s="5">
        <v>508.47</v>
      </c>
      <c r="AF848" s="5">
        <v>0</v>
      </c>
      <c r="AG848" s="5">
        <v>91.53</v>
      </c>
      <c r="AH848" s="5">
        <f t="shared" si="141"/>
        <v>600</v>
      </c>
    </row>
    <row r="849" spans="1:34" x14ac:dyDescent="0.25">
      <c r="A849" s="5">
        <v>834</v>
      </c>
      <c r="B849" s="5" t="s">
        <v>55</v>
      </c>
      <c r="C849" s="5" t="s">
        <v>30</v>
      </c>
      <c r="D849" s="5" t="s">
        <v>1113</v>
      </c>
      <c r="E849" s="15" t="str">
        <f t="shared" si="142"/>
        <v>B002</v>
      </c>
      <c r="F849" s="15" t="str">
        <f t="shared" ref="F849:F912" si="143">IF(LEFT(RIGHT(D849,5),1)="-",RIGHT(D849,4),RIGHT(D849,5))</f>
        <v>15994</v>
      </c>
      <c r="G849" s="15" t="str">
        <f t="shared" ref="G849:G912" si="144">MID(D849,4,3)</f>
        <v>2-1</v>
      </c>
      <c r="H849" s="5" t="s">
        <v>1097</v>
      </c>
      <c r="I849" s="5">
        <f t="shared" ref="I849:I912" si="145">MONTH(H849)</f>
        <v>2</v>
      </c>
      <c r="J849" s="5">
        <f t="shared" ref="J849:J912" si="146">YEAR(H849)</f>
        <v>2022</v>
      </c>
      <c r="K849" s="5">
        <f t="shared" ref="K849:K912" si="147">DAY(H849)</f>
        <v>6</v>
      </c>
      <c r="L849" s="7">
        <f t="shared" ref="L849:L912" si="148">DATE(J849,I849,K849)</f>
        <v>44598</v>
      </c>
      <c r="M849" s="5" t="s">
        <v>1097</v>
      </c>
      <c r="U849" s="5" t="s">
        <v>33</v>
      </c>
      <c r="V849" s="5" t="str">
        <f t="shared" ref="V849:V912" si="149">LOWER(U849)</f>
        <v>clientes - varios</v>
      </c>
      <c r="W849" s="5" t="str">
        <f t="shared" ref="W849:W912" si="150">UPPER(U849)</f>
        <v>CLIENTES - VARIOS</v>
      </c>
      <c r="X849" s="5" t="str">
        <f t="shared" ref="X849:X912" si="151">PROPER(W849)</f>
        <v>Clientes - Varios</v>
      </c>
      <c r="Y849" s="5">
        <v>99999999</v>
      </c>
      <c r="Z849" s="5" t="s">
        <v>34</v>
      </c>
      <c r="AA849" s="5" t="s">
        <v>35</v>
      </c>
      <c r="AD849" s="5" t="s">
        <v>36</v>
      </c>
      <c r="AE849" s="5">
        <v>423.73</v>
      </c>
      <c r="AF849" s="5">
        <v>0</v>
      </c>
      <c r="AG849" s="5">
        <v>76.27</v>
      </c>
      <c r="AH849" s="5">
        <f t="shared" ref="AH849:AH912" si="152">AE849+AG849</f>
        <v>500</v>
      </c>
    </row>
    <row r="850" spans="1:34" x14ac:dyDescent="0.25">
      <c r="A850" s="5">
        <v>835</v>
      </c>
      <c r="B850" s="5" t="s">
        <v>55</v>
      </c>
      <c r="C850" s="5" t="s">
        <v>30</v>
      </c>
      <c r="D850" s="5" t="s">
        <v>1114</v>
      </c>
      <c r="E850" s="15" t="str">
        <f t="shared" ref="E850:E913" si="153">LEFT(D850,4)</f>
        <v>B002</v>
      </c>
      <c r="F850" s="15" t="str">
        <f t="shared" si="143"/>
        <v>15993</v>
      </c>
      <c r="G850" s="15" t="str">
        <f t="shared" si="144"/>
        <v>2-1</v>
      </c>
      <c r="H850" s="5" t="s">
        <v>1097</v>
      </c>
      <c r="I850" s="5">
        <f t="shared" si="145"/>
        <v>2</v>
      </c>
      <c r="J850" s="5">
        <f t="shared" si="146"/>
        <v>2022</v>
      </c>
      <c r="K850" s="5">
        <f t="shared" si="147"/>
        <v>6</v>
      </c>
      <c r="L850" s="7">
        <f t="shared" si="148"/>
        <v>44598</v>
      </c>
      <c r="M850" s="5" t="s">
        <v>1097</v>
      </c>
      <c r="U850" s="5" t="s">
        <v>33</v>
      </c>
      <c r="V850" s="5" t="str">
        <f t="shared" si="149"/>
        <v>clientes - varios</v>
      </c>
      <c r="W850" s="5" t="str">
        <f t="shared" si="150"/>
        <v>CLIENTES - VARIOS</v>
      </c>
      <c r="X850" s="5" t="str">
        <f t="shared" si="151"/>
        <v>Clientes - Varios</v>
      </c>
      <c r="Y850" s="5">
        <v>99999999</v>
      </c>
      <c r="Z850" s="5" t="s">
        <v>34</v>
      </c>
      <c r="AA850" s="5" t="s">
        <v>35</v>
      </c>
      <c r="AD850" s="5" t="s">
        <v>36</v>
      </c>
      <c r="AE850" s="5">
        <v>508.47</v>
      </c>
      <c r="AF850" s="5">
        <v>0</v>
      </c>
      <c r="AG850" s="5">
        <v>91.53</v>
      </c>
      <c r="AH850" s="5">
        <f t="shared" si="152"/>
        <v>600</v>
      </c>
    </row>
    <row r="851" spans="1:34" x14ac:dyDescent="0.25">
      <c r="A851" s="5">
        <v>836</v>
      </c>
      <c r="B851" s="5" t="s">
        <v>29</v>
      </c>
      <c r="C851" s="5" t="s">
        <v>30</v>
      </c>
      <c r="D851" s="5" t="s">
        <v>1115</v>
      </c>
      <c r="E851" s="15" t="str">
        <f t="shared" si="153"/>
        <v>B001</v>
      </c>
      <c r="F851" s="15" t="str">
        <f t="shared" si="143"/>
        <v>17069</v>
      </c>
      <c r="G851" s="15" t="str">
        <f t="shared" si="144"/>
        <v>1-1</v>
      </c>
      <c r="H851" s="5" t="s">
        <v>1097</v>
      </c>
      <c r="I851" s="5">
        <f t="shared" si="145"/>
        <v>2</v>
      </c>
      <c r="J851" s="5">
        <f t="shared" si="146"/>
        <v>2022</v>
      </c>
      <c r="K851" s="5">
        <f t="shared" si="147"/>
        <v>6</v>
      </c>
      <c r="L851" s="7">
        <f t="shared" si="148"/>
        <v>44598</v>
      </c>
      <c r="M851" s="5" t="s">
        <v>1097</v>
      </c>
      <c r="U851" s="5" t="s">
        <v>33</v>
      </c>
      <c r="V851" s="5" t="str">
        <f t="shared" si="149"/>
        <v>clientes - varios</v>
      </c>
      <c r="W851" s="5" t="str">
        <f t="shared" si="150"/>
        <v>CLIENTES - VARIOS</v>
      </c>
      <c r="X851" s="5" t="str">
        <f t="shared" si="151"/>
        <v>Clientes - Varios</v>
      </c>
      <c r="Y851" s="5">
        <v>99999999</v>
      </c>
      <c r="Z851" s="5" t="s">
        <v>34</v>
      </c>
      <c r="AA851" s="5" t="s">
        <v>35</v>
      </c>
      <c r="AD851" s="5" t="s">
        <v>36</v>
      </c>
      <c r="AE851" s="5">
        <v>254.24</v>
      </c>
      <c r="AF851" s="5">
        <v>0</v>
      </c>
      <c r="AG851" s="5">
        <v>45.76</v>
      </c>
      <c r="AH851" s="5">
        <f t="shared" si="152"/>
        <v>300</v>
      </c>
    </row>
    <row r="852" spans="1:34" x14ac:dyDescent="0.25">
      <c r="A852" s="5">
        <v>837</v>
      </c>
      <c r="B852" s="5" t="s">
        <v>29</v>
      </c>
      <c r="C852" s="5" t="s">
        <v>30</v>
      </c>
      <c r="D852" s="5" t="s">
        <v>1116</v>
      </c>
      <c r="E852" s="15" t="str">
        <f t="shared" si="153"/>
        <v>B001</v>
      </c>
      <c r="F852" s="15" t="str">
        <f t="shared" si="143"/>
        <v>17068</v>
      </c>
      <c r="G852" s="15" t="str">
        <f t="shared" si="144"/>
        <v>1-1</v>
      </c>
      <c r="H852" s="5" t="s">
        <v>1097</v>
      </c>
      <c r="I852" s="5">
        <f t="shared" si="145"/>
        <v>2</v>
      </c>
      <c r="J852" s="5">
        <f t="shared" si="146"/>
        <v>2022</v>
      </c>
      <c r="K852" s="5">
        <f t="shared" si="147"/>
        <v>6</v>
      </c>
      <c r="L852" s="7">
        <f t="shared" si="148"/>
        <v>44598</v>
      </c>
      <c r="M852" s="5" t="s">
        <v>1097</v>
      </c>
      <c r="U852" s="5" t="s">
        <v>33</v>
      </c>
      <c r="V852" s="5" t="str">
        <f t="shared" si="149"/>
        <v>clientes - varios</v>
      </c>
      <c r="W852" s="5" t="str">
        <f t="shared" si="150"/>
        <v>CLIENTES - VARIOS</v>
      </c>
      <c r="X852" s="5" t="str">
        <f t="shared" si="151"/>
        <v>Clientes - Varios</v>
      </c>
      <c r="Y852" s="5">
        <v>99999999</v>
      </c>
      <c r="Z852" s="5" t="s">
        <v>34</v>
      </c>
      <c r="AA852" s="5" t="s">
        <v>35</v>
      </c>
      <c r="AD852" s="5" t="s">
        <v>36</v>
      </c>
      <c r="AE852" s="5">
        <v>508.47</v>
      </c>
      <c r="AF852" s="5">
        <v>0</v>
      </c>
      <c r="AG852" s="5">
        <v>91.53</v>
      </c>
      <c r="AH852" s="5">
        <f t="shared" si="152"/>
        <v>600</v>
      </c>
    </row>
    <row r="853" spans="1:34" x14ac:dyDescent="0.25">
      <c r="A853" s="5">
        <v>838</v>
      </c>
      <c r="B853" s="5" t="s">
        <v>29</v>
      </c>
      <c r="C853" s="5" t="s">
        <v>30</v>
      </c>
      <c r="D853" s="5" t="s">
        <v>1117</v>
      </c>
      <c r="E853" s="15" t="str">
        <f t="shared" si="153"/>
        <v>B001</v>
      </c>
      <c r="F853" s="15" t="str">
        <f t="shared" si="143"/>
        <v>17067</v>
      </c>
      <c r="G853" s="15" t="str">
        <f t="shared" si="144"/>
        <v>1-1</v>
      </c>
      <c r="H853" s="5" t="s">
        <v>1097</v>
      </c>
      <c r="I853" s="5">
        <f t="shared" si="145"/>
        <v>2</v>
      </c>
      <c r="J853" s="5">
        <f t="shared" si="146"/>
        <v>2022</v>
      </c>
      <c r="K853" s="5">
        <f t="shared" si="147"/>
        <v>6</v>
      </c>
      <c r="L853" s="7">
        <f t="shared" si="148"/>
        <v>44598</v>
      </c>
      <c r="M853" s="5" t="s">
        <v>1097</v>
      </c>
      <c r="U853" s="5" t="s">
        <v>33</v>
      </c>
      <c r="V853" s="5" t="str">
        <f t="shared" si="149"/>
        <v>clientes - varios</v>
      </c>
      <c r="W853" s="5" t="str">
        <f t="shared" si="150"/>
        <v>CLIENTES - VARIOS</v>
      </c>
      <c r="X853" s="5" t="str">
        <f t="shared" si="151"/>
        <v>Clientes - Varios</v>
      </c>
      <c r="Y853" s="5">
        <v>99999999</v>
      </c>
      <c r="Z853" s="5" t="s">
        <v>34</v>
      </c>
      <c r="AA853" s="5" t="s">
        <v>35</v>
      </c>
      <c r="AD853" s="5" t="s">
        <v>36</v>
      </c>
      <c r="AE853" s="5">
        <v>169.49</v>
      </c>
      <c r="AF853" s="5">
        <v>0</v>
      </c>
      <c r="AG853" s="5">
        <v>30.51</v>
      </c>
      <c r="AH853" s="5">
        <f t="shared" si="152"/>
        <v>200</v>
      </c>
    </row>
    <row r="854" spans="1:34" x14ac:dyDescent="0.25">
      <c r="A854" s="5">
        <v>839</v>
      </c>
      <c r="B854" s="5" t="s">
        <v>29</v>
      </c>
      <c r="C854" s="5" t="s">
        <v>30</v>
      </c>
      <c r="D854" s="5" t="s">
        <v>1118</v>
      </c>
      <c r="E854" s="15" t="str">
        <f t="shared" si="153"/>
        <v>B001</v>
      </c>
      <c r="F854" s="15" t="str">
        <f t="shared" si="143"/>
        <v>17066</v>
      </c>
      <c r="G854" s="15" t="str">
        <f t="shared" si="144"/>
        <v>1-1</v>
      </c>
      <c r="H854" s="5" t="s">
        <v>1097</v>
      </c>
      <c r="I854" s="5">
        <f t="shared" si="145"/>
        <v>2</v>
      </c>
      <c r="J854" s="5">
        <f t="shared" si="146"/>
        <v>2022</v>
      </c>
      <c r="K854" s="5">
        <f t="shared" si="147"/>
        <v>6</v>
      </c>
      <c r="L854" s="7">
        <f t="shared" si="148"/>
        <v>44598</v>
      </c>
      <c r="M854" s="5" t="s">
        <v>1097</v>
      </c>
      <c r="U854" s="5" t="s">
        <v>33</v>
      </c>
      <c r="V854" s="5" t="str">
        <f t="shared" si="149"/>
        <v>clientes - varios</v>
      </c>
      <c r="W854" s="5" t="str">
        <f t="shared" si="150"/>
        <v>CLIENTES - VARIOS</v>
      </c>
      <c r="X854" s="5" t="str">
        <f t="shared" si="151"/>
        <v>Clientes - Varios</v>
      </c>
      <c r="Y854" s="5">
        <v>99999999</v>
      </c>
      <c r="Z854" s="5" t="s">
        <v>34</v>
      </c>
      <c r="AA854" s="5" t="s">
        <v>35</v>
      </c>
      <c r="AD854" s="5" t="s">
        <v>36</v>
      </c>
      <c r="AE854" s="5">
        <v>508.47</v>
      </c>
      <c r="AF854" s="5">
        <v>0</v>
      </c>
      <c r="AG854" s="5">
        <v>91.53</v>
      </c>
      <c r="AH854" s="5">
        <f t="shared" si="152"/>
        <v>600</v>
      </c>
    </row>
    <row r="855" spans="1:34" x14ac:dyDescent="0.25">
      <c r="A855" s="5">
        <v>840</v>
      </c>
      <c r="B855" s="5" t="s">
        <v>49</v>
      </c>
      <c r="C855" s="5" t="s">
        <v>38</v>
      </c>
      <c r="D855" s="5" t="s">
        <v>1119</v>
      </c>
      <c r="E855" s="15" t="str">
        <f t="shared" si="153"/>
        <v>F003</v>
      </c>
      <c r="F855" s="15" t="str">
        <f t="shared" si="143"/>
        <v>2083</v>
      </c>
      <c r="G855" s="15" t="str">
        <f t="shared" si="144"/>
        <v>3-2</v>
      </c>
      <c r="H855" s="5" t="s">
        <v>1097</v>
      </c>
      <c r="I855" s="5">
        <f t="shared" si="145"/>
        <v>2</v>
      </c>
      <c r="J855" s="5">
        <f t="shared" si="146"/>
        <v>2022</v>
      </c>
      <c r="K855" s="5">
        <f t="shared" si="147"/>
        <v>6</v>
      </c>
      <c r="L855" s="7">
        <f t="shared" si="148"/>
        <v>44598</v>
      </c>
      <c r="M855" s="5" t="s">
        <v>1097</v>
      </c>
      <c r="R855" s="5" t="s">
        <v>41</v>
      </c>
      <c r="S855" s="5" t="s">
        <v>40</v>
      </c>
      <c r="T855" s="5" t="s">
        <v>41</v>
      </c>
      <c r="U855" s="5" t="s">
        <v>1120</v>
      </c>
      <c r="V855" s="5" t="str">
        <f t="shared" si="149"/>
        <v>j &amp; k sona'c asociados s.a.c.</v>
      </c>
      <c r="W855" s="5" t="str">
        <f t="shared" si="150"/>
        <v>J &amp; K SONA'C ASOCIADOS S.A.C.</v>
      </c>
      <c r="X855" s="5" t="str">
        <f t="shared" si="151"/>
        <v>J &amp; K Sona'C Asociados S.A.C.</v>
      </c>
      <c r="Y855" s="5">
        <v>20561298476</v>
      </c>
      <c r="Z855" s="5" t="s">
        <v>34</v>
      </c>
      <c r="AA855" s="5" t="s">
        <v>35</v>
      </c>
      <c r="AD855" s="5" t="s">
        <v>36</v>
      </c>
      <c r="AE855" s="5">
        <v>25.42</v>
      </c>
      <c r="AF855" s="5">
        <v>0</v>
      </c>
      <c r="AG855" s="5">
        <v>4.58</v>
      </c>
      <c r="AH855" s="5">
        <f t="shared" si="152"/>
        <v>30</v>
      </c>
    </row>
    <row r="856" spans="1:34" x14ac:dyDescent="0.25">
      <c r="A856" s="5">
        <v>841</v>
      </c>
      <c r="B856" s="5" t="s">
        <v>49</v>
      </c>
      <c r="C856" s="5" t="s">
        <v>30</v>
      </c>
      <c r="D856" s="5" t="s">
        <v>1121</v>
      </c>
      <c r="E856" s="15" t="str">
        <f t="shared" si="153"/>
        <v>B003</v>
      </c>
      <c r="F856" s="15" t="str">
        <f t="shared" si="143"/>
        <v>12594</v>
      </c>
      <c r="G856" s="15" t="str">
        <f t="shared" si="144"/>
        <v>3-1</v>
      </c>
      <c r="H856" s="5" t="s">
        <v>1097</v>
      </c>
      <c r="I856" s="5">
        <f t="shared" si="145"/>
        <v>2</v>
      </c>
      <c r="J856" s="5">
        <f t="shared" si="146"/>
        <v>2022</v>
      </c>
      <c r="K856" s="5">
        <f t="shared" si="147"/>
        <v>6</v>
      </c>
      <c r="L856" s="7">
        <f t="shared" si="148"/>
        <v>44598</v>
      </c>
      <c r="M856" s="5" t="s">
        <v>1097</v>
      </c>
      <c r="U856" s="5" t="s">
        <v>33</v>
      </c>
      <c r="V856" s="5" t="str">
        <f t="shared" si="149"/>
        <v>clientes - varios</v>
      </c>
      <c r="W856" s="5" t="str">
        <f t="shared" si="150"/>
        <v>CLIENTES - VARIOS</v>
      </c>
      <c r="X856" s="5" t="str">
        <f t="shared" si="151"/>
        <v>Clientes - Varios</v>
      </c>
      <c r="Y856" s="5">
        <v>99999999</v>
      </c>
      <c r="Z856" s="5" t="s">
        <v>34</v>
      </c>
      <c r="AA856" s="5" t="s">
        <v>35</v>
      </c>
      <c r="AD856" s="5" t="s">
        <v>36</v>
      </c>
      <c r="AE856" s="5">
        <v>16.95</v>
      </c>
      <c r="AF856" s="5">
        <v>0</v>
      </c>
      <c r="AG856" s="5">
        <v>3.05</v>
      </c>
      <c r="AH856" s="5">
        <f t="shared" si="152"/>
        <v>20</v>
      </c>
    </row>
    <row r="857" spans="1:34" x14ac:dyDescent="0.25">
      <c r="A857" s="5">
        <v>842</v>
      </c>
      <c r="B857" s="5" t="s">
        <v>55</v>
      </c>
      <c r="C857" s="5" t="s">
        <v>38</v>
      </c>
      <c r="D857" s="5" t="s">
        <v>1122</v>
      </c>
      <c r="E857" s="15" t="str">
        <f t="shared" si="153"/>
        <v>F002</v>
      </c>
      <c r="F857" s="15" t="str">
        <f t="shared" si="143"/>
        <v>3453</v>
      </c>
      <c r="G857" s="15" t="str">
        <f t="shared" si="144"/>
        <v>2-3</v>
      </c>
      <c r="H857" s="5" t="s">
        <v>1097</v>
      </c>
      <c r="I857" s="5">
        <f t="shared" si="145"/>
        <v>2</v>
      </c>
      <c r="J857" s="5">
        <f t="shared" si="146"/>
        <v>2022</v>
      </c>
      <c r="K857" s="5">
        <f t="shared" si="147"/>
        <v>6</v>
      </c>
      <c r="L857" s="7">
        <f t="shared" si="148"/>
        <v>44598</v>
      </c>
      <c r="M857" s="5" t="s">
        <v>1097</v>
      </c>
      <c r="R857" s="5" t="s">
        <v>41</v>
      </c>
      <c r="S857" s="5" t="s">
        <v>40</v>
      </c>
      <c r="T857" s="5" t="s">
        <v>41</v>
      </c>
      <c r="U857" s="5" t="s">
        <v>95</v>
      </c>
      <c r="V857" s="5" t="str">
        <f t="shared" si="149"/>
        <v>distribuciones e.m.i. s.a.c.</v>
      </c>
      <c r="W857" s="5" t="str">
        <f t="shared" si="150"/>
        <v>DISTRIBUCIONES E.M.I. S.A.C.</v>
      </c>
      <c r="X857" s="5" t="str">
        <f t="shared" si="151"/>
        <v>Distribuciones E.M.I. S.A.C.</v>
      </c>
      <c r="Y857" s="5">
        <v>20352813711</v>
      </c>
      <c r="Z857" s="5" t="s">
        <v>34</v>
      </c>
      <c r="AA857" s="5" t="s">
        <v>35</v>
      </c>
      <c r="AD857" s="5" t="s">
        <v>36</v>
      </c>
      <c r="AE857" s="5">
        <v>50.85</v>
      </c>
      <c r="AF857" s="5">
        <v>0</v>
      </c>
      <c r="AG857" s="5">
        <v>9.15</v>
      </c>
      <c r="AH857" s="5">
        <f t="shared" si="152"/>
        <v>60</v>
      </c>
    </row>
    <row r="858" spans="1:34" x14ac:dyDescent="0.25">
      <c r="A858" s="5">
        <v>843</v>
      </c>
      <c r="B858" s="5" t="s">
        <v>29</v>
      </c>
      <c r="C858" s="5" t="s">
        <v>30</v>
      </c>
      <c r="D858" s="5" t="s">
        <v>1123</v>
      </c>
      <c r="E858" s="15" t="str">
        <f t="shared" si="153"/>
        <v>B001</v>
      </c>
      <c r="F858" s="15" t="str">
        <f t="shared" si="143"/>
        <v>17065</v>
      </c>
      <c r="G858" s="15" t="str">
        <f t="shared" si="144"/>
        <v>1-1</v>
      </c>
      <c r="H858" s="5" t="s">
        <v>1097</v>
      </c>
      <c r="I858" s="5">
        <f t="shared" si="145"/>
        <v>2</v>
      </c>
      <c r="J858" s="5">
        <f t="shared" si="146"/>
        <v>2022</v>
      </c>
      <c r="K858" s="5">
        <f t="shared" si="147"/>
        <v>6</v>
      </c>
      <c r="L858" s="7">
        <f t="shared" si="148"/>
        <v>44598</v>
      </c>
      <c r="M858" s="5" t="s">
        <v>1097</v>
      </c>
      <c r="U858" s="5" t="s">
        <v>33</v>
      </c>
      <c r="V858" s="5" t="str">
        <f t="shared" si="149"/>
        <v>clientes - varios</v>
      </c>
      <c r="W858" s="5" t="str">
        <f t="shared" si="150"/>
        <v>CLIENTES - VARIOS</v>
      </c>
      <c r="X858" s="5" t="str">
        <f t="shared" si="151"/>
        <v>Clientes - Varios</v>
      </c>
      <c r="Y858" s="5">
        <v>99999999</v>
      </c>
      <c r="Z858" s="5" t="s">
        <v>34</v>
      </c>
      <c r="AA858" s="5" t="s">
        <v>35</v>
      </c>
      <c r="AD858" s="5" t="s">
        <v>36</v>
      </c>
      <c r="AE858" s="5">
        <v>155.93</v>
      </c>
      <c r="AF858" s="5">
        <v>0</v>
      </c>
      <c r="AG858" s="5">
        <v>28.07</v>
      </c>
      <c r="AH858" s="5">
        <f t="shared" si="152"/>
        <v>184</v>
      </c>
    </row>
    <row r="859" spans="1:34" x14ac:dyDescent="0.25">
      <c r="A859" s="5">
        <v>844</v>
      </c>
      <c r="B859" s="5" t="s">
        <v>29</v>
      </c>
      <c r="C859" s="5" t="s">
        <v>38</v>
      </c>
      <c r="D859" s="5" t="s">
        <v>1124</v>
      </c>
      <c r="E859" s="15" t="str">
        <f t="shared" si="153"/>
        <v>F001</v>
      </c>
      <c r="F859" s="15" t="str">
        <f t="shared" si="143"/>
        <v>8383</v>
      </c>
      <c r="G859" s="15" t="str">
        <f t="shared" si="144"/>
        <v>1-8</v>
      </c>
      <c r="H859" s="5" t="s">
        <v>1097</v>
      </c>
      <c r="I859" s="5">
        <f t="shared" si="145"/>
        <v>2</v>
      </c>
      <c r="J859" s="5">
        <f t="shared" si="146"/>
        <v>2022</v>
      </c>
      <c r="K859" s="5">
        <f t="shared" si="147"/>
        <v>6</v>
      </c>
      <c r="L859" s="7">
        <f t="shared" si="148"/>
        <v>44598</v>
      </c>
      <c r="M859" s="5" t="s">
        <v>1097</v>
      </c>
      <c r="R859" s="5" t="s">
        <v>87</v>
      </c>
      <c r="S859" s="5" t="s">
        <v>40</v>
      </c>
      <c r="T859" s="5" t="s">
        <v>41</v>
      </c>
      <c r="U859" s="5" t="s">
        <v>1125</v>
      </c>
      <c r="V859" s="5" t="str">
        <f t="shared" si="149"/>
        <v>transportes jj bustamante s.r.l.</v>
      </c>
      <c r="W859" s="5" t="str">
        <f t="shared" si="150"/>
        <v>TRANSPORTES JJ BUSTAMANTE S.R.L.</v>
      </c>
      <c r="X859" s="5" t="str">
        <f t="shared" si="151"/>
        <v>Transportes Jj Bustamante S.R.L.</v>
      </c>
      <c r="Y859" s="5">
        <v>20603488173</v>
      </c>
      <c r="Z859" s="5" t="s">
        <v>34</v>
      </c>
      <c r="AA859" s="5" t="s">
        <v>35</v>
      </c>
      <c r="AD859" s="5" t="s">
        <v>36</v>
      </c>
      <c r="AE859" s="5">
        <v>127.12</v>
      </c>
      <c r="AF859" s="5">
        <v>0</v>
      </c>
      <c r="AG859" s="5">
        <v>22.88</v>
      </c>
      <c r="AH859" s="5">
        <f t="shared" si="152"/>
        <v>150</v>
      </c>
    </row>
    <row r="860" spans="1:34" x14ac:dyDescent="0.25">
      <c r="A860" s="5">
        <v>845</v>
      </c>
      <c r="B860" s="5" t="s">
        <v>29</v>
      </c>
      <c r="C860" s="5" t="s">
        <v>38</v>
      </c>
      <c r="D860" s="5" t="s">
        <v>1126</v>
      </c>
      <c r="E860" s="15" t="str">
        <f t="shared" si="153"/>
        <v>F001</v>
      </c>
      <c r="F860" s="15" t="str">
        <f t="shared" si="143"/>
        <v>8382</v>
      </c>
      <c r="G860" s="15" t="str">
        <f t="shared" si="144"/>
        <v>1-8</v>
      </c>
      <c r="H860" s="5" t="s">
        <v>1097</v>
      </c>
      <c r="I860" s="5">
        <f t="shared" si="145"/>
        <v>2</v>
      </c>
      <c r="J860" s="5">
        <f t="shared" si="146"/>
        <v>2022</v>
      </c>
      <c r="K860" s="5">
        <f t="shared" si="147"/>
        <v>6</v>
      </c>
      <c r="L860" s="7">
        <f t="shared" si="148"/>
        <v>44598</v>
      </c>
      <c r="M860" s="5" t="s">
        <v>1097</v>
      </c>
      <c r="R860" s="5" t="s">
        <v>41</v>
      </c>
      <c r="S860" s="5" t="s">
        <v>40</v>
      </c>
      <c r="T860" s="5" t="s">
        <v>41</v>
      </c>
      <c r="U860" s="5" t="s">
        <v>1127</v>
      </c>
      <c r="V860" s="5" t="str">
        <f t="shared" si="149"/>
        <v>kairos kids palacio del bebe s.a.c.</v>
      </c>
      <c r="W860" s="5" t="str">
        <f t="shared" si="150"/>
        <v>KAIROS KIDS PALACIO DEL BEBE S.A.C.</v>
      </c>
      <c r="X860" s="5" t="str">
        <f t="shared" si="151"/>
        <v>Kairos Kids Palacio Del Bebe S.A.C.</v>
      </c>
      <c r="Y860" s="5">
        <v>20606153555</v>
      </c>
      <c r="Z860" s="5" t="s">
        <v>34</v>
      </c>
      <c r="AA860" s="5" t="s">
        <v>35</v>
      </c>
      <c r="AD860" s="5" t="s">
        <v>36</v>
      </c>
      <c r="AE860" s="5">
        <v>127.12</v>
      </c>
      <c r="AF860" s="5">
        <v>0</v>
      </c>
      <c r="AG860" s="5">
        <v>22.88</v>
      </c>
      <c r="AH860" s="5">
        <f t="shared" si="152"/>
        <v>150</v>
      </c>
    </row>
    <row r="861" spans="1:34" x14ac:dyDescent="0.25">
      <c r="A861" s="5">
        <v>846</v>
      </c>
      <c r="B861" s="5" t="s">
        <v>29</v>
      </c>
      <c r="C861" s="5" t="s">
        <v>30</v>
      </c>
      <c r="D861" s="5" t="s">
        <v>1128</v>
      </c>
      <c r="E861" s="15" t="str">
        <f t="shared" si="153"/>
        <v>B001</v>
      </c>
      <c r="F861" s="15" t="str">
        <f t="shared" si="143"/>
        <v>17064</v>
      </c>
      <c r="G861" s="15" t="str">
        <f t="shared" si="144"/>
        <v>1-1</v>
      </c>
      <c r="H861" s="5" t="s">
        <v>1097</v>
      </c>
      <c r="I861" s="5">
        <f t="shared" si="145"/>
        <v>2</v>
      </c>
      <c r="J861" s="5">
        <f t="shared" si="146"/>
        <v>2022</v>
      </c>
      <c r="K861" s="5">
        <f t="shared" si="147"/>
        <v>6</v>
      </c>
      <c r="L861" s="7">
        <f t="shared" si="148"/>
        <v>44598</v>
      </c>
      <c r="M861" s="5" t="s">
        <v>1097</v>
      </c>
      <c r="U861" s="5" t="s">
        <v>1129</v>
      </c>
      <c r="V861" s="5" t="str">
        <f t="shared" si="149"/>
        <v>saldaña regalado, orlando</v>
      </c>
      <c r="W861" s="5" t="str">
        <f t="shared" si="150"/>
        <v>SALDAÑA REGALADO, ORLANDO</v>
      </c>
      <c r="X861" s="5" t="str">
        <f t="shared" si="151"/>
        <v>Saldaña Regalado, Orlando</v>
      </c>
      <c r="Y861" s="5">
        <v>41432684</v>
      </c>
      <c r="Z861" s="5" t="s">
        <v>34</v>
      </c>
      <c r="AA861" s="5" t="s">
        <v>35</v>
      </c>
      <c r="AD861" s="5" t="s">
        <v>36</v>
      </c>
      <c r="AE861" s="5">
        <v>110.17</v>
      </c>
      <c r="AF861" s="5">
        <v>0</v>
      </c>
      <c r="AG861" s="5">
        <v>19.829999999999998</v>
      </c>
      <c r="AH861" s="5">
        <f t="shared" si="152"/>
        <v>130</v>
      </c>
    </row>
    <row r="862" spans="1:34" x14ac:dyDescent="0.25">
      <c r="A862" s="5">
        <v>847</v>
      </c>
      <c r="B862" s="5" t="s">
        <v>29</v>
      </c>
      <c r="C862" s="5" t="s">
        <v>38</v>
      </c>
      <c r="D862" s="5" t="s">
        <v>1130</v>
      </c>
      <c r="E862" s="15" t="str">
        <f t="shared" si="153"/>
        <v>F001</v>
      </c>
      <c r="F862" s="15" t="str">
        <f t="shared" si="143"/>
        <v>8381</v>
      </c>
      <c r="G862" s="15" t="str">
        <f t="shared" si="144"/>
        <v>1-8</v>
      </c>
      <c r="H862" s="5" t="s">
        <v>1097</v>
      </c>
      <c r="I862" s="5">
        <f t="shared" si="145"/>
        <v>2</v>
      </c>
      <c r="J862" s="5">
        <f t="shared" si="146"/>
        <v>2022</v>
      </c>
      <c r="K862" s="5">
        <f t="shared" si="147"/>
        <v>6</v>
      </c>
      <c r="L862" s="7">
        <f t="shared" si="148"/>
        <v>44598</v>
      </c>
      <c r="M862" s="5" t="s">
        <v>1097</v>
      </c>
      <c r="R862" s="5" t="s">
        <v>395</v>
      </c>
      <c r="S862" s="5" t="s">
        <v>168</v>
      </c>
      <c r="T862" s="5" t="s">
        <v>169</v>
      </c>
      <c r="U862" s="5" t="s">
        <v>396</v>
      </c>
      <c r="V862" s="5" t="str">
        <f t="shared" si="149"/>
        <v>transportes pasamayo s r ltda</v>
      </c>
      <c r="W862" s="5" t="str">
        <f t="shared" si="150"/>
        <v>TRANSPORTES PASAMAYO S R LTDA</v>
      </c>
      <c r="X862" s="5" t="str">
        <f t="shared" si="151"/>
        <v>Transportes Pasamayo S R Ltda</v>
      </c>
      <c r="Y862" s="5">
        <v>20225171719</v>
      </c>
      <c r="Z862" s="5" t="s">
        <v>34</v>
      </c>
      <c r="AA862" s="5" t="s">
        <v>35</v>
      </c>
      <c r="AD862" s="5" t="s">
        <v>36</v>
      </c>
      <c r="AE862" s="5">
        <v>145.76</v>
      </c>
      <c r="AF862" s="5">
        <v>0</v>
      </c>
      <c r="AG862" s="5">
        <v>26.24</v>
      </c>
      <c r="AH862" s="5">
        <f t="shared" si="152"/>
        <v>172</v>
      </c>
    </row>
    <row r="863" spans="1:34" x14ac:dyDescent="0.25">
      <c r="A863" s="5">
        <v>848</v>
      </c>
      <c r="B863" s="5" t="s">
        <v>49</v>
      </c>
      <c r="C863" s="5" t="s">
        <v>38</v>
      </c>
      <c r="D863" s="5" t="s">
        <v>1131</v>
      </c>
      <c r="E863" s="15" t="str">
        <f t="shared" si="153"/>
        <v>F003</v>
      </c>
      <c r="F863" s="15" t="str">
        <f t="shared" si="143"/>
        <v>2082</v>
      </c>
      <c r="G863" s="15" t="str">
        <f t="shared" si="144"/>
        <v>3-2</v>
      </c>
      <c r="H863" s="5" t="s">
        <v>1097</v>
      </c>
      <c r="I863" s="5">
        <f t="shared" si="145"/>
        <v>2</v>
      </c>
      <c r="J863" s="5">
        <f t="shared" si="146"/>
        <v>2022</v>
      </c>
      <c r="K863" s="5">
        <f t="shared" si="147"/>
        <v>6</v>
      </c>
      <c r="L863" s="7">
        <f t="shared" si="148"/>
        <v>44598</v>
      </c>
      <c r="M863" s="5" t="s">
        <v>1097</v>
      </c>
      <c r="R863" s="5" t="s">
        <v>41</v>
      </c>
      <c r="S863" s="5" t="s">
        <v>40</v>
      </c>
      <c r="T863" s="5" t="s">
        <v>41</v>
      </c>
      <c r="U863" s="5" t="s">
        <v>106</v>
      </c>
      <c r="V863" s="5" t="str">
        <f t="shared" si="149"/>
        <v>casiano maco segundo baltazar</v>
      </c>
      <c r="W863" s="5" t="str">
        <f t="shared" si="150"/>
        <v>CASIANO MACO SEGUNDO BALTAZAR</v>
      </c>
      <c r="X863" s="5" t="str">
        <f t="shared" si="151"/>
        <v>Casiano Maco Segundo Baltazar</v>
      </c>
      <c r="Y863" s="5">
        <v>10432479388</v>
      </c>
      <c r="Z863" s="5" t="s">
        <v>34</v>
      </c>
      <c r="AA863" s="5" t="s">
        <v>35</v>
      </c>
      <c r="AD863" s="5" t="s">
        <v>36</v>
      </c>
      <c r="AE863" s="5">
        <v>33.9</v>
      </c>
      <c r="AF863" s="5">
        <v>0</v>
      </c>
      <c r="AG863" s="5">
        <v>6.1</v>
      </c>
      <c r="AH863" s="5">
        <f t="shared" si="152"/>
        <v>40</v>
      </c>
    </row>
    <row r="864" spans="1:34" x14ac:dyDescent="0.25">
      <c r="A864" s="5">
        <v>849</v>
      </c>
      <c r="B864" s="5" t="s">
        <v>29</v>
      </c>
      <c r="C864" s="5" t="s">
        <v>38</v>
      </c>
      <c r="D864" s="5" t="s">
        <v>1132</v>
      </c>
      <c r="E864" s="15" t="str">
        <f t="shared" si="153"/>
        <v>F001</v>
      </c>
      <c r="F864" s="15" t="str">
        <f t="shared" si="143"/>
        <v>8380</v>
      </c>
      <c r="G864" s="15" t="str">
        <f t="shared" si="144"/>
        <v>1-8</v>
      </c>
      <c r="H864" s="5" t="s">
        <v>1097</v>
      </c>
      <c r="I864" s="5">
        <f t="shared" si="145"/>
        <v>2</v>
      </c>
      <c r="J864" s="5">
        <f t="shared" si="146"/>
        <v>2022</v>
      </c>
      <c r="K864" s="5">
        <f t="shared" si="147"/>
        <v>6</v>
      </c>
      <c r="L864" s="7">
        <f t="shared" si="148"/>
        <v>44598</v>
      </c>
      <c r="M864" s="5" t="s">
        <v>1097</v>
      </c>
      <c r="R864" s="5" t="s">
        <v>712</v>
      </c>
      <c r="S864" s="5" t="s">
        <v>61</v>
      </c>
      <c r="T864" s="5" t="s">
        <v>713</v>
      </c>
      <c r="U864" s="5" t="s">
        <v>1133</v>
      </c>
      <c r="V864" s="5" t="str">
        <f t="shared" si="149"/>
        <v>cia minera cleofe s.r.l</v>
      </c>
      <c r="W864" s="5" t="str">
        <f t="shared" si="150"/>
        <v>CIA MINERA CLEOFE S.R.L</v>
      </c>
      <c r="X864" s="5" t="str">
        <f t="shared" si="151"/>
        <v>Cia Minera Cleofe S.R.L</v>
      </c>
      <c r="Y864" s="5">
        <v>20491609177</v>
      </c>
      <c r="Z864" s="5" t="s">
        <v>34</v>
      </c>
      <c r="AA864" s="5" t="s">
        <v>35</v>
      </c>
      <c r="AD864" s="5" t="s">
        <v>36</v>
      </c>
      <c r="AE864" s="5">
        <v>42.37</v>
      </c>
      <c r="AF864" s="5">
        <v>0</v>
      </c>
      <c r="AG864" s="5">
        <v>7.63</v>
      </c>
      <c r="AH864" s="5">
        <f t="shared" si="152"/>
        <v>50</v>
      </c>
    </row>
    <row r="865" spans="1:34" x14ac:dyDescent="0.25">
      <c r="A865" s="5">
        <v>850</v>
      </c>
      <c r="B865" s="5" t="s">
        <v>29</v>
      </c>
      <c r="C865" s="5" t="s">
        <v>30</v>
      </c>
      <c r="D865" s="5" t="s">
        <v>1134</v>
      </c>
      <c r="E865" s="15" t="str">
        <f t="shared" si="153"/>
        <v>B001</v>
      </c>
      <c r="F865" s="15" t="str">
        <f t="shared" si="143"/>
        <v>17063</v>
      </c>
      <c r="G865" s="15" t="str">
        <f t="shared" si="144"/>
        <v>1-1</v>
      </c>
      <c r="H865" s="5" t="s">
        <v>1135</v>
      </c>
      <c r="I865" s="5">
        <f t="shared" si="145"/>
        <v>2</v>
      </c>
      <c r="J865" s="5">
        <f t="shared" si="146"/>
        <v>2022</v>
      </c>
      <c r="K865" s="5">
        <f t="shared" si="147"/>
        <v>5</v>
      </c>
      <c r="L865" s="7">
        <f t="shared" si="148"/>
        <v>44597</v>
      </c>
      <c r="M865" s="5" t="s">
        <v>1135</v>
      </c>
      <c r="U865" s="5" t="s">
        <v>33</v>
      </c>
      <c r="V865" s="5" t="str">
        <f t="shared" si="149"/>
        <v>clientes - varios</v>
      </c>
      <c r="W865" s="5" t="str">
        <f t="shared" si="150"/>
        <v>CLIENTES - VARIOS</v>
      </c>
      <c r="X865" s="5" t="str">
        <f t="shared" si="151"/>
        <v>Clientes - Varios</v>
      </c>
      <c r="Y865" s="5">
        <v>99999999</v>
      </c>
      <c r="Z865" s="5" t="s">
        <v>34</v>
      </c>
      <c r="AA865" s="5" t="s">
        <v>35</v>
      </c>
      <c r="AD865" s="5" t="s">
        <v>36</v>
      </c>
      <c r="AE865" s="5">
        <v>77.97</v>
      </c>
      <c r="AF865" s="5">
        <v>0</v>
      </c>
      <c r="AG865" s="5">
        <v>14.03</v>
      </c>
      <c r="AH865" s="5">
        <f t="shared" si="152"/>
        <v>92</v>
      </c>
    </row>
    <row r="866" spans="1:34" x14ac:dyDescent="0.25">
      <c r="A866" s="5">
        <v>851</v>
      </c>
      <c r="B866" s="5" t="s">
        <v>29</v>
      </c>
      <c r="C866" s="5" t="s">
        <v>30</v>
      </c>
      <c r="D866" s="5" t="s">
        <v>1136</v>
      </c>
      <c r="E866" s="15" t="str">
        <f t="shared" si="153"/>
        <v>B001</v>
      </c>
      <c r="F866" s="15" t="str">
        <f t="shared" si="143"/>
        <v>17062</v>
      </c>
      <c r="G866" s="15" t="str">
        <f t="shared" si="144"/>
        <v>1-1</v>
      </c>
      <c r="H866" s="5" t="s">
        <v>1135</v>
      </c>
      <c r="I866" s="5">
        <f t="shared" si="145"/>
        <v>2</v>
      </c>
      <c r="J866" s="5">
        <f t="shared" si="146"/>
        <v>2022</v>
      </c>
      <c r="K866" s="5">
        <f t="shared" si="147"/>
        <v>5</v>
      </c>
      <c r="L866" s="7">
        <f t="shared" si="148"/>
        <v>44597</v>
      </c>
      <c r="M866" s="5" t="s">
        <v>1135</v>
      </c>
      <c r="U866" s="5" t="s">
        <v>1137</v>
      </c>
      <c r="V866" s="5" t="str">
        <f t="shared" si="149"/>
        <v>peña zurita, santos juan</v>
      </c>
      <c r="W866" s="5" t="str">
        <f t="shared" si="150"/>
        <v>PEÑA ZURITA, SANTOS JUAN</v>
      </c>
      <c r="X866" s="5" t="str">
        <f t="shared" si="151"/>
        <v>Peña Zurita, Santos Juan</v>
      </c>
      <c r="Y866" s="5" t="s">
        <v>1138</v>
      </c>
      <c r="Z866" s="5" t="s">
        <v>34</v>
      </c>
      <c r="AA866" s="5" t="s">
        <v>35</v>
      </c>
      <c r="AD866" s="5" t="s">
        <v>36</v>
      </c>
      <c r="AE866" s="5">
        <v>16.95</v>
      </c>
      <c r="AF866" s="5">
        <v>0</v>
      </c>
      <c r="AG866" s="5">
        <v>3.05</v>
      </c>
      <c r="AH866" s="5">
        <f t="shared" si="152"/>
        <v>20</v>
      </c>
    </row>
    <row r="867" spans="1:34" x14ac:dyDescent="0.25">
      <c r="A867" s="5">
        <v>852</v>
      </c>
      <c r="B867" s="5" t="s">
        <v>29</v>
      </c>
      <c r="C867" s="5" t="s">
        <v>30</v>
      </c>
      <c r="D867" s="5" t="s">
        <v>1139</v>
      </c>
      <c r="E867" s="15" t="str">
        <f t="shared" si="153"/>
        <v>B001</v>
      </c>
      <c r="F867" s="15" t="str">
        <f t="shared" si="143"/>
        <v>17061</v>
      </c>
      <c r="G867" s="15" t="str">
        <f t="shared" si="144"/>
        <v>1-1</v>
      </c>
      <c r="H867" s="5" t="s">
        <v>1135</v>
      </c>
      <c r="I867" s="5">
        <f t="shared" si="145"/>
        <v>2</v>
      </c>
      <c r="J867" s="5">
        <f t="shared" si="146"/>
        <v>2022</v>
      </c>
      <c r="K867" s="5">
        <f t="shared" si="147"/>
        <v>5</v>
      </c>
      <c r="L867" s="7">
        <f t="shared" si="148"/>
        <v>44597</v>
      </c>
      <c r="M867" s="5" t="s">
        <v>1135</v>
      </c>
      <c r="U867" s="5" t="s">
        <v>33</v>
      </c>
      <c r="V867" s="5" t="str">
        <f t="shared" si="149"/>
        <v>clientes - varios</v>
      </c>
      <c r="W867" s="5" t="str">
        <f t="shared" si="150"/>
        <v>CLIENTES - VARIOS</v>
      </c>
      <c r="X867" s="5" t="str">
        <f t="shared" si="151"/>
        <v>Clientes - Varios</v>
      </c>
      <c r="Y867" s="5">
        <v>99999999</v>
      </c>
      <c r="Z867" s="5" t="s">
        <v>34</v>
      </c>
      <c r="AA867" s="5" t="s">
        <v>35</v>
      </c>
      <c r="AD867" s="5" t="s">
        <v>36</v>
      </c>
      <c r="AE867" s="5">
        <v>508.47</v>
      </c>
      <c r="AF867" s="5">
        <v>0</v>
      </c>
      <c r="AG867" s="5">
        <v>91.53</v>
      </c>
      <c r="AH867" s="5">
        <f t="shared" si="152"/>
        <v>600</v>
      </c>
    </row>
    <row r="868" spans="1:34" x14ac:dyDescent="0.25">
      <c r="A868" s="5">
        <v>853</v>
      </c>
      <c r="B868" s="5" t="s">
        <v>29</v>
      </c>
      <c r="C868" s="5" t="s">
        <v>30</v>
      </c>
      <c r="D868" s="5" t="s">
        <v>1140</v>
      </c>
      <c r="E868" s="15" t="str">
        <f t="shared" si="153"/>
        <v>B001</v>
      </c>
      <c r="F868" s="15" t="str">
        <f t="shared" si="143"/>
        <v>17060</v>
      </c>
      <c r="G868" s="15" t="str">
        <f t="shared" si="144"/>
        <v>1-1</v>
      </c>
      <c r="H868" s="5" t="s">
        <v>1135</v>
      </c>
      <c r="I868" s="5">
        <f t="shared" si="145"/>
        <v>2</v>
      </c>
      <c r="J868" s="5">
        <f t="shared" si="146"/>
        <v>2022</v>
      </c>
      <c r="K868" s="5">
        <f t="shared" si="147"/>
        <v>5</v>
      </c>
      <c r="L868" s="7">
        <f t="shared" si="148"/>
        <v>44597</v>
      </c>
      <c r="M868" s="5" t="s">
        <v>1135</v>
      </c>
      <c r="U868" s="5" t="s">
        <v>33</v>
      </c>
      <c r="V868" s="5" t="str">
        <f t="shared" si="149"/>
        <v>clientes - varios</v>
      </c>
      <c r="W868" s="5" t="str">
        <f t="shared" si="150"/>
        <v>CLIENTES - VARIOS</v>
      </c>
      <c r="X868" s="5" t="str">
        <f t="shared" si="151"/>
        <v>Clientes - Varios</v>
      </c>
      <c r="Y868" s="5">
        <v>99999999</v>
      </c>
      <c r="Z868" s="5" t="s">
        <v>34</v>
      </c>
      <c r="AA868" s="5" t="s">
        <v>35</v>
      </c>
      <c r="AD868" s="5" t="s">
        <v>36</v>
      </c>
      <c r="AE868" s="5">
        <v>508.47</v>
      </c>
      <c r="AF868" s="5">
        <v>0</v>
      </c>
      <c r="AG868" s="5">
        <v>91.53</v>
      </c>
      <c r="AH868" s="5">
        <f t="shared" si="152"/>
        <v>600</v>
      </c>
    </row>
    <row r="869" spans="1:34" x14ac:dyDescent="0.25">
      <c r="A869" s="5">
        <v>854</v>
      </c>
      <c r="B869" s="5" t="s">
        <v>29</v>
      </c>
      <c r="C869" s="5" t="s">
        <v>30</v>
      </c>
      <c r="D869" s="5" t="s">
        <v>1141</v>
      </c>
      <c r="E869" s="15" t="str">
        <f t="shared" si="153"/>
        <v>B001</v>
      </c>
      <c r="F869" s="15" t="str">
        <f t="shared" si="143"/>
        <v>17059</v>
      </c>
      <c r="G869" s="15" t="str">
        <f t="shared" si="144"/>
        <v>1-1</v>
      </c>
      <c r="H869" s="5" t="s">
        <v>1135</v>
      </c>
      <c r="I869" s="5">
        <f t="shared" si="145"/>
        <v>2</v>
      </c>
      <c r="J869" s="5">
        <f t="shared" si="146"/>
        <v>2022</v>
      </c>
      <c r="K869" s="5">
        <f t="shared" si="147"/>
        <v>5</v>
      </c>
      <c r="L869" s="7">
        <f t="shared" si="148"/>
        <v>44597</v>
      </c>
      <c r="M869" s="5" t="s">
        <v>1135</v>
      </c>
      <c r="U869" s="5" t="s">
        <v>33</v>
      </c>
      <c r="V869" s="5" t="str">
        <f t="shared" si="149"/>
        <v>clientes - varios</v>
      </c>
      <c r="W869" s="5" t="str">
        <f t="shared" si="150"/>
        <v>CLIENTES - VARIOS</v>
      </c>
      <c r="X869" s="5" t="str">
        <f t="shared" si="151"/>
        <v>Clientes - Varios</v>
      </c>
      <c r="Y869" s="5">
        <v>99999999</v>
      </c>
      <c r="Z869" s="5" t="s">
        <v>34</v>
      </c>
      <c r="AA869" s="5" t="s">
        <v>35</v>
      </c>
      <c r="AD869" s="5" t="s">
        <v>36</v>
      </c>
      <c r="AE869" s="5">
        <v>508.47</v>
      </c>
      <c r="AF869" s="5">
        <v>0</v>
      </c>
      <c r="AG869" s="5">
        <v>91.53</v>
      </c>
      <c r="AH869" s="5">
        <f t="shared" si="152"/>
        <v>600</v>
      </c>
    </row>
    <row r="870" spans="1:34" x14ac:dyDescent="0.25">
      <c r="A870" s="5">
        <v>855</v>
      </c>
      <c r="B870" s="5" t="s">
        <v>29</v>
      </c>
      <c r="C870" s="5" t="s">
        <v>30</v>
      </c>
      <c r="D870" s="5" t="s">
        <v>1142</v>
      </c>
      <c r="E870" s="15" t="str">
        <f t="shared" si="153"/>
        <v>B001</v>
      </c>
      <c r="F870" s="15" t="str">
        <f t="shared" si="143"/>
        <v>17058</v>
      </c>
      <c r="G870" s="15" t="str">
        <f t="shared" si="144"/>
        <v>1-1</v>
      </c>
      <c r="H870" s="5" t="s">
        <v>1135</v>
      </c>
      <c r="I870" s="5">
        <f t="shared" si="145"/>
        <v>2</v>
      </c>
      <c r="J870" s="5">
        <f t="shared" si="146"/>
        <v>2022</v>
      </c>
      <c r="K870" s="5">
        <f t="shared" si="147"/>
        <v>5</v>
      </c>
      <c r="L870" s="7">
        <f t="shared" si="148"/>
        <v>44597</v>
      </c>
      <c r="M870" s="5" t="s">
        <v>1135</v>
      </c>
      <c r="U870" s="5" t="s">
        <v>33</v>
      </c>
      <c r="V870" s="5" t="str">
        <f t="shared" si="149"/>
        <v>clientes - varios</v>
      </c>
      <c r="W870" s="5" t="str">
        <f t="shared" si="150"/>
        <v>CLIENTES - VARIOS</v>
      </c>
      <c r="X870" s="5" t="str">
        <f t="shared" si="151"/>
        <v>Clientes - Varios</v>
      </c>
      <c r="Y870" s="5">
        <v>99999999</v>
      </c>
      <c r="Z870" s="5" t="s">
        <v>34</v>
      </c>
      <c r="AA870" s="5" t="s">
        <v>35</v>
      </c>
      <c r="AD870" s="5" t="s">
        <v>36</v>
      </c>
      <c r="AE870" s="5">
        <v>508.47</v>
      </c>
      <c r="AF870" s="5">
        <v>0</v>
      </c>
      <c r="AG870" s="5">
        <v>91.53</v>
      </c>
      <c r="AH870" s="5">
        <f t="shared" si="152"/>
        <v>600</v>
      </c>
    </row>
    <row r="871" spans="1:34" x14ac:dyDescent="0.25">
      <c r="A871" s="5">
        <v>856</v>
      </c>
      <c r="B871" s="5" t="s">
        <v>29</v>
      </c>
      <c r="C871" s="5" t="s">
        <v>30</v>
      </c>
      <c r="D871" s="5" t="s">
        <v>1143</v>
      </c>
      <c r="E871" s="15" t="str">
        <f t="shared" si="153"/>
        <v>B001</v>
      </c>
      <c r="F871" s="15" t="str">
        <f t="shared" si="143"/>
        <v>17057</v>
      </c>
      <c r="G871" s="15" t="str">
        <f t="shared" si="144"/>
        <v>1-1</v>
      </c>
      <c r="H871" s="5" t="s">
        <v>1135</v>
      </c>
      <c r="I871" s="5">
        <f t="shared" si="145"/>
        <v>2</v>
      </c>
      <c r="J871" s="5">
        <f t="shared" si="146"/>
        <v>2022</v>
      </c>
      <c r="K871" s="5">
        <f t="shared" si="147"/>
        <v>5</v>
      </c>
      <c r="L871" s="7">
        <f t="shared" si="148"/>
        <v>44597</v>
      </c>
      <c r="M871" s="5" t="s">
        <v>1135</v>
      </c>
      <c r="U871" s="5" t="s">
        <v>33</v>
      </c>
      <c r="V871" s="5" t="str">
        <f t="shared" si="149"/>
        <v>clientes - varios</v>
      </c>
      <c r="W871" s="5" t="str">
        <f t="shared" si="150"/>
        <v>CLIENTES - VARIOS</v>
      </c>
      <c r="X871" s="5" t="str">
        <f t="shared" si="151"/>
        <v>Clientes - Varios</v>
      </c>
      <c r="Y871" s="5">
        <v>99999999</v>
      </c>
      <c r="Z871" s="5" t="s">
        <v>34</v>
      </c>
      <c r="AA871" s="5" t="s">
        <v>35</v>
      </c>
      <c r="AD871" s="5" t="s">
        <v>36</v>
      </c>
      <c r="AE871" s="5">
        <v>508.47</v>
      </c>
      <c r="AF871" s="5">
        <v>0</v>
      </c>
      <c r="AG871" s="5">
        <v>91.53</v>
      </c>
      <c r="AH871" s="5">
        <f t="shared" si="152"/>
        <v>600</v>
      </c>
    </row>
    <row r="872" spans="1:34" x14ac:dyDescent="0.25">
      <c r="A872" s="5">
        <v>857</v>
      </c>
      <c r="B872" s="5" t="s">
        <v>29</v>
      </c>
      <c r="C872" s="5" t="s">
        <v>30</v>
      </c>
      <c r="D872" s="5" t="s">
        <v>1144</v>
      </c>
      <c r="E872" s="15" t="str">
        <f t="shared" si="153"/>
        <v>B001</v>
      </c>
      <c r="F872" s="15" t="str">
        <f t="shared" si="143"/>
        <v>17056</v>
      </c>
      <c r="G872" s="15" t="str">
        <f t="shared" si="144"/>
        <v>1-1</v>
      </c>
      <c r="H872" s="5" t="s">
        <v>1135</v>
      </c>
      <c r="I872" s="5">
        <f t="shared" si="145"/>
        <v>2</v>
      </c>
      <c r="J872" s="5">
        <f t="shared" si="146"/>
        <v>2022</v>
      </c>
      <c r="K872" s="5">
        <f t="shared" si="147"/>
        <v>5</v>
      </c>
      <c r="L872" s="7">
        <f t="shared" si="148"/>
        <v>44597</v>
      </c>
      <c r="M872" s="5" t="s">
        <v>1135</v>
      </c>
      <c r="U872" s="5" t="s">
        <v>33</v>
      </c>
      <c r="V872" s="5" t="str">
        <f t="shared" si="149"/>
        <v>clientes - varios</v>
      </c>
      <c r="W872" s="5" t="str">
        <f t="shared" si="150"/>
        <v>CLIENTES - VARIOS</v>
      </c>
      <c r="X872" s="5" t="str">
        <f t="shared" si="151"/>
        <v>Clientes - Varios</v>
      </c>
      <c r="Y872" s="5">
        <v>99999999</v>
      </c>
      <c r="Z872" s="5" t="s">
        <v>34</v>
      </c>
      <c r="AA872" s="5" t="s">
        <v>35</v>
      </c>
      <c r="AD872" s="5" t="s">
        <v>36</v>
      </c>
      <c r="AE872" s="5">
        <v>508.47</v>
      </c>
      <c r="AF872" s="5">
        <v>0</v>
      </c>
      <c r="AG872" s="5">
        <v>91.53</v>
      </c>
      <c r="AH872" s="5">
        <f t="shared" si="152"/>
        <v>600</v>
      </c>
    </row>
    <row r="873" spans="1:34" x14ac:dyDescent="0.25">
      <c r="A873" s="5">
        <v>858</v>
      </c>
      <c r="B873" s="5" t="s">
        <v>29</v>
      </c>
      <c r="C873" s="5" t="s">
        <v>30</v>
      </c>
      <c r="D873" s="5" t="s">
        <v>1145</v>
      </c>
      <c r="E873" s="15" t="str">
        <f t="shared" si="153"/>
        <v>B001</v>
      </c>
      <c r="F873" s="15" t="str">
        <f t="shared" si="143"/>
        <v>17055</v>
      </c>
      <c r="G873" s="15" t="str">
        <f t="shared" si="144"/>
        <v>1-1</v>
      </c>
      <c r="H873" s="5" t="s">
        <v>1135</v>
      </c>
      <c r="I873" s="5">
        <f t="shared" si="145"/>
        <v>2</v>
      </c>
      <c r="J873" s="5">
        <f t="shared" si="146"/>
        <v>2022</v>
      </c>
      <c r="K873" s="5">
        <f t="shared" si="147"/>
        <v>5</v>
      </c>
      <c r="L873" s="7">
        <f t="shared" si="148"/>
        <v>44597</v>
      </c>
      <c r="M873" s="5" t="s">
        <v>1135</v>
      </c>
      <c r="U873" s="5" t="s">
        <v>33</v>
      </c>
      <c r="V873" s="5" t="str">
        <f t="shared" si="149"/>
        <v>clientes - varios</v>
      </c>
      <c r="W873" s="5" t="str">
        <f t="shared" si="150"/>
        <v>CLIENTES - VARIOS</v>
      </c>
      <c r="X873" s="5" t="str">
        <f t="shared" si="151"/>
        <v>Clientes - Varios</v>
      </c>
      <c r="Y873" s="5">
        <v>99999999</v>
      </c>
      <c r="Z873" s="5" t="s">
        <v>34</v>
      </c>
      <c r="AA873" s="5" t="s">
        <v>35</v>
      </c>
      <c r="AD873" s="5" t="s">
        <v>36</v>
      </c>
      <c r="AE873" s="5">
        <v>508.47</v>
      </c>
      <c r="AF873" s="5">
        <v>0</v>
      </c>
      <c r="AG873" s="5">
        <v>91.53</v>
      </c>
      <c r="AH873" s="5">
        <f t="shared" si="152"/>
        <v>600</v>
      </c>
    </row>
    <row r="874" spans="1:34" x14ac:dyDescent="0.25">
      <c r="A874" s="5">
        <v>859</v>
      </c>
      <c r="B874" s="5" t="s">
        <v>29</v>
      </c>
      <c r="C874" s="5" t="s">
        <v>30</v>
      </c>
      <c r="D874" s="5" t="s">
        <v>1146</v>
      </c>
      <c r="E874" s="15" t="str">
        <f t="shared" si="153"/>
        <v>B001</v>
      </c>
      <c r="F874" s="15" t="str">
        <f t="shared" si="143"/>
        <v>17054</v>
      </c>
      <c r="G874" s="15" t="str">
        <f t="shared" si="144"/>
        <v>1-1</v>
      </c>
      <c r="H874" s="5" t="s">
        <v>1135</v>
      </c>
      <c r="I874" s="5">
        <f t="shared" si="145"/>
        <v>2</v>
      </c>
      <c r="J874" s="5">
        <f t="shared" si="146"/>
        <v>2022</v>
      </c>
      <c r="K874" s="5">
        <f t="shared" si="147"/>
        <v>5</v>
      </c>
      <c r="L874" s="7">
        <f t="shared" si="148"/>
        <v>44597</v>
      </c>
      <c r="M874" s="5" t="s">
        <v>1135</v>
      </c>
      <c r="U874" s="5" t="s">
        <v>33</v>
      </c>
      <c r="V874" s="5" t="str">
        <f t="shared" si="149"/>
        <v>clientes - varios</v>
      </c>
      <c r="W874" s="5" t="str">
        <f t="shared" si="150"/>
        <v>CLIENTES - VARIOS</v>
      </c>
      <c r="X874" s="5" t="str">
        <f t="shared" si="151"/>
        <v>Clientes - Varios</v>
      </c>
      <c r="Y874" s="5">
        <v>99999999</v>
      </c>
      <c r="Z874" s="5" t="s">
        <v>34</v>
      </c>
      <c r="AA874" s="5" t="s">
        <v>35</v>
      </c>
      <c r="AD874" s="5" t="s">
        <v>36</v>
      </c>
      <c r="AE874" s="5">
        <v>508.47</v>
      </c>
      <c r="AF874" s="5">
        <v>0</v>
      </c>
      <c r="AG874" s="5">
        <v>91.53</v>
      </c>
      <c r="AH874" s="5">
        <f t="shared" si="152"/>
        <v>600</v>
      </c>
    </row>
    <row r="875" spans="1:34" x14ac:dyDescent="0.25">
      <c r="A875" s="5">
        <v>860</v>
      </c>
      <c r="B875" s="5" t="s">
        <v>29</v>
      </c>
      <c r="C875" s="5" t="s">
        <v>30</v>
      </c>
      <c r="D875" s="5" t="s">
        <v>1147</v>
      </c>
      <c r="E875" s="15" t="str">
        <f t="shared" si="153"/>
        <v>B001</v>
      </c>
      <c r="F875" s="15" t="str">
        <f t="shared" si="143"/>
        <v>17053</v>
      </c>
      <c r="G875" s="15" t="str">
        <f t="shared" si="144"/>
        <v>1-1</v>
      </c>
      <c r="H875" s="5" t="s">
        <v>1135</v>
      </c>
      <c r="I875" s="5">
        <f t="shared" si="145"/>
        <v>2</v>
      </c>
      <c r="J875" s="5">
        <f t="shared" si="146"/>
        <v>2022</v>
      </c>
      <c r="K875" s="5">
        <f t="shared" si="147"/>
        <v>5</v>
      </c>
      <c r="L875" s="7">
        <f t="shared" si="148"/>
        <v>44597</v>
      </c>
      <c r="M875" s="5" t="s">
        <v>1135</v>
      </c>
      <c r="U875" s="5" t="s">
        <v>33</v>
      </c>
      <c r="V875" s="5" t="str">
        <f t="shared" si="149"/>
        <v>clientes - varios</v>
      </c>
      <c r="W875" s="5" t="str">
        <f t="shared" si="150"/>
        <v>CLIENTES - VARIOS</v>
      </c>
      <c r="X875" s="5" t="str">
        <f t="shared" si="151"/>
        <v>Clientes - Varios</v>
      </c>
      <c r="Y875" s="5">
        <v>99999999</v>
      </c>
      <c r="Z875" s="5" t="s">
        <v>34</v>
      </c>
      <c r="AA875" s="5" t="s">
        <v>35</v>
      </c>
      <c r="AD875" s="5" t="s">
        <v>36</v>
      </c>
      <c r="AE875" s="5">
        <v>508.47</v>
      </c>
      <c r="AF875" s="5">
        <v>0</v>
      </c>
      <c r="AG875" s="5">
        <v>91.53</v>
      </c>
      <c r="AH875" s="5">
        <f t="shared" si="152"/>
        <v>600</v>
      </c>
    </row>
    <row r="876" spans="1:34" x14ac:dyDescent="0.25">
      <c r="A876" s="5">
        <v>861</v>
      </c>
      <c r="B876" s="5" t="s">
        <v>55</v>
      </c>
      <c r="C876" s="5" t="s">
        <v>30</v>
      </c>
      <c r="D876" s="5" t="s">
        <v>1148</v>
      </c>
      <c r="E876" s="15" t="str">
        <f t="shared" si="153"/>
        <v>B002</v>
      </c>
      <c r="F876" s="15" t="str">
        <f t="shared" si="143"/>
        <v>15992</v>
      </c>
      <c r="G876" s="15" t="str">
        <f t="shared" si="144"/>
        <v>2-1</v>
      </c>
      <c r="H876" s="5" t="s">
        <v>1135</v>
      </c>
      <c r="I876" s="5">
        <f t="shared" si="145"/>
        <v>2</v>
      </c>
      <c r="J876" s="5">
        <f t="shared" si="146"/>
        <v>2022</v>
      </c>
      <c r="K876" s="5">
        <f t="shared" si="147"/>
        <v>5</v>
      </c>
      <c r="L876" s="7">
        <f t="shared" si="148"/>
        <v>44597</v>
      </c>
      <c r="M876" s="5" t="s">
        <v>1135</v>
      </c>
      <c r="U876" s="5" t="s">
        <v>33</v>
      </c>
      <c r="V876" s="5" t="str">
        <f t="shared" si="149"/>
        <v>clientes - varios</v>
      </c>
      <c r="W876" s="5" t="str">
        <f t="shared" si="150"/>
        <v>CLIENTES - VARIOS</v>
      </c>
      <c r="X876" s="5" t="str">
        <f t="shared" si="151"/>
        <v>Clientes - Varios</v>
      </c>
      <c r="Y876" s="5">
        <v>99999999</v>
      </c>
      <c r="Z876" s="5" t="s">
        <v>34</v>
      </c>
      <c r="AA876" s="5" t="s">
        <v>35</v>
      </c>
      <c r="AD876" s="5" t="s">
        <v>36</v>
      </c>
      <c r="AE876" s="5">
        <v>508.47</v>
      </c>
      <c r="AF876" s="5">
        <v>0</v>
      </c>
      <c r="AG876" s="5">
        <v>91.53</v>
      </c>
      <c r="AH876" s="5">
        <f t="shared" si="152"/>
        <v>600</v>
      </c>
    </row>
    <row r="877" spans="1:34" x14ac:dyDescent="0.25">
      <c r="A877" s="5">
        <v>862</v>
      </c>
      <c r="B877" s="5" t="s">
        <v>55</v>
      </c>
      <c r="C877" s="5" t="s">
        <v>30</v>
      </c>
      <c r="D877" s="5" t="s">
        <v>1149</v>
      </c>
      <c r="E877" s="15" t="str">
        <f t="shared" si="153"/>
        <v>B002</v>
      </c>
      <c r="F877" s="15" t="str">
        <f t="shared" si="143"/>
        <v>15991</v>
      </c>
      <c r="G877" s="15" t="str">
        <f t="shared" si="144"/>
        <v>2-1</v>
      </c>
      <c r="H877" s="5" t="s">
        <v>1135</v>
      </c>
      <c r="I877" s="5">
        <f t="shared" si="145"/>
        <v>2</v>
      </c>
      <c r="J877" s="5">
        <f t="shared" si="146"/>
        <v>2022</v>
      </c>
      <c r="K877" s="5">
        <f t="shared" si="147"/>
        <v>5</v>
      </c>
      <c r="L877" s="7">
        <f t="shared" si="148"/>
        <v>44597</v>
      </c>
      <c r="M877" s="5" t="s">
        <v>1135</v>
      </c>
      <c r="U877" s="5" t="s">
        <v>33</v>
      </c>
      <c r="V877" s="5" t="str">
        <f t="shared" si="149"/>
        <v>clientes - varios</v>
      </c>
      <c r="W877" s="5" t="str">
        <f t="shared" si="150"/>
        <v>CLIENTES - VARIOS</v>
      </c>
      <c r="X877" s="5" t="str">
        <f t="shared" si="151"/>
        <v>Clientes - Varios</v>
      </c>
      <c r="Y877" s="5">
        <v>99999999</v>
      </c>
      <c r="Z877" s="5" t="s">
        <v>34</v>
      </c>
      <c r="AA877" s="5" t="s">
        <v>35</v>
      </c>
      <c r="AD877" s="5" t="s">
        <v>36</v>
      </c>
      <c r="AE877" s="5">
        <v>508.47</v>
      </c>
      <c r="AF877" s="5">
        <v>0</v>
      </c>
      <c r="AG877" s="5">
        <v>91.53</v>
      </c>
      <c r="AH877" s="5">
        <f t="shared" si="152"/>
        <v>600</v>
      </c>
    </row>
    <row r="878" spans="1:34" x14ac:dyDescent="0.25">
      <c r="A878" s="5">
        <v>863</v>
      </c>
      <c r="B878" s="5" t="s">
        <v>55</v>
      </c>
      <c r="C878" s="5" t="s">
        <v>30</v>
      </c>
      <c r="D878" s="5" t="s">
        <v>1150</v>
      </c>
      <c r="E878" s="15" t="str">
        <f t="shared" si="153"/>
        <v>B002</v>
      </c>
      <c r="F878" s="15" t="str">
        <f t="shared" si="143"/>
        <v>15990</v>
      </c>
      <c r="G878" s="15" t="str">
        <f t="shared" si="144"/>
        <v>2-1</v>
      </c>
      <c r="H878" s="5" t="s">
        <v>1135</v>
      </c>
      <c r="I878" s="5">
        <f t="shared" si="145"/>
        <v>2</v>
      </c>
      <c r="J878" s="5">
        <f t="shared" si="146"/>
        <v>2022</v>
      </c>
      <c r="K878" s="5">
        <f t="shared" si="147"/>
        <v>5</v>
      </c>
      <c r="L878" s="7">
        <f t="shared" si="148"/>
        <v>44597</v>
      </c>
      <c r="M878" s="5" t="s">
        <v>1135</v>
      </c>
      <c r="U878" s="5" t="s">
        <v>33</v>
      </c>
      <c r="V878" s="5" t="str">
        <f t="shared" si="149"/>
        <v>clientes - varios</v>
      </c>
      <c r="W878" s="5" t="str">
        <f t="shared" si="150"/>
        <v>CLIENTES - VARIOS</v>
      </c>
      <c r="X878" s="5" t="str">
        <f t="shared" si="151"/>
        <v>Clientes - Varios</v>
      </c>
      <c r="Y878" s="5">
        <v>99999999</v>
      </c>
      <c r="Z878" s="5" t="s">
        <v>34</v>
      </c>
      <c r="AA878" s="5" t="s">
        <v>35</v>
      </c>
      <c r="AD878" s="5" t="s">
        <v>36</v>
      </c>
      <c r="AE878" s="5">
        <v>508.47</v>
      </c>
      <c r="AF878" s="5">
        <v>0</v>
      </c>
      <c r="AG878" s="5">
        <v>91.53</v>
      </c>
      <c r="AH878" s="5">
        <f t="shared" si="152"/>
        <v>600</v>
      </c>
    </row>
    <row r="879" spans="1:34" x14ac:dyDescent="0.25">
      <c r="A879" s="5">
        <v>864</v>
      </c>
      <c r="B879" s="5" t="s">
        <v>55</v>
      </c>
      <c r="C879" s="5" t="s">
        <v>30</v>
      </c>
      <c r="D879" s="5" t="s">
        <v>1151</v>
      </c>
      <c r="E879" s="15" t="str">
        <f t="shared" si="153"/>
        <v>B002</v>
      </c>
      <c r="F879" s="15" t="str">
        <f t="shared" si="143"/>
        <v>15989</v>
      </c>
      <c r="G879" s="15" t="str">
        <f t="shared" si="144"/>
        <v>2-1</v>
      </c>
      <c r="H879" s="5" t="s">
        <v>1135</v>
      </c>
      <c r="I879" s="5">
        <f t="shared" si="145"/>
        <v>2</v>
      </c>
      <c r="J879" s="5">
        <f t="shared" si="146"/>
        <v>2022</v>
      </c>
      <c r="K879" s="5">
        <f t="shared" si="147"/>
        <v>5</v>
      </c>
      <c r="L879" s="7">
        <f t="shared" si="148"/>
        <v>44597</v>
      </c>
      <c r="M879" s="5" t="s">
        <v>1135</v>
      </c>
      <c r="U879" s="5" t="s">
        <v>33</v>
      </c>
      <c r="V879" s="5" t="str">
        <f t="shared" si="149"/>
        <v>clientes - varios</v>
      </c>
      <c r="W879" s="5" t="str">
        <f t="shared" si="150"/>
        <v>CLIENTES - VARIOS</v>
      </c>
      <c r="X879" s="5" t="str">
        <f t="shared" si="151"/>
        <v>Clientes - Varios</v>
      </c>
      <c r="Y879" s="5">
        <v>99999999</v>
      </c>
      <c r="Z879" s="5" t="s">
        <v>34</v>
      </c>
      <c r="AA879" s="5" t="s">
        <v>35</v>
      </c>
      <c r="AD879" s="5" t="s">
        <v>36</v>
      </c>
      <c r="AE879" s="5">
        <v>508.47</v>
      </c>
      <c r="AF879" s="5">
        <v>0</v>
      </c>
      <c r="AG879" s="5">
        <v>91.53</v>
      </c>
      <c r="AH879" s="5">
        <f t="shared" si="152"/>
        <v>600</v>
      </c>
    </row>
    <row r="880" spans="1:34" x14ac:dyDescent="0.25">
      <c r="A880" s="5">
        <v>865</v>
      </c>
      <c r="B880" s="5" t="s">
        <v>55</v>
      </c>
      <c r="C880" s="5" t="s">
        <v>30</v>
      </c>
      <c r="D880" s="5" t="s">
        <v>1152</v>
      </c>
      <c r="E880" s="15" t="str">
        <f t="shared" si="153"/>
        <v>B002</v>
      </c>
      <c r="F880" s="15" t="str">
        <f t="shared" si="143"/>
        <v>15988</v>
      </c>
      <c r="G880" s="15" t="str">
        <f t="shared" si="144"/>
        <v>2-1</v>
      </c>
      <c r="H880" s="5" t="s">
        <v>1135</v>
      </c>
      <c r="I880" s="5">
        <f t="shared" si="145"/>
        <v>2</v>
      </c>
      <c r="J880" s="5">
        <f t="shared" si="146"/>
        <v>2022</v>
      </c>
      <c r="K880" s="5">
        <f t="shared" si="147"/>
        <v>5</v>
      </c>
      <c r="L880" s="7">
        <f t="shared" si="148"/>
        <v>44597</v>
      </c>
      <c r="M880" s="5" t="s">
        <v>1135</v>
      </c>
      <c r="U880" s="5" t="s">
        <v>33</v>
      </c>
      <c r="V880" s="5" t="str">
        <f t="shared" si="149"/>
        <v>clientes - varios</v>
      </c>
      <c r="W880" s="5" t="str">
        <f t="shared" si="150"/>
        <v>CLIENTES - VARIOS</v>
      </c>
      <c r="X880" s="5" t="str">
        <f t="shared" si="151"/>
        <v>Clientes - Varios</v>
      </c>
      <c r="Y880" s="5">
        <v>99999999</v>
      </c>
      <c r="Z880" s="5" t="s">
        <v>34</v>
      </c>
      <c r="AA880" s="5" t="s">
        <v>35</v>
      </c>
      <c r="AD880" s="5" t="s">
        <v>36</v>
      </c>
      <c r="AE880" s="5">
        <v>508.47</v>
      </c>
      <c r="AF880" s="5">
        <v>0</v>
      </c>
      <c r="AG880" s="5">
        <v>91.53</v>
      </c>
      <c r="AH880" s="5">
        <f t="shared" si="152"/>
        <v>600</v>
      </c>
    </row>
    <row r="881" spans="1:34" x14ac:dyDescent="0.25">
      <c r="A881" s="5">
        <v>866</v>
      </c>
      <c r="B881" s="5" t="s">
        <v>55</v>
      </c>
      <c r="C881" s="5" t="s">
        <v>30</v>
      </c>
      <c r="D881" s="5" t="s">
        <v>1153</v>
      </c>
      <c r="E881" s="15" t="str">
        <f t="shared" si="153"/>
        <v>B002</v>
      </c>
      <c r="F881" s="15" t="str">
        <f t="shared" si="143"/>
        <v>15987</v>
      </c>
      <c r="G881" s="15" t="str">
        <f t="shared" si="144"/>
        <v>2-1</v>
      </c>
      <c r="H881" s="5" t="s">
        <v>1135</v>
      </c>
      <c r="I881" s="5">
        <f t="shared" si="145"/>
        <v>2</v>
      </c>
      <c r="J881" s="5">
        <f t="shared" si="146"/>
        <v>2022</v>
      </c>
      <c r="K881" s="5">
        <f t="shared" si="147"/>
        <v>5</v>
      </c>
      <c r="L881" s="7">
        <f t="shared" si="148"/>
        <v>44597</v>
      </c>
      <c r="M881" s="5" t="s">
        <v>1135</v>
      </c>
      <c r="U881" s="5" t="s">
        <v>33</v>
      </c>
      <c r="V881" s="5" t="str">
        <f t="shared" si="149"/>
        <v>clientes - varios</v>
      </c>
      <c r="W881" s="5" t="str">
        <f t="shared" si="150"/>
        <v>CLIENTES - VARIOS</v>
      </c>
      <c r="X881" s="5" t="str">
        <f t="shared" si="151"/>
        <v>Clientes - Varios</v>
      </c>
      <c r="Y881" s="5">
        <v>99999999</v>
      </c>
      <c r="Z881" s="5" t="s">
        <v>34</v>
      </c>
      <c r="AA881" s="5" t="s">
        <v>35</v>
      </c>
      <c r="AD881" s="5" t="s">
        <v>36</v>
      </c>
      <c r="AE881" s="5">
        <v>508.47</v>
      </c>
      <c r="AF881" s="5">
        <v>0</v>
      </c>
      <c r="AG881" s="5">
        <v>91.53</v>
      </c>
      <c r="AH881" s="5">
        <f t="shared" si="152"/>
        <v>600</v>
      </c>
    </row>
    <row r="882" spans="1:34" x14ac:dyDescent="0.25">
      <c r="A882" s="5">
        <v>867</v>
      </c>
      <c r="B882" s="5" t="s">
        <v>55</v>
      </c>
      <c r="C882" s="5" t="s">
        <v>30</v>
      </c>
      <c r="D882" s="5" t="s">
        <v>1154</v>
      </c>
      <c r="E882" s="15" t="str">
        <f t="shared" si="153"/>
        <v>B002</v>
      </c>
      <c r="F882" s="15" t="str">
        <f t="shared" si="143"/>
        <v>15986</v>
      </c>
      <c r="G882" s="15" t="str">
        <f t="shared" si="144"/>
        <v>2-1</v>
      </c>
      <c r="H882" s="5" t="s">
        <v>1135</v>
      </c>
      <c r="I882" s="5">
        <f t="shared" si="145"/>
        <v>2</v>
      </c>
      <c r="J882" s="5">
        <f t="shared" si="146"/>
        <v>2022</v>
      </c>
      <c r="K882" s="5">
        <f t="shared" si="147"/>
        <v>5</v>
      </c>
      <c r="L882" s="7">
        <f t="shared" si="148"/>
        <v>44597</v>
      </c>
      <c r="M882" s="5" t="s">
        <v>1135</v>
      </c>
      <c r="U882" s="5" t="s">
        <v>33</v>
      </c>
      <c r="V882" s="5" t="str">
        <f t="shared" si="149"/>
        <v>clientes - varios</v>
      </c>
      <c r="W882" s="5" t="str">
        <f t="shared" si="150"/>
        <v>CLIENTES - VARIOS</v>
      </c>
      <c r="X882" s="5" t="str">
        <f t="shared" si="151"/>
        <v>Clientes - Varios</v>
      </c>
      <c r="Y882" s="5">
        <v>99999999</v>
      </c>
      <c r="Z882" s="5" t="s">
        <v>34</v>
      </c>
      <c r="AA882" s="5" t="s">
        <v>35</v>
      </c>
      <c r="AD882" s="5" t="s">
        <v>36</v>
      </c>
      <c r="AE882" s="5">
        <v>508.47</v>
      </c>
      <c r="AF882" s="5">
        <v>0</v>
      </c>
      <c r="AG882" s="5">
        <v>91.53</v>
      </c>
      <c r="AH882" s="5">
        <f t="shared" si="152"/>
        <v>600</v>
      </c>
    </row>
    <row r="883" spans="1:34" x14ac:dyDescent="0.25">
      <c r="A883" s="5">
        <v>868</v>
      </c>
      <c r="B883" s="5" t="s">
        <v>55</v>
      </c>
      <c r="C883" s="5" t="s">
        <v>30</v>
      </c>
      <c r="D883" s="5" t="s">
        <v>1155</v>
      </c>
      <c r="E883" s="15" t="str">
        <f t="shared" si="153"/>
        <v>B002</v>
      </c>
      <c r="F883" s="15" t="str">
        <f t="shared" si="143"/>
        <v>15985</v>
      </c>
      <c r="G883" s="15" t="str">
        <f t="shared" si="144"/>
        <v>2-1</v>
      </c>
      <c r="H883" s="5" t="s">
        <v>1135</v>
      </c>
      <c r="I883" s="5">
        <f t="shared" si="145"/>
        <v>2</v>
      </c>
      <c r="J883" s="5">
        <f t="shared" si="146"/>
        <v>2022</v>
      </c>
      <c r="K883" s="5">
        <f t="shared" si="147"/>
        <v>5</v>
      </c>
      <c r="L883" s="7">
        <f t="shared" si="148"/>
        <v>44597</v>
      </c>
      <c r="M883" s="5" t="s">
        <v>1135</v>
      </c>
      <c r="U883" s="5" t="s">
        <v>33</v>
      </c>
      <c r="V883" s="5" t="str">
        <f t="shared" si="149"/>
        <v>clientes - varios</v>
      </c>
      <c r="W883" s="5" t="str">
        <f t="shared" si="150"/>
        <v>CLIENTES - VARIOS</v>
      </c>
      <c r="X883" s="5" t="str">
        <f t="shared" si="151"/>
        <v>Clientes - Varios</v>
      </c>
      <c r="Y883" s="5">
        <v>99999999</v>
      </c>
      <c r="Z883" s="5" t="s">
        <v>34</v>
      </c>
      <c r="AA883" s="5" t="s">
        <v>35</v>
      </c>
      <c r="AD883" s="5" t="s">
        <v>36</v>
      </c>
      <c r="AE883" s="5">
        <v>508.47</v>
      </c>
      <c r="AF883" s="5">
        <v>0</v>
      </c>
      <c r="AG883" s="5">
        <v>91.53</v>
      </c>
      <c r="AH883" s="5">
        <f t="shared" si="152"/>
        <v>600</v>
      </c>
    </row>
    <row r="884" spans="1:34" x14ac:dyDescent="0.25">
      <c r="A884" s="5">
        <v>869</v>
      </c>
      <c r="B884" s="5" t="s">
        <v>55</v>
      </c>
      <c r="C884" s="5" t="s">
        <v>30</v>
      </c>
      <c r="D884" s="5" t="s">
        <v>1156</v>
      </c>
      <c r="E884" s="15" t="str">
        <f t="shared" si="153"/>
        <v>B002</v>
      </c>
      <c r="F884" s="15" t="str">
        <f t="shared" si="143"/>
        <v>15984</v>
      </c>
      <c r="G884" s="15" t="str">
        <f t="shared" si="144"/>
        <v>2-1</v>
      </c>
      <c r="H884" s="5" t="s">
        <v>1135</v>
      </c>
      <c r="I884" s="5">
        <f t="shared" si="145"/>
        <v>2</v>
      </c>
      <c r="J884" s="5">
        <f t="shared" si="146"/>
        <v>2022</v>
      </c>
      <c r="K884" s="5">
        <f t="shared" si="147"/>
        <v>5</v>
      </c>
      <c r="L884" s="7">
        <f t="shared" si="148"/>
        <v>44597</v>
      </c>
      <c r="M884" s="5" t="s">
        <v>1135</v>
      </c>
      <c r="U884" s="5" t="s">
        <v>33</v>
      </c>
      <c r="V884" s="5" t="str">
        <f t="shared" si="149"/>
        <v>clientes - varios</v>
      </c>
      <c r="W884" s="5" t="str">
        <f t="shared" si="150"/>
        <v>CLIENTES - VARIOS</v>
      </c>
      <c r="X884" s="5" t="str">
        <f t="shared" si="151"/>
        <v>Clientes - Varios</v>
      </c>
      <c r="Y884" s="5">
        <v>99999999</v>
      </c>
      <c r="Z884" s="5" t="s">
        <v>34</v>
      </c>
      <c r="AA884" s="5" t="s">
        <v>35</v>
      </c>
      <c r="AD884" s="5" t="s">
        <v>36</v>
      </c>
      <c r="AE884" s="5">
        <v>508.47</v>
      </c>
      <c r="AF884" s="5">
        <v>0</v>
      </c>
      <c r="AG884" s="5">
        <v>91.53</v>
      </c>
      <c r="AH884" s="5">
        <f t="shared" si="152"/>
        <v>600</v>
      </c>
    </row>
    <row r="885" spans="1:34" x14ac:dyDescent="0.25">
      <c r="A885" s="5">
        <v>870</v>
      </c>
      <c r="B885" s="5" t="s">
        <v>55</v>
      </c>
      <c r="C885" s="5" t="s">
        <v>30</v>
      </c>
      <c r="D885" s="5" t="s">
        <v>1157</v>
      </c>
      <c r="E885" s="15" t="str">
        <f t="shared" si="153"/>
        <v>B002</v>
      </c>
      <c r="F885" s="15" t="str">
        <f t="shared" si="143"/>
        <v>15983</v>
      </c>
      <c r="G885" s="15" t="str">
        <f t="shared" si="144"/>
        <v>2-1</v>
      </c>
      <c r="H885" s="5" t="s">
        <v>1135</v>
      </c>
      <c r="I885" s="5">
        <f t="shared" si="145"/>
        <v>2</v>
      </c>
      <c r="J885" s="5">
        <f t="shared" si="146"/>
        <v>2022</v>
      </c>
      <c r="K885" s="5">
        <f t="shared" si="147"/>
        <v>5</v>
      </c>
      <c r="L885" s="7">
        <f t="shared" si="148"/>
        <v>44597</v>
      </c>
      <c r="M885" s="5" t="s">
        <v>1135</v>
      </c>
      <c r="U885" s="5" t="s">
        <v>33</v>
      </c>
      <c r="V885" s="5" t="str">
        <f t="shared" si="149"/>
        <v>clientes - varios</v>
      </c>
      <c r="W885" s="5" t="str">
        <f t="shared" si="150"/>
        <v>CLIENTES - VARIOS</v>
      </c>
      <c r="X885" s="5" t="str">
        <f t="shared" si="151"/>
        <v>Clientes - Varios</v>
      </c>
      <c r="Y885" s="5">
        <v>99999999</v>
      </c>
      <c r="Z885" s="5" t="s">
        <v>34</v>
      </c>
      <c r="AA885" s="5" t="s">
        <v>35</v>
      </c>
      <c r="AD885" s="5" t="s">
        <v>36</v>
      </c>
      <c r="AE885" s="5">
        <v>508.47</v>
      </c>
      <c r="AF885" s="5">
        <v>0</v>
      </c>
      <c r="AG885" s="5">
        <v>91.53</v>
      </c>
      <c r="AH885" s="5">
        <f t="shared" si="152"/>
        <v>600</v>
      </c>
    </row>
    <row r="886" spans="1:34" x14ac:dyDescent="0.25">
      <c r="A886" s="5">
        <v>871</v>
      </c>
      <c r="B886" s="5" t="s">
        <v>55</v>
      </c>
      <c r="C886" s="5" t="s">
        <v>30</v>
      </c>
      <c r="D886" s="5" t="s">
        <v>1158</v>
      </c>
      <c r="E886" s="15" t="str">
        <f t="shared" si="153"/>
        <v>B002</v>
      </c>
      <c r="F886" s="15" t="str">
        <f t="shared" si="143"/>
        <v>15982</v>
      </c>
      <c r="G886" s="15" t="str">
        <f t="shared" si="144"/>
        <v>2-1</v>
      </c>
      <c r="H886" s="5" t="s">
        <v>1135</v>
      </c>
      <c r="I886" s="5">
        <f t="shared" si="145"/>
        <v>2</v>
      </c>
      <c r="J886" s="5">
        <f t="shared" si="146"/>
        <v>2022</v>
      </c>
      <c r="K886" s="5">
        <f t="shared" si="147"/>
        <v>5</v>
      </c>
      <c r="L886" s="7">
        <f t="shared" si="148"/>
        <v>44597</v>
      </c>
      <c r="M886" s="5" t="s">
        <v>1135</v>
      </c>
      <c r="U886" s="5" t="s">
        <v>33</v>
      </c>
      <c r="V886" s="5" t="str">
        <f t="shared" si="149"/>
        <v>clientes - varios</v>
      </c>
      <c r="W886" s="5" t="str">
        <f t="shared" si="150"/>
        <v>CLIENTES - VARIOS</v>
      </c>
      <c r="X886" s="5" t="str">
        <f t="shared" si="151"/>
        <v>Clientes - Varios</v>
      </c>
      <c r="Y886" s="5">
        <v>99999999</v>
      </c>
      <c r="Z886" s="5" t="s">
        <v>34</v>
      </c>
      <c r="AA886" s="5" t="s">
        <v>35</v>
      </c>
      <c r="AD886" s="5" t="s">
        <v>36</v>
      </c>
      <c r="AE886" s="5">
        <v>508.47</v>
      </c>
      <c r="AF886" s="5">
        <v>0</v>
      </c>
      <c r="AG886" s="5">
        <v>91.53</v>
      </c>
      <c r="AH886" s="5">
        <f t="shared" si="152"/>
        <v>600</v>
      </c>
    </row>
    <row r="887" spans="1:34" x14ac:dyDescent="0.25">
      <c r="A887" s="5">
        <v>872</v>
      </c>
      <c r="B887" s="5" t="s">
        <v>55</v>
      </c>
      <c r="C887" s="5" t="s">
        <v>30</v>
      </c>
      <c r="D887" s="5" t="s">
        <v>1159</v>
      </c>
      <c r="E887" s="15" t="str">
        <f t="shared" si="153"/>
        <v>B002</v>
      </c>
      <c r="F887" s="15" t="str">
        <f t="shared" si="143"/>
        <v>15981</v>
      </c>
      <c r="G887" s="15" t="str">
        <f t="shared" si="144"/>
        <v>2-1</v>
      </c>
      <c r="H887" s="5" t="s">
        <v>1135</v>
      </c>
      <c r="I887" s="5">
        <f t="shared" si="145"/>
        <v>2</v>
      </c>
      <c r="J887" s="5">
        <f t="shared" si="146"/>
        <v>2022</v>
      </c>
      <c r="K887" s="5">
        <f t="shared" si="147"/>
        <v>5</v>
      </c>
      <c r="L887" s="7">
        <f t="shared" si="148"/>
        <v>44597</v>
      </c>
      <c r="M887" s="5" t="s">
        <v>1135</v>
      </c>
      <c r="U887" s="5" t="s">
        <v>33</v>
      </c>
      <c r="V887" s="5" t="str">
        <f t="shared" si="149"/>
        <v>clientes - varios</v>
      </c>
      <c r="W887" s="5" t="str">
        <f t="shared" si="150"/>
        <v>CLIENTES - VARIOS</v>
      </c>
      <c r="X887" s="5" t="str">
        <f t="shared" si="151"/>
        <v>Clientes - Varios</v>
      </c>
      <c r="Y887" s="5">
        <v>99999999</v>
      </c>
      <c r="Z887" s="5" t="s">
        <v>34</v>
      </c>
      <c r="AA887" s="5" t="s">
        <v>35</v>
      </c>
      <c r="AD887" s="5" t="s">
        <v>36</v>
      </c>
      <c r="AE887" s="5">
        <v>508.47</v>
      </c>
      <c r="AF887" s="5">
        <v>0</v>
      </c>
      <c r="AG887" s="5">
        <v>91.53</v>
      </c>
      <c r="AH887" s="5">
        <f t="shared" si="152"/>
        <v>600</v>
      </c>
    </row>
    <row r="888" spans="1:34" x14ac:dyDescent="0.25">
      <c r="A888" s="5">
        <v>873</v>
      </c>
      <c r="B888" s="5" t="s">
        <v>55</v>
      </c>
      <c r="C888" s="5" t="s">
        <v>30</v>
      </c>
      <c r="D888" s="5" t="s">
        <v>1160</v>
      </c>
      <c r="E888" s="15" t="str">
        <f t="shared" si="153"/>
        <v>B002</v>
      </c>
      <c r="F888" s="15" t="str">
        <f t="shared" si="143"/>
        <v>15980</v>
      </c>
      <c r="G888" s="15" t="str">
        <f t="shared" si="144"/>
        <v>2-1</v>
      </c>
      <c r="H888" s="5" t="s">
        <v>1135</v>
      </c>
      <c r="I888" s="5">
        <f t="shared" si="145"/>
        <v>2</v>
      </c>
      <c r="J888" s="5">
        <f t="shared" si="146"/>
        <v>2022</v>
      </c>
      <c r="K888" s="5">
        <f t="shared" si="147"/>
        <v>5</v>
      </c>
      <c r="L888" s="7">
        <f t="shared" si="148"/>
        <v>44597</v>
      </c>
      <c r="M888" s="5" t="s">
        <v>1135</v>
      </c>
      <c r="U888" s="5" t="s">
        <v>33</v>
      </c>
      <c r="V888" s="5" t="str">
        <f t="shared" si="149"/>
        <v>clientes - varios</v>
      </c>
      <c r="W888" s="5" t="str">
        <f t="shared" si="150"/>
        <v>CLIENTES - VARIOS</v>
      </c>
      <c r="X888" s="5" t="str">
        <f t="shared" si="151"/>
        <v>Clientes - Varios</v>
      </c>
      <c r="Y888" s="5">
        <v>99999999</v>
      </c>
      <c r="Z888" s="5" t="s">
        <v>34</v>
      </c>
      <c r="AA888" s="5" t="s">
        <v>35</v>
      </c>
      <c r="AD888" s="5" t="s">
        <v>36</v>
      </c>
      <c r="AE888" s="5">
        <v>508.47</v>
      </c>
      <c r="AF888" s="5">
        <v>0</v>
      </c>
      <c r="AG888" s="5">
        <v>91.53</v>
      </c>
      <c r="AH888" s="5">
        <f t="shared" si="152"/>
        <v>600</v>
      </c>
    </row>
    <row r="889" spans="1:34" x14ac:dyDescent="0.25">
      <c r="A889" s="5">
        <v>874</v>
      </c>
      <c r="B889" s="5" t="s">
        <v>55</v>
      </c>
      <c r="C889" s="5" t="s">
        <v>30</v>
      </c>
      <c r="D889" s="5" t="s">
        <v>1161</v>
      </c>
      <c r="E889" s="15" t="str">
        <f t="shared" si="153"/>
        <v>B002</v>
      </c>
      <c r="F889" s="15" t="str">
        <f t="shared" si="143"/>
        <v>15979</v>
      </c>
      <c r="G889" s="15" t="str">
        <f t="shared" si="144"/>
        <v>2-1</v>
      </c>
      <c r="H889" s="5" t="s">
        <v>1135</v>
      </c>
      <c r="I889" s="5">
        <f t="shared" si="145"/>
        <v>2</v>
      </c>
      <c r="J889" s="5">
        <f t="shared" si="146"/>
        <v>2022</v>
      </c>
      <c r="K889" s="5">
        <f t="shared" si="147"/>
        <v>5</v>
      </c>
      <c r="L889" s="7">
        <f t="shared" si="148"/>
        <v>44597</v>
      </c>
      <c r="M889" s="5" t="s">
        <v>1135</v>
      </c>
      <c r="U889" s="5" t="s">
        <v>33</v>
      </c>
      <c r="V889" s="5" t="str">
        <f t="shared" si="149"/>
        <v>clientes - varios</v>
      </c>
      <c r="W889" s="5" t="str">
        <f t="shared" si="150"/>
        <v>CLIENTES - VARIOS</v>
      </c>
      <c r="X889" s="5" t="str">
        <f t="shared" si="151"/>
        <v>Clientes - Varios</v>
      </c>
      <c r="Y889" s="5">
        <v>99999999</v>
      </c>
      <c r="Z889" s="5" t="s">
        <v>34</v>
      </c>
      <c r="AA889" s="5" t="s">
        <v>35</v>
      </c>
      <c r="AD889" s="5" t="s">
        <v>36</v>
      </c>
      <c r="AE889" s="5">
        <v>508.47</v>
      </c>
      <c r="AF889" s="5">
        <v>0</v>
      </c>
      <c r="AG889" s="5">
        <v>91.53</v>
      </c>
      <c r="AH889" s="5">
        <f t="shared" si="152"/>
        <v>600</v>
      </c>
    </row>
    <row r="890" spans="1:34" x14ac:dyDescent="0.25">
      <c r="A890" s="5">
        <v>875</v>
      </c>
      <c r="B890" s="5" t="s">
        <v>49</v>
      </c>
      <c r="C890" s="5" t="s">
        <v>30</v>
      </c>
      <c r="D890" s="5" t="s">
        <v>1162</v>
      </c>
      <c r="E890" s="15" t="str">
        <f t="shared" si="153"/>
        <v>B003</v>
      </c>
      <c r="F890" s="15" t="str">
        <f t="shared" si="143"/>
        <v>12593</v>
      </c>
      <c r="G890" s="15" t="str">
        <f t="shared" si="144"/>
        <v>3-1</v>
      </c>
      <c r="H890" s="5" t="s">
        <v>1135</v>
      </c>
      <c r="I890" s="5">
        <f t="shared" si="145"/>
        <v>2</v>
      </c>
      <c r="J890" s="5">
        <f t="shared" si="146"/>
        <v>2022</v>
      </c>
      <c r="K890" s="5">
        <f t="shared" si="147"/>
        <v>5</v>
      </c>
      <c r="L890" s="7">
        <f t="shared" si="148"/>
        <v>44597</v>
      </c>
      <c r="M890" s="5" t="s">
        <v>1135</v>
      </c>
      <c r="U890" s="5" t="s">
        <v>33</v>
      </c>
      <c r="V890" s="5" t="str">
        <f t="shared" si="149"/>
        <v>clientes - varios</v>
      </c>
      <c r="W890" s="5" t="str">
        <f t="shared" si="150"/>
        <v>CLIENTES - VARIOS</v>
      </c>
      <c r="X890" s="5" t="str">
        <f t="shared" si="151"/>
        <v>Clientes - Varios</v>
      </c>
      <c r="Y890" s="5">
        <v>99999999</v>
      </c>
      <c r="Z890" s="5" t="s">
        <v>34</v>
      </c>
      <c r="AA890" s="5" t="s">
        <v>35</v>
      </c>
      <c r="AD890" s="5" t="s">
        <v>36</v>
      </c>
      <c r="AE890" s="5">
        <v>508.47</v>
      </c>
      <c r="AF890" s="5">
        <v>0</v>
      </c>
      <c r="AG890" s="5">
        <v>91.53</v>
      </c>
      <c r="AH890" s="5">
        <f t="shared" si="152"/>
        <v>600</v>
      </c>
    </row>
    <row r="891" spans="1:34" x14ac:dyDescent="0.25">
      <c r="A891" s="5">
        <v>876</v>
      </c>
      <c r="B891" s="5" t="s">
        <v>49</v>
      </c>
      <c r="C891" s="5" t="s">
        <v>30</v>
      </c>
      <c r="D891" s="5" t="s">
        <v>1163</v>
      </c>
      <c r="E891" s="15" t="str">
        <f t="shared" si="153"/>
        <v>B003</v>
      </c>
      <c r="F891" s="15" t="str">
        <f t="shared" si="143"/>
        <v>12592</v>
      </c>
      <c r="G891" s="15" t="str">
        <f t="shared" si="144"/>
        <v>3-1</v>
      </c>
      <c r="H891" s="5" t="s">
        <v>1135</v>
      </c>
      <c r="I891" s="5">
        <f t="shared" si="145"/>
        <v>2</v>
      </c>
      <c r="J891" s="5">
        <f t="shared" si="146"/>
        <v>2022</v>
      </c>
      <c r="K891" s="5">
        <f t="shared" si="147"/>
        <v>5</v>
      </c>
      <c r="L891" s="7">
        <f t="shared" si="148"/>
        <v>44597</v>
      </c>
      <c r="M891" s="5" t="s">
        <v>1135</v>
      </c>
      <c r="U891" s="5" t="s">
        <v>33</v>
      </c>
      <c r="V891" s="5" t="str">
        <f t="shared" si="149"/>
        <v>clientes - varios</v>
      </c>
      <c r="W891" s="5" t="str">
        <f t="shared" si="150"/>
        <v>CLIENTES - VARIOS</v>
      </c>
      <c r="X891" s="5" t="str">
        <f t="shared" si="151"/>
        <v>Clientes - Varios</v>
      </c>
      <c r="Y891" s="5">
        <v>99999999</v>
      </c>
      <c r="Z891" s="5" t="s">
        <v>34</v>
      </c>
      <c r="AA891" s="5" t="s">
        <v>35</v>
      </c>
      <c r="AD891" s="5" t="s">
        <v>36</v>
      </c>
      <c r="AE891" s="5">
        <v>508.47</v>
      </c>
      <c r="AF891" s="5">
        <v>0</v>
      </c>
      <c r="AG891" s="5">
        <v>91.53</v>
      </c>
      <c r="AH891" s="5">
        <f t="shared" si="152"/>
        <v>600</v>
      </c>
    </row>
    <row r="892" spans="1:34" x14ac:dyDescent="0.25">
      <c r="A892" s="5">
        <v>877</v>
      </c>
      <c r="B892" s="5" t="s">
        <v>49</v>
      </c>
      <c r="C892" s="5" t="s">
        <v>30</v>
      </c>
      <c r="D892" s="5" t="s">
        <v>1164</v>
      </c>
      <c r="E892" s="15" t="str">
        <f t="shared" si="153"/>
        <v>B003</v>
      </c>
      <c r="F892" s="15" t="str">
        <f t="shared" si="143"/>
        <v>12591</v>
      </c>
      <c r="G892" s="15" t="str">
        <f t="shared" si="144"/>
        <v>3-1</v>
      </c>
      <c r="H892" s="5" t="s">
        <v>1135</v>
      </c>
      <c r="I892" s="5">
        <f t="shared" si="145"/>
        <v>2</v>
      </c>
      <c r="J892" s="5">
        <f t="shared" si="146"/>
        <v>2022</v>
      </c>
      <c r="K892" s="5">
        <f t="shared" si="147"/>
        <v>5</v>
      </c>
      <c r="L892" s="7">
        <f t="shared" si="148"/>
        <v>44597</v>
      </c>
      <c r="M892" s="5" t="s">
        <v>1135</v>
      </c>
      <c r="U892" s="5" t="s">
        <v>33</v>
      </c>
      <c r="V892" s="5" t="str">
        <f t="shared" si="149"/>
        <v>clientes - varios</v>
      </c>
      <c r="W892" s="5" t="str">
        <f t="shared" si="150"/>
        <v>CLIENTES - VARIOS</v>
      </c>
      <c r="X892" s="5" t="str">
        <f t="shared" si="151"/>
        <v>Clientes - Varios</v>
      </c>
      <c r="Y892" s="5">
        <v>99999999</v>
      </c>
      <c r="Z892" s="5" t="s">
        <v>34</v>
      </c>
      <c r="AA892" s="5" t="s">
        <v>35</v>
      </c>
      <c r="AD892" s="5" t="s">
        <v>36</v>
      </c>
      <c r="AE892" s="5">
        <v>508.47</v>
      </c>
      <c r="AF892" s="5">
        <v>0</v>
      </c>
      <c r="AG892" s="5">
        <v>91.53</v>
      </c>
      <c r="AH892" s="5">
        <f t="shared" si="152"/>
        <v>600</v>
      </c>
    </row>
    <row r="893" spans="1:34" x14ac:dyDescent="0.25">
      <c r="A893" s="5">
        <v>878</v>
      </c>
      <c r="B893" s="5" t="s">
        <v>49</v>
      </c>
      <c r="C893" s="5" t="s">
        <v>30</v>
      </c>
      <c r="D893" s="5" t="s">
        <v>1165</v>
      </c>
      <c r="E893" s="15" t="str">
        <f t="shared" si="153"/>
        <v>B003</v>
      </c>
      <c r="F893" s="15" t="str">
        <f t="shared" si="143"/>
        <v>12590</v>
      </c>
      <c r="G893" s="15" t="str">
        <f t="shared" si="144"/>
        <v>3-1</v>
      </c>
      <c r="H893" s="5" t="s">
        <v>1135</v>
      </c>
      <c r="I893" s="5">
        <f t="shared" si="145"/>
        <v>2</v>
      </c>
      <c r="J893" s="5">
        <f t="shared" si="146"/>
        <v>2022</v>
      </c>
      <c r="K893" s="5">
        <f t="shared" si="147"/>
        <v>5</v>
      </c>
      <c r="L893" s="7">
        <f t="shared" si="148"/>
        <v>44597</v>
      </c>
      <c r="M893" s="5" t="s">
        <v>1135</v>
      </c>
      <c r="U893" s="5" t="s">
        <v>33</v>
      </c>
      <c r="V893" s="5" t="str">
        <f t="shared" si="149"/>
        <v>clientes - varios</v>
      </c>
      <c r="W893" s="5" t="str">
        <f t="shared" si="150"/>
        <v>CLIENTES - VARIOS</v>
      </c>
      <c r="X893" s="5" t="str">
        <f t="shared" si="151"/>
        <v>Clientes - Varios</v>
      </c>
      <c r="Y893" s="5">
        <v>99999999</v>
      </c>
      <c r="Z893" s="5" t="s">
        <v>34</v>
      </c>
      <c r="AA893" s="5" t="s">
        <v>35</v>
      </c>
      <c r="AD893" s="5" t="s">
        <v>36</v>
      </c>
      <c r="AE893" s="5">
        <v>508.47</v>
      </c>
      <c r="AF893" s="5">
        <v>0</v>
      </c>
      <c r="AG893" s="5">
        <v>91.53</v>
      </c>
      <c r="AH893" s="5">
        <f t="shared" si="152"/>
        <v>600</v>
      </c>
    </row>
    <row r="894" spans="1:34" x14ac:dyDescent="0.25">
      <c r="A894" s="5">
        <v>879</v>
      </c>
      <c r="B894" s="5" t="s">
        <v>49</v>
      </c>
      <c r="C894" s="5" t="s">
        <v>30</v>
      </c>
      <c r="D894" s="5" t="s">
        <v>1166</v>
      </c>
      <c r="E894" s="15" t="str">
        <f t="shared" si="153"/>
        <v>B003</v>
      </c>
      <c r="F894" s="15" t="str">
        <f t="shared" si="143"/>
        <v>12589</v>
      </c>
      <c r="G894" s="15" t="str">
        <f t="shared" si="144"/>
        <v>3-1</v>
      </c>
      <c r="H894" s="5" t="s">
        <v>1135</v>
      </c>
      <c r="I894" s="5">
        <f t="shared" si="145"/>
        <v>2</v>
      </c>
      <c r="J894" s="5">
        <f t="shared" si="146"/>
        <v>2022</v>
      </c>
      <c r="K894" s="5">
        <f t="shared" si="147"/>
        <v>5</v>
      </c>
      <c r="L894" s="7">
        <f t="shared" si="148"/>
        <v>44597</v>
      </c>
      <c r="M894" s="5" t="s">
        <v>1135</v>
      </c>
      <c r="U894" s="5" t="s">
        <v>33</v>
      </c>
      <c r="V894" s="5" t="str">
        <f t="shared" si="149"/>
        <v>clientes - varios</v>
      </c>
      <c r="W894" s="5" t="str">
        <f t="shared" si="150"/>
        <v>CLIENTES - VARIOS</v>
      </c>
      <c r="X894" s="5" t="str">
        <f t="shared" si="151"/>
        <v>Clientes - Varios</v>
      </c>
      <c r="Y894" s="5">
        <v>99999999</v>
      </c>
      <c r="Z894" s="5" t="s">
        <v>34</v>
      </c>
      <c r="AA894" s="5" t="s">
        <v>35</v>
      </c>
      <c r="AD894" s="5" t="s">
        <v>36</v>
      </c>
      <c r="AE894" s="5">
        <v>508.47</v>
      </c>
      <c r="AF894" s="5">
        <v>0</v>
      </c>
      <c r="AG894" s="5">
        <v>91.53</v>
      </c>
      <c r="AH894" s="5">
        <f t="shared" si="152"/>
        <v>600</v>
      </c>
    </row>
    <row r="895" spans="1:34" x14ac:dyDescent="0.25">
      <c r="A895" s="5">
        <v>880</v>
      </c>
      <c r="B895" s="5" t="s">
        <v>49</v>
      </c>
      <c r="C895" s="5" t="s">
        <v>30</v>
      </c>
      <c r="D895" s="5" t="s">
        <v>1167</v>
      </c>
      <c r="E895" s="15" t="str">
        <f t="shared" si="153"/>
        <v>B003</v>
      </c>
      <c r="F895" s="15" t="str">
        <f t="shared" si="143"/>
        <v>12588</v>
      </c>
      <c r="G895" s="15" t="str">
        <f t="shared" si="144"/>
        <v>3-1</v>
      </c>
      <c r="H895" s="5" t="s">
        <v>1135</v>
      </c>
      <c r="I895" s="5">
        <f t="shared" si="145"/>
        <v>2</v>
      </c>
      <c r="J895" s="5">
        <f t="shared" si="146"/>
        <v>2022</v>
      </c>
      <c r="K895" s="5">
        <f t="shared" si="147"/>
        <v>5</v>
      </c>
      <c r="L895" s="7">
        <f t="shared" si="148"/>
        <v>44597</v>
      </c>
      <c r="M895" s="5" t="s">
        <v>1135</v>
      </c>
      <c r="U895" s="5" t="s">
        <v>33</v>
      </c>
      <c r="V895" s="5" t="str">
        <f t="shared" si="149"/>
        <v>clientes - varios</v>
      </c>
      <c r="W895" s="5" t="str">
        <f t="shared" si="150"/>
        <v>CLIENTES - VARIOS</v>
      </c>
      <c r="X895" s="5" t="str">
        <f t="shared" si="151"/>
        <v>Clientes - Varios</v>
      </c>
      <c r="Y895" s="5">
        <v>99999999</v>
      </c>
      <c r="Z895" s="5" t="s">
        <v>34</v>
      </c>
      <c r="AA895" s="5" t="s">
        <v>35</v>
      </c>
      <c r="AD895" s="5" t="s">
        <v>36</v>
      </c>
      <c r="AE895" s="5">
        <v>508.47</v>
      </c>
      <c r="AF895" s="5">
        <v>0</v>
      </c>
      <c r="AG895" s="5">
        <v>91.53</v>
      </c>
      <c r="AH895" s="5">
        <f t="shared" si="152"/>
        <v>600</v>
      </c>
    </row>
    <row r="896" spans="1:34" x14ac:dyDescent="0.25">
      <c r="A896" s="5">
        <v>881</v>
      </c>
      <c r="B896" s="5" t="s">
        <v>49</v>
      </c>
      <c r="C896" s="5" t="s">
        <v>30</v>
      </c>
      <c r="D896" s="5" t="s">
        <v>1168</v>
      </c>
      <c r="E896" s="15" t="str">
        <f t="shared" si="153"/>
        <v>B003</v>
      </c>
      <c r="F896" s="15" t="str">
        <f t="shared" si="143"/>
        <v>12587</v>
      </c>
      <c r="G896" s="15" t="str">
        <f t="shared" si="144"/>
        <v>3-1</v>
      </c>
      <c r="H896" s="5" t="s">
        <v>1135</v>
      </c>
      <c r="I896" s="5">
        <f t="shared" si="145"/>
        <v>2</v>
      </c>
      <c r="J896" s="5">
        <f t="shared" si="146"/>
        <v>2022</v>
      </c>
      <c r="K896" s="5">
        <f t="shared" si="147"/>
        <v>5</v>
      </c>
      <c r="L896" s="7">
        <f t="shared" si="148"/>
        <v>44597</v>
      </c>
      <c r="M896" s="5" t="s">
        <v>1135</v>
      </c>
      <c r="U896" s="5" t="s">
        <v>33</v>
      </c>
      <c r="V896" s="5" t="str">
        <f t="shared" si="149"/>
        <v>clientes - varios</v>
      </c>
      <c r="W896" s="5" t="str">
        <f t="shared" si="150"/>
        <v>CLIENTES - VARIOS</v>
      </c>
      <c r="X896" s="5" t="str">
        <f t="shared" si="151"/>
        <v>Clientes - Varios</v>
      </c>
      <c r="Y896" s="5">
        <v>99999999</v>
      </c>
      <c r="Z896" s="5" t="s">
        <v>34</v>
      </c>
      <c r="AA896" s="5" t="s">
        <v>35</v>
      </c>
      <c r="AD896" s="5" t="s">
        <v>36</v>
      </c>
      <c r="AE896" s="5">
        <v>508.47</v>
      </c>
      <c r="AF896" s="5">
        <v>0</v>
      </c>
      <c r="AG896" s="5">
        <v>91.53</v>
      </c>
      <c r="AH896" s="5">
        <f t="shared" si="152"/>
        <v>600</v>
      </c>
    </row>
    <row r="897" spans="1:34" x14ac:dyDescent="0.25">
      <c r="A897" s="5">
        <v>882</v>
      </c>
      <c r="B897" s="5" t="s">
        <v>49</v>
      </c>
      <c r="C897" s="5" t="s">
        <v>30</v>
      </c>
      <c r="D897" s="5" t="s">
        <v>1169</v>
      </c>
      <c r="E897" s="15" t="str">
        <f t="shared" si="153"/>
        <v>B003</v>
      </c>
      <c r="F897" s="15" t="str">
        <f t="shared" si="143"/>
        <v>12586</v>
      </c>
      <c r="G897" s="15" t="str">
        <f t="shared" si="144"/>
        <v>3-1</v>
      </c>
      <c r="H897" s="5" t="s">
        <v>1135</v>
      </c>
      <c r="I897" s="5">
        <f t="shared" si="145"/>
        <v>2</v>
      </c>
      <c r="J897" s="5">
        <f t="shared" si="146"/>
        <v>2022</v>
      </c>
      <c r="K897" s="5">
        <f t="shared" si="147"/>
        <v>5</v>
      </c>
      <c r="L897" s="7">
        <f t="shared" si="148"/>
        <v>44597</v>
      </c>
      <c r="M897" s="5" t="s">
        <v>1135</v>
      </c>
      <c r="U897" s="5" t="s">
        <v>33</v>
      </c>
      <c r="V897" s="5" t="str">
        <f t="shared" si="149"/>
        <v>clientes - varios</v>
      </c>
      <c r="W897" s="5" t="str">
        <f t="shared" si="150"/>
        <v>CLIENTES - VARIOS</v>
      </c>
      <c r="X897" s="5" t="str">
        <f t="shared" si="151"/>
        <v>Clientes - Varios</v>
      </c>
      <c r="Y897" s="5">
        <v>99999999</v>
      </c>
      <c r="Z897" s="5" t="s">
        <v>34</v>
      </c>
      <c r="AA897" s="5" t="s">
        <v>35</v>
      </c>
      <c r="AD897" s="5" t="s">
        <v>36</v>
      </c>
      <c r="AE897" s="5">
        <v>508.47</v>
      </c>
      <c r="AF897" s="5">
        <v>0</v>
      </c>
      <c r="AG897" s="5">
        <v>91.53</v>
      </c>
      <c r="AH897" s="5">
        <f t="shared" si="152"/>
        <v>600</v>
      </c>
    </row>
    <row r="898" spans="1:34" x14ac:dyDescent="0.25">
      <c r="A898" s="5">
        <v>883</v>
      </c>
      <c r="B898" s="5" t="s">
        <v>49</v>
      </c>
      <c r="C898" s="5" t="s">
        <v>30</v>
      </c>
      <c r="D898" s="5" t="s">
        <v>1170</v>
      </c>
      <c r="E898" s="15" t="str">
        <f t="shared" si="153"/>
        <v>B003</v>
      </c>
      <c r="F898" s="15" t="str">
        <f t="shared" si="143"/>
        <v>12585</v>
      </c>
      <c r="G898" s="15" t="str">
        <f t="shared" si="144"/>
        <v>3-1</v>
      </c>
      <c r="H898" s="5" t="s">
        <v>1135</v>
      </c>
      <c r="I898" s="5">
        <f t="shared" si="145"/>
        <v>2</v>
      </c>
      <c r="J898" s="5">
        <f t="shared" si="146"/>
        <v>2022</v>
      </c>
      <c r="K898" s="5">
        <f t="shared" si="147"/>
        <v>5</v>
      </c>
      <c r="L898" s="7">
        <f t="shared" si="148"/>
        <v>44597</v>
      </c>
      <c r="M898" s="5" t="s">
        <v>1135</v>
      </c>
      <c r="U898" s="5" t="s">
        <v>33</v>
      </c>
      <c r="V898" s="5" t="str">
        <f t="shared" si="149"/>
        <v>clientes - varios</v>
      </c>
      <c r="W898" s="5" t="str">
        <f t="shared" si="150"/>
        <v>CLIENTES - VARIOS</v>
      </c>
      <c r="X898" s="5" t="str">
        <f t="shared" si="151"/>
        <v>Clientes - Varios</v>
      </c>
      <c r="Y898" s="5">
        <v>99999999</v>
      </c>
      <c r="Z898" s="5" t="s">
        <v>34</v>
      </c>
      <c r="AA898" s="5" t="s">
        <v>35</v>
      </c>
      <c r="AD898" s="5" t="s">
        <v>36</v>
      </c>
      <c r="AE898" s="5">
        <v>508.47</v>
      </c>
      <c r="AF898" s="5">
        <v>0</v>
      </c>
      <c r="AG898" s="5">
        <v>91.53</v>
      </c>
      <c r="AH898" s="5">
        <f t="shared" si="152"/>
        <v>600</v>
      </c>
    </row>
    <row r="899" spans="1:34" x14ac:dyDescent="0.25">
      <c r="A899" s="5">
        <v>884</v>
      </c>
      <c r="B899" s="5" t="s">
        <v>49</v>
      </c>
      <c r="C899" s="5" t="s">
        <v>30</v>
      </c>
      <c r="D899" s="5" t="s">
        <v>1171</v>
      </c>
      <c r="E899" s="15" t="str">
        <f t="shared" si="153"/>
        <v>B003</v>
      </c>
      <c r="F899" s="15" t="str">
        <f t="shared" si="143"/>
        <v>12584</v>
      </c>
      <c r="G899" s="15" t="str">
        <f t="shared" si="144"/>
        <v>3-1</v>
      </c>
      <c r="H899" s="5" t="s">
        <v>1135</v>
      </c>
      <c r="I899" s="5">
        <f t="shared" si="145"/>
        <v>2</v>
      </c>
      <c r="J899" s="5">
        <f t="shared" si="146"/>
        <v>2022</v>
      </c>
      <c r="K899" s="5">
        <f t="shared" si="147"/>
        <v>5</v>
      </c>
      <c r="L899" s="7">
        <f t="shared" si="148"/>
        <v>44597</v>
      </c>
      <c r="M899" s="5" t="s">
        <v>1135</v>
      </c>
      <c r="U899" s="5" t="s">
        <v>33</v>
      </c>
      <c r="V899" s="5" t="str">
        <f t="shared" si="149"/>
        <v>clientes - varios</v>
      </c>
      <c r="W899" s="5" t="str">
        <f t="shared" si="150"/>
        <v>CLIENTES - VARIOS</v>
      </c>
      <c r="X899" s="5" t="str">
        <f t="shared" si="151"/>
        <v>Clientes - Varios</v>
      </c>
      <c r="Y899" s="5">
        <v>99999999</v>
      </c>
      <c r="Z899" s="5" t="s">
        <v>34</v>
      </c>
      <c r="AA899" s="5" t="s">
        <v>35</v>
      </c>
      <c r="AD899" s="5" t="s">
        <v>36</v>
      </c>
      <c r="AE899" s="5">
        <v>508.47</v>
      </c>
      <c r="AF899" s="5">
        <v>0</v>
      </c>
      <c r="AG899" s="5">
        <v>91.53</v>
      </c>
      <c r="AH899" s="5">
        <f t="shared" si="152"/>
        <v>600</v>
      </c>
    </row>
    <row r="900" spans="1:34" x14ac:dyDescent="0.25">
      <c r="A900" s="5">
        <v>885</v>
      </c>
      <c r="B900" s="5" t="s">
        <v>49</v>
      </c>
      <c r="C900" s="5" t="s">
        <v>30</v>
      </c>
      <c r="D900" s="5" t="s">
        <v>1172</v>
      </c>
      <c r="E900" s="15" t="str">
        <f t="shared" si="153"/>
        <v>B003</v>
      </c>
      <c r="F900" s="15" t="str">
        <f t="shared" si="143"/>
        <v>12583</v>
      </c>
      <c r="G900" s="15" t="str">
        <f t="shared" si="144"/>
        <v>3-1</v>
      </c>
      <c r="H900" s="5" t="s">
        <v>1135</v>
      </c>
      <c r="I900" s="5">
        <f t="shared" si="145"/>
        <v>2</v>
      </c>
      <c r="J900" s="5">
        <f t="shared" si="146"/>
        <v>2022</v>
      </c>
      <c r="K900" s="5">
        <f t="shared" si="147"/>
        <v>5</v>
      </c>
      <c r="L900" s="7">
        <f t="shared" si="148"/>
        <v>44597</v>
      </c>
      <c r="M900" s="5" t="s">
        <v>1135</v>
      </c>
      <c r="U900" s="5" t="s">
        <v>33</v>
      </c>
      <c r="V900" s="5" t="str">
        <f t="shared" si="149"/>
        <v>clientes - varios</v>
      </c>
      <c r="W900" s="5" t="str">
        <f t="shared" si="150"/>
        <v>CLIENTES - VARIOS</v>
      </c>
      <c r="X900" s="5" t="str">
        <f t="shared" si="151"/>
        <v>Clientes - Varios</v>
      </c>
      <c r="Y900" s="5">
        <v>99999999</v>
      </c>
      <c r="Z900" s="5" t="s">
        <v>34</v>
      </c>
      <c r="AA900" s="5" t="s">
        <v>35</v>
      </c>
      <c r="AD900" s="5" t="s">
        <v>36</v>
      </c>
      <c r="AE900" s="5">
        <v>508.47</v>
      </c>
      <c r="AF900" s="5">
        <v>0</v>
      </c>
      <c r="AG900" s="5">
        <v>91.53</v>
      </c>
      <c r="AH900" s="5">
        <f t="shared" si="152"/>
        <v>600</v>
      </c>
    </row>
    <row r="901" spans="1:34" x14ac:dyDescent="0.25">
      <c r="A901" s="5">
        <v>886</v>
      </c>
      <c r="B901" s="5" t="s">
        <v>49</v>
      </c>
      <c r="C901" s="5" t="s">
        <v>30</v>
      </c>
      <c r="D901" s="5" t="s">
        <v>1173</v>
      </c>
      <c r="E901" s="15" t="str">
        <f t="shared" si="153"/>
        <v>B003</v>
      </c>
      <c r="F901" s="15" t="str">
        <f t="shared" si="143"/>
        <v>12582</v>
      </c>
      <c r="G901" s="15" t="str">
        <f t="shared" si="144"/>
        <v>3-1</v>
      </c>
      <c r="H901" s="5" t="s">
        <v>1135</v>
      </c>
      <c r="I901" s="5">
        <f t="shared" si="145"/>
        <v>2</v>
      </c>
      <c r="J901" s="5">
        <f t="shared" si="146"/>
        <v>2022</v>
      </c>
      <c r="K901" s="5">
        <f t="shared" si="147"/>
        <v>5</v>
      </c>
      <c r="L901" s="7">
        <f t="shared" si="148"/>
        <v>44597</v>
      </c>
      <c r="M901" s="5" t="s">
        <v>1135</v>
      </c>
      <c r="U901" s="5" t="s">
        <v>33</v>
      </c>
      <c r="V901" s="5" t="str">
        <f t="shared" si="149"/>
        <v>clientes - varios</v>
      </c>
      <c r="W901" s="5" t="str">
        <f t="shared" si="150"/>
        <v>CLIENTES - VARIOS</v>
      </c>
      <c r="X901" s="5" t="str">
        <f t="shared" si="151"/>
        <v>Clientes - Varios</v>
      </c>
      <c r="Y901" s="5">
        <v>99999999</v>
      </c>
      <c r="Z901" s="5" t="s">
        <v>34</v>
      </c>
      <c r="AA901" s="5" t="s">
        <v>35</v>
      </c>
      <c r="AD901" s="5" t="s">
        <v>36</v>
      </c>
      <c r="AE901" s="5">
        <v>508.47</v>
      </c>
      <c r="AF901" s="5">
        <v>0</v>
      </c>
      <c r="AG901" s="5">
        <v>91.53</v>
      </c>
      <c r="AH901" s="5">
        <f t="shared" si="152"/>
        <v>600</v>
      </c>
    </row>
    <row r="902" spans="1:34" x14ac:dyDescent="0.25">
      <c r="A902" s="5">
        <v>887</v>
      </c>
      <c r="B902" s="5" t="s">
        <v>49</v>
      </c>
      <c r="C902" s="5" t="s">
        <v>30</v>
      </c>
      <c r="D902" s="5" t="s">
        <v>1174</v>
      </c>
      <c r="E902" s="15" t="str">
        <f t="shared" si="153"/>
        <v>B003</v>
      </c>
      <c r="F902" s="15" t="str">
        <f t="shared" si="143"/>
        <v>12581</v>
      </c>
      <c r="G902" s="15" t="str">
        <f t="shared" si="144"/>
        <v>3-1</v>
      </c>
      <c r="H902" s="5" t="s">
        <v>1135</v>
      </c>
      <c r="I902" s="5">
        <f t="shared" si="145"/>
        <v>2</v>
      </c>
      <c r="J902" s="5">
        <f t="shared" si="146"/>
        <v>2022</v>
      </c>
      <c r="K902" s="5">
        <f t="shared" si="147"/>
        <v>5</v>
      </c>
      <c r="L902" s="7">
        <f t="shared" si="148"/>
        <v>44597</v>
      </c>
      <c r="M902" s="5" t="s">
        <v>1135</v>
      </c>
      <c r="U902" s="5" t="s">
        <v>33</v>
      </c>
      <c r="V902" s="5" t="str">
        <f t="shared" si="149"/>
        <v>clientes - varios</v>
      </c>
      <c r="W902" s="5" t="str">
        <f t="shared" si="150"/>
        <v>CLIENTES - VARIOS</v>
      </c>
      <c r="X902" s="5" t="str">
        <f t="shared" si="151"/>
        <v>Clientes - Varios</v>
      </c>
      <c r="Y902" s="5">
        <v>99999999</v>
      </c>
      <c r="Z902" s="5" t="s">
        <v>34</v>
      </c>
      <c r="AA902" s="5" t="s">
        <v>35</v>
      </c>
      <c r="AD902" s="5" t="s">
        <v>36</v>
      </c>
      <c r="AE902" s="5">
        <v>508.47</v>
      </c>
      <c r="AF902" s="5">
        <v>0</v>
      </c>
      <c r="AG902" s="5">
        <v>91.53</v>
      </c>
      <c r="AH902" s="5">
        <f t="shared" si="152"/>
        <v>600</v>
      </c>
    </row>
    <row r="903" spans="1:34" x14ac:dyDescent="0.25">
      <c r="A903" s="5">
        <v>888</v>
      </c>
      <c r="B903" s="5" t="s">
        <v>49</v>
      </c>
      <c r="C903" s="5" t="s">
        <v>30</v>
      </c>
      <c r="D903" s="5" t="s">
        <v>1175</v>
      </c>
      <c r="E903" s="15" t="str">
        <f t="shared" si="153"/>
        <v>B003</v>
      </c>
      <c r="F903" s="15" t="str">
        <f t="shared" si="143"/>
        <v>12580</v>
      </c>
      <c r="G903" s="15" t="str">
        <f t="shared" si="144"/>
        <v>3-1</v>
      </c>
      <c r="H903" s="5" t="s">
        <v>1135</v>
      </c>
      <c r="I903" s="5">
        <f t="shared" si="145"/>
        <v>2</v>
      </c>
      <c r="J903" s="5">
        <f t="shared" si="146"/>
        <v>2022</v>
      </c>
      <c r="K903" s="5">
        <f t="shared" si="147"/>
        <v>5</v>
      </c>
      <c r="L903" s="7">
        <f t="shared" si="148"/>
        <v>44597</v>
      </c>
      <c r="M903" s="5" t="s">
        <v>1135</v>
      </c>
      <c r="U903" s="5" t="s">
        <v>33</v>
      </c>
      <c r="V903" s="5" t="str">
        <f t="shared" si="149"/>
        <v>clientes - varios</v>
      </c>
      <c r="W903" s="5" t="str">
        <f t="shared" si="150"/>
        <v>CLIENTES - VARIOS</v>
      </c>
      <c r="X903" s="5" t="str">
        <f t="shared" si="151"/>
        <v>Clientes - Varios</v>
      </c>
      <c r="Y903" s="5">
        <v>99999999</v>
      </c>
      <c r="Z903" s="5" t="s">
        <v>34</v>
      </c>
      <c r="AA903" s="5" t="s">
        <v>35</v>
      </c>
      <c r="AD903" s="5" t="s">
        <v>36</v>
      </c>
      <c r="AE903" s="5">
        <v>508.47</v>
      </c>
      <c r="AF903" s="5">
        <v>0</v>
      </c>
      <c r="AG903" s="5">
        <v>91.53</v>
      </c>
      <c r="AH903" s="5">
        <f t="shared" si="152"/>
        <v>600</v>
      </c>
    </row>
    <row r="904" spans="1:34" x14ac:dyDescent="0.25">
      <c r="A904" s="5">
        <v>889</v>
      </c>
      <c r="B904" s="5" t="s">
        <v>49</v>
      </c>
      <c r="C904" s="5" t="s">
        <v>30</v>
      </c>
      <c r="D904" s="5" t="s">
        <v>1176</v>
      </c>
      <c r="E904" s="15" t="str">
        <f t="shared" si="153"/>
        <v>B003</v>
      </c>
      <c r="F904" s="15" t="str">
        <f t="shared" si="143"/>
        <v>12579</v>
      </c>
      <c r="G904" s="15" t="str">
        <f t="shared" si="144"/>
        <v>3-1</v>
      </c>
      <c r="H904" s="5" t="s">
        <v>1135</v>
      </c>
      <c r="I904" s="5">
        <f t="shared" si="145"/>
        <v>2</v>
      </c>
      <c r="J904" s="5">
        <f t="shared" si="146"/>
        <v>2022</v>
      </c>
      <c r="K904" s="5">
        <f t="shared" si="147"/>
        <v>5</v>
      </c>
      <c r="L904" s="7">
        <f t="shared" si="148"/>
        <v>44597</v>
      </c>
      <c r="M904" s="5" t="s">
        <v>1135</v>
      </c>
      <c r="U904" s="5" t="s">
        <v>33</v>
      </c>
      <c r="V904" s="5" t="str">
        <f t="shared" si="149"/>
        <v>clientes - varios</v>
      </c>
      <c r="W904" s="5" t="str">
        <f t="shared" si="150"/>
        <v>CLIENTES - VARIOS</v>
      </c>
      <c r="X904" s="5" t="str">
        <f t="shared" si="151"/>
        <v>Clientes - Varios</v>
      </c>
      <c r="Y904" s="5">
        <v>99999999</v>
      </c>
      <c r="Z904" s="5" t="s">
        <v>34</v>
      </c>
      <c r="AA904" s="5" t="s">
        <v>35</v>
      </c>
      <c r="AD904" s="5" t="s">
        <v>36</v>
      </c>
      <c r="AE904" s="5">
        <v>508.47</v>
      </c>
      <c r="AF904" s="5">
        <v>0</v>
      </c>
      <c r="AG904" s="5">
        <v>91.53</v>
      </c>
      <c r="AH904" s="5">
        <f t="shared" si="152"/>
        <v>600</v>
      </c>
    </row>
    <row r="905" spans="1:34" x14ac:dyDescent="0.25">
      <c r="A905" s="5">
        <v>890</v>
      </c>
      <c r="B905" s="5" t="s">
        <v>49</v>
      </c>
      <c r="C905" s="5" t="s">
        <v>30</v>
      </c>
      <c r="D905" s="5" t="s">
        <v>1177</v>
      </c>
      <c r="E905" s="15" t="str">
        <f t="shared" si="153"/>
        <v>B003</v>
      </c>
      <c r="F905" s="15" t="str">
        <f t="shared" si="143"/>
        <v>12578</v>
      </c>
      <c r="G905" s="15" t="str">
        <f t="shared" si="144"/>
        <v>3-1</v>
      </c>
      <c r="H905" s="5" t="s">
        <v>1135</v>
      </c>
      <c r="I905" s="5">
        <f t="shared" si="145"/>
        <v>2</v>
      </c>
      <c r="J905" s="5">
        <f t="shared" si="146"/>
        <v>2022</v>
      </c>
      <c r="K905" s="5">
        <f t="shared" si="147"/>
        <v>5</v>
      </c>
      <c r="L905" s="7">
        <f t="shared" si="148"/>
        <v>44597</v>
      </c>
      <c r="M905" s="5" t="s">
        <v>1135</v>
      </c>
      <c r="U905" s="5" t="s">
        <v>33</v>
      </c>
      <c r="V905" s="5" t="str">
        <f t="shared" si="149"/>
        <v>clientes - varios</v>
      </c>
      <c r="W905" s="5" t="str">
        <f t="shared" si="150"/>
        <v>CLIENTES - VARIOS</v>
      </c>
      <c r="X905" s="5" t="str">
        <f t="shared" si="151"/>
        <v>Clientes - Varios</v>
      </c>
      <c r="Y905" s="5">
        <v>99999999</v>
      </c>
      <c r="Z905" s="5" t="s">
        <v>34</v>
      </c>
      <c r="AA905" s="5" t="s">
        <v>35</v>
      </c>
      <c r="AD905" s="5" t="s">
        <v>36</v>
      </c>
      <c r="AE905" s="5">
        <v>508.47</v>
      </c>
      <c r="AF905" s="5">
        <v>0</v>
      </c>
      <c r="AG905" s="5">
        <v>91.53</v>
      </c>
      <c r="AH905" s="5">
        <f t="shared" si="152"/>
        <v>600</v>
      </c>
    </row>
    <row r="906" spans="1:34" x14ac:dyDescent="0.25">
      <c r="A906" s="5">
        <v>891</v>
      </c>
      <c r="B906" s="5" t="s">
        <v>49</v>
      </c>
      <c r="C906" s="5" t="s">
        <v>30</v>
      </c>
      <c r="D906" s="5" t="s">
        <v>1178</v>
      </c>
      <c r="E906" s="15" t="str">
        <f t="shared" si="153"/>
        <v>B003</v>
      </c>
      <c r="F906" s="15" t="str">
        <f t="shared" si="143"/>
        <v>12577</v>
      </c>
      <c r="G906" s="15" t="str">
        <f t="shared" si="144"/>
        <v>3-1</v>
      </c>
      <c r="H906" s="5" t="s">
        <v>1135</v>
      </c>
      <c r="I906" s="5">
        <f t="shared" si="145"/>
        <v>2</v>
      </c>
      <c r="J906" s="5">
        <f t="shared" si="146"/>
        <v>2022</v>
      </c>
      <c r="K906" s="5">
        <f t="shared" si="147"/>
        <v>5</v>
      </c>
      <c r="L906" s="7">
        <f t="shared" si="148"/>
        <v>44597</v>
      </c>
      <c r="M906" s="5" t="s">
        <v>1135</v>
      </c>
      <c r="U906" s="5" t="s">
        <v>33</v>
      </c>
      <c r="V906" s="5" t="str">
        <f t="shared" si="149"/>
        <v>clientes - varios</v>
      </c>
      <c r="W906" s="5" t="str">
        <f t="shared" si="150"/>
        <v>CLIENTES - VARIOS</v>
      </c>
      <c r="X906" s="5" t="str">
        <f t="shared" si="151"/>
        <v>Clientes - Varios</v>
      </c>
      <c r="Y906" s="5">
        <v>99999999</v>
      </c>
      <c r="Z906" s="5" t="s">
        <v>34</v>
      </c>
      <c r="AA906" s="5" t="s">
        <v>35</v>
      </c>
      <c r="AD906" s="5" t="s">
        <v>36</v>
      </c>
      <c r="AE906" s="5">
        <v>508.47</v>
      </c>
      <c r="AF906" s="5">
        <v>0</v>
      </c>
      <c r="AG906" s="5">
        <v>91.53</v>
      </c>
      <c r="AH906" s="5">
        <f t="shared" si="152"/>
        <v>600</v>
      </c>
    </row>
    <row r="907" spans="1:34" x14ac:dyDescent="0.25">
      <c r="A907" s="5">
        <v>892</v>
      </c>
      <c r="B907" s="5" t="s">
        <v>49</v>
      </c>
      <c r="C907" s="5" t="s">
        <v>30</v>
      </c>
      <c r="D907" s="5" t="s">
        <v>1179</v>
      </c>
      <c r="E907" s="15" t="str">
        <f t="shared" si="153"/>
        <v>B003</v>
      </c>
      <c r="F907" s="15" t="str">
        <f t="shared" si="143"/>
        <v>12576</v>
      </c>
      <c r="G907" s="15" t="str">
        <f t="shared" si="144"/>
        <v>3-1</v>
      </c>
      <c r="H907" s="5" t="s">
        <v>1135</v>
      </c>
      <c r="I907" s="5">
        <f t="shared" si="145"/>
        <v>2</v>
      </c>
      <c r="J907" s="5">
        <f t="shared" si="146"/>
        <v>2022</v>
      </c>
      <c r="K907" s="5">
        <f t="shared" si="147"/>
        <v>5</v>
      </c>
      <c r="L907" s="7">
        <f t="shared" si="148"/>
        <v>44597</v>
      </c>
      <c r="M907" s="5" t="s">
        <v>1135</v>
      </c>
      <c r="U907" s="5" t="s">
        <v>33</v>
      </c>
      <c r="V907" s="5" t="str">
        <f t="shared" si="149"/>
        <v>clientes - varios</v>
      </c>
      <c r="W907" s="5" t="str">
        <f t="shared" si="150"/>
        <v>CLIENTES - VARIOS</v>
      </c>
      <c r="X907" s="5" t="str">
        <f t="shared" si="151"/>
        <v>Clientes - Varios</v>
      </c>
      <c r="Y907" s="5">
        <v>99999999</v>
      </c>
      <c r="Z907" s="5" t="s">
        <v>34</v>
      </c>
      <c r="AA907" s="5" t="s">
        <v>35</v>
      </c>
      <c r="AD907" s="5" t="s">
        <v>36</v>
      </c>
      <c r="AE907" s="5">
        <v>508.47</v>
      </c>
      <c r="AF907" s="5">
        <v>0</v>
      </c>
      <c r="AG907" s="5">
        <v>91.53</v>
      </c>
      <c r="AH907" s="5">
        <f t="shared" si="152"/>
        <v>600</v>
      </c>
    </row>
    <row r="908" spans="1:34" x14ac:dyDescent="0.25">
      <c r="A908" s="5">
        <v>893</v>
      </c>
      <c r="B908" s="5" t="s">
        <v>49</v>
      </c>
      <c r="C908" s="5" t="s">
        <v>30</v>
      </c>
      <c r="D908" s="5" t="s">
        <v>1180</v>
      </c>
      <c r="E908" s="15" t="str">
        <f t="shared" si="153"/>
        <v>B003</v>
      </c>
      <c r="F908" s="15" t="str">
        <f t="shared" si="143"/>
        <v>12575</v>
      </c>
      <c r="G908" s="15" t="str">
        <f t="shared" si="144"/>
        <v>3-1</v>
      </c>
      <c r="H908" s="5" t="s">
        <v>1135</v>
      </c>
      <c r="I908" s="5">
        <f t="shared" si="145"/>
        <v>2</v>
      </c>
      <c r="J908" s="5">
        <f t="shared" si="146"/>
        <v>2022</v>
      </c>
      <c r="K908" s="5">
        <f t="shared" si="147"/>
        <v>5</v>
      </c>
      <c r="L908" s="7">
        <f t="shared" si="148"/>
        <v>44597</v>
      </c>
      <c r="M908" s="5" t="s">
        <v>1135</v>
      </c>
      <c r="U908" s="5" t="s">
        <v>33</v>
      </c>
      <c r="V908" s="5" t="str">
        <f t="shared" si="149"/>
        <v>clientes - varios</v>
      </c>
      <c r="W908" s="5" t="str">
        <f t="shared" si="150"/>
        <v>CLIENTES - VARIOS</v>
      </c>
      <c r="X908" s="5" t="str">
        <f t="shared" si="151"/>
        <v>Clientes - Varios</v>
      </c>
      <c r="Y908" s="5">
        <v>99999999</v>
      </c>
      <c r="Z908" s="5" t="s">
        <v>34</v>
      </c>
      <c r="AA908" s="5" t="s">
        <v>35</v>
      </c>
      <c r="AD908" s="5" t="s">
        <v>36</v>
      </c>
      <c r="AE908" s="5">
        <v>508.47</v>
      </c>
      <c r="AF908" s="5">
        <v>0</v>
      </c>
      <c r="AG908" s="5">
        <v>91.53</v>
      </c>
      <c r="AH908" s="5">
        <f t="shared" si="152"/>
        <v>600</v>
      </c>
    </row>
    <row r="909" spans="1:34" x14ac:dyDescent="0.25">
      <c r="A909" s="5">
        <v>894</v>
      </c>
      <c r="B909" s="5" t="s">
        <v>49</v>
      </c>
      <c r="C909" s="5" t="s">
        <v>30</v>
      </c>
      <c r="D909" s="5" t="s">
        <v>1181</v>
      </c>
      <c r="E909" s="15" t="str">
        <f t="shared" si="153"/>
        <v>B003</v>
      </c>
      <c r="F909" s="15" t="str">
        <f t="shared" si="143"/>
        <v>12574</v>
      </c>
      <c r="G909" s="15" t="str">
        <f t="shared" si="144"/>
        <v>3-1</v>
      </c>
      <c r="H909" s="5" t="s">
        <v>1135</v>
      </c>
      <c r="I909" s="5">
        <f t="shared" si="145"/>
        <v>2</v>
      </c>
      <c r="J909" s="5">
        <f t="shared" si="146"/>
        <v>2022</v>
      </c>
      <c r="K909" s="5">
        <f t="shared" si="147"/>
        <v>5</v>
      </c>
      <c r="L909" s="7">
        <f t="shared" si="148"/>
        <v>44597</v>
      </c>
      <c r="M909" s="5" t="s">
        <v>1135</v>
      </c>
      <c r="U909" s="5" t="s">
        <v>33</v>
      </c>
      <c r="V909" s="5" t="str">
        <f t="shared" si="149"/>
        <v>clientes - varios</v>
      </c>
      <c r="W909" s="5" t="str">
        <f t="shared" si="150"/>
        <v>CLIENTES - VARIOS</v>
      </c>
      <c r="X909" s="5" t="str">
        <f t="shared" si="151"/>
        <v>Clientes - Varios</v>
      </c>
      <c r="Y909" s="5">
        <v>99999999</v>
      </c>
      <c r="Z909" s="5" t="s">
        <v>34</v>
      </c>
      <c r="AA909" s="5" t="s">
        <v>35</v>
      </c>
      <c r="AD909" s="5" t="s">
        <v>36</v>
      </c>
      <c r="AE909" s="5">
        <v>508.47</v>
      </c>
      <c r="AF909" s="5">
        <v>0</v>
      </c>
      <c r="AG909" s="5">
        <v>91.53</v>
      </c>
      <c r="AH909" s="5">
        <f t="shared" si="152"/>
        <v>600</v>
      </c>
    </row>
    <row r="910" spans="1:34" x14ac:dyDescent="0.25">
      <c r="A910" s="5">
        <v>895</v>
      </c>
      <c r="B910" s="5" t="s">
        <v>49</v>
      </c>
      <c r="C910" s="5" t="s">
        <v>30</v>
      </c>
      <c r="D910" s="5" t="s">
        <v>1182</v>
      </c>
      <c r="E910" s="15" t="str">
        <f t="shared" si="153"/>
        <v>B003</v>
      </c>
      <c r="F910" s="15" t="str">
        <f t="shared" si="143"/>
        <v>12573</v>
      </c>
      <c r="G910" s="15" t="str">
        <f t="shared" si="144"/>
        <v>3-1</v>
      </c>
      <c r="H910" s="5" t="s">
        <v>1135</v>
      </c>
      <c r="I910" s="5">
        <f t="shared" si="145"/>
        <v>2</v>
      </c>
      <c r="J910" s="5">
        <f t="shared" si="146"/>
        <v>2022</v>
      </c>
      <c r="K910" s="5">
        <f t="shared" si="147"/>
        <v>5</v>
      </c>
      <c r="L910" s="7">
        <f t="shared" si="148"/>
        <v>44597</v>
      </c>
      <c r="M910" s="5" t="s">
        <v>1135</v>
      </c>
      <c r="U910" s="5" t="s">
        <v>33</v>
      </c>
      <c r="V910" s="5" t="str">
        <f t="shared" si="149"/>
        <v>clientes - varios</v>
      </c>
      <c r="W910" s="5" t="str">
        <f t="shared" si="150"/>
        <v>CLIENTES - VARIOS</v>
      </c>
      <c r="X910" s="5" t="str">
        <f t="shared" si="151"/>
        <v>Clientes - Varios</v>
      </c>
      <c r="Y910" s="5">
        <v>99999999</v>
      </c>
      <c r="Z910" s="5" t="s">
        <v>34</v>
      </c>
      <c r="AA910" s="5" t="s">
        <v>35</v>
      </c>
      <c r="AD910" s="5" t="s">
        <v>36</v>
      </c>
      <c r="AE910" s="5">
        <v>508.47</v>
      </c>
      <c r="AF910" s="5">
        <v>0</v>
      </c>
      <c r="AG910" s="5">
        <v>91.53</v>
      </c>
      <c r="AH910" s="5">
        <f t="shared" si="152"/>
        <v>600</v>
      </c>
    </row>
    <row r="911" spans="1:34" x14ac:dyDescent="0.25">
      <c r="A911" s="5">
        <v>896</v>
      </c>
      <c r="B911" s="5" t="s">
        <v>49</v>
      </c>
      <c r="C911" s="5" t="s">
        <v>30</v>
      </c>
      <c r="D911" s="5" t="s">
        <v>1183</v>
      </c>
      <c r="E911" s="15" t="str">
        <f t="shared" si="153"/>
        <v>B003</v>
      </c>
      <c r="F911" s="15" t="str">
        <f t="shared" si="143"/>
        <v>12572</v>
      </c>
      <c r="G911" s="15" t="str">
        <f t="shared" si="144"/>
        <v>3-1</v>
      </c>
      <c r="H911" s="5" t="s">
        <v>1135</v>
      </c>
      <c r="I911" s="5">
        <f t="shared" si="145"/>
        <v>2</v>
      </c>
      <c r="J911" s="5">
        <f t="shared" si="146"/>
        <v>2022</v>
      </c>
      <c r="K911" s="5">
        <f t="shared" si="147"/>
        <v>5</v>
      </c>
      <c r="L911" s="7">
        <f t="shared" si="148"/>
        <v>44597</v>
      </c>
      <c r="M911" s="5" t="s">
        <v>1135</v>
      </c>
      <c r="U911" s="5" t="s">
        <v>33</v>
      </c>
      <c r="V911" s="5" t="str">
        <f t="shared" si="149"/>
        <v>clientes - varios</v>
      </c>
      <c r="W911" s="5" t="str">
        <f t="shared" si="150"/>
        <v>CLIENTES - VARIOS</v>
      </c>
      <c r="X911" s="5" t="str">
        <f t="shared" si="151"/>
        <v>Clientes - Varios</v>
      </c>
      <c r="Y911" s="5">
        <v>99999999</v>
      </c>
      <c r="Z911" s="5" t="s">
        <v>34</v>
      </c>
      <c r="AA911" s="5" t="s">
        <v>35</v>
      </c>
      <c r="AD911" s="5" t="s">
        <v>36</v>
      </c>
      <c r="AE911" s="5">
        <v>508.47</v>
      </c>
      <c r="AF911" s="5">
        <v>0</v>
      </c>
      <c r="AG911" s="5">
        <v>91.53</v>
      </c>
      <c r="AH911" s="5">
        <f t="shared" si="152"/>
        <v>600</v>
      </c>
    </row>
    <row r="912" spans="1:34" x14ac:dyDescent="0.25">
      <c r="A912" s="5">
        <v>897</v>
      </c>
      <c r="B912" s="5" t="s">
        <v>49</v>
      </c>
      <c r="C912" s="5" t="s">
        <v>30</v>
      </c>
      <c r="D912" s="5" t="s">
        <v>1184</v>
      </c>
      <c r="E912" s="15" t="str">
        <f t="shared" si="153"/>
        <v>B003</v>
      </c>
      <c r="F912" s="15" t="str">
        <f t="shared" si="143"/>
        <v>12571</v>
      </c>
      <c r="G912" s="15" t="str">
        <f t="shared" si="144"/>
        <v>3-1</v>
      </c>
      <c r="H912" s="5" t="s">
        <v>1135</v>
      </c>
      <c r="I912" s="5">
        <f t="shared" si="145"/>
        <v>2</v>
      </c>
      <c r="J912" s="5">
        <f t="shared" si="146"/>
        <v>2022</v>
      </c>
      <c r="K912" s="5">
        <f t="shared" si="147"/>
        <v>5</v>
      </c>
      <c r="L912" s="7">
        <f t="shared" si="148"/>
        <v>44597</v>
      </c>
      <c r="M912" s="5" t="s">
        <v>1135</v>
      </c>
      <c r="U912" s="5" t="s">
        <v>33</v>
      </c>
      <c r="V912" s="5" t="str">
        <f t="shared" si="149"/>
        <v>clientes - varios</v>
      </c>
      <c r="W912" s="5" t="str">
        <f t="shared" si="150"/>
        <v>CLIENTES - VARIOS</v>
      </c>
      <c r="X912" s="5" t="str">
        <f t="shared" si="151"/>
        <v>Clientes - Varios</v>
      </c>
      <c r="Y912" s="5">
        <v>99999999</v>
      </c>
      <c r="Z912" s="5" t="s">
        <v>34</v>
      </c>
      <c r="AA912" s="5" t="s">
        <v>35</v>
      </c>
      <c r="AD912" s="5" t="s">
        <v>36</v>
      </c>
      <c r="AE912" s="5">
        <v>508.47</v>
      </c>
      <c r="AF912" s="5">
        <v>0</v>
      </c>
      <c r="AG912" s="5">
        <v>91.53</v>
      </c>
      <c r="AH912" s="5">
        <f t="shared" si="152"/>
        <v>600</v>
      </c>
    </row>
    <row r="913" spans="1:34" x14ac:dyDescent="0.25">
      <c r="A913" s="5">
        <v>898</v>
      </c>
      <c r="B913" s="5" t="s">
        <v>49</v>
      </c>
      <c r="C913" s="5" t="s">
        <v>30</v>
      </c>
      <c r="D913" s="5" t="s">
        <v>1185</v>
      </c>
      <c r="E913" s="15" t="str">
        <f t="shared" si="153"/>
        <v>B003</v>
      </c>
      <c r="F913" s="15" t="str">
        <f t="shared" ref="F913:F976" si="154">IF(LEFT(RIGHT(D913,5),1)="-",RIGHT(D913,4),RIGHT(D913,5))</f>
        <v>12570</v>
      </c>
      <c r="G913" s="15" t="str">
        <f t="shared" ref="G913:G976" si="155">MID(D913,4,3)</f>
        <v>3-1</v>
      </c>
      <c r="H913" s="5" t="s">
        <v>1135</v>
      </c>
      <c r="I913" s="5">
        <f t="shared" ref="I913:I976" si="156">MONTH(H913)</f>
        <v>2</v>
      </c>
      <c r="J913" s="5">
        <f t="shared" ref="J913:J976" si="157">YEAR(H913)</f>
        <v>2022</v>
      </c>
      <c r="K913" s="5">
        <f t="shared" ref="K913:K976" si="158">DAY(H913)</f>
        <v>5</v>
      </c>
      <c r="L913" s="7">
        <f t="shared" ref="L913:L976" si="159">DATE(J913,I913,K913)</f>
        <v>44597</v>
      </c>
      <c r="M913" s="5" t="s">
        <v>1135</v>
      </c>
      <c r="U913" s="5" t="s">
        <v>33</v>
      </c>
      <c r="V913" s="5" t="str">
        <f t="shared" ref="V913:V976" si="160">LOWER(U913)</f>
        <v>clientes - varios</v>
      </c>
      <c r="W913" s="5" t="str">
        <f t="shared" ref="W913:W976" si="161">UPPER(U913)</f>
        <v>CLIENTES - VARIOS</v>
      </c>
      <c r="X913" s="5" t="str">
        <f t="shared" ref="X913:X976" si="162">PROPER(W913)</f>
        <v>Clientes - Varios</v>
      </c>
      <c r="Y913" s="5">
        <v>99999999</v>
      </c>
      <c r="Z913" s="5" t="s">
        <v>34</v>
      </c>
      <c r="AA913" s="5" t="s">
        <v>35</v>
      </c>
      <c r="AD913" s="5" t="s">
        <v>36</v>
      </c>
      <c r="AE913" s="5">
        <v>508.47</v>
      </c>
      <c r="AF913" s="5">
        <v>0</v>
      </c>
      <c r="AG913" s="5">
        <v>91.53</v>
      </c>
      <c r="AH913" s="5">
        <f t="shared" ref="AH913:AH976" si="163">AE913+AG913</f>
        <v>600</v>
      </c>
    </row>
    <row r="914" spans="1:34" x14ac:dyDescent="0.25">
      <c r="A914" s="5">
        <v>899</v>
      </c>
      <c r="B914" s="5" t="s">
        <v>49</v>
      </c>
      <c r="C914" s="5" t="s">
        <v>30</v>
      </c>
      <c r="D914" s="5" t="s">
        <v>1186</v>
      </c>
      <c r="E914" s="15" t="str">
        <f t="shared" ref="E914:E977" si="164">LEFT(D914,4)</f>
        <v>B003</v>
      </c>
      <c r="F914" s="15" t="str">
        <f t="shared" si="154"/>
        <v>12569</v>
      </c>
      <c r="G914" s="15" t="str">
        <f t="shared" si="155"/>
        <v>3-1</v>
      </c>
      <c r="H914" s="5" t="s">
        <v>1135</v>
      </c>
      <c r="I914" s="5">
        <f t="shared" si="156"/>
        <v>2</v>
      </c>
      <c r="J914" s="5">
        <f t="shared" si="157"/>
        <v>2022</v>
      </c>
      <c r="K914" s="5">
        <f t="shared" si="158"/>
        <v>5</v>
      </c>
      <c r="L914" s="7">
        <f t="shared" si="159"/>
        <v>44597</v>
      </c>
      <c r="M914" s="5" t="s">
        <v>1135</v>
      </c>
      <c r="U914" s="5" t="s">
        <v>33</v>
      </c>
      <c r="V914" s="5" t="str">
        <f t="shared" si="160"/>
        <v>clientes - varios</v>
      </c>
      <c r="W914" s="5" t="str">
        <f t="shared" si="161"/>
        <v>CLIENTES - VARIOS</v>
      </c>
      <c r="X914" s="5" t="str">
        <f t="shared" si="162"/>
        <v>Clientes - Varios</v>
      </c>
      <c r="Y914" s="5">
        <v>99999999</v>
      </c>
      <c r="Z914" s="5" t="s">
        <v>34</v>
      </c>
      <c r="AA914" s="5" t="s">
        <v>35</v>
      </c>
      <c r="AD914" s="5" t="s">
        <v>36</v>
      </c>
      <c r="AE914" s="5">
        <v>508.47</v>
      </c>
      <c r="AF914" s="5">
        <v>0</v>
      </c>
      <c r="AG914" s="5">
        <v>91.53</v>
      </c>
      <c r="AH914" s="5">
        <f t="shared" si="163"/>
        <v>600</v>
      </c>
    </row>
    <row r="915" spans="1:34" x14ac:dyDescent="0.25">
      <c r="A915" s="5">
        <v>900</v>
      </c>
      <c r="B915" s="5" t="s">
        <v>49</v>
      </c>
      <c r="C915" s="5" t="s">
        <v>30</v>
      </c>
      <c r="D915" s="5" t="s">
        <v>1187</v>
      </c>
      <c r="E915" s="15" t="str">
        <f t="shared" si="164"/>
        <v>B003</v>
      </c>
      <c r="F915" s="15" t="str">
        <f t="shared" si="154"/>
        <v>12568</v>
      </c>
      <c r="G915" s="15" t="str">
        <f t="shared" si="155"/>
        <v>3-1</v>
      </c>
      <c r="H915" s="5" t="s">
        <v>1135</v>
      </c>
      <c r="I915" s="5">
        <f t="shared" si="156"/>
        <v>2</v>
      </c>
      <c r="J915" s="5">
        <f t="shared" si="157"/>
        <v>2022</v>
      </c>
      <c r="K915" s="5">
        <f t="shared" si="158"/>
        <v>5</v>
      </c>
      <c r="L915" s="7">
        <f t="shared" si="159"/>
        <v>44597</v>
      </c>
      <c r="M915" s="5" t="s">
        <v>1135</v>
      </c>
      <c r="U915" s="5" t="s">
        <v>33</v>
      </c>
      <c r="V915" s="5" t="str">
        <f t="shared" si="160"/>
        <v>clientes - varios</v>
      </c>
      <c r="W915" s="5" t="str">
        <f t="shared" si="161"/>
        <v>CLIENTES - VARIOS</v>
      </c>
      <c r="X915" s="5" t="str">
        <f t="shared" si="162"/>
        <v>Clientes - Varios</v>
      </c>
      <c r="Y915" s="5">
        <v>99999999</v>
      </c>
      <c r="Z915" s="5" t="s">
        <v>34</v>
      </c>
      <c r="AA915" s="5" t="s">
        <v>35</v>
      </c>
      <c r="AD915" s="5" t="s">
        <v>36</v>
      </c>
      <c r="AE915" s="5">
        <v>508.47</v>
      </c>
      <c r="AF915" s="5">
        <v>0</v>
      </c>
      <c r="AG915" s="5">
        <v>91.53</v>
      </c>
      <c r="AH915" s="5">
        <f t="shared" si="163"/>
        <v>600</v>
      </c>
    </row>
    <row r="916" spans="1:34" x14ac:dyDescent="0.25">
      <c r="A916" s="5">
        <v>901</v>
      </c>
      <c r="B916" s="5" t="s">
        <v>49</v>
      </c>
      <c r="C916" s="5" t="s">
        <v>30</v>
      </c>
      <c r="D916" s="5" t="s">
        <v>1188</v>
      </c>
      <c r="E916" s="15" t="str">
        <f t="shared" si="164"/>
        <v>B003</v>
      </c>
      <c r="F916" s="15" t="str">
        <f t="shared" si="154"/>
        <v>12567</v>
      </c>
      <c r="G916" s="15" t="str">
        <f t="shared" si="155"/>
        <v>3-1</v>
      </c>
      <c r="H916" s="5" t="s">
        <v>1135</v>
      </c>
      <c r="I916" s="5">
        <f t="shared" si="156"/>
        <v>2</v>
      </c>
      <c r="J916" s="5">
        <f t="shared" si="157"/>
        <v>2022</v>
      </c>
      <c r="K916" s="5">
        <f t="shared" si="158"/>
        <v>5</v>
      </c>
      <c r="L916" s="7">
        <f t="shared" si="159"/>
        <v>44597</v>
      </c>
      <c r="M916" s="5" t="s">
        <v>1135</v>
      </c>
      <c r="U916" s="5" t="s">
        <v>33</v>
      </c>
      <c r="V916" s="5" t="str">
        <f t="shared" si="160"/>
        <v>clientes - varios</v>
      </c>
      <c r="W916" s="5" t="str">
        <f t="shared" si="161"/>
        <v>CLIENTES - VARIOS</v>
      </c>
      <c r="X916" s="5" t="str">
        <f t="shared" si="162"/>
        <v>Clientes - Varios</v>
      </c>
      <c r="Y916" s="5">
        <v>99999999</v>
      </c>
      <c r="Z916" s="5" t="s">
        <v>34</v>
      </c>
      <c r="AA916" s="5" t="s">
        <v>35</v>
      </c>
      <c r="AD916" s="5" t="s">
        <v>36</v>
      </c>
      <c r="AE916" s="5">
        <v>508.47</v>
      </c>
      <c r="AF916" s="5">
        <v>0</v>
      </c>
      <c r="AG916" s="5">
        <v>91.53</v>
      </c>
      <c r="AH916" s="5">
        <f t="shared" si="163"/>
        <v>600</v>
      </c>
    </row>
    <row r="917" spans="1:34" x14ac:dyDescent="0.25">
      <c r="A917" s="5">
        <v>902</v>
      </c>
      <c r="B917" s="5" t="s">
        <v>49</v>
      </c>
      <c r="C917" s="5" t="s">
        <v>30</v>
      </c>
      <c r="D917" s="5" t="s">
        <v>1189</v>
      </c>
      <c r="E917" s="15" t="str">
        <f t="shared" si="164"/>
        <v>B003</v>
      </c>
      <c r="F917" s="15" t="str">
        <f t="shared" si="154"/>
        <v>12566</v>
      </c>
      <c r="G917" s="15" t="str">
        <f t="shared" si="155"/>
        <v>3-1</v>
      </c>
      <c r="H917" s="5" t="s">
        <v>1135</v>
      </c>
      <c r="I917" s="5">
        <f t="shared" si="156"/>
        <v>2</v>
      </c>
      <c r="J917" s="5">
        <f t="shared" si="157"/>
        <v>2022</v>
      </c>
      <c r="K917" s="5">
        <f t="shared" si="158"/>
        <v>5</v>
      </c>
      <c r="L917" s="7">
        <f t="shared" si="159"/>
        <v>44597</v>
      </c>
      <c r="M917" s="5" t="s">
        <v>1135</v>
      </c>
      <c r="U917" s="5" t="s">
        <v>33</v>
      </c>
      <c r="V917" s="5" t="str">
        <f t="shared" si="160"/>
        <v>clientes - varios</v>
      </c>
      <c r="W917" s="5" t="str">
        <f t="shared" si="161"/>
        <v>CLIENTES - VARIOS</v>
      </c>
      <c r="X917" s="5" t="str">
        <f t="shared" si="162"/>
        <v>Clientes - Varios</v>
      </c>
      <c r="Y917" s="5">
        <v>99999999</v>
      </c>
      <c r="Z917" s="5" t="s">
        <v>34</v>
      </c>
      <c r="AA917" s="5" t="s">
        <v>35</v>
      </c>
      <c r="AD917" s="5" t="s">
        <v>36</v>
      </c>
      <c r="AE917" s="5">
        <v>508.47</v>
      </c>
      <c r="AF917" s="5">
        <v>0</v>
      </c>
      <c r="AG917" s="5">
        <v>91.53</v>
      </c>
      <c r="AH917" s="5">
        <f t="shared" si="163"/>
        <v>600</v>
      </c>
    </row>
    <row r="918" spans="1:34" x14ac:dyDescent="0.25">
      <c r="A918" s="5">
        <v>903</v>
      </c>
      <c r="B918" s="5" t="s">
        <v>49</v>
      </c>
      <c r="C918" s="5" t="s">
        <v>30</v>
      </c>
      <c r="D918" s="5" t="s">
        <v>1190</v>
      </c>
      <c r="E918" s="15" t="str">
        <f t="shared" si="164"/>
        <v>B003</v>
      </c>
      <c r="F918" s="15" t="str">
        <f t="shared" si="154"/>
        <v>12565</v>
      </c>
      <c r="G918" s="15" t="str">
        <f t="shared" si="155"/>
        <v>3-1</v>
      </c>
      <c r="H918" s="5" t="s">
        <v>1135</v>
      </c>
      <c r="I918" s="5">
        <f t="shared" si="156"/>
        <v>2</v>
      </c>
      <c r="J918" s="5">
        <f t="shared" si="157"/>
        <v>2022</v>
      </c>
      <c r="K918" s="5">
        <f t="shared" si="158"/>
        <v>5</v>
      </c>
      <c r="L918" s="7">
        <f t="shared" si="159"/>
        <v>44597</v>
      </c>
      <c r="M918" s="5" t="s">
        <v>1135</v>
      </c>
      <c r="U918" s="5" t="s">
        <v>33</v>
      </c>
      <c r="V918" s="5" t="str">
        <f t="shared" si="160"/>
        <v>clientes - varios</v>
      </c>
      <c r="W918" s="5" t="str">
        <f t="shared" si="161"/>
        <v>CLIENTES - VARIOS</v>
      </c>
      <c r="X918" s="5" t="str">
        <f t="shared" si="162"/>
        <v>Clientes - Varios</v>
      </c>
      <c r="Y918" s="5">
        <v>99999999</v>
      </c>
      <c r="Z918" s="5" t="s">
        <v>34</v>
      </c>
      <c r="AA918" s="5" t="s">
        <v>35</v>
      </c>
      <c r="AD918" s="5" t="s">
        <v>36</v>
      </c>
      <c r="AE918" s="5">
        <v>508.47</v>
      </c>
      <c r="AF918" s="5">
        <v>0</v>
      </c>
      <c r="AG918" s="5">
        <v>91.53</v>
      </c>
      <c r="AH918" s="5">
        <f t="shared" si="163"/>
        <v>600</v>
      </c>
    </row>
    <row r="919" spans="1:34" x14ac:dyDescent="0.25">
      <c r="A919" s="5">
        <v>904</v>
      </c>
      <c r="B919" s="5" t="s">
        <v>49</v>
      </c>
      <c r="C919" s="5" t="s">
        <v>30</v>
      </c>
      <c r="D919" s="5" t="s">
        <v>1191</v>
      </c>
      <c r="E919" s="15" t="str">
        <f t="shared" si="164"/>
        <v>B003</v>
      </c>
      <c r="F919" s="15" t="str">
        <f t="shared" si="154"/>
        <v>12564</v>
      </c>
      <c r="G919" s="15" t="str">
        <f t="shared" si="155"/>
        <v>3-1</v>
      </c>
      <c r="H919" s="5" t="s">
        <v>1135</v>
      </c>
      <c r="I919" s="5">
        <f t="shared" si="156"/>
        <v>2</v>
      </c>
      <c r="J919" s="5">
        <f t="shared" si="157"/>
        <v>2022</v>
      </c>
      <c r="K919" s="5">
        <f t="shared" si="158"/>
        <v>5</v>
      </c>
      <c r="L919" s="7">
        <f t="shared" si="159"/>
        <v>44597</v>
      </c>
      <c r="M919" s="5" t="s">
        <v>1135</v>
      </c>
      <c r="U919" s="5" t="s">
        <v>33</v>
      </c>
      <c r="V919" s="5" t="str">
        <f t="shared" si="160"/>
        <v>clientes - varios</v>
      </c>
      <c r="W919" s="5" t="str">
        <f t="shared" si="161"/>
        <v>CLIENTES - VARIOS</v>
      </c>
      <c r="X919" s="5" t="str">
        <f t="shared" si="162"/>
        <v>Clientes - Varios</v>
      </c>
      <c r="Y919" s="5">
        <v>99999999</v>
      </c>
      <c r="Z919" s="5" t="s">
        <v>34</v>
      </c>
      <c r="AA919" s="5" t="s">
        <v>35</v>
      </c>
      <c r="AD919" s="5" t="s">
        <v>36</v>
      </c>
      <c r="AE919" s="5">
        <v>508.47</v>
      </c>
      <c r="AF919" s="5">
        <v>0</v>
      </c>
      <c r="AG919" s="5">
        <v>91.53</v>
      </c>
      <c r="AH919" s="5">
        <f t="shared" si="163"/>
        <v>600</v>
      </c>
    </row>
    <row r="920" spans="1:34" x14ac:dyDescent="0.25">
      <c r="A920" s="5">
        <v>905</v>
      </c>
      <c r="B920" s="5" t="s">
        <v>49</v>
      </c>
      <c r="C920" s="5" t="s">
        <v>30</v>
      </c>
      <c r="D920" s="5" t="s">
        <v>1192</v>
      </c>
      <c r="E920" s="15" t="str">
        <f t="shared" si="164"/>
        <v>B003</v>
      </c>
      <c r="F920" s="15" t="str">
        <f t="shared" si="154"/>
        <v>12563</v>
      </c>
      <c r="G920" s="15" t="str">
        <f t="shared" si="155"/>
        <v>3-1</v>
      </c>
      <c r="H920" s="5" t="s">
        <v>1135</v>
      </c>
      <c r="I920" s="5">
        <f t="shared" si="156"/>
        <v>2</v>
      </c>
      <c r="J920" s="5">
        <f t="shared" si="157"/>
        <v>2022</v>
      </c>
      <c r="K920" s="5">
        <f t="shared" si="158"/>
        <v>5</v>
      </c>
      <c r="L920" s="7">
        <f t="shared" si="159"/>
        <v>44597</v>
      </c>
      <c r="M920" s="5" t="s">
        <v>1135</v>
      </c>
      <c r="U920" s="5" t="s">
        <v>33</v>
      </c>
      <c r="V920" s="5" t="str">
        <f t="shared" si="160"/>
        <v>clientes - varios</v>
      </c>
      <c r="W920" s="5" t="str">
        <f t="shared" si="161"/>
        <v>CLIENTES - VARIOS</v>
      </c>
      <c r="X920" s="5" t="str">
        <f t="shared" si="162"/>
        <v>Clientes - Varios</v>
      </c>
      <c r="Y920" s="5">
        <v>99999999</v>
      </c>
      <c r="Z920" s="5" t="s">
        <v>34</v>
      </c>
      <c r="AA920" s="5" t="s">
        <v>35</v>
      </c>
      <c r="AD920" s="5" t="s">
        <v>36</v>
      </c>
      <c r="AE920" s="5">
        <v>508.47</v>
      </c>
      <c r="AF920" s="5">
        <v>0</v>
      </c>
      <c r="AG920" s="5">
        <v>91.53</v>
      </c>
      <c r="AH920" s="5">
        <f t="shared" si="163"/>
        <v>600</v>
      </c>
    </row>
    <row r="921" spans="1:34" x14ac:dyDescent="0.25">
      <c r="A921" s="5">
        <v>906</v>
      </c>
      <c r="B921" s="5" t="s">
        <v>49</v>
      </c>
      <c r="C921" s="5" t="s">
        <v>30</v>
      </c>
      <c r="D921" s="5" t="s">
        <v>1193</v>
      </c>
      <c r="E921" s="15" t="str">
        <f t="shared" si="164"/>
        <v>B003</v>
      </c>
      <c r="F921" s="15" t="str">
        <f t="shared" si="154"/>
        <v>12562</v>
      </c>
      <c r="G921" s="15" t="str">
        <f t="shared" si="155"/>
        <v>3-1</v>
      </c>
      <c r="H921" s="5" t="s">
        <v>1135</v>
      </c>
      <c r="I921" s="5">
        <f t="shared" si="156"/>
        <v>2</v>
      </c>
      <c r="J921" s="5">
        <f t="shared" si="157"/>
        <v>2022</v>
      </c>
      <c r="K921" s="5">
        <f t="shared" si="158"/>
        <v>5</v>
      </c>
      <c r="L921" s="7">
        <f t="shared" si="159"/>
        <v>44597</v>
      </c>
      <c r="M921" s="5" t="s">
        <v>1135</v>
      </c>
      <c r="U921" s="5" t="s">
        <v>33</v>
      </c>
      <c r="V921" s="5" t="str">
        <f t="shared" si="160"/>
        <v>clientes - varios</v>
      </c>
      <c r="W921" s="5" t="str">
        <f t="shared" si="161"/>
        <v>CLIENTES - VARIOS</v>
      </c>
      <c r="X921" s="5" t="str">
        <f t="shared" si="162"/>
        <v>Clientes - Varios</v>
      </c>
      <c r="Y921" s="5">
        <v>99999999</v>
      </c>
      <c r="Z921" s="5" t="s">
        <v>34</v>
      </c>
      <c r="AA921" s="5" t="s">
        <v>35</v>
      </c>
      <c r="AD921" s="5" t="s">
        <v>36</v>
      </c>
      <c r="AE921" s="5">
        <v>508.47</v>
      </c>
      <c r="AF921" s="5">
        <v>0</v>
      </c>
      <c r="AG921" s="5">
        <v>91.53</v>
      </c>
      <c r="AH921" s="5">
        <f t="shared" si="163"/>
        <v>600</v>
      </c>
    </row>
    <row r="922" spans="1:34" x14ac:dyDescent="0.25">
      <c r="A922" s="5">
        <v>907</v>
      </c>
      <c r="B922" s="5" t="s">
        <v>49</v>
      </c>
      <c r="C922" s="5" t="s">
        <v>30</v>
      </c>
      <c r="D922" s="5" t="s">
        <v>1194</v>
      </c>
      <c r="E922" s="15" t="str">
        <f t="shared" si="164"/>
        <v>B003</v>
      </c>
      <c r="F922" s="15" t="str">
        <f t="shared" si="154"/>
        <v>12561</v>
      </c>
      <c r="G922" s="15" t="str">
        <f t="shared" si="155"/>
        <v>3-1</v>
      </c>
      <c r="H922" s="5" t="s">
        <v>1135</v>
      </c>
      <c r="I922" s="5">
        <f t="shared" si="156"/>
        <v>2</v>
      </c>
      <c r="J922" s="5">
        <f t="shared" si="157"/>
        <v>2022</v>
      </c>
      <c r="K922" s="5">
        <f t="shared" si="158"/>
        <v>5</v>
      </c>
      <c r="L922" s="7">
        <f t="shared" si="159"/>
        <v>44597</v>
      </c>
      <c r="M922" s="5" t="s">
        <v>1135</v>
      </c>
      <c r="U922" s="5" t="s">
        <v>33</v>
      </c>
      <c r="V922" s="5" t="str">
        <f t="shared" si="160"/>
        <v>clientes - varios</v>
      </c>
      <c r="W922" s="5" t="str">
        <f t="shared" si="161"/>
        <v>CLIENTES - VARIOS</v>
      </c>
      <c r="X922" s="5" t="str">
        <f t="shared" si="162"/>
        <v>Clientes - Varios</v>
      </c>
      <c r="Y922" s="5">
        <v>99999999</v>
      </c>
      <c r="Z922" s="5" t="s">
        <v>34</v>
      </c>
      <c r="AA922" s="5" t="s">
        <v>35</v>
      </c>
      <c r="AD922" s="5" t="s">
        <v>36</v>
      </c>
      <c r="AE922" s="5">
        <v>508.47</v>
      </c>
      <c r="AF922" s="5">
        <v>0</v>
      </c>
      <c r="AG922" s="5">
        <v>91.53</v>
      </c>
      <c r="AH922" s="5">
        <f t="shared" si="163"/>
        <v>600</v>
      </c>
    </row>
    <row r="923" spans="1:34" x14ac:dyDescent="0.25">
      <c r="A923" s="5">
        <v>908</v>
      </c>
      <c r="B923" s="5" t="s">
        <v>49</v>
      </c>
      <c r="C923" s="5" t="s">
        <v>30</v>
      </c>
      <c r="D923" s="5" t="s">
        <v>1195</v>
      </c>
      <c r="E923" s="15" t="str">
        <f t="shared" si="164"/>
        <v>B003</v>
      </c>
      <c r="F923" s="15" t="str">
        <f t="shared" si="154"/>
        <v>12560</v>
      </c>
      <c r="G923" s="15" t="str">
        <f t="shared" si="155"/>
        <v>3-1</v>
      </c>
      <c r="H923" s="5" t="s">
        <v>1135</v>
      </c>
      <c r="I923" s="5">
        <f t="shared" si="156"/>
        <v>2</v>
      </c>
      <c r="J923" s="5">
        <f t="shared" si="157"/>
        <v>2022</v>
      </c>
      <c r="K923" s="5">
        <f t="shared" si="158"/>
        <v>5</v>
      </c>
      <c r="L923" s="7">
        <f t="shared" si="159"/>
        <v>44597</v>
      </c>
      <c r="M923" s="5" t="s">
        <v>1135</v>
      </c>
      <c r="U923" s="5" t="s">
        <v>33</v>
      </c>
      <c r="V923" s="5" t="str">
        <f t="shared" si="160"/>
        <v>clientes - varios</v>
      </c>
      <c r="W923" s="5" t="str">
        <f t="shared" si="161"/>
        <v>CLIENTES - VARIOS</v>
      </c>
      <c r="X923" s="5" t="str">
        <f t="shared" si="162"/>
        <v>Clientes - Varios</v>
      </c>
      <c r="Y923" s="5">
        <v>99999999</v>
      </c>
      <c r="Z923" s="5" t="s">
        <v>34</v>
      </c>
      <c r="AA923" s="5" t="s">
        <v>35</v>
      </c>
      <c r="AD923" s="5" t="s">
        <v>36</v>
      </c>
      <c r="AE923" s="5">
        <v>508.47</v>
      </c>
      <c r="AF923" s="5">
        <v>0</v>
      </c>
      <c r="AG923" s="5">
        <v>91.53</v>
      </c>
      <c r="AH923" s="5">
        <f t="shared" si="163"/>
        <v>600</v>
      </c>
    </row>
    <row r="924" spans="1:34" x14ac:dyDescent="0.25">
      <c r="A924" s="5">
        <v>909</v>
      </c>
      <c r="B924" s="5" t="s">
        <v>49</v>
      </c>
      <c r="C924" s="5" t="s">
        <v>30</v>
      </c>
      <c r="D924" s="5" t="s">
        <v>1196</v>
      </c>
      <c r="E924" s="15" t="str">
        <f t="shared" si="164"/>
        <v>B003</v>
      </c>
      <c r="F924" s="15" t="str">
        <f t="shared" si="154"/>
        <v>12559</v>
      </c>
      <c r="G924" s="15" t="str">
        <f t="shared" si="155"/>
        <v>3-1</v>
      </c>
      <c r="H924" s="5" t="s">
        <v>1135</v>
      </c>
      <c r="I924" s="5">
        <f t="shared" si="156"/>
        <v>2</v>
      </c>
      <c r="J924" s="5">
        <f t="shared" si="157"/>
        <v>2022</v>
      </c>
      <c r="K924" s="5">
        <f t="shared" si="158"/>
        <v>5</v>
      </c>
      <c r="L924" s="7">
        <f t="shared" si="159"/>
        <v>44597</v>
      </c>
      <c r="M924" s="5" t="s">
        <v>1135</v>
      </c>
      <c r="U924" s="5" t="s">
        <v>33</v>
      </c>
      <c r="V924" s="5" t="str">
        <f t="shared" si="160"/>
        <v>clientes - varios</v>
      </c>
      <c r="W924" s="5" t="str">
        <f t="shared" si="161"/>
        <v>CLIENTES - VARIOS</v>
      </c>
      <c r="X924" s="5" t="str">
        <f t="shared" si="162"/>
        <v>Clientes - Varios</v>
      </c>
      <c r="Y924" s="5">
        <v>99999999</v>
      </c>
      <c r="Z924" s="5" t="s">
        <v>34</v>
      </c>
      <c r="AA924" s="5" t="s">
        <v>35</v>
      </c>
      <c r="AD924" s="5" t="s">
        <v>36</v>
      </c>
      <c r="AE924" s="5">
        <v>508.47</v>
      </c>
      <c r="AF924" s="5">
        <v>0</v>
      </c>
      <c r="AG924" s="5">
        <v>91.53</v>
      </c>
      <c r="AH924" s="5">
        <f t="shared" si="163"/>
        <v>600</v>
      </c>
    </row>
    <row r="925" spans="1:34" x14ac:dyDescent="0.25">
      <c r="A925" s="5">
        <v>910</v>
      </c>
      <c r="B925" s="5" t="s">
        <v>49</v>
      </c>
      <c r="C925" s="5" t="s">
        <v>30</v>
      </c>
      <c r="D925" s="5" t="s">
        <v>1197</v>
      </c>
      <c r="E925" s="15" t="str">
        <f t="shared" si="164"/>
        <v>B003</v>
      </c>
      <c r="F925" s="15" t="str">
        <f t="shared" si="154"/>
        <v>12558</v>
      </c>
      <c r="G925" s="15" t="str">
        <f t="shared" si="155"/>
        <v>3-1</v>
      </c>
      <c r="H925" s="5" t="s">
        <v>1135</v>
      </c>
      <c r="I925" s="5">
        <f t="shared" si="156"/>
        <v>2</v>
      </c>
      <c r="J925" s="5">
        <f t="shared" si="157"/>
        <v>2022</v>
      </c>
      <c r="K925" s="5">
        <f t="shared" si="158"/>
        <v>5</v>
      </c>
      <c r="L925" s="7">
        <f t="shared" si="159"/>
        <v>44597</v>
      </c>
      <c r="M925" s="5" t="s">
        <v>1135</v>
      </c>
      <c r="U925" s="5" t="s">
        <v>33</v>
      </c>
      <c r="V925" s="5" t="str">
        <f t="shared" si="160"/>
        <v>clientes - varios</v>
      </c>
      <c r="W925" s="5" t="str">
        <f t="shared" si="161"/>
        <v>CLIENTES - VARIOS</v>
      </c>
      <c r="X925" s="5" t="str">
        <f t="shared" si="162"/>
        <v>Clientes - Varios</v>
      </c>
      <c r="Y925" s="5">
        <v>99999999</v>
      </c>
      <c r="Z925" s="5" t="s">
        <v>34</v>
      </c>
      <c r="AA925" s="5" t="s">
        <v>35</v>
      </c>
      <c r="AD925" s="5" t="s">
        <v>36</v>
      </c>
      <c r="AE925" s="5">
        <v>508.47</v>
      </c>
      <c r="AF925" s="5">
        <v>0</v>
      </c>
      <c r="AG925" s="5">
        <v>91.53</v>
      </c>
      <c r="AH925" s="5">
        <f t="shared" si="163"/>
        <v>600</v>
      </c>
    </row>
    <row r="926" spans="1:34" x14ac:dyDescent="0.25">
      <c r="A926" s="5">
        <v>911</v>
      </c>
      <c r="B926" s="5" t="s">
        <v>49</v>
      </c>
      <c r="C926" s="5" t="s">
        <v>30</v>
      </c>
      <c r="D926" s="5" t="s">
        <v>1198</v>
      </c>
      <c r="E926" s="15" t="str">
        <f t="shared" si="164"/>
        <v>B003</v>
      </c>
      <c r="F926" s="15" t="str">
        <f t="shared" si="154"/>
        <v>12557</v>
      </c>
      <c r="G926" s="15" t="str">
        <f t="shared" si="155"/>
        <v>3-1</v>
      </c>
      <c r="H926" s="5" t="s">
        <v>1135</v>
      </c>
      <c r="I926" s="5">
        <f t="shared" si="156"/>
        <v>2</v>
      </c>
      <c r="J926" s="5">
        <f t="shared" si="157"/>
        <v>2022</v>
      </c>
      <c r="K926" s="5">
        <f t="shared" si="158"/>
        <v>5</v>
      </c>
      <c r="L926" s="7">
        <f t="shared" si="159"/>
        <v>44597</v>
      </c>
      <c r="M926" s="5" t="s">
        <v>1135</v>
      </c>
      <c r="U926" s="5" t="s">
        <v>33</v>
      </c>
      <c r="V926" s="5" t="str">
        <f t="shared" si="160"/>
        <v>clientes - varios</v>
      </c>
      <c r="W926" s="5" t="str">
        <f t="shared" si="161"/>
        <v>CLIENTES - VARIOS</v>
      </c>
      <c r="X926" s="5" t="str">
        <f t="shared" si="162"/>
        <v>Clientes - Varios</v>
      </c>
      <c r="Y926" s="5">
        <v>99999999</v>
      </c>
      <c r="Z926" s="5" t="s">
        <v>34</v>
      </c>
      <c r="AA926" s="5" t="s">
        <v>35</v>
      </c>
      <c r="AD926" s="5" t="s">
        <v>36</v>
      </c>
      <c r="AE926" s="5">
        <v>508.47</v>
      </c>
      <c r="AF926" s="5">
        <v>0</v>
      </c>
      <c r="AG926" s="5">
        <v>91.53</v>
      </c>
      <c r="AH926" s="5">
        <f t="shared" si="163"/>
        <v>600</v>
      </c>
    </row>
    <row r="927" spans="1:34" x14ac:dyDescent="0.25">
      <c r="A927" s="5">
        <v>912</v>
      </c>
      <c r="B927" s="5" t="s">
        <v>49</v>
      </c>
      <c r="C927" s="5" t="s">
        <v>30</v>
      </c>
      <c r="D927" s="5" t="s">
        <v>1199</v>
      </c>
      <c r="E927" s="15" t="str">
        <f t="shared" si="164"/>
        <v>B003</v>
      </c>
      <c r="F927" s="15" t="str">
        <f t="shared" si="154"/>
        <v>12556</v>
      </c>
      <c r="G927" s="15" t="str">
        <f t="shared" si="155"/>
        <v>3-1</v>
      </c>
      <c r="H927" s="5" t="s">
        <v>1135</v>
      </c>
      <c r="I927" s="5">
        <f t="shared" si="156"/>
        <v>2</v>
      </c>
      <c r="J927" s="5">
        <f t="shared" si="157"/>
        <v>2022</v>
      </c>
      <c r="K927" s="5">
        <f t="shared" si="158"/>
        <v>5</v>
      </c>
      <c r="L927" s="7">
        <f t="shared" si="159"/>
        <v>44597</v>
      </c>
      <c r="M927" s="5" t="s">
        <v>1135</v>
      </c>
      <c r="U927" s="5" t="s">
        <v>33</v>
      </c>
      <c r="V927" s="5" t="str">
        <f t="shared" si="160"/>
        <v>clientes - varios</v>
      </c>
      <c r="W927" s="5" t="str">
        <f t="shared" si="161"/>
        <v>CLIENTES - VARIOS</v>
      </c>
      <c r="X927" s="5" t="str">
        <f t="shared" si="162"/>
        <v>Clientes - Varios</v>
      </c>
      <c r="Y927" s="5">
        <v>99999999</v>
      </c>
      <c r="Z927" s="5" t="s">
        <v>34</v>
      </c>
      <c r="AA927" s="5" t="s">
        <v>35</v>
      </c>
      <c r="AD927" s="5" t="s">
        <v>36</v>
      </c>
      <c r="AE927" s="5">
        <v>508.47</v>
      </c>
      <c r="AF927" s="5">
        <v>0</v>
      </c>
      <c r="AG927" s="5">
        <v>91.53</v>
      </c>
      <c r="AH927" s="5">
        <f t="shared" si="163"/>
        <v>600</v>
      </c>
    </row>
    <row r="928" spans="1:34" x14ac:dyDescent="0.25">
      <c r="A928" s="5">
        <v>913</v>
      </c>
      <c r="B928" s="5" t="s">
        <v>49</v>
      </c>
      <c r="C928" s="5" t="s">
        <v>30</v>
      </c>
      <c r="D928" s="5" t="s">
        <v>1200</v>
      </c>
      <c r="E928" s="15" t="str">
        <f t="shared" si="164"/>
        <v>B003</v>
      </c>
      <c r="F928" s="15" t="str">
        <f t="shared" si="154"/>
        <v>12555</v>
      </c>
      <c r="G928" s="15" t="str">
        <f t="shared" si="155"/>
        <v>3-1</v>
      </c>
      <c r="H928" s="5" t="s">
        <v>1135</v>
      </c>
      <c r="I928" s="5">
        <f t="shared" si="156"/>
        <v>2</v>
      </c>
      <c r="J928" s="5">
        <f t="shared" si="157"/>
        <v>2022</v>
      </c>
      <c r="K928" s="5">
        <f t="shared" si="158"/>
        <v>5</v>
      </c>
      <c r="L928" s="7">
        <f t="shared" si="159"/>
        <v>44597</v>
      </c>
      <c r="M928" s="5" t="s">
        <v>1135</v>
      </c>
      <c r="U928" s="5" t="s">
        <v>33</v>
      </c>
      <c r="V928" s="5" t="str">
        <f t="shared" si="160"/>
        <v>clientes - varios</v>
      </c>
      <c r="W928" s="5" t="str">
        <f t="shared" si="161"/>
        <v>CLIENTES - VARIOS</v>
      </c>
      <c r="X928" s="5" t="str">
        <f t="shared" si="162"/>
        <v>Clientes - Varios</v>
      </c>
      <c r="Y928" s="5">
        <v>99999999</v>
      </c>
      <c r="Z928" s="5" t="s">
        <v>34</v>
      </c>
      <c r="AA928" s="5" t="s">
        <v>35</v>
      </c>
      <c r="AD928" s="5" t="s">
        <v>36</v>
      </c>
      <c r="AE928" s="5">
        <v>508.47</v>
      </c>
      <c r="AF928" s="5">
        <v>0</v>
      </c>
      <c r="AG928" s="5">
        <v>91.53</v>
      </c>
      <c r="AH928" s="5">
        <f t="shared" si="163"/>
        <v>600</v>
      </c>
    </row>
    <row r="929" spans="1:34" x14ac:dyDescent="0.25">
      <c r="A929" s="5">
        <v>914</v>
      </c>
      <c r="B929" s="5" t="s">
        <v>49</v>
      </c>
      <c r="C929" s="5" t="s">
        <v>30</v>
      </c>
      <c r="D929" s="5" t="s">
        <v>1201</v>
      </c>
      <c r="E929" s="15" t="str">
        <f t="shared" si="164"/>
        <v>B003</v>
      </c>
      <c r="F929" s="15" t="str">
        <f t="shared" si="154"/>
        <v>12554</v>
      </c>
      <c r="G929" s="15" t="str">
        <f t="shared" si="155"/>
        <v>3-1</v>
      </c>
      <c r="H929" s="5" t="s">
        <v>1135</v>
      </c>
      <c r="I929" s="5">
        <f t="shared" si="156"/>
        <v>2</v>
      </c>
      <c r="J929" s="5">
        <f t="shared" si="157"/>
        <v>2022</v>
      </c>
      <c r="K929" s="5">
        <f t="shared" si="158"/>
        <v>5</v>
      </c>
      <c r="L929" s="7">
        <f t="shared" si="159"/>
        <v>44597</v>
      </c>
      <c r="M929" s="5" t="s">
        <v>1135</v>
      </c>
      <c r="U929" s="5" t="s">
        <v>33</v>
      </c>
      <c r="V929" s="5" t="str">
        <f t="shared" si="160"/>
        <v>clientes - varios</v>
      </c>
      <c r="W929" s="5" t="str">
        <f t="shared" si="161"/>
        <v>CLIENTES - VARIOS</v>
      </c>
      <c r="X929" s="5" t="str">
        <f t="shared" si="162"/>
        <v>Clientes - Varios</v>
      </c>
      <c r="Y929" s="5">
        <v>99999999</v>
      </c>
      <c r="Z929" s="5" t="s">
        <v>34</v>
      </c>
      <c r="AA929" s="5" t="s">
        <v>35</v>
      </c>
      <c r="AD929" s="5" t="s">
        <v>36</v>
      </c>
      <c r="AE929" s="5">
        <v>508.47</v>
      </c>
      <c r="AF929" s="5">
        <v>0</v>
      </c>
      <c r="AG929" s="5">
        <v>91.53</v>
      </c>
      <c r="AH929" s="5">
        <f t="shared" si="163"/>
        <v>600</v>
      </c>
    </row>
    <row r="930" spans="1:34" x14ac:dyDescent="0.25">
      <c r="A930" s="5">
        <v>915</v>
      </c>
      <c r="B930" s="5" t="s">
        <v>49</v>
      </c>
      <c r="C930" s="5" t="s">
        <v>30</v>
      </c>
      <c r="D930" s="5" t="s">
        <v>1202</v>
      </c>
      <c r="E930" s="15" t="str">
        <f t="shared" si="164"/>
        <v>B003</v>
      </c>
      <c r="F930" s="15" t="str">
        <f t="shared" si="154"/>
        <v>12553</v>
      </c>
      <c r="G930" s="15" t="str">
        <f t="shared" si="155"/>
        <v>3-1</v>
      </c>
      <c r="H930" s="5" t="s">
        <v>1135</v>
      </c>
      <c r="I930" s="5">
        <f t="shared" si="156"/>
        <v>2</v>
      </c>
      <c r="J930" s="5">
        <f t="shared" si="157"/>
        <v>2022</v>
      </c>
      <c r="K930" s="5">
        <f t="shared" si="158"/>
        <v>5</v>
      </c>
      <c r="L930" s="7">
        <f t="shared" si="159"/>
        <v>44597</v>
      </c>
      <c r="M930" s="5" t="s">
        <v>1135</v>
      </c>
      <c r="U930" s="5" t="s">
        <v>33</v>
      </c>
      <c r="V930" s="5" t="str">
        <f t="shared" si="160"/>
        <v>clientes - varios</v>
      </c>
      <c r="W930" s="5" t="str">
        <f t="shared" si="161"/>
        <v>CLIENTES - VARIOS</v>
      </c>
      <c r="X930" s="5" t="str">
        <f t="shared" si="162"/>
        <v>Clientes - Varios</v>
      </c>
      <c r="Y930" s="5">
        <v>99999999</v>
      </c>
      <c r="Z930" s="5" t="s">
        <v>34</v>
      </c>
      <c r="AA930" s="5" t="s">
        <v>35</v>
      </c>
      <c r="AD930" s="5" t="s">
        <v>36</v>
      </c>
      <c r="AE930" s="5">
        <v>508.47</v>
      </c>
      <c r="AF930" s="5">
        <v>0</v>
      </c>
      <c r="AG930" s="5">
        <v>91.53</v>
      </c>
      <c r="AH930" s="5">
        <f t="shared" si="163"/>
        <v>600</v>
      </c>
    </row>
    <row r="931" spans="1:34" x14ac:dyDescent="0.25">
      <c r="A931" s="5">
        <v>916</v>
      </c>
      <c r="B931" s="5" t="s">
        <v>49</v>
      </c>
      <c r="C931" s="5" t="s">
        <v>30</v>
      </c>
      <c r="D931" s="5" t="s">
        <v>1203</v>
      </c>
      <c r="E931" s="15" t="str">
        <f t="shared" si="164"/>
        <v>B003</v>
      </c>
      <c r="F931" s="15" t="str">
        <f t="shared" si="154"/>
        <v>12552</v>
      </c>
      <c r="G931" s="15" t="str">
        <f t="shared" si="155"/>
        <v>3-1</v>
      </c>
      <c r="H931" s="5" t="s">
        <v>1135</v>
      </c>
      <c r="I931" s="5">
        <f t="shared" si="156"/>
        <v>2</v>
      </c>
      <c r="J931" s="5">
        <f t="shared" si="157"/>
        <v>2022</v>
      </c>
      <c r="K931" s="5">
        <f t="shared" si="158"/>
        <v>5</v>
      </c>
      <c r="L931" s="7">
        <f t="shared" si="159"/>
        <v>44597</v>
      </c>
      <c r="M931" s="5" t="s">
        <v>1135</v>
      </c>
      <c r="U931" s="5" t="s">
        <v>33</v>
      </c>
      <c r="V931" s="5" t="str">
        <f t="shared" si="160"/>
        <v>clientes - varios</v>
      </c>
      <c r="W931" s="5" t="str">
        <f t="shared" si="161"/>
        <v>CLIENTES - VARIOS</v>
      </c>
      <c r="X931" s="5" t="str">
        <f t="shared" si="162"/>
        <v>Clientes - Varios</v>
      </c>
      <c r="Y931" s="5">
        <v>99999999</v>
      </c>
      <c r="Z931" s="5" t="s">
        <v>34</v>
      </c>
      <c r="AA931" s="5" t="s">
        <v>35</v>
      </c>
      <c r="AD931" s="5" t="s">
        <v>36</v>
      </c>
      <c r="AE931" s="5">
        <v>508.47</v>
      </c>
      <c r="AF931" s="5">
        <v>0</v>
      </c>
      <c r="AG931" s="5">
        <v>91.53</v>
      </c>
      <c r="AH931" s="5">
        <f t="shared" si="163"/>
        <v>600</v>
      </c>
    </row>
    <row r="932" spans="1:34" x14ac:dyDescent="0.25">
      <c r="A932" s="5">
        <v>917</v>
      </c>
      <c r="B932" s="5" t="s">
        <v>49</v>
      </c>
      <c r="C932" s="5" t="s">
        <v>30</v>
      </c>
      <c r="D932" s="5" t="s">
        <v>1204</v>
      </c>
      <c r="E932" s="15" t="str">
        <f t="shared" si="164"/>
        <v>B003</v>
      </c>
      <c r="F932" s="15" t="str">
        <f t="shared" si="154"/>
        <v>12551</v>
      </c>
      <c r="G932" s="15" t="str">
        <f t="shared" si="155"/>
        <v>3-1</v>
      </c>
      <c r="H932" s="5" t="s">
        <v>1135</v>
      </c>
      <c r="I932" s="5">
        <f t="shared" si="156"/>
        <v>2</v>
      </c>
      <c r="J932" s="5">
        <f t="shared" si="157"/>
        <v>2022</v>
      </c>
      <c r="K932" s="5">
        <f t="shared" si="158"/>
        <v>5</v>
      </c>
      <c r="L932" s="7">
        <f t="shared" si="159"/>
        <v>44597</v>
      </c>
      <c r="M932" s="5" t="s">
        <v>1135</v>
      </c>
      <c r="U932" s="5" t="s">
        <v>33</v>
      </c>
      <c r="V932" s="5" t="str">
        <f t="shared" si="160"/>
        <v>clientes - varios</v>
      </c>
      <c r="W932" s="5" t="str">
        <f t="shared" si="161"/>
        <v>CLIENTES - VARIOS</v>
      </c>
      <c r="X932" s="5" t="str">
        <f t="shared" si="162"/>
        <v>Clientes - Varios</v>
      </c>
      <c r="Y932" s="5">
        <v>99999999</v>
      </c>
      <c r="Z932" s="5" t="s">
        <v>34</v>
      </c>
      <c r="AA932" s="5" t="s">
        <v>35</v>
      </c>
      <c r="AD932" s="5" t="s">
        <v>36</v>
      </c>
      <c r="AE932" s="5">
        <v>423.73</v>
      </c>
      <c r="AF932" s="5">
        <v>0</v>
      </c>
      <c r="AG932" s="5">
        <v>76.27</v>
      </c>
      <c r="AH932" s="5">
        <f t="shared" si="163"/>
        <v>500</v>
      </c>
    </row>
    <row r="933" spans="1:34" x14ac:dyDescent="0.25">
      <c r="A933" s="5">
        <v>918</v>
      </c>
      <c r="B933" s="5" t="s">
        <v>49</v>
      </c>
      <c r="C933" s="5" t="s">
        <v>30</v>
      </c>
      <c r="D933" s="5" t="s">
        <v>1205</v>
      </c>
      <c r="E933" s="15" t="str">
        <f t="shared" si="164"/>
        <v>B003</v>
      </c>
      <c r="F933" s="15" t="str">
        <f t="shared" si="154"/>
        <v>12550</v>
      </c>
      <c r="G933" s="15" t="str">
        <f t="shared" si="155"/>
        <v>3-1</v>
      </c>
      <c r="H933" s="5" t="s">
        <v>1135</v>
      </c>
      <c r="I933" s="5">
        <f t="shared" si="156"/>
        <v>2</v>
      </c>
      <c r="J933" s="5">
        <f t="shared" si="157"/>
        <v>2022</v>
      </c>
      <c r="K933" s="5">
        <f t="shared" si="158"/>
        <v>5</v>
      </c>
      <c r="L933" s="7">
        <f t="shared" si="159"/>
        <v>44597</v>
      </c>
      <c r="M933" s="5" t="s">
        <v>1135</v>
      </c>
      <c r="U933" s="5" t="s">
        <v>33</v>
      </c>
      <c r="V933" s="5" t="str">
        <f t="shared" si="160"/>
        <v>clientes - varios</v>
      </c>
      <c r="W933" s="5" t="str">
        <f t="shared" si="161"/>
        <v>CLIENTES - VARIOS</v>
      </c>
      <c r="X933" s="5" t="str">
        <f t="shared" si="162"/>
        <v>Clientes - Varios</v>
      </c>
      <c r="Y933" s="5">
        <v>99999999</v>
      </c>
      <c r="Z933" s="5" t="s">
        <v>34</v>
      </c>
      <c r="AA933" s="5" t="s">
        <v>35</v>
      </c>
      <c r="AD933" s="5" t="s">
        <v>36</v>
      </c>
      <c r="AE933" s="5">
        <v>423.73</v>
      </c>
      <c r="AF933" s="5">
        <v>0</v>
      </c>
      <c r="AG933" s="5">
        <v>76.27</v>
      </c>
      <c r="AH933" s="5">
        <f t="shared" si="163"/>
        <v>500</v>
      </c>
    </row>
    <row r="934" spans="1:34" x14ac:dyDescent="0.25">
      <c r="A934" s="5">
        <v>919</v>
      </c>
      <c r="B934" s="5" t="s">
        <v>49</v>
      </c>
      <c r="C934" s="5" t="s">
        <v>30</v>
      </c>
      <c r="D934" s="5" t="s">
        <v>1206</v>
      </c>
      <c r="E934" s="15" t="str">
        <f t="shared" si="164"/>
        <v>B003</v>
      </c>
      <c r="F934" s="15" t="str">
        <f t="shared" si="154"/>
        <v>12549</v>
      </c>
      <c r="G934" s="15" t="str">
        <f t="shared" si="155"/>
        <v>3-1</v>
      </c>
      <c r="H934" s="5" t="s">
        <v>1135</v>
      </c>
      <c r="I934" s="5">
        <f t="shared" si="156"/>
        <v>2</v>
      </c>
      <c r="J934" s="5">
        <f t="shared" si="157"/>
        <v>2022</v>
      </c>
      <c r="K934" s="5">
        <f t="shared" si="158"/>
        <v>5</v>
      </c>
      <c r="L934" s="7">
        <f t="shared" si="159"/>
        <v>44597</v>
      </c>
      <c r="M934" s="5" t="s">
        <v>1135</v>
      </c>
      <c r="U934" s="5" t="s">
        <v>33</v>
      </c>
      <c r="V934" s="5" t="str">
        <f t="shared" si="160"/>
        <v>clientes - varios</v>
      </c>
      <c r="W934" s="5" t="str">
        <f t="shared" si="161"/>
        <v>CLIENTES - VARIOS</v>
      </c>
      <c r="X934" s="5" t="str">
        <f t="shared" si="162"/>
        <v>Clientes - Varios</v>
      </c>
      <c r="Y934" s="5">
        <v>99999999</v>
      </c>
      <c r="Z934" s="5" t="s">
        <v>34</v>
      </c>
      <c r="AA934" s="5" t="s">
        <v>35</v>
      </c>
      <c r="AD934" s="5" t="s">
        <v>36</v>
      </c>
      <c r="AE934" s="5">
        <v>423.73</v>
      </c>
      <c r="AF934" s="5">
        <v>0</v>
      </c>
      <c r="AG934" s="5">
        <v>76.27</v>
      </c>
      <c r="AH934" s="5">
        <f t="shared" si="163"/>
        <v>500</v>
      </c>
    </row>
    <row r="935" spans="1:34" x14ac:dyDescent="0.25">
      <c r="A935" s="5">
        <v>920</v>
      </c>
      <c r="B935" s="5" t="s">
        <v>49</v>
      </c>
      <c r="C935" s="5" t="s">
        <v>30</v>
      </c>
      <c r="D935" s="5" t="s">
        <v>1207</v>
      </c>
      <c r="E935" s="15" t="str">
        <f t="shared" si="164"/>
        <v>B003</v>
      </c>
      <c r="F935" s="15" t="str">
        <f t="shared" si="154"/>
        <v>12548</v>
      </c>
      <c r="G935" s="15" t="str">
        <f t="shared" si="155"/>
        <v>3-1</v>
      </c>
      <c r="H935" s="5" t="s">
        <v>1135</v>
      </c>
      <c r="I935" s="5">
        <f t="shared" si="156"/>
        <v>2</v>
      </c>
      <c r="J935" s="5">
        <f t="shared" si="157"/>
        <v>2022</v>
      </c>
      <c r="K935" s="5">
        <f t="shared" si="158"/>
        <v>5</v>
      </c>
      <c r="L935" s="7">
        <f t="shared" si="159"/>
        <v>44597</v>
      </c>
      <c r="M935" s="5" t="s">
        <v>1135</v>
      </c>
      <c r="U935" s="5" t="s">
        <v>33</v>
      </c>
      <c r="V935" s="5" t="str">
        <f t="shared" si="160"/>
        <v>clientes - varios</v>
      </c>
      <c r="W935" s="5" t="str">
        <f t="shared" si="161"/>
        <v>CLIENTES - VARIOS</v>
      </c>
      <c r="X935" s="5" t="str">
        <f t="shared" si="162"/>
        <v>Clientes - Varios</v>
      </c>
      <c r="Y935" s="5">
        <v>99999999</v>
      </c>
      <c r="Z935" s="5" t="s">
        <v>34</v>
      </c>
      <c r="AA935" s="5" t="s">
        <v>35</v>
      </c>
      <c r="AD935" s="5" t="s">
        <v>36</v>
      </c>
      <c r="AE935" s="5">
        <v>423.73</v>
      </c>
      <c r="AF935" s="5">
        <v>0</v>
      </c>
      <c r="AG935" s="5">
        <v>76.27</v>
      </c>
      <c r="AH935" s="5">
        <f t="shared" si="163"/>
        <v>500</v>
      </c>
    </row>
    <row r="936" spans="1:34" x14ac:dyDescent="0.25">
      <c r="A936" s="5">
        <v>921</v>
      </c>
      <c r="B936" s="5" t="s">
        <v>49</v>
      </c>
      <c r="C936" s="5" t="s">
        <v>30</v>
      </c>
      <c r="D936" s="5" t="s">
        <v>1208</v>
      </c>
      <c r="E936" s="15" t="str">
        <f t="shared" si="164"/>
        <v>B003</v>
      </c>
      <c r="F936" s="15" t="str">
        <f t="shared" si="154"/>
        <v>12547</v>
      </c>
      <c r="G936" s="15" t="str">
        <f t="shared" si="155"/>
        <v>3-1</v>
      </c>
      <c r="H936" s="5" t="s">
        <v>1135</v>
      </c>
      <c r="I936" s="5">
        <f t="shared" si="156"/>
        <v>2</v>
      </c>
      <c r="J936" s="5">
        <f t="shared" si="157"/>
        <v>2022</v>
      </c>
      <c r="K936" s="5">
        <f t="shared" si="158"/>
        <v>5</v>
      </c>
      <c r="L936" s="7">
        <f t="shared" si="159"/>
        <v>44597</v>
      </c>
      <c r="M936" s="5" t="s">
        <v>1135</v>
      </c>
      <c r="U936" s="5" t="s">
        <v>33</v>
      </c>
      <c r="V936" s="5" t="str">
        <f t="shared" si="160"/>
        <v>clientes - varios</v>
      </c>
      <c r="W936" s="5" t="str">
        <f t="shared" si="161"/>
        <v>CLIENTES - VARIOS</v>
      </c>
      <c r="X936" s="5" t="str">
        <f t="shared" si="162"/>
        <v>Clientes - Varios</v>
      </c>
      <c r="Y936" s="5">
        <v>99999999</v>
      </c>
      <c r="Z936" s="5" t="s">
        <v>34</v>
      </c>
      <c r="AA936" s="5" t="s">
        <v>35</v>
      </c>
      <c r="AD936" s="5" t="s">
        <v>36</v>
      </c>
      <c r="AE936" s="5">
        <v>423.73</v>
      </c>
      <c r="AF936" s="5">
        <v>0</v>
      </c>
      <c r="AG936" s="5">
        <v>76.27</v>
      </c>
      <c r="AH936" s="5">
        <f t="shared" si="163"/>
        <v>500</v>
      </c>
    </row>
    <row r="937" spans="1:34" x14ac:dyDescent="0.25">
      <c r="A937" s="5">
        <v>922</v>
      </c>
      <c r="B937" s="5" t="s">
        <v>49</v>
      </c>
      <c r="C937" s="5" t="s">
        <v>30</v>
      </c>
      <c r="D937" s="5" t="s">
        <v>1209</v>
      </c>
      <c r="E937" s="15" t="str">
        <f t="shared" si="164"/>
        <v>B003</v>
      </c>
      <c r="F937" s="15" t="str">
        <f t="shared" si="154"/>
        <v>12546</v>
      </c>
      <c r="G937" s="15" t="str">
        <f t="shared" si="155"/>
        <v>3-1</v>
      </c>
      <c r="H937" s="5" t="s">
        <v>1135</v>
      </c>
      <c r="I937" s="5">
        <f t="shared" si="156"/>
        <v>2</v>
      </c>
      <c r="J937" s="5">
        <f t="shared" si="157"/>
        <v>2022</v>
      </c>
      <c r="K937" s="5">
        <f t="shared" si="158"/>
        <v>5</v>
      </c>
      <c r="L937" s="7">
        <f t="shared" si="159"/>
        <v>44597</v>
      </c>
      <c r="M937" s="5" t="s">
        <v>1135</v>
      </c>
      <c r="U937" s="5" t="s">
        <v>33</v>
      </c>
      <c r="V937" s="5" t="str">
        <f t="shared" si="160"/>
        <v>clientes - varios</v>
      </c>
      <c r="W937" s="5" t="str">
        <f t="shared" si="161"/>
        <v>CLIENTES - VARIOS</v>
      </c>
      <c r="X937" s="5" t="str">
        <f t="shared" si="162"/>
        <v>Clientes - Varios</v>
      </c>
      <c r="Y937" s="5">
        <v>99999999</v>
      </c>
      <c r="Z937" s="5" t="s">
        <v>34</v>
      </c>
      <c r="AA937" s="5" t="s">
        <v>35</v>
      </c>
      <c r="AD937" s="5" t="s">
        <v>36</v>
      </c>
      <c r="AE937" s="5">
        <v>423.73</v>
      </c>
      <c r="AF937" s="5">
        <v>0</v>
      </c>
      <c r="AG937" s="5">
        <v>76.27</v>
      </c>
      <c r="AH937" s="5">
        <f t="shared" si="163"/>
        <v>500</v>
      </c>
    </row>
    <row r="938" spans="1:34" x14ac:dyDescent="0.25">
      <c r="A938" s="5">
        <v>923</v>
      </c>
      <c r="B938" s="5" t="s">
        <v>49</v>
      </c>
      <c r="C938" s="5" t="s">
        <v>38</v>
      </c>
      <c r="D938" s="5" t="s">
        <v>1210</v>
      </c>
      <c r="E938" s="15" t="str">
        <f t="shared" si="164"/>
        <v>F003</v>
      </c>
      <c r="F938" s="15" t="str">
        <f t="shared" si="154"/>
        <v>2081</v>
      </c>
      <c r="G938" s="15" t="str">
        <f t="shared" si="155"/>
        <v>3-2</v>
      </c>
      <c r="H938" s="5" t="s">
        <v>1135</v>
      </c>
      <c r="I938" s="5">
        <f t="shared" si="156"/>
        <v>2</v>
      </c>
      <c r="J938" s="5">
        <f t="shared" si="157"/>
        <v>2022</v>
      </c>
      <c r="K938" s="5">
        <f t="shared" si="158"/>
        <v>5</v>
      </c>
      <c r="L938" s="7">
        <f t="shared" si="159"/>
        <v>44597</v>
      </c>
      <c r="M938" s="5" t="s">
        <v>1135</v>
      </c>
      <c r="R938" s="5" t="s">
        <v>41</v>
      </c>
      <c r="S938" s="5" t="s">
        <v>40</v>
      </c>
      <c r="T938" s="5" t="s">
        <v>41</v>
      </c>
      <c r="U938" s="5" t="s">
        <v>1211</v>
      </c>
      <c r="V938" s="5" t="str">
        <f t="shared" si="160"/>
        <v>montalvo torres felipe jesus</v>
      </c>
      <c r="W938" s="5" t="str">
        <f t="shared" si="161"/>
        <v>MONTALVO TORRES FELIPE JESUS</v>
      </c>
      <c r="X938" s="5" t="str">
        <f t="shared" si="162"/>
        <v>Montalvo Torres Felipe Jesus</v>
      </c>
      <c r="Y938" s="5">
        <v>10164132736</v>
      </c>
      <c r="Z938" s="5" t="s">
        <v>34</v>
      </c>
      <c r="AA938" s="5" t="s">
        <v>35</v>
      </c>
      <c r="AD938" s="5" t="s">
        <v>36</v>
      </c>
      <c r="AE938" s="5">
        <v>33.9</v>
      </c>
      <c r="AF938" s="5">
        <v>0</v>
      </c>
      <c r="AG938" s="5">
        <v>6.1</v>
      </c>
      <c r="AH938" s="5">
        <f t="shared" si="163"/>
        <v>40</v>
      </c>
    </row>
    <row r="939" spans="1:34" x14ac:dyDescent="0.25">
      <c r="A939" s="5">
        <v>924</v>
      </c>
      <c r="B939" s="5" t="s">
        <v>29</v>
      </c>
      <c r="C939" s="5" t="s">
        <v>30</v>
      </c>
      <c r="D939" s="5" t="s">
        <v>1212</v>
      </c>
      <c r="E939" s="15" t="str">
        <f t="shared" si="164"/>
        <v>B001</v>
      </c>
      <c r="F939" s="15" t="str">
        <f t="shared" si="154"/>
        <v>17052</v>
      </c>
      <c r="G939" s="15" t="str">
        <f t="shared" si="155"/>
        <v>1-1</v>
      </c>
      <c r="H939" s="5" t="s">
        <v>1135</v>
      </c>
      <c r="I939" s="5">
        <f t="shared" si="156"/>
        <v>2</v>
      </c>
      <c r="J939" s="5">
        <f t="shared" si="157"/>
        <v>2022</v>
      </c>
      <c r="K939" s="5">
        <f t="shared" si="158"/>
        <v>5</v>
      </c>
      <c r="L939" s="7">
        <f t="shared" si="159"/>
        <v>44597</v>
      </c>
      <c r="M939" s="5" t="s">
        <v>1135</v>
      </c>
      <c r="U939" s="5" t="s">
        <v>33</v>
      </c>
      <c r="V939" s="5" t="str">
        <f t="shared" si="160"/>
        <v>clientes - varios</v>
      </c>
      <c r="W939" s="5" t="str">
        <f t="shared" si="161"/>
        <v>CLIENTES - VARIOS</v>
      </c>
      <c r="X939" s="5" t="str">
        <f t="shared" si="162"/>
        <v>Clientes - Varios</v>
      </c>
      <c r="Y939" s="5">
        <v>99999999</v>
      </c>
      <c r="Z939" s="5" t="s">
        <v>34</v>
      </c>
      <c r="AA939" s="5" t="s">
        <v>35</v>
      </c>
      <c r="AD939" s="5" t="s">
        <v>36</v>
      </c>
      <c r="AE939" s="5">
        <v>93.22</v>
      </c>
      <c r="AF939" s="5">
        <v>0</v>
      </c>
      <c r="AG939" s="5">
        <v>16.78</v>
      </c>
      <c r="AH939" s="5">
        <f t="shared" si="163"/>
        <v>110</v>
      </c>
    </row>
    <row r="940" spans="1:34" x14ac:dyDescent="0.25">
      <c r="A940" s="5">
        <v>925</v>
      </c>
      <c r="B940" s="5" t="s">
        <v>29</v>
      </c>
      <c r="C940" s="5" t="s">
        <v>30</v>
      </c>
      <c r="D940" s="5" t="s">
        <v>1213</v>
      </c>
      <c r="E940" s="15" t="str">
        <f t="shared" si="164"/>
        <v>B001</v>
      </c>
      <c r="F940" s="15" t="str">
        <f t="shared" si="154"/>
        <v>17051</v>
      </c>
      <c r="G940" s="15" t="str">
        <f t="shared" si="155"/>
        <v>1-1</v>
      </c>
      <c r="H940" s="5" t="s">
        <v>1135</v>
      </c>
      <c r="I940" s="5">
        <f t="shared" si="156"/>
        <v>2</v>
      </c>
      <c r="J940" s="5">
        <f t="shared" si="157"/>
        <v>2022</v>
      </c>
      <c r="K940" s="5">
        <f t="shared" si="158"/>
        <v>5</v>
      </c>
      <c r="L940" s="7">
        <f t="shared" si="159"/>
        <v>44597</v>
      </c>
      <c r="M940" s="5" t="s">
        <v>1135</v>
      </c>
      <c r="U940" s="5" t="s">
        <v>33</v>
      </c>
      <c r="V940" s="5" t="str">
        <f t="shared" si="160"/>
        <v>clientes - varios</v>
      </c>
      <c r="W940" s="5" t="str">
        <f t="shared" si="161"/>
        <v>CLIENTES - VARIOS</v>
      </c>
      <c r="X940" s="5" t="str">
        <f t="shared" si="162"/>
        <v>Clientes - Varios</v>
      </c>
      <c r="Y940" s="5">
        <v>99999999</v>
      </c>
      <c r="Z940" s="5" t="s">
        <v>34</v>
      </c>
      <c r="AA940" s="5" t="s">
        <v>35</v>
      </c>
      <c r="AD940" s="5" t="s">
        <v>36</v>
      </c>
      <c r="AE940" s="5">
        <v>127.12</v>
      </c>
      <c r="AF940" s="5">
        <v>0</v>
      </c>
      <c r="AG940" s="5">
        <v>22.88</v>
      </c>
      <c r="AH940" s="5">
        <f t="shared" si="163"/>
        <v>150</v>
      </c>
    </row>
    <row r="941" spans="1:34" x14ac:dyDescent="0.25">
      <c r="A941" s="5">
        <v>926</v>
      </c>
      <c r="B941" s="5" t="s">
        <v>49</v>
      </c>
      <c r="C941" s="5" t="s">
        <v>30</v>
      </c>
      <c r="D941" s="5" t="s">
        <v>1214</v>
      </c>
      <c r="E941" s="15" t="str">
        <f t="shared" si="164"/>
        <v>B003</v>
      </c>
      <c r="F941" s="15" t="str">
        <f t="shared" si="154"/>
        <v>12545</v>
      </c>
      <c r="G941" s="15" t="str">
        <f t="shared" si="155"/>
        <v>3-1</v>
      </c>
      <c r="H941" s="5" t="s">
        <v>1135</v>
      </c>
      <c r="I941" s="5">
        <f t="shared" si="156"/>
        <v>2</v>
      </c>
      <c r="J941" s="5">
        <f t="shared" si="157"/>
        <v>2022</v>
      </c>
      <c r="K941" s="5">
        <f t="shared" si="158"/>
        <v>5</v>
      </c>
      <c r="L941" s="7">
        <f t="shared" si="159"/>
        <v>44597</v>
      </c>
      <c r="M941" s="5" t="s">
        <v>1135</v>
      </c>
      <c r="U941" s="5" t="s">
        <v>33</v>
      </c>
      <c r="V941" s="5" t="str">
        <f t="shared" si="160"/>
        <v>clientes - varios</v>
      </c>
      <c r="W941" s="5" t="str">
        <f t="shared" si="161"/>
        <v>CLIENTES - VARIOS</v>
      </c>
      <c r="X941" s="5" t="str">
        <f t="shared" si="162"/>
        <v>Clientes - Varios</v>
      </c>
      <c r="Y941" s="5">
        <v>99999999</v>
      </c>
      <c r="Z941" s="5" t="s">
        <v>34</v>
      </c>
      <c r="AA941" s="5" t="s">
        <v>35</v>
      </c>
      <c r="AD941" s="5" t="s">
        <v>36</v>
      </c>
      <c r="AE941" s="5">
        <v>25.42</v>
      </c>
      <c r="AF941" s="5">
        <v>0</v>
      </c>
      <c r="AG941" s="5">
        <v>4.58</v>
      </c>
      <c r="AH941" s="5">
        <f t="shared" si="163"/>
        <v>30</v>
      </c>
    </row>
    <row r="942" spans="1:34" x14ac:dyDescent="0.25">
      <c r="A942" s="5">
        <v>927</v>
      </c>
      <c r="B942" s="5" t="s">
        <v>29</v>
      </c>
      <c r="C942" s="5" t="s">
        <v>38</v>
      </c>
      <c r="D942" s="5" t="s">
        <v>1215</v>
      </c>
      <c r="E942" s="15" t="str">
        <f t="shared" si="164"/>
        <v>F001</v>
      </c>
      <c r="F942" s="15" t="str">
        <f t="shared" si="154"/>
        <v>8379</v>
      </c>
      <c r="G942" s="15" t="str">
        <f t="shared" si="155"/>
        <v>1-8</v>
      </c>
      <c r="H942" s="5" t="s">
        <v>1135</v>
      </c>
      <c r="I942" s="5">
        <f t="shared" si="156"/>
        <v>2</v>
      </c>
      <c r="J942" s="5">
        <f t="shared" si="157"/>
        <v>2022</v>
      </c>
      <c r="K942" s="5">
        <f t="shared" si="158"/>
        <v>5</v>
      </c>
      <c r="L942" s="7">
        <f t="shared" si="159"/>
        <v>44597</v>
      </c>
      <c r="M942" s="5" t="s">
        <v>1135</v>
      </c>
      <c r="R942" s="5" t="s">
        <v>306</v>
      </c>
      <c r="S942" s="5" t="s">
        <v>40</v>
      </c>
      <c r="T942" s="5" t="s">
        <v>306</v>
      </c>
      <c r="U942" s="5" t="s">
        <v>1216</v>
      </c>
      <c r="V942" s="5" t="str">
        <f t="shared" si="160"/>
        <v>constructora cerilam s.a.c.</v>
      </c>
      <c r="W942" s="5" t="str">
        <f t="shared" si="161"/>
        <v>CONSTRUCTORA CERILAM S.A.C.</v>
      </c>
      <c r="X942" s="5" t="str">
        <f t="shared" si="162"/>
        <v>Constructora Cerilam S.A.C.</v>
      </c>
      <c r="Y942" s="5">
        <v>20487527131</v>
      </c>
      <c r="Z942" s="5" t="s">
        <v>34</v>
      </c>
      <c r="AA942" s="5" t="s">
        <v>35</v>
      </c>
      <c r="AD942" s="5" t="s">
        <v>36</v>
      </c>
      <c r="AE942" s="5">
        <v>101.69</v>
      </c>
      <c r="AF942" s="5">
        <v>0</v>
      </c>
      <c r="AG942" s="5">
        <v>18.309999999999999</v>
      </c>
      <c r="AH942" s="5">
        <f t="shared" si="163"/>
        <v>120</v>
      </c>
    </row>
    <row r="943" spans="1:34" x14ac:dyDescent="0.25">
      <c r="A943" s="5">
        <v>928</v>
      </c>
      <c r="B943" s="5" t="s">
        <v>29</v>
      </c>
      <c r="C943" s="5" t="s">
        <v>38</v>
      </c>
      <c r="D943" s="5" t="s">
        <v>1217</v>
      </c>
      <c r="E943" s="15" t="str">
        <f t="shared" si="164"/>
        <v>F001</v>
      </c>
      <c r="F943" s="15" t="str">
        <f t="shared" si="154"/>
        <v>8378</v>
      </c>
      <c r="G943" s="15" t="str">
        <f t="shared" si="155"/>
        <v>1-8</v>
      </c>
      <c r="H943" s="5" t="s">
        <v>1135</v>
      </c>
      <c r="I943" s="5">
        <f t="shared" si="156"/>
        <v>2</v>
      </c>
      <c r="J943" s="5">
        <f t="shared" si="157"/>
        <v>2022</v>
      </c>
      <c r="K943" s="5">
        <f t="shared" si="158"/>
        <v>5</v>
      </c>
      <c r="L943" s="7">
        <f t="shared" si="159"/>
        <v>44597</v>
      </c>
      <c r="M943" s="5" t="s">
        <v>1135</v>
      </c>
      <c r="U943" s="5" t="s">
        <v>108</v>
      </c>
      <c r="V943" s="5" t="str">
        <f t="shared" si="160"/>
        <v>empresa constructora y servicios generales akunta s.r.l.</v>
      </c>
      <c r="W943" s="5" t="str">
        <f t="shared" si="161"/>
        <v>EMPRESA CONSTRUCTORA Y SERVICIOS GENERALES AKUNTA S.R.L.</v>
      </c>
      <c r="X943" s="5" t="str">
        <f t="shared" si="162"/>
        <v>Empresa Constructora Y Servicios Generales Akunta S.R.L.</v>
      </c>
      <c r="Y943" s="5">
        <v>20496149425</v>
      </c>
      <c r="Z943" s="5" t="s">
        <v>34</v>
      </c>
      <c r="AA943" s="5" t="s">
        <v>35</v>
      </c>
      <c r="AD943" s="5" t="s">
        <v>36</v>
      </c>
      <c r="AE943" s="5">
        <v>76.27</v>
      </c>
      <c r="AF943" s="5">
        <v>0</v>
      </c>
      <c r="AG943" s="5">
        <v>13.73</v>
      </c>
      <c r="AH943" s="5">
        <f t="shared" si="163"/>
        <v>90</v>
      </c>
    </row>
    <row r="944" spans="1:34" x14ac:dyDescent="0.25">
      <c r="A944" s="5">
        <v>929</v>
      </c>
      <c r="B944" s="5" t="s">
        <v>29</v>
      </c>
      <c r="C944" s="5" t="s">
        <v>30</v>
      </c>
      <c r="D944" s="5" t="s">
        <v>1218</v>
      </c>
      <c r="E944" s="15" t="str">
        <f t="shared" si="164"/>
        <v>B001</v>
      </c>
      <c r="F944" s="15" t="str">
        <f t="shared" si="154"/>
        <v>17050</v>
      </c>
      <c r="G944" s="15" t="str">
        <f t="shared" si="155"/>
        <v>1-1</v>
      </c>
      <c r="H944" s="5" t="s">
        <v>1135</v>
      </c>
      <c r="I944" s="5">
        <f t="shared" si="156"/>
        <v>2</v>
      </c>
      <c r="J944" s="5">
        <f t="shared" si="157"/>
        <v>2022</v>
      </c>
      <c r="K944" s="5">
        <f t="shared" si="158"/>
        <v>5</v>
      </c>
      <c r="L944" s="7">
        <f t="shared" si="159"/>
        <v>44597</v>
      </c>
      <c r="M944" s="5" t="s">
        <v>1135</v>
      </c>
      <c r="U944" s="5" t="s">
        <v>33</v>
      </c>
      <c r="V944" s="5" t="str">
        <f t="shared" si="160"/>
        <v>clientes - varios</v>
      </c>
      <c r="W944" s="5" t="str">
        <f t="shared" si="161"/>
        <v>CLIENTES - VARIOS</v>
      </c>
      <c r="X944" s="5" t="str">
        <f t="shared" si="162"/>
        <v>Clientes - Varios</v>
      </c>
      <c r="Y944" s="5">
        <v>99999999</v>
      </c>
      <c r="Z944" s="5" t="s">
        <v>34</v>
      </c>
      <c r="AA944" s="5" t="s">
        <v>35</v>
      </c>
      <c r="AD944" s="5" t="s">
        <v>36</v>
      </c>
      <c r="AE944" s="5">
        <v>25.42</v>
      </c>
      <c r="AF944" s="5">
        <v>0</v>
      </c>
      <c r="AG944" s="5">
        <v>4.58</v>
      </c>
      <c r="AH944" s="5">
        <f t="shared" si="163"/>
        <v>30</v>
      </c>
    </row>
    <row r="945" spans="1:34" x14ac:dyDescent="0.25">
      <c r="A945" s="5">
        <v>930</v>
      </c>
      <c r="B945" s="5" t="s">
        <v>29</v>
      </c>
      <c r="C945" s="5" t="s">
        <v>30</v>
      </c>
      <c r="D945" s="5" t="s">
        <v>1219</v>
      </c>
      <c r="E945" s="15" t="str">
        <f t="shared" si="164"/>
        <v>B001</v>
      </c>
      <c r="F945" s="15" t="str">
        <f t="shared" si="154"/>
        <v>17049</v>
      </c>
      <c r="G945" s="15" t="str">
        <f t="shared" si="155"/>
        <v>1-1</v>
      </c>
      <c r="H945" s="5" t="s">
        <v>1135</v>
      </c>
      <c r="I945" s="5">
        <f t="shared" si="156"/>
        <v>2</v>
      </c>
      <c r="J945" s="5">
        <f t="shared" si="157"/>
        <v>2022</v>
      </c>
      <c r="K945" s="5">
        <f t="shared" si="158"/>
        <v>5</v>
      </c>
      <c r="L945" s="7">
        <f t="shared" si="159"/>
        <v>44597</v>
      </c>
      <c r="M945" s="5" t="s">
        <v>1135</v>
      </c>
      <c r="U945" s="5" t="s">
        <v>33</v>
      </c>
      <c r="V945" s="5" t="str">
        <f t="shared" si="160"/>
        <v>clientes - varios</v>
      </c>
      <c r="W945" s="5" t="str">
        <f t="shared" si="161"/>
        <v>CLIENTES - VARIOS</v>
      </c>
      <c r="X945" s="5" t="str">
        <f t="shared" si="162"/>
        <v>Clientes - Varios</v>
      </c>
      <c r="Y945" s="5">
        <v>99999999</v>
      </c>
      <c r="Z945" s="5" t="s">
        <v>34</v>
      </c>
      <c r="AA945" s="5" t="s">
        <v>35</v>
      </c>
      <c r="AD945" s="5" t="s">
        <v>36</v>
      </c>
      <c r="AE945" s="5">
        <v>500</v>
      </c>
      <c r="AF945" s="5">
        <v>0</v>
      </c>
      <c r="AG945" s="5">
        <v>90</v>
      </c>
      <c r="AH945" s="5">
        <f t="shared" si="163"/>
        <v>590</v>
      </c>
    </row>
    <row r="946" spans="1:34" x14ac:dyDescent="0.25">
      <c r="A946" s="5">
        <v>931</v>
      </c>
      <c r="B946" s="5" t="s">
        <v>29</v>
      </c>
      <c r="C946" s="5" t="s">
        <v>38</v>
      </c>
      <c r="D946" s="5" t="s">
        <v>1220</v>
      </c>
      <c r="E946" s="15" t="str">
        <f t="shared" si="164"/>
        <v>F001</v>
      </c>
      <c r="F946" s="15" t="str">
        <f t="shared" si="154"/>
        <v>8377</v>
      </c>
      <c r="G946" s="15" t="str">
        <f t="shared" si="155"/>
        <v>1-8</v>
      </c>
      <c r="H946" s="5" t="s">
        <v>1135</v>
      </c>
      <c r="I946" s="5">
        <f t="shared" si="156"/>
        <v>2</v>
      </c>
      <c r="J946" s="5">
        <f t="shared" si="157"/>
        <v>2022</v>
      </c>
      <c r="K946" s="5">
        <f t="shared" si="158"/>
        <v>5</v>
      </c>
      <c r="L946" s="7">
        <f t="shared" si="159"/>
        <v>44597</v>
      </c>
      <c r="M946" s="5" t="s">
        <v>1135</v>
      </c>
      <c r="R946" s="5" t="s">
        <v>1221</v>
      </c>
      <c r="S946" s="5" t="s">
        <v>737</v>
      </c>
      <c r="T946" s="5" t="s">
        <v>736</v>
      </c>
      <c r="U946" s="5" t="s">
        <v>1222</v>
      </c>
      <c r="V946" s="5" t="str">
        <f t="shared" si="160"/>
        <v>salem contratistas generales sac</v>
      </c>
      <c r="W946" s="5" t="str">
        <f t="shared" si="161"/>
        <v>SALEM CONTRATISTAS GENERALES SAC</v>
      </c>
      <c r="X946" s="5" t="str">
        <f t="shared" si="162"/>
        <v>Salem Contratistas Generales Sac</v>
      </c>
      <c r="Y946" s="5">
        <v>20481764026</v>
      </c>
      <c r="Z946" s="5" t="s">
        <v>34</v>
      </c>
      <c r="AA946" s="5" t="s">
        <v>35</v>
      </c>
      <c r="AD946" s="5" t="s">
        <v>36</v>
      </c>
      <c r="AE946" s="5">
        <v>45.42</v>
      </c>
      <c r="AF946" s="5">
        <v>0</v>
      </c>
      <c r="AG946" s="5">
        <v>8.18</v>
      </c>
      <c r="AH946" s="5">
        <f t="shared" si="163"/>
        <v>53.6</v>
      </c>
    </row>
    <row r="947" spans="1:34" x14ac:dyDescent="0.25">
      <c r="A947" s="5">
        <v>932</v>
      </c>
      <c r="B947" s="5" t="s">
        <v>97</v>
      </c>
      <c r="C947" s="5" t="s">
        <v>38</v>
      </c>
      <c r="D947" s="5" t="s">
        <v>1223</v>
      </c>
      <c r="E947" s="15" t="str">
        <f t="shared" si="164"/>
        <v>F004</v>
      </c>
      <c r="F947" s="15" t="str">
        <f t="shared" si="154"/>
        <v>4-439</v>
      </c>
      <c r="G947" s="15" t="str">
        <f t="shared" si="155"/>
        <v>4-4</v>
      </c>
      <c r="H947" s="5" t="s">
        <v>1135</v>
      </c>
      <c r="I947" s="5">
        <f t="shared" si="156"/>
        <v>2</v>
      </c>
      <c r="J947" s="5">
        <f t="shared" si="157"/>
        <v>2022</v>
      </c>
      <c r="K947" s="5">
        <f t="shared" si="158"/>
        <v>5</v>
      </c>
      <c r="L947" s="7">
        <f t="shared" si="159"/>
        <v>44597</v>
      </c>
      <c r="M947" s="5" t="s">
        <v>1135</v>
      </c>
      <c r="R947" s="5" t="s">
        <v>92</v>
      </c>
      <c r="S947" s="5" t="s">
        <v>40</v>
      </c>
      <c r="T947" s="5" t="s">
        <v>41</v>
      </c>
      <c r="U947" s="5" t="s">
        <v>1224</v>
      </c>
      <c r="V947" s="5" t="str">
        <f t="shared" si="160"/>
        <v>petro edelmira e.i.r.l.</v>
      </c>
      <c r="W947" s="5" t="str">
        <f t="shared" si="161"/>
        <v>PETRO EDELMIRA E.I.R.L.</v>
      </c>
      <c r="X947" s="5" t="str">
        <f t="shared" si="162"/>
        <v>Petro Edelmira E.I.R.L.</v>
      </c>
      <c r="Y947" s="5">
        <v>20604920249</v>
      </c>
      <c r="Z947" s="5" t="s">
        <v>34</v>
      </c>
      <c r="AA947" s="5" t="s">
        <v>35</v>
      </c>
      <c r="AD947" s="5" t="s">
        <v>36</v>
      </c>
      <c r="AE947" s="5">
        <v>338.98</v>
      </c>
      <c r="AF947" s="5">
        <v>0</v>
      </c>
      <c r="AG947" s="5">
        <v>61.02</v>
      </c>
      <c r="AH947" s="5">
        <f t="shared" si="163"/>
        <v>400</v>
      </c>
    </row>
    <row r="948" spans="1:34" x14ac:dyDescent="0.25">
      <c r="A948" s="5">
        <v>933</v>
      </c>
      <c r="B948" s="5" t="s">
        <v>29</v>
      </c>
      <c r="C948" s="5" t="s">
        <v>30</v>
      </c>
      <c r="D948" s="5" t="s">
        <v>1225</v>
      </c>
      <c r="E948" s="15" t="str">
        <f t="shared" si="164"/>
        <v>B001</v>
      </c>
      <c r="F948" s="15" t="str">
        <f t="shared" si="154"/>
        <v>17048</v>
      </c>
      <c r="G948" s="15" t="str">
        <f t="shared" si="155"/>
        <v>1-1</v>
      </c>
      <c r="H948" s="5" t="s">
        <v>1135</v>
      </c>
      <c r="I948" s="5">
        <f t="shared" si="156"/>
        <v>2</v>
      </c>
      <c r="J948" s="5">
        <f t="shared" si="157"/>
        <v>2022</v>
      </c>
      <c r="K948" s="5">
        <f t="shared" si="158"/>
        <v>5</v>
      </c>
      <c r="L948" s="7">
        <f t="shared" si="159"/>
        <v>44597</v>
      </c>
      <c r="M948" s="5" t="s">
        <v>1135</v>
      </c>
      <c r="U948" s="5" t="s">
        <v>33</v>
      </c>
      <c r="V948" s="5" t="str">
        <f t="shared" si="160"/>
        <v>clientes - varios</v>
      </c>
      <c r="W948" s="5" t="str">
        <f t="shared" si="161"/>
        <v>CLIENTES - VARIOS</v>
      </c>
      <c r="X948" s="5" t="str">
        <f t="shared" si="162"/>
        <v>Clientes - Varios</v>
      </c>
      <c r="Y948" s="5">
        <v>99999999</v>
      </c>
      <c r="Z948" s="5" t="s">
        <v>34</v>
      </c>
      <c r="AA948" s="5" t="s">
        <v>35</v>
      </c>
      <c r="AD948" s="5" t="s">
        <v>36</v>
      </c>
      <c r="AE948" s="5">
        <v>104.41</v>
      </c>
      <c r="AF948" s="5">
        <v>0</v>
      </c>
      <c r="AG948" s="5">
        <v>18.79</v>
      </c>
      <c r="AH948" s="5">
        <f t="shared" si="163"/>
        <v>123.19999999999999</v>
      </c>
    </row>
    <row r="949" spans="1:34" x14ac:dyDescent="0.25">
      <c r="A949" s="5">
        <v>934</v>
      </c>
      <c r="B949" s="5" t="s">
        <v>29</v>
      </c>
      <c r="C949" s="5" t="s">
        <v>38</v>
      </c>
      <c r="D949" s="5" t="s">
        <v>1226</v>
      </c>
      <c r="E949" s="15" t="str">
        <f t="shared" si="164"/>
        <v>F001</v>
      </c>
      <c r="F949" s="15" t="str">
        <f t="shared" si="154"/>
        <v>8376</v>
      </c>
      <c r="G949" s="15" t="str">
        <f t="shared" si="155"/>
        <v>1-8</v>
      </c>
      <c r="H949" s="5" t="s">
        <v>1135</v>
      </c>
      <c r="I949" s="5">
        <f t="shared" si="156"/>
        <v>2</v>
      </c>
      <c r="J949" s="5">
        <f t="shared" si="157"/>
        <v>2022</v>
      </c>
      <c r="K949" s="5">
        <f t="shared" si="158"/>
        <v>5</v>
      </c>
      <c r="L949" s="7">
        <f t="shared" si="159"/>
        <v>44597</v>
      </c>
      <c r="M949" s="5" t="s">
        <v>1135</v>
      </c>
      <c r="R949" s="5" t="s">
        <v>403</v>
      </c>
      <c r="S949" s="5" t="s">
        <v>168</v>
      </c>
      <c r="T949" s="5" t="s">
        <v>169</v>
      </c>
      <c r="U949" s="5" t="s">
        <v>1227</v>
      </c>
      <c r="V949" s="5" t="str">
        <f t="shared" si="160"/>
        <v>transportes de carga yavel s.a.c.</v>
      </c>
      <c r="W949" s="5" t="str">
        <f t="shared" si="161"/>
        <v>TRANSPORTES DE CARGA YAVEL S.A.C.</v>
      </c>
      <c r="X949" s="5" t="str">
        <f t="shared" si="162"/>
        <v>Transportes De Carga Yavel S.A.C.</v>
      </c>
      <c r="Y949" s="5">
        <v>20519104271</v>
      </c>
      <c r="Z949" s="5" t="s">
        <v>34</v>
      </c>
      <c r="AA949" s="5" t="s">
        <v>35</v>
      </c>
      <c r="AD949" s="5" t="s">
        <v>36</v>
      </c>
      <c r="AE949" s="5">
        <v>536.44000000000005</v>
      </c>
      <c r="AF949" s="5">
        <v>0</v>
      </c>
      <c r="AG949" s="5">
        <v>96.56</v>
      </c>
      <c r="AH949" s="5">
        <f t="shared" si="163"/>
        <v>633</v>
      </c>
    </row>
    <row r="950" spans="1:34" x14ac:dyDescent="0.25">
      <c r="A950" s="5">
        <v>935</v>
      </c>
      <c r="B950" s="5" t="s">
        <v>55</v>
      </c>
      <c r="C950" s="5" t="s">
        <v>38</v>
      </c>
      <c r="D950" s="5" t="s">
        <v>1228</v>
      </c>
      <c r="E950" s="15" t="str">
        <f t="shared" si="164"/>
        <v>F002</v>
      </c>
      <c r="F950" s="15" t="str">
        <f t="shared" si="154"/>
        <v>3452</v>
      </c>
      <c r="G950" s="15" t="str">
        <f t="shared" si="155"/>
        <v>2-3</v>
      </c>
      <c r="H950" s="5" t="s">
        <v>1135</v>
      </c>
      <c r="I950" s="5">
        <f t="shared" si="156"/>
        <v>2</v>
      </c>
      <c r="J950" s="5">
        <f t="shared" si="157"/>
        <v>2022</v>
      </c>
      <c r="K950" s="5">
        <f t="shared" si="158"/>
        <v>5</v>
      </c>
      <c r="L950" s="7">
        <f t="shared" si="159"/>
        <v>44597</v>
      </c>
      <c r="M950" s="5" t="s">
        <v>1135</v>
      </c>
      <c r="U950" s="5" t="s">
        <v>312</v>
      </c>
      <c r="V950" s="5" t="str">
        <f t="shared" si="160"/>
        <v>inversiones tantalean cayotopa</v>
      </c>
      <c r="W950" s="5" t="str">
        <f t="shared" si="161"/>
        <v>INVERSIONES TANTALEAN CAYOTOPA</v>
      </c>
      <c r="X950" s="5" t="str">
        <f t="shared" si="162"/>
        <v>Inversiones Tantalean Cayotopa</v>
      </c>
      <c r="Y950" s="5">
        <v>20608161296</v>
      </c>
      <c r="Z950" s="5" t="s">
        <v>34</v>
      </c>
      <c r="AA950" s="5" t="s">
        <v>35</v>
      </c>
      <c r="AD950" s="5" t="s">
        <v>36</v>
      </c>
      <c r="AE950" s="5">
        <v>16.95</v>
      </c>
      <c r="AF950" s="5">
        <v>0</v>
      </c>
      <c r="AG950" s="5">
        <v>3.05</v>
      </c>
      <c r="AH950" s="5">
        <f t="shared" si="163"/>
        <v>20</v>
      </c>
    </row>
    <row r="951" spans="1:34" x14ac:dyDescent="0.25">
      <c r="A951" s="5">
        <v>936</v>
      </c>
      <c r="B951" s="5" t="s">
        <v>29</v>
      </c>
      <c r="C951" s="5" t="s">
        <v>30</v>
      </c>
      <c r="D951" s="5" t="s">
        <v>1229</v>
      </c>
      <c r="E951" s="15" t="str">
        <f t="shared" si="164"/>
        <v>B001</v>
      </c>
      <c r="F951" s="15" t="str">
        <f t="shared" si="154"/>
        <v>17047</v>
      </c>
      <c r="G951" s="15" t="str">
        <f t="shared" si="155"/>
        <v>1-1</v>
      </c>
      <c r="H951" s="5" t="s">
        <v>1135</v>
      </c>
      <c r="I951" s="5">
        <f t="shared" si="156"/>
        <v>2</v>
      </c>
      <c r="J951" s="5">
        <f t="shared" si="157"/>
        <v>2022</v>
      </c>
      <c r="K951" s="5">
        <f t="shared" si="158"/>
        <v>5</v>
      </c>
      <c r="L951" s="7">
        <f t="shared" si="159"/>
        <v>44597</v>
      </c>
      <c r="M951" s="5" t="s">
        <v>1135</v>
      </c>
      <c r="U951" s="5" t="s">
        <v>33</v>
      </c>
      <c r="V951" s="5" t="str">
        <f t="shared" si="160"/>
        <v>clientes - varios</v>
      </c>
      <c r="W951" s="5" t="str">
        <f t="shared" si="161"/>
        <v>CLIENTES - VARIOS</v>
      </c>
      <c r="X951" s="5" t="str">
        <f t="shared" si="162"/>
        <v>Clientes - Varios</v>
      </c>
      <c r="Y951" s="5">
        <v>99999999</v>
      </c>
      <c r="Z951" s="5" t="s">
        <v>34</v>
      </c>
      <c r="AA951" s="5" t="s">
        <v>35</v>
      </c>
      <c r="AD951" s="5" t="s">
        <v>36</v>
      </c>
      <c r="AE951" s="5">
        <v>84.75</v>
      </c>
      <c r="AF951" s="5">
        <v>0</v>
      </c>
      <c r="AG951" s="5">
        <v>15.25</v>
      </c>
      <c r="AH951" s="5">
        <f t="shared" si="163"/>
        <v>100</v>
      </c>
    </row>
    <row r="952" spans="1:34" x14ac:dyDescent="0.25">
      <c r="A952" s="5">
        <v>937</v>
      </c>
      <c r="B952" s="5" t="s">
        <v>29</v>
      </c>
      <c r="C952" s="5" t="s">
        <v>38</v>
      </c>
      <c r="D952" s="5" t="s">
        <v>1230</v>
      </c>
      <c r="E952" s="15" t="str">
        <f t="shared" si="164"/>
        <v>F001</v>
      </c>
      <c r="F952" s="15" t="str">
        <f t="shared" si="154"/>
        <v>8375</v>
      </c>
      <c r="G952" s="15" t="str">
        <f t="shared" si="155"/>
        <v>1-8</v>
      </c>
      <c r="H952" s="5" t="s">
        <v>1135</v>
      </c>
      <c r="I952" s="5">
        <f t="shared" si="156"/>
        <v>2</v>
      </c>
      <c r="J952" s="5">
        <f t="shared" si="157"/>
        <v>2022</v>
      </c>
      <c r="K952" s="5">
        <f t="shared" si="158"/>
        <v>5</v>
      </c>
      <c r="L952" s="7">
        <f t="shared" si="159"/>
        <v>44597</v>
      </c>
      <c r="M952" s="5" t="s">
        <v>1135</v>
      </c>
      <c r="R952" s="5" t="s">
        <v>395</v>
      </c>
      <c r="S952" s="5" t="s">
        <v>168</v>
      </c>
      <c r="T952" s="5" t="s">
        <v>169</v>
      </c>
      <c r="U952" s="5" t="s">
        <v>396</v>
      </c>
      <c r="V952" s="5" t="str">
        <f t="shared" si="160"/>
        <v>transportes pasamayo s r ltda</v>
      </c>
      <c r="W952" s="5" t="str">
        <f t="shared" si="161"/>
        <v>TRANSPORTES PASAMAYO S R LTDA</v>
      </c>
      <c r="X952" s="5" t="str">
        <f t="shared" si="162"/>
        <v>Transportes Pasamayo S R Ltda</v>
      </c>
      <c r="Y952" s="5">
        <v>20225171719</v>
      </c>
      <c r="Z952" s="5" t="s">
        <v>34</v>
      </c>
      <c r="AA952" s="5" t="s">
        <v>35</v>
      </c>
      <c r="AD952" s="5" t="s">
        <v>36</v>
      </c>
      <c r="AE952" s="5">
        <v>152.54</v>
      </c>
      <c r="AF952" s="5">
        <v>0</v>
      </c>
      <c r="AG952" s="5">
        <v>27.46</v>
      </c>
      <c r="AH952" s="5">
        <f t="shared" si="163"/>
        <v>180</v>
      </c>
    </row>
    <row r="953" spans="1:34" x14ac:dyDescent="0.25">
      <c r="A953" s="5">
        <v>938</v>
      </c>
      <c r="B953" s="5" t="s">
        <v>29</v>
      </c>
      <c r="C953" s="5" t="s">
        <v>38</v>
      </c>
      <c r="D953" s="5" t="s">
        <v>1231</v>
      </c>
      <c r="E953" s="15" t="str">
        <f t="shared" si="164"/>
        <v>F001</v>
      </c>
      <c r="F953" s="15" t="str">
        <f t="shared" si="154"/>
        <v>8374</v>
      </c>
      <c r="G953" s="15" t="str">
        <f t="shared" si="155"/>
        <v>1-8</v>
      </c>
      <c r="H953" s="5" t="s">
        <v>1135</v>
      </c>
      <c r="I953" s="5">
        <f t="shared" si="156"/>
        <v>2</v>
      </c>
      <c r="J953" s="5">
        <f t="shared" si="157"/>
        <v>2022</v>
      </c>
      <c r="K953" s="5">
        <f t="shared" si="158"/>
        <v>5</v>
      </c>
      <c r="L953" s="7">
        <f t="shared" si="159"/>
        <v>44597</v>
      </c>
      <c r="M953" s="5" t="s">
        <v>1135</v>
      </c>
      <c r="U953" s="5" t="s">
        <v>1232</v>
      </c>
      <c r="V953" s="5" t="str">
        <f t="shared" si="160"/>
        <v>carlos de la cruz juan luis</v>
      </c>
      <c r="W953" s="5" t="str">
        <f t="shared" si="161"/>
        <v>CARLOS DE LA CRUZ JUAN LUIS</v>
      </c>
      <c r="X953" s="5" t="str">
        <f t="shared" si="162"/>
        <v>Carlos De La Cruz Juan Luis</v>
      </c>
      <c r="Y953" s="5">
        <v>10457763471</v>
      </c>
      <c r="Z953" s="5" t="s">
        <v>34</v>
      </c>
      <c r="AA953" s="5" t="s">
        <v>35</v>
      </c>
      <c r="AD953" s="5" t="s">
        <v>36</v>
      </c>
      <c r="AE953" s="5">
        <v>84.75</v>
      </c>
      <c r="AF953" s="5">
        <v>0</v>
      </c>
      <c r="AG953" s="5">
        <v>15.25</v>
      </c>
      <c r="AH953" s="5">
        <f t="shared" si="163"/>
        <v>100</v>
      </c>
    </row>
    <row r="954" spans="1:34" x14ac:dyDescent="0.25">
      <c r="A954" s="5">
        <v>939</v>
      </c>
      <c r="B954" s="5" t="s">
        <v>29</v>
      </c>
      <c r="C954" s="5" t="s">
        <v>38</v>
      </c>
      <c r="D954" s="5" t="s">
        <v>1233</v>
      </c>
      <c r="E954" s="15" t="str">
        <f t="shared" si="164"/>
        <v>F001</v>
      </c>
      <c r="F954" s="15" t="str">
        <f t="shared" si="154"/>
        <v>8373</v>
      </c>
      <c r="G954" s="15" t="str">
        <f t="shared" si="155"/>
        <v>1-8</v>
      </c>
      <c r="H954" s="5" t="s">
        <v>1135</v>
      </c>
      <c r="I954" s="5">
        <f t="shared" si="156"/>
        <v>2</v>
      </c>
      <c r="J954" s="5">
        <f t="shared" si="157"/>
        <v>2022</v>
      </c>
      <c r="K954" s="5">
        <f t="shared" si="158"/>
        <v>5</v>
      </c>
      <c r="L954" s="7">
        <f t="shared" si="159"/>
        <v>44597</v>
      </c>
      <c r="M954" s="5" t="s">
        <v>1135</v>
      </c>
      <c r="S954" s="5" t="s">
        <v>40</v>
      </c>
      <c r="T954" s="5" t="s">
        <v>41</v>
      </c>
      <c r="U954" s="5" t="s">
        <v>162</v>
      </c>
      <c r="V954" s="5" t="str">
        <f t="shared" si="160"/>
        <v>cubas mundaca jose sergio</v>
      </c>
      <c r="W954" s="5" t="str">
        <f t="shared" si="161"/>
        <v>CUBAS MUNDACA JOSE SERGIO</v>
      </c>
      <c r="X954" s="5" t="str">
        <f t="shared" si="162"/>
        <v>Cubas Mundaca Jose Sergio</v>
      </c>
      <c r="Y954" s="5">
        <v>10442227557</v>
      </c>
      <c r="Z954" s="5" t="s">
        <v>34</v>
      </c>
      <c r="AA954" s="5" t="s">
        <v>35</v>
      </c>
      <c r="AD954" s="5" t="s">
        <v>36</v>
      </c>
      <c r="AE954" s="5">
        <v>84.75</v>
      </c>
      <c r="AF954" s="5">
        <v>0</v>
      </c>
      <c r="AG954" s="5">
        <v>15.25</v>
      </c>
      <c r="AH954" s="5">
        <f t="shared" si="163"/>
        <v>100</v>
      </c>
    </row>
    <row r="955" spans="1:34" x14ac:dyDescent="0.25">
      <c r="A955" s="5">
        <v>940</v>
      </c>
      <c r="B955" s="5" t="s">
        <v>29</v>
      </c>
      <c r="C955" s="5" t="s">
        <v>38</v>
      </c>
      <c r="D955" s="5" t="s">
        <v>1234</v>
      </c>
      <c r="E955" s="15" t="str">
        <f t="shared" si="164"/>
        <v>F001</v>
      </c>
      <c r="F955" s="15" t="str">
        <f t="shared" si="154"/>
        <v>8372</v>
      </c>
      <c r="G955" s="15" t="str">
        <f t="shared" si="155"/>
        <v>1-8</v>
      </c>
      <c r="H955" s="5" t="s">
        <v>1135</v>
      </c>
      <c r="I955" s="5">
        <f t="shared" si="156"/>
        <v>2</v>
      </c>
      <c r="J955" s="5">
        <f t="shared" si="157"/>
        <v>2022</v>
      </c>
      <c r="K955" s="5">
        <f t="shared" si="158"/>
        <v>5</v>
      </c>
      <c r="L955" s="7">
        <f t="shared" si="159"/>
        <v>44597</v>
      </c>
      <c r="M955" s="5" t="s">
        <v>1135</v>
      </c>
      <c r="S955" s="5" t="s">
        <v>40</v>
      </c>
      <c r="T955" s="5" t="s">
        <v>41</v>
      </c>
      <c r="U955" s="5" t="s">
        <v>83</v>
      </c>
      <c r="V955" s="5" t="str">
        <f t="shared" si="160"/>
        <v>sosa pagaza elias fernando</v>
      </c>
      <c r="W955" s="5" t="str">
        <f t="shared" si="161"/>
        <v>SOSA PAGAZA ELIAS FERNANDO</v>
      </c>
      <c r="X955" s="5" t="str">
        <f t="shared" si="162"/>
        <v>Sosa Pagaza Elias Fernando</v>
      </c>
      <c r="Y955" s="5">
        <v>10000974787</v>
      </c>
      <c r="Z955" s="5" t="s">
        <v>34</v>
      </c>
      <c r="AA955" s="5" t="s">
        <v>35</v>
      </c>
      <c r="AD955" s="5" t="s">
        <v>36</v>
      </c>
      <c r="AE955" s="5">
        <v>254.24</v>
      </c>
      <c r="AF955" s="5">
        <v>0</v>
      </c>
      <c r="AG955" s="5">
        <v>45.76</v>
      </c>
      <c r="AH955" s="5">
        <f t="shared" si="163"/>
        <v>300</v>
      </c>
    </row>
    <row r="956" spans="1:34" x14ac:dyDescent="0.25">
      <c r="A956" s="5">
        <v>941</v>
      </c>
      <c r="B956" s="5" t="s">
        <v>29</v>
      </c>
      <c r="C956" s="5" t="s">
        <v>38</v>
      </c>
      <c r="D956" s="5" t="s">
        <v>1235</v>
      </c>
      <c r="E956" s="15" t="str">
        <f t="shared" si="164"/>
        <v>F001</v>
      </c>
      <c r="F956" s="15" t="str">
        <f t="shared" si="154"/>
        <v>8371</v>
      </c>
      <c r="G956" s="15" t="str">
        <f t="shared" si="155"/>
        <v>1-8</v>
      </c>
      <c r="H956" s="5" t="s">
        <v>1135</v>
      </c>
      <c r="I956" s="5">
        <f t="shared" si="156"/>
        <v>2</v>
      </c>
      <c r="J956" s="5">
        <f t="shared" si="157"/>
        <v>2022</v>
      </c>
      <c r="K956" s="5">
        <f t="shared" si="158"/>
        <v>5</v>
      </c>
      <c r="L956" s="7">
        <f t="shared" si="159"/>
        <v>44597</v>
      </c>
      <c r="M956" s="5" t="s">
        <v>1135</v>
      </c>
      <c r="U956" s="5" t="s">
        <v>1236</v>
      </c>
      <c r="V956" s="5" t="str">
        <f t="shared" si="160"/>
        <v>transporte y turismo virgen de la soledad</v>
      </c>
      <c r="W956" s="5" t="str">
        <f t="shared" si="161"/>
        <v>TRANSPORTE Y TURISMO VIRGEN DE LA SOLEDAD</v>
      </c>
      <c r="X956" s="5" t="str">
        <f t="shared" si="162"/>
        <v>Transporte Y Turismo Virgen De La Soledad</v>
      </c>
      <c r="Y956" s="5">
        <v>20607976296</v>
      </c>
      <c r="Z956" s="5" t="s">
        <v>34</v>
      </c>
      <c r="AA956" s="5" t="s">
        <v>35</v>
      </c>
      <c r="AD956" s="5" t="s">
        <v>36</v>
      </c>
      <c r="AE956" s="5">
        <v>463.56</v>
      </c>
      <c r="AF956" s="5">
        <v>0</v>
      </c>
      <c r="AG956" s="5">
        <v>83.44</v>
      </c>
      <c r="AH956" s="5">
        <f t="shared" si="163"/>
        <v>547</v>
      </c>
    </row>
    <row r="957" spans="1:34" x14ac:dyDescent="0.25">
      <c r="A957" s="5">
        <v>942</v>
      </c>
      <c r="B957" s="5" t="s">
        <v>29</v>
      </c>
      <c r="C957" s="5" t="s">
        <v>38</v>
      </c>
      <c r="D957" s="5" t="s">
        <v>1237</v>
      </c>
      <c r="E957" s="15" t="str">
        <f t="shared" si="164"/>
        <v>F001</v>
      </c>
      <c r="F957" s="15" t="str">
        <f t="shared" si="154"/>
        <v>8370</v>
      </c>
      <c r="G957" s="15" t="str">
        <f t="shared" si="155"/>
        <v>1-8</v>
      </c>
      <c r="H957" s="5" t="s">
        <v>1135</v>
      </c>
      <c r="I957" s="5">
        <f t="shared" si="156"/>
        <v>2</v>
      </c>
      <c r="J957" s="5">
        <f t="shared" si="157"/>
        <v>2022</v>
      </c>
      <c r="K957" s="5">
        <f t="shared" si="158"/>
        <v>5</v>
      </c>
      <c r="L957" s="7">
        <f t="shared" si="159"/>
        <v>44597</v>
      </c>
      <c r="M957" s="5" t="s">
        <v>1135</v>
      </c>
      <c r="R957" s="5" t="s">
        <v>1238</v>
      </c>
      <c r="S957" s="5" t="s">
        <v>40</v>
      </c>
      <c r="T957" s="5" t="s">
        <v>306</v>
      </c>
      <c r="U957" s="5" t="s">
        <v>1239</v>
      </c>
      <c r="V957" s="5" t="str">
        <f t="shared" si="160"/>
        <v>chapoñan cajusol norberto</v>
      </c>
      <c r="W957" s="5" t="str">
        <f t="shared" si="161"/>
        <v>CHAPOÑAN CAJUSOL NORBERTO</v>
      </c>
      <c r="X957" s="5" t="str">
        <f t="shared" si="162"/>
        <v>Chapoñan Cajusol Norberto</v>
      </c>
      <c r="Y957" s="5">
        <v>10175491274</v>
      </c>
      <c r="Z957" s="5" t="s">
        <v>34</v>
      </c>
      <c r="AA957" s="5" t="s">
        <v>35</v>
      </c>
      <c r="AC957" s="5" t="s">
        <v>1240</v>
      </c>
      <c r="AD957" s="5" t="s">
        <v>36</v>
      </c>
      <c r="AE957" s="5">
        <v>652.54</v>
      </c>
      <c r="AF957" s="5">
        <v>0</v>
      </c>
      <c r="AG957" s="5">
        <v>117.46</v>
      </c>
      <c r="AH957" s="5">
        <f t="shared" si="163"/>
        <v>770</v>
      </c>
    </row>
    <row r="958" spans="1:34" x14ac:dyDescent="0.25">
      <c r="A958" s="5">
        <v>943</v>
      </c>
      <c r="B958" s="5" t="s">
        <v>29</v>
      </c>
      <c r="C958" s="5" t="s">
        <v>38</v>
      </c>
      <c r="D958" s="5" t="s">
        <v>1241</v>
      </c>
      <c r="E958" s="15" t="str">
        <f t="shared" si="164"/>
        <v>F001</v>
      </c>
      <c r="F958" s="15" t="str">
        <f t="shared" si="154"/>
        <v>8369</v>
      </c>
      <c r="G958" s="15" t="str">
        <f t="shared" si="155"/>
        <v>1-8</v>
      </c>
      <c r="H958" s="5" t="s">
        <v>1242</v>
      </c>
      <c r="I958" s="5">
        <f t="shared" si="156"/>
        <v>2</v>
      </c>
      <c r="J958" s="5">
        <f t="shared" si="157"/>
        <v>2022</v>
      </c>
      <c r="K958" s="5">
        <f t="shared" si="158"/>
        <v>4</v>
      </c>
      <c r="L958" s="7">
        <f t="shared" si="159"/>
        <v>44596</v>
      </c>
      <c r="M958" s="5" t="s">
        <v>1242</v>
      </c>
      <c r="R958" s="5" t="s">
        <v>763</v>
      </c>
      <c r="S958" s="5" t="s">
        <v>764</v>
      </c>
      <c r="T958" s="5" t="s">
        <v>763</v>
      </c>
      <c r="U958" s="5" t="s">
        <v>765</v>
      </c>
      <c r="V958" s="5" t="str">
        <f t="shared" si="160"/>
        <v>servicios generales consultorias y construcciones d&amp;v sac</v>
      </c>
      <c r="W958" s="5" t="str">
        <f t="shared" si="161"/>
        <v>SERVICIOS GENERALES CONSULTORIAS Y CONSTRUCCIONES D&amp;V SAC</v>
      </c>
      <c r="X958" s="5" t="str">
        <f t="shared" si="162"/>
        <v>Servicios Generales Consultorias Y Construcciones D&amp;V Sac</v>
      </c>
      <c r="Y958" s="5">
        <v>20606975202</v>
      </c>
      <c r="Z958" s="5" t="s">
        <v>34</v>
      </c>
      <c r="AA958" s="5" t="s">
        <v>35</v>
      </c>
      <c r="AD958" s="5" t="s">
        <v>36</v>
      </c>
      <c r="AE958" s="5">
        <v>130.51</v>
      </c>
      <c r="AF958" s="5">
        <v>0</v>
      </c>
      <c r="AG958" s="5">
        <v>23.49</v>
      </c>
      <c r="AH958" s="5">
        <f t="shared" si="163"/>
        <v>154</v>
      </c>
    </row>
    <row r="959" spans="1:34" x14ac:dyDescent="0.25">
      <c r="A959" s="5">
        <v>944</v>
      </c>
      <c r="B959" s="5" t="s">
        <v>29</v>
      </c>
      <c r="C959" s="5" t="s">
        <v>30</v>
      </c>
      <c r="D959" s="5" t="s">
        <v>1243</v>
      </c>
      <c r="E959" s="15" t="str">
        <f t="shared" si="164"/>
        <v>B001</v>
      </c>
      <c r="F959" s="15" t="str">
        <f t="shared" si="154"/>
        <v>17046</v>
      </c>
      <c r="G959" s="15" t="str">
        <f t="shared" si="155"/>
        <v>1-1</v>
      </c>
      <c r="H959" s="5" t="s">
        <v>1242</v>
      </c>
      <c r="I959" s="5">
        <f t="shared" si="156"/>
        <v>2</v>
      </c>
      <c r="J959" s="5">
        <f t="shared" si="157"/>
        <v>2022</v>
      </c>
      <c r="K959" s="5">
        <f t="shared" si="158"/>
        <v>4</v>
      </c>
      <c r="L959" s="7">
        <f t="shared" si="159"/>
        <v>44596</v>
      </c>
      <c r="M959" s="5" t="s">
        <v>1242</v>
      </c>
      <c r="U959" s="5" t="s">
        <v>33</v>
      </c>
      <c r="V959" s="5" t="str">
        <f t="shared" si="160"/>
        <v>clientes - varios</v>
      </c>
      <c r="W959" s="5" t="str">
        <f t="shared" si="161"/>
        <v>CLIENTES - VARIOS</v>
      </c>
      <c r="X959" s="5" t="str">
        <f t="shared" si="162"/>
        <v>Clientes - Varios</v>
      </c>
      <c r="Y959" s="5">
        <v>99999999</v>
      </c>
      <c r="Z959" s="5" t="s">
        <v>34</v>
      </c>
      <c r="AA959" s="5" t="s">
        <v>35</v>
      </c>
      <c r="AD959" s="5" t="s">
        <v>36</v>
      </c>
      <c r="AE959" s="5">
        <v>118.64</v>
      </c>
      <c r="AF959" s="5">
        <v>0</v>
      </c>
      <c r="AG959" s="5">
        <v>21.36</v>
      </c>
      <c r="AH959" s="5">
        <f t="shared" si="163"/>
        <v>140</v>
      </c>
    </row>
    <row r="960" spans="1:34" x14ac:dyDescent="0.25">
      <c r="A960" s="5">
        <v>945</v>
      </c>
      <c r="B960" s="5" t="s">
        <v>29</v>
      </c>
      <c r="C960" s="5" t="s">
        <v>38</v>
      </c>
      <c r="D960" s="5" t="s">
        <v>1244</v>
      </c>
      <c r="E960" s="15" t="str">
        <f t="shared" si="164"/>
        <v>F001</v>
      </c>
      <c r="F960" s="15" t="str">
        <f t="shared" si="154"/>
        <v>8368</v>
      </c>
      <c r="G960" s="15" t="str">
        <f t="shared" si="155"/>
        <v>1-8</v>
      </c>
      <c r="H960" s="5" t="s">
        <v>1242</v>
      </c>
      <c r="I960" s="5">
        <f t="shared" si="156"/>
        <v>2</v>
      </c>
      <c r="J960" s="5">
        <f t="shared" si="157"/>
        <v>2022</v>
      </c>
      <c r="K960" s="5">
        <f t="shared" si="158"/>
        <v>4</v>
      </c>
      <c r="L960" s="7">
        <f t="shared" si="159"/>
        <v>44596</v>
      </c>
      <c r="M960" s="5" t="s">
        <v>1242</v>
      </c>
      <c r="R960" s="5" t="s">
        <v>92</v>
      </c>
      <c r="S960" s="5" t="s">
        <v>40</v>
      </c>
      <c r="T960" s="5" t="s">
        <v>41</v>
      </c>
      <c r="U960" s="5" t="s">
        <v>200</v>
      </c>
      <c r="V960" s="5" t="str">
        <f t="shared" si="160"/>
        <v>rodrigo vasquez jesus juan jose</v>
      </c>
      <c r="W960" s="5" t="str">
        <f t="shared" si="161"/>
        <v>RODRIGO VASQUEZ JESUS JUAN JOSE</v>
      </c>
      <c r="X960" s="5" t="str">
        <f t="shared" si="162"/>
        <v>Rodrigo Vasquez Jesus Juan Jose</v>
      </c>
      <c r="Y960" s="5">
        <v>10471184506</v>
      </c>
      <c r="Z960" s="5" t="s">
        <v>34</v>
      </c>
      <c r="AA960" s="5" t="s">
        <v>35</v>
      </c>
      <c r="AD960" s="5" t="s">
        <v>36</v>
      </c>
      <c r="AE960" s="5">
        <v>118.64</v>
      </c>
      <c r="AF960" s="5">
        <v>0</v>
      </c>
      <c r="AG960" s="5">
        <v>21.36</v>
      </c>
      <c r="AH960" s="5">
        <f t="shared" si="163"/>
        <v>140</v>
      </c>
    </row>
    <row r="961" spans="1:34" x14ac:dyDescent="0.25">
      <c r="A961" s="5">
        <v>946</v>
      </c>
      <c r="B961" s="5" t="s">
        <v>29</v>
      </c>
      <c r="C961" s="5" t="s">
        <v>38</v>
      </c>
      <c r="D961" s="5" t="s">
        <v>1245</v>
      </c>
      <c r="E961" s="15" t="str">
        <f t="shared" si="164"/>
        <v>F001</v>
      </c>
      <c r="F961" s="15" t="str">
        <f t="shared" si="154"/>
        <v>8367</v>
      </c>
      <c r="G961" s="15" t="str">
        <f t="shared" si="155"/>
        <v>1-8</v>
      </c>
      <c r="H961" s="5" t="s">
        <v>1242</v>
      </c>
      <c r="I961" s="5">
        <f t="shared" si="156"/>
        <v>2</v>
      </c>
      <c r="J961" s="5">
        <f t="shared" si="157"/>
        <v>2022</v>
      </c>
      <c r="K961" s="5">
        <f t="shared" si="158"/>
        <v>4</v>
      </c>
      <c r="L961" s="7">
        <f t="shared" si="159"/>
        <v>44596</v>
      </c>
      <c r="M961" s="5" t="s">
        <v>1242</v>
      </c>
      <c r="U961" s="5" t="s">
        <v>1050</v>
      </c>
      <c r="V961" s="5" t="str">
        <f t="shared" si="160"/>
        <v>suyon morales segundo porfirio</v>
      </c>
      <c r="W961" s="5" t="str">
        <f t="shared" si="161"/>
        <v>SUYON MORALES SEGUNDO PORFIRIO</v>
      </c>
      <c r="X961" s="5" t="str">
        <f t="shared" si="162"/>
        <v>Suyon Morales Segundo Porfirio</v>
      </c>
      <c r="Y961" s="5">
        <v>10166890565</v>
      </c>
      <c r="Z961" s="5" t="s">
        <v>34</v>
      </c>
      <c r="AA961" s="5" t="s">
        <v>35</v>
      </c>
      <c r="AD961" s="5" t="s">
        <v>36</v>
      </c>
      <c r="AE961" s="5">
        <v>127.12</v>
      </c>
      <c r="AF961" s="5">
        <v>0</v>
      </c>
      <c r="AG961" s="5">
        <v>22.88</v>
      </c>
      <c r="AH961" s="5">
        <f t="shared" si="163"/>
        <v>150</v>
      </c>
    </row>
    <row r="962" spans="1:34" x14ac:dyDescent="0.25">
      <c r="A962" s="5">
        <v>947</v>
      </c>
      <c r="B962" s="5" t="s">
        <v>49</v>
      </c>
      <c r="C962" s="5" t="s">
        <v>30</v>
      </c>
      <c r="D962" s="5" t="s">
        <v>1246</v>
      </c>
      <c r="E962" s="15" t="str">
        <f t="shared" si="164"/>
        <v>B003</v>
      </c>
      <c r="F962" s="15" t="str">
        <f t="shared" si="154"/>
        <v>12544</v>
      </c>
      <c r="G962" s="15" t="str">
        <f t="shared" si="155"/>
        <v>3-1</v>
      </c>
      <c r="H962" s="5" t="s">
        <v>1242</v>
      </c>
      <c r="I962" s="5">
        <f t="shared" si="156"/>
        <v>2</v>
      </c>
      <c r="J962" s="5">
        <f t="shared" si="157"/>
        <v>2022</v>
      </c>
      <c r="K962" s="5">
        <f t="shared" si="158"/>
        <v>4</v>
      </c>
      <c r="L962" s="7">
        <f t="shared" si="159"/>
        <v>44596</v>
      </c>
      <c r="M962" s="5" t="s">
        <v>1242</v>
      </c>
      <c r="U962" s="5" t="s">
        <v>33</v>
      </c>
      <c r="V962" s="5" t="str">
        <f t="shared" si="160"/>
        <v>clientes - varios</v>
      </c>
      <c r="W962" s="5" t="str">
        <f t="shared" si="161"/>
        <v>CLIENTES - VARIOS</v>
      </c>
      <c r="X962" s="5" t="str">
        <f t="shared" si="162"/>
        <v>Clientes - Varios</v>
      </c>
      <c r="Y962" s="5">
        <v>99999999</v>
      </c>
      <c r="Z962" s="5" t="s">
        <v>34</v>
      </c>
      <c r="AA962" s="5" t="s">
        <v>35</v>
      </c>
      <c r="AD962" s="5" t="s">
        <v>36</v>
      </c>
      <c r="AE962" s="5">
        <v>29.66</v>
      </c>
      <c r="AF962" s="5">
        <v>0</v>
      </c>
      <c r="AG962" s="5">
        <v>5.34</v>
      </c>
      <c r="AH962" s="5">
        <f t="shared" si="163"/>
        <v>35</v>
      </c>
    </row>
    <row r="963" spans="1:34" x14ac:dyDescent="0.25">
      <c r="A963" s="5">
        <v>948</v>
      </c>
      <c r="B963" s="5" t="s">
        <v>29</v>
      </c>
      <c r="C963" s="5" t="s">
        <v>30</v>
      </c>
      <c r="D963" s="5" t="s">
        <v>1247</v>
      </c>
      <c r="E963" s="15" t="str">
        <f t="shared" si="164"/>
        <v>B001</v>
      </c>
      <c r="F963" s="15" t="str">
        <f t="shared" si="154"/>
        <v>17045</v>
      </c>
      <c r="G963" s="15" t="str">
        <f t="shared" si="155"/>
        <v>1-1</v>
      </c>
      <c r="H963" s="5" t="s">
        <v>1242</v>
      </c>
      <c r="I963" s="5">
        <f t="shared" si="156"/>
        <v>2</v>
      </c>
      <c r="J963" s="5">
        <f t="shared" si="157"/>
        <v>2022</v>
      </c>
      <c r="K963" s="5">
        <f t="shared" si="158"/>
        <v>4</v>
      </c>
      <c r="L963" s="7">
        <f t="shared" si="159"/>
        <v>44596</v>
      </c>
      <c r="M963" s="5" t="s">
        <v>1242</v>
      </c>
      <c r="U963" s="5" t="s">
        <v>33</v>
      </c>
      <c r="V963" s="5" t="str">
        <f t="shared" si="160"/>
        <v>clientes - varios</v>
      </c>
      <c r="W963" s="5" t="str">
        <f t="shared" si="161"/>
        <v>CLIENTES - VARIOS</v>
      </c>
      <c r="X963" s="5" t="str">
        <f t="shared" si="162"/>
        <v>Clientes - Varios</v>
      </c>
      <c r="Y963" s="5">
        <v>99999999</v>
      </c>
      <c r="Z963" s="5" t="s">
        <v>34</v>
      </c>
      <c r="AA963" s="5" t="s">
        <v>35</v>
      </c>
      <c r="AD963" s="5" t="s">
        <v>36</v>
      </c>
      <c r="AE963" s="5">
        <v>84.75</v>
      </c>
      <c r="AF963" s="5">
        <v>0</v>
      </c>
      <c r="AG963" s="5">
        <v>15.25</v>
      </c>
      <c r="AH963" s="5">
        <f t="shared" si="163"/>
        <v>100</v>
      </c>
    </row>
    <row r="964" spans="1:34" x14ac:dyDescent="0.25">
      <c r="A964" s="5">
        <v>949</v>
      </c>
      <c r="B964" s="5" t="s">
        <v>29</v>
      </c>
      <c r="C964" s="5" t="s">
        <v>38</v>
      </c>
      <c r="D964" s="5" t="s">
        <v>1248</v>
      </c>
      <c r="E964" s="15" t="str">
        <f t="shared" si="164"/>
        <v>F001</v>
      </c>
      <c r="F964" s="15" t="str">
        <f t="shared" si="154"/>
        <v>8366</v>
      </c>
      <c r="G964" s="15" t="str">
        <f t="shared" si="155"/>
        <v>1-8</v>
      </c>
      <c r="H964" s="5" t="s">
        <v>1242</v>
      </c>
      <c r="I964" s="5">
        <f t="shared" si="156"/>
        <v>2</v>
      </c>
      <c r="J964" s="5">
        <f t="shared" si="157"/>
        <v>2022</v>
      </c>
      <c r="K964" s="5">
        <f t="shared" si="158"/>
        <v>4</v>
      </c>
      <c r="L964" s="7">
        <f t="shared" si="159"/>
        <v>44596</v>
      </c>
      <c r="M964" s="5" t="s">
        <v>1242</v>
      </c>
      <c r="R964" s="5" t="s">
        <v>763</v>
      </c>
      <c r="S964" s="5" t="s">
        <v>764</v>
      </c>
      <c r="T964" s="5" t="s">
        <v>763</v>
      </c>
      <c r="U964" s="5" t="s">
        <v>967</v>
      </c>
      <c r="V964" s="5" t="str">
        <f t="shared" si="160"/>
        <v>vargas tarrillo arsenio</v>
      </c>
      <c r="W964" s="5" t="str">
        <f t="shared" si="161"/>
        <v>VARGAS TARRILLO ARSENIO</v>
      </c>
      <c r="X964" s="5" t="str">
        <f t="shared" si="162"/>
        <v>Vargas Tarrillo Arsenio</v>
      </c>
      <c r="Y964" s="5">
        <v>10414778106</v>
      </c>
      <c r="Z964" s="5" t="s">
        <v>34</v>
      </c>
      <c r="AA964" s="5" t="s">
        <v>35</v>
      </c>
      <c r="AD964" s="5" t="s">
        <v>36</v>
      </c>
      <c r="AE964" s="5">
        <v>423.73</v>
      </c>
      <c r="AF964" s="5">
        <v>0</v>
      </c>
      <c r="AG964" s="5">
        <v>76.27</v>
      </c>
      <c r="AH964" s="5">
        <f t="shared" si="163"/>
        <v>500</v>
      </c>
    </row>
    <row r="965" spans="1:34" x14ac:dyDescent="0.25">
      <c r="A965" s="5">
        <v>950</v>
      </c>
      <c r="B965" s="5" t="s">
        <v>29</v>
      </c>
      <c r="C965" s="5" t="s">
        <v>38</v>
      </c>
      <c r="D965" s="5" t="s">
        <v>1249</v>
      </c>
      <c r="E965" s="15" t="str">
        <f t="shared" si="164"/>
        <v>F001</v>
      </c>
      <c r="F965" s="15" t="str">
        <f t="shared" si="154"/>
        <v>8365</v>
      </c>
      <c r="G965" s="15" t="str">
        <f t="shared" si="155"/>
        <v>1-8</v>
      </c>
      <c r="H965" s="5" t="s">
        <v>1242</v>
      </c>
      <c r="I965" s="5">
        <f t="shared" si="156"/>
        <v>2</v>
      </c>
      <c r="J965" s="5">
        <f t="shared" si="157"/>
        <v>2022</v>
      </c>
      <c r="K965" s="5">
        <f t="shared" si="158"/>
        <v>4</v>
      </c>
      <c r="L965" s="7">
        <f t="shared" si="159"/>
        <v>44596</v>
      </c>
      <c r="M965" s="5" t="s">
        <v>1242</v>
      </c>
      <c r="R965" s="5" t="s">
        <v>1250</v>
      </c>
      <c r="S965" s="5" t="s">
        <v>1251</v>
      </c>
      <c r="T965" s="5" t="s">
        <v>1250</v>
      </c>
      <c r="U965" s="5" t="s">
        <v>1252</v>
      </c>
      <c r="V965" s="5" t="str">
        <f t="shared" si="160"/>
        <v>cadelec peru</v>
      </c>
      <c r="W965" s="5" t="str">
        <f t="shared" si="161"/>
        <v>CADELEC PERU</v>
      </c>
      <c r="X965" s="5" t="str">
        <f t="shared" si="162"/>
        <v>Cadelec Peru</v>
      </c>
      <c r="Y965" s="5">
        <v>20606828269</v>
      </c>
      <c r="Z965" s="5" t="s">
        <v>34</v>
      </c>
      <c r="AA965" s="5" t="s">
        <v>35</v>
      </c>
      <c r="AD965" s="5" t="s">
        <v>36</v>
      </c>
      <c r="AE965" s="5">
        <v>127.12</v>
      </c>
      <c r="AF965" s="5">
        <v>0</v>
      </c>
      <c r="AG965" s="5">
        <v>22.88</v>
      </c>
      <c r="AH965" s="5">
        <f t="shared" si="163"/>
        <v>150</v>
      </c>
    </row>
    <row r="966" spans="1:34" x14ac:dyDescent="0.25">
      <c r="A966" s="5">
        <v>951</v>
      </c>
      <c r="B966" s="5" t="s">
        <v>29</v>
      </c>
      <c r="C966" s="5" t="s">
        <v>38</v>
      </c>
      <c r="D966" s="5" t="s">
        <v>1253</v>
      </c>
      <c r="E966" s="15" t="str">
        <f t="shared" si="164"/>
        <v>F001</v>
      </c>
      <c r="F966" s="15" t="str">
        <f t="shared" si="154"/>
        <v>8364</v>
      </c>
      <c r="G966" s="15" t="str">
        <f t="shared" si="155"/>
        <v>1-8</v>
      </c>
      <c r="H966" s="5" t="s">
        <v>1242</v>
      </c>
      <c r="I966" s="5">
        <f t="shared" si="156"/>
        <v>2</v>
      </c>
      <c r="J966" s="5">
        <f t="shared" si="157"/>
        <v>2022</v>
      </c>
      <c r="K966" s="5">
        <f t="shared" si="158"/>
        <v>4</v>
      </c>
      <c r="L966" s="7">
        <f t="shared" si="159"/>
        <v>44596</v>
      </c>
      <c r="M966" s="5" t="s">
        <v>1242</v>
      </c>
      <c r="R966" s="5" t="s">
        <v>1250</v>
      </c>
      <c r="S966" s="5" t="s">
        <v>1251</v>
      </c>
      <c r="T966" s="5" t="s">
        <v>1250</v>
      </c>
      <c r="U966" s="5" t="s">
        <v>1252</v>
      </c>
      <c r="V966" s="5" t="str">
        <f t="shared" si="160"/>
        <v>cadelec peru</v>
      </c>
      <c r="W966" s="5" t="str">
        <f t="shared" si="161"/>
        <v>CADELEC PERU</v>
      </c>
      <c r="X966" s="5" t="str">
        <f t="shared" si="162"/>
        <v>Cadelec Peru</v>
      </c>
      <c r="Y966" s="5">
        <v>20606828269</v>
      </c>
      <c r="Z966" s="5" t="s">
        <v>34</v>
      </c>
      <c r="AA966" s="5" t="s">
        <v>35</v>
      </c>
      <c r="AD966" s="5" t="s">
        <v>36</v>
      </c>
      <c r="AE966" s="5">
        <v>123.73</v>
      </c>
      <c r="AF966" s="5">
        <v>0</v>
      </c>
      <c r="AG966" s="5">
        <v>22.27</v>
      </c>
      <c r="AH966" s="5">
        <f t="shared" si="163"/>
        <v>146</v>
      </c>
    </row>
    <row r="967" spans="1:34" x14ac:dyDescent="0.25">
      <c r="A967" s="5">
        <v>952</v>
      </c>
      <c r="B967" s="5" t="s">
        <v>49</v>
      </c>
      <c r="C967" s="5" t="s">
        <v>30</v>
      </c>
      <c r="D967" s="5" t="s">
        <v>1254</v>
      </c>
      <c r="E967" s="15" t="str">
        <f t="shared" si="164"/>
        <v>B003</v>
      </c>
      <c r="F967" s="15" t="str">
        <f t="shared" si="154"/>
        <v>12543</v>
      </c>
      <c r="G967" s="15" t="str">
        <f t="shared" si="155"/>
        <v>3-1</v>
      </c>
      <c r="H967" s="5" t="s">
        <v>1242</v>
      </c>
      <c r="I967" s="5">
        <f t="shared" si="156"/>
        <v>2</v>
      </c>
      <c r="J967" s="5">
        <f t="shared" si="157"/>
        <v>2022</v>
      </c>
      <c r="K967" s="5">
        <f t="shared" si="158"/>
        <v>4</v>
      </c>
      <c r="L967" s="7">
        <f t="shared" si="159"/>
        <v>44596</v>
      </c>
      <c r="M967" s="5" t="s">
        <v>1242</v>
      </c>
      <c r="U967" s="5" t="s">
        <v>33</v>
      </c>
      <c r="V967" s="5" t="str">
        <f t="shared" si="160"/>
        <v>clientes - varios</v>
      </c>
      <c r="W967" s="5" t="str">
        <f t="shared" si="161"/>
        <v>CLIENTES - VARIOS</v>
      </c>
      <c r="X967" s="5" t="str">
        <f t="shared" si="162"/>
        <v>Clientes - Varios</v>
      </c>
      <c r="Y967" s="5">
        <v>99999999</v>
      </c>
      <c r="Z967" s="5" t="s">
        <v>34</v>
      </c>
      <c r="AA967" s="5" t="s">
        <v>35</v>
      </c>
      <c r="AD967" s="5" t="s">
        <v>36</v>
      </c>
      <c r="AE967" s="5">
        <v>65.25</v>
      </c>
      <c r="AF967" s="5">
        <v>0</v>
      </c>
      <c r="AG967" s="5">
        <v>11.75</v>
      </c>
      <c r="AH967" s="5">
        <f t="shared" si="163"/>
        <v>77</v>
      </c>
    </row>
    <row r="968" spans="1:34" x14ac:dyDescent="0.25">
      <c r="A968" s="5">
        <v>953</v>
      </c>
      <c r="B968" s="5" t="s">
        <v>29</v>
      </c>
      <c r="C968" s="5" t="s">
        <v>38</v>
      </c>
      <c r="D968" s="5" t="s">
        <v>1255</v>
      </c>
      <c r="E968" s="15" t="str">
        <f t="shared" si="164"/>
        <v>F001</v>
      </c>
      <c r="F968" s="15" t="str">
        <f t="shared" si="154"/>
        <v>8363</v>
      </c>
      <c r="G968" s="15" t="str">
        <f t="shared" si="155"/>
        <v>1-8</v>
      </c>
      <c r="H968" s="5" t="s">
        <v>1242</v>
      </c>
      <c r="I968" s="5">
        <f t="shared" si="156"/>
        <v>2</v>
      </c>
      <c r="J968" s="5">
        <f t="shared" si="157"/>
        <v>2022</v>
      </c>
      <c r="K968" s="5">
        <f t="shared" si="158"/>
        <v>4</v>
      </c>
      <c r="L968" s="7">
        <f t="shared" si="159"/>
        <v>44596</v>
      </c>
      <c r="M968" s="5" t="s">
        <v>1242</v>
      </c>
      <c r="R968" s="5" t="s">
        <v>1084</v>
      </c>
      <c r="S968" s="5" t="s">
        <v>168</v>
      </c>
      <c r="T968" s="5" t="s">
        <v>169</v>
      </c>
      <c r="U968" s="5" t="s">
        <v>1085</v>
      </c>
      <c r="V968" s="5" t="str">
        <f t="shared" si="160"/>
        <v>naandan jain peru s.a.c.</v>
      </c>
      <c r="W968" s="5" t="str">
        <f t="shared" si="161"/>
        <v>NAANDAN JAIN PERU S.A.C.</v>
      </c>
      <c r="X968" s="5" t="str">
        <f t="shared" si="162"/>
        <v>Naandan Jain Peru S.A.C.</v>
      </c>
      <c r="Y968" s="5">
        <v>20518695160</v>
      </c>
      <c r="Z968" s="5" t="s">
        <v>34</v>
      </c>
      <c r="AA968" s="5" t="s">
        <v>35</v>
      </c>
      <c r="AD968" s="5" t="s">
        <v>36</v>
      </c>
      <c r="AE968" s="5">
        <v>101.69</v>
      </c>
      <c r="AF968" s="5">
        <v>0</v>
      </c>
      <c r="AG968" s="5">
        <v>18.309999999999999</v>
      </c>
      <c r="AH968" s="5">
        <f t="shared" si="163"/>
        <v>120</v>
      </c>
    </row>
    <row r="969" spans="1:34" x14ac:dyDescent="0.25">
      <c r="A969" s="5">
        <v>954</v>
      </c>
      <c r="B969" s="5" t="s">
        <v>29</v>
      </c>
      <c r="C969" s="5" t="s">
        <v>38</v>
      </c>
      <c r="D969" s="5" t="s">
        <v>1256</v>
      </c>
      <c r="E969" s="15" t="str">
        <f t="shared" si="164"/>
        <v>F001</v>
      </c>
      <c r="F969" s="15" t="str">
        <f t="shared" si="154"/>
        <v>8362</v>
      </c>
      <c r="G969" s="15" t="str">
        <f t="shared" si="155"/>
        <v>1-8</v>
      </c>
      <c r="H969" s="5" t="s">
        <v>1242</v>
      </c>
      <c r="I969" s="5">
        <f t="shared" si="156"/>
        <v>2</v>
      </c>
      <c r="J969" s="5">
        <f t="shared" si="157"/>
        <v>2022</v>
      </c>
      <c r="K969" s="5">
        <f t="shared" si="158"/>
        <v>4</v>
      </c>
      <c r="L969" s="7">
        <f t="shared" si="159"/>
        <v>44596</v>
      </c>
      <c r="M969" s="5" t="s">
        <v>1242</v>
      </c>
      <c r="R969" s="5" t="s">
        <v>763</v>
      </c>
      <c r="S969" s="5" t="s">
        <v>764</v>
      </c>
      <c r="T969" s="5" t="s">
        <v>763</v>
      </c>
      <c r="U969" s="5" t="s">
        <v>967</v>
      </c>
      <c r="V969" s="5" t="str">
        <f t="shared" si="160"/>
        <v>vargas tarrillo arsenio</v>
      </c>
      <c r="W969" s="5" t="str">
        <f t="shared" si="161"/>
        <v>VARGAS TARRILLO ARSENIO</v>
      </c>
      <c r="X969" s="5" t="str">
        <f t="shared" si="162"/>
        <v>Vargas Tarrillo Arsenio</v>
      </c>
      <c r="Y969" s="5">
        <v>10414778106</v>
      </c>
      <c r="Z969" s="5" t="s">
        <v>34</v>
      </c>
      <c r="AA969" s="5" t="s">
        <v>35</v>
      </c>
      <c r="AD969" s="5" t="s">
        <v>36</v>
      </c>
      <c r="AE969" s="5">
        <v>423.73</v>
      </c>
      <c r="AF969" s="5">
        <v>0</v>
      </c>
      <c r="AG969" s="5">
        <v>76.27</v>
      </c>
      <c r="AH969" s="5">
        <f t="shared" si="163"/>
        <v>500</v>
      </c>
    </row>
    <row r="970" spans="1:34" x14ac:dyDescent="0.25">
      <c r="A970" s="5">
        <v>955</v>
      </c>
      <c r="B970" s="5" t="s">
        <v>29</v>
      </c>
      <c r="C970" s="5" t="s">
        <v>30</v>
      </c>
      <c r="D970" s="5" t="s">
        <v>1257</v>
      </c>
      <c r="E970" s="15" t="str">
        <f t="shared" si="164"/>
        <v>B001</v>
      </c>
      <c r="F970" s="15" t="str">
        <f t="shared" si="154"/>
        <v>17044</v>
      </c>
      <c r="G970" s="15" t="str">
        <f t="shared" si="155"/>
        <v>1-1</v>
      </c>
      <c r="H970" s="5" t="s">
        <v>1242</v>
      </c>
      <c r="I970" s="5">
        <f t="shared" si="156"/>
        <v>2</v>
      </c>
      <c r="J970" s="5">
        <f t="shared" si="157"/>
        <v>2022</v>
      </c>
      <c r="K970" s="5">
        <f t="shared" si="158"/>
        <v>4</v>
      </c>
      <c r="L970" s="7">
        <f t="shared" si="159"/>
        <v>44596</v>
      </c>
      <c r="M970" s="5" t="s">
        <v>1242</v>
      </c>
      <c r="U970" s="5" t="s">
        <v>33</v>
      </c>
      <c r="V970" s="5" t="str">
        <f t="shared" si="160"/>
        <v>clientes - varios</v>
      </c>
      <c r="W970" s="5" t="str">
        <f t="shared" si="161"/>
        <v>CLIENTES - VARIOS</v>
      </c>
      <c r="X970" s="5" t="str">
        <f t="shared" si="162"/>
        <v>Clientes - Varios</v>
      </c>
      <c r="Y970" s="5">
        <v>99999999</v>
      </c>
      <c r="Z970" s="5" t="s">
        <v>34</v>
      </c>
      <c r="AA970" s="5" t="s">
        <v>35</v>
      </c>
      <c r="AD970" s="5" t="s">
        <v>36</v>
      </c>
      <c r="AE970" s="5">
        <v>84.75</v>
      </c>
      <c r="AF970" s="5">
        <v>0</v>
      </c>
      <c r="AG970" s="5">
        <v>15.25</v>
      </c>
      <c r="AH970" s="5">
        <f t="shared" si="163"/>
        <v>100</v>
      </c>
    </row>
    <row r="971" spans="1:34" x14ac:dyDescent="0.25">
      <c r="A971" s="5">
        <v>956</v>
      </c>
      <c r="B971" s="5" t="s">
        <v>29</v>
      </c>
      <c r="C971" s="5" t="s">
        <v>30</v>
      </c>
      <c r="D971" s="5" t="s">
        <v>1258</v>
      </c>
      <c r="E971" s="15" t="str">
        <f t="shared" si="164"/>
        <v>B001</v>
      </c>
      <c r="F971" s="15" t="str">
        <f t="shared" si="154"/>
        <v>17043</v>
      </c>
      <c r="G971" s="15" t="str">
        <f t="shared" si="155"/>
        <v>1-1</v>
      </c>
      <c r="H971" s="5" t="s">
        <v>1242</v>
      </c>
      <c r="I971" s="5">
        <f t="shared" si="156"/>
        <v>2</v>
      </c>
      <c r="J971" s="5">
        <f t="shared" si="157"/>
        <v>2022</v>
      </c>
      <c r="K971" s="5">
        <f t="shared" si="158"/>
        <v>4</v>
      </c>
      <c r="L971" s="7">
        <f t="shared" si="159"/>
        <v>44596</v>
      </c>
      <c r="M971" s="5" t="s">
        <v>1242</v>
      </c>
      <c r="U971" s="5" t="s">
        <v>33</v>
      </c>
      <c r="V971" s="5" t="str">
        <f t="shared" si="160"/>
        <v>clientes - varios</v>
      </c>
      <c r="W971" s="5" t="str">
        <f t="shared" si="161"/>
        <v>CLIENTES - VARIOS</v>
      </c>
      <c r="X971" s="5" t="str">
        <f t="shared" si="162"/>
        <v>Clientes - Varios</v>
      </c>
      <c r="Y971" s="5">
        <v>99999999</v>
      </c>
      <c r="Z971" s="5" t="s">
        <v>34</v>
      </c>
      <c r="AA971" s="5" t="s">
        <v>35</v>
      </c>
      <c r="AD971" s="5" t="s">
        <v>36</v>
      </c>
      <c r="AE971" s="5">
        <v>84.75</v>
      </c>
      <c r="AF971" s="5">
        <v>0</v>
      </c>
      <c r="AG971" s="5">
        <v>15.25</v>
      </c>
      <c r="AH971" s="5">
        <f t="shared" si="163"/>
        <v>100</v>
      </c>
    </row>
    <row r="972" spans="1:34" x14ac:dyDescent="0.25">
      <c r="A972" s="5">
        <v>957</v>
      </c>
      <c r="B972" s="5" t="s">
        <v>49</v>
      </c>
      <c r="C972" s="5" t="s">
        <v>38</v>
      </c>
      <c r="D972" s="5" t="s">
        <v>1259</v>
      </c>
      <c r="E972" s="15" t="str">
        <f t="shared" si="164"/>
        <v>F003</v>
      </c>
      <c r="F972" s="15" t="str">
        <f t="shared" si="154"/>
        <v>2080</v>
      </c>
      <c r="G972" s="15" t="str">
        <f t="shared" si="155"/>
        <v>3-2</v>
      </c>
      <c r="H972" s="5" t="s">
        <v>1242</v>
      </c>
      <c r="I972" s="5">
        <f t="shared" si="156"/>
        <v>2</v>
      </c>
      <c r="J972" s="5">
        <f t="shared" si="157"/>
        <v>2022</v>
      </c>
      <c r="K972" s="5">
        <f t="shared" si="158"/>
        <v>4</v>
      </c>
      <c r="L972" s="7">
        <f t="shared" si="159"/>
        <v>44596</v>
      </c>
      <c r="M972" s="5" t="s">
        <v>1242</v>
      </c>
      <c r="R972" s="5" t="s">
        <v>395</v>
      </c>
      <c r="S972" s="5" t="s">
        <v>168</v>
      </c>
      <c r="T972" s="5" t="s">
        <v>169</v>
      </c>
      <c r="U972" s="5" t="s">
        <v>1022</v>
      </c>
      <c r="V972" s="5" t="str">
        <f t="shared" si="160"/>
        <v>distribuidora ricardo c &amp; a s.r.l.</v>
      </c>
      <c r="W972" s="5" t="str">
        <f t="shared" si="161"/>
        <v>DISTRIBUIDORA RICARDO C &amp; A S.R.L.</v>
      </c>
      <c r="X972" s="5" t="str">
        <f t="shared" si="162"/>
        <v>Distribuidora Ricardo C &amp; A S.R.L.</v>
      </c>
      <c r="Y972" s="5">
        <v>20600318030</v>
      </c>
      <c r="Z972" s="5" t="s">
        <v>34</v>
      </c>
      <c r="AA972" s="5" t="s">
        <v>35</v>
      </c>
      <c r="AD972" s="5" t="s">
        <v>36</v>
      </c>
      <c r="AE972" s="5">
        <v>37.630000000000003</v>
      </c>
      <c r="AF972" s="5">
        <v>0</v>
      </c>
      <c r="AG972" s="5">
        <v>6.77</v>
      </c>
      <c r="AH972" s="5">
        <f t="shared" si="163"/>
        <v>44.400000000000006</v>
      </c>
    </row>
    <row r="973" spans="1:34" x14ac:dyDescent="0.25">
      <c r="A973" s="5">
        <v>958</v>
      </c>
      <c r="B973" s="5" t="s">
        <v>55</v>
      </c>
      <c r="C973" s="5" t="s">
        <v>30</v>
      </c>
      <c r="D973" s="5" t="s">
        <v>1260</v>
      </c>
      <c r="E973" s="15" t="str">
        <f t="shared" si="164"/>
        <v>B002</v>
      </c>
      <c r="F973" s="15" t="str">
        <f t="shared" si="154"/>
        <v>15978</v>
      </c>
      <c r="G973" s="15" t="str">
        <f t="shared" si="155"/>
        <v>2-1</v>
      </c>
      <c r="H973" s="5" t="s">
        <v>1242</v>
      </c>
      <c r="I973" s="5">
        <f t="shared" si="156"/>
        <v>2</v>
      </c>
      <c r="J973" s="5">
        <f t="shared" si="157"/>
        <v>2022</v>
      </c>
      <c r="K973" s="5">
        <f t="shared" si="158"/>
        <v>4</v>
      </c>
      <c r="L973" s="7">
        <f t="shared" si="159"/>
        <v>44596</v>
      </c>
      <c r="M973" s="5" t="s">
        <v>1242</v>
      </c>
      <c r="U973" s="5" t="s">
        <v>33</v>
      </c>
      <c r="V973" s="5" t="str">
        <f t="shared" si="160"/>
        <v>clientes - varios</v>
      </c>
      <c r="W973" s="5" t="str">
        <f t="shared" si="161"/>
        <v>CLIENTES - VARIOS</v>
      </c>
      <c r="X973" s="5" t="str">
        <f t="shared" si="162"/>
        <v>Clientes - Varios</v>
      </c>
      <c r="Y973" s="5">
        <v>99999999</v>
      </c>
      <c r="Z973" s="5" t="s">
        <v>34</v>
      </c>
      <c r="AA973" s="5" t="s">
        <v>35</v>
      </c>
      <c r="AD973" s="5" t="s">
        <v>36</v>
      </c>
      <c r="AE973" s="5">
        <v>423.73</v>
      </c>
      <c r="AF973" s="5">
        <v>0</v>
      </c>
      <c r="AG973" s="5">
        <v>76.27</v>
      </c>
      <c r="AH973" s="5">
        <f t="shared" si="163"/>
        <v>500</v>
      </c>
    </row>
    <row r="974" spans="1:34" x14ac:dyDescent="0.25">
      <c r="A974" s="5">
        <v>959</v>
      </c>
      <c r="B974" s="5" t="s">
        <v>55</v>
      </c>
      <c r="C974" s="5" t="s">
        <v>30</v>
      </c>
      <c r="D974" s="5" t="s">
        <v>1261</v>
      </c>
      <c r="E974" s="15" t="str">
        <f t="shared" si="164"/>
        <v>B002</v>
      </c>
      <c r="F974" s="15" t="str">
        <f t="shared" si="154"/>
        <v>15977</v>
      </c>
      <c r="G974" s="15" t="str">
        <f t="shared" si="155"/>
        <v>2-1</v>
      </c>
      <c r="H974" s="5" t="s">
        <v>1242</v>
      </c>
      <c r="I974" s="5">
        <f t="shared" si="156"/>
        <v>2</v>
      </c>
      <c r="J974" s="5">
        <f t="shared" si="157"/>
        <v>2022</v>
      </c>
      <c r="K974" s="5">
        <f t="shared" si="158"/>
        <v>4</v>
      </c>
      <c r="L974" s="7">
        <f t="shared" si="159"/>
        <v>44596</v>
      </c>
      <c r="M974" s="5" t="s">
        <v>1242</v>
      </c>
      <c r="U974" s="5" t="s">
        <v>33</v>
      </c>
      <c r="V974" s="5" t="str">
        <f t="shared" si="160"/>
        <v>clientes - varios</v>
      </c>
      <c r="W974" s="5" t="str">
        <f t="shared" si="161"/>
        <v>CLIENTES - VARIOS</v>
      </c>
      <c r="X974" s="5" t="str">
        <f t="shared" si="162"/>
        <v>Clientes - Varios</v>
      </c>
      <c r="Y974" s="5">
        <v>99999999</v>
      </c>
      <c r="Z974" s="5" t="s">
        <v>34</v>
      </c>
      <c r="AA974" s="5" t="s">
        <v>35</v>
      </c>
      <c r="AD974" s="5" t="s">
        <v>36</v>
      </c>
      <c r="AE974" s="5">
        <v>423.73</v>
      </c>
      <c r="AF974" s="5">
        <v>0</v>
      </c>
      <c r="AG974" s="5">
        <v>76.27</v>
      </c>
      <c r="AH974" s="5">
        <f t="shared" si="163"/>
        <v>500</v>
      </c>
    </row>
    <row r="975" spans="1:34" x14ac:dyDescent="0.25">
      <c r="A975" s="5">
        <v>960</v>
      </c>
      <c r="B975" s="5" t="s">
        <v>55</v>
      </c>
      <c r="C975" s="5" t="s">
        <v>30</v>
      </c>
      <c r="D975" s="5" t="s">
        <v>1262</v>
      </c>
      <c r="E975" s="15" t="str">
        <f t="shared" si="164"/>
        <v>B002</v>
      </c>
      <c r="F975" s="15" t="str">
        <f t="shared" si="154"/>
        <v>15976</v>
      </c>
      <c r="G975" s="15" t="str">
        <f t="shared" si="155"/>
        <v>2-1</v>
      </c>
      <c r="H975" s="5" t="s">
        <v>1242</v>
      </c>
      <c r="I975" s="5">
        <f t="shared" si="156"/>
        <v>2</v>
      </c>
      <c r="J975" s="5">
        <f t="shared" si="157"/>
        <v>2022</v>
      </c>
      <c r="K975" s="5">
        <f t="shared" si="158"/>
        <v>4</v>
      </c>
      <c r="L975" s="7">
        <f t="shared" si="159"/>
        <v>44596</v>
      </c>
      <c r="M975" s="5" t="s">
        <v>1242</v>
      </c>
      <c r="U975" s="5" t="s">
        <v>33</v>
      </c>
      <c r="V975" s="5" t="str">
        <f t="shared" si="160"/>
        <v>clientes - varios</v>
      </c>
      <c r="W975" s="5" t="str">
        <f t="shared" si="161"/>
        <v>CLIENTES - VARIOS</v>
      </c>
      <c r="X975" s="5" t="str">
        <f t="shared" si="162"/>
        <v>Clientes - Varios</v>
      </c>
      <c r="Y975" s="5">
        <v>99999999</v>
      </c>
      <c r="Z975" s="5" t="s">
        <v>34</v>
      </c>
      <c r="AA975" s="5" t="s">
        <v>35</v>
      </c>
      <c r="AD975" s="5" t="s">
        <v>36</v>
      </c>
      <c r="AE975" s="5">
        <v>508.47</v>
      </c>
      <c r="AF975" s="5">
        <v>0</v>
      </c>
      <c r="AG975" s="5">
        <v>91.53</v>
      </c>
      <c r="AH975" s="5">
        <f t="shared" si="163"/>
        <v>600</v>
      </c>
    </row>
    <row r="976" spans="1:34" x14ac:dyDescent="0.25">
      <c r="A976" s="5">
        <v>961</v>
      </c>
      <c r="B976" s="5" t="s">
        <v>29</v>
      </c>
      <c r="C976" s="5" t="s">
        <v>30</v>
      </c>
      <c r="D976" s="5" t="s">
        <v>1263</v>
      </c>
      <c r="E976" s="15" t="str">
        <f t="shared" si="164"/>
        <v>B001</v>
      </c>
      <c r="F976" s="15" t="str">
        <f t="shared" si="154"/>
        <v>17042</v>
      </c>
      <c r="G976" s="15" t="str">
        <f t="shared" si="155"/>
        <v>1-1</v>
      </c>
      <c r="H976" s="5" t="s">
        <v>1242</v>
      </c>
      <c r="I976" s="5">
        <f t="shared" si="156"/>
        <v>2</v>
      </c>
      <c r="J976" s="5">
        <f t="shared" si="157"/>
        <v>2022</v>
      </c>
      <c r="K976" s="5">
        <f t="shared" si="158"/>
        <v>4</v>
      </c>
      <c r="L976" s="7">
        <f t="shared" si="159"/>
        <v>44596</v>
      </c>
      <c r="M976" s="5" t="s">
        <v>1242</v>
      </c>
      <c r="U976" s="5" t="s">
        <v>33</v>
      </c>
      <c r="V976" s="5" t="str">
        <f t="shared" si="160"/>
        <v>clientes - varios</v>
      </c>
      <c r="W976" s="5" t="str">
        <f t="shared" si="161"/>
        <v>CLIENTES - VARIOS</v>
      </c>
      <c r="X976" s="5" t="str">
        <f t="shared" si="162"/>
        <v>Clientes - Varios</v>
      </c>
      <c r="Y976" s="5">
        <v>99999999</v>
      </c>
      <c r="Z976" s="5" t="s">
        <v>34</v>
      </c>
      <c r="AA976" s="5" t="s">
        <v>35</v>
      </c>
      <c r="AD976" s="5" t="s">
        <v>36</v>
      </c>
      <c r="AE976" s="5">
        <v>338.98</v>
      </c>
      <c r="AF976" s="5">
        <v>0</v>
      </c>
      <c r="AG976" s="5">
        <v>61.02</v>
      </c>
      <c r="AH976" s="5">
        <f t="shared" si="163"/>
        <v>400</v>
      </c>
    </row>
    <row r="977" spans="1:34" x14ac:dyDescent="0.25">
      <c r="A977" s="5">
        <v>962</v>
      </c>
      <c r="B977" s="5" t="s">
        <v>29</v>
      </c>
      <c r="C977" s="5" t="s">
        <v>30</v>
      </c>
      <c r="D977" s="5" t="s">
        <v>1264</v>
      </c>
      <c r="E977" s="15" t="str">
        <f t="shared" si="164"/>
        <v>B001</v>
      </c>
      <c r="F977" s="15" t="str">
        <f t="shared" ref="F977:F1040" si="165">IF(LEFT(RIGHT(D977,5),1)="-",RIGHT(D977,4),RIGHT(D977,5))</f>
        <v>17041</v>
      </c>
      <c r="G977" s="15" t="str">
        <f t="shared" ref="G977:G1040" si="166">MID(D977,4,3)</f>
        <v>1-1</v>
      </c>
      <c r="H977" s="5" t="s">
        <v>1242</v>
      </c>
      <c r="I977" s="5">
        <f t="shared" ref="I977:I1040" si="167">MONTH(H977)</f>
        <v>2</v>
      </c>
      <c r="J977" s="5">
        <f t="shared" ref="J977:J1040" si="168">YEAR(H977)</f>
        <v>2022</v>
      </c>
      <c r="K977" s="5">
        <f t="shared" ref="K977:K1040" si="169">DAY(H977)</f>
        <v>4</v>
      </c>
      <c r="L977" s="7">
        <f t="shared" ref="L977:L1040" si="170">DATE(J977,I977,K977)</f>
        <v>44596</v>
      </c>
      <c r="M977" s="5" t="s">
        <v>1242</v>
      </c>
      <c r="U977" s="5" t="s">
        <v>33</v>
      </c>
      <c r="V977" s="5" t="str">
        <f t="shared" ref="V977:V1040" si="171">LOWER(U977)</f>
        <v>clientes - varios</v>
      </c>
      <c r="W977" s="5" t="str">
        <f t="shared" ref="W977:W1040" si="172">UPPER(U977)</f>
        <v>CLIENTES - VARIOS</v>
      </c>
      <c r="X977" s="5" t="str">
        <f t="shared" ref="X977:X1040" si="173">PROPER(W977)</f>
        <v>Clientes - Varios</v>
      </c>
      <c r="Y977" s="5">
        <v>99999999</v>
      </c>
      <c r="Z977" s="5" t="s">
        <v>34</v>
      </c>
      <c r="AA977" s="5" t="s">
        <v>35</v>
      </c>
      <c r="AD977" s="5" t="s">
        <v>36</v>
      </c>
      <c r="AE977" s="5">
        <v>423.73</v>
      </c>
      <c r="AF977" s="5">
        <v>0</v>
      </c>
      <c r="AG977" s="5">
        <v>76.27</v>
      </c>
      <c r="AH977" s="5">
        <f t="shared" ref="AH977:AH1040" si="174">AE977+AG977</f>
        <v>500</v>
      </c>
    </row>
    <row r="978" spans="1:34" x14ac:dyDescent="0.25">
      <c r="A978" s="5">
        <v>963</v>
      </c>
      <c r="B978" s="5" t="s">
        <v>29</v>
      </c>
      <c r="C978" s="5" t="s">
        <v>30</v>
      </c>
      <c r="D978" s="5" t="s">
        <v>1265</v>
      </c>
      <c r="E978" s="15" t="str">
        <f t="shared" ref="E978:E1041" si="175">LEFT(D978,4)</f>
        <v>B001</v>
      </c>
      <c r="F978" s="15" t="str">
        <f t="shared" si="165"/>
        <v>17040</v>
      </c>
      <c r="G978" s="15" t="str">
        <f t="shared" si="166"/>
        <v>1-1</v>
      </c>
      <c r="H978" s="5" t="s">
        <v>1242</v>
      </c>
      <c r="I978" s="5">
        <f t="shared" si="167"/>
        <v>2</v>
      </c>
      <c r="J978" s="5">
        <f t="shared" si="168"/>
        <v>2022</v>
      </c>
      <c r="K978" s="5">
        <f t="shared" si="169"/>
        <v>4</v>
      </c>
      <c r="L978" s="7">
        <f t="shared" si="170"/>
        <v>44596</v>
      </c>
      <c r="M978" s="5" t="s">
        <v>1242</v>
      </c>
      <c r="U978" s="5" t="s">
        <v>33</v>
      </c>
      <c r="V978" s="5" t="str">
        <f t="shared" si="171"/>
        <v>clientes - varios</v>
      </c>
      <c r="W978" s="5" t="str">
        <f t="shared" si="172"/>
        <v>CLIENTES - VARIOS</v>
      </c>
      <c r="X978" s="5" t="str">
        <f t="shared" si="173"/>
        <v>Clientes - Varios</v>
      </c>
      <c r="Y978" s="5">
        <v>99999999</v>
      </c>
      <c r="Z978" s="5" t="s">
        <v>34</v>
      </c>
      <c r="AA978" s="5" t="s">
        <v>35</v>
      </c>
      <c r="AD978" s="5" t="s">
        <v>36</v>
      </c>
      <c r="AE978" s="5">
        <v>423.73</v>
      </c>
      <c r="AF978" s="5">
        <v>0</v>
      </c>
      <c r="AG978" s="5">
        <v>76.27</v>
      </c>
      <c r="AH978" s="5">
        <f t="shared" si="174"/>
        <v>500</v>
      </c>
    </row>
    <row r="979" spans="1:34" x14ac:dyDescent="0.25">
      <c r="A979" s="5">
        <v>964</v>
      </c>
      <c r="B979" s="5" t="s">
        <v>29</v>
      </c>
      <c r="C979" s="5" t="s">
        <v>30</v>
      </c>
      <c r="D979" s="5" t="s">
        <v>1266</v>
      </c>
      <c r="E979" s="15" t="str">
        <f t="shared" si="175"/>
        <v>B001</v>
      </c>
      <c r="F979" s="15" t="str">
        <f t="shared" si="165"/>
        <v>17039</v>
      </c>
      <c r="G979" s="15" t="str">
        <f t="shared" si="166"/>
        <v>1-1</v>
      </c>
      <c r="H979" s="5" t="s">
        <v>1242</v>
      </c>
      <c r="I979" s="5">
        <f t="shared" si="167"/>
        <v>2</v>
      </c>
      <c r="J979" s="5">
        <f t="shared" si="168"/>
        <v>2022</v>
      </c>
      <c r="K979" s="5">
        <f t="shared" si="169"/>
        <v>4</v>
      </c>
      <c r="L979" s="7">
        <f t="shared" si="170"/>
        <v>44596</v>
      </c>
      <c r="M979" s="5" t="s">
        <v>1242</v>
      </c>
      <c r="U979" s="5" t="s">
        <v>33</v>
      </c>
      <c r="V979" s="5" t="str">
        <f t="shared" si="171"/>
        <v>clientes - varios</v>
      </c>
      <c r="W979" s="5" t="str">
        <f t="shared" si="172"/>
        <v>CLIENTES - VARIOS</v>
      </c>
      <c r="X979" s="5" t="str">
        <f t="shared" si="173"/>
        <v>Clientes - Varios</v>
      </c>
      <c r="Y979" s="5">
        <v>99999999</v>
      </c>
      <c r="Z979" s="5" t="s">
        <v>34</v>
      </c>
      <c r="AA979" s="5" t="s">
        <v>35</v>
      </c>
      <c r="AD979" s="5" t="s">
        <v>36</v>
      </c>
      <c r="AE979" s="5">
        <v>423.73</v>
      </c>
      <c r="AF979" s="5">
        <v>0</v>
      </c>
      <c r="AG979" s="5">
        <v>76.27</v>
      </c>
      <c r="AH979" s="5">
        <f t="shared" si="174"/>
        <v>500</v>
      </c>
    </row>
    <row r="980" spans="1:34" x14ac:dyDescent="0.25">
      <c r="A980" s="5">
        <v>965</v>
      </c>
      <c r="B980" s="5" t="s">
        <v>29</v>
      </c>
      <c r="C980" s="5" t="s">
        <v>30</v>
      </c>
      <c r="D980" s="5" t="s">
        <v>1267</v>
      </c>
      <c r="E980" s="15" t="str">
        <f t="shared" si="175"/>
        <v>B001</v>
      </c>
      <c r="F980" s="15" t="str">
        <f t="shared" si="165"/>
        <v>17038</v>
      </c>
      <c r="G980" s="15" t="str">
        <f t="shared" si="166"/>
        <v>1-1</v>
      </c>
      <c r="H980" s="5" t="s">
        <v>1242</v>
      </c>
      <c r="I980" s="5">
        <f t="shared" si="167"/>
        <v>2</v>
      </c>
      <c r="J980" s="5">
        <f t="shared" si="168"/>
        <v>2022</v>
      </c>
      <c r="K980" s="5">
        <f t="shared" si="169"/>
        <v>4</v>
      </c>
      <c r="L980" s="7">
        <f t="shared" si="170"/>
        <v>44596</v>
      </c>
      <c r="M980" s="5" t="s">
        <v>1242</v>
      </c>
      <c r="U980" s="5" t="s">
        <v>33</v>
      </c>
      <c r="V980" s="5" t="str">
        <f t="shared" si="171"/>
        <v>clientes - varios</v>
      </c>
      <c r="W980" s="5" t="str">
        <f t="shared" si="172"/>
        <v>CLIENTES - VARIOS</v>
      </c>
      <c r="X980" s="5" t="str">
        <f t="shared" si="173"/>
        <v>Clientes - Varios</v>
      </c>
      <c r="Y980" s="5">
        <v>99999999</v>
      </c>
      <c r="Z980" s="5" t="s">
        <v>34</v>
      </c>
      <c r="AA980" s="5" t="s">
        <v>35</v>
      </c>
      <c r="AD980" s="5" t="s">
        <v>36</v>
      </c>
      <c r="AE980" s="5">
        <v>423.73</v>
      </c>
      <c r="AF980" s="5">
        <v>0</v>
      </c>
      <c r="AG980" s="5">
        <v>76.27</v>
      </c>
      <c r="AH980" s="5">
        <f t="shared" si="174"/>
        <v>500</v>
      </c>
    </row>
    <row r="981" spans="1:34" x14ac:dyDescent="0.25">
      <c r="A981" s="5">
        <v>966</v>
      </c>
      <c r="B981" s="5" t="s">
        <v>29</v>
      </c>
      <c r="C981" s="5" t="s">
        <v>30</v>
      </c>
      <c r="D981" s="5" t="s">
        <v>1268</v>
      </c>
      <c r="E981" s="15" t="str">
        <f t="shared" si="175"/>
        <v>B001</v>
      </c>
      <c r="F981" s="15" t="str">
        <f t="shared" si="165"/>
        <v>17037</v>
      </c>
      <c r="G981" s="15" t="str">
        <f t="shared" si="166"/>
        <v>1-1</v>
      </c>
      <c r="H981" s="5" t="s">
        <v>1242</v>
      </c>
      <c r="I981" s="5">
        <f t="shared" si="167"/>
        <v>2</v>
      </c>
      <c r="J981" s="5">
        <f t="shared" si="168"/>
        <v>2022</v>
      </c>
      <c r="K981" s="5">
        <f t="shared" si="169"/>
        <v>4</v>
      </c>
      <c r="L981" s="7">
        <f t="shared" si="170"/>
        <v>44596</v>
      </c>
      <c r="M981" s="5" t="s">
        <v>1242</v>
      </c>
      <c r="U981" s="5" t="s">
        <v>33</v>
      </c>
      <c r="V981" s="5" t="str">
        <f t="shared" si="171"/>
        <v>clientes - varios</v>
      </c>
      <c r="W981" s="5" t="str">
        <f t="shared" si="172"/>
        <v>CLIENTES - VARIOS</v>
      </c>
      <c r="X981" s="5" t="str">
        <f t="shared" si="173"/>
        <v>Clientes - Varios</v>
      </c>
      <c r="Y981" s="5">
        <v>99999999</v>
      </c>
      <c r="Z981" s="5" t="s">
        <v>34</v>
      </c>
      <c r="AA981" s="5" t="s">
        <v>35</v>
      </c>
      <c r="AD981" s="5" t="s">
        <v>36</v>
      </c>
      <c r="AE981" s="5">
        <v>423.73</v>
      </c>
      <c r="AF981" s="5">
        <v>0</v>
      </c>
      <c r="AG981" s="5">
        <v>76.27</v>
      </c>
      <c r="AH981" s="5">
        <f t="shared" si="174"/>
        <v>500</v>
      </c>
    </row>
    <row r="982" spans="1:34" x14ac:dyDescent="0.25">
      <c r="A982" s="5">
        <v>967</v>
      </c>
      <c r="B982" s="5" t="s">
        <v>49</v>
      </c>
      <c r="C982" s="5" t="s">
        <v>30</v>
      </c>
      <c r="D982" s="5" t="s">
        <v>1269</v>
      </c>
      <c r="E982" s="15" t="str">
        <f t="shared" si="175"/>
        <v>B003</v>
      </c>
      <c r="F982" s="15" t="str">
        <f t="shared" si="165"/>
        <v>12542</v>
      </c>
      <c r="G982" s="15" t="str">
        <f t="shared" si="166"/>
        <v>3-1</v>
      </c>
      <c r="H982" s="5" t="s">
        <v>1242</v>
      </c>
      <c r="I982" s="5">
        <f t="shared" si="167"/>
        <v>2</v>
      </c>
      <c r="J982" s="5">
        <f t="shared" si="168"/>
        <v>2022</v>
      </c>
      <c r="K982" s="5">
        <f t="shared" si="169"/>
        <v>4</v>
      </c>
      <c r="L982" s="7">
        <f t="shared" si="170"/>
        <v>44596</v>
      </c>
      <c r="M982" s="5" t="s">
        <v>1242</v>
      </c>
      <c r="U982" s="5" t="s">
        <v>33</v>
      </c>
      <c r="V982" s="5" t="str">
        <f t="shared" si="171"/>
        <v>clientes - varios</v>
      </c>
      <c r="W982" s="5" t="str">
        <f t="shared" si="172"/>
        <v>CLIENTES - VARIOS</v>
      </c>
      <c r="X982" s="5" t="str">
        <f t="shared" si="173"/>
        <v>Clientes - Varios</v>
      </c>
      <c r="Y982" s="5">
        <v>99999999</v>
      </c>
      <c r="Z982" s="5" t="s">
        <v>34</v>
      </c>
      <c r="AA982" s="5" t="s">
        <v>35</v>
      </c>
      <c r="AD982" s="5" t="s">
        <v>36</v>
      </c>
      <c r="AE982" s="5">
        <v>508.47</v>
      </c>
      <c r="AF982" s="5">
        <v>0</v>
      </c>
      <c r="AG982" s="5">
        <v>91.53</v>
      </c>
      <c r="AH982" s="5">
        <f t="shared" si="174"/>
        <v>600</v>
      </c>
    </row>
    <row r="983" spans="1:34" x14ac:dyDescent="0.25">
      <c r="A983" s="5">
        <v>968</v>
      </c>
      <c r="B983" s="5" t="s">
        <v>49</v>
      </c>
      <c r="C983" s="5" t="s">
        <v>30</v>
      </c>
      <c r="D983" s="5" t="s">
        <v>1270</v>
      </c>
      <c r="E983" s="15" t="str">
        <f t="shared" si="175"/>
        <v>B003</v>
      </c>
      <c r="F983" s="15" t="str">
        <f t="shared" si="165"/>
        <v>12541</v>
      </c>
      <c r="G983" s="15" t="str">
        <f t="shared" si="166"/>
        <v>3-1</v>
      </c>
      <c r="H983" s="5" t="s">
        <v>1242</v>
      </c>
      <c r="I983" s="5">
        <f t="shared" si="167"/>
        <v>2</v>
      </c>
      <c r="J983" s="5">
        <f t="shared" si="168"/>
        <v>2022</v>
      </c>
      <c r="K983" s="5">
        <f t="shared" si="169"/>
        <v>4</v>
      </c>
      <c r="L983" s="7">
        <f t="shared" si="170"/>
        <v>44596</v>
      </c>
      <c r="M983" s="5" t="s">
        <v>1242</v>
      </c>
      <c r="U983" s="5" t="s">
        <v>33</v>
      </c>
      <c r="V983" s="5" t="str">
        <f t="shared" si="171"/>
        <v>clientes - varios</v>
      </c>
      <c r="W983" s="5" t="str">
        <f t="shared" si="172"/>
        <v>CLIENTES - VARIOS</v>
      </c>
      <c r="X983" s="5" t="str">
        <f t="shared" si="173"/>
        <v>Clientes - Varios</v>
      </c>
      <c r="Y983" s="5">
        <v>99999999</v>
      </c>
      <c r="Z983" s="5" t="s">
        <v>34</v>
      </c>
      <c r="AA983" s="5" t="s">
        <v>35</v>
      </c>
      <c r="AD983" s="5" t="s">
        <v>36</v>
      </c>
      <c r="AE983" s="5">
        <v>423.73</v>
      </c>
      <c r="AF983" s="5">
        <v>0</v>
      </c>
      <c r="AG983" s="5">
        <v>76.27</v>
      </c>
      <c r="AH983" s="5">
        <f t="shared" si="174"/>
        <v>500</v>
      </c>
    </row>
    <row r="984" spans="1:34" x14ac:dyDescent="0.25">
      <c r="A984" s="5">
        <v>969</v>
      </c>
      <c r="B984" s="5" t="s">
        <v>49</v>
      </c>
      <c r="C984" s="5" t="s">
        <v>30</v>
      </c>
      <c r="D984" s="5" t="s">
        <v>1271</v>
      </c>
      <c r="E984" s="15" t="str">
        <f t="shared" si="175"/>
        <v>B003</v>
      </c>
      <c r="F984" s="15" t="str">
        <f t="shared" si="165"/>
        <v>12540</v>
      </c>
      <c r="G984" s="15" t="str">
        <f t="shared" si="166"/>
        <v>3-1</v>
      </c>
      <c r="H984" s="5" t="s">
        <v>1242</v>
      </c>
      <c r="I984" s="5">
        <f t="shared" si="167"/>
        <v>2</v>
      </c>
      <c r="J984" s="5">
        <f t="shared" si="168"/>
        <v>2022</v>
      </c>
      <c r="K984" s="5">
        <f t="shared" si="169"/>
        <v>4</v>
      </c>
      <c r="L984" s="7">
        <f t="shared" si="170"/>
        <v>44596</v>
      </c>
      <c r="M984" s="5" t="s">
        <v>1242</v>
      </c>
      <c r="U984" s="5" t="s">
        <v>33</v>
      </c>
      <c r="V984" s="5" t="str">
        <f t="shared" si="171"/>
        <v>clientes - varios</v>
      </c>
      <c r="W984" s="5" t="str">
        <f t="shared" si="172"/>
        <v>CLIENTES - VARIOS</v>
      </c>
      <c r="X984" s="5" t="str">
        <f t="shared" si="173"/>
        <v>Clientes - Varios</v>
      </c>
      <c r="Y984" s="5">
        <v>99999999</v>
      </c>
      <c r="Z984" s="5" t="s">
        <v>34</v>
      </c>
      <c r="AA984" s="5" t="s">
        <v>35</v>
      </c>
      <c r="AD984" s="5" t="s">
        <v>36</v>
      </c>
      <c r="AE984" s="5">
        <v>423.73</v>
      </c>
      <c r="AF984" s="5">
        <v>0</v>
      </c>
      <c r="AG984" s="5">
        <v>76.27</v>
      </c>
      <c r="AH984" s="5">
        <f t="shared" si="174"/>
        <v>500</v>
      </c>
    </row>
    <row r="985" spans="1:34" x14ac:dyDescent="0.25">
      <c r="A985" s="5">
        <v>970</v>
      </c>
      <c r="B985" s="5" t="s">
        <v>49</v>
      </c>
      <c r="C985" s="5" t="s">
        <v>30</v>
      </c>
      <c r="D985" s="5" t="s">
        <v>1272</v>
      </c>
      <c r="E985" s="15" t="str">
        <f t="shared" si="175"/>
        <v>B003</v>
      </c>
      <c r="F985" s="15" t="str">
        <f t="shared" si="165"/>
        <v>12539</v>
      </c>
      <c r="G985" s="15" t="str">
        <f t="shared" si="166"/>
        <v>3-1</v>
      </c>
      <c r="H985" s="5" t="s">
        <v>1242</v>
      </c>
      <c r="I985" s="5">
        <f t="shared" si="167"/>
        <v>2</v>
      </c>
      <c r="J985" s="5">
        <f t="shared" si="168"/>
        <v>2022</v>
      </c>
      <c r="K985" s="5">
        <f t="shared" si="169"/>
        <v>4</v>
      </c>
      <c r="L985" s="7">
        <f t="shared" si="170"/>
        <v>44596</v>
      </c>
      <c r="M985" s="5" t="s">
        <v>1242</v>
      </c>
      <c r="U985" s="5" t="s">
        <v>33</v>
      </c>
      <c r="V985" s="5" t="str">
        <f t="shared" si="171"/>
        <v>clientes - varios</v>
      </c>
      <c r="W985" s="5" t="str">
        <f t="shared" si="172"/>
        <v>CLIENTES - VARIOS</v>
      </c>
      <c r="X985" s="5" t="str">
        <f t="shared" si="173"/>
        <v>Clientes - Varios</v>
      </c>
      <c r="Y985" s="5">
        <v>99999999</v>
      </c>
      <c r="Z985" s="5" t="s">
        <v>34</v>
      </c>
      <c r="AA985" s="5" t="s">
        <v>35</v>
      </c>
      <c r="AD985" s="5" t="s">
        <v>36</v>
      </c>
      <c r="AE985" s="5">
        <v>423.73</v>
      </c>
      <c r="AF985" s="5">
        <v>0</v>
      </c>
      <c r="AG985" s="5">
        <v>76.27</v>
      </c>
      <c r="AH985" s="5">
        <f t="shared" si="174"/>
        <v>500</v>
      </c>
    </row>
    <row r="986" spans="1:34" x14ac:dyDescent="0.25">
      <c r="A986" s="5">
        <v>971</v>
      </c>
      <c r="B986" s="5" t="s">
        <v>49</v>
      </c>
      <c r="C986" s="5" t="s">
        <v>30</v>
      </c>
      <c r="D986" s="5" t="s">
        <v>1273</v>
      </c>
      <c r="E986" s="15" t="str">
        <f t="shared" si="175"/>
        <v>B003</v>
      </c>
      <c r="F986" s="15" t="str">
        <f t="shared" si="165"/>
        <v>12538</v>
      </c>
      <c r="G986" s="15" t="str">
        <f t="shared" si="166"/>
        <v>3-1</v>
      </c>
      <c r="H986" s="5" t="s">
        <v>1242</v>
      </c>
      <c r="I986" s="5">
        <f t="shared" si="167"/>
        <v>2</v>
      </c>
      <c r="J986" s="5">
        <f t="shared" si="168"/>
        <v>2022</v>
      </c>
      <c r="K986" s="5">
        <f t="shared" si="169"/>
        <v>4</v>
      </c>
      <c r="L986" s="7">
        <f t="shared" si="170"/>
        <v>44596</v>
      </c>
      <c r="M986" s="5" t="s">
        <v>1242</v>
      </c>
      <c r="U986" s="5" t="s">
        <v>33</v>
      </c>
      <c r="V986" s="5" t="str">
        <f t="shared" si="171"/>
        <v>clientes - varios</v>
      </c>
      <c r="W986" s="5" t="str">
        <f t="shared" si="172"/>
        <v>CLIENTES - VARIOS</v>
      </c>
      <c r="X986" s="5" t="str">
        <f t="shared" si="173"/>
        <v>Clientes - Varios</v>
      </c>
      <c r="Y986" s="5">
        <v>99999999</v>
      </c>
      <c r="Z986" s="5" t="s">
        <v>34</v>
      </c>
      <c r="AA986" s="5" t="s">
        <v>35</v>
      </c>
      <c r="AD986" s="5" t="s">
        <v>36</v>
      </c>
      <c r="AE986" s="5">
        <v>105.93</v>
      </c>
      <c r="AF986" s="5">
        <v>0</v>
      </c>
      <c r="AG986" s="5">
        <v>19.07</v>
      </c>
      <c r="AH986" s="5">
        <f t="shared" si="174"/>
        <v>125</v>
      </c>
    </row>
    <row r="987" spans="1:34" x14ac:dyDescent="0.25">
      <c r="A987" s="5">
        <v>972</v>
      </c>
      <c r="B987" s="5" t="s">
        <v>29</v>
      </c>
      <c r="C987" s="5" t="s">
        <v>38</v>
      </c>
      <c r="D987" s="5" t="s">
        <v>1274</v>
      </c>
      <c r="E987" s="15" t="str">
        <f t="shared" si="175"/>
        <v>F001</v>
      </c>
      <c r="F987" s="15" t="str">
        <f t="shared" si="165"/>
        <v>8361</v>
      </c>
      <c r="G987" s="15" t="str">
        <f t="shared" si="166"/>
        <v>1-8</v>
      </c>
      <c r="H987" s="5" t="s">
        <v>1242</v>
      </c>
      <c r="I987" s="5">
        <f t="shared" si="167"/>
        <v>2</v>
      </c>
      <c r="J987" s="5">
        <f t="shared" si="168"/>
        <v>2022</v>
      </c>
      <c r="K987" s="5">
        <f t="shared" si="169"/>
        <v>4</v>
      </c>
      <c r="L987" s="7">
        <f t="shared" si="170"/>
        <v>44596</v>
      </c>
      <c r="M987" s="5" t="s">
        <v>1242</v>
      </c>
      <c r="R987" s="5" t="s">
        <v>763</v>
      </c>
      <c r="S987" s="5" t="s">
        <v>764</v>
      </c>
      <c r="T987" s="5" t="s">
        <v>763</v>
      </c>
      <c r="U987" s="5" t="s">
        <v>967</v>
      </c>
      <c r="V987" s="5" t="str">
        <f t="shared" si="171"/>
        <v>vargas tarrillo arsenio</v>
      </c>
      <c r="W987" s="5" t="str">
        <f t="shared" si="172"/>
        <v>VARGAS TARRILLO ARSENIO</v>
      </c>
      <c r="X987" s="5" t="str">
        <f t="shared" si="173"/>
        <v>Vargas Tarrillo Arsenio</v>
      </c>
      <c r="Y987" s="5">
        <v>10414778106</v>
      </c>
      <c r="Z987" s="5" t="s">
        <v>34</v>
      </c>
      <c r="AA987" s="5" t="s">
        <v>35</v>
      </c>
      <c r="AD987" s="5" t="s">
        <v>36</v>
      </c>
      <c r="AE987" s="5">
        <v>211.86</v>
      </c>
      <c r="AF987" s="5">
        <v>0</v>
      </c>
      <c r="AG987" s="5">
        <v>38.14</v>
      </c>
      <c r="AH987" s="5">
        <f t="shared" si="174"/>
        <v>250</v>
      </c>
    </row>
    <row r="988" spans="1:34" x14ac:dyDescent="0.25">
      <c r="A988" s="5">
        <v>973</v>
      </c>
      <c r="B988" s="5" t="s">
        <v>49</v>
      </c>
      <c r="C988" s="5" t="s">
        <v>38</v>
      </c>
      <c r="D988" s="5" t="s">
        <v>1275</v>
      </c>
      <c r="E988" s="15" t="str">
        <f t="shared" si="175"/>
        <v>F003</v>
      </c>
      <c r="F988" s="15" t="str">
        <f t="shared" si="165"/>
        <v>2079</v>
      </c>
      <c r="G988" s="15" t="str">
        <f t="shared" si="166"/>
        <v>3-2</v>
      </c>
      <c r="H988" s="5" t="s">
        <v>1242</v>
      </c>
      <c r="I988" s="5">
        <f t="shared" si="167"/>
        <v>2</v>
      </c>
      <c r="J988" s="5">
        <f t="shared" si="168"/>
        <v>2022</v>
      </c>
      <c r="K988" s="5">
        <f t="shared" si="169"/>
        <v>4</v>
      </c>
      <c r="L988" s="7">
        <f t="shared" si="170"/>
        <v>44596</v>
      </c>
      <c r="M988" s="5" t="s">
        <v>1242</v>
      </c>
      <c r="R988" s="5" t="s">
        <v>41</v>
      </c>
      <c r="S988" s="5" t="s">
        <v>40</v>
      </c>
      <c r="T988" s="5" t="s">
        <v>41</v>
      </c>
      <c r="U988" s="5" t="s">
        <v>106</v>
      </c>
      <c r="V988" s="5" t="str">
        <f t="shared" si="171"/>
        <v>casiano maco segundo baltazar</v>
      </c>
      <c r="W988" s="5" t="str">
        <f t="shared" si="172"/>
        <v>CASIANO MACO SEGUNDO BALTAZAR</v>
      </c>
      <c r="X988" s="5" t="str">
        <f t="shared" si="173"/>
        <v>Casiano Maco Segundo Baltazar</v>
      </c>
      <c r="Y988" s="5">
        <v>10432479388</v>
      </c>
      <c r="Z988" s="5" t="s">
        <v>34</v>
      </c>
      <c r="AA988" s="5" t="s">
        <v>35</v>
      </c>
      <c r="AD988" s="5" t="s">
        <v>36</v>
      </c>
      <c r="AE988" s="5">
        <v>29.66</v>
      </c>
      <c r="AF988" s="5">
        <v>0</v>
      </c>
      <c r="AG988" s="5">
        <v>5.34</v>
      </c>
      <c r="AH988" s="5">
        <f t="shared" si="174"/>
        <v>35</v>
      </c>
    </row>
    <row r="989" spans="1:34" x14ac:dyDescent="0.25">
      <c r="A989" s="5">
        <v>974</v>
      </c>
      <c r="B989" s="5" t="s">
        <v>29</v>
      </c>
      <c r="C989" s="5" t="s">
        <v>30</v>
      </c>
      <c r="D989" s="5" t="s">
        <v>1276</v>
      </c>
      <c r="E989" s="15" t="str">
        <f t="shared" si="175"/>
        <v>B001</v>
      </c>
      <c r="F989" s="15" t="str">
        <f t="shared" si="165"/>
        <v>17036</v>
      </c>
      <c r="G989" s="15" t="str">
        <f t="shared" si="166"/>
        <v>1-1</v>
      </c>
      <c r="H989" s="5" t="s">
        <v>1242</v>
      </c>
      <c r="I989" s="5">
        <f t="shared" si="167"/>
        <v>2</v>
      </c>
      <c r="J989" s="5">
        <f t="shared" si="168"/>
        <v>2022</v>
      </c>
      <c r="K989" s="5">
        <f t="shared" si="169"/>
        <v>4</v>
      </c>
      <c r="L989" s="7">
        <f t="shared" si="170"/>
        <v>44596</v>
      </c>
      <c r="M989" s="5" t="s">
        <v>1242</v>
      </c>
      <c r="U989" s="5" t="s">
        <v>33</v>
      </c>
      <c r="V989" s="5" t="str">
        <f t="shared" si="171"/>
        <v>clientes - varios</v>
      </c>
      <c r="W989" s="5" t="str">
        <f t="shared" si="172"/>
        <v>CLIENTES - VARIOS</v>
      </c>
      <c r="X989" s="5" t="str">
        <f t="shared" si="173"/>
        <v>Clientes - Varios</v>
      </c>
      <c r="Y989" s="5">
        <v>99999999</v>
      </c>
      <c r="Z989" s="5" t="s">
        <v>34</v>
      </c>
      <c r="AA989" s="5" t="s">
        <v>35</v>
      </c>
      <c r="AD989" s="5" t="s">
        <v>36</v>
      </c>
      <c r="AE989" s="5">
        <v>212.71</v>
      </c>
      <c r="AF989" s="5">
        <v>0</v>
      </c>
      <c r="AG989" s="5">
        <v>38.29</v>
      </c>
      <c r="AH989" s="5">
        <f t="shared" si="174"/>
        <v>251</v>
      </c>
    </row>
    <row r="990" spans="1:34" x14ac:dyDescent="0.25">
      <c r="A990" s="5">
        <v>975</v>
      </c>
      <c r="B990" s="5" t="s">
        <v>29</v>
      </c>
      <c r="C990" s="5" t="s">
        <v>38</v>
      </c>
      <c r="D990" s="5" t="s">
        <v>1277</v>
      </c>
      <c r="E990" s="15" t="str">
        <f t="shared" si="175"/>
        <v>F001</v>
      </c>
      <c r="F990" s="15" t="str">
        <f t="shared" si="165"/>
        <v>8360</v>
      </c>
      <c r="G990" s="15" t="str">
        <f t="shared" si="166"/>
        <v>1-8</v>
      </c>
      <c r="H990" s="5" t="s">
        <v>1242</v>
      </c>
      <c r="I990" s="5">
        <f t="shared" si="167"/>
        <v>2</v>
      </c>
      <c r="J990" s="5">
        <f t="shared" si="168"/>
        <v>2022</v>
      </c>
      <c r="K990" s="5">
        <f t="shared" si="169"/>
        <v>4</v>
      </c>
      <c r="L990" s="7">
        <f t="shared" si="170"/>
        <v>44596</v>
      </c>
      <c r="M990" s="5" t="s">
        <v>1242</v>
      </c>
      <c r="R990" s="5" t="s">
        <v>1278</v>
      </c>
      <c r="S990" s="5" t="s">
        <v>40</v>
      </c>
      <c r="T990" s="5" t="s">
        <v>792</v>
      </c>
      <c r="U990" s="5" t="s">
        <v>1279</v>
      </c>
      <c r="V990" s="5" t="str">
        <f t="shared" si="171"/>
        <v>corporacion j y l peru s.a.c.</v>
      </c>
      <c r="W990" s="5" t="str">
        <f t="shared" si="172"/>
        <v>CORPORACION J Y L PERU S.A.C.</v>
      </c>
      <c r="X990" s="5" t="str">
        <f t="shared" si="173"/>
        <v>Corporacion J Y L Peru S.A.C.</v>
      </c>
      <c r="Y990" s="5">
        <v>20604625034</v>
      </c>
      <c r="Z990" s="5" t="s">
        <v>34</v>
      </c>
      <c r="AA990" s="5" t="s">
        <v>35</v>
      </c>
      <c r="AD990" s="5" t="s">
        <v>36</v>
      </c>
      <c r="AE990" s="5">
        <v>127.97</v>
      </c>
      <c r="AF990" s="5">
        <v>0</v>
      </c>
      <c r="AG990" s="5">
        <v>23.03</v>
      </c>
      <c r="AH990" s="5">
        <f t="shared" si="174"/>
        <v>151</v>
      </c>
    </row>
    <row r="991" spans="1:34" x14ac:dyDescent="0.25">
      <c r="A991" s="5">
        <v>976</v>
      </c>
      <c r="B991" s="5" t="s">
        <v>29</v>
      </c>
      <c r="C991" s="5" t="s">
        <v>38</v>
      </c>
      <c r="D991" s="5" t="s">
        <v>1280</v>
      </c>
      <c r="E991" s="15" t="str">
        <f t="shared" si="175"/>
        <v>F001</v>
      </c>
      <c r="F991" s="15" t="str">
        <f t="shared" si="165"/>
        <v>8359</v>
      </c>
      <c r="G991" s="15" t="str">
        <f t="shared" si="166"/>
        <v>1-8</v>
      </c>
      <c r="H991" s="5" t="s">
        <v>1242</v>
      </c>
      <c r="I991" s="5">
        <f t="shared" si="167"/>
        <v>2</v>
      </c>
      <c r="J991" s="5">
        <f t="shared" si="168"/>
        <v>2022</v>
      </c>
      <c r="K991" s="5">
        <f t="shared" si="169"/>
        <v>4</v>
      </c>
      <c r="L991" s="7">
        <f t="shared" si="170"/>
        <v>44596</v>
      </c>
      <c r="M991" s="5" t="s">
        <v>1242</v>
      </c>
      <c r="R991" s="5" t="s">
        <v>395</v>
      </c>
      <c r="S991" s="5" t="s">
        <v>168</v>
      </c>
      <c r="T991" s="5" t="s">
        <v>169</v>
      </c>
      <c r="U991" s="5" t="s">
        <v>396</v>
      </c>
      <c r="V991" s="5" t="str">
        <f t="shared" si="171"/>
        <v>transportes pasamayo s r ltda</v>
      </c>
      <c r="W991" s="5" t="str">
        <f t="shared" si="172"/>
        <v>TRANSPORTES PASAMAYO S R LTDA</v>
      </c>
      <c r="X991" s="5" t="str">
        <f t="shared" si="173"/>
        <v>Transportes Pasamayo S R Ltda</v>
      </c>
      <c r="Y991" s="5">
        <v>20225171719</v>
      </c>
      <c r="Z991" s="5" t="s">
        <v>34</v>
      </c>
      <c r="AA991" s="5" t="s">
        <v>35</v>
      </c>
      <c r="AD991" s="5" t="s">
        <v>36</v>
      </c>
      <c r="AE991" s="5">
        <v>137.03</v>
      </c>
      <c r="AF991" s="5">
        <v>0</v>
      </c>
      <c r="AG991" s="5">
        <v>24.67</v>
      </c>
      <c r="AH991" s="5">
        <f t="shared" si="174"/>
        <v>161.69999999999999</v>
      </c>
    </row>
    <row r="992" spans="1:34" x14ac:dyDescent="0.25">
      <c r="A992" s="5">
        <v>977</v>
      </c>
      <c r="B992" s="5" t="s">
        <v>29</v>
      </c>
      <c r="C992" s="5" t="s">
        <v>38</v>
      </c>
      <c r="D992" s="5" t="s">
        <v>1281</v>
      </c>
      <c r="E992" s="15" t="str">
        <f t="shared" si="175"/>
        <v>F001</v>
      </c>
      <c r="F992" s="15" t="str">
        <f t="shared" si="165"/>
        <v>8358</v>
      </c>
      <c r="G992" s="15" t="str">
        <f t="shared" si="166"/>
        <v>1-8</v>
      </c>
      <c r="H992" s="5" t="s">
        <v>1242</v>
      </c>
      <c r="I992" s="5">
        <f t="shared" si="167"/>
        <v>2</v>
      </c>
      <c r="J992" s="5">
        <f t="shared" si="168"/>
        <v>2022</v>
      </c>
      <c r="K992" s="5">
        <f t="shared" si="169"/>
        <v>4</v>
      </c>
      <c r="L992" s="7">
        <f t="shared" si="170"/>
        <v>44596</v>
      </c>
      <c r="M992" s="5" t="s">
        <v>1242</v>
      </c>
      <c r="R992" s="5" t="s">
        <v>1282</v>
      </c>
      <c r="S992" s="5" t="s">
        <v>737</v>
      </c>
      <c r="T992" s="5" t="s">
        <v>736</v>
      </c>
      <c r="U992" s="5" t="s">
        <v>1283</v>
      </c>
      <c r="V992" s="5" t="str">
        <f t="shared" si="171"/>
        <v>nutri health vet e.i.r.l.</v>
      </c>
      <c r="W992" s="5" t="str">
        <f t="shared" si="172"/>
        <v>NUTRI HEALTH VET E.I.R.L.</v>
      </c>
      <c r="X992" s="5" t="str">
        <f t="shared" si="173"/>
        <v>Nutri Health Vet E.I.R.L.</v>
      </c>
      <c r="Y992" s="5">
        <v>20601365686</v>
      </c>
      <c r="Z992" s="5" t="s">
        <v>34</v>
      </c>
      <c r="AA992" s="5" t="s">
        <v>35</v>
      </c>
      <c r="AD992" s="5" t="s">
        <v>36</v>
      </c>
      <c r="AE992" s="5">
        <v>103.9</v>
      </c>
      <c r="AF992" s="5">
        <v>0</v>
      </c>
      <c r="AG992" s="5">
        <v>18.7</v>
      </c>
      <c r="AH992" s="5">
        <f t="shared" si="174"/>
        <v>122.60000000000001</v>
      </c>
    </row>
    <row r="993" spans="1:34" x14ac:dyDescent="0.25">
      <c r="A993" s="5">
        <v>978</v>
      </c>
      <c r="B993" s="5" t="s">
        <v>29</v>
      </c>
      <c r="C993" s="5" t="s">
        <v>38</v>
      </c>
      <c r="D993" s="5" t="s">
        <v>1284</v>
      </c>
      <c r="E993" s="15" t="str">
        <f t="shared" si="175"/>
        <v>F001</v>
      </c>
      <c r="F993" s="15" t="str">
        <f t="shared" si="165"/>
        <v>8357</v>
      </c>
      <c r="G993" s="15" t="str">
        <f t="shared" si="166"/>
        <v>1-8</v>
      </c>
      <c r="H993" s="5" t="s">
        <v>1242</v>
      </c>
      <c r="I993" s="5">
        <f t="shared" si="167"/>
        <v>2</v>
      </c>
      <c r="J993" s="5">
        <f t="shared" si="168"/>
        <v>2022</v>
      </c>
      <c r="K993" s="5">
        <f t="shared" si="169"/>
        <v>4</v>
      </c>
      <c r="L993" s="7">
        <f t="shared" si="170"/>
        <v>44596</v>
      </c>
      <c r="M993" s="5" t="s">
        <v>1242</v>
      </c>
      <c r="U993" s="5" t="s">
        <v>1236</v>
      </c>
      <c r="V993" s="5" t="str">
        <f t="shared" si="171"/>
        <v>transporte y turismo virgen de la soledad</v>
      </c>
      <c r="W993" s="5" t="str">
        <f t="shared" si="172"/>
        <v>TRANSPORTE Y TURISMO VIRGEN DE LA SOLEDAD</v>
      </c>
      <c r="X993" s="5" t="str">
        <f t="shared" si="173"/>
        <v>Transporte Y Turismo Virgen De La Soledad</v>
      </c>
      <c r="Y993" s="5">
        <v>20607976296</v>
      </c>
      <c r="Z993" s="5" t="s">
        <v>34</v>
      </c>
      <c r="AA993" s="5" t="s">
        <v>35</v>
      </c>
      <c r="AD993" s="5" t="s">
        <v>36</v>
      </c>
      <c r="AE993" s="5">
        <v>383.9</v>
      </c>
      <c r="AF993" s="5">
        <v>0</v>
      </c>
      <c r="AG993" s="5">
        <v>69.099999999999994</v>
      </c>
      <c r="AH993" s="5">
        <f t="shared" si="174"/>
        <v>453</v>
      </c>
    </row>
    <row r="994" spans="1:34" x14ac:dyDescent="0.25">
      <c r="A994" s="5">
        <v>979</v>
      </c>
      <c r="B994" s="5" t="s">
        <v>29</v>
      </c>
      <c r="C994" s="5" t="s">
        <v>30</v>
      </c>
      <c r="D994" s="5" t="s">
        <v>1285</v>
      </c>
      <c r="E994" s="15" t="str">
        <f t="shared" si="175"/>
        <v>B001</v>
      </c>
      <c r="F994" s="15" t="str">
        <f t="shared" si="165"/>
        <v>17035</v>
      </c>
      <c r="G994" s="15" t="str">
        <f t="shared" si="166"/>
        <v>1-1</v>
      </c>
      <c r="H994" s="5" t="s">
        <v>1242</v>
      </c>
      <c r="I994" s="5">
        <f t="shared" si="167"/>
        <v>2</v>
      </c>
      <c r="J994" s="5">
        <f t="shared" si="168"/>
        <v>2022</v>
      </c>
      <c r="K994" s="5">
        <f t="shared" si="169"/>
        <v>4</v>
      </c>
      <c r="L994" s="7">
        <f t="shared" si="170"/>
        <v>44596</v>
      </c>
      <c r="M994" s="5" t="s">
        <v>1242</v>
      </c>
      <c r="U994" s="5" t="s">
        <v>33</v>
      </c>
      <c r="V994" s="5" t="str">
        <f t="shared" si="171"/>
        <v>clientes - varios</v>
      </c>
      <c r="W994" s="5" t="str">
        <f t="shared" si="172"/>
        <v>CLIENTES - VARIOS</v>
      </c>
      <c r="X994" s="5" t="str">
        <f t="shared" si="173"/>
        <v>Clientes - Varios</v>
      </c>
      <c r="Y994" s="5">
        <v>99999999</v>
      </c>
      <c r="Z994" s="5" t="s">
        <v>34</v>
      </c>
      <c r="AA994" s="5" t="s">
        <v>35</v>
      </c>
      <c r="AD994" s="5" t="s">
        <v>36</v>
      </c>
      <c r="AE994" s="5">
        <v>508.47</v>
      </c>
      <c r="AF994" s="5">
        <v>0</v>
      </c>
      <c r="AG994" s="5">
        <v>91.53</v>
      </c>
      <c r="AH994" s="5">
        <f t="shared" si="174"/>
        <v>600</v>
      </c>
    </row>
    <row r="995" spans="1:34" x14ac:dyDescent="0.25">
      <c r="A995" s="5">
        <v>980</v>
      </c>
      <c r="B995" s="5" t="s">
        <v>49</v>
      </c>
      <c r="C995" s="5" t="s">
        <v>38</v>
      </c>
      <c r="D995" s="5" t="s">
        <v>1286</v>
      </c>
      <c r="E995" s="15" t="str">
        <f t="shared" si="175"/>
        <v>F003</v>
      </c>
      <c r="F995" s="15" t="str">
        <f t="shared" si="165"/>
        <v>2078</v>
      </c>
      <c r="G995" s="15" t="str">
        <f t="shared" si="166"/>
        <v>3-2</v>
      </c>
      <c r="H995" s="5" t="s">
        <v>1242</v>
      </c>
      <c r="I995" s="5">
        <f t="shared" si="167"/>
        <v>2</v>
      </c>
      <c r="J995" s="5">
        <f t="shared" si="168"/>
        <v>2022</v>
      </c>
      <c r="K995" s="5">
        <f t="shared" si="169"/>
        <v>4</v>
      </c>
      <c r="L995" s="7">
        <f t="shared" si="170"/>
        <v>44596</v>
      </c>
      <c r="M995" s="5" t="s">
        <v>1242</v>
      </c>
      <c r="R995" s="5" t="s">
        <v>395</v>
      </c>
      <c r="S995" s="5" t="s">
        <v>168</v>
      </c>
      <c r="T995" s="5" t="s">
        <v>169</v>
      </c>
      <c r="U995" s="5" t="s">
        <v>1022</v>
      </c>
      <c r="V995" s="5" t="str">
        <f t="shared" si="171"/>
        <v>distribuidora ricardo c &amp; a s.r.l.</v>
      </c>
      <c r="W995" s="5" t="str">
        <f t="shared" si="172"/>
        <v>DISTRIBUIDORA RICARDO C &amp; A S.R.L.</v>
      </c>
      <c r="X995" s="5" t="str">
        <f t="shared" si="173"/>
        <v>Distribuidora Ricardo C &amp; A S.R.L.</v>
      </c>
      <c r="Y995" s="5">
        <v>20600318030</v>
      </c>
      <c r="Z995" s="5" t="s">
        <v>34</v>
      </c>
      <c r="AA995" s="5" t="s">
        <v>35</v>
      </c>
      <c r="AD995" s="5" t="s">
        <v>36</v>
      </c>
      <c r="AE995" s="5">
        <v>61.02</v>
      </c>
      <c r="AF995" s="5">
        <v>0</v>
      </c>
      <c r="AG995" s="5">
        <v>10.98</v>
      </c>
      <c r="AH995" s="5">
        <f t="shared" si="174"/>
        <v>72</v>
      </c>
    </row>
    <row r="996" spans="1:34" x14ac:dyDescent="0.25">
      <c r="A996" s="5">
        <v>981</v>
      </c>
      <c r="B996" s="5" t="s">
        <v>49</v>
      </c>
      <c r="C996" s="5" t="s">
        <v>30</v>
      </c>
      <c r="D996" s="5" t="s">
        <v>1287</v>
      </c>
      <c r="E996" s="15" t="str">
        <f t="shared" si="175"/>
        <v>B003</v>
      </c>
      <c r="F996" s="15" t="str">
        <f t="shared" si="165"/>
        <v>12537</v>
      </c>
      <c r="G996" s="15" t="str">
        <f t="shared" si="166"/>
        <v>3-1</v>
      </c>
      <c r="H996" s="5" t="s">
        <v>1288</v>
      </c>
      <c r="I996" s="5">
        <f t="shared" si="167"/>
        <v>2</v>
      </c>
      <c r="J996" s="5">
        <f t="shared" si="168"/>
        <v>2022</v>
      </c>
      <c r="K996" s="5">
        <f t="shared" si="169"/>
        <v>3</v>
      </c>
      <c r="L996" s="7">
        <f t="shared" si="170"/>
        <v>44595</v>
      </c>
      <c r="M996" s="5" t="s">
        <v>1288</v>
      </c>
      <c r="U996" s="5" t="s">
        <v>33</v>
      </c>
      <c r="V996" s="5" t="str">
        <f t="shared" si="171"/>
        <v>clientes - varios</v>
      </c>
      <c r="W996" s="5" t="str">
        <f t="shared" si="172"/>
        <v>CLIENTES - VARIOS</v>
      </c>
      <c r="X996" s="5" t="str">
        <f t="shared" si="173"/>
        <v>Clientes - Varios</v>
      </c>
      <c r="Y996" s="5">
        <v>99999999</v>
      </c>
      <c r="Z996" s="5" t="s">
        <v>34</v>
      </c>
      <c r="AA996" s="5" t="s">
        <v>35</v>
      </c>
      <c r="AD996" s="5" t="s">
        <v>36</v>
      </c>
      <c r="AE996" s="5">
        <v>42.37</v>
      </c>
      <c r="AF996" s="5">
        <v>0</v>
      </c>
      <c r="AG996" s="5">
        <v>7.63</v>
      </c>
      <c r="AH996" s="5">
        <f t="shared" si="174"/>
        <v>50</v>
      </c>
    </row>
    <row r="997" spans="1:34" x14ac:dyDescent="0.25">
      <c r="A997" s="5">
        <v>982</v>
      </c>
      <c r="B997" s="5" t="s">
        <v>29</v>
      </c>
      <c r="C997" s="5" t="s">
        <v>38</v>
      </c>
      <c r="D997" s="5" t="s">
        <v>1289</v>
      </c>
      <c r="E997" s="15" t="str">
        <f t="shared" si="175"/>
        <v>F001</v>
      </c>
      <c r="F997" s="15" t="str">
        <f t="shared" si="165"/>
        <v>8356</v>
      </c>
      <c r="G997" s="15" t="str">
        <f t="shared" si="166"/>
        <v>1-8</v>
      </c>
      <c r="H997" s="5" t="s">
        <v>1288</v>
      </c>
      <c r="I997" s="5">
        <f t="shared" si="167"/>
        <v>2</v>
      </c>
      <c r="J997" s="5">
        <f t="shared" si="168"/>
        <v>2022</v>
      </c>
      <c r="K997" s="5">
        <f t="shared" si="169"/>
        <v>3</v>
      </c>
      <c r="L997" s="7">
        <f t="shared" si="170"/>
        <v>44595</v>
      </c>
      <c r="M997" s="5" t="s">
        <v>1288</v>
      </c>
      <c r="S997" s="5" t="s">
        <v>40</v>
      </c>
      <c r="T997" s="5" t="s">
        <v>41</v>
      </c>
      <c r="U997" s="5" t="s">
        <v>42</v>
      </c>
      <c r="V997" s="5" t="str">
        <f t="shared" si="171"/>
        <v>cubas tapia yon elvis</v>
      </c>
      <c r="W997" s="5" t="str">
        <f t="shared" si="172"/>
        <v>CUBAS TAPIA YON ELVIS</v>
      </c>
      <c r="X997" s="5" t="str">
        <f t="shared" si="173"/>
        <v>Cubas Tapia Yon Elvis</v>
      </c>
      <c r="Y997" s="5">
        <v>10707562914</v>
      </c>
      <c r="Z997" s="5" t="s">
        <v>34</v>
      </c>
      <c r="AA997" s="5" t="s">
        <v>35</v>
      </c>
      <c r="AD997" s="5" t="s">
        <v>36</v>
      </c>
      <c r="AE997" s="5">
        <v>504.24</v>
      </c>
      <c r="AF997" s="5">
        <v>0</v>
      </c>
      <c r="AG997" s="5">
        <v>90.76</v>
      </c>
      <c r="AH997" s="5">
        <f t="shared" si="174"/>
        <v>595</v>
      </c>
    </row>
    <row r="998" spans="1:34" x14ac:dyDescent="0.25">
      <c r="A998" s="5">
        <v>983</v>
      </c>
      <c r="B998" s="5" t="s">
        <v>29</v>
      </c>
      <c r="C998" s="5" t="s">
        <v>38</v>
      </c>
      <c r="D998" s="5" t="s">
        <v>1290</v>
      </c>
      <c r="E998" s="15" t="str">
        <f t="shared" si="175"/>
        <v>F001</v>
      </c>
      <c r="F998" s="15" t="str">
        <f t="shared" si="165"/>
        <v>8355</v>
      </c>
      <c r="G998" s="15" t="str">
        <f t="shared" si="166"/>
        <v>1-8</v>
      </c>
      <c r="H998" s="5" t="s">
        <v>1288</v>
      </c>
      <c r="I998" s="5">
        <f t="shared" si="167"/>
        <v>2</v>
      </c>
      <c r="J998" s="5">
        <f t="shared" si="168"/>
        <v>2022</v>
      </c>
      <c r="K998" s="5">
        <f t="shared" si="169"/>
        <v>3</v>
      </c>
      <c r="L998" s="7">
        <f t="shared" si="170"/>
        <v>44595</v>
      </c>
      <c r="M998" s="5" t="s">
        <v>1288</v>
      </c>
      <c r="R998" s="5" t="s">
        <v>92</v>
      </c>
      <c r="S998" s="5" t="s">
        <v>40</v>
      </c>
      <c r="T998" s="5" t="s">
        <v>41</v>
      </c>
      <c r="U998" s="5" t="s">
        <v>200</v>
      </c>
      <c r="V998" s="5" t="str">
        <f t="shared" si="171"/>
        <v>rodrigo vasquez jesus juan jose</v>
      </c>
      <c r="W998" s="5" t="str">
        <f t="shared" si="172"/>
        <v>RODRIGO VASQUEZ JESUS JUAN JOSE</v>
      </c>
      <c r="X998" s="5" t="str">
        <f t="shared" si="173"/>
        <v>Rodrigo Vasquez Jesus Juan Jose</v>
      </c>
      <c r="Y998" s="5">
        <v>10471184506</v>
      </c>
      <c r="Z998" s="5" t="s">
        <v>34</v>
      </c>
      <c r="AA998" s="5" t="s">
        <v>35</v>
      </c>
      <c r="AD998" s="5" t="s">
        <v>36</v>
      </c>
      <c r="AE998" s="5">
        <v>118.64</v>
      </c>
      <c r="AF998" s="5">
        <v>0</v>
      </c>
      <c r="AG998" s="5">
        <v>21.36</v>
      </c>
      <c r="AH998" s="5">
        <f t="shared" si="174"/>
        <v>140</v>
      </c>
    </row>
    <row r="999" spans="1:34" x14ac:dyDescent="0.25">
      <c r="A999" s="5">
        <v>984</v>
      </c>
      <c r="B999" s="5" t="s">
        <v>29</v>
      </c>
      <c r="C999" s="5" t="s">
        <v>38</v>
      </c>
      <c r="D999" s="5" t="s">
        <v>1291</v>
      </c>
      <c r="E999" s="15" t="str">
        <f t="shared" si="175"/>
        <v>F001</v>
      </c>
      <c r="F999" s="15" t="str">
        <f t="shared" si="165"/>
        <v>8354</v>
      </c>
      <c r="G999" s="15" t="str">
        <f t="shared" si="166"/>
        <v>1-8</v>
      </c>
      <c r="H999" s="5" t="s">
        <v>1288</v>
      </c>
      <c r="I999" s="5">
        <f t="shared" si="167"/>
        <v>2</v>
      </c>
      <c r="J999" s="5">
        <f t="shared" si="168"/>
        <v>2022</v>
      </c>
      <c r="K999" s="5">
        <f t="shared" si="169"/>
        <v>3</v>
      </c>
      <c r="L999" s="7">
        <f t="shared" si="170"/>
        <v>44595</v>
      </c>
      <c r="M999" s="5" t="s">
        <v>1288</v>
      </c>
      <c r="U999" s="5" t="s">
        <v>1050</v>
      </c>
      <c r="V999" s="5" t="str">
        <f t="shared" si="171"/>
        <v>suyon morales segundo porfirio</v>
      </c>
      <c r="W999" s="5" t="str">
        <f t="shared" si="172"/>
        <v>SUYON MORALES SEGUNDO PORFIRIO</v>
      </c>
      <c r="X999" s="5" t="str">
        <f t="shared" si="173"/>
        <v>Suyon Morales Segundo Porfirio</v>
      </c>
      <c r="Y999" s="5">
        <v>10166890565</v>
      </c>
      <c r="Z999" s="5" t="s">
        <v>34</v>
      </c>
      <c r="AA999" s="5" t="s">
        <v>35</v>
      </c>
      <c r="AD999" s="5" t="s">
        <v>36</v>
      </c>
      <c r="AE999" s="5">
        <v>127.12</v>
      </c>
      <c r="AF999" s="5">
        <v>0</v>
      </c>
      <c r="AG999" s="5">
        <v>22.88</v>
      </c>
      <c r="AH999" s="5">
        <f t="shared" si="174"/>
        <v>150</v>
      </c>
    </row>
    <row r="1000" spans="1:34" x14ac:dyDescent="0.25">
      <c r="A1000" s="5">
        <v>985</v>
      </c>
      <c r="B1000" s="5" t="s">
        <v>29</v>
      </c>
      <c r="C1000" s="5" t="s">
        <v>30</v>
      </c>
      <c r="D1000" s="5" t="s">
        <v>1292</v>
      </c>
      <c r="E1000" s="15" t="str">
        <f t="shared" si="175"/>
        <v>B001</v>
      </c>
      <c r="F1000" s="15" t="str">
        <f t="shared" si="165"/>
        <v>17034</v>
      </c>
      <c r="G1000" s="15" t="str">
        <f t="shared" si="166"/>
        <v>1-1</v>
      </c>
      <c r="H1000" s="5" t="s">
        <v>1288</v>
      </c>
      <c r="I1000" s="5">
        <f t="shared" si="167"/>
        <v>2</v>
      </c>
      <c r="J1000" s="5">
        <f t="shared" si="168"/>
        <v>2022</v>
      </c>
      <c r="K1000" s="5">
        <f t="shared" si="169"/>
        <v>3</v>
      </c>
      <c r="L1000" s="7">
        <f t="shared" si="170"/>
        <v>44595</v>
      </c>
      <c r="M1000" s="5" t="s">
        <v>1288</v>
      </c>
      <c r="U1000" s="5" t="s">
        <v>33</v>
      </c>
      <c r="V1000" s="5" t="str">
        <f t="shared" si="171"/>
        <v>clientes - varios</v>
      </c>
      <c r="W1000" s="5" t="str">
        <f t="shared" si="172"/>
        <v>CLIENTES - VARIOS</v>
      </c>
      <c r="X1000" s="5" t="str">
        <f t="shared" si="173"/>
        <v>Clientes - Varios</v>
      </c>
      <c r="Y1000" s="5">
        <v>99999999</v>
      </c>
      <c r="Z1000" s="5" t="s">
        <v>34</v>
      </c>
      <c r="AA1000" s="5" t="s">
        <v>35</v>
      </c>
      <c r="AD1000" s="5" t="s">
        <v>36</v>
      </c>
      <c r="AE1000" s="5">
        <v>118.64</v>
      </c>
      <c r="AF1000" s="5">
        <v>0</v>
      </c>
      <c r="AG1000" s="5">
        <v>21.36</v>
      </c>
      <c r="AH1000" s="5">
        <f t="shared" si="174"/>
        <v>140</v>
      </c>
    </row>
    <row r="1001" spans="1:34" x14ac:dyDescent="0.25">
      <c r="A1001" s="5">
        <v>986</v>
      </c>
      <c r="B1001" s="5" t="s">
        <v>29</v>
      </c>
      <c r="C1001" s="5" t="s">
        <v>38</v>
      </c>
      <c r="D1001" s="5" t="s">
        <v>1293</v>
      </c>
      <c r="E1001" s="15" t="str">
        <f t="shared" si="175"/>
        <v>F001</v>
      </c>
      <c r="F1001" s="15" t="str">
        <f t="shared" si="165"/>
        <v>8353</v>
      </c>
      <c r="G1001" s="15" t="str">
        <f t="shared" si="166"/>
        <v>1-8</v>
      </c>
      <c r="H1001" s="5" t="s">
        <v>1288</v>
      </c>
      <c r="I1001" s="5">
        <f t="shared" si="167"/>
        <v>2</v>
      </c>
      <c r="J1001" s="5">
        <f t="shared" si="168"/>
        <v>2022</v>
      </c>
      <c r="K1001" s="5">
        <f t="shared" si="169"/>
        <v>3</v>
      </c>
      <c r="L1001" s="7">
        <f t="shared" si="170"/>
        <v>44595</v>
      </c>
      <c r="M1001" s="5" t="s">
        <v>1288</v>
      </c>
      <c r="R1001" s="5" t="s">
        <v>41</v>
      </c>
      <c r="S1001" s="5" t="s">
        <v>40</v>
      </c>
      <c r="T1001" s="5" t="s">
        <v>41</v>
      </c>
      <c r="U1001" s="5" t="s">
        <v>106</v>
      </c>
      <c r="V1001" s="5" t="str">
        <f t="shared" si="171"/>
        <v>casiano maco segundo baltazar</v>
      </c>
      <c r="W1001" s="5" t="str">
        <f t="shared" si="172"/>
        <v>CASIANO MACO SEGUNDO BALTAZAR</v>
      </c>
      <c r="X1001" s="5" t="str">
        <f t="shared" si="173"/>
        <v>Casiano Maco Segundo Baltazar</v>
      </c>
      <c r="Y1001" s="5">
        <v>10432479388</v>
      </c>
      <c r="Z1001" s="5" t="s">
        <v>34</v>
      </c>
      <c r="AA1001" s="5" t="s">
        <v>35</v>
      </c>
      <c r="AD1001" s="5" t="s">
        <v>36</v>
      </c>
      <c r="AE1001" s="5">
        <v>67.8</v>
      </c>
      <c r="AF1001" s="5">
        <v>0</v>
      </c>
      <c r="AG1001" s="5">
        <v>12.2</v>
      </c>
      <c r="AH1001" s="5">
        <f t="shared" si="174"/>
        <v>80</v>
      </c>
    </row>
    <row r="1002" spans="1:34" x14ac:dyDescent="0.25">
      <c r="A1002" s="5">
        <v>987</v>
      </c>
      <c r="B1002" s="5" t="s">
        <v>29</v>
      </c>
      <c r="C1002" s="5" t="s">
        <v>38</v>
      </c>
      <c r="D1002" s="5" t="s">
        <v>1294</v>
      </c>
      <c r="E1002" s="15" t="str">
        <f t="shared" si="175"/>
        <v>F001</v>
      </c>
      <c r="F1002" s="15" t="str">
        <f t="shared" si="165"/>
        <v>8352</v>
      </c>
      <c r="G1002" s="15" t="str">
        <f t="shared" si="166"/>
        <v>1-8</v>
      </c>
      <c r="H1002" s="5" t="s">
        <v>1288</v>
      </c>
      <c r="I1002" s="5">
        <f t="shared" si="167"/>
        <v>2</v>
      </c>
      <c r="J1002" s="5">
        <f t="shared" si="168"/>
        <v>2022</v>
      </c>
      <c r="K1002" s="5">
        <f t="shared" si="169"/>
        <v>3</v>
      </c>
      <c r="L1002" s="7">
        <f t="shared" si="170"/>
        <v>44595</v>
      </c>
      <c r="M1002" s="5" t="s">
        <v>1288</v>
      </c>
      <c r="R1002" s="5" t="s">
        <v>378</v>
      </c>
      <c r="S1002" s="5" t="s">
        <v>379</v>
      </c>
      <c r="T1002" s="5" t="s">
        <v>380</v>
      </c>
      <c r="U1002" s="5" t="s">
        <v>381</v>
      </c>
      <c r="V1002" s="5" t="str">
        <f t="shared" si="171"/>
        <v>sociedad anonima fausto piaggio</v>
      </c>
      <c r="W1002" s="5" t="str">
        <f t="shared" si="172"/>
        <v>SOCIEDAD ANONIMA FAUSTO PIAGGIO</v>
      </c>
      <c r="X1002" s="5" t="str">
        <f t="shared" si="173"/>
        <v>Sociedad Anonima Fausto Piaggio</v>
      </c>
      <c r="Y1002" s="5">
        <v>20100244471</v>
      </c>
      <c r="Z1002" s="5" t="s">
        <v>34</v>
      </c>
      <c r="AA1002" s="5" t="s">
        <v>35</v>
      </c>
      <c r="AD1002" s="5" t="s">
        <v>36</v>
      </c>
      <c r="AE1002" s="5">
        <v>169.49</v>
      </c>
      <c r="AF1002" s="5">
        <v>0</v>
      </c>
      <c r="AG1002" s="5">
        <v>30.51</v>
      </c>
      <c r="AH1002" s="5">
        <f t="shared" si="174"/>
        <v>200</v>
      </c>
    </row>
    <row r="1003" spans="1:34" x14ac:dyDescent="0.25">
      <c r="A1003" s="5">
        <v>988</v>
      </c>
      <c r="B1003" s="5" t="s">
        <v>29</v>
      </c>
      <c r="C1003" s="5" t="s">
        <v>38</v>
      </c>
      <c r="D1003" s="5" t="s">
        <v>1295</v>
      </c>
      <c r="E1003" s="15" t="str">
        <f t="shared" si="175"/>
        <v>F001</v>
      </c>
      <c r="F1003" s="15" t="str">
        <f t="shared" si="165"/>
        <v>8351</v>
      </c>
      <c r="G1003" s="15" t="str">
        <f t="shared" si="166"/>
        <v>1-8</v>
      </c>
      <c r="H1003" s="5" t="s">
        <v>1288</v>
      </c>
      <c r="I1003" s="5">
        <f t="shared" si="167"/>
        <v>2</v>
      </c>
      <c r="J1003" s="5">
        <f t="shared" si="168"/>
        <v>2022</v>
      </c>
      <c r="K1003" s="5">
        <f t="shared" si="169"/>
        <v>3</v>
      </c>
      <c r="L1003" s="7">
        <f t="shared" si="170"/>
        <v>44595</v>
      </c>
      <c r="M1003" s="5" t="s">
        <v>1288</v>
      </c>
      <c r="U1003" s="5" t="s">
        <v>1296</v>
      </c>
      <c r="V1003" s="5" t="str">
        <f t="shared" si="171"/>
        <v>piedra perez salvador wallenstein</v>
      </c>
      <c r="W1003" s="5" t="str">
        <f t="shared" si="172"/>
        <v>PIEDRA PEREZ SALVADOR WALLENSTEIN</v>
      </c>
      <c r="X1003" s="5" t="str">
        <f t="shared" si="173"/>
        <v>Piedra Perez Salvador Wallenstein</v>
      </c>
      <c r="Y1003" s="5">
        <v>10747530462</v>
      </c>
      <c r="Z1003" s="5" t="s">
        <v>34</v>
      </c>
      <c r="AA1003" s="5" t="s">
        <v>35</v>
      </c>
      <c r="AD1003" s="5" t="s">
        <v>36</v>
      </c>
      <c r="AE1003" s="5">
        <v>135.59</v>
      </c>
      <c r="AF1003" s="5">
        <v>0</v>
      </c>
      <c r="AG1003" s="5">
        <v>24.41</v>
      </c>
      <c r="AH1003" s="5">
        <f t="shared" si="174"/>
        <v>160</v>
      </c>
    </row>
    <row r="1004" spans="1:34" x14ac:dyDescent="0.25">
      <c r="A1004" s="5">
        <v>989</v>
      </c>
      <c r="B1004" s="5" t="s">
        <v>29</v>
      </c>
      <c r="C1004" s="5" t="s">
        <v>30</v>
      </c>
      <c r="D1004" s="5" t="s">
        <v>1297</v>
      </c>
      <c r="E1004" s="15" t="str">
        <f t="shared" si="175"/>
        <v>B001</v>
      </c>
      <c r="F1004" s="15" t="str">
        <f t="shared" si="165"/>
        <v>17033</v>
      </c>
      <c r="G1004" s="15" t="str">
        <f t="shared" si="166"/>
        <v>1-1</v>
      </c>
      <c r="H1004" s="5" t="s">
        <v>1288</v>
      </c>
      <c r="I1004" s="5">
        <f t="shared" si="167"/>
        <v>2</v>
      </c>
      <c r="J1004" s="5">
        <f t="shared" si="168"/>
        <v>2022</v>
      </c>
      <c r="K1004" s="5">
        <f t="shared" si="169"/>
        <v>3</v>
      </c>
      <c r="L1004" s="7">
        <f t="shared" si="170"/>
        <v>44595</v>
      </c>
      <c r="M1004" s="5" t="s">
        <v>1288</v>
      </c>
      <c r="U1004" s="5" t="s">
        <v>1298</v>
      </c>
      <c r="V1004" s="5" t="str">
        <f t="shared" si="171"/>
        <v>calderon vega, jose willian</v>
      </c>
      <c r="W1004" s="5" t="str">
        <f t="shared" si="172"/>
        <v>CALDERON VEGA, JOSE WILLIAN</v>
      </c>
      <c r="X1004" s="5" t="str">
        <f t="shared" si="173"/>
        <v>Calderon Vega, Jose Willian</v>
      </c>
      <c r="Y1004" s="5">
        <v>16506559</v>
      </c>
      <c r="Z1004" s="5" t="s">
        <v>34</v>
      </c>
      <c r="AA1004" s="5" t="s">
        <v>35</v>
      </c>
      <c r="AD1004" s="5" t="s">
        <v>36</v>
      </c>
      <c r="AE1004" s="5">
        <v>180.17</v>
      </c>
      <c r="AF1004" s="5">
        <v>0</v>
      </c>
      <c r="AG1004" s="5">
        <v>32.43</v>
      </c>
      <c r="AH1004" s="5">
        <f t="shared" si="174"/>
        <v>212.6</v>
      </c>
    </row>
    <row r="1005" spans="1:34" x14ac:dyDescent="0.25">
      <c r="A1005" s="5">
        <v>990</v>
      </c>
      <c r="B1005" s="5" t="s">
        <v>29</v>
      </c>
      <c r="C1005" s="5" t="s">
        <v>38</v>
      </c>
      <c r="D1005" s="5" t="s">
        <v>1299</v>
      </c>
      <c r="E1005" s="15" t="str">
        <f t="shared" si="175"/>
        <v>F001</v>
      </c>
      <c r="F1005" s="15" t="str">
        <f t="shared" si="165"/>
        <v>8350</v>
      </c>
      <c r="G1005" s="15" t="str">
        <f t="shared" si="166"/>
        <v>1-8</v>
      </c>
      <c r="H1005" s="5" t="s">
        <v>1288</v>
      </c>
      <c r="I1005" s="5">
        <f t="shared" si="167"/>
        <v>2</v>
      </c>
      <c r="J1005" s="5">
        <f t="shared" si="168"/>
        <v>2022</v>
      </c>
      <c r="K1005" s="5">
        <f t="shared" si="169"/>
        <v>3</v>
      </c>
      <c r="L1005" s="7">
        <f t="shared" si="170"/>
        <v>44595</v>
      </c>
      <c r="M1005" s="5" t="s">
        <v>1288</v>
      </c>
      <c r="U1005" s="5" t="s">
        <v>1300</v>
      </c>
      <c r="V1005" s="5" t="str">
        <f t="shared" si="171"/>
        <v>codarsi peru s.a.c</v>
      </c>
      <c r="W1005" s="5" t="str">
        <f t="shared" si="172"/>
        <v>CODARSI PERU S.A.C</v>
      </c>
      <c r="X1005" s="5" t="str">
        <f t="shared" si="173"/>
        <v>Codarsi Peru S.A.C</v>
      </c>
      <c r="Y1005" s="5">
        <v>20601302536</v>
      </c>
      <c r="Z1005" s="5" t="s">
        <v>34</v>
      </c>
      <c r="AA1005" s="5" t="s">
        <v>35</v>
      </c>
      <c r="AD1005" s="5" t="s">
        <v>36</v>
      </c>
      <c r="AE1005" s="5">
        <v>84.75</v>
      </c>
      <c r="AF1005" s="5">
        <v>0</v>
      </c>
      <c r="AG1005" s="5">
        <v>15.25</v>
      </c>
      <c r="AH1005" s="5">
        <f t="shared" si="174"/>
        <v>100</v>
      </c>
    </row>
    <row r="1006" spans="1:34" x14ac:dyDescent="0.25">
      <c r="A1006" s="5">
        <v>991</v>
      </c>
      <c r="B1006" s="5" t="s">
        <v>49</v>
      </c>
      <c r="C1006" s="5" t="s">
        <v>38</v>
      </c>
      <c r="D1006" s="5" t="s">
        <v>1301</v>
      </c>
      <c r="E1006" s="15" t="str">
        <f t="shared" si="175"/>
        <v>F003</v>
      </c>
      <c r="F1006" s="15" t="str">
        <f t="shared" si="165"/>
        <v>2077</v>
      </c>
      <c r="G1006" s="15" t="str">
        <f t="shared" si="166"/>
        <v>3-2</v>
      </c>
      <c r="H1006" s="5" t="s">
        <v>1288</v>
      </c>
      <c r="I1006" s="5">
        <f t="shared" si="167"/>
        <v>2</v>
      </c>
      <c r="J1006" s="5">
        <f t="shared" si="168"/>
        <v>2022</v>
      </c>
      <c r="K1006" s="5">
        <f t="shared" si="169"/>
        <v>3</v>
      </c>
      <c r="L1006" s="7">
        <f t="shared" si="170"/>
        <v>44595</v>
      </c>
      <c r="M1006" s="5" t="s">
        <v>1288</v>
      </c>
      <c r="R1006" s="5" t="s">
        <v>736</v>
      </c>
      <c r="S1006" s="5" t="s">
        <v>737</v>
      </c>
      <c r="T1006" s="5" t="s">
        <v>736</v>
      </c>
      <c r="U1006" s="5" t="s">
        <v>1302</v>
      </c>
      <c r="V1006" s="5" t="str">
        <f t="shared" si="171"/>
        <v>constructora los castaños de ferreñafe s.a.c.</v>
      </c>
      <c r="W1006" s="5" t="str">
        <f t="shared" si="172"/>
        <v>CONSTRUCTORA LOS CASTAÑOS DE FERREÑAFE S.A.C.</v>
      </c>
      <c r="X1006" s="5" t="str">
        <f t="shared" si="173"/>
        <v>Constructora Los Castaños De Ferreñafe S.A.C.</v>
      </c>
      <c r="Y1006" s="5">
        <v>20606862653</v>
      </c>
      <c r="Z1006" s="5" t="s">
        <v>34</v>
      </c>
      <c r="AA1006" s="5" t="s">
        <v>35</v>
      </c>
      <c r="AD1006" s="5" t="s">
        <v>36</v>
      </c>
      <c r="AE1006" s="5">
        <v>42.37</v>
      </c>
      <c r="AF1006" s="5">
        <v>0</v>
      </c>
      <c r="AG1006" s="5">
        <v>7.63</v>
      </c>
      <c r="AH1006" s="5">
        <f t="shared" si="174"/>
        <v>50</v>
      </c>
    </row>
    <row r="1007" spans="1:34" x14ac:dyDescent="0.25">
      <c r="A1007" s="5">
        <v>992</v>
      </c>
      <c r="B1007" s="5" t="s">
        <v>29</v>
      </c>
      <c r="C1007" s="5" t="s">
        <v>38</v>
      </c>
      <c r="D1007" s="5" t="s">
        <v>1303</v>
      </c>
      <c r="E1007" s="15" t="str">
        <f t="shared" si="175"/>
        <v>F001</v>
      </c>
      <c r="F1007" s="15" t="str">
        <f t="shared" si="165"/>
        <v>8349</v>
      </c>
      <c r="G1007" s="15" t="str">
        <f t="shared" si="166"/>
        <v>1-8</v>
      </c>
      <c r="H1007" s="5" t="s">
        <v>1288</v>
      </c>
      <c r="I1007" s="5">
        <f t="shared" si="167"/>
        <v>2</v>
      </c>
      <c r="J1007" s="5">
        <f t="shared" si="168"/>
        <v>2022</v>
      </c>
      <c r="K1007" s="5">
        <f t="shared" si="169"/>
        <v>3</v>
      </c>
      <c r="L1007" s="7">
        <f t="shared" si="170"/>
        <v>44595</v>
      </c>
      <c r="M1007" s="5" t="s">
        <v>1288</v>
      </c>
      <c r="R1007" s="5" t="s">
        <v>41</v>
      </c>
      <c r="S1007" s="5" t="s">
        <v>40</v>
      </c>
      <c r="T1007" s="5" t="s">
        <v>41</v>
      </c>
      <c r="U1007" s="5" t="s">
        <v>177</v>
      </c>
      <c r="V1007" s="5" t="str">
        <f t="shared" si="171"/>
        <v>constructora san antonio de padua servicios generales e.i.r.l.</v>
      </c>
      <c r="W1007" s="5" t="str">
        <f t="shared" si="172"/>
        <v>CONSTRUCTORA SAN ANTONIO DE PADUA SERVICIOS GENERALES E.I.R.L.</v>
      </c>
      <c r="X1007" s="5" t="str">
        <f t="shared" si="173"/>
        <v>Constructora San Antonio De Padua Servicios Generales E.I.R.L.</v>
      </c>
      <c r="Y1007" s="5">
        <v>20487976521</v>
      </c>
      <c r="Z1007" s="5" t="s">
        <v>34</v>
      </c>
      <c r="AA1007" s="5" t="s">
        <v>35</v>
      </c>
      <c r="AD1007" s="5" t="s">
        <v>36</v>
      </c>
      <c r="AE1007" s="5">
        <v>177.97</v>
      </c>
      <c r="AF1007" s="5">
        <v>0</v>
      </c>
      <c r="AG1007" s="5">
        <v>32.03</v>
      </c>
      <c r="AH1007" s="5">
        <f t="shared" si="174"/>
        <v>210</v>
      </c>
    </row>
    <row r="1008" spans="1:34" x14ac:dyDescent="0.25">
      <c r="A1008" s="5">
        <v>993</v>
      </c>
      <c r="B1008" s="5" t="s">
        <v>29</v>
      </c>
      <c r="C1008" s="5" t="s">
        <v>38</v>
      </c>
      <c r="D1008" s="5" t="s">
        <v>1304</v>
      </c>
      <c r="E1008" s="15" t="str">
        <f t="shared" si="175"/>
        <v>F001</v>
      </c>
      <c r="F1008" s="15" t="str">
        <f t="shared" si="165"/>
        <v>8348</v>
      </c>
      <c r="G1008" s="15" t="str">
        <f t="shared" si="166"/>
        <v>1-8</v>
      </c>
      <c r="H1008" s="5" t="s">
        <v>1288</v>
      </c>
      <c r="I1008" s="5">
        <f t="shared" si="167"/>
        <v>2</v>
      </c>
      <c r="J1008" s="5">
        <f t="shared" si="168"/>
        <v>2022</v>
      </c>
      <c r="K1008" s="5">
        <f t="shared" si="169"/>
        <v>3</v>
      </c>
      <c r="L1008" s="7">
        <f t="shared" si="170"/>
        <v>44595</v>
      </c>
      <c r="M1008" s="5" t="s">
        <v>1288</v>
      </c>
      <c r="U1008" s="5" t="s">
        <v>446</v>
      </c>
      <c r="V1008" s="5" t="str">
        <f t="shared" si="171"/>
        <v>nuñez galvez johnny franz</v>
      </c>
      <c r="W1008" s="5" t="str">
        <f t="shared" si="172"/>
        <v>NUÑEZ GALVEZ JOHNNY FRANZ</v>
      </c>
      <c r="X1008" s="5" t="str">
        <f t="shared" si="173"/>
        <v>Nuñez Galvez Johnny Franz</v>
      </c>
      <c r="Y1008" s="5">
        <v>10406675233</v>
      </c>
      <c r="Z1008" s="5" t="s">
        <v>34</v>
      </c>
      <c r="AA1008" s="5" t="s">
        <v>35</v>
      </c>
      <c r="AD1008" s="5" t="s">
        <v>36</v>
      </c>
      <c r="AE1008" s="5">
        <v>42.37</v>
      </c>
      <c r="AF1008" s="5">
        <v>0</v>
      </c>
      <c r="AG1008" s="5">
        <v>7.63</v>
      </c>
      <c r="AH1008" s="5">
        <f t="shared" si="174"/>
        <v>50</v>
      </c>
    </row>
    <row r="1009" spans="1:34" x14ac:dyDescent="0.25">
      <c r="A1009" s="5">
        <v>994</v>
      </c>
      <c r="B1009" s="5" t="s">
        <v>49</v>
      </c>
      <c r="C1009" s="5" t="s">
        <v>38</v>
      </c>
      <c r="D1009" s="5" t="s">
        <v>1305</v>
      </c>
      <c r="E1009" s="15" t="str">
        <f t="shared" si="175"/>
        <v>F003</v>
      </c>
      <c r="F1009" s="15" t="str">
        <f t="shared" si="165"/>
        <v>2076</v>
      </c>
      <c r="G1009" s="15" t="str">
        <f t="shared" si="166"/>
        <v>3-2</v>
      </c>
      <c r="H1009" s="5" t="s">
        <v>1288</v>
      </c>
      <c r="I1009" s="5">
        <f t="shared" si="167"/>
        <v>2</v>
      </c>
      <c r="J1009" s="5">
        <f t="shared" si="168"/>
        <v>2022</v>
      </c>
      <c r="K1009" s="5">
        <f t="shared" si="169"/>
        <v>3</v>
      </c>
      <c r="L1009" s="7">
        <f t="shared" si="170"/>
        <v>44595</v>
      </c>
      <c r="M1009" s="5" t="s">
        <v>1288</v>
      </c>
      <c r="R1009" s="5" t="s">
        <v>41</v>
      </c>
      <c r="S1009" s="5" t="s">
        <v>40</v>
      </c>
      <c r="T1009" s="5" t="s">
        <v>41</v>
      </c>
      <c r="U1009" s="5" t="s">
        <v>1306</v>
      </c>
      <c r="V1009" s="5" t="str">
        <f t="shared" si="171"/>
        <v>blackpark e.i.r.l.</v>
      </c>
      <c r="W1009" s="5" t="str">
        <f t="shared" si="172"/>
        <v>BLACKPARK E.I.R.L.</v>
      </c>
      <c r="X1009" s="5" t="str">
        <f t="shared" si="173"/>
        <v>Blackpark E.I.R.L.</v>
      </c>
      <c r="Y1009" s="5">
        <v>20606507012</v>
      </c>
      <c r="Z1009" s="5" t="s">
        <v>34</v>
      </c>
      <c r="AA1009" s="5" t="s">
        <v>35</v>
      </c>
      <c r="AD1009" s="5" t="s">
        <v>36</v>
      </c>
      <c r="AE1009" s="5">
        <v>33.9</v>
      </c>
      <c r="AF1009" s="5">
        <v>0</v>
      </c>
      <c r="AG1009" s="5">
        <v>6.1</v>
      </c>
      <c r="AH1009" s="5">
        <f t="shared" si="174"/>
        <v>40</v>
      </c>
    </row>
    <row r="1010" spans="1:34" x14ac:dyDescent="0.25">
      <c r="A1010" s="5">
        <v>995</v>
      </c>
      <c r="B1010" s="5" t="s">
        <v>29</v>
      </c>
      <c r="C1010" s="5" t="s">
        <v>38</v>
      </c>
      <c r="D1010" s="5" t="s">
        <v>1307</v>
      </c>
      <c r="E1010" s="15" t="str">
        <f t="shared" si="175"/>
        <v>F001</v>
      </c>
      <c r="F1010" s="15" t="str">
        <f t="shared" si="165"/>
        <v>8347</v>
      </c>
      <c r="G1010" s="15" t="str">
        <f t="shared" si="166"/>
        <v>1-8</v>
      </c>
      <c r="H1010" s="5" t="s">
        <v>1288</v>
      </c>
      <c r="I1010" s="5">
        <f t="shared" si="167"/>
        <v>2</v>
      </c>
      <c r="J1010" s="5">
        <f t="shared" si="168"/>
        <v>2022</v>
      </c>
      <c r="K1010" s="5">
        <f t="shared" si="169"/>
        <v>3</v>
      </c>
      <c r="L1010" s="7">
        <f t="shared" si="170"/>
        <v>44595</v>
      </c>
      <c r="M1010" s="5" t="s">
        <v>1288</v>
      </c>
      <c r="U1010" s="5" t="s">
        <v>75</v>
      </c>
      <c r="V1010" s="5" t="str">
        <f t="shared" si="171"/>
        <v>rojas guevara clyder norbil</v>
      </c>
      <c r="W1010" s="5" t="str">
        <f t="shared" si="172"/>
        <v>ROJAS GUEVARA CLYDER NORBIL</v>
      </c>
      <c r="X1010" s="5" t="str">
        <f t="shared" si="173"/>
        <v>Rojas Guevara Clyder Norbil</v>
      </c>
      <c r="Y1010" s="5">
        <v>10272874293</v>
      </c>
      <c r="Z1010" s="5" t="s">
        <v>34</v>
      </c>
      <c r="AA1010" s="5" t="s">
        <v>35</v>
      </c>
      <c r="AD1010" s="5" t="s">
        <v>36</v>
      </c>
      <c r="AE1010" s="5">
        <v>127.12</v>
      </c>
      <c r="AF1010" s="5">
        <v>0</v>
      </c>
      <c r="AG1010" s="5">
        <v>22.88</v>
      </c>
      <c r="AH1010" s="5">
        <f t="shared" si="174"/>
        <v>150</v>
      </c>
    </row>
    <row r="1011" spans="1:34" x14ac:dyDescent="0.25">
      <c r="A1011" s="5">
        <v>996</v>
      </c>
      <c r="B1011" s="5" t="s">
        <v>29</v>
      </c>
      <c r="C1011" s="5" t="s">
        <v>30</v>
      </c>
      <c r="D1011" s="5" t="s">
        <v>1308</v>
      </c>
      <c r="E1011" s="15" t="str">
        <f t="shared" si="175"/>
        <v>B001</v>
      </c>
      <c r="F1011" s="15" t="str">
        <f t="shared" si="165"/>
        <v>17032</v>
      </c>
      <c r="G1011" s="15" t="str">
        <f t="shared" si="166"/>
        <v>1-1</v>
      </c>
      <c r="H1011" s="5" t="s">
        <v>1288</v>
      </c>
      <c r="I1011" s="5">
        <f t="shared" si="167"/>
        <v>2</v>
      </c>
      <c r="J1011" s="5">
        <f t="shared" si="168"/>
        <v>2022</v>
      </c>
      <c r="K1011" s="5">
        <f t="shared" si="169"/>
        <v>3</v>
      </c>
      <c r="L1011" s="7">
        <f t="shared" si="170"/>
        <v>44595</v>
      </c>
      <c r="M1011" s="5" t="s">
        <v>1288</v>
      </c>
      <c r="U1011" s="5" t="s">
        <v>33</v>
      </c>
      <c r="V1011" s="5" t="str">
        <f t="shared" si="171"/>
        <v>clientes - varios</v>
      </c>
      <c r="W1011" s="5" t="str">
        <f t="shared" si="172"/>
        <v>CLIENTES - VARIOS</v>
      </c>
      <c r="X1011" s="5" t="str">
        <f t="shared" si="173"/>
        <v>Clientes - Varios</v>
      </c>
      <c r="Y1011" s="5">
        <v>99999999</v>
      </c>
      <c r="Z1011" s="5" t="s">
        <v>34</v>
      </c>
      <c r="AA1011" s="5" t="s">
        <v>35</v>
      </c>
      <c r="AD1011" s="5" t="s">
        <v>36</v>
      </c>
      <c r="AE1011" s="5">
        <v>254.24</v>
      </c>
      <c r="AF1011" s="5">
        <v>0</v>
      </c>
      <c r="AG1011" s="5">
        <v>45.76</v>
      </c>
      <c r="AH1011" s="5">
        <f t="shared" si="174"/>
        <v>300</v>
      </c>
    </row>
    <row r="1012" spans="1:34" x14ac:dyDescent="0.25">
      <c r="A1012" s="5">
        <v>997</v>
      </c>
      <c r="B1012" s="5" t="s">
        <v>29</v>
      </c>
      <c r="C1012" s="5" t="s">
        <v>38</v>
      </c>
      <c r="D1012" s="5" t="s">
        <v>1309</v>
      </c>
      <c r="E1012" s="15" t="str">
        <f t="shared" si="175"/>
        <v>F001</v>
      </c>
      <c r="F1012" s="15" t="str">
        <f t="shared" si="165"/>
        <v>8346</v>
      </c>
      <c r="G1012" s="15" t="str">
        <f t="shared" si="166"/>
        <v>1-8</v>
      </c>
      <c r="H1012" s="5" t="s">
        <v>1288</v>
      </c>
      <c r="I1012" s="5">
        <f t="shared" si="167"/>
        <v>2</v>
      </c>
      <c r="J1012" s="5">
        <f t="shared" si="168"/>
        <v>2022</v>
      </c>
      <c r="K1012" s="5">
        <f t="shared" si="169"/>
        <v>3</v>
      </c>
      <c r="L1012" s="7">
        <f t="shared" si="170"/>
        <v>44595</v>
      </c>
      <c r="M1012" s="5" t="s">
        <v>1288</v>
      </c>
      <c r="R1012" s="5" t="s">
        <v>222</v>
      </c>
      <c r="S1012" s="5" t="s">
        <v>40</v>
      </c>
      <c r="T1012" s="5" t="s">
        <v>41</v>
      </c>
      <c r="U1012" s="5" t="s">
        <v>649</v>
      </c>
      <c r="V1012" s="5" t="str">
        <f t="shared" si="171"/>
        <v>sipan distribuciones sociedad anonima cerrada</v>
      </c>
      <c r="W1012" s="5" t="str">
        <f t="shared" si="172"/>
        <v>SIPAN DISTRIBUCIONES SOCIEDAD ANONIMA CERRADA</v>
      </c>
      <c r="X1012" s="5" t="str">
        <f t="shared" si="173"/>
        <v>Sipan Distribuciones Sociedad Anonima Cerrada</v>
      </c>
      <c r="Y1012" s="5">
        <v>20479504068</v>
      </c>
      <c r="Z1012" s="5" t="s">
        <v>34</v>
      </c>
      <c r="AA1012" s="5" t="s">
        <v>35</v>
      </c>
      <c r="AD1012" s="5" t="s">
        <v>36</v>
      </c>
      <c r="AE1012" s="5">
        <v>296.61</v>
      </c>
      <c r="AF1012" s="5">
        <v>0</v>
      </c>
      <c r="AG1012" s="5">
        <v>53.39</v>
      </c>
      <c r="AH1012" s="5">
        <f t="shared" si="174"/>
        <v>350</v>
      </c>
    </row>
    <row r="1013" spans="1:34" x14ac:dyDescent="0.25">
      <c r="A1013" s="5">
        <v>998</v>
      </c>
      <c r="B1013" s="5" t="s">
        <v>29</v>
      </c>
      <c r="C1013" s="5" t="s">
        <v>30</v>
      </c>
      <c r="D1013" s="5" t="s">
        <v>1310</v>
      </c>
      <c r="E1013" s="15" t="str">
        <f t="shared" si="175"/>
        <v>B001</v>
      </c>
      <c r="F1013" s="15" t="str">
        <f t="shared" si="165"/>
        <v>17031</v>
      </c>
      <c r="G1013" s="15" t="str">
        <f t="shared" si="166"/>
        <v>1-1</v>
      </c>
      <c r="H1013" s="5" t="s">
        <v>1288</v>
      </c>
      <c r="I1013" s="5">
        <f t="shared" si="167"/>
        <v>2</v>
      </c>
      <c r="J1013" s="5">
        <f t="shared" si="168"/>
        <v>2022</v>
      </c>
      <c r="K1013" s="5">
        <f t="shared" si="169"/>
        <v>3</v>
      </c>
      <c r="L1013" s="7">
        <f t="shared" si="170"/>
        <v>44595</v>
      </c>
      <c r="M1013" s="5" t="s">
        <v>1288</v>
      </c>
      <c r="U1013" s="5" t="s">
        <v>33</v>
      </c>
      <c r="V1013" s="5" t="str">
        <f t="shared" si="171"/>
        <v>clientes - varios</v>
      </c>
      <c r="W1013" s="5" t="str">
        <f t="shared" si="172"/>
        <v>CLIENTES - VARIOS</v>
      </c>
      <c r="X1013" s="5" t="str">
        <f t="shared" si="173"/>
        <v>Clientes - Varios</v>
      </c>
      <c r="Y1013" s="5">
        <v>99999999</v>
      </c>
      <c r="Z1013" s="5" t="s">
        <v>34</v>
      </c>
      <c r="AA1013" s="5" t="s">
        <v>35</v>
      </c>
      <c r="AD1013" s="5" t="s">
        <v>36</v>
      </c>
      <c r="AE1013" s="5">
        <v>25.42</v>
      </c>
      <c r="AF1013" s="5">
        <v>0</v>
      </c>
      <c r="AG1013" s="5">
        <v>4.58</v>
      </c>
      <c r="AH1013" s="5">
        <f t="shared" si="174"/>
        <v>30</v>
      </c>
    </row>
    <row r="1014" spans="1:34" x14ac:dyDescent="0.25">
      <c r="A1014" s="5">
        <v>999</v>
      </c>
      <c r="B1014" s="5" t="s">
        <v>29</v>
      </c>
      <c r="C1014" s="5" t="s">
        <v>30</v>
      </c>
      <c r="D1014" s="5" t="s">
        <v>1311</v>
      </c>
      <c r="E1014" s="15" t="str">
        <f t="shared" si="175"/>
        <v>B001</v>
      </c>
      <c r="F1014" s="15" t="str">
        <f t="shared" si="165"/>
        <v>17030</v>
      </c>
      <c r="G1014" s="15" t="str">
        <f t="shared" si="166"/>
        <v>1-1</v>
      </c>
      <c r="H1014" s="5" t="s">
        <v>1288</v>
      </c>
      <c r="I1014" s="5">
        <f t="shared" si="167"/>
        <v>2</v>
      </c>
      <c r="J1014" s="5">
        <f t="shared" si="168"/>
        <v>2022</v>
      </c>
      <c r="K1014" s="5">
        <f t="shared" si="169"/>
        <v>3</v>
      </c>
      <c r="L1014" s="7">
        <f t="shared" si="170"/>
        <v>44595</v>
      </c>
      <c r="M1014" s="5" t="s">
        <v>1288</v>
      </c>
      <c r="U1014" s="5" t="s">
        <v>33</v>
      </c>
      <c r="V1014" s="5" t="str">
        <f t="shared" si="171"/>
        <v>clientes - varios</v>
      </c>
      <c r="W1014" s="5" t="str">
        <f t="shared" si="172"/>
        <v>CLIENTES - VARIOS</v>
      </c>
      <c r="X1014" s="5" t="str">
        <f t="shared" si="173"/>
        <v>Clientes - Varios</v>
      </c>
      <c r="Y1014" s="5">
        <v>99999999</v>
      </c>
      <c r="Z1014" s="5" t="s">
        <v>34</v>
      </c>
      <c r="AA1014" s="5" t="s">
        <v>35</v>
      </c>
      <c r="AD1014" s="5" t="s">
        <v>36</v>
      </c>
      <c r="AE1014" s="5">
        <v>67.8</v>
      </c>
      <c r="AF1014" s="5">
        <v>0</v>
      </c>
      <c r="AG1014" s="5">
        <v>12.2</v>
      </c>
      <c r="AH1014" s="5">
        <f t="shared" si="174"/>
        <v>80</v>
      </c>
    </row>
    <row r="1015" spans="1:34" x14ac:dyDescent="0.25">
      <c r="A1015" s="5">
        <v>1000</v>
      </c>
      <c r="B1015" s="5" t="s">
        <v>55</v>
      </c>
      <c r="C1015" s="5" t="s">
        <v>30</v>
      </c>
      <c r="D1015" s="5" t="s">
        <v>1312</v>
      </c>
      <c r="E1015" s="15" t="str">
        <f t="shared" si="175"/>
        <v>B002</v>
      </c>
      <c r="F1015" s="15" t="str">
        <f t="shared" si="165"/>
        <v>15975</v>
      </c>
      <c r="G1015" s="15" t="str">
        <f t="shared" si="166"/>
        <v>2-1</v>
      </c>
      <c r="H1015" s="5" t="s">
        <v>1288</v>
      </c>
      <c r="I1015" s="5">
        <f t="shared" si="167"/>
        <v>2</v>
      </c>
      <c r="J1015" s="5">
        <f t="shared" si="168"/>
        <v>2022</v>
      </c>
      <c r="K1015" s="5">
        <f t="shared" si="169"/>
        <v>3</v>
      </c>
      <c r="L1015" s="7">
        <f t="shared" si="170"/>
        <v>44595</v>
      </c>
      <c r="M1015" s="5" t="s">
        <v>1288</v>
      </c>
      <c r="U1015" s="5" t="s">
        <v>33</v>
      </c>
      <c r="V1015" s="5" t="str">
        <f t="shared" si="171"/>
        <v>clientes - varios</v>
      </c>
      <c r="W1015" s="5" t="str">
        <f t="shared" si="172"/>
        <v>CLIENTES - VARIOS</v>
      </c>
      <c r="X1015" s="5" t="str">
        <f t="shared" si="173"/>
        <v>Clientes - Varios</v>
      </c>
      <c r="Y1015" s="5">
        <v>99999999</v>
      </c>
      <c r="Z1015" s="5" t="s">
        <v>34</v>
      </c>
      <c r="AA1015" s="5" t="s">
        <v>35</v>
      </c>
      <c r="AD1015" s="5" t="s">
        <v>36</v>
      </c>
      <c r="AE1015" s="5">
        <v>42.37</v>
      </c>
      <c r="AF1015" s="5">
        <v>0</v>
      </c>
      <c r="AG1015" s="5">
        <v>7.63</v>
      </c>
      <c r="AH1015" s="5">
        <f t="shared" si="174"/>
        <v>50</v>
      </c>
    </row>
    <row r="1016" spans="1:34" x14ac:dyDescent="0.25">
      <c r="A1016" s="5">
        <v>1001</v>
      </c>
      <c r="B1016" s="5" t="s">
        <v>29</v>
      </c>
      <c r="C1016" s="5" t="s">
        <v>38</v>
      </c>
      <c r="D1016" s="5" t="s">
        <v>1313</v>
      </c>
      <c r="E1016" s="15" t="str">
        <f t="shared" si="175"/>
        <v>F001</v>
      </c>
      <c r="F1016" s="15" t="str">
        <f t="shared" si="165"/>
        <v>8345</v>
      </c>
      <c r="G1016" s="15" t="str">
        <f t="shared" si="166"/>
        <v>1-8</v>
      </c>
      <c r="H1016" s="5" t="s">
        <v>1288</v>
      </c>
      <c r="I1016" s="5">
        <f t="shared" si="167"/>
        <v>2</v>
      </c>
      <c r="J1016" s="5">
        <f t="shared" si="168"/>
        <v>2022</v>
      </c>
      <c r="K1016" s="5">
        <f t="shared" si="169"/>
        <v>3</v>
      </c>
      <c r="L1016" s="7">
        <f t="shared" si="170"/>
        <v>44595</v>
      </c>
      <c r="M1016" s="5" t="s">
        <v>1288</v>
      </c>
      <c r="S1016" s="5" t="s">
        <v>40</v>
      </c>
      <c r="T1016" s="5" t="s">
        <v>41</v>
      </c>
      <c r="U1016" s="5" t="s">
        <v>83</v>
      </c>
      <c r="V1016" s="5" t="str">
        <f t="shared" si="171"/>
        <v>sosa pagaza elias fernando</v>
      </c>
      <c r="W1016" s="5" t="str">
        <f t="shared" si="172"/>
        <v>SOSA PAGAZA ELIAS FERNANDO</v>
      </c>
      <c r="X1016" s="5" t="str">
        <f t="shared" si="173"/>
        <v>Sosa Pagaza Elias Fernando</v>
      </c>
      <c r="Y1016" s="5">
        <v>10000974787</v>
      </c>
      <c r="Z1016" s="5" t="s">
        <v>34</v>
      </c>
      <c r="AA1016" s="5" t="s">
        <v>35</v>
      </c>
      <c r="AD1016" s="5" t="s">
        <v>36</v>
      </c>
      <c r="AE1016" s="5">
        <v>254.24</v>
      </c>
      <c r="AF1016" s="5">
        <v>0</v>
      </c>
      <c r="AG1016" s="5">
        <v>45.76</v>
      </c>
      <c r="AH1016" s="5">
        <f t="shared" si="174"/>
        <v>300</v>
      </c>
    </row>
    <row r="1017" spans="1:34" x14ac:dyDescent="0.25">
      <c r="A1017" s="5">
        <v>1002</v>
      </c>
      <c r="B1017" s="5" t="s">
        <v>55</v>
      </c>
      <c r="C1017" s="5" t="s">
        <v>30</v>
      </c>
      <c r="D1017" s="5" t="s">
        <v>1314</v>
      </c>
      <c r="E1017" s="15" t="str">
        <f t="shared" si="175"/>
        <v>B002</v>
      </c>
      <c r="F1017" s="15" t="str">
        <f t="shared" si="165"/>
        <v>15974</v>
      </c>
      <c r="G1017" s="15" t="str">
        <f t="shared" si="166"/>
        <v>2-1</v>
      </c>
      <c r="H1017" s="5" t="s">
        <v>1288</v>
      </c>
      <c r="I1017" s="5">
        <f t="shared" si="167"/>
        <v>2</v>
      </c>
      <c r="J1017" s="5">
        <f t="shared" si="168"/>
        <v>2022</v>
      </c>
      <c r="K1017" s="5">
        <f t="shared" si="169"/>
        <v>3</v>
      </c>
      <c r="L1017" s="7">
        <f t="shared" si="170"/>
        <v>44595</v>
      </c>
      <c r="M1017" s="5" t="s">
        <v>1288</v>
      </c>
      <c r="U1017" s="5" t="s">
        <v>33</v>
      </c>
      <c r="V1017" s="5" t="str">
        <f t="shared" si="171"/>
        <v>clientes - varios</v>
      </c>
      <c r="W1017" s="5" t="str">
        <f t="shared" si="172"/>
        <v>CLIENTES - VARIOS</v>
      </c>
      <c r="X1017" s="5" t="str">
        <f t="shared" si="173"/>
        <v>Clientes - Varios</v>
      </c>
      <c r="Y1017" s="5">
        <v>99999999</v>
      </c>
      <c r="Z1017" s="5" t="s">
        <v>34</v>
      </c>
      <c r="AA1017" s="5" t="s">
        <v>35</v>
      </c>
      <c r="AD1017" s="5" t="s">
        <v>36</v>
      </c>
      <c r="AE1017" s="5">
        <v>508.47</v>
      </c>
      <c r="AF1017" s="5">
        <v>0</v>
      </c>
      <c r="AG1017" s="5">
        <v>91.53</v>
      </c>
      <c r="AH1017" s="5">
        <f t="shared" si="174"/>
        <v>600</v>
      </c>
    </row>
    <row r="1018" spans="1:34" x14ac:dyDescent="0.25">
      <c r="A1018" s="5">
        <v>1003</v>
      </c>
      <c r="B1018" s="5" t="s">
        <v>55</v>
      </c>
      <c r="C1018" s="5" t="s">
        <v>30</v>
      </c>
      <c r="D1018" s="5" t="s">
        <v>1315</v>
      </c>
      <c r="E1018" s="15" t="str">
        <f t="shared" si="175"/>
        <v>B002</v>
      </c>
      <c r="F1018" s="15" t="str">
        <f t="shared" si="165"/>
        <v>15973</v>
      </c>
      <c r="G1018" s="15" t="str">
        <f t="shared" si="166"/>
        <v>2-1</v>
      </c>
      <c r="H1018" s="5" t="s">
        <v>1288</v>
      </c>
      <c r="I1018" s="5">
        <f t="shared" si="167"/>
        <v>2</v>
      </c>
      <c r="J1018" s="5">
        <f t="shared" si="168"/>
        <v>2022</v>
      </c>
      <c r="K1018" s="5">
        <f t="shared" si="169"/>
        <v>3</v>
      </c>
      <c r="L1018" s="7">
        <f t="shared" si="170"/>
        <v>44595</v>
      </c>
      <c r="M1018" s="5" t="s">
        <v>1288</v>
      </c>
      <c r="U1018" s="5" t="s">
        <v>33</v>
      </c>
      <c r="V1018" s="5" t="str">
        <f t="shared" si="171"/>
        <v>clientes - varios</v>
      </c>
      <c r="W1018" s="5" t="str">
        <f t="shared" si="172"/>
        <v>CLIENTES - VARIOS</v>
      </c>
      <c r="X1018" s="5" t="str">
        <f t="shared" si="173"/>
        <v>Clientes - Varios</v>
      </c>
      <c r="Y1018" s="5">
        <v>99999999</v>
      </c>
      <c r="Z1018" s="5" t="s">
        <v>34</v>
      </c>
      <c r="AA1018" s="5" t="s">
        <v>35</v>
      </c>
      <c r="AD1018" s="5" t="s">
        <v>36</v>
      </c>
      <c r="AE1018" s="5">
        <v>508.47</v>
      </c>
      <c r="AF1018" s="5">
        <v>0</v>
      </c>
      <c r="AG1018" s="5">
        <v>91.53</v>
      </c>
      <c r="AH1018" s="5">
        <f t="shared" si="174"/>
        <v>600</v>
      </c>
    </row>
    <row r="1019" spans="1:34" x14ac:dyDescent="0.25">
      <c r="A1019" s="5">
        <v>1004</v>
      </c>
      <c r="B1019" s="5" t="s">
        <v>55</v>
      </c>
      <c r="C1019" s="5" t="s">
        <v>30</v>
      </c>
      <c r="D1019" s="5" t="s">
        <v>1316</v>
      </c>
      <c r="E1019" s="15" t="str">
        <f t="shared" si="175"/>
        <v>B002</v>
      </c>
      <c r="F1019" s="15" t="str">
        <f t="shared" si="165"/>
        <v>15972</v>
      </c>
      <c r="G1019" s="15" t="str">
        <f t="shared" si="166"/>
        <v>2-1</v>
      </c>
      <c r="H1019" s="5" t="s">
        <v>1288</v>
      </c>
      <c r="I1019" s="5">
        <f t="shared" si="167"/>
        <v>2</v>
      </c>
      <c r="J1019" s="5">
        <f t="shared" si="168"/>
        <v>2022</v>
      </c>
      <c r="K1019" s="5">
        <f t="shared" si="169"/>
        <v>3</v>
      </c>
      <c r="L1019" s="7">
        <f t="shared" si="170"/>
        <v>44595</v>
      </c>
      <c r="M1019" s="5" t="s">
        <v>1288</v>
      </c>
      <c r="U1019" s="5" t="s">
        <v>33</v>
      </c>
      <c r="V1019" s="5" t="str">
        <f t="shared" si="171"/>
        <v>clientes - varios</v>
      </c>
      <c r="W1019" s="5" t="str">
        <f t="shared" si="172"/>
        <v>CLIENTES - VARIOS</v>
      </c>
      <c r="X1019" s="5" t="str">
        <f t="shared" si="173"/>
        <v>Clientes - Varios</v>
      </c>
      <c r="Y1019" s="5">
        <v>99999999</v>
      </c>
      <c r="Z1019" s="5" t="s">
        <v>34</v>
      </c>
      <c r="AA1019" s="5" t="s">
        <v>35</v>
      </c>
      <c r="AD1019" s="5" t="s">
        <v>36</v>
      </c>
      <c r="AE1019" s="5">
        <v>508.47</v>
      </c>
      <c r="AF1019" s="5">
        <v>0</v>
      </c>
      <c r="AG1019" s="5">
        <v>91.53</v>
      </c>
      <c r="AH1019" s="5">
        <f t="shared" si="174"/>
        <v>600</v>
      </c>
    </row>
    <row r="1020" spans="1:34" x14ac:dyDescent="0.25">
      <c r="A1020" s="5">
        <v>1005</v>
      </c>
      <c r="B1020" s="5" t="s">
        <v>55</v>
      </c>
      <c r="C1020" s="5" t="s">
        <v>30</v>
      </c>
      <c r="D1020" s="5" t="s">
        <v>1317</v>
      </c>
      <c r="E1020" s="15" t="str">
        <f t="shared" si="175"/>
        <v>B002</v>
      </c>
      <c r="F1020" s="15" t="str">
        <f t="shared" si="165"/>
        <v>15971</v>
      </c>
      <c r="G1020" s="15" t="str">
        <f t="shared" si="166"/>
        <v>2-1</v>
      </c>
      <c r="H1020" s="5" t="s">
        <v>1288</v>
      </c>
      <c r="I1020" s="5">
        <f t="shared" si="167"/>
        <v>2</v>
      </c>
      <c r="J1020" s="5">
        <f t="shared" si="168"/>
        <v>2022</v>
      </c>
      <c r="K1020" s="5">
        <f t="shared" si="169"/>
        <v>3</v>
      </c>
      <c r="L1020" s="7">
        <f t="shared" si="170"/>
        <v>44595</v>
      </c>
      <c r="M1020" s="5" t="s">
        <v>1288</v>
      </c>
      <c r="U1020" s="5" t="s">
        <v>33</v>
      </c>
      <c r="V1020" s="5" t="str">
        <f t="shared" si="171"/>
        <v>clientes - varios</v>
      </c>
      <c r="W1020" s="5" t="str">
        <f t="shared" si="172"/>
        <v>CLIENTES - VARIOS</v>
      </c>
      <c r="X1020" s="5" t="str">
        <f t="shared" si="173"/>
        <v>Clientes - Varios</v>
      </c>
      <c r="Y1020" s="5">
        <v>99999999</v>
      </c>
      <c r="Z1020" s="5" t="s">
        <v>34</v>
      </c>
      <c r="AA1020" s="5" t="s">
        <v>35</v>
      </c>
      <c r="AD1020" s="5" t="s">
        <v>36</v>
      </c>
      <c r="AE1020" s="5">
        <v>508.47</v>
      </c>
      <c r="AF1020" s="5">
        <v>0</v>
      </c>
      <c r="AG1020" s="5">
        <v>91.53</v>
      </c>
      <c r="AH1020" s="5">
        <f t="shared" si="174"/>
        <v>600</v>
      </c>
    </row>
    <row r="1021" spans="1:34" x14ac:dyDescent="0.25">
      <c r="A1021" s="5">
        <v>1006</v>
      </c>
      <c r="B1021" s="5" t="s">
        <v>55</v>
      </c>
      <c r="C1021" s="5" t="s">
        <v>30</v>
      </c>
      <c r="D1021" s="5" t="s">
        <v>1318</v>
      </c>
      <c r="E1021" s="15" t="str">
        <f t="shared" si="175"/>
        <v>B002</v>
      </c>
      <c r="F1021" s="15" t="str">
        <f t="shared" si="165"/>
        <v>15970</v>
      </c>
      <c r="G1021" s="15" t="str">
        <f t="shared" si="166"/>
        <v>2-1</v>
      </c>
      <c r="H1021" s="5" t="s">
        <v>1288</v>
      </c>
      <c r="I1021" s="5">
        <f t="shared" si="167"/>
        <v>2</v>
      </c>
      <c r="J1021" s="5">
        <f t="shared" si="168"/>
        <v>2022</v>
      </c>
      <c r="K1021" s="5">
        <f t="shared" si="169"/>
        <v>3</v>
      </c>
      <c r="L1021" s="7">
        <f t="shared" si="170"/>
        <v>44595</v>
      </c>
      <c r="M1021" s="5" t="s">
        <v>1288</v>
      </c>
      <c r="U1021" s="5" t="s">
        <v>33</v>
      </c>
      <c r="V1021" s="5" t="str">
        <f t="shared" si="171"/>
        <v>clientes - varios</v>
      </c>
      <c r="W1021" s="5" t="str">
        <f t="shared" si="172"/>
        <v>CLIENTES - VARIOS</v>
      </c>
      <c r="X1021" s="5" t="str">
        <f t="shared" si="173"/>
        <v>Clientes - Varios</v>
      </c>
      <c r="Y1021" s="5">
        <v>99999999</v>
      </c>
      <c r="Z1021" s="5" t="s">
        <v>34</v>
      </c>
      <c r="AA1021" s="5" t="s">
        <v>35</v>
      </c>
      <c r="AD1021" s="5" t="s">
        <v>36</v>
      </c>
      <c r="AE1021" s="5">
        <v>508.47</v>
      </c>
      <c r="AF1021" s="5">
        <v>0</v>
      </c>
      <c r="AG1021" s="5">
        <v>91.53</v>
      </c>
      <c r="AH1021" s="5">
        <f t="shared" si="174"/>
        <v>600</v>
      </c>
    </row>
    <row r="1022" spans="1:34" x14ac:dyDescent="0.25">
      <c r="A1022" s="5">
        <v>1007</v>
      </c>
      <c r="B1022" s="5" t="s">
        <v>55</v>
      </c>
      <c r="C1022" s="5" t="s">
        <v>30</v>
      </c>
      <c r="D1022" s="5" t="s">
        <v>1319</v>
      </c>
      <c r="E1022" s="15" t="str">
        <f t="shared" si="175"/>
        <v>B002</v>
      </c>
      <c r="F1022" s="15" t="str">
        <f t="shared" si="165"/>
        <v>15969</v>
      </c>
      <c r="G1022" s="15" t="str">
        <f t="shared" si="166"/>
        <v>2-1</v>
      </c>
      <c r="H1022" s="5" t="s">
        <v>1288</v>
      </c>
      <c r="I1022" s="5">
        <f t="shared" si="167"/>
        <v>2</v>
      </c>
      <c r="J1022" s="5">
        <f t="shared" si="168"/>
        <v>2022</v>
      </c>
      <c r="K1022" s="5">
        <f t="shared" si="169"/>
        <v>3</v>
      </c>
      <c r="L1022" s="7">
        <f t="shared" si="170"/>
        <v>44595</v>
      </c>
      <c r="M1022" s="5" t="s">
        <v>1288</v>
      </c>
      <c r="U1022" s="5" t="s">
        <v>33</v>
      </c>
      <c r="V1022" s="5" t="str">
        <f t="shared" si="171"/>
        <v>clientes - varios</v>
      </c>
      <c r="W1022" s="5" t="str">
        <f t="shared" si="172"/>
        <v>CLIENTES - VARIOS</v>
      </c>
      <c r="X1022" s="5" t="str">
        <f t="shared" si="173"/>
        <v>Clientes - Varios</v>
      </c>
      <c r="Y1022" s="5">
        <v>99999999</v>
      </c>
      <c r="Z1022" s="5" t="s">
        <v>34</v>
      </c>
      <c r="AA1022" s="5" t="s">
        <v>35</v>
      </c>
      <c r="AD1022" s="5" t="s">
        <v>36</v>
      </c>
      <c r="AE1022" s="5">
        <v>508.47</v>
      </c>
      <c r="AF1022" s="5">
        <v>0</v>
      </c>
      <c r="AG1022" s="5">
        <v>91.53</v>
      </c>
      <c r="AH1022" s="5">
        <f t="shared" si="174"/>
        <v>600</v>
      </c>
    </row>
    <row r="1023" spans="1:34" x14ac:dyDescent="0.25">
      <c r="A1023" s="5">
        <v>1008</v>
      </c>
      <c r="B1023" s="5" t="s">
        <v>55</v>
      </c>
      <c r="C1023" s="5" t="s">
        <v>30</v>
      </c>
      <c r="D1023" s="5" t="s">
        <v>1320</v>
      </c>
      <c r="E1023" s="15" t="str">
        <f t="shared" si="175"/>
        <v>B002</v>
      </c>
      <c r="F1023" s="15" t="str">
        <f t="shared" si="165"/>
        <v>15968</v>
      </c>
      <c r="G1023" s="15" t="str">
        <f t="shared" si="166"/>
        <v>2-1</v>
      </c>
      <c r="H1023" s="5" t="s">
        <v>1288</v>
      </c>
      <c r="I1023" s="5">
        <f t="shared" si="167"/>
        <v>2</v>
      </c>
      <c r="J1023" s="5">
        <f t="shared" si="168"/>
        <v>2022</v>
      </c>
      <c r="K1023" s="5">
        <f t="shared" si="169"/>
        <v>3</v>
      </c>
      <c r="L1023" s="7">
        <f t="shared" si="170"/>
        <v>44595</v>
      </c>
      <c r="M1023" s="5" t="s">
        <v>1288</v>
      </c>
      <c r="U1023" s="5" t="s">
        <v>33</v>
      </c>
      <c r="V1023" s="5" t="str">
        <f t="shared" si="171"/>
        <v>clientes - varios</v>
      </c>
      <c r="W1023" s="5" t="str">
        <f t="shared" si="172"/>
        <v>CLIENTES - VARIOS</v>
      </c>
      <c r="X1023" s="5" t="str">
        <f t="shared" si="173"/>
        <v>Clientes - Varios</v>
      </c>
      <c r="Y1023" s="5">
        <v>99999999</v>
      </c>
      <c r="Z1023" s="5" t="s">
        <v>34</v>
      </c>
      <c r="AA1023" s="5" t="s">
        <v>35</v>
      </c>
      <c r="AD1023" s="5" t="s">
        <v>36</v>
      </c>
      <c r="AE1023" s="5">
        <v>423.73</v>
      </c>
      <c r="AF1023" s="5">
        <v>0</v>
      </c>
      <c r="AG1023" s="5">
        <v>76.27</v>
      </c>
      <c r="AH1023" s="5">
        <f t="shared" si="174"/>
        <v>500</v>
      </c>
    </row>
    <row r="1024" spans="1:34" x14ac:dyDescent="0.25">
      <c r="A1024" s="5">
        <v>1009</v>
      </c>
      <c r="B1024" s="5" t="s">
        <v>55</v>
      </c>
      <c r="C1024" s="5" t="s">
        <v>30</v>
      </c>
      <c r="D1024" s="5" t="s">
        <v>1321</v>
      </c>
      <c r="E1024" s="15" t="str">
        <f t="shared" si="175"/>
        <v>B002</v>
      </c>
      <c r="F1024" s="15" t="str">
        <f t="shared" si="165"/>
        <v>15967</v>
      </c>
      <c r="G1024" s="15" t="str">
        <f t="shared" si="166"/>
        <v>2-1</v>
      </c>
      <c r="H1024" s="5" t="s">
        <v>1288</v>
      </c>
      <c r="I1024" s="5">
        <f t="shared" si="167"/>
        <v>2</v>
      </c>
      <c r="J1024" s="5">
        <f t="shared" si="168"/>
        <v>2022</v>
      </c>
      <c r="K1024" s="5">
        <f t="shared" si="169"/>
        <v>3</v>
      </c>
      <c r="L1024" s="7">
        <f t="shared" si="170"/>
        <v>44595</v>
      </c>
      <c r="M1024" s="5" t="s">
        <v>1288</v>
      </c>
      <c r="U1024" s="5" t="s">
        <v>33</v>
      </c>
      <c r="V1024" s="5" t="str">
        <f t="shared" si="171"/>
        <v>clientes - varios</v>
      </c>
      <c r="W1024" s="5" t="str">
        <f t="shared" si="172"/>
        <v>CLIENTES - VARIOS</v>
      </c>
      <c r="X1024" s="5" t="str">
        <f t="shared" si="173"/>
        <v>Clientes - Varios</v>
      </c>
      <c r="Y1024" s="5">
        <v>99999999</v>
      </c>
      <c r="Z1024" s="5" t="s">
        <v>34</v>
      </c>
      <c r="AA1024" s="5" t="s">
        <v>35</v>
      </c>
      <c r="AD1024" s="5" t="s">
        <v>36</v>
      </c>
      <c r="AE1024" s="5">
        <v>423.73</v>
      </c>
      <c r="AF1024" s="5">
        <v>0</v>
      </c>
      <c r="AG1024" s="5">
        <v>76.27</v>
      </c>
      <c r="AH1024" s="5">
        <f t="shared" si="174"/>
        <v>500</v>
      </c>
    </row>
    <row r="1025" spans="1:34" x14ac:dyDescent="0.25">
      <c r="A1025" s="5">
        <v>1010</v>
      </c>
      <c r="B1025" s="5" t="s">
        <v>55</v>
      </c>
      <c r="C1025" s="5" t="s">
        <v>30</v>
      </c>
      <c r="D1025" s="5" t="s">
        <v>1322</v>
      </c>
      <c r="E1025" s="15" t="str">
        <f t="shared" si="175"/>
        <v>B002</v>
      </c>
      <c r="F1025" s="15" t="str">
        <f t="shared" si="165"/>
        <v>15966</v>
      </c>
      <c r="G1025" s="15" t="str">
        <f t="shared" si="166"/>
        <v>2-1</v>
      </c>
      <c r="H1025" s="5" t="s">
        <v>1288</v>
      </c>
      <c r="I1025" s="5">
        <f t="shared" si="167"/>
        <v>2</v>
      </c>
      <c r="J1025" s="5">
        <f t="shared" si="168"/>
        <v>2022</v>
      </c>
      <c r="K1025" s="5">
        <f t="shared" si="169"/>
        <v>3</v>
      </c>
      <c r="L1025" s="7">
        <f t="shared" si="170"/>
        <v>44595</v>
      </c>
      <c r="M1025" s="5" t="s">
        <v>1288</v>
      </c>
      <c r="U1025" s="5" t="s">
        <v>33</v>
      </c>
      <c r="V1025" s="5" t="str">
        <f t="shared" si="171"/>
        <v>clientes - varios</v>
      </c>
      <c r="W1025" s="5" t="str">
        <f t="shared" si="172"/>
        <v>CLIENTES - VARIOS</v>
      </c>
      <c r="X1025" s="5" t="str">
        <f t="shared" si="173"/>
        <v>Clientes - Varios</v>
      </c>
      <c r="Y1025" s="5">
        <v>99999999</v>
      </c>
      <c r="Z1025" s="5" t="s">
        <v>34</v>
      </c>
      <c r="AA1025" s="5" t="s">
        <v>35</v>
      </c>
      <c r="AD1025" s="5" t="s">
        <v>36</v>
      </c>
      <c r="AE1025" s="5">
        <v>423.73</v>
      </c>
      <c r="AF1025" s="5">
        <v>0</v>
      </c>
      <c r="AG1025" s="5">
        <v>76.27</v>
      </c>
      <c r="AH1025" s="5">
        <f t="shared" si="174"/>
        <v>500</v>
      </c>
    </row>
    <row r="1026" spans="1:34" x14ac:dyDescent="0.25">
      <c r="A1026" s="5">
        <v>1011</v>
      </c>
      <c r="B1026" s="5" t="s">
        <v>55</v>
      </c>
      <c r="C1026" s="5" t="s">
        <v>38</v>
      </c>
      <c r="D1026" s="5" t="s">
        <v>1323</v>
      </c>
      <c r="E1026" s="15" t="str">
        <f t="shared" si="175"/>
        <v>F002</v>
      </c>
      <c r="F1026" s="15" t="str">
        <f t="shared" si="165"/>
        <v>3451</v>
      </c>
      <c r="G1026" s="15" t="str">
        <f t="shared" si="166"/>
        <v>2-3</v>
      </c>
      <c r="H1026" s="5" t="s">
        <v>1288</v>
      </c>
      <c r="I1026" s="5">
        <f t="shared" si="167"/>
        <v>2</v>
      </c>
      <c r="J1026" s="5">
        <f t="shared" si="168"/>
        <v>2022</v>
      </c>
      <c r="K1026" s="5">
        <f t="shared" si="169"/>
        <v>3</v>
      </c>
      <c r="L1026" s="7">
        <f t="shared" si="170"/>
        <v>44595</v>
      </c>
      <c r="M1026" s="5" t="s">
        <v>1288</v>
      </c>
      <c r="R1026" s="5" t="s">
        <v>271</v>
      </c>
      <c r="S1026" s="5" t="s">
        <v>168</v>
      </c>
      <c r="T1026" s="5" t="s">
        <v>169</v>
      </c>
      <c r="U1026" s="5" t="s">
        <v>676</v>
      </c>
      <c r="V1026" s="5" t="str">
        <f t="shared" si="171"/>
        <v>benicorp s.a.c.</v>
      </c>
      <c r="W1026" s="5" t="str">
        <f t="shared" si="172"/>
        <v>BENICORP S.A.C.</v>
      </c>
      <c r="X1026" s="5" t="str">
        <f t="shared" si="173"/>
        <v>Benicorp S.A.C.</v>
      </c>
      <c r="Y1026" s="5">
        <v>20601152291</v>
      </c>
      <c r="Z1026" s="5" t="s">
        <v>34</v>
      </c>
      <c r="AA1026" s="5" t="s">
        <v>35</v>
      </c>
      <c r="AD1026" s="5" t="s">
        <v>36</v>
      </c>
      <c r="AE1026" s="5">
        <v>144.91999999999999</v>
      </c>
      <c r="AF1026" s="5">
        <v>0</v>
      </c>
      <c r="AG1026" s="5">
        <v>26.08</v>
      </c>
      <c r="AH1026" s="5">
        <f t="shared" si="174"/>
        <v>171</v>
      </c>
    </row>
    <row r="1027" spans="1:34" x14ac:dyDescent="0.25">
      <c r="A1027" s="5">
        <v>1012</v>
      </c>
      <c r="B1027" s="5" t="s">
        <v>29</v>
      </c>
      <c r="C1027" s="5" t="s">
        <v>38</v>
      </c>
      <c r="D1027" s="5" t="s">
        <v>1324</v>
      </c>
      <c r="E1027" s="15" t="str">
        <f t="shared" si="175"/>
        <v>F001</v>
      </c>
      <c r="F1027" s="15" t="str">
        <f t="shared" si="165"/>
        <v>8344</v>
      </c>
      <c r="G1027" s="15" t="str">
        <f t="shared" si="166"/>
        <v>1-8</v>
      </c>
      <c r="H1027" s="5" t="s">
        <v>1288</v>
      </c>
      <c r="I1027" s="5">
        <f t="shared" si="167"/>
        <v>2</v>
      </c>
      <c r="J1027" s="5">
        <f t="shared" si="168"/>
        <v>2022</v>
      </c>
      <c r="K1027" s="5">
        <f t="shared" si="169"/>
        <v>3</v>
      </c>
      <c r="L1027" s="7">
        <f t="shared" si="170"/>
        <v>44595</v>
      </c>
      <c r="M1027" s="5" t="s">
        <v>1288</v>
      </c>
      <c r="R1027" s="5" t="s">
        <v>395</v>
      </c>
      <c r="S1027" s="5" t="s">
        <v>168</v>
      </c>
      <c r="T1027" s="5" t="s">
        <v>169</v>
      </c>
      <c r="U1027" s="5" t="s">
        <v>396</v>
      </c>
      <c r="V1027" s="5" t="str">
        <f t="shared" si="171"/>
        <v>transportes pasamayo s r ltda</v>
      </c>
      <c r="W1027" s="5" t="str">
        <f t="shared" si="172"/>
        <v>TRANSPORTES PASAMAYO S R LTDA</v>
      </c>
      <c r="X1027" s="5" t="str">
        <f t="shared" si="173"/>
        <v>Transportes Pasamayo S R Ltda</v>
      </c>
      <c r="Y1027" s="5">
        <v>20225171719</v>
      </c>
      <c r="Z1027" s="5" t="s">
        <v>34</v>
      </c>
      <c r="AA1027" s="5" t="s">
        <v>35</v>
      </c>
      <c r="AD1027" s="5" t="s">
        <v>36</v>
      </c>
      <c r="AE1027" s="5">
        <v>150.85</v>
      </c>
      <c r="AF1027" s="5">
        <v>0</v>
      </c>
      <c r="AG1027" s="5">
        <v>27.15</v>
      </c>
      <c r="AH1027" s="5">
        <f t="shared" si="174"/>
        <v>178</v>
      </c>
    </row>
    <row r="1028" spans="1:34" x14ac:dyDescent="0.25">
      <c r="A1028" s="5">
        <v>1013</v>
      </c>
      <c r="B1028" s="5" t="s">
        <v>29</v>
      </c>
      <c r="C1028" s="5" t="s">
        <v>38</v>
      </c>
      <c r="D1028" s="5" t="s">
        <v>1325</v>
      </c>
      <c r="E1028" s="15" t="str">
        <f t="shared" si="175"/>
        <v>F001</v>
      </c>
      <c r="F1028" s="15" t="str">
        <f t="shared" si="165"/>
        <v>8343</v>
      </c>
      <c r="G1028" s="15" t="str">
        <f t="shared" si="166"/>
        <v>1-8</v>
      </c>
      <c r="H1028" s="5" t="s">
        <v>1288</v>
      </c>
      <c r="I1028" s="5">
        <f t="shared" si="167"/>
        <v>2</v>
      </c>
      <c r="J1028" s="5">
        <f t="shared" si="168"/>
        <v>2022</v>
      </c>
      <c r="K1028" s="5">
        <f t="shared" si="169"/>
        <v>3</v>
      </c>
      <c r="L1028" s="7">
        <f t="shared" si="170"/>
        <v>44595</v>
      </c>
      <c r="M1028" s="5" t="s">
        <v>1288</v>
      </c>
      <c r="U1028" s="5" t="s">
        <v>1326</v>
      </c>
      <c r="V1028" s="5" t="str">
        <f t="shared" si="171"/>
        <v>tecniservicios ascate eirl</v>
      </c>
      <c r="W1028" s="5" t="str">
        <f t="shared" si="172"/>
        <v>TECNISERVICIOS ASCATE EIRL</v>
      </c>
      <c r="X1028" s="5" t="str">
        <f t="shared" si="173"/>
        <v>Tecniservicios Ascate Eirl</v>
      </c>
      <c r="Y1028" s="5">
        <v>20608391232</v>
      </c>
      <c r="Z1028" s="5" t="s">
        <v>34</v>
      </c>
      <c r="AA1028" s="5" t="s">
        <v>35</v>
      </c>
      <c r="AD1028" s="5" t="s">
        <v>36</v>
      </c>
      <c r="AE1028" s="5">
        <v>847.46</v>
      </c>
      <c r="AF1028" s="5">
        <v>0</v>
      </c>
      <c r="AG1028" s="5">
        <v>152.54</v>
      </c>
      <c r="AH1028" s="5">
        <f t="shared" si="174"/>
        <v>1000</v>
      </c>
    </row>
    <row r="1029" spans="1:34" x14ac:dyDescent="0.25">
      <c r="A1029" s="5">
        <v>1014</v>
      </c>
      <c r="B1029" s="5" t="s">
        <v>29</v>
      </c>
      <c r="C1029" s="5" t="s">
        <v>38</v>
      </c>
      <c r="D1029" s="5" t="s">
        <v>1327</v>
      </c>
      <c r="E1029" s="15" t="str">
        <f t="shared" si="175"/>
        <v>F001</v>
      </c>
      <c r="F1029" s="15" t="str">
        <f t="shared" si="165"/>
        <v>8342</v>
      </c>
      <c r="G1029" s="15" t="str">
        <f t="shared" si="166"/>
        <v>1-8</v>
      </c>
      <c r="H1029" s="5" t="s">
        <v>1288</v>
      </c>
      <c r="I1029" s="5">
        <f t="shared" si="167"/>
        <v>2</v>
      </c>
      <c r="J1029" s="5">
        <f t="shared" si="168"/>
        <v>2022</v>
      </c>
      <c r="K1029" s="5">
        <f t="shared" si="169"/>
        <v>3</v>
      </c>
      <c r="L1029" s="7">
        <f t="shared" si="170"/>
        <v>44595</v>
      </c>
      <c r="M1029" s="5" t="s">
        <v>1288</v>
      </c>
      <c r="U1029" s="5" t="s">
        <v>964</v>
      </c>
      <c r="V1029" s="5" t="str">
        <f t="shared" si="171"/>
        <v>icmv inversiones</v>
      </c>
      <c r="W1029" s="5" t="str">
        <f t="shared" si="172"/>
        <v>ICMV INVERSIONES</v>
      </c>
      <c r="X1029" s="5" t="str">
        <f t="shared" si="173"/>
        <v>Icmv Inversiones</v>
      </c>
      <c r="Y1029" s="5">
        <v>10457954226</v>
      </c>
      <c r="Z1029" s="5" t="s">
        <v>34</v>
      </c>
      <c r="AA1029" s="5" t="s">
        <v>35</v>
      </c>
      <c r="AD1029" s="5" t="s">
        <v>36</v>
      </c>
      <c r="AE1029" s="5">
        <v>203.39</v>
      </c>
      <c r="AF1029" s="5">
        <v>0</v>
      </c>
      <c r="AG1029" s="5">
        <v>36.61</v>
      </c>
      <c r="AH1029" s="5">
        <f t="shared" si="174"/>
        <v>240</v>
      </c>
    </row>
    <row r="1030" spans="1:34" x14ac:dyDescent="0.25">
      <c r="A1030" s="5">
        <v>1015</v>
      </c>
      <c r="B1030" s="5" t="s">
        <v>29</v>
      </c>
      <c r="C1030" s="5" t="s">
        <v>38</v>
      </c>
      <c r="D1030" s="5" t="s">
        <v>1328</v>
      </c>
      <c r="E1030" s="15" t="str">
        <f t="shared" si="175"/>
        <v>F001</v>
      </c>
      <c r="F1030" s="15" t="str">
        <f t="shared" si="165"/>
        <v>8341</v>
      </c>
      <c r="G1030" s="15" t="str">
        <f t="shared" si="166"/>
        <v>1-8</v>
      </c>
      <c r="H1030" s="5" t="s">
        <v>1329</v>
      </c>
      <c r="I1030" s="5">
        <f t="shared" si="167"/>
        <v>2</v>
      </c>
      <c r="J1030" s="5">
        <f t="shared" si="168"/>
        <v>2022</v>
      </c>
      <c r="K1030" s="5">
        <f t="shared" si="169"/>
        <v>2</v>
      </c>
      <c r="L1030" s="7">
        <f t="shared" si="170"/>
        <v>44594</v>
      </c>
      <c r="M1030" s="5" t="s">
        <v>1329</v>
      </c>
      <c r="R1030" s="5" t="s">
        <v>865</v>
      </c>
      <c r="S1030" s="5" t="s">
        <v>389</v>
      </c>
      <c r="T1030" s="5" t="s">
        <v>865</v>
      </c>
      <c r="U1030" s="5" t="s">
        <v>866</v>
      </c>
      <c r="V1030" s="5" t="str">
        <f t="shared" si="171"/>
        <v>mariaolinda sac</v>
      </c>
      <c r="W1030" s="5" t="str">
        <f t="shared" si="172"/>
        <v>MARIAOLINDA SAC</v>
      </c>
      <c r="X1030" s="5" t="str">
        <f t="shared" si="173"/>
        <v>Mariaolinda Sac</v>
      </c>
      <c r="Y1030" s="5">
        <v>20604302260</v>
      </c>
      <c r="Z1030" s="5" t="s">
        <v>34</v>
      </c>
      <c r="AA1030" s="5" t="s">
        <v>35</v>
      </c>
      <c r="AD1030" s="5" t="s">
        <v>36</v>
      </c>
      <c r="AE1030" s="5">
        <v>91.53</v>
      </c>
      <c r="AF1030" s="5">
        <v>0</v>
      </c>
      <c r="AG1030" s="5">
        <v>16.47</v>
      </c>
      <c r="AH1030" s="5">
        <f t="shared" si="174"/>
        <v>108</v>
      </c>
    </row>
    <row r="1031" spans="1:34" x14ac:dyDescent="0.25">
      <c r="A1031" s="5">
        <v>1016</v>
      </c>
      <c r="B1031" s="5" t="s">
        <v>29</v>
      </c>
      <c r="C1031" s="5" t="s">
        <v>30</v>
      </c>
      <c r="D1031" s="5" t="s">
        <v>1330</v>
      </c>
      <c r="E1031" s="15" t="str">
        <f t="shared" si="175"/>
        <v>B001</v>
      </c>
      <c r="F1031" s="15" t="str">
        <f t="shared" si="165"/>
        <v>17029</v>
      </c>
      <c r="G1031" s="15" t="str">
        <f t="shared" si="166"/>
        <v>1-1</v>
      </c>
      <c r="H1031" s="5" t="s">
        <v>1329</v>
      </c>
      <c r="I1031" s="5">
        <f t="shared" si="167"/>
        <v>2</v>
      </c>
      <c r="J1031" s="5">
        <f t="shared" si="168"/>
        <v>2022</v>
      </c>
      <c r="K1031" s="5">
        <f t="shared" si="169"/>
        <v>2</v>
      </c>
      <c r="L1031" s="7">
        <f t="shared" si="170"/>
        <v>44594</v>
      </c>
      <c r="M1031" s="5" t="s">
        <v>1329</v>
      </c>
      <c r="U1031" s="5" t="s">
        <v>33</v>
      </c>
      <c r="V1031" s="5" t="str">
        <f t="shared" si="171"/>
        <v>clientes - varios</v>
      </c>
      <c r="W1031" s="5" t="str">
        <f t="shared" si="172"/>
        <v>CLIENTES - VARIOS</v>
      </c>
      <c r="X1031" s="5" t="str">
        <f t="shared" si="173"/>
        <v>Clientes - Varios</v>
      </c>
      <c r="Y1031" s="5">
        <v>99999999</v>
      </c>
      <c r="Z1031" s="5" t="s">
        <v>34</v>
      </c>
      <c r="AA1031" s="5" t="s">
        <v>35</v>
      </c>
      <c r="AD1031" s="5" t="s">
        <v>36</v>
      </c>
      <c r="AE1031" s="5">
        <v>25.42</v>
      </c>
      <c r="AF1031" s="5">
        <v>0</v>
      </c>
      <c r="AG1031" s="5">
        <v>4.58</v>
      </c>
      <c r="AH1031" s="5">
        <f t="shared" si="174"/>
        <v>30</v>
      </c>
    </row>
    <row r="1032" spans="1:34" x14ac:dyDescent="0.25">
      <c r="A1032" s="5">
        <v>1017</v>
      </c>
      <c r="B1032" s="5" t="s">
        <v>29</v>
      </c>
      <c r="C1032" s="5" t="s">
        <v>30</v>
      </c>
      <c r="D1032" s="5" t="s">
        <v>1331</v>
      </c>
      <c r="E1032" s="15" t="str">
        <f t="shared" si="175"/>
        <v>B001</v>
      </c>
      <c r="F1032" s="15" t="str">
        <f t="shared" si="165"/>
        <v>17028</v>
      </c>
      <c r="G1032" s="15" t="str">
        <f t="shared" si="166"/>
        <v>1-1</v>
      </c>
      <c r="H1032" s="5" t="s">
        <v>1329</v>
      </c>
      <c r="I1032" s="5">
        <f t="shared" si="167"/>
        <v>2</v>
      </c>
      <c r="J1032" s="5">
        <f t="shared" si="168"/>
        <v>2022</v>
      </c>
      <c r="K1032" s="5">
        <f t="shared" si="169"/>
        <v>2</v>
      </c>
      <c r="L1032" s="7">
        <f t="shared" si="170"/>
        <v>44594</v>
      </c>
      <c r="M1032" s="5" t="s">
        <v>1329</v>
      </c>
      <c r="U1032" s="5" t="s">
        <v>33</v>
      </c>
      <c r="V1032" s="5" t="str">
        <f t="shared" si="171"/>
        <v>clientes - varios</v>
      </c>
      <c r="W1032" s="5" t="str">
        <f t="shared" si="172"/>
        <v>CLIENTES - VARIOS</v>
      </c>
      <c r="X1032" s="5" t="str">
        <f t="shared" si="173"/>
        <v>Clientes - Varios</v>
      </c>
      <c r="Y1032" s="5">
        <v>99999999</v>
      </c>
      <c r="Z1032" s="5" t="s">
        <v>34</v>
      </c>
      <c r="AA1032" s="5" t="s">
        <v>35</v>
      </c>
      <c r="AD1032" s="5" t="s">
        <v>36</v>
      </c>
      <c r="AE1032" s="5">
        <v>127.12</v>
      </c>
      <c r="AF1032" s="5">
        <v>0</v>
      </c>
      <c r="AG1032" s="5">
        <v>22.88</v>
      </c>
      <c r="AH1032" s="5">
        <f t="shared" si="174"/>
        <v>150</v>
      </c>
    </row>
    <row r="1033" spans="1:34" x14ac:dyDescent="0.25">
      <c r="A1033" s="5">
        <v>1018</v>
      </c>
      <c r="B1033" s="5" t="s">
        <v>29</v>
      </c>
      <c r="C1033" s="5" t="s">
        <v>38</v>
      </c>
      <c r="D1033" s="5" t="s">
        <v>1332</v>
      </c>
      <c r="E1033" s="15" t="str">
        <f t="shared" si="175"/>
        <v>F001</v>
      </c>
      <c r="F1033" s="15" t="str">
        <f t="shared" si="165"/>
        <v>8340</v>
      </c>
      <c r="G1033" s="15" t="str">
        <f t="shared" si="166"/>
        <v>1-8</v>
      </c>
      <c r="H1033" s="5" t="s">
        <v>1329</v>
      </c>
      <c r="I1033" s="5">
        <f t="shared" si="167"/>
        <v>2</v>
      </c>
      <c r="J1033" s="5">
        <f t="shared" si="168"/>
        <v>2022</v>
      </c>
      <c r="K1033" s="5">
        <f t="shared" si="169"/>
        <v>2</v>
      </c>
      <c r="L1033" s="7">
        <f t="shared" si="170"/>
        <v>44594</v>
      </c>
      <c r="M1033" s="5" t="s">
        <v>1329</v>
      </c>
      <c r="U1033" s="5" t="s">
        <v>1333</v>
      </c>
      <c r="V1033" s="5" t="str">
        <f t="shared" si="171"/>
        <v>yarango sosa oliver harris</v>
      </c>
      <c r="W1033" s="5" t="str">
        <f t="shared" si="172"/>
        <v>YARANGO SOSA OLIVER HARRIS</v>
      </c>
      <c r="X1033" s="5" t="str">
        <f t="shared" si="173"/>
        <v>Yarango Sosa Oliver Harris</v>
      </c>
      <c r="Y1033" s="5">
        <v>10768280024</v>
      </c>
      <c r="Z1033" s="5" t="s">
        <v>34</v>
      </c>
      <c r="AA1033" s="5" t="s">
        <v>35</v>
      </c>
      <c r="AD1033" s="5" t="s">
        <v>36</v>
      </c>
      <c r="AE1033" s="5">
        <v>169.49</v>
      </c>
      <c r="AF1033" s="5">
        <v>0</v>
      </c>
      <c r="AG1033" s="5">
        <v>30.51</v>
      </c>
      <c r="AH1033" s="5">
        <f t="shared" si="174"/>
        <v>200</v>
      </c>
    </row>
    <row r="1034" spans="1:34" x14ac:dyDescent="0.25">
      <c r="A1034" s="5">
        <v>1019</v>
      </c>
      <c r="B1034" s="5" t="s">
        <v>29</v>
      </c>
      <c r="C1034" s="5" t="s">
        <v>38</v>
      </c>
      <c r="D1034" s="5" t="s">
        <v>1334</v>
      </c>
      <c r="E1034" s="15" t="str">
        <f t="shared" si="175"/>
        <v>F001</v>
      </c>
      <c r="F1034" s="15" t="str">
        <f t="shared" si="165"/>
        <v>8339</v>
      </c>
      <c r="G1034" s="15" t="str">
        <f t="shared" si="166"/>
        <v>1-8</v>
      </c>
      <c r="H1034" s="5" t="s">
        <v>1329</v>
      </c>
      <c r="I1034" s="5">
        <f t="shared" si="167"/>
        <v>2</v>
      </c>
      <c r="J1034" s="5">
        <f t="shared" si="168"/>
        <v>2022</v>
      </c>
      <c r="K1034" s="5">
        <f t="shared" si="169"/>
        <v>2</v>
      </c>
      <c r="L1034" s="7">
        <f t="shared" si="170"/>
        <v>44594</v>
      </c>
      <c r="M1034" s="5" t="s">
        <v>1329</v>
      </c>
      <c r="R1034" s="5" t="s">
        <v>92</v>
      </c>
      <c r="S1034" s="5" t="s">
        <v>40</v>
      </c>
      <c r="T1034" s="5" t="s">
        <v>41</v>
      </c>
      <c r="U1034" s="5" t="s">
        <v>200</v>
      </c>
      <c r="V1034" s="5" t="str">
        <f t="shared" si="171"/>
        <v>rodrigo vasquez jesus juan jose</v>
      </c>
      <c r="W1034" s="5" t="str">
        <f t="shared" si="172"/>
        <v>RODRIGO VASQUEZ JESUS JUAN JOSE</v>
      </c>
      <c r="X1034" s="5" t="str">
        <f t="shared" si="173"/>
        <v>Rodrigo Vasquez Jesus Juan Jose</v>
      </c>
      <c r="Y1034" s="5">
        <v>10471184506</v>
      </c>
      <c r="Z1034" s="5" t="s">
        <v>34</v>
      </c>
      <c r="AA1034" s="5" t="s">
        <v>35</v>
      </c>
      <c r="AD1034" s="5" t="s">
        <v>36</v>
      </c>
      <c r="AE1034" s="5">
        <v>118.64</v>
      </c>
      <c r="AF1034" s="5">
        <v>0</v>
      </c>
      <c r="AG1034" s="5">
        <v>21.36</v>
      </c>
      <c r="AH1034" s="5">
        <f t="shared" si="174"/>
        <v>140</v>
      </c>
    </row>
    <row r="1035" spans="1:34" x14ac:dyDescent="0.25">
      <c r="A1035" s="5">
        <v>1020</v>
      </c>
      <c r="B1035" s="5" t="s">
        <v>29</v>
      </c>
      <c r="C1035" s="5" t="s">
        <v>30</v>
      </c>
      <c r="D1035" s="5" t="s">
        <v>1335</v>
      </c>
      <c r="E1035" s="15" t="str">
        <f t="shared" si="175"/>
        <v>B001</v>
      </c>
      <c r="F1035" s="15" t="str">
        <f t="shared" si="165"/>
        <v>17027</v>
      </c>
      <c r="G1035" s="15" t="str">
        <f t="shared" si="166"/>
        <v>1-1</v>
      </c>
      <c r="H1035" s="5" t="s">
        <v>1329</v>
      </c>
      <c r="I1035" s="5">
        <f t="shared" si="167"/>
        <v>2</v>
      </c>
      <c r="J1035" s="5">
        <f t="shared" si="168"/>
        <v>2022</v>
      </c>
      <c r="K1035" s="5">
        <f t="shared" si="169"/>
        <v>2</v>
      </c>
      <c r="L1035" s="7">
        <f t="shared" si="170"/>
        <v>44594</v>
      </c>
      <c r="M1035" s="5" t="s">
        <v>1329</v>
      </c>
      <c r="U1035" s="5" t="s">
        <v>33</v>
      </c>
      <c r="V1035" s="5" t="str">
        <f t="shared" si="171"/>
        <v>clientes - varios</v>
      </c>
      <c r="W1035" s="5" t="str">
        <f t="shared" si="172"/>
        <v>CLIENTES - VARIOS</v>
      </c>
      <c r="X1035" s="5" t="str">
        <f t="shared" si="173"/>
        <v>Clientes - Varios</v>
      </c>
      <c r="Y1035" s="5">
        <v>99999999</v>
      </c>
      <c r="Z1035" s="5" t="s">
        <v>34</v>
      </c>
      <c r="AA1035" s="5" t="s">
        <v>35</v>
      </c>
      <c r="AD1035" s="5" t="s">
        <v>36</v>
      </c>
      <c r="AE1035" s="5">
        <v>110.17</v>
      </c>
      <c r="AF1035" s="5">
        <v>0</v>
      </c>
      <c r="AG1035" s="5">
        <v>19.829999999999998</v>
      </c>
      <c r="AH1035" s="5">
        <f t="shared" si="174"/>
        <v>130</v>
      </c>
    </row>
    <row r="1036" spans="1:34" x14ac:dyDescent="0.25">
      <c r="A1036" s="5">
        <v>1021</v>
      </c>
      <c r="B1036" s="5" t="s">
        <v>29</v>
      </c>
      <c r="C1036" s="5" t="s">
        <v>38</v>
      </c>
      <c r="D1036" s="5" t="s">
        <v>1336</v>
      </c>
      <c r="E1036" s="15" t="str">
        <f t="shared" si="175"/>
        <v>F001</v>
      </c>
      <c r="F1036" s="15" t="str">
        <f t="shared" si="165"/>
        <v>8338</v>
      </c>
      <c r="G1036" s="15" t="str">
        <f t="shared" si="166"/>
        <v>1-8</v>
      </c>
      <c r="H1036" s="5" t="s">
        <v>1329</v>
      </c>
      <c r="I1036" s="5">
        <f t="shared" si="167"/>
        <v>2</v>
      </c>
      <c r="J1036" s="5">
        <f t="shared" si="168"/>
        <v>2022</v>
      </c>
      <c r="K1036" s="5">
        <f t="shared" si="169"/>
        <v>2</v>
      </c>
      <c r="L1036" s="7">
        <f t="shared" si="170"/>
        <v>44594</v>
      </c>
      <c r="M1036" s="5" t="s">
        <v>1329</v>
      </c>
      <c r="R1036" s="5" t="s">
        <v>41</v>
      </c>
      <c r="S1036" s="5" t="s">
        <v>40</v>
      </c>
      <c r="T1036" s="5" t="s">
        <v>41</v>
      </c>
      <c r="U1036" s="5" t="s">
        <v>95</v>
      </c>
      <c r="V1036" s="5" t="str">
        <f t="shared" si="171"/>
        <v>distribuciones e.m.i. s.a.c.</v>
      </c>
      <c r="W1036" s="5" t="str">
        <f t="shared" si="172"/>
        <v>DISTRIBUCIONES E.M.I. S.A.C.</v>
      </c>
      <c r="X1036" s="5" t="str">
        <f t="shared" si="173"/>
        <v>Distribuciones E.M.I. S.A.C.</v>
      </c>
      <c r="Y1036" s="5">
        <v>20352813711</v>
      </c>
      <c r="Z1036" s="5" t="s">
        <v>34</v>
      </c>
      <c r="AA1036" s="5" t="s">
        <v>35</v>
      </c>
      <c r="AD1036" s="5" t="s">
        <v>36</v>
      </c>
      <c r="AE1036" s="5">
        <v>50.85</v>
      </c>
      <c r="AF1036" s="5">
        <v>0</v>
      </c>
      <c r="AG1036" s="5">
        <v>9.15</v>
      </c>
      <c r="AH1036" s="5">
        <f t="shared" si="174"/>
        <v>60</v>
      </c>
    </row>
    <row r="1037" spans="1:34" x14ac:dyDescent="0.25">
      <c r="A1037" s="5">
        <v>1022</v>
      </c>
      <c r="B1037" s="5" t="s">
        <v>29</v>
      </c>
      <c r="C1037" s="5" t="s">
        <v>38</v>
      </c>
      <c r="D1037" s="5" t="s">
        <v>1337</v>
      </c>
      <c r="E1037" s="15" t="str">
        <f t="shared" si="175"/>
        <v>F001</v>
      </c>
      <c r="F1037" s="15" t="str">
        <f t="shared" si="165"/>
        <v>8337</v>
      </c>
      <c r="G1037" s="15" t="str">
        <f t="shared" si="166"/>
        <v>1-8</v>
      </c>
      <c r="H1037" s="5" t="s">
        <v>1329</v>
      </c>
      <c r="I1037" s="5">
        <f t="shared" si="167"/>
        <v>2</v>
      </c>
      <c r="J1037" s="5">
        <f t="shared" si="168"/>
        <v>2022</v>
      </c>
      <c r="K1037" s="5">
        <f t="shared" si="169"/>
        <v>2</v>
      </c>
      <c r="L1037" s="7">
        <f t="shared" si="170"/>
        <v>44594</v>
      </c>
      <c r="M1037" s="5" t="s">
        <v>1329</v>
      </c>
      <c r="U1037" s="5" t="s">
        <v>1050</v>
      </c>
      <c r="V1037" s="5" t="str">
        <f t="shared" si="171"/>
        <v>suyon morales segundo porfirio</v>
      </c>
      <c r="W1037" s="5" t="str">
        <f t="shared" si="172"/>
        <v>SUYON MORALES SEGUNDO PORFIRIO</v>
      </c>
      <c r="X1037" s="5" t="str">
        <f t="shared" si="173"/>
        <v>Suyon Morales Segundo Porfirio</v>
      </c>
      <c r="Y1037" s="5">
        <v>10166890565</v>
      </c>
      <c r="Z1037" s="5" t="s">
        <v>34</v>
      </c>
      <c r="AA1037" s="5" t="s">
        <v>35</v>
      </c>
      <c r="AD1037" s="5" t="s">
        <v>36</v>
      </c>
      <c r="AE1037" s="5">
        <v>254.24</v>
      </c>
      <c r="AF1037" s="5">
        <v>0</v>
      </c>
      <c r="AG1037" s="5">
        <v>45.76</v>
      </c>
      <c r="AH1037" s="5">
        <f t="shared" si="174"/>
        <v>300</v>
      </c>
    </row>
    <row r="1038" spans="1:34" x14ac:dyDescent="0.25">
      <c r="A1038" s="5">
        <v>1023</v>
      </c>
      <c r="B1038" s="5" t="s">
        <v>29</v>
      </c>
      <c r="C1038" s="5" t="s">
        <v>38</v>
      </c>
      <c r="D1038" s="5" t="s">
        <v>1338</v>
      </c>
      <c r="E1038" s="15" t="str">
        <f t="shared" si="175"/>
        <v>F001</v>
      </c>
      <c r="F1038" s="15" t="str">
        <f t="shared" si="165"/>
        <v>8336</v>
      </c>
      <c r="G1038" s="15" t="str">
        <f t="shared" si="166"/>
        <v>1-8</v>
      </c>
      <c r="H1038" s="5" t="s">
        <v>1329</v>
      </c>
      <c r="I1038" s="5">
        <f t="shared" si="167"/>
        <v>2</v>
      </c>
      <c r="J1038" s="5">
        <f t="shared" si="168"/>
        <v>2022</v>
      </c>
      <c r="K1038" s="5">
        <f t="shared" si="169"/>
        <v>2</v>
      </c>
      <c r="L1038" s="7">
        <f t="shared" si="170"/>
        <v>44594</v>
      </c>
      <c r="M1038" s="5" t="s">
        <v>1329</v>
      </c>
      <c r="S1038" s="5" t="s">
        <v>40</v>
      </c>
      <c r="T1038" s="5" t="s">
        <v>41</v>
      </c>
      <c r="U1038" s="5" t="s">
        <v>295</v>
      </c>
      <c r="V1038" s="5" t="str">
        <f t="shared" si="171"/>
        <v>guerra choroco milton luis</v>
      </c>
      <c r="W1038" s="5" t="str">
        <f t="shared" si="172"/>
        <v>GUERRA CHOROCO MILTON LUIS</v>
      </c>
      <c r="X1038" s="5" t="str">
        <f t="shared" si="173"/>
        <v>Guerra Choroco Milton Luis</v>
      </c>
      <c r="Y1038" s="5">
        <v>10479220285</v>
      </c>
      <c r="Z1038" s="5" t="s">
        <v>34</v>
      </c>
      <c r="AA1038" s="5" t="s">
        <v>35</v>
      </c>
      <c r="AD1038" s="5" t="s">
        <v>36</v>
      </c>
      <c r="AE1038" s="5">
        <v>1016.95</v>
      </c>
      <c r="AF1038" s="5">
        <v>0</v>
      </c>
      <c r="AG1038" s="5">
        <v>183.05</v>
      </c>
      <c r="AH1038" s="5">
        <f t="shared" si="174"/>
        <v>1200</v>
      </c>
    </row>
    <row r="1039" spans="1:34" x14ac:dyDescent="0.25">
      <c r="A1039" s="5">
        <v>1024</v>
      </c>
      <c r="B1039" s="5" t="s">
        <v>29</v>
      </c>
      <c r="C1039" s="5" t="s">
        <v>38</v>
      </c>
      <c r="D1039" s="5" t="s">
        <v>1339</v>
      </c>
      <c r="E1039" s="15" t="str">
        <f t="shared" si="175"/>
        <v>F001</v>
      </c>
      <c r="F1039" s="15" t="str">
        <f t="shared" si="165"/>
        <v>8335</v>
      </c>
      <c r="G1039" s="15" t="str">
        <f t="shared" si="166"/>
        <v>1-8</v>
      </c>
      <c r="H1039" s="5" t="s">
        <v>1329</v>
      </c>
      <c r="I1039" s="5">
        <f t="shared" si="167"/>
        <v>2</v>
      </c>
      <c r="J1039" s="5">
        <f t="shared" si="168"/>
        <v>2022</v>
      </c>
      <c r="K1039" s="5">
        <f t="shared" si="169"/>
        <v>2</v>
      </c>
      <c r="L1039" s="7">
        <f t="shared" si="170"/>
        <v>44594</v>
      </c>
      <c r="M1039" s="5" t="s">
        <v>1329</v>
      </c>
      <c r="U1039" s="5" t="s">
        <v>1340</v>
      </c>
      <c r="V1039" s="5" t="str">
        <f t="shared" si="171"/>
        <v>negocios iza srl.</v>
      </c>
      <c r="W1039" s="5" t="str">
        <f t="shared" si="172"/>
        <v>NEGOCIOS IZA SRL.</v>
      </c>
      <c r="X1039" s="5" t="str">
        <f t="shared" si="173"/>
        <v>Negocios Iza Srl.</v>
      </c>
      <c r="Y1039" s="5">
        <v>20479703427</v>
      </c>
      <c r="Z1039" s="5" t="s">
        <v>34</v>
      </c>
      <c r="AA1039" s="5" t="s">
        <v>35</v>
      </c>
      <c r="AD1039" s="5" t="s">
        <v>36</v>
      </c>
      <c r="AE1039" s="5">
        <v>84.75</v>
      </c>
      <c r="AF1039" s="5">
        <v>0</v>
      </c>
      <c r="AG1039" s="5">
        <v>15.25</v>
      </c>
      <c r="AH1039" s="5">
        <f t="shared" si="174"/>
        <v>100</v>
      </c>
    </row>
    <row r="1040" spans="1:34" x14ac:dyDescent="0.25">
      <c r="A1040" s="5">
        <v>1025</v>
      </c>
      <c r="B1040" s="5" t="s">
        <v>29</v>
      </c>
      <c r="C1040" s="5" t="s">
        <v>38</v>
      </c>
      <c r="D1040" s="5" t="s">
        <v>1341</v>
      </c>
      <c r="E1040" s="15" t="str">
        <f t="shared" si="175"/>
        <v>F001</v>
      </c>
      <c r="F1040" s="15" t="str">
        <f t="shared" si="165"/>
        <v>8334</v>
      </c>
      <c r="G1040" s="15" t="str">
        <f t="shared" si="166"/>
        <v>1-8</v>
      </c>
      <c r="H1040" s="5" t="s">
        <v>1329</v>
      </c>
      <c r="I1040" s="5">
        <f t="shared" si="167"/>
        <v>2</v>
      </c>
      <c r="J1040" s="5">
        <f t="shared" si="168"/>
        <v>2022</v>
      </c>
      <c r="K1040" s="5">
        <f t="shared" si="169"/>
        <v>2</v>
      </c>
      <c r="L1040" s="7">
        <f t="shared" si="170"/>
        <v>44594</v>
      </c>
      <c r="M1040" s="5" t="s">
        <v>1329</v>
      </c>
      <c r="S1040" s="5" t="s">
        <v>61</v>
      </c>
      <c r="T1040" s="5" t="s">
        <v>713</v>
      </c>
      <c r="U1040" s="5" t="s">
        <v>1342</v>
      </c>
      <c r="V1040" s="5" t="str">
        <f t="shared" si="171"/>
        <v>burga blanco joel</v>
      </c>
      <c r="W1040" s="5" t="str">
        <f t="shared" si="172"/>
        <v>BURGA BLANCO JOEL</v>
      </c>
      <c r="X1040" s="5" t="str">
        <f t="shared" si="173"/>
        <v>Burga Blanco Joel</v>
      </c>
      <c r="Y1040" s="5">
        <v>10275762488</v>
      </c>
      <c r="Z1040" s="5" t="s">
        <v>34</v>
      </c>
      <c r="AA1040" s="5" t="s">
        <v>35</v>
      </c>
      <c r="AD1040" s="5" t="s">
        <v>36</v>
      </c>
      <c r="AE1040" s="5">
        <v>305.08</v>
      </c>
      <c r="AF1040" s="5">
        <v>0</v>
      </c>
      <c r="AG1040" s="5">
        <v>54.92</v>
      </c>
      <c r="AH1040" s="5">
        <f t="shared" si="174"/>
        <v>360</v>
      </c>
    </row>
    <row r="1041" spans="1:34" x14ac:dyDescent="0.25">
      <c r="A1041" s="5">
        <v>1026</v>
      </c>
      <c r="B1041" s="5" t="s">
        <v>55</v>
      </c>
      <c r="C1041" s="5" t="s">
        <v>30</v>
      </c>
      <c r="D1041" s="5" t="s">
        <v>1343</v>
      </c>
      <c r="E1041" s="15" t="str">
        <f t="shared" si="175"/>
        <v>B002</v>
      </c>
      <c r="F1041" s="15" t="str">
        <f t="shared" ref="F1041:F1104" si="176">IF(LEFT(RIGHT(D1041,5),1)="-",RIGHT(D1041,4),RIGHT(D1041,5))</f>
        <v>15965</v>
      </c>
      <c r="G1041" s="15" t="str">
        <f t="shared" ref="G1041:G1104" si="177">MID(D1041,4,3)</f>
        <v>2-1</v>
      </c>
      <c r="H1041" s="5" t="s">
        <v>1329</v>
      </c>
      <c r="I1041" s="5">
        <f t="shared" ref="I1041:I1104" si="178">MONTH(H1041)</f>
        <v>2</v>
      </c>
      <c r="J1041" s="5">
        <f t="shared" ref="J1041:J1104" si="179">YEAR(H1041)</f>
        <v>2022</v>
      </c>
      <c r="K1041" s="5">
        <f t="shared" ref="K1041:K1104" si="180">DAY(H1041)</f>
        <v>2</v>
      </c>
      <c r="L1041" s="7">
        <f t="shared" ref="L1041:L1104" si="181">DATE(J1041,I1041,K1041)</f>
        <v>44594</v>
      </c>
      <c r="M1041" s="5" t="s">
        <v>1329</v>
      </c>
      <c r="U1041" s="5" t="s">
        <v>33</v>
      </c>
      <c r="V1041" s="5" t="str">
        <f t="shared" ref="V1041:V1104" si="182">LOWER(U1041)</f>
        <v>clientes - varios</v>
      </c>
      <c r="W1041" s="5" t="str">
        <f t="shared" ref="W1041:W1104" si="183">UPPER(U1041)</f>
        <v>CLIENTES - VARIOS</v>
      </c>
      <c r="X1041" s="5" t="str">
        <f t="shared" ref="X1041:X1104" si="184">PROPER(W1041)</f>
        <v>Clientes - Varios</v>
      </c>
      <c r="Y1041" s="5">
        <v>99999999</v>
      </c>
      <c r="Z1041" s="5" t="s">
        <v>34</v>
      </c>
      <c r="AA1041" s="5" t="s">
        <v>35</v>
      </c>
      <c r="AD1041" s="5" t="s">
        <v>36</v>
      </c>
      <c r="AE1041" s="5">
        <v>423.73</v>
      </c>
      <c r="AF1041" s="5">
        <v>0</v>
      </c>
      <c r="AG1041" s="5">
        <v>76.27</v>
      </c>
      <c r="AH1041" s="5">
        <f t="shared" ref="AH1041:AH1104" si="185">AE1041+AG1041</f>
        <v>500</v>
      </c>
    </row>
    <row r="1042" spans="1:34" x14ac:dyDescent="0.25">
      <c r="A1042" s="5">
        <v>1027</v>
      </c>
      <c r="B1042" s="5" t="s">
        <v>55</v>
      </c>
      <c r="C1042" s="5" t="s">
        <v>30</v>
      </c>
      <c r="D1042" s="5" t="s">
        <v>1344</v>
      </c>
      <c r="E1042" s="15" t="str">
        <f t="shared" ref="E1042:E1105" si="186">LEFT(D1042,4)</f>
        <v>B002</v>
      </c>
      <c r="F1042" s="15" t="str">
        <f t="shared" si="176"/>
        <v>15964</v>
      </c>
      <c r="G1042" s="15" t="str">
        <f t="shared" si="177"/>
        <v>2-1</v>
      </c>
      <c r="H1042" s="5" t="s">
        <v>1329</v>
      </c>
      <c r="I1042" s="5">
        <f t="shared" si="178"/>
        <v>2</v>
      </c>
      <c r="J1042" s="5">
        <f t="shared" si="179"/>
        <v>2022</v>
      </c>
      <c r="K1042" s="5">
        <f t="shared" si="180"/>
        <v>2</v>
      </c>
      <c r="L1042" s="7">
        <f t="shared" si="181"/>
        <v>44594</v>
      </c>
      <c r="M1042" s="5" t="s">
        <v>1329</v>
      </c>
      <c r="U1042" s="5" t="s">
        <v>33</v>
      </c>
      <c r="V1042" s="5" t="str">
        <f t="shared" si="182"/>
        <v>clientes - varios</v>
      </c>
      <c r="W1042" s="5" t="str">
        <f t="shared" si="183"/>
        <v>CLIENTES - VARIOS</v>
      </c>
      <c r="X1042" s="5" t="str">
        <f t="shared" si="184"/>
        <v>Clientes - Varios</v>
      </c>
      <c r="Y1042" s="5">
        <v>99999999</v>
      </c>
      <c r="Z1042" s="5" t="s">
        <v>34</v>
      </c>
      <c r="AA1042" s="5" t="s">
        <v>35</v>
      </c>
      <c r="AD1042" s="5" t="s">
        <v>36</v>
      </c>
      <c r="AE1042" s="5">
        <v>423.73</v>
      </c>
      <c r="AF1042" s="5">
        <v>0</v>
      </c>
      <c r="AG1042" s="5">
        <v>76.27</v>
      </c>
      <c r="AH1042" s="5">
        <f t="shared" si="185"/>
        <v>500</v>
      </c>
    </row>
    <row r="1043" spans="1:34" x14ac:dyDescent="0.25">
      <c r="A1043" s="5">
        <v>1028</v>
      </c>
      <c r="B1043" s="5" t="s">
        <v>49</v>
      </c>
      <c r="C1043" s="5" t="s">
        <v>30</v>
      </c>
      <c r="D1043" s="5" t="s">
        <v>1345</v>
      </c>
      <c r="E1043" s="15" t="str">
        <f t="shared" si="186"/>
        <v>B003</v>
      </c>
      <c r="F1043" s="15" t="str">
        <f t="shared" si="176"/>
        <v>12536</v>
      </c>
      <c r="G1043" s="15" t="str">
        <f t="shared" si="177"/>
        <v>3-1</v>
      </c>
      <c r="H1043" s="5" t="s">
        <v>1329</v>
      </c>
      <c r="I1043" s="5">
        <f t="shared" si="178"/>
        <v>2</v>
      </c>
      <c r="J1043" s="5">
        <f t="shared" si="179"/>
        <v>2022</v>
      </c>
      <c r="K1043" s="5">
        <f t="shared" si="180"/>
        <v>2</v>
      </c>
      <c r="L1043" s="7">
        <f t="shared" si="181"/>
        <v>44594</v>
      </c>
      <c r="M1043" s="5" t="s">
        <v>1329</v>
      </c>
      <c r="U1043" s="5" t="s">
        <v>33</v>
      </c>
      <c r="V1043" s="5" t="str">
        <f t="shared" si="182"/>
        <v>clientes - varios</v>
      </c>
      <c r="W1043" s="5" t="str">
        <f t="shared" si="183"/>
        <v>CLIENTES - VARIOS</v>
      </c>
      <c r="X1043" s="5" t="str">
        <f t="shared" si="184"/>
        <v>Clientes - Varios</v>
      </c>
      <c r="Y1043" s="5">
        <v>99999999</v>
      </c>
      <c r="Z1043" s="5" t="s">
        <v>34</v>
      </c>
      <c r="AA1043" s="5" t="s">
        <v>35</v>
      </c>
      <c r="AD1043" s="5" t="s">
        <v>36</v>
      </c>
      <c r="AE1043" s="5">
        <v>423.73</v>
      </c>
      <c r="AF1043" s="5">
        <v>0</v>
      </c>
      <c r="AG1043" s="5">
        <v>76.27</v>
      </c>
      <c r="AH1043" s="5">
        <f t="shared" si="185"/>
        <v>500</v>
      </c>
    </row>
    <row r="1044" spans="1:34" x14ac:dyDescent="0.25">
      <c r="A1044" s="5">
        <v>1029</v>
      </c>
      <c r="B1044" s="5" t="s">
        <v>49</v>
      </c>
      <c r="C1044" s="5" t="s">
        <v>30</v>
      </c>
      <c r="D1044" s="5" t="s">
        <v>1346</v>
      </c>
      <c r="E1044" s="15" t="str">
        <f t="shared" si="186"/>
        <v>B003</v>
      </c>
      <c r="F1044" s="15" t="str">
        <f t="shared" si="176"/>
        <v>12535</v>
      </c>
      <c r="G1044" s="15" t="str">
        <f t="shared" si="177"/>
        <v>3-1</v>
      </c>
      <c r="H1044" s="5" t="s">
        <v>1329</v>
      </c>
      <c r="I1044" s="5">
        <f t="shared" si="178"/>
        <v>2</v>
      </c>
      <c r="J1044" s="5">
        <f t="shared" si="179"/>
        <v>2022</v>
      </c>
      <c r="K1044" s="5">
        <f t="shared" si="180"/>
        <v>2</v>
      </c>
      <c r="L1044" s="7">
        <f t="shared" si="181"/>
        <v>44594</v>
      </c>
      <c r="M1044" s="5" t="s">
        <v>1329</v>
      </c>
      <c r="U1044" s="5" t="s">
        <v>33</v>
      </c>
      <c r="V1044" s="5" t="str">
        <f t="shared" si="182"/>
        <v>clientes - varios</v>
      </c>
      <c r="W1044" s="5" t="str">
        <f t="shared" si="183"/>
        <v>CLIENTES - VARIOS</v>
      </c>
      <c r="X1044" s="5" t="str">
        <f t="shared" si="184"/>
        <v>Clientes - Varios</v>
      </c>
      <c r="Y1044" s="5">
        <v>99999999</v>
      </c>
      <c r="Z1044" s="5" t="s">
        <v>34</v>
      </c>
      <c r="AA1044" s="5" t="s">
        <v>35</v>
      </c>
      <c r="AD1044" s="5" t="s">
        <v>36</v>
      </c>
      <c r="AE1044" s="5">
        <v>423.73</v>
      </c>
      <c r="AF1044" s="5">
        <v>0</v>
      </c>
      <c r="AG1044" s="5">
        <v>76.27</v>
      </c>
      <c r="AH1044" s="5">
        <f t="shared" si="185"/>
        <v>500</v>
      </c>
    </row>
    <row r="1045" spans="1:34" x14ac:dyDescent="0.25">
      <c r="A1045" s="5">
        <v>1030</v>
      </c>
      <c r="B1045" s="5" t="s">
        <v>49</v>
      </c>
      <c r="C1045" s="5" t="s">
        <v>30</v>
      </c>
      <c r="D1045" s="5" t="s">
        <v>1347</v>
      </c>
      <c r="E1045" s="15" t="str">
        <f t="shared" si="186"/>
        <v>B003</v>
      </c>
      <c r="F1045" s="15" t="str">
        <f t="shared" si="176"/>
        <v>12534</v>
      </c>
      <c r="G1045" s="15" t="str">
        <f t="shared" si="177"/>
        <v>3-1</v>
      </c>
      <c r="H1045" s="5" t="s">
        <v>1329</v>
      </c>
      <c r="I1045" s="5">
        <f t="shared" si="178"/>
        <v>2</v>
      </c>
      <c r="J1045" s="5">
        <f t="shared" si="179"/>
        <v>2022</v>
      </c>
      <c r="K1045" s="5">
        <f t="shared" si="180"/>
        <v>2</v>
      </c>
      <c r="L1045" s="7">
        <f t="shared" si="181"/>
        <v>44594</v>
      </c>
      <c r="M1045" s="5" t="s">
        <v>1329</v>
      </c>
      <c r="U1045" s="5" t="s">
        <v>33</v>
      </c>
      <c r="V1045" s="5" t="str">
        <f t="shared" si="182"/>
        <v>clientes - varios</v>
      </c>
      <c r="W1045" s="5" t="str">
        <f t="shared" si="183"/>
        <v>CLIENTES - VARIOS</v>
      </c>
      <c r="X1045" s="5" t="str">
        <f t="shared" si="184"/>
        <v>Clientes - Varios</v>
      </c>
      <c r="Y1045" s="5">
        <v>99999999</v>
      </c>
      <c r="Z1045" s="5" t="s">
        <v>34</v>
      </c>
      <c r="AA1045" s="5" t="s">
        <v>35</v>
      </c>
      <c r="AD1045" s="5" t="s">
        <v>36</v>
      </c>
      <c r="AE1045" s="5">
        <v>423.73</v>
      </c>
      <c r="AF1045" s="5">
        <v>0</v>
      </c>
      <c r="AG1045" s="5">
        <v>76.27</v>
      </c>
      <c r="AH1045" s="5">
        <f t="shared" si="185"/>
        <v>500</v>
      </c>
    </row>
    <row r="1046" spans="1:34" x14ac:dyDescent="0.25">
      <c r="A1046" s="5">
        <v>1031</v>
      </c>
      <c r="B1046" s="5" t="s">
        <v>49</v>
      </c>
      <c r="C1046" s="5" t="s">
        <v>30</v>
      </c>
      <c r="D1046" s="5" t="s">
        <v>1348</v>
      </c>
      <c r="E1046" s="15" t="str">
        <f t="shared" si="186"/>
        <v>B003</v>
      </c>
      <c r="F1046" s="15" t="str">
        <f t="shared" si="176"/>
        <v>12533</v>
      </c>
      <c r="G1046" s="15" t="str">
        <f t="shared" si="177"/>
        <v>3-1</v>
      </c>
      <c r="H1046" s="5" t="s">
        <v>1329</v>
      </c>
      <c r="I1046" s="5">
        <f t="shared" si="178"/>
        <v>2</v>
      </c>
      <c r="J1046" s="5">
        <f t="shared" si="179"/>
        <v>2022</v>
      </c>
      <c r="K1046" s="5">
        <f t="shared" si="180"/>
        <v>2</v>
      </c>
      <c r="L1046" s="7">
        <f t="shared" si="181"/>
        <v>44594</v>
      </c>
      <c r="M1046" s="5" t="s">
        <v>1329</v>
      </c>
      <c r="U1046" s="5" t="s">
        <v>33</v>
      </c>
      <c r="V1046" s="5" t="str">
        <f t="shared" si="182"/>
        <v>clientes - varios</v>
      </c>
      <c r="W1046" s="5" t="str">
        <f t="shared" si="183"/>
        <v>CLIENTES - VARIOS</v>
      </c>
      <c r="X1046" s="5" t="str">
        <f t="shared" si="184"/>
        <v>Clientes - Varios</v>
      </c>
      <c r="Y1046" s="5">
        <v>99999999</v>
      </c>
      <c r="Z1046" s="5" t="s">
        <v>34</v>
      </c>
      <c r="AA1046" s="5" t="s">
        <v>35</v>
      </c>
      <c r="AD1046" s="5" t="s">
        <v>36</v>
      </c>
      <c r="AE1046" s="5">
        <v>423.73</v>
      </c>
      <c r="AF1046" s="5">
        <v>0</v>
      </c>
      <c r="AG1046" s="5">
        <v>76.27</v>
      </c>
      <c r="AH1046" s="5">
        <f t="shared" si="185"/>
        <v>500</v>
      </c>
    </row>
    <row r="1047" spans="1:34" x14ac:dyDescent="0.25">
      <c r="A1047" s="5">
        <v>1032</v>
      </c>
      <c r="B1047" s="5" t="s">
        <v>29</v>
      </c>
      <c r="C1047" s="5" t="s">
        <v>30</v>
      </c>
      <c r="D1047" s="5" t="s">
        <v>1349</v>
      </c>
      <c r="E1047" s="15" t="str">
        <f t="shared" si="186"/>
        <v>B001</v>
      </c>
      <c r="F1047" s="15" t="str">
        <f t="shared" si="176"/>
        <v>17026</v>
      </c>
      <c r="G1047" s="15" t="str">
        <f t="shared" si="177"/>
        <v>1-1</v>
      </c>
      <c r="H1047" s="5" t="s">
        <v>1329</v>
      </c>
      <c r="I1047" s="5">
        <f t="shared" si="178"/>
        <v>2</v>
      </c>
      <c r="J1047" s="5">
        <f t="shared" si="179"/>
        <v>2022</v>
      </c>
      <c r="K1047" s="5">
        <f t="shared" si="180"/>
        <v>2</v>
      </c>
      <c r="L1047" s="7">
        <f t="shared" si="181"/>
        <v>44594</v>
      </c>
      <c r="M1047" s="5" t="s">
        <v>1329</v>
      </c>
      <c r="U1047" s="5" t="s">
        <v>33</v>
      </c>
      <c r="V1047" s="5" t="str">
        <f t="shared" si="182"/>
        <v>clientes - varios</v>
      </c>
      <c r="W1047" s="5" t="str">
        <f t="shared" si="183"/>
        <v>CLIENTES - VARIOS</v>
      </c>
      <c r="X1047" s="5" t="str">
        <f t="shared" si="184"/>
        <v>Clientes - Varios</v>
      </c>
      <c r="Y1047" s="5">
        <v>99999999</v>
      </c>
      <c r="Z1047" s="5" t="s">
        <v>34</v>
      </c>
      <c r="AA1047" s="5" t="s">
        <v>35</v>
      </c>
      <c r="AD1047" s="5" t="s">
        <v>36</v>
      </c>
      <c r="AE1047" s="5">
        <v>423.73</v>
      </c>
      <c r="AF1047" s="5">
        <v>0</v>
      </c>
      <c r="AG1047" s="5">
        <v>76.27</v>
      </c>
      <c r="AH1047" s="5">
        <f t="shared" si="185"/>
        <v>500</v>
      </c>
    </row>
    <row r="1048" spans="1:34" x14ac:dyDescent="0.25">
      <c r="A1048" s="5">
        <v>1033</v>
      </c>
      <c r="B1048" s="5" t="s">
        <v>29</v>
      </c>
      <c r="C1048" s="5" t="s">
        <v>30</v>
      </c>
      <c r="D1048" s="5" t="s">
        <v>1350</v>
      </c>
      <c r="E1048" s="15" t="str">
        <f t="shared" si="186"/>
        <v>B001</v>
      </c>
      <c r="F1048" s="15" t="str">
        <f t="shared" si="176"/>
        <v>17025</v>
      </c>
      <c r="G1048" s="15" t="str">
        <f t="shared" si="177"/>
        <v>1-1</v>
      </c>
      <c r="H1048" s="5" t="s">
        <v>1329</v>
      </c>
      <c r="I1048" s="5">
        <f t="shared" si="178"/>
        <v>2</v>
      </c>
      <c r="J1048" s="5">
        <f t="shared" si="179"/>
        <v>2022</v>
      </c>
      <c r="K1048" s="5">
        <f t="shared" si="180"/>
        <v>2</v>
      </c>
      <c r="L1048" s="7">
        <f t="shared" si="181"/>
        <v>44594</v>
      </c>
      <c r="M1048" s="5" t="s">
        <v>1329</v>
      </c>
      <c r="U1048" s="5" t="s">
        <v>33</v>
      </c>
      <c r="V1048" s="5" t="str">
        <f t="shared" si="182"/>
        <v>clientes - varios</v>
      </c>
      <c r="W1048" s="5" t="str">
        <f t="shared" si="183"/>
        <v>CLIENTES - VARIOS</v>
      </c>
      <c r="X1048" s="5" t="str">
        <f t="shared" si="184"/>
        <v>Clientes - Varios</v>
      </c>
      <c r="Y1048" s="5">
        <v>99999999</v>
      </c>
      <c r="Z1048" s="5" t="s">
        <v>34</v>
      </c>
      <c r="AA1048" s="5" t="s">
        <v>35</v>
      </c>
      <c r="AD1048" s="5" t="s">
        <v>36</v>
      </c>
      <c r="AE1048" s="5">
        <v>423.73</v>
      </c>
      <c r="AF1048" s="5">
        <v>0</v>
      </c>
      <c r="AG1048" s="5">
        <v>76.27</v>
      </c>
      <c r="AH1048" s="5">
        <f t="shared" si="185"/>
        <v>500</v>
      </c>
    </row>
    <row r="1049" spans="1:34" x14ac:dyDescent="0.25">
      <c r="A1049" s="5">
        <v>1034</v>
      </c>
      <c r="B1049" s="5" t="s">
        <v>29</v>
      </c>
      <c r="C1049" s="5" t="s">
        <v>30</v>
      </c>
      <c r="D1049" s="5" t="s">
        <v>1351</v>
      </c>
      <c r="E1049" s="15" t="str">
        <f t="shared" si="186"/>
        <v>B001</v>
      </c>
      <c r="F1049" s="15" t="str">
        <f t="shared" si="176"/>
        <v>17024</v>
      </c>
      <c r="G1049" s="15" t="str">
        <f t="shared" si="177"/>
        <v>1-1</v>
      </c>
      <c r="H1049" s="5" t="s">
        <v>1329</v>
      </c>
      <c r="I1049" s="5">
        <f t="shared" si="178"/>
        <v>2</v>
      </c>
      <c r="J1049" s="5">
        <f t="shared" si="179"/>
        <v>2022</v>
      </c>
      <c r="K1049" s="5">
        <f t="shared" si="180"/>
        <v>2</v>
      </c>
      <c r="L1049" s="7">
        <f t="shared" si="181"/>
        <v>44594</v>
      </c>
      <c r="M1049" s="5" t="s">
        <v>1329</v>
      </c>
      <c r="U1049" s="5" t="s">
        <v>33</v>
      </c>
      <c r="V1049" s="5" t="str">
        <f t="shared" si="182"/>
        <v>clientes - varios</v>
      </c>
      <c r="W1049" s="5" t="str">
        <f t="shared" si="183"/>
        <v>CLIENTES - VARIOS</v>
      </c>
      <c r="X1049" s="5" t="str">
        <f t="shared" si="184"/>
        <v>Clientes - Varios</v>
      </c>
      <c r="Y1049" s="5">
        <v>99999999</v>
      </c>
      <c r="Z1049" s="5" t="s">
        <v>34</v>
      </c>
      <c r="AA1049" s="5" t="s">
        <v>35</v>
      </c>
      <c r="AD1049" s="5" t="s">
        <v>36</v>
      </c>
      <c r="AE1049" s="5">
        <v>423.73</v>
      </c>
      <c r="AF1049" s="5">
        <v>0</v>
      </c>
      <c r="AG1049" s="5">
        <v>76.27</v>
      </c>
      <c r="AH1049" s="5">
        <f t="shared" si="185"/>
        <v>500</v>
      </c>
    </row>
    <row r="1050" spans="1:34" x14ac:dyDescent="0.25">
      <c r="A1050" s="5">
        <v>1035</v>
      </c>
      <c r="B1050" s="5" t="s">
        <v>29</v>
      </c>
      <c r="C1050" s="5" t="s">
        <v>30</v>
      </c>
      <c r="D1050" s="5" t="s">
        <v>1352</v>
      </c>
      <c r="E1050" s="15" t="str">
        <f t="shared" si="186"/>
        <v>B001</v>
      </c>
      <c r="F1050" s="15" t="str">
        <f t="shared" si="176"/>
        <v>17023</v>
      </c>
      <c r="G1050" s="15" t="str">
        <f t="shared" si="177"/>
        <v>1-1</v>
      </c>
      <c r="H1050" s="5" t="s">
        <v>1329</v>
      </c>
      <c r="I1050" s="5">
        <f t="shared" si="178"/>
        <v>2</v>
      </c>
      <c r="J1050" s="5">
        <f t="shared" si="179"/>
        <v>2022</v>
      </c>
      <c r="K1050" s="5">
        <f t="shared" si="180"/>
        <v>2</v>
      </c>
      <c r="L1050" s="7">
        <f t="shared" si="181"/>
        <v>44594</v>
      </c>
      <c r="M1050" s="5" t="s">
        <v>1329</v>
      </c>
      <c r="U1050" s="5" t="s">
        <v>33</v>
      </c>
      <c r="V1050" s="5" t="str">
        <f t="shared" si="182"/>
        <v>clientes - varios</v>
      </c>
      <c r="W1050" s="5" t="str">
        <f t="shared" si="183"/>
        <v>CLIENTES - VARIOS</v>
      </c>
      <c r="X1050" s="5" t="str">
        <f t="shared" si="184"/>
        <v>Clientes - Varios</v>
      </c>
      <c r="Y1050" s="5">
        <v>99999999</v>
      </c>
      <c r="Z1050" s="5" t="s">
        <v>34</v>
      </c>
      <c r="AA1050" s="5" t="s">
        <v>35</v>
      </c>
      <c r="AD1050" s="5" t="s">
        <v>36</v>
      </c>
      <c r="AE1050" s="5">
        <v>423.73</v>
      </c>
      <c r="AF1050" s="5">
        <v>0</v>
      </c>
      <c r="AG1050" s="5">
        <v>76.27</v>
      </c>
      <c r="AH1050" s="5">
        <f t="shared" si="185"/>
        <v>500</v>
      </c>
    </row>
    <row r="1051" spans="1:34" x14ac:dyDescent="0.25">
      <c r="A1051" s="5">
        <v>1036</v>
      </c>
      <c r="B1051" s="5" t="s">
        <v>29</v>
      </c>
      <c r="C1051" s="5" t="s">
        <v>30</v>
      </c>
      <c r="D1051" s="5" t="s">
        <v>1353</v>
      </c>
      <c r="E1051" s="15" t="str">
        <f t="shared" si="186"/>
        <v>B001</v>
      </c>
      <c r="F1051" s="15" t="str">
        <f t="shared" si="176"/>
        <v>17022</v>
      </c>
      <c r="G1051" s="15" t="str">
        <f t="shared" si="177"/>
        <v>1-1</v>
      </c>
      <c r="H1051" s="5" t="s">
        <v>1329</v>
      </c>
      <c r="I1051" s="5">
        <f t="shared" si="178"/>
        <v>2</v>
      </c>
      <c r="J1051" s="5">
        <f t="shared" si="179"/>
        <v>2022</v>
      </c>
      <c r="K1051" s="5">
        <f t="shared" si="180"/>
        <v>2</v>
      </c>
      <c r="L1051" s="7">
        <f t="shared" si="181"/>
        <v>44594</v>
      </c>
      <c r="M1051" s="5" t="s">
        <v>1329</v>
      </c>
      <c r="U1051" s="5" t="s">
        <v>33</v>
      </c>
      <c r="V1051" s="5" t="str">
        <f t="shared" si="182"/>
        <v>clientes - varios</v>
      </c>
      <c r="W1051" s="5" t="str">
        <f t="shared" si="183"/>
        <v>CLIENTES - VARIOS</v>
      </c>
      <c r="X1051" s="5" t="str">
        <f t="shared" si="184"/>
        <v>Clientes - Varios</v>
      </c>
      <c r="Y1051" s="5">
        <v>99999999</v>
      </c>
      <c r="Z1051" s="5" t="s">
        <v>34</v>
      </c>
      <c r="AA1051" s="5" t="s">
        <v>35</v>
      </c>
      <c r="AD1051" s="5" t="s">
        <v>36</v>
      </c>
      <c r="AE1051" s="5">
        <v>423.73</v>
      </c>
      <c r="AF1051" s="5">
        <v>0</v>
      </c>
      <c r="AG1051" s="5">
        <v>76.27</v>
      </c>
      <c r="AH1051" s="5">
        <f t="shared" si="185"/>
        <v>500</v>
      </c>
    </row>
    <row r="1052" spans="1:34" x14ac:dyDescent="0.25">
      <c r="A1052" s="5">
        <v>1037</v>
      </c>
      <c r="B1052" s="5" t="s">
        <v>29</v>
      </c>
      <c r="C1052" s="5" t="s">
        <v>30</v>
      </c>
      <c r="D1052" s="5" t="s">
        <v>1354</v>
      </c>
      <c r="E1052" s="15" t="str">
        <f t="shared" si="186"/>
        <v>B001</v>
      </c>
      <c r="F1052" s="15" t="str">
        <f t="shared" si="176"/>
        <v>17021</v>
      </c>
      <c r="G1052" s="15" t="str">
        <f t="shared" si="177"/>
        <v>1-1</v>
      </c>
      <c r="H1052" s="5" t="s">
        <v>1329</v>
      </c>
      <c r="I1052" s="5">
        <f t="shared" si="178"/>
        <v>2</v>
      </c>
      <c r="J1052" s="5">
        <f t="shared" si="179"/>
        <v>2022</v>
      </c>
      <c r="K1052" s="5">
        <f t="shared" si="180"/>
        <v>2</v>
      </c>
      <c r="L1052" s="7">
        <f t="shared" si="181"/>
        <v>44594</v>
      </c>
      <c r="M1052" s="5" t="s">
        <v>1329</v>
      </c>
      <c r="U1052" s="5" t="s">
        <v>33</v>
      </c>
      <c r="V1052" s="5" t="str">
        <f t="shared" si="182"/>
        <v>clientes - varios</v>
      </c>
      <c r="W1052" s="5" t="str">
        <f t="shared" si="183"/>
        <v>CLIENTES - VARIOS</v>
      </c>
      <c r="X1052" s="5" t="str">
        <f t="shared" si="184"/>
        <v>Clientes - Varios</v>
      </c>
      <c r="Y1052" s="5">
        <v>99999999</v>
      </c>
      <c r="Z1052" s="5" t="s">
        <v>34</v>
      </c>
      <c r="AA1052" s="5" t="s">
        <v>35</v>
      </c>
      <c r="AD1052" s="5" t="s">
        <v>36</v>
      </c>
      <c r="AE1052" s="5">
        <v>423.73</v>
      </c>
      <c r="AF1052" s="5">
        <v>0</v>
      </c>
      <c r="AG1052" s="5">
        <v>76.27</v>
      </c>
      <c r="AH1052" s="5">
        <f t="shared" si="185"/>
        <v>500</v>
      </c>
    </row>
    <row r="1053" spans="1:34" x14ac:dyDescent="0.25">
      <c r="A1053" s="5">
        <v>1038</v>
      </c>
      <c r="B1053" s="5" t="s">
        <v>29</v>
      </c>
      <c r="C1053" s="5" t="s">
        <v>30</v>
      </c>
      <c r="D1053" s="5" t="s">
        <v>1355</v>
      </c>
      <c r="E1053" s="15" t="str">
        <f t="shared" si="186"/>
        <v>B001</v>
      </c>
      <c r="F1053" s="15" t="str">
        <f t="shared" si="176"/>
        <v>17020</v>
      </c>
      <c r="G1053" s="15" t="str">
        <f t="shared" si="177"/>
        <v>1-1</v>
      </c>
      <c r="H1053" s="5" t="s">
        <v>1329</v>
      </c>
      <c r="I1053" s="5">
        <f t="shared" si="178"/>
        <v>2</v>
      </c>
      <c r="J1053" s="5">
        <f t="shared" si="179"/>
        <v>2022</v>
      </c>
      <c r="K1053" s="5">
        <f t="shared" si="180"/>
        <v>2</v>
      </c>
      <c r="L1053" s="7">
        <f t="shared" si="181"/>
        <v>44594</v>
      </c>
      <c r="M1053" s="5" t="s">
        <v>1329</v>
      </c>
      <c r="U1053" s="5" t="s">
        <v>33</v>
      </c>
      <c r="V1053" s="5" t="str">
        <f t="shared" si="182"/>
        <v>clientes - varios</v>
      </c>
      <c r="W1053" s="5" t="str">
        <f t="shared" si="183"/>
        <v>CLIENTES - VARIOS</v>
      </c>
      <c r="X1053" s="5" t="str">
        <f t="shared" si="184"/>
        <v>Clientes - Varios</v>
      </c>
      <c r="Y1053" s="5">
        <v>99999999</v>
      </c>
      <c r="Z1053" s="5" t="s">
        <v>34</v>
      </c>
      <c r="AA1053" s="5" t="s">
        <v>35</v>
      </c>
      <c r="AD1053" s="5" t="s">
        <v>36</v>
      </c>
      <c r="AE1053" s="5">
        <v>508.47</v>
      </c>
      <c r="AF1053" s="5">
        <v>0</v>
      </c>
      <c r="AG1053" s="5">
        <v>91.53</v>
      </c>
      <c r="AH1053" s="5">
        <f t="shared" si="185"/>
        <v>600</v>
      </c>
    </row>
    <row r="1054" spans="1:34" x14ac:dyDescent="0.25">
      <c r="A1054" s="5">
        <v>1039</v>
      </c>
      <c r="B1054" s="5" t="s">
        <v>29</v>
      </c>
      <c r="C1054" s="5" t="s">
        <v>30</v>
      </c>
      <c r="D1054" s="5" t="s">
        <v>1356</v>
      </c>
      <c r="E1054" s="15" t="str">
        <f t="shared" si="186"/>
        <v>B001</v>
      </c>
      <c r="F1054" s="15" t="str">
        <f t="shared" si="176"/>
        <v>17019</v>
      </c>
      <c r="G1054" s="15" t="str">
        <f t="shared" si="177"/>
        <v>1-1</v>
      </c>
      <c r="H1054" s="5" t="s">
        <v>1329</v>
      </c>
      <c r="I1054" s="5">
        <f t="shared" si="178"/>
        <v>2</v>
      </c>
      <c r="J1054" s="5">
        <f t="shared" si="179"/>
        <v>2022</v>
      </c>
      <c r="K1054" s="5">
        <f t="shared" si="180"/>
        <v>2</v>
      </c>
      <c r="L1054" s="7">
        <f t="shared" si="181"/>
        <v>44594</v>
      </c>
      <c r="M1054" s="5" t="s">
        <v>1329</v>
      </c>
      <c r="U1054" s="5" t="s">
        <v>33</v>
      </c>
      <c r="V1054" s="5" t="str">
        <f t="shared" si="182"/>
        <v>clientes - varios</v>
      </c>
      <c r="W1054" s="5" t="str">
        <f t="shared" si="183"/>
        <v>CLIENTES - VARIOS</v>
      </c>
      <c r="X1054" s="5" t="str">
        <f t="shared" si="184"/>
        <v>Clientes - Varios</v>
      </c>
      <c r="Y1054" s="5">
        <v>99999999</v>
      </c>
      <c r="Z1054" s="5" t="s">
        <v>34</v>
      </c>
      <c r="AA1054" s="5" t="s">
        <v>35</v>
      </c>
      <c r="AD1054" s="5" t="s">
        <v>36</v>
      </c>
      <c r="AE1054" s="5">
        <v>423.73</v>
      </c>
      <c r="AF1054" s="5">
        <v>0</v>
      </c>
      <c r="AG1054" s="5">
        <v>76.27</v>
      </c>
      <c r="AH1054" s="5">
        <f t="shared" si="185"/>
        <v>500</v>
      </c>
    </row>
    <row r="1055" spans="1:34" x14ac:dyDescent="0.25">
      <c r="A1055" s="5">
        <v>1040</v>
      </c>
      <c r="B1055" s="5" t="s">
        <v>29</v>
      </c>
      <c r="C1055" s="5" t="s">
        <v>38</v>
      </c>
      <c r="D1055" s="5" t="s">
        <v>1357</v>
      </c>
      <c r="E1055" s="15" t="str">
        <f t="shared" si="186"/>
        <v>F001</v>
      </c>
      <c r="F1055" s="15" t="str">
        <f t="shared" si="176"/>
        <v>8333</v>
      </c>
      <c r="G1055" s="15" t="str">
        <f t="shared" si="177"/>
        <v>1-8</v>
      </c>
      <c r="H1055" s="5" t="s">
        <v>1329</v>
      </c>
      <c r="I1055" s="5">
        <f t="shared" si="178"/>
        <v>2</v>
      </c>
      <c r="J1055" s="5">
        <f t="shared" si="179"/>
        <v>2022</v>
      </c>
      <c r="K1055" s="5">
        <f t="shared" si="180"/>
        <v>2</v>
      </c>
      <c r="L1055" s="7">
        <f t="shared" si="181"/>
        <v>44594</v>
      </c>
      <c r="M1055" s="5" t="s">
        <v>1329</v>
      </c>
      <c r="R1055" s="5" t="s">
        <v>41</v>
      </c>
      <c r="S1055" s="5" t="s">
        <v>40</v>
      </c>
      <c r="T1055" s="5" t="s">
        <v>41</v>
      </c>
      <c r="U1055" s="5" t="s">
        <v>177</v>
      </c>
      <c r="V1055" s="5" t="str">
        <f t="shared" si="182"/>
        <v>constructora san antonio de padua servicios generales e.i.r.l.</v>
      </c>
      <c r="W1055" s="5" t="str">
        <f t="shared" si="183"/>
        <v>CONSTRUCTORA SAN ANTONIO DE PADUA SERVICIOS GENERALES E.I.R.L.</v>
      </c>
      <c r="X1055" s="5" t="str">
        <f t="shared" si="184"/>
        <v>Constructora San Antonio De Padua Servicios Generales E.I.R.L.</v>
      </c>
      <c r="Y1055" s="5">
        <v>20487976521</v>
      </c>
      <c r="Z1055" s="5" t="s">
        <v>34</v>
      </c>
      <c r="AA1055" s="5" t="s">
        <v>35</v>
      </c>
      <c r="AD1055" s="5" t="s">
        <v>36</v>
      </c>
      <c r="AE1055" s="5">
        <v>177.97</v>
      </c>
      <c r="AF1055" s="5">
        <v>0</v>
      </c>
      <c r="AG1055" s="5">
        <v>32.03</v>
      </c>
      <c r="AH1055" s="5">
        <f t="shared" si="185"/>
        <v>210</v>
      </c>
    </row>
    <row r="1056" spans="1:34" x14ac:dyDescent="0.25">
      <c r="A1056" s="5">
        <v>1041</v>
      </c>
      <c r="B1056" s="5" t="s">
        <v>49</v>
      </c>
      <c r="C1056" s="5" t="s">
        <v>30</v>
      </c>
      <c r="D1056" s="5" t="s">
        <v>1358</v>
      </c>
      <c r="E1056" s="15" t="str">
        <f t="shared" si="186"/>
        <v>B003</v>
      </c>
      <c r="F1056" s="15" t="str">
        <f t="shared" si="176"/>
        <v>12532</v>
      </c>
      <c r="G1056" s="15" t="str">
        <f t="shared" si="177"/>
        <v>3-1</v>
      </c>
      <c r="H1056" s="5" t="s">
        <v>1329</v>
      </c>
      <c r="I1056" s="5">
        <f t="shared" si="178"/>
        <v>2</v>
      </c>
      <c r="J1056" s="5">
        <f t="shared" si="179"/>
        <v>2022</v>
      </c>
      <c r="K1056" s="5">
        <f t="shared" si="180"/>
        <v>2</v>
      </c>
      <c r="L1056" s="7">
        <f t="shared" si="181"/>
        <v>44594</v>
      </c>
      <c r="M1056" s="5" t="s">
        <v>1329</v>
      </c>
      <c r="U1056" s="5" t="s">
        <v>33</v>
      </c>
      <c r="V1056" s="5" t="str">
        <f t="shared" si="182"/>
        <v>clientes - varios</v>
      </c>
      <c r="W1056" s="5" t="str">
        <f t="shared" si="183"/>
        <v>CLIENTES - VARIOS</v>
      </c>
      <c r="X1056" s="5" t="str">
        <f t="shared" si="184"/>
        <v>Clientes - Varios</v>
      </c>
      <c r="Y1056" s="5">
        <v>99999999</v>
      </c>
      <c r="Z1056" s="5" t="s">
        <v>34</v>
      </c>
      <c r="AA1056" s="5" t="s">
        <v>35</v>
      </c>
      <c r="AD1056" s="5" t="s">
        <v>36</v>
      </c>
      <c r="AE1056" s="5">
        <v>33.9</v>
      </c>
      <c r="AF1056" s="5">
        <v>0</v>
      </c>
      <c r="AG1056" s="5">
        <v>6.1</v>
      </c>
      <c r="AH1056" s="5">
        <f t="shared" si="185"/>
        <v>40</v>
      </c>
    </row>
    <row r="1057" spans="1:34" x14ac:dyDescent="0.25">
      <c r="A1057" s="5">
        <v>1042</v>
      </c>
      <c r="B1057" s="5" t="s">
        <v>29</v>
      </c>
      <c r="C1057" s="5" t="s">
        <v>30</v>
      </c>
      <c r="D1057" s="5" t="s">
        <v>1359</v>
      </c>
      <c r="E1057" s="15" t="str">
        <f t="shared" si="186"/>
        <v>B001</v>
      </c>
      <c r="F1057" s="15" t="str">
        <f t="shared" si="176"/>
        <v>17018</v>
      </c>
      <c r="G1057" s="15" t="str">
        <f t="shared" si="177"/>
        <v>1-1</v>
      </c>
      <c r="H1057" s="5" t="s">
        <v>1329</v>
      </c>
      <c r="I1057" s="5">
        <f t="shared" si="178"/>
        <v>2</v>
      </c>
      <c r="J1057" s="5">
        <f t="shared" si="179"/>
        <v>2022</v>
      </c>
      <c r="K1057" s="5">
        <f t="shared" si="180"/>
        <v>2</v>
      </c>
      <c r="L1057" s="7">
        <f t="shared" si="181"/>
        <v>44594</v>
      </c>
      <c r="M1057" s="5" t="s">
        <v>1329</v>
      </c>
      <c r="U1057" s="5" t="s">
        <v>33</v>
      </c>
      <c r="V1057" s="5" t="str">
        <f t="shared" si="182"/>
        <v>clientes - varios</v>
      </c>
      <c r="W1057" s="5" t="str">
        <f t="shared" si="183"/>
        <v>CLIENTES - VARIOS</v>
      </c>
      <c r="X1057" s="5" t="str">
        <f t="shared" si="184"/>
        <v>Clientes - Varios</v>
      </c>
      <c r="Y1057" s="5">
        <v>99999999</v>
      </c>
      <c r="Z1057" s="5" t="s">
        <v>34</v>
      </c>
      <c r="AA1057" s="5" t="s">
        <v>35</v>
      </c>
      <c r="AD1057" s="5" t="s">
        <v>36</v>
      </c>
      <c r="AE1057" s="5">
        <v>8.4700000000000006</v>
      </c>
      <c r="AF1057" s="5">
        <v>0</v>
      </c>
      <c r="AG1057" s="5">
        <v>1.53</v>
      </c>
      <c r="AH1057" s="5">
        <f t="shared" si="185"/>
        <v>10</v>
      </c>
    </row>
    <row r="1058" spans="1:34" x14ac:dyDescent="0.25">
      <c r="A1058" s="5">
        <v>1043</v>
      </c>
      <c r="B1058" s="5" t="s">
        <v>49</v>
      </c>
      <c r="C1058" s="5" t="s">
        <v>38</v>
      </c>
      <c r="D1058" s="5" t="s">
        <v>1360</v>
      </c>
      <c r="E1058" s="15" t="str">
        <f t="shared" si="186"/>
        <v>F003</v>
      </c>
      <c r="F1058" s="15" t="str">
        <f t="shared" si="176"/>
        <v>2075</v>
      </c>
      <c r="G1058" s="15" t="str">
        <f t="shared" si="177"/>
        <v>3-2</v>
      </c>
      <c r="H1058" s="5" t="s">
        <v>1329</v>
      </c>
      <c r="I1058" s="5">
        <f t="shared" si="178"/>
        <v>2</v>
      </c>
      <c r="J1058" s="5">
        <f t="shared" si="179"/>
        <v>2022</v>
      </c>
      <c r="K1058" s="5">
        <f t="shared" si="180"/>
        <v>2</v>
      </c>
      <c r="L1058" s="7">
        <f t="shared" si="181"/>
        <v>44594</v>
      </c>
      <c r="M1058" s="5" t="s">
        <v>1329</v>
      </c>
      <c r="R1058" s="5" t="s">
        <v>219</v>
      </c>
      <c r="S1058" s="5" t="s">
        <v>61</v>
      </c>
      <c r="T1058" s="5" t="s">
        <v>219</v>
      </c>
      <c r="U1058" s="5" t="s">
        <v>444</v>
      </c>
      <c r="V1058" s="5" t="str">
        <f t="shared" si="182"/>
        <v>norcava peru e.i.r.l.</v>
      </c>
      <c r="W1058" s="5" t="str">
        <f t="shared" si="183"/>
        <v>NORCAVA PERU E.I.R.L.</v>
      </c>
      <c r="X1058" s="5" t="str">
        <f t="shared" si="184"/>
        <v>Norcava Peru E.I.R.L.</v>
      </c>
      <c r="Y1058" s="5">
        <v>20453667074</v>
      </c>
      <c r="Z1058" s="5" t="s">
        <v>34</v>
      </c>
      <c r="AA1058" s="5" t="s">
        <v>35</v>
      </c>
      <c r="AD1058" s="5" t="s">
        <v>36</v>
      </c>
      <c r="AE1058" s="5">
        <v>110.17</v>
      </c>
      <c r="AF1058" s="5">
        <v>0</v>
      </c>
      <c r="AG1058" s="5">
        <v>19.829999999999998</v>
      </c>
      <c r="AH1058" s="5">
        <f t="shared" si="185"/>
        <v>130</v>
      </c>
    </row>
    <row r="1059" spans="1:34" x14ac:dyDescent="0.25">
      <c r="A1059" s="5">
        <v>1044</v>
      </c>
      <c r="B1059" s="5" t="s">
        <v>29</v>
      </c>
      <c r="C1059" s="5" t="s">
        <v>38</v>
      </c>
      <c r="D1059" s="5" t="s">
        <v>1361</v>
      </c>
      <c r="E1059" s="15" t="str">
        <f t="shared" si="186"/>
        <v>F001</v>
      </c>
      <c r="F1059" s="15" t="str">
        <f t="shared" si="176"/>
        <v>8332</v>
      </c>
      <c r="G1059" s="15" t="str">
        <f t="shared" si="177"/>
        <v>1-8</v>
      </c>
      <c r="H1059" s="5" t="s">
        <v>1329</v>
      </c>
      <c r="I1059" s="5">
        <f t="shared" si="178"/>
        <v>2</v>
      </c>
      <c r="J1059" s="5">
        <f t="shared" si="179"/>
        <v>2022</v>
      </c>
      <c r="K1059" s="5">
        <f t="shared" si="180"/>
        <v>2</v>
      </c>
      <c r="L1059" s="7">
        <f t="shared" si="181"/>
        <v>44594</v>
      </c>
      <c r="M1059" s="5" t="s">
        <v>1329</v>
      </c>
      <c r="R1059" s="5" t="s">
        <v>271</v>
      </c>
      <c r="S1059" s="5" t="s">
        <v>168</v>
      </c>
      <c r="T1059" s="5" t="s">
        <v>169</v>
      </c>
      <c r="U1059" s="5" t="s">
        <v>850</v>
      </c>
      <c r="V1059" s="5" t="str">
        <f t="shared" si="182"/>
        <v>china railway n° 10 engineering group co., ltd sucursal del peru</v>
      </c>
      <c r="W1059" s="5" t="str">
        <f t="shared" si="183"/>
        <v>CHINA RAILWAY N° 10 ENGINEERING GROUP CO., LTD SUCURSAL DEL PERU</v>
      </c>
      <c r="X1059" s="5" t="str">
        <f t="shared" si="184"/>
        <v>China Railway N° 10 Engineering Group Co., Ltd Sucursal Del Peru</v>
      </c>
      <c r="Y1059" s="5">
        <v>20601116082</v>
      </c>
      <c r="Z1059" s="5" t="s">
        <v>34</v>
      </c>
      <c r="AA1059" s="5" t="s">
        <v>35</v>
      </c>
      <c r="AD1059" s="5" t="s">
        <v>36</v>
      </c>
      <c r="AE1059" s="5">
        <v>211.86</v>
      </c>
      <c r="AF1059" s="5">
        <v>0</v>
      </c>
      <c r="AG1059" s="5">
        <v>38.14</v>
      </c>
      <c r="AH1059" s="5">
        <f t="shared" si="185"/>
        <v>250</v>
      </c>
    </row>
    <row r="1060" spans="1:34" x14ac:dyDescent="0.25">
      <c r="A1060" s="5">
        <v>1045</v>
      </c>
      <c r="B1060" s="5" t="s">
        <v>29</v>
      </c>
      <c r="C1060" s="5" t="s">
        <v>38</v>
      </c>
      <c r="D1060" s="5" t="s">
        <v>1362</v>
      </c>
      <c r="E1060" s="15" t="str">
        <f t="shared" si="186"/>
        <v>F001</v>
      </c>
      <c r="F1060" s="15" t="str">
        <f t="shared" si="176"/>
        <v>8331</v>
      </c>
      <c r="G1060" s="15" t="str">
        <f t="shared" si="177"/>
        <v>1-8</v>
      </c>
      <c r="H1060" s="5" t="s">
        <v>1329</v>
      </c>
      <c r="I1060" s="5">
        <f t="shared" si="178"/>
        <v>2</v>
      </c>
      <c r="J1060" s="5">
        <f t="shared" si="179"/>
        <v>2022</v>
      </c>
      <c r="K1060" s="5">
        <f t="shared" si="180"/>
        <v>2</v>
      </c>
      <c r="L1060" s="7">
        <f t="shared" si="181"/>
        <v>44594</v>
      </c>
      <c r="M1060" s="5" t="s">
        <v>1329</v>
      </c>
      <c r="R1060" s="5" t="s">
        <v>60</v>
      </c>
      <c r="S1060" s="5" t="s">
        <v>61</v>
      </c>
      <c r="T1060" s="5" t="s">
        <v>60</v>
      </c>
      <c r="U1060" s="5" t="s">
        <v>1363</v>
      </c>
      <c r="V1060" s="5" t="str">
        <f t="shared" si="182"/>
        <v>company 3d ingenieria y construccion sac</v>
      </c>
      <c r="W1060" s="5" t="str">
        <f t="shared" si="183"/>
        <v>COMPANY 3D INGENIERIA Y CONSTRUCCION SAC</v>
      </c>
      <c r="X1060" s="5" t="str">
        <f t="shared" si="184"/>
        <v>Company 3D Ingenieria Y Construccion Sac</v>
      </c>
      <c r="Y1060" s="5">
        <v>20529513993</v>
      </c>
      <c r="Z1060" s="5" t="s">
        <v>34</v>
      </c>
      <c r="AA1060" s="5" t="s">
        <v>35</v>
      </c>
      <c r="AD1060" s="5" t="s">
        <v>36</v>
      </c>
      <c r="AE1060" s="5">
        <v>169.49</v>
      </c>
      <c r="AF1060" s="5">
        <v>0</v>
      </c>
      <c r="AG1060" s="5">
        <v>30.51</v>
      </c>
      <c r="AH1060" s="5">
        <f t="shared" si="185"/>
        <v>200</v>
      </c>
    </row>
    <row r="1061" spans="1:34" x14ac:dyDescent="0.25">
      <c r="A1061" s="5">
        <v>1046</v>
      </c>
      <c r="B1061" s="5" t="s">
        <v>29</v>
      </c>
      <c r="C1061" s="5" t="s">
        <v>30</v>
      </c>
      <c r="D1061" s="5" t="s">
        <v>1364</v>
      </c>
      <c r="E1061" s="15" t="str">
        <f t="shared" si="186"/>
        <v>B001</v>
      </c>
      <c r="F1061" s="15" t="str">
        <f t="shared" si="176"/>
        <v>17017</v>
      </c>
      <c r="G1061" s="15" t="str">
        <f t="shared" si="177"/>
        <v>1-1</v>
      </c>
      <c r="H1061" s="5" t="s">
        <v>1329</v>
      </c>
      <c r="I1061" s="5">
        <f t="shared" si="178"/>
        <v>2</v>
      </c>
      <c r="J1061" s="5">
        <f t="shared" si="179"/>
        <v>2022</v>
      </c>
      <c r="K1061" s="5">
        <f t="shared" si="180"/>
        <v>2</v>
      </c>
      <c r="L1061" s="7">
        <f t="shared" si="181"/>
        <v>44594</v>
      </c>
      <c r="M1061" s="5" t="s">
        <v>1329</v>
      </c>
      <c r="U1061" s="5" t="s">
        <v>33</v>
      </c>
      <c r="V1061" s="5" t="str">
        <f t="shared" si="182"/>
        <v>clientes - varios</v>
      </c>
      <c r="W1061" s="5" t="str">
        <f t="shared" si="183"/>
        <v>CLIENTES - VARIOS</v>
      </c>
      <c r="X1061" s="5" t="str">
        <f t="shared" si="184"/>
        <v>Clientes - Varios</v>
      </c>
      <c r="Y1061" s="5">
        <v>99999999</v>
      </c>
      <c r="Z1061" s="5" t="s">
        <v>34</v>
      </c>
      <c r="AA1061" s="5" t="s">
        <v>35</v>
      </c>
      <c r="AD1061" s="5" t="s">
        <v>36</v>
      </c>
      <c r="AE1061" s="5">
        <v>84.75</v>
      </c>
      <c r="AF1061" s="5">
        <v>0</v>
      </c>
      <c r="AG1061" s="5">
        <v>15.25</v>
      </c>
      <c r="AH1061" s="5">
        <f t="shared" si="185"/>
        <v>100</v>
      </c>
    </row>
    <row r="1062" spans="1:34" x14ac:dyDescent="0.25">
      <c r="A1062" s="5">
        <v>1047</v>
      </c>
      <c r="B1062" s="5" t="s">
        <v>29</v>
      </c>
      <c r="C1062" s="5" t="s">
        <v>30</v>
      </c>
      <c r="D1062" s="5" t="s">
        <v>1365</v>
      </c>
      <c r="E1062" s="15" t="str">
        <f t="shared" si="186"/>
        <v>B001</v>
      </c>
      <c r="F1062" s="15" t="str">
        <f t="shared" si="176"/>
        <v>17016</v>
      </c>
      <c r="G1062" s="15" t="str">
        <f t="shared" si="177"/>
        <v>1-1</v>
      </c>
      <c r="H1062" s="5" t="s">
        <v>1329</v>
      </c>
      <c r="I1062" s="5">
        <f t="shared" si="178"/>
        <v>2</v>
      </c>
      <c r="J1062" s="5">
        <f t="shared" si="179"/>
        <v>2022</v>
      </c>
      <c r="K1062" s="5">
        <f t="shared" si="180"/>
        <v>2</v>
      </c>
      <c r="L1062" s="7">
        <f t="shared" si="181"/>
        <v>44594</v>
      </c>
      <c r="M1062" s="5" t="s">
        <v>1329</v>
      </c>
      <c r="U1062" s="5" t="s">
        <v>33</v>
      </c>
      <c r="V1062" s="5" t="str">
        <f t="shared" si="182"/>
        <v>clientes - varios</v>
      </c>
      <c r="W1062" s="5" t="str">
        <f t="shared" si="183"/>
        <v>CLIENTES - VARIOS</v>
      </c>
      <c r="X1062" s="5" t="str">
        <f t="shared" si="184"/>
        <v>Clientes - Varios</v>
      </c>
      <c r="Y1062" s="5">
        <v>99999999</v>
      </c>
      <c r="Z1062" s="5" t="s">
        <v>34</v>
      </c>
      <c r="AA1062" s="5" t="s">
        <v>35</v>
      </c>
      <c r="AD1062" s="5" t="s">
        <v>36</v>
      </c>
      <c r="AE1062" s="5">
        <v>152.12</v>
      </c>
      <c r="AF1062" s="5">
        <v>0</v>
      </c>
      <c r="AG1062" s="5">
        <v>27.38</v>
      </c>
      <c r="AH1062" s="5">
        <f t="shared" si="185"/>
        <v>179.5</v>
      </c>
    </row>
    <row r="1063" spans="1:34" x14ac:dyDescent="0.25">
      <c r="A1063" s="5">
        <v>1048</v>
      </c>
      <c r="B1063" s="5" t="s">
        <v>29</v>
      </c>
      <c r="C1063" s="5" t="s">
        <v>38</v>
      </c>
      <c r="D1063" s="5" t="s">
        <v>1366</v>
      </c>
      <c r="E1063" s="15" t="str">
        <f t="shared" si="186"/>
        <v>F001</v>
      </c>
      <c r="F1063" s="15" t="str">
        <f t="shared" si="176"/>
        <v>8330</v>
      </c>
      <c r="G1063" s="15" t="str">
        <f t="shared" si="177"/>
        <v>1-8</v>
      </c>
      <c r="H1063" s="5" t="s">
        <v>1329</v>
      </c>
      <c r="I1063" s="5">
        <f t="shared" si="178"/>
        <v>2</v>
      </c>
      <c r="J1063" s="5">
        <f t="shared" si="179"/>
        <v>2022</v>
      </c>
      <c r="K1063" s="5">
        <f t="shared" si="180"/>
        <v>2</v>
      </c>
      <c r="L1063" s="7">
        <f t="shared" si="181"/>
        <v>44594</v>
      </c>
      <c r="M1063" s="5" t="s">
        <v>1329</v>
      </c>
      <c r="R1063" s="5" t="s">
        <v>395</v>
      </c>
      <c r="S1063" s="5" t="s">
        <v>168</v>
      </c>
      <c r="T1063" s="5" t="s">
        <v>169</v>
      </c>
      <c r="U1063" s="5" t="s">
        <v>396</v>
      </c>
      <c r="V1063" s="5" t="str">
        <f t="shared" si="182"/>
        <v>transportes pasamayo s r ltda</v>
      </c>
      <c r="W1063" s="5" t="str">
        <f t="shared" si="183"/>
        <v>TRANSPORTES PASAMAYO S R LTDA</v>
      </c>
      <c r="X1063" s="5" t="str">
        <f t="shared" si="184"/>
        <v>Transportes Pasamayo S R Ltda</v>
      </c>
      <c r="Y1063" s="5">
        <v>20225171719</v>
      </c>
      <c r="Z1063" s="5" t="s">
        <v>34</v>
      </c>
      <c r="AA1063" s="5" t="s">
        <v>35</v>
      </c>
      <c r="AD1063" s="5" t="s">
        <v>36</v>
      </c>
      <c r="AE1063" s="5">
        <v>156.78</v>
      </c>
      <c r="AF1063" s="5">
        <v>0</v>
      </c>
      <c r="AG1063" s="5">
        <v>28.22</v>
      </c>
      <c r="AH1063" s="5">
        <f t="shared" si="185"/>
        <v>185</v>
      </c>
    </row>
    <row r="1064" spans="1:34" x14ac:dyDescent="0.25">
      <c r="A1064" s="5">
        <v>1049</v>
      </c>
      <c r="B1064" s="5" t="s">
        <v>29</v>
      </c>
      <c r="C1064" s="5" t="s">
        <v>30</v>
      </c>
      <c r="D1064" s="5" t="s">
        <v>1367</v>
      </c>
      <c r="E1064" s="15" t="str">
        <f t="shared" si="186"/>
        <v>B001</v>
      </c>
      <c r="F1064" s="15" t="str">
        <f t="shared" si="176"/>
        <v>17015</v>
      </c>
      <c r="G1064" s="15" t="str">
        <f t="shared" si="177"/>
        <v>1-1</v>
      </c>
      <c r="H1064" s="5" t="s">
        <v>1329</v>
      </c>
      <c r="I1064" s="5">
        <f t="shared" si="178"/>
        <v>2</v>
      </c>
      <c r="J1064" s="5">
        <f t="shared" si="179"/>
        <v>2022</v>
      </c>
      <c r="K1064" s="5">
        <f t="shared" si="180"/>
        <v>2</v>
      </c>
      <c r="L1064" s="7">
        <f t="shared" si="181"/>
        <v>44594</v>
      </c>
      <c r="M1064" s="5" t="s">
        <v>1329</v>
      </c>
      <c r="U1064" s="5" t="s">
        <v>33</v>
      </c>
      <c r="V1064" s="5" t="str">
        <f t="shared" si="182"/>
        <v>clientes - varios</v>
      </c>
      <c r="W1064" s="5" t="str">
        <f t="shared" si="183"/>
        <v>CLIENTES - VARIOS</v>
      </c>
      <c r="X1064" s="5" t="str">
        <f t="shared" si="184"/>
        <v>Clientes - Varios</v>
      </c>
      <c r="Y1064" s="5">
        <v>99999999</v>
      </c>
      <c r="Z1064" s="5" t="s">
        <v>34</v>
      </c>
      <c r="AA1064" s="5" t="s">
        <v>35</v>
      </c>
      <c r="AD1064" s="5" t="s">
        <v>36</v>
      </c>
      <c r="AE1064" s="5">
        <v>169.49</v>
      </c>
      <c r="AF1064" s="5">
        <v>0</v>
      </c>
      <c r="AG1064" s="5">
        <v>30.51</v>
      </c>
      <c r="AH1064" s="5">
        <f t="shared" si="185"/>
        <v>200</v>
      </c>
    </row>
    <row r="1065" spans="1:34" x14ac:dyDescent="0.25">
      <c r="A1065" s="5">
        <v>1050</v>
      </c>
      <c r="B1065" s="5" t="s">
        <v>29</v>
      </c>
      <c r="C1065" s="5" t="s">
        <v>38</v>
      </c>
      <c r="D1065" s="5" t="s">
        <v>1368</v>
      </c>
      <c r="E1065" s="15" t="str">
        <f t="shared" si="186"/>
        <v>F001</v>
      </c>
      <c r="F1065" s="15" t="str">
        <f t="shared" si="176"/>
        <v>8329</v>
      </c>
      <c r="G1065" s="15" t="str">
        <f t="shared" si="177"/>
        <v>1-8</v>
      </c>
      <c r="H1065" s="5" t="s">
        <v>1329</v>
      </c>
      <c r="I1065" s="5">
        <f t="shared" si="178"/>
        <v>2</v>
      </c>
      <c r="J1065" s="5">
        <f t="shared" si="179"/>
        <v>2022</v>
      </c>
      <c r="K1065" s="5">
        <f t="shared" si="180"/>
        <v>2</v>
      </c>
      <c r="L1065" s="7">
        <f t="shared" si="181"/>
        <v>44594</v>
      </c>
      <c r="M1065" s="5" t="s">
        <v>1329</v>
      </c>
      <c r="R1065" s="5" t="s">
        <v>222</v>
      </c>
      <c r="S1065" s="5" t="s">
        <v>168</v>
      </c>
      <c r="T1065" s="5" t="s">
        <v>169</v>
      </c>
      <c r="U1065" s="5" t="s">
        <v>1369</v>
      </c>
      <c r="V1065" s="5" t="str">
        <f t="shared" si="182"/>
        <v>ginella jeans s.a.c.</v>
      </c>
      <c r="W1065" s="5" t="str">
        <f t="shared" si="183"/>
        <v>GINELLA JEANS S.A.C.</v>
      </c>
      <c r="X1065" s="5" t="str">
        <f t="shared" si="184"/>
        <v>Ginella Jeans S.A.C.</v>
      </c>
      <c r="Y1065" s="5">
        <v>20607023639</v>
      </c>
      <c r="Z1065" s="5" t="s">
        <v>34</v>
      </c>
      <c r="AA1065" s="5" t="s">
        <v>35</v>
      </c>
      <c r="AD1065" s="5" t="s">
        <v>36</v>
      </c>
      <c r="AE1065" s="5">
        <v>84.75</v>
      </c>
      <c r="AF1065" s="5">
        <v>0</v>
      </c>
      <c r="AG1065" s="5">
        <v>15.25</v>
      </c>
      <c r="AH1065" s="5">
        <f t="shared" si="185"/>
        <v>100</v>
      </c>
    </row>
    <row r="1066" spans="1:34" x14ac:dyDescent="0.25">
      <c r="A1066" s="5">
        <v>1051</v>
      </c>
      <c r="B1066" s="5" t="s">
        <v>29</v>
      </c>
      <c r="C1066" s="5" t="s">
        <v>30</v>
      </c>
      <c r="D1066" s="5" t="s">
        <v>1370</v>
      </c>
      <c r="E1066" s="15" t="str">
        <f t="shared" si="186"/>
        <v>B001</v>
      </c>
      <c r="F1066" s="15" t="str">
        <f t="shared" si="176"/>
        <v>17014</v>
      </c>
      <c r="G1066" s="15" t="str">
        <f t="shared" si="177"/>
        <v>1-1</v>
      </c>
      <c r="H1066" s="5" t="s">
        <v>1371</v>
      </c>
      <c r="I1066" s="5">
        <f t="shared" si="178"/>
        <v>2</v>
      </c>
      <c r="J1066" s="5">
        <f t="shared" si="179"/>
        <v>2022</v>
      </c>
      <c r="K1066" s="5">
        <f t="shared" si="180"/>
        <v>1</v>
      </c>
      <c r="L1066" s="7">
        <f t="shared" si="181"/>
        <v>44593</v>
      </c>
      <c r="M1066" s="5" t="s">
        <v>1371</v>
      </c>
      <c r="U1066" s="5" t="s">
        <v>33</v>
      </c>
      <c r="V1066" s="5" t="str">
        <f t="shared" si="182"/>
        <v>clientes - varios</v>
      </c>
      <c r="W1066" s="5" t="str">
        <f t="shared" si="183"/>
        <v>CLIENTES - VARIOS</v>
      </c>
      <c r="X1066" s="5" t="str">
        <f t="shared" si="184"/>
        <v>Clientes - Varios</v>
      </c>
      <c r="Y1066" s="5">
        <v>99999999</v>
      </c>
      <c r="Z1066" s="5" t="s">
        <v>34</v>
      </c>
      <c r="AA1066" s="5" t="s">
        <v>35</v>
      </c>
      <c r="AD1066" s="5" t="s">
        <v>36</v>
      </c>
      <c r="AE1066" s="5">
        <v>93.22</v>
      </c>
      <c r="AF1066" s="5">
        <v>0</v>
      </c>
      <c r="AG1066" s="5">
        <v>16.78</v>
      </c>
      <c r="AH1066" s="5">
        <f t="shared" si="185"/>
        <v>110</v>
      </c>
    </row>
    <row r="1067" spans="1:34" x14ac:dyDescent="0.25">
      <c r="A1067" s="5">
        <v>1052</v>
      </c>
      <c r="B1067" s="5" t="s">
        <v>29</v>
      </c>
      <c r="C1067" s="5" t="s">
        <v>38</v>
      </c>
      <c r="D1067" s="5" t="s">
        <v>1372</v>
      </c>
      <c r="E1067" s="15" t="str">
        <f t="shared" si="186"/>
        <v>F001</v>
      </c>
      <c r="F1067" s="15" t="str">
        <f t="shared" si="176"/>
        <v>8328</v>
      </c>
      <c r="G1067" s="15" t="str">
        <f t="shared" si="177"/>
        <v>1-8</v>
      </c>
      <c r="H1067" s="5" t="s">
        <v>1371</v>
      </c>
      <c r="I1067" s="5">
        <f t="shared" si="178"/>
        <v>2</v>
      </c>
      <c r="J1067" s="5">
        <f t="shared" si="179"/>
        <v>2022</v>
      </c>
      <c r="K1067" s="5">
        <f t="shared" si="180"/>
        <v>1</v>
      </c>
      <c r="L1067" s="7">
        <f t="shared" si="181"/>
        <v>44593</v>
      </c>
      <c r="M1067" s="5" t="s">
        <v>1371</v>
      </c>
      <c r="R1067" s="5" t="s">
        <v>781</v>
      </c>
      <c r="S1067" s="5" t="s">
        <v>40</v>
      </c>
      <c r="T1067" s="5" t="s">
        <v>41</v>
      </c>
      <c r="U1067" s="5" t="s">
        <v>782</v>
      </c>
      <c r="V1067" s="5" t="str">
        <f t="shared" si="182"/>
        <v>jambo tafur julver frank</v>
      </c>
      <c r="W1067" s="5" t="str">
        <f t="shared" si="183"/>
        <v>JAMBO TAFUR JULVER FRANK</v>
      </c>
      <c r="X1067" s="5" t="str">
        <f t="shared" si="184"/>
        <v>Jambo Tafur Julver Frank</v>
      </c>
      <c r="Y1067" s="5">
        <v>10469092882</v>
      </c>
      <c r="Z1067" s="5" t="s">
        <v>34</v>
      </c>
      <c r="AA1067" s="5" t="s">
        <v>35</v>
      </c>
      <c r="AD1067" s="5" t="s">
        <v>36</v>
      </c>
      <c r="AE1067" s="5">
        <v>444.41</v>
      </c>
      <c r="AF1067" s="5">
        <v>0</v>
      </c>
      <c r="AG1067" s="5">
        <v>79.989999999999995</v>
      </c>
      <c r="AH1067" s="5">
        <f t="shared" si="185"/>
        <v>524.4</v>
      </c>
    </row>
    <row r="1068" spans="1:34" x14ac:dyDescent="0.25">
      <c r="A1068" s="5">
        <v>1053</v>
      </c>
      <c r="B1068" s="5" t="s">
        <v>29</v>
      </c>
      <c r="C1068" s="5" t="s">
        <v>30</v>
      </c>
      <c r="D1068" s="5" t="s">
        <v>1373</v>
      </c>
      <c r="E1068" s="15" t="str">
        <f t="shared" si="186"/>
        <v>B001</v>
      </c>
      <c r="F1068" s="15" t="str">
        <f t="shared" si="176"/>
        <v>17013</v>
      </c>
      <c r="G1068" s="15" t="str">
        <f t="shared" si="177"/>
        <v>1-1</v>
      </c>
      <c r="H1068" s="5" t="s">
        <v>1371</v>
      </c>
      <c r="I1068" s="5">
        <f t="shared" si="178"/>
        <v>2</v>
      </c>
      <c r="J1068" s="5">
        <f t="shared" si="179"/>
        <v>2022</v>
      </c>
      <c r="K1068" s="5">
        <f t="shared" si="180"/>
        <v>1</v>
      </c>
      <c r="L1068" s="7">
        <f t="shared" si="181"/>
        <v>44593</v>
      </c>
      <c r="M1068" s="5" t="s">
        <v>1371</v>
      </c>
      <c r="U1068" s="5" t="s">
        <v>33</v>
      </c>
      <c r="V1068" s="5" t="str">
        <f t="shared" si="182"/>
        <v>clientes - varios</v>
      </c>
      <c r="W1068" s="5" t="str">
        <f t="shared" si="183"/>
        <v>CLIENTES - VARIOS</v>
      </c>
      <c r="X1068" s="5" t="str">
        <f t="shared" si="184"/>
        <v>Clientes - Varios</v>
      </c>
      <c r="Y1068" s="5">
        <v>99999999</v>
      </c>
      <c r="Z1068" s="5" t="s">
        <v>34</v>
      </c>
      <c r="AA1068" s="5" t="s">
        <v>35</v>
      </c>
      <c r="AD1068" s="5" t="s">
        <v>36</v>
      </c>
      <c r="AE1068" s="5">
        <v>101.69</v>
      </c>
      <c r="AF1068" s="5">
        <v>0</v>
      </c>
      <c r="AG1068" s="5">
        <v>18.3</v>
      </c>
      <c r="AH1068" s="5">
        <f t="shared" si="185"/>
        <v>119.99</v>
      </c>
    </row>
    <row r="1069" spans="1:34" x14ac:dyDescent="0.25">
      <c r="A1069" s="5">
        <v>1054</v>
      </c>
      <c r="B1069" s="5" t="s">
        <v>29</v>
      </c>
      <c r="C1069" s="5" t="s">
        <v>38</v>
      </c>
      <c r="D1069" s="5" t="s">
        <v>1374</v>
      </c>
      <c r="E1069" s="15" t="str">
        <f t="shared" si="186"/>
        <v>F001</v>
      </c>
      <c r="F1069" s="15" t="str">
        <f t="shared" si="176"/>
        <v>8327</v>
      </c>
      <c r="G1069" s="15" t="str">
        <f t="shared" si="177"/>
        <v>1-8</v>
      </c>
      <c r="H1069" s="5" t="s">
        <v>1371</v>
      </c>
      <c r="I1069" s="5">
        <f t="shared" si="178"/>
        <v>2</v>
      </c>
      <c r="J1069" s="5">
        <f t="shared" si="179"/>
        <v>2022</v>
      </c>
      <c r="K1069" s="5">
        <f t="shared" si="180"/>
        <v>1</v>
      </c>
      <c r="L1069" s="7">
        <f t="shared" si="181"/>
        <v>44593</v>
      </c>
      <c r="M1069" s="5" t="s">
        <v>1371</v>
      </c>
      <c r="R1069" s="5" t="s">
        <v>92</v>
      </c>
      <c r="S1069" s="5" t="s">
        <v>40</v>
      </c>
      <c r="T1069" s="5" t="s">
        <v>41</v>
      </c>
      <c r="U1069" s="5" t="s">
        <v>200</v>
      </c>
      <c r="V1069" s="5" t="str">
        <f t="shared" si="182"/>
        <v>rodrigo vasquez jesus juan jose</v>
      </c>
      <c r="W1069" s="5" t="str">
        <f t="shared" si="183"/>
        <v>RODRIGO VASQUEZ JESUS JUAN JOSE</v>
      </c>
      <c r="X1069" s="5" t="str">
        <f t="shared" si="184"/>
        <v>Rodrigo Vasquez Jesus Juan Jose</v>
      </c>
      <c r="Y1069" s="5">
        <v>10471184506</v>
      </c>
      <c r="Z1069" s="5" t="s">
        <v>34</v>
      </c>
      <c r="AA1069" s="5" t="s">
        <v>35</v>
      </c>
      <c r="AD1069" s="5" t="s">
        <v>36</v>
      </c>
      <c r="AE1069" s="5">
        <v>118.64</v>
      </c>
      <c r="AF1069" s="5">
        <v>0</v>
      </c>
      <c r="AG1069" s="5">
        <v>21.36</v>
      </c>
      <c r="AH1069" s="5">
        <f t="shared" si="185"/>
        <v>140</v>
      </c>
    </row>
    <row r="1070" spans="1:34" x14ac:dyDescent="0.25">
      <c r="A1070" s="5">
        <v>1055</v>
      </c>
      <c r="B1070" s="5" t="s">
        <v>29</v>
      </c>
      <c r="C1070" s="5" t="s">
        <v>38</v>
      </c>
      <c r="D1070" s="5" t="s">
        <v>1375</v>
      </c>
      <c r="E1070" s="15" t="str">
        <f t="shared" si="186"/>
        <v>F001</v>
      </c>
      <c r="F1070" s="15" t="str">
        <f t="shared" si="176"/>
        <v>8326</v>
      </c>
      <c r="G1070" s="15" t="str">
        <f t="shared" si="177"/>
        <v>1-8</v>
      </c>
      <c r="H1070" s="5" t="s">
        <v>1371</v>
      </c>
      <c r="I1070" s="5">
        <f t="shared" si="178"/>
        <v>2</v>
      </c>
      <c r="J1070" s="5">
        <f t="shared" si="179"/>
        <v>2022</v>
      </c>
      <c r="K1070" s="5">
        <f t="shared" si="180"/>
        <v>1</v>
      </c>
      <c r="L1070" s="7">
        <f t="shared" si="181"/>
        <v>44593</v>
      </c>
      <c r="M1070" s="5" t="s">
        <v>1371</v>
      </c>
      <c r="R1070" s="5" t="s">
        <v>87</v>
      </c>
      <c r="S1070" s="5" t="s">
        <v>40</v>
      </c>
      <c r="T1070" s="5" t="s">
        <v>41</v>
      </c>
      <c r="U1070" s="5" t="s">
        <v>582</v>
      </c>
      <c r="V1070" s="5" t="str">
        <f t="shared" si="182"/>
        <v>transportes daniel la granja srl</v>
      </c>
      <c r="W1070" s="5" t="str">
        <f t="shared" si="183"/>
        <v>TRANSPORTES DANIEL LA GRANJA SRL</v>
      </c>
      <c r="X1070" s="5" t="str">
        <f t="shared" si="184"/>
        <v>Transportes Daniel La Granja Srl</v>
      </c>
      <c r="Y1070" s="5">
        <v>20480442122</v>
      </c>
      <c r="Z1070" s="5" t="s">
        <v>34</v>
      </c>
      <c r="AA1070" s="5" t="s">
        <v>35</v>
      </c>
      <c r="AD1070" s="5" t="s">
        <v>36</v>
      </c>
      <c r="AE1070" s="5">
        <v>398.05</v>
      </c>
      <c r="AF1070" s="5">
        <v>0</v>
      </c>
      <c r="AG1070" s="5">
        <v>71.650000000000006</v>
      </c>
      <c r="AH1070" s="5">
        <f t="shared" si="185"/>
        <v>469.70000000000005</v>
      </c>
    </row>
    <row r="1071" spans="1:34" x14ac:dyDescent="0.25">
      <c r="A1071" s="5">
        <v>1056</v>
      </c>
      <c r="B1071" s="5" t="s">
        <v>55</v>
      </c>
      <c r="C1071" s="5" t="s">
        <v>30</v>
      </c>
      <c r="D1071" s="5" t="s">
        <v>1376</v>
      </c>
      <c r="E1071" s="15" t="str">
        <f t="shared" si="186"/>
        <v>B002</v>
      </c>
      <c r="F1071" s="15" t="str">
        <f t="shared" si="176"/>
        <v>15963</v>
      </c>
      <c r="G1071" s="15" t="str">
        <f t="shared" si="177"/>
        <v>2-1</v>
      </c>
      <c r="H1071" s="5" t="s">
        <v>1371</v>
      </c>
      <c r="I1071" s="5">
        <f t="shared" si="178"/>
        <v>2</v>
      </c>
      <c r="J1071" s="5">
        <f t="shared" si="179"/>
        <v>2022</v>
      </c>
      <c r="K1071" s="5">
        <f t="shared" si="180"/>
        <v>1</v>
      </c>
      <c r="L1071" s="7">
        <f t="shared" si="181"/>
        <v>44593</v>
      </c>
      <c r="M1071" s="5" t="s">
        <v>1371</v>
      </c>
      <c r="U1071" s="5" t="s">
        <v>33</v>
      </c>
      <c r="V1071" s="5" t="str">
        <f t="shared" si="182"/>
        <v>clientes - varios</v>
      </c>
      <c r="W1071" s="5" t="str">
        <f t="shared" si="183"/>
        <v>CLIENTES - VARIOS</v>
      </c>
      <c r="X1071" s="5" t="str">
        <f t="shared" si="184"/>
        <v>Clientes - Varios</v>
      </c>
      <c r="Y1071" s="5">
        <v>99999999</v>
      </c>
      <c r="Z1071" s="5" t="s">
        <v>34</v>
      </c>
      <c r="AA1071" s="5" t="s">
        <v>35</v>
      </c>
      <c r="AD1071" s="5" t="s">
        <v>36</v>
      </c>
      <c r="AE1071" s="5">
        <v>423.73</v>
      </c>
      <c r="AF1071" s="5">
        <v>0</v>
      </c>
      <c r="AG1071" s="5">
        <v>76.27</v>
      </c>
      <c r="AH1071" s="5">
        <f t="shared" si="185"/>
        <v>500</v>
      </c>
    </row>
    <row r="1072" spans="1:34" x14ac:dyDescent="0.25">
      <c r="A1072" s="5">
        <v>1057</v>
      </c>
      <c r="B1072" s="5" t="s">
        <v>55</v>
      </c>
      <c r="C1072" s="5" t="s">
        <v>30</v>
      </c>
      <c r="D1072" s="5" t="s">
        <v>1377</v>
      </c>
      <c r="E1072" s="15" t="str">
        <f t="shared" si="186"/>
        <v>B002</v>
      </c>
      <c r="F1072" s="15" t="str">
        <f t="shared" si="176"/>
        <v>15962</v>
      </c>
      <c r="G1072" s="15" t="str">
        <f t="shared" si="177"/>
        <v>2-1</v>
      </c>
      <c r="H1072" s="5" t="s">
        <v>1371</v>
      </c>
      <c r="I1072" s="5">
        <f t="shared" si="178"/>
        <v>2</v>
      </c>
      <c r="J1072" s="5">
        <f t="shared" si="179"/>
        <v>2022</v>
      </c>
      <c r="K1072" s="5">
        <f t="shared" si="180"/>
        <v>1</v>
      </c>
      <c r="L1072" s="7">
        <f t="shared" si="181"/>
        <v>44593</v>
      </c>
      <c r="M1072" s="5" t="s">
        <v>1371</v>
      </c>
      <c r="U1072" s="5" t="s">
        <v>33</v>
      </c>
      <c r="V1072" s="5" t="str">
        <f t="shared" si="182"/>
        <v>clientes - varios</v>
      </c>
      <c r="W1072" s="5" t="str">
        <f t="shared" si="183"/>
        <v>CLIENTES - VARIOS</v>
      </c>
      <c r="X1072" s="5" t="str">
        <f t="shared" si="184"/>
        <v>Clientes - Varios</v>
      </c>
      <c r="Y1072" s="5">
        <v>99999999</v>
      </c>
      <c r="Z1072" s="5" t="s">
        <v>34</v>
      </c>
      <c r="AA1072" s="5" t="s">
        <v>35</v>
      </c>
      <c r="AD1072" s="5" t="s">
        <v>36</v>
      </c>
      <c r="AE1072" s="5">
        <v>423.73</v>
      </c>
      <c r="AF1072" s="5">
        <v>0</v>
      </c>
      <c r="AG1072" s="5">
        <v>76.27</v>
      </c>
      <c r="AH1072" s="5">
        <f t="shared" si="185"/>
        <v>500</v>
      </c>
    </row>
    <row r="1073" spans="1:34" x14ac:dyDescent="0.25">
      <c r="A1073" s="5">
        <v>1058</v>
      </c>
      <c r="B1073" s="5" t="s">
        <v>55</v>
      </c>
      <c r="C1073" s="5" t="s">
        <v>30</v>
      </c>
      <c r="D1073" s="5" t="s">
        <v>1378</v>
      </c>
      <c r="E1073" s="15" t="str">
        <f t="shared" si="186"/>
        <v>B002</v>
      </c>
      <c r="F1073" s="15" t="str">
        <f t="shared" si="176"/>
        <v>15961</v>
      </c>
      <c r="G1073" s="15" t="str">
        <f t="shared" si="177"/>
        <v>2-1</v>
      </c>
      <c r="H1073" s="5" t="s">
        <v>1371</v>
      </c>
      <c r="I1073" s="5">
        <f t="shared" si="178"/>
        <v>2</v>
      </c>
      <c r="J1073" s="5">
        <f t="shared" si="179"/>
        <v>2022</v>
      </c>
      <c r="K1073" s="5">
        <f t="shared" si="180"/>
        <v>1</v>
      </c>
      <c r="L1073" s="7">
        <f t="shared" si="181"/>
        <v>44593</v>
      </c>
      <c r="M1073" s="5" t="s">
        <v>1371</v>
      </c>
      <c r="U1073" s="5" t="s">
        <v>33</v>
      </c>
      <c r="V1073" s="5" t="str">
        <f t="shared" si="182"/>
        <v>clientes - varios</v>
      </c>
      <c r="W1073" s="5" t="str">
        <f t="shared" si="183"/>
        <v>CLIENTES - VARIOS</v>
      </c>
      <c r="X1073" s="5" t="str">
        <f t="shared" si="184"/>
        <v>Clientes - Varios</v>
      </c>
      <c r="Y1073" s="5">
        <v>99999999</v>
      </c>
      <c r="Z1073" s="5" t="s">
        <v>34</v>
      </c>
      <c r="AA1073" s="5" t="s">
        <v>35</v>
      </c>
      <c r="AD1073" s="5" t="s">
        <v>36</v>
      </c>
      <c r="AE1073" s="5">
        <v>423.73</v>
      </c>
      <c r="AF1073" s="5">
        <v>0</v>
      </c>
      <c r="AG1073" s="5">
        <v>76.27</v>
      </c>
      <c r="AH1073" s="5">
        <f t="shared" si="185"/>
        <v>500</v>
      </c>
    </row>
    <row r="1074" spans="1:34" x14ac:dyDescent="0.25">
      <c r="A1074" s="5">
        <v>1059</v>
      </c>
      <c r="B1074" s="5" t="s">
        <v>55</v>
      </c>
      <c r="C1074" s="5" t="s">
        <v>30</v>
      </c>
      <c r="D1074" s="5" t="s">
        <v>1379</v>
      </c>
      <c r="E1074" s="15" t="str">
        <f t="shared" si="186"/>
        <v>B002</v>
      </c>
      <c r="F1074" s="15" t="str">
        <f t="shared" si="176"/>
        <v>15960</v>
      </c>
      <c r="G1074" s="15" t="str">
        <f t="shared" si="177"/>
        <v>2-1</v>
      </c>
      <c r="H1074" s="5" t="s">
        <v>1371</v>
      </c>
      <c r="I1074" s="5">
        <f t="shared" si="178"/>
        <v>2</v>
      </c>
      <c r="J1074" s="5">
        <f t="shared" si="179"/>
        <v>2022</v>
      </c>
      <c r="K1074" s="5">
        <f t="shared" si="180"/>
        <v>1</v>
      </c>
      <c r="L1074" s="7">
        <f t="shared" si="181"/>
        <v>44593</v>
      </c>
      <c r="M1074" s="5" t="s">
        <v>1371</v>
      </c>
      <c r="U1074" s="5" t="s">
        <v>33</v>
      </c>
      <c r="V1074" s="5" t="str">
        <f t="shared" si="182"/>
        <v>clientes - varios</v>
      </c>
      <c r="W1074" s="5" t="str">
        <f t="shared" si="183"/>
        <v>CLIENTES - VARIOS</v>
      </c>
      <c r="X1074" s="5" t="str">
        <f t="shared" si="184"/>
        <v>Clientes - Varios</v>
      </c>
      <c r="Y1074" s="5">
        <v>99999999</v>
      </c>
      <c r="Z1074" s="5" t="s">
        <v>34</v>
      </c>
      <c r="AA1074" s="5" t="s">
        <v>35</v>
      </c>
      <c r="AD1074" s="5" t="s">
        <v>36</v>
      </c>
      <c r="AE1074" s="5">
        <v>423.73</v>
      </c>
      <c r="AF1074" s="5">
        <v>0</v>
      </c>
      <c r="AG1074" s="5">
        <v>76.27</v>
      </c>
      <c r="AH1074" s="5">
        <f t="shared" si="185"/>
        <v>500</v>
      </c>
    </row>
    <row r="1075" spans="1:34" x14ac:dyDescent="0.25">
      <c r="A1075" s="5">
        <v>1060</v>
      </c>
      <c r="B1075" s="5" t="s">
        <v>55</v>
      </c>
      <c r="C1075" s="5" t="s">
        <v>38</v>
      </c>
      <c r="D1075" s="5" t="s">
        <v>1380</v>
      </c>
      <c r="E1075" s="15" t="str">
        <f t="shared" si="186"/>
        <v>F002</v>
      </c>
      <c r="F1075" s="15" t="str">
        <f t="shared" si="176"/>
        <v>3450</v>
      </c>
      <c r="G1075" s="15" t="str">
        <f t="shared" si="177"/>
        <v>2-3</v>
      </c>
      <c r="H1075" s="5" t="s">
        <v>1371</v>
      </c>
      <c r="I1075" s="5">
        <f t="shared" si="178"/>
        <v>2</v>
      </c>
      <c r="J1075" s="5">
        <f t="shared" si="179"/>
        <v>2022</v>
      </c>
      <c r="K1075" s="5">
        <f t="shared" si="180"/>
        <v>1</v>
      </c>
      <c r="L1075" s="7">
        <f t="shared" si="181"/>
        <v>44593</v>
      </c>
      <c r="M1075" s="5" t="s">
        <v>1371</v>
      </c>
      <c r="R1075" s="5" t="s">
        <v>1381</v>
      </c>
      <c r="S1075" s="5" t="s">
        <v>40</v>
      </c>
      <c r="T1075" s="5" t="s">
        <v>41</v>
      </c>
      <c r="U1075" s="5" t="s">
        <v>1382</v>
      </c>
      <c r="V1075" s="5" t="str">
        <f t="shared" si="182"/>
        <v>rizjun s.a.c.</v>
      </c>
      <c r="W1075" s="5" t="str">
        <f t="shared" si="183"/>
        <v>RIZJUN S.A.C.</v>
      </c>
      <c r="X1075" s="5" t="str">
        <f t="shared" si="184"/>
        <v>Rizjun S.A.C.</v>
      </c>
      <c r="Y1075" s="5">
        <v>20600252101</v>
      </c>
      <c r="Z1075" s="5" t="s">
        <v>34</v>
      </c>
      <c r="AA1075" s="5" t="s">
        <v>35</v>
      </c>
      <c r="AD1075" s="5" t="s">
        <v>36</v>
      </c>
      <c r="AE1075" s="5">
        <v>84.75</v>
      </c>
      <c r="AF1075" s="5">
        <v>0</v>
      </c>
      <c r="AG1075" s="5">
        <v>15.25</v>
      </c>
      <c r="AH1075" s="5">
        <f t="shared" si="185"/>
        <v>100</v>
      </c>
    </row>
    <row r="1076" spans="1:34" x14ac:dyDescent="0.25">
      <c r="A1076" s="5">
        <v>1061</v>
      </c>
      <c r="B1076" s="5" t="s">
        <v>55</v>
      </c>
      <c r="C1076" s="5" t="s">
        <v>30</v>
      </c>
      <c r="D1076" s="5" t="s">
        <v>1383</v>
      </c>
      <c r="E1076" s="15" t="str">
        <f t="shared" si="186"/>
        <v>B002</v>
      </c>
      <c r="F1076" s="15" t="str">
        <f t="shared" si="176"/>
        <v>15959</v>
      </c>
      <c r="G1076" s="15" t="str">
        <f t="shared" si="177"/>
        <v>2-1</v>
      </c>
      <c r="H1076" s="5" t="s">
        <v>1371</v>
      </c>
      <c r="I1076" s="5">
        <f t="shared" si="178"/>
        <v>2</v>
      </c>
      <c r="J1076" s="5">
        <f t="shared" si="179"/>
        <v>2022</v>
      </c>
      <c r="K1076" s="5">
        <f t="shared" si="180"/>
        <v>1</v>
      </c>
      <c r="L1076" s="7">
        <f t="shared" si="181"/>
        <v>44593</v>
      </c>
      <c r="M1076" s="5" t="s">
        <v>1371</v>
      </c>
      <c r="U1076" s="5" t="s">
        <v>33</v>
      </c>
      <c r="V1076" s="5" t="str">
        <f t="shared" si="182"/>
        <v>clientes - varios</v>
      </c>
      <c r="W1076" s="5" t="str">
        <f t="shared" si="183"/>
        <v>CLIENTES - VARIOS</v>
      </c>
      <c r="X1076" s="5" t="str">
        <f t="shared" si="184"/>
        <v>Clientes - Varios</v>
      </c>
      <c r="Y1076" s="5">
        <v>99999999</v>
      </c>
      <c r="Z1076" s="5" t="s">
        <v>34</v>
      </c>
      <c r="AA1076" s="5" t="s">
        <v>35</v>
      </c>
      <c r="AD1076" s="5" t="s">
        <v>36</v>
      </c>
      <c r="AE1076" s="5">
        <v>423.73</v>
      </c>
      <c r="AF1076" s="5">
        <v>0</v>
      </c>
      <c r="AG1076" s="5">
        <v>76.27</v>
      </c>
      <c r="AH1076" s="5">
        <f t="shared" si="185"/>
        <v>500</v>
      </c>
    </row>
    <row r="1077" spans="1:34" x14ac:dyDescent="0.25">
      <c r="A1077" s="5">
        <v>1062</v>
      </c>
      <c r="B1077" s="5" t="s">
        <v>55</v>
      </c>
      <c r="C1077" s="5" t="s">
        <v>30</v>
      </c>
      <c r="D1077" s="5" t="s">
        <v>1384</v>
      </c>
      <c r="E1077" s="15" t="str">
        <f t="shared" si="186"/>
        <v>B002</v>
      </c>
      <c r="F1077" s="15" t="str">
        <f t="shared" si="176"/>
        <v>15958</v>
      </c>
      <c r="G1077" s="15" t="str">
        <f t="shared" si="177"/>
        <v>2-1</v>
      </c>
      <c r="H1077" s="5" t="s">
        <v>1371</v>
      </c>
      <c r="I1077" s="5">
        <f t="shared" si="178"/>
        <v>2</v>
      </c>
      <c r="J1077" s="5">
        <f t="shared" si="179"/>
        <v>2022</v>
      </c>
      <c r="K1077" s="5">
        <f t="shared" si="180"/>
        <v>1</v>
      </c>
      <c r="L1077" s="7">
        <f t="shared" si="181"/>
        <v>44593</v>
      </c>
      <c r="M1077" s="5" t="s">
        <v>1371</v>
      </c>
      <c r="U1077" s="5" t="s">
        <v>33</v>
      </c>
      <c r="V1077" s="5" t="str">
        <f t="shared" si="182"/>
        <v>clientes - varios</v>
      </c>
      <c r="W1077" s="5" t="str">
        <f t="shared" si="183"/>
        <v>CLIENTES - VARIOS</v>
      </c>
      <c r="X1077" s="5" t="str">
        <f t="shared" si="184"/>
        <v>Clientes - Varios</v>
      </c>
      <c r="Y1077" s="5">
        <v>99999999</v>
      </c>
      <c r="Z1077" s="5" t="s">
        <v>34</v>
      </c>
      <c r="AA1077" s="5" t="s">
        <v>35</v>
      </c>
      <c r="AD1077" s="5" t="s">
        <v>36</v>
      </c>
      <c r="AE1077" s="5">
        <v>423.73</v>
      </c>
      <c r="AF1077" s="5">
        <v>0</v>
      </c>
      <c r="AG1077" s="5">
        <v>76.27</v>
      </c>
      <c r="AH1077" s="5">
        <f t="shared" si="185"/>
        <v>500</v>
      </c>
    </row>
    <row r="1078" spans="1:34" x14ac:dyDescent="0.25">
      <c r="A1078" s="5">
        <v>1063</v>
      </c>
      <c r="B1078" s="5" t="s">
        <v>29</v>
      </c>
      <c r="C1078" s="5" t="s">
        <v>30</v>
      </c>
      <c r="D1078" s="5" t="s">
        <v>1385</v>
      </c>
      <c r="E1078" s="15" t="str">
        <f t="shared" si="186"/>
        <v>B001</v>
      </c>
      <c r="F1078" s="15" t="str">
        <f t="shared" si="176"/>
        <v>17012</v>
      </c>
      <c r="G1078" s="15" t="str">
        <f t="shared" si="177"/>
        <v>1-1</v>
      </c>
      <c r="H1078" s="5" t="s">
        <v>1371</v>
      </c>
      <c r="I1078" s="5">
        <f t="shared" si="178"/>
        <v>2</v>
      </c>
      <c r="J1078" s="5">
        <f t="shared" si="179"/>
        <v>2022</v>
      </c>
      <c r="K1078" s="5">
        <f t="shared" si="180"/>
        <v>1</v>
      </c>
      <c r="L1078" s="7">
        <f t="shared" si="181"/>
        <v>44593</v>
      </c>
      <c r="M1078" s="5" t="s">
        <v>1371</v>
      </c>
      <c r="U1078" s="5" t="s">
        <v>33</v>
      </c>
      <c r="V1078" s="5" t="str">
        <f t="shared" si="182"/>
        <v>clientes - varios</v>
      </c>
      <c r="W1078" s="5" t="str">
        <f t="shared" si="183"/>
        <v>CLIENTES - VARIOS</v>
      </c>
      <c r="X1078" s="5" t="str">
        <f t="shared" si="184"/>
        <v>Clientes - Varios</v>
      </c>
      <c r="Y1078" s="5">
        <v>99999999</v>
      </c>
      <c r="Z1078" s="5" t="s">
        <v>34</v>
      </c>
      <c r="AA1078" s="5" t="s">
        <v>35</v>
      </c>
      <c r="AD1078" s="5" t="s">
        <v>36</v>
      </c>
      <c r="AE1078" s="5">
        <v>84.75</v>
      </c>
      <c r="AF1078" s="5">
        <v>0</v>
      </c>
      <c r="AG1078" s="5">
        <v>15.25</v>
      </c>
      <c r="AH1078" s="5">
        <f t="shared" si="185"/>
        <v>100</v>
      </c>
    </row>
    <row r="1079" spans="1:34" x14ac:dyDescent="0.25">
      <c r="A1079" s="5">
        <v>1064</v>
      </c>
      <c r="B1079" s="5" t="s">
        <v>55</v>
      </c>
      <c r="C1079" s="5" t="s">
        <v>38</v>
      </c>
      <c r="D1079" s="5" t="s">
        <v>1386</v>
      </c>
      <c r="E1079" s="15" t="str">
        <f t="shared" si="186"/>
        <v>F002</v>
      </c>
      <c r="F1079" s="15" t="str">
        <f t="shared" si="176"/>
        <v>3449</v>
      </c>
      <c r="G1079" s="15" t="str">
        <f t="shared" si="177"/>
        <v>2-3</v>
      </c>
      <c r="H1079" s="5" t="s">
        <v>1371</v>
      </c>
      <c r="I1079" s="5">
        <f t="shared" si="178"/>
        <v>2</v>
      </c>
      <c r="J1079" s="5">
        <f t="shared" si="179"/>
        <v>2022</v>
      </c>
      <c r="K1079" s="5">
        <f t="shared" si="180"/>
        <v>1</v>
      </c>
      <c r="L1079" s="7">
        <f t="shared" si="181"/>
        <v>44593</v>
      </c>
      <c r="M1079" s="5" t="s">
        <v>1371</v>
      </c>
      <c r="R1079" s="5" t="s">
        <v>1387</v>
      </c>
      <c r="S1079" s="5" t="s">
        <v>40</v>
      </c>
      <c r="T1079" s="5" t="s">
        <v>41</v>
      </c>
      <c r="U1079" s="5" t="s">
        <v>1388</v>
      </c>
      <c r="V1079" s="5" t="str">
        <f t="shared" si="182"/>
        <v>empresa agroindustrial tuman s.a.a.</v>
      </c>
      <c r="W1079" s="5" t="str">
        <f t="shared" si="183"/>
        <v>EMPRESA AGROINDUSTRIAL TUMAN S.A.A.</v>
      </c>
      <c r="X1079" s="5" t="str">
        <f t="shared" si="184"/>
        <v>Empresa Agroindustrial Tuman S.A.A.</v>
      </c>
      <c r="Y1079" s="5">
        <v>20136009614</v>
      </c>
      <c r="Z1079" s="5" t="s">
        <v>34</v>
      </c>
      <c r="AA1079" s="5" t="s">
        <v>35</v>
      </c>
      <c r="AD1079" s="5" t="s">
        <v>36</v>
      </c>
      <c r="AE1079" s="5">
        <v>50.85</v>
      </c>
      <c r="AF1079" s="5">
        <v>0</v>
      </c>
      <c r="AG1079" s="5">
        <v>9.15</v>
      </c>
      <c r="AH1079" s="5">
        <f t="shared" si="185"/>
        <v>60</v>
      </c>
    </row>
    <row r="1080" spans="1:34" x14ac:dyDescent="0.25">
      <c r="A1080" s="5">
        <v>1065</v>
      </c>
      <c r="B1080" s="5" t="s">
        <v>29</v>
      </c>
      <c r="C1080" s="5" t="s">
        <v>30</v>
      </c>
      <c r="D1080" s="5" t="s">
        <v>1389</v>
      </c>
      <c r="E1080" s="15" t="str">
        <f t="shared" si="186"/>
        <v>B001</v>
      </c>
      <c r="F1080" s="15" t="str">
        <f t="shared" si="176"/>
        <v>17011</v>
      </c>
      <c r="G1080" s="15" t="str">
        <f t="shared" si="177"/>
        <v>1-1</v>
      </c>
      <c r="H1080" s="5" t="s">
        <v>1371</v>
      </c>
      <c r="I1080" s="5">
        <f t="shared" si="178"/>
        <v>2</v>
      </c>
      <c r="J1080" s="5">
        <f t="shared" si="179"/>
        <v>2022</v>
      </c>
      <c r="K1080" s="5">
        <f t="shared" si="180"/>
        <v>1</v>
      </c>
      <c r="L1080" s="7">
        <f t="shared" si="181"/>
        <v>44593</v>
      </c>
      <c r="M1080" s="5" t="s">
        <v>1371</v>
      </c>
      <c r="U1080" s="5" t="s">
        <v>1390</v>
      </c>
      <c r="V1080" s="5" t="str">
        <f t="shared" si="182"/>
        <v>benavides santur, juan diego</v>
      </c>
      <c r="W1080" s="5" t="str">
        <f t="shared" si="183"/>
        <v>BENAVIDES SANTUR, JUAN DIEGO</v>
      </c>
      <c r="X1080" s="5" t="str">
        <f t="shared" si="184"/>
        <v>Benavides Santur, Juan Diego</v>
      </c>
      <c r="Y1080" s="5">
        <v>72814482</v>
      </c>
      <c r="Z1080" s="5" t="s">
        <v>34</v>
      </c>
      <c r="AA1080" s="5" t="s">
        <v>35</v>
      </c>
      <c r="AD1080" s="5" t="s">
        <v>36</v>
      </c>
      <c r="AE1080" s="5">
        <v>224.58</v>
      </c>
      <c r="AF1080" s="5">
        <v>0</v>
      </c>
      <c r="AG1080" s="5">
        <v>40.42</v>
      </c>
      <c r="AH1080" s="5">
        <f t="shared" si="185"/>
        <v>265</v>
      </c>
    </row>
    <row r="1081" spans="1:34" x14ac:dyDescent="0.25">
      <c r="A1081" s="5">
        <v>1066</v>
      </c>
      <c r="B1081" s="5" t="s">
        <v>49</v>
      </c>
      <c r="C1081" s="5" t="s">
        <v>30</v>
      </c>
      <c r="D1081" s="5" t="s">
        <v>1391</v>
      </c>
      <c r="E1081" s="15" t="str">
        <f t="shared" si="186"/>
        <v>B003</v>
      </c>
      <c r="F1081" s="15" t="str">
        <f t="shared" si="176"/>
        <v>12531</v>
      </c>
      <c r="G1081" s="15" t="str">
        <f t="shared" si="177"/>
        <v>3-1</v>
      </c>
      <c r="H1081" s="5" t="s">
        <v>1371</v>
      </c>
      <c r="I1081" s="5">
        <f t="shared" si="178"/>
        <v>2</v>
      </c>
      <c r="J1081" s="5">
        <f t="shared" si="179"/>
        <v>2022</v>
      </c>
      <c r="K1081" s="5">
        <f t="shared" si="180"/>
        <v>1</v>
      </c>
      <c r="L1081" s="7">
        <f t="shared" si="181"/>
        <v>44593</v>
      </c>
      <c r="M1081" s="5" t="s">
        <v>1371</v>
      </c>
      <c r="U1081" s="5" t="s">
        <v>33</v>
      </c>
      <c r="V1081" s="5" t="str">
        <f t="shared" si="182"/>
        <v>clientes - varios</v>
      </c>
      <c r="W1081" s="5" t="str">
        <f t="shared" si="183"/>
        <v>CLIENTES - VARIOS</v>
      </c>
      <c r="X1081" s="5" t="str">
        <f t="shared" si="184"/>
        <v>Clientes - Varios</v>
      </c>
      <c r="Y1081" s="5">
        <v>99999999</v>
      </c>
      <c r="Z1081" s="5" t="s">
        <v>34</v>
      </c>
      <c r="AA1081" s="5" t="s">
        <v>35</v>
      </c>
      <c r="AD1081" s="5" t="s">
        <v>36</v>
      </c>
      <c r="AE1081" s="5">
        <v>423.73</v>
      </c>
      <c r="AF1081" s="5">
        <v>0</v>
      </c>
      <c r="AG1081" s="5">
        <v>76.27</v>
      </c>
      <c r="AH1081" s="5">
        <f t="shared" si="185"/>
        <v>500</v>
      </c>
    </row>
    <row r="1082" spans="1:34" x14ac:dyDescent="0.25">
      <c r="A1082" s="5">
        <v>1067</v>
      </c>
      <c r="B1082" s="5" t="s">
        <v>49</v>
      </c>
      <c r="C1082" s="5" t="s">
        <v>30</v>
      </c>
      <c r="D1082" s="5" t="s">
        <v>1392</v>
      </c>
      <c r="E1082" s="15" t="str">
        <f t="shared" si="186"/>
        <v>B003</v>
      </c>
      <c r="F1082" s="15" t="str">
        <f t="shared" si="176"/>
        <v>12530</v>
      </c>
      <c r="G1082" s="15" t="str">
        <f t="shared" si="177"/>
        <v>3-1</v>
      </c>
      <c r="H1082" s="5" t="s">
        <v>1371</v>
      </c>
      <c r="I1082" s="5">
        <f t="shared" si="178"/>
        <v>2</v>
      </c>
      <c r="J1082" s="5">
        <f t="shared" si="179"/>
        <v>2022</v>
      </c>
      <c r="K1082" s="5">
        <f t="shared" si="180"/>
        <v>1</v>
      </c>
      <c r="L1082" s="7">
        <f t="shared" si="181"/>
        <v>44593</v>
      </c>
      <c r="M1082" s="5" t="s">
        <v>1371</v>
      </c>
      <c r="U1082" s="5" t="s">
        <v>33</v>
      </c>
      <c r="V1082" s="5" t="str">
        <f t="shared" si="182"/>
        <v>clientes - varios</v>
      </c>
      <c r="W1082" s="5" t="str">
        <f t="shared" si="183"/>
        <v>CLIENTES - VARIOS</v>
      </c>
      <c r="X1082" s="5" t="str">
        <f t="shared" si="184"/>
        <v>Clientes - Varios</v>
      </c>
      <c r="Y1082" s="5">
        <v>99999999</v>
      </c>
      <c r="Z1082" s="5" t="s">
        <v>34</v>
      </c>
      <c r="AA1082" s="5" t="s">
        <v>35</v>
      </c>
      <c r="AD1082" s="5" t="s">
        <v>36</v>
      </c>
      <c r="AE1082" s="5">
        <v>423.73</v>
      </c>
      <c r="AF1082" s="5">
        <v>0</v>
      </c>
      <c r="AG1082" s="5">
        <v>76.27</v>
      </c>
      <c r="AH1082" s="5">
        <f t="shared" si="185"/>
        <v>500</v>
      </c>
    </row>
    <row r="1083" spans="1:34" x14ac:dyDescent="0.25">
      <c r="A1083" s="5">
        <v>1068</v>
      </c>
      <c r="B1083" s="5" t="s">
        <v>29</v>
      </c>
      <c r="C1083" s="5" t="s">
        <v>38</v>
      </c>
      <c r="D1083" s="5" t="s">
        <v>1393</v>
      </c>
      <c r="E1083" s="15" t="str">
        <f t="shared" si="186"/>
        <v>F001</v>
      </c>
      <c r="F1083" s="15" t="str">
        <f t="shared" si="176"/>
        <v>8325</v>
      </c>
      <c r="G1083" s="15" t="str">
        <f t="shared" si="177"/>
        <v>1-8</v>
      </c>
      <c r="H1083" s="5" t="s">
        <v>1371</v>
      </c>
      <c r="I1083" s="5">
        <f t="shared" si="178"/>
        <v>2</v>
      </c>
      <c r="J1083" s="5">
        <f t="shared" si="179"/>
        <v>2022</v>
      </c>
      <c r="K1083" s="5">
        <f t="shared" si="180"/>
        <v>1</v>
      </c>
      <c r="L1083" s="7">
        <f t="shared" si="181"/>
        <v>44593</v>
      </c>
      <c r="M1083" s="5" t="s">
        <v>1371</v>
      </c>
      <c r="U1083" s="5" t="s">
        <v>1394</v>
      </c>
      <c r="V1083" s="5" t="str">
        <f t="shared" si="182"/>
        <v>north star grangino</v>
      </c>
      <c r="W1083" s="5" t="str">
        <f t="shared" si="183"/>
        <v>NORTH STAR GRANGINO</v>
      </c>
      <c r="X1083" s="5" t="str">
        <f t="shared" si="184"/>
        <v>North Star Grangino</v>
      </c>
      <c r="Y1083" s="5">
        <v>20480762461</v>
      </c>
      <c r="Z1083" s="5" t="s">
        <v>34</v>
      </c>
      <c r="AA1083" s="5" t="s">
        <v>35</v>
      </c>
      <c r="AD1083" s="5" t="s">
        <v>36</v>
      </c>
      <c r="AE1083" s="5">
        <v>346.02</v>
      </c>
      <c r="AF1083" s="5">
        <v>0</v>
      </c>
      <c r="AG1083" s="5">
        <v>62.28</v>
      </c>
      <c r="AH1083" s="5">
        <f t="shared" si="185"/>
        <v>408.29999999999995</v>
      </c>
    </row>
    <row r="1084" spans="1:34" x14ac:dyDescent="0.25">
      <c r="A1084" s="5">
        <v>1069</v>
      </c>
      <c r="B1084" s="5" t="s">
        <v>29</v>
      </c>
      <c r="C1084" s="5" t="s">
        <v>30</v>
      </c>
      <c r="D1084" s="5" t="s">
        <v>1395</v>
      </c>
      <c r="E1084" s="15" t="str">
        <f t="shared" si="186"/>
        <v>B001</v>
      </c>
      <c r="F1084" s="15" t="str">
        <f t="shared" si="176"/>
        <v>17010</v>
      </c>
      <c r="G1084" s="15" t="str">
        <f t="shared" si="177"/>
        <v>1-1</v>
      </c>
      <c r="H1084" s="5" t="s">
        <v>1371</v>
      </c>
      <c r="I1084" s="5">
        <f t="shared" si="178"/>
        <v>2</v>
      </c>
      <c r="J1084" s="5">
        <f t="shared" si="179"/>
        <v>2022</v>
      </c>
      <c r="K1084" s="5">
        <f t="shared" si="180"/>
        <v>1</v>
      </c>
      <c r="L1084" s="7">
        <f t="shared" si="181"/>
        <v>44593</v>
      </c>
      <c r="M1084" s="5" t="s">
        <v>1371</v>
      </c>
      <c r="U1084" s="5" t="s">
        <v>1396</v>
      </c>
      <c r="V1084" s="5" t="str">
        <f t="shared" si="182"/>
        <v>vasquez ruiz, jaime</v>
      </c>
      <c r="W1084" s="5" t="str">
        <f t="shared" si="183"/>
        <v>VASQUEZ RUIZ, JAIME</v>
      </c>
      <c r="X1084" s="5" t="str">
        <f t="shared" si="184"/>
        <v>Vasquez Ruiz, Jaime</v>
      </c>
      <c r="Y1084" s="5">
        <v>43673603</v>
      </c>
      <c r="Z1084" s="5" t="s">
        <v>34</v>
      </c>
      <c r="AA1084" s="5" t="s">
        <v>35</v>
      </c>
      <c r="AD1084" s="5" t="s">
        <v>36</v>
      </c>
      <c r="AE1084" s="5">
        <v>135.59</v>
      </c>
      <c r="AF1084" s="5">
        <v>0</v>
      </c>
      <c r="AG1084" s="5">
        <v>24.41</v>
      </c>
      <c r="AH1084" s="5">
        <f t="shared" si="185"/>
        <v>160</v>
      </c>
    </row>
    <row r="1085" spans="1:34" x14ac:dyDescent="0.25">
      <c r="A1085" s="5">
        <v>1070</v>
      </c>
      <c r="B1085" s="5" t="s">
        <v>29</v>
      </c>
      <c r="C1085" s="5" t="s">
        <v>38</v>
      </c>
      <c r="D1085" s="5" t="s">
        <v>1397</v>
      </c>
      <c r="E1085" s="15" t="str">
        <f t="shared" si="186"/>
        <v>F001</v>
      </c>
      <c r="F1085" s="15" t="str">
        <f t="shared" si="176"/>
        <v>8324</v>
      </c>
      <c r="G1085" s="15" t="str">
        <f t="shared" si="177"/>
        <v>1-8</v>
      </c>
      <c r="H1085" s="5" t="s">
        <v>1371</v>
      </c>
      <c r="I1085" s="5">
        <f t="shared" si="178"/>
        <v>2</v>
      </c>
      <c r="J1085" s="5">
        <f t="shared" si="179"/>
        <v>2022</v>
      </c>
      <c r="K1085" s="5">
        <f t="shared" si="180"/>
        <v>1</v>
      </c>
      <c r="L1085" s="7">
        <f t="shared" si="181"/>
        <v>44593</v>
      </c>
      <c r="M1085" s="5" t="s">
        <v>1371</v>
      </c>
      <c r="R1085" s="5" t="s">
        <v>60</v>
      </c>
      <c r="S1085" s="5" t="s">
        <v>61</v>
      </c>
      <c r="T1085" s="5" t="s">
        <v>60</v>
      </c>
      <c r="U1085" s="5" t="s">
        <v>1398</v>
      </c>
      <c r="V1085" s="5" t="str">
        <f t="shared" si="182"/>
        <v>tours san antonio de padua sac</v>
      </c>
      <c r="W1085" s="5" t="str">
        <f t="shared" si="183"/>
        <v>TOURS SAN ANTONIO DE PADUA SAC</v>
      </c>
      <c r="X1085" s="5" t="str">
        <f t="shared" si="184"/>
        <v>Tours San Antonio De Padua Sac</v>
      </c>
      <c r="Y1085" s="5">
        <v>20529522801</v>
      </c>
      <c r="Z1085" s="5" t="s">
        <v>34</v>
      </c>
      <c r="AA1085" s="5" t="s">
        <v>35</v>
      </c>
      <c r="AD1085" s="5" t="s">
        <v>36</v>
      </c>
      <c r="AE1085" s="5">
        <v>59.32</v>
      </c>
      <c r="AF1085" s="5">
        <v>0</v>
      </c>
      <c r="AG1085" s="5">
        <v>10.68</v>
      </c>
      <c r="AH1085" s="5">
        <f t="shared" si="185"/>
        <v>70</v>
      </c>
    </row>
    <row r="1086" spans="1:34" x14ac:dyDescent="0.25">
      <c r="A1086" s="5">
        <v>1071</v>
      </c>
      <c r="B1086" s="5" t="s">
        <v>29</v>
      </c>
      <c r="C1086" s="5" t="s">
        <v>38</v>
      </c>
      <c r="D1086" s="5" t="s">
        <v>1399</v>
      </c>
      <c r="E1086" s="15" t="str">
        <f t="shared" si="186"/>
        <v>F001</v>
      </c>
      <c r="F1086" s="15" t="str">
        <f t="shared" si="176"/>
        <v>8323</v>
      </c>
      <c r="G1086" s="15" t="str">
        <f t="shared" si="177"/>
        <v>1-8</v>
      </c>
      <c r="H1086" s="5" t="s">
        <v>1371</v>
      </c>
      <c r="I1086" s="5">
        <f t="shared" si="178"/>
        <v>2</v>
      </c>
      <c r="J1086" s="5">
        <f t="shared" si="179"/>
        <v>2022</v>
      </c>
      <c r="K1086" s="5">
        <f t="shared" si="180"/>
        <v>1</v>
      </c>
      <c r="L1086" s="7">
        <f t="shared" si="181"/>
        <v>44593</v>
      </c>
      <c r="M1086" s="5" t="s">
        <v>1371</v>
      </c>
      <c r="U1086" s="5" t="s">
        <v>108</v>
      </c>
      <c r="V1086" s="5" t="str">
        <f t="shared" si="182"/>
        <v>empresa constructora y servicios generales akunta s.r.l.</v>
      </c>
      <c r="W1086" s="5" t="str">
        <f t="shared" si="183"/>
        <v>EMPRESA CONSTRUCTORA Y SERVICIOS GENERALES AKUNTA S.R.L.</v>
      </c>
      <c r="X1086" s="5" t="str">
        <f t="shared" si="184"/>
        <v>Empresa Constructora Y Servicios Generales Akunta S.R.L.</v>
      </c>
      <c r="Y1086" s="5">
        <v>20496149425</v>
      </c>
      <c r="Z1086" s="5" t="s">
        <v>34</v>
      </c>
      <c r="AA1086" s="5" t="s">
        <v>35</v>
      </c>
      <c r="AD1086" s="5" t="s">
        <v>36</v>
      </c>
      <c r="AE1086" s="5">
        <v>169.49</v>
      </c>
      <c r="AF1086" s="5">
        <v>0</v>
      </c>
      <c r="AG1086" s="5">
        <v>30.51</v>
      </c>
      <c r="AH1086" s="5">
        <f t="shared" si="185"/>
        <v>200</v>
      </c>
    </row>
    <row r="1087" spans="1:34" x14ac:dyDescent="0.25">
      <c r="A1087" s="5">
        <v>1072</v>
      </c>
      <c r="B1087" s="5" t="s">
        <v>49</v>
      </c>
      <c r="C1087" s="5" t="s">
        <v>30</v>
      </c>
      <c r="D1087" s="5" t="s">
        <v>1400</v>
      </c>
      <c r="E1087" s="15" t="str">
        <f t="shared" si="186"/>
        <v>B003</v>
      </c>
      <c r="F1087" s="15" t="str">
        <f t="shared" si="176"/>
        <v>12529</v>
      </c>
      <c r="G1087" s="15" t="str">
        <f t="shared" si="177"/>
        <v>3-1</v>
      </c>
      <c r="H1087" s="5" t="s">
        <v>1371</v>
      </c>
      <c r="I1087" s="5">
        <f t="shared" si="178"/>
        <v>2</v>
      </c>
      <c r="J1087" s="5">
        <f t="shared" si="179"/>
        <v>2022</v>
      </c>
      <c r="K1087" s="5">
        <f t="shared" si="180"/>
        <v>1</v>
      </c>
      <c r="L1087" s="7">
        <f t="shared" si="181"/>
        <v>44593</v>
      </c>
      <c r="M1087" s="5" t="s">
        <v>1371</v>
      </c>
      <c r="U1087" s="5" t="s">
        <v>33</v>
      </c>
      <c r="V1087" s="5" t="str">
        <f t="shared" si="182"/>
        <v>clientes - varios</v>
      </c>
      <c r="W1087" s="5" t="str">
        <f t="shared" si="183"/>
        <v>CLIENTES - VARIOS</v>
      </c>
      <c r="X1087" s="5" t="str">
        <f t="shared" si="184"/>
        <v>Clientes - Varios</v>
      </c>
      <c r="Y1087" s="5">
        <v>99999999</v>
      </c>
      <c r="Z1087" s="5" t="s">
        <v>34</v>
      </c>
      <c r="AA1087" s="5" t="s">
        <v>35</v>
      </c>
      <c r="AD1087" s="5" t="s">
        <v>36</v>
      </c>
      <c r="AE1087" s="5">
        <v>423.73</v>
      </c>
      <c r="AF1087" s="5">
        <v>0</v>
      </c>
      <c r="AG1087" s="5">
        <v>76.27</v>
      </c>
      <c r="AH1087" s="5">
        <f t="shared" si="185"/>
        <v>500</v>
      </c>
    </row>
    <row r="1088" spans="1:34" x14ac:dyDescent="0.25">
      <c r="A1088" s="5">
        <v>1073</v>
      </c>
      <c r="B1088" s="5" t="s">
        <v>29</v>
      </c>
      <c r="C1088" s="5" t="s">
        <v>30</v>
      </c>
      <c r="D1088" s="5" t="s">
        <v>1401</v>
      </c>
      <c r="E1088" s="15" t="str">
        <f t="shared" si="186"/>
        <v>B001</v>
      </c>
      <c r="F1088" s="15" t="str">
        <f t="shared" si="176"/>
        <v>17009</v>
      </c>
      <c r="G1088" s="15" t="str">
        <f t="shared" si="177"/>
        <v>1-1</v>
      </c>
      <c r="H1088" s="5" t="s">
        <v>1371</v>
      </c>
      <c r="I1088" s="5">
        <f t="shared" si="178"/>
        <v>2</v>
      </c>
      <c r="J1088" s="5">
        <f t="shared" si="179"/>
        <v>2022</v>
      </c>
      <c r="K1088" s="5">
        <f t="shared" si="180"/>
        <v>1</v>
      </c>
      <c r="L1088" s="7">
        <f t="shared" si="181"/>
        <v>44593</v>
      </c>
      <c r="M1088" s="5" t="s">
        <v>1371</v>
      </c>
      <c r="U1088" s="5" t="s">
        <v>33</v>
      </c>
      <c r="V1088" s="5" t="str">
        <f t="shared" si="182"/>
        <v>clientes - varios</v>
      </c>
      <c r="W1088" s="5" t="str">
        <f t="shared" si="183"/>
        <v>CLIENTES - VARIOS</v>
      </c>
      <c r="X1088" s="5" t="str">
        <f t="shared" si="184"/>
        <v>Clientes - Varios</v>
      </c>
      <c r="Y1088" s="5">
        <v>99999999</v>
      </c>
      <c r="Z1088" s="5" t="s">
        <v>34</v>
      </c>
      <c r="AA1088" s="5" t="s">
        <v>35</v>
      </c>
      <c r="AD1088" s="5" t="s">
        <v>36</v>
      </c>
      <c r="AE1088" s="5">
        <v>25.42</v>
      </c>
      <c r="AF1088" s="5">
        <v>0</v>
      </c>
      <c r="AG1088" s="5">
        <v>4.58</v>
      </c>
      <c r="AH1088" s="5">
        <f t="shared" si="185"/>
        <v>30</v>
      </c>
    </row>
    <row r="1089" spans="1:34" x14ac:dyDescent="0.25">
      <c r="A1089" s="5">
        <v>1074</v>
      </c>
      <c r="B1089" s="5" t="s">
        <v>49</v>
      </c>
      <c r="C1089" s="5" t="s">
        <v>30</v>
      </c>
      <c r="D1089" s="5" t="s">
        <v>1402</v>
      </c>
      <c r="E1089" s="15" t="str">
        <f t="shared" si="186"/>
        <v>B003</v>
      </c>
      <c r="F1089" s="15" t="str">
        <f t="shared" si="176"/>
        <v>12528</v>
      </c>
      <c r="G1089" s="15" t="str">
        <f t="shared" si="177"/>
        <v>3-1</v>
      </c>
      <c r="H1089" s="5" t="s">
        <v>1371</v>
      </c>
      <c r="I1089" s="5">
        <f t="shared" si="178"/>
        <v>2</v>
      </c>
      <c r="J1089" s="5">
        <f t="shared" si="179"/>
        <v>2022</v>
      </c>
      <c r="K1089" s="5">
        <f t="shared" si="180"/>
        <v>1</v>
      </c>
      <c r="L1089" s="7">
        <f t="shared" si="181"/>
        <v>44593</v>
      </c>
      <c r="M1089" s="5" t="s">
        <v>1371</v>
      </c>
      <c r="U1089" s="5" t="s">
        <v>33</v>
      </c>
      <c r="V1089" s="5" t="str">
        <f t="shared" si="182"/>
        <v>clientes - varios</v>
      </c>
      <c r="W1089" s="5" t="str">
        <f t="shared" si="183"/>
        <v>CLIENTES - VARIOS</v>
      </c>
      <c r="X1089" s="5" t="str">
        <f t="shared" si="184"/>
        <v>Clientes - Varios</v>
      </c>
      <c r="Y1089" s="5">
        <v>99999999</v>
      </c>
      <c r="Z1089" s="5" t="s">
        <v>34</v>
      </c>
      <c r="AA1089" s="5" t="s">
        <v>35</v>
      </c>
      <c r="AD1089" s="5" t="s">
        <v>36</v>
      </c>
      <c r="AE1089" s="5">
        <v>423.73</v>
      </c>
      <c r="AF1089" s="5">
        <v>0</v>
      </c>
      <c r="AG1089" s="5">
        <v>76.27</v>
      </c>
      <c r="AH1089" s="5">
        <f t="shared" si="185"/>
        <v>500</v>
      </c>
    </row>
    <row r="1090" spans="1:34" x14ac:dyDescent="0.25">
      <c r="A1090" s="5">
        <v>1075</v>
      </c>
      <c r="B1090" s="5" t="s">
        <v>49</v>
      </c>
      <c r="C1090" s="5" t="s">
        <v>30</v>
      </c>
      <c r="D1090" s="5" t="s">
        <v>1403</v>
      </c>
      <c r="E1090" s="15" t="str">
        <f t="shared" si="186"/>
        <v>B003</v>
      </c>
      <c r="F1090" s="15" t="str">
        <f t="shared" si="176"/>
        <v>12527</v>
      </c>
      <c r="G1090" s="15" t="str">
        <f t="shared" si="177"/>
        <v>3-1</v>
      </c>
      <c r="H1090" s="5" t="s">
        <v>1371</v>
      </c>
      <c r="I1090" s="5">
        <f t="shared" si="178"/>
        <v>2</v>
      </c>
      <c r="J1090" s="5">
        <f t="shared" si="179"/>
        <v>2022</v>
      </c>
      <c r="K1090" s="5">
        <f t="shared" si="180"/>
        <v>1</v>
      </c>
      <c r="L1090" s="7">
        <f t="shared" si="181"/>
        <v>44593</v>
      </c>
      <c r="M1090" s="5" t="s">
        <v>1371</v>
      </c>
      <c r="U1090" s="5" t="s">
        <v>33</v>
      </c>
      <c r="V1090" s="5" t="str">
        <f t="shared" si="182"/>
        <v>clientes - varios</v>
      </c>
      <c r="W1090" s="5" t="str">
        <f t="shared" si="183"/>
        <v>CLIENTES - VARIOS</v>
      </c>
      <c r="X1090" s="5" t="str">
        <f t="shared" si="184"/>
        <v>Clientes - Varios</v>
      </c>
      <c r="Y1090" s="5">
        <v>99999999</v>
      </c>
      <c r="Z1090" s="5" t="s">
        <v>34</v>
      </c>
      <c r="AA1090" s="5" t="s">
        <v>35</v>
      </c>
      <c r="AD1090" s="5" t="s">
        <v>36</v>
      </c>
      <c r="AE1090" s="5">
        <v>423.73</v>
      </c>
      <c r="AF1090" s="5">
        <v>0</v>
      </c>
      <c r="AG1090" s="5">
        <v>76.27</v>
      </c>
      <c r="AH1090" s="5">
        <f t="shared" si="185"/>
        <v>500</v>
      </c>
    </row>
    <row r="1091" spans="1:34" x14ac:dyDescent="0.25">
      <c r="A1091" s="5">
        <v>1076</v>
      </c>
      <c r="B1091" s="5" t="s">
        <v>29</v>
      </c>
      <c r="C1091" s="5" t="s">
        <v>30</v>
      </c>
      <c r="D1091" s="5" t="s">
        <v>1404</v>
      </c>
      <c r="E1091" s="15" t="str">
        <f t="shared" si="186"/>
        <v>B001</v>
      </c>
      <c r="F1091" s="15" t="str">
        <f t="shared" si="176"/>
        <v>17008</v>
      </c>
      <c r="G1091" s="15" t="str">
        <f t="shared" si="177"/>
        <v>1-1</v>
      </c>
      <c r="H1091" s="5" t="s">
        <v>1371</v>
      </c>
      <c r="I1091" s="5">
        <f t="shared" si="178"/>
        <v>2</v>
      </c>
      <c r="J1091" s="5">
        <f t="shared" si="179"/>
        <v>2022</v>
      </c>
      <c r="K1091" s="5">
        <f t="shared" si="180"/>
        <v>1</v>
      </c>
      <c r="L1091" s="7">
        <f t="shared" si="181"/>
        <v>44593</v>
      </c>
      <c r="M1091" s="5" t="s">
        <v>1371</v>
      </c>
      <c r="U1091" s="5" t="s">
        <v>33</v>
      </c>
      <c r="V1091" s="5" t="str">
        <f t="shared" si="182"/>
        <v>clientes - varios</v>
      </c>
      <c r="W1091" s="5" t="str">
        <f t="shared" si="183"/>
        <v>CLIENTES - VARIOS</v>
      </c>
      <c r="X1091" s="5" t="str">
        <f t="shared" si="184"/>
        <v>Clientes - Varios</v>
      </c>
      <c r="Y1091" s="5">
        <v>99999999</v>
      </c>
      <c r="Z1091" s="5" t="s">
        <v>34</v>
      </c>
      <c r="AA1091" s="5" t="s">
        <v>35</v>
      </c>
      <c r="AD1091" s="5" t="s">
        <v>36</v>
      </c>
      <c r="AE1091" s="5">
        <v>508.47</v>
      </c>
      <c r="AF1091" s="5">
        <v>0</v>
      </c>
      <c r="AG1091" s="5">
        <v>91.53</v>
      </c>
      <c r="AH1091" s="5">
        <f t="shared" si="185"/>
        <v>600</v>
      </c>
    </row>
    <row r="1092" spans="1:34" x14ac:dyDescent="0.25">
      <c r="A1092" s="5">
        <v>1077</v>
      </c>
      <c r="B1092" s="5" t="s">
        <v>29</v>
      </c>
      <c r="C1092" s="5" t="s">
        <v>30</v>
      </c>
      <c r="D1092" s="5" t="s">
        <v>1405</v>
      </c>
      <c r="E1092" s="15" t="str">
        <f t="shared" si="186"/>
        <v>B001</v>
      </c>
      <c r="F1092" s="15" t="str">
        <f t="shared" si="176"/>
        <v>17007</v>
      </c>
      <c r="G1092" s="15" t="str">
        <f t="shared" si="177"/>
        <v>1-1</v>
      </c>
      <c r="H1092" s="5" t="s">
        <v>1371</v>
      </c>
      <c r="I1092" s="5">
        <f t="shared" si="178"/>
        <v>2</v>
      </c>
      <c r="J1092" s="5">
        <f t="shared" si="179"/>
        <v>2022</v>
      </c>
      <c r="K1092" s="5">
        <f t="shared" si="180"/>
        <v>1</v>
      </c>
      <c r="L1092" s="7">
        <f t="shared" si="181"/>
        <v>44593</v>
      </c>
      <c r="M1092" s="5" t="s">
        <v>1371</v>
      </c>
      <c r="U1092" s="5" t="s">
        <v>33</v>
      </c>
      <c r="V1092" s="5" t="str">
        <f t="shared" si="182"/>
        <v>clientes - varios</v>
      </c>
      <c r="W1092" s="5" t="str">
        <f t="shared" si="183"/>
        <v>CLIENTES - VARIOS</v>
      </c>
      <c r="X1092" s="5" t="str">
        <f t="shared" si="184"/>
        <v>Clientes - Varios</v>
      </c>
      <c r="Y1092" s="5">
        <v>99999999</v>
      </c>
      <c r="Z1092" s="5" t="s">
        <v>34</v>
      </c>
      <c r="AA1092" s="5" t="s">
        <v>35</v>
      </c>
      <c r="AD1092" s="5" t="s">
        <v>36</v>
      </c>
      <c r="AE1092" s="5">
        <v>423.73</v>
      </c>
      <c r="AF1092" s="5">
        <v>0</v>
      </c>
      <c r="AG1092" s="5">
        <v>76.27</v>
      </c>
      <c r="AH1092" s="5">
        <f t="shared" si="185"/>
        <v>500</v>
      </c>
    </row>
    <row r="1093" spans="1:34" x14ac:dyDescent="0.25">
      <c r="A1093" s="5">
        <v>1078</v>
      </c>
      <c r="B1093" s="5" t="s">
        <v>29</v>
      </c>
      <c r="C1093" s="5" t="s">
        <v>30</v>
      </c>
      <c r="D1093" s="5" t="s">
        <v>1406</v>
      </c>
      <c r="E1093" s="15" t="str">
        <f t="shared" si="186"/>
        <v>B001</v>
      </c>
      <c r="F1093" s="15" t="str">
        <f t="shared" si="176"/>
        <v>17006</v>
      </c>
      <c r="G1093" s="15" t="str">
        <f t="shared" si="177"/>
        <v>1-1</v>
      </c>
      <c r="H1093" s="5" t="s">
        <v>1371</v>
      </c>
      <c r="I1093" s="5">
        <f t="shared" si="178"/>
        <v>2</v>
      </c>
      <c r="J1093" s="5">
        <f t="shared" si="179"/>
        <v>2022</v>
      </c>
      <c r="K1093" s="5">
        <f t="shared" si="180"/>
        <v>1</v>
      </c>
      <c r="L1093" s="7">
        <f t="shared" si="181"/>
        <v>44593</v>
      </c>
      <c r="M1093" s="5" t="s">
        <v>1371</v>
      </c>
      <c r="U1093" s="5" t="s">
        <v>33</v>
      </c>
      <c r="V1093" s="5" t="str">
        <f t="shared" si="182"/>
        <v>clientes - varios</v>
      </c>
      <c r="W1093" s="5" t="str">
        <f t="shared" si="183"/>
        <v>CLIENTES - VARIOS</v>
      </c>
      <c r="X1093" s="5" t="str">
        <f t="shared" si="184"/>
        <v>Clientes - Varios</v>
      </c>
      <c r="Y1093" s="5">
        <v>99999999</v>
      </c>
      <c r="Z1093" s="5" t="s">
        <v>34</v>
      </c>
      <c r="AA1093" s="5" t="s">
        <v>35</v>
      </c>
      <c r="AD1093" s="5" t="s">
        <v>36</v>
      </c>
      <c r="AE1093" s="5">
        <v>211.86</v>
      </c>
      <c r="AF1093" s="5">
        <v>0</v>
      </c>
      <c r="AG1093" s="5">
        <v>38.14</v>
      </c>
      <c r="AH1093" s="5">
        <f t="shared" si="185"/>
        <v>250</v>
      </c>
    </row>
    <row r="1094" spans="1:34" x14ac:dyDescent="0.25">
      <c r="A1094" s="5">
        <v>1079</v>
      </c>
      <c r="B1094" s="5" t="s">
        <v>29</v>
      </c>
      <c r="C1094" s="5" t="s">
        <v>30</v>
      </c>
      <c r="D1094" s="5" t="s">
        <v>1407</v>
      </c>
      <c r="E1094" s="15" t="str">
        <f t="shared" si="186"/>
        <v>B001</v>
      </c>
      <c r="F1094" s="15" t="str">
        <f t="shared" si="176"/>
        <v>17005</v>
      </c>
      <c r="G1094" s="15" t="str">
        <f t="shared" si="177"/>
        <v>1-1</v>
      </c>
      <c r="H1094" s="5" t="s">
        <v>1371</v>
      </c>
      <c r="I1094" s="5">
        <f t="shared" si="178"/>
        <v>2</v>
      </c>
      <c r="J1094" s="5">
        <f t="shared" si="179"/>
        <v>2022</v>
      </c>
      <c r="K1094" s="5">
        <f t="shared" si="180"/>
        <v>1</v>
      </c>
      <c r="L1094" s="7">
        <f t="shared" si="181"/>
        <v>44593</v>
      </c>
      <c r="M1094" s="5" t="s">
        <v>1371</v>
      </c>
      <c r="U1094" s="5" t="s">
        <v>33</v>
      </c>
      <c r="V1094" s="5" t="str">
        <f t="shared" si="182"/>
        <v>clientes - varios</v>
      </c>
      <c r="W1094" s="5" t="str">
        <f t="shared" si="183"/>
        <v>CLIENTES - VARIOS</v>
      </c>
      <c r="X1094" s="5" t="str">
        <f t="shared" si="184"/>
        <v>Clientes - Varios</v>
      </c>
      <c r="Y1094" s="5">
        <v>99999999</v>
      </c>
      <c r="Z1094" s="5" t="s">
        <v>34</v>
      </c>
      <c r="AA1094" s="5" t="s">
        <v>35</v>
      </c>
      <c r="AD1094" s="5" t="s">
        <v>36</v>
      </c>
      <c r="AE1094" s="5">
        <v>211.87</v>
      </c>
      <c r="AF1094" s="5">
        <v>0</v>
      </c>
      <c r="AG1094" s="5">
        <v>38.14</v>
      </c>
      <c r="AH1094" s="5">
        <f t="shared" si="185"/>
        <v>250.01</v>
      </c>
    </row>
    <row r="1095" spans="1:34" x14ac:dyDescent="0.25">
      <c r="A1095" s="5">
        <v>1080</v>
      </c>
      <c r="B1095" s="5" t="s">
        <v>29</v>
      </c>
      <c r="C1095" s="5" t="s">
        <v>30</v>
      </c>
      <c r="D1095" s="5" t="s">
        <v>1408</v>
      </c>
      <c r="E1095" s="15" t="str">
        <f t="shared" si="186"/>
        <v>B001</v>
      </c>
      <c r="F1095" s="15" t="str">
        <f t="shared" si="176"/>
        <v>17004</v>
      </c>
      <c r="G1095" s="15" t="str">
        <f t="shared" si="177"/>
        <v>1-1</v>
      </c>
      <c r="H1095" s="5" t="s">
        <v>1371</v>
      </c>
      <c r="I1095" s="5">
        <f t="shared" si="178"/>
        <v>2</v>
      </c>
      <c r="J1095" s="5">
        <f t="shared" si="179"/>
        <v>2022</v>
      </c>
      <c r="K1095" s="5">
        <f t="shared" si="180"/>
        <v>1</v>
      </c>
      <c r="L1095" s="7">
        <f t="shared" si="181"/>
        <v>44593</v>
      </c>
      <c r="M1095" s="5" t="s">
        <v>1371</v>
      </c>
      <c r="U1095" s="5" t="s">
        <v>33</v>
      </c>
      <c r="V1095" s="5" t="str">
        <f t="shared" si="182"/>
        <v>clientes - varios</v>
      </c>
      <c r="W1095" s="5" t="str">
        <f t="shared" si="183"/>
        <v>CLIENTES - VARIOS</v>
      </c>
      <c r="X1095" s="5" t="str">
        <f t="shared" si="184"/>
        <v>Clientes - Varios</v>
      </c>
      <c r="Y1095" s="5">
        <v>99999999</v>
      </c>
      <c r="Z1095" s="5" t="s">
        <v>34</v>
      </c>
      <c r="AA1095" s="5" t="s">
        <v>35</v>
      </c>
      <c r="AD1095" s="5" t="s">
        <v>36</v>
      </c>
      <c r="AE1095" s="5">
        <v>423.73</v>
      </c>
      <c r="AF1095" s="5">
        <v>0</v>
      </c>
      <c r="AG1095" s="5">
        <v>76.27</v>
      </c>
      <c r="AH1095" s="5">
        <f t="shared" si="185"/>
        <v>500</v>
      </c>
    </row>
    <row r="1096" spans="1:34" x14ac:dyDescent="0.25">
      <c r="A1096" s="5">
        <v>1081</v>
      </c>
      <c r="B1096" s="5" t="s">
        <v>49</v>
      </c>
      <c r="C1096" s="5" t="s">
        <v>30</v>
      </c>
      <c r="D1096" s="5" t="s">
        <v>1409</v>
      </c>
      <c r="E1096" s="15" t="str">
        <f t="shared" si="186"/>
        <v>B003</v>
      </c>
      <c r="F1096" s="15" t="str">
        <f t="shared" si="176"/>
        <v>12526</v>
      </c>
      <c r="G1096" s="15" t="str">
        <f t="shared" si="177"/>
        <v>3-1</v>
      </c>
      <c r="H1096" s="5" t="s">
        <v>1371</v>
      </c>
      <c r="I1096" s="5">
        <f t="shared" si="178"/>
        <v>2</v>
      </c>
      <c r="J1096" s="5">
        <f t="shared" si="179"/>
        <v>2022</v>
      </c>
      <c r="K1096" s="5">
        <f t="shared" si="180"/>
        <v>1</v>
      </c>
      <c r="L1096" s="7">
        <f t="shared" si="181"/>
        <v>44593</v>
      </c>
      <c r="M1096" s="5" t="s">
        <v>1371</v>
      </c>
      <c r="U1096" s="5" t="s">
        <v>33</v>
      </c>
      <c r="V1096" s="5" t="str">
        <f t="shared" si="182"/>
        <v>clientes - varios</v>
      </c>
      <c r="W1096" s="5" t="str">
        <f t="shared" si="183"/>
        <v>CLIENTES - VARIOS</v>
      </c>
      <c r="X1096" s="5" t="str">
        <f t="shared" si="184"/>
        <v>Clientes - Varios</v>
      </c>
      <c r="Y1096" s="5">
        <v>99999999</v>
      </c>
      <c r="Z1096" s="5" t="s">
        <v>34</v>
      </c>
      <c r="AA1096" s="5" t="s">
        <v>35</v>
      </c>
      <c r="AD1096" s="5" t="s">
        <v>36</v>
      </c>
      <c r="AE1096" s="5">
        <v>423.73</v>
      </c>
      <c r="AF1096" s="5">
        <v>0</v>
      </c>
      <c r="AG1096" s="5">
        <v>76.27</v>
      </c>
      <c r="AH1096" s="5">
        <f t="shared" si="185"/>
        <v>500</v>
      </c>
    </row>
    <row r="1097" spans="1:34" x14ac:dyDescent="0.25">
      <c r="A1097" s="5">
        <v>1082</v>
      </c>
      <c r="B1097" s="5" t="s">
        <v>49</v>
      </c>
      <c r="C1097" s="5" t="s">
        <v>30</v>
      </c>
      <c r="D1097" s="5" t="s">
        <v>1410</v>
      </c>
      <c r="E1097" s="15" t="str">
        <f t="shared" si="186"/>
        <v>B003</v>
      </c>
      <c r="F1097" s="15" t="str">
        <f t="shared" si="176"/>
        <v>12525</v>
      </c>
      <c r="G1097" s="15" t="str">
        <f t="shared" si="177"/>
        <v>3-1</v>
      </c>
      <c r="H1097" s="5" t="s">
        <v>1371</v>
      </c>
      <c r="I1097" s="5">
        <f t="shared" si="178"/>
        <v>2</v>
      </c>
      <c r="J1097" s="5">
        <f t="shared" si="179"/>
        <v>2022</v>
      </c>
      <c r="K1097" s="5">
        <f t="shared" si="180"/>
        <v>1</v>
      </c>
      <c r="L1097" s="7">
        <f t="shared" si="181"/>
        <v>44593</v>
      </c>
      <c r="M1097" s="5" t="s">
        <v>1371</v>
      </c>
      <c r="U1097" s="5" t="s">
        <v>33</v>
      </c>
      <c r="V1097" s="5" t="str">
        <f t="shared" si="182"/>
        <v>clientes - varios</v>
      </c>
      <c r="W1097" s="5" t="str">
        <f t="shared" si="183"/>
        <v>CLIENTES - VARIOS</v>
      </c>
      <c r="X1097" s="5" t="str">
        <f t="shared" si="184"/>
        <v>Clientes - Varios</v>
      </c>
      <c r="Y1097" s="5">
        <v>99999999</v>
      </c>
      <c r="Z1097" s="5" t="s">
        <v>34</v>
      </c>
      <c r="AA1097" s="5" t="s">
        <v>35</v>
      </c>
      <c r="AD1097" s="5" t="s">
        <v>36</v>
      </c>
      <c r="AE1097" s="5">
        <v>423.73</v>
      </c>
      <c r="AF1097" s="5">
        <v>0</v>
      </c>
      <c r="AG1097" s="5">
        <v>76.27</v>
      </c>
      <c r="AH1097" s="5">
        <f t="shared" si="185"/>
        <v>500</v>
      </c>
    </row>
    <row r="1098" spans="1:34" x14ac:dyDescent="0.25">
      <c r="A1098" s="5">
        <v>1083</v>
      </c>
      <c r="B1098" s="5" t="s">
        <v>49</v>
      </c>
      <c r="C1098" s="5" t="s">
        <v>30</v>
      </c>
      <c r="D1098" s="5" t="s">
        <v>1411</v>
      </c>
      <c r="E1098" s="15" t="str">
        <f t="shared" si="186"/>
        <v>B003</v>
      </c>
      <c r="F1098" s="15" t="str">
        <f t="shared" si="176"/>
        <v>12524</v>
      </c>
      <c r="G1098" s="15" t="str">
        <f t="shared" si="177"/>
        <v>3-1</v>
      </c>
      <c r="H1098" s="5" t="s">
        <v>1371</v>
      </c>
      <c r="I1098" s="5">
        <f t="shared" si="178"/>
        <v>2</v>
      </c>
      <c r="J1098" s="5">
        <f t="shared" si="179"/>
        <v>2022</v>
      </c>
      <c r="K1098" s="5">
        <f t="shared" si="180"/>
        <v>1</v>
      </c>
      <c r="L1098" s="7">
        <f t="shared" si="181"/>
        <v>44593</v>
      </c>
      <c r="M1098" s="5" t="s">
        <v>1371</v>
      </c>
      <c r="U1098" s="5" t="s">
        <v>33</v>
      </c>
      <c r="V1098" s="5" t="str">
        <f t="shared" si="182"/>
        <v>clientes - varios</v>
      </c>
      <c r="W1098" s="5" t="str">
        <f t="shared" si="183"/>
        <v>CLIENTES - VARIOS</v>
      </c>
      <c r="X1098" s="5" t="str">
        <f t="shared" si="184"/>
        <v>Clientes - Varios</v>
      </c>
      <c r="Y1098" s="5">
        <v>99999999</v>
      </c>
      <c r="Z1098" s="5" t="s">
        <v>34</v>
      </c>
      <c r="AA1098" s="5" t="s">
        <v>35</v>
      </c>
      <c r="AD1098" s="5" t="s">
        <v>36</v>
      </c>
      <c r="AE1098" s="5">
        <v>77.97</v>
      </c>
      <c r="AF1098" s="5">
        <v>0</v>
      </c>
      <c r="AG1098" s="5">
        <v>14.03</v>
      </c>
      <c r="AH1098" s="5">
        <f t="shared" si="185"/>
        <v>92</v>
      </c>
    </row>
    <row r="1099" spans="1:34" x14ac:dyDescent="0.25">
      <c r="A1099" s="5">
        <v>1084</v>
      </c>
      <c r="B1099" s="5" t="s">
        <v>29</v>
      </c>
      <c r="C1099" s="5" t="s">
        <v>30</v>
      </c>
      <c r="D1099" s="5" t="s">
        <v>1412</v>
      </c>
      <c r="E1099" s="15" t="str">
        <f t="shared" si="186"/>
        <v>B001</v>
      </c>
      <c r="F1099" s="15" t="str">
        <f t="shared" si="176"/>
        <v>17003</v>
      </c>
      <c r="G1099" s="15" t="str">
        <f t="shared" si="177"/>
        <v>1-1</v>
      </c>
      <c r="H1099" s="5" t="s">
        <v>1371</v>
      </c>
      <c r="I1099" s="5">
        <f t="shared" si="178"/>
        <v>2</v>
      </c>
      <c r="J1099" s="5">
        <f t="shared" si="179"/>
        <v>2022</v>
      </c>
      <c r="K1099" s="5">
        <f t="shared" si="180"/>
        <v>1</v>
      </c>
      <c r="L1099" s="7">
        <f t="shared" si="181"/>
        <v>44593</v>
      </c>
      <c r="M1099" s="5" t="s">
        <v>1371</v>
      </c>
      <c r="U1099" s="5" t="s">
        <v>33</v>
      </c>
      <c r="V1099" s="5" t="str">
        <f t="shared" si="182"/>
        <v>clientes - varios</v>
      </c>
      <c r="W1099" s="5" t="str">
        <f t="shared" si="183"/>
        <v>CLIENTES - VARIOS</v>
      </c>
      <c r="X1099" s="5" t="str">
        <f t="shared" si="184"/>
        <v>Clientes - Varios</v>
      </c>
      <c r="Y1099" s="5">
        <v>99999999</v>
      </c>
      <c r="Z1099" s="5" t="s">
        <v>34</v>
      </c>
      <c r="AA1099" s="5" t="s">
        <v>35</v>
      </c>
      <c r="AD1099" s="5" t="s">
        <v>36</v>
      </c>
      <c r="AE1099" s="5">
        <v>211.87</v>
      </c>
      <c r="AF1099" s="5">
        <v>0</v>
      </c>
      <c r="AG1099" s="5">
        <v>38.14</v>
      </c>
      <c r="AH1099" s="5">
        <f t="shared" si="185"/>
        <v>250.01</v>
      </c>
    </row>
    <row r="1100" spans="1:34" x14ac:dyDescent="0.25">
      <c r="A1100" s="5">
        <v>1085</v>
      </c>
      <c r="B1100" s="5" t="s">
        <v>29</v>
      </c>
      <c r="C1100" s="5" t="s">
        <v>38</v>
      </c>
      <c r="D1100" s="5" t="s">
        <v>1413</v>
      </c>
      <c r="E1100" s="15" t="str">
        <f t="shared" si="186"/>
        <v>F001</v>
      </c>
      <c r="F1100" s="15" t="str">
        <f t="shared" si="176"/>
        <v>8322</v>
      </c>
      <c r="G1100" s="15" t="str">
        <f t="shared" si="177"/>
        <v>1-8</v>
      </c>
      <c r="H1100" s="5" t="s">
        <v>1371</v>
      </c>
      <c r="I1100" s="5">
        <f t="shared" si="178"/>
        <v>2</v>
      </c>
      <c r="J1100" s="5">
        <f t="shared" si="179"/>
        <v>2022</v>
      </c>
      <c r="K1100" s="5">
        <f t="shared" si="180"/>
        <v>1</v>
      </c>
      <c r="L1100" s="7">
        <f t="shared" si="181"/>
        <v>44593</v>
      </c>
      <c r="M1100" s="5" t="s">
        <v>1371</v>
      </c>
      <c r="R1100" s="5" t="s">
        <v>395</v>
      </c>
      <c r="S1100" s="5" t="s">
        <v>168</v>
      </c>
      <c r="T1100" s="5" t="s">
        <v>169</v>
      </c>
      <c r="U1100" s="5" t="s">
        <v>1414</v>
      </c>
      <c r="V1100" s="5" t="str">
        <f t="shared" si="182"/>
        <v>enerconst e.i.r.l.</v>
      </c>
      <c r="W1100" s="5" t="str">
        <f t="shared" si="183"/>
        <v>ENERCONST E.I.R.L.</v>
      </c>
      <c r="X1100" s="5" t="str">
        <f t="shared" si="184"/>
        <v>Enerconst E.I.R.L.</v>
      </c>
      <c r="Y1100" s="5">
        <v>20603400551</v>
      </c>
      <c r="Z1100" s="5" t="s">
        <v>34</v>
      </c>
      <c r="AA1100" s="5" t="s">
        <v>35</v>
      </c>
      <c r="AD1100" s="5" t="s">
        <v>36</v>
      </c>
      <c r="AE1100" s="5">
        <v>205.93</v>
      </c>
      <c r="AF1100" s="5">
        <v>0</v>
      </c>
      <c r="AG1100" s="5">
        <v>37.07</v>
      </c>
      <c r="AH1100" s="5">
        <f t="shared" si="185"/>
        <v>243</v>
      </c>
    </row>
    <row r="1101" spans="1:34" x14ac:dyDescent="0.25">
      <c r="A1101" s="5">
        <v>1086</v>
      </c>
      <c r="B1101" s="5" t="s">
        <v>29</v>
      </c>
      <c r="C1101" s="5" t="s">
        <v>30</v>
      </c>
      <c r="D1101" s="5" t="s">
        <v>1415</v>
      </c>
      <c r="E1101" s="15" t="str">
        <f t="shared" si="186"/>
        <v>B001</v>
      </c>
      <c r="F1101" s="15" t="str">
        <f t="shared" si="176"/>
        <v>17002</v>
      </c>
      <c r="G1101" s="15" t="str">
        <f t="shared" si="177"/>
        <v>1-1</v>
      </c>
      <c r="H1101" s="5" t="s">
        <v>1371</v>
      </c>
      <c r="I1101" s="5">
        <f t="shared" si="178"/>
        <v>2</v>
      </c>
      <c r="J1101" s="5">
        <f t="shared" si="179"/>
        <v>2022</v>
      </c>
      <c r="K1101" s="5">
        <f t="shared" si="180"/>
        <v>1</v>
      </c>
      <c r="L1101" s="7">
        <f t="shared" si="181"/>
        <v>44593</v>
      </c>
      <c r="M1101" s="5" t="s">
        <v>1371</v>
      </c>
      <c r="U1101" s="5" t="s">
        <v>33</v>
      </c>
      <c r="V1101" s="5" t="str">
        <f t="shared" si="182"/>
        <v>clientes - varios</v>
      </c>
      <c r="W1101" s="5" t="str">
        <f t="shared" si="183"/>
        <v>CLIENTES - VARIOS</v>
      </c>
      <c r="X1101" s="5" t="str">
        <f t="shared" si="184"/>
        <v>Clientes - Varios</v>
      </c>
      <c r="Y1101" s="5">
        <v>99999999</v>
      </c>
      <c r="Z1101" s="5" t="s">
        <v>34</v>
      </c>
      <c r="AA1101" s="5" t="s">
        <v>35</v>
      </c>
      <c r="AD1101" s="5" t="s">
        <v>36</v>
      </c>
      <c r="AE1101" s="5">
        <v>211.87</v>
      </c>
      <c r="AF1101" s="5">
        <v>0</v>
      </c>
      <c r="AG1101" s="5">
        <v>38.14</v>
      </c>
      <c r="AH1101" s="5">
        <f t="shared" si="185"/>
        <v>250.01</v>
      </c>
    </row>
    <row r="1102" spans="1:34" x14ac:dyDescent="0.25">
      <c r="A1102" s="5">
        <v>1087</v>
      </c>
      <c r="B1102" s="5" t="s">
        <v>29</v>
      </c>
      <c r="C1102" s="5" t="s">
        <v>30</v>
      </c>
      <c r="D1102" s="5" t="s">
        <v>1416</v>
      </c>
      <c r="E1102" s="15" t="str">
        <f t="shared" si="186"/>
        <v>B001</v>
      </c>
      <c r="F1102" s="15" t="str">
        <f t="shared" si="176"/>
        <v>17001</v>
      </c>
      <c r="G1102" s="15" t="str">
        <f t="shared" si="177"/>
        <v>1-1</v>
      </c>
      <c r="H1102" s="5" t="s">
        <v>1371</v>
      </c>
      <c r="I1102" s="5">
        <f t="shared" si="178"/>
        <v>2</v>
      </c>
      <c r="J1102" s="5">
        <f t="shared" si="179"/>
        <v>2022</v>
      </c>
      <c r="K1102" s="5">
        <f t="shared" si="180"/>
        <v>1</v>
      </c>
      <c r="L1102" s="7">
        <f t="shared" si="181"/>
        <v>44593</v>
      </c>
      <c r="M1102" s="5" t="s">
        <v>1371</v>
      </c>
      <c r="U1102" s="5" t="s">
        <v>33</v>
      </c>
      <c r="V1102" s="5" t="str">
        <f t="shared" si="182"/>
        <v>clientes - varios</v>
      </c>
      <c r="W1102" s="5" t="str">
        <f t="shared" si="183"/>
        <v>CLIENTES - VARIOS</v>
      </c>
      <c r="X1102" s="5" t="str">
        <f t="shared" si="184"/>
        <v>Clientes - Varios</v>
      </c>
      <c r="Y1102" s="5">
        <v>99999999</v>
      </c>
      <c r="Z1102" s="5" t="s">
        <v>34</v>
      </c>
      <c r="AA1102" s="5" t="s">
        <v>35</v>
      </c>
      <c r="AD1102" s="5" t="s">
        <v>36</v>
      </c>
      <c r="AE1102" s="5">
        <v>423.73</v>
      </c>
      <c r="AF1102" s="5">
        <v>0</v>
      </c>
      <c r="AG1102" s="5">
        <v>76.27</v>
      </c>
      <c r="AH1102" s="5">
        <f t="shared" si="185"/>
        <v>500</v>
      </c>
    </row>
    <row r="1103" spans="1:34" x14ac:dyDescent="0.25">
      <c r="A1103" s="5">
        <v>1088</v>
      </c>
      <c r="B1103" s="5" t="s">
        <v>29</v>
      </c>
      <c r="C1103" s="5" t="s">
        <v>30</v>
      </c>
      <c r="D1103" s="5" t="s">
        <v>1417</v>
      </c>
      <c r="E1103" s="15" t="str">
        <f t="shared" si="186"/>
        <v>B001</v>
      </c>
      <c r="F1103" s="15" t="str">
        <f t="shared" si="176"/>
        <v>17000</v>
      </c>
      <c r="G1103" s="15" t="str">
        <f t="shared" si="177"/>
        <v>1-1</v>
      </c>
      <c r="H1103" s="5" t="s">
        <v>1371</v>
      </c>
      <c r="I1103" s="5">
        <f t="shared" si="178"/>
        <v>2</v>
      </c>
      <c r="J1103" s="5">
        <f t="shared" si="179"/>
        <v>2022</v>
      </c>
      <c r="K1103" s="5">
        <f t="shared" si="180"/>
        <v>1</v>
      </c>
      <c r="L1103" s="7">
        <f t="shared" si="181"/>
        <v>44593</v>
      </c>
      <c r="M1103" s="5" t="s">
        <v>1371</v>
      </c>
      <c r="U1103" s="5" t="s">
        <v>33</v>
      </c>
      <c r="V1103" s="5" t="str">
        <f t="shared" si="182"/>
        <v>clientes - varios</v>
      </c>
      <c r="W1103" s="5" t="str">
        <f t="shared" si="183"/>
        <v>CLIENTES - VARIOS</v>
      </c>
      <c r="X1103" s="5" t="str">
        <f t="shared" si="184"/>
        <v>Clientes - Varios</v>
      </c>
      <c r="Y1103" s="5">
        <v>99999999</v>
      </c>
      <c r="Z1103" s="5" t="s">
        <v>34</v>
      </c>
      <c r="AA1103" s="5" t="s">
        <v>35</v>
      </c>
      <c r="AD1103" s="5" t="s">
        <v>36</v>
      </c>
      <c r="AE1103" s="5">
        <v>423.73</v>
      </c>
      <c r="AF1103" s="5">
        <v>0</v>
      </c>
      <c r="AG1103" s="5">
        <v>76.27</v>
      </c>
      <c r="AH1103" s="5">
        <f t="shared" si="185"/>
        <v>500</v>
      </c>
    </row>
    <row r="1104" spans="1:34" x14ac:dyDescent="0.25">
      <c r="A1104" s="5">
        <v>1089</v>
      </c>
      <c r="B1104" s="5" t="s">
        <v>29</v>
      </c>
      <c r="C1104" s="5" t="s">
        <v>30</v>
      </c>
      <c r="D1104" s="5" t="s">
        <v>1418</v>
      </c>
      <c r="E1104" s="15" t="str">
        <f t="shared" si="186"/>
        <v>B001</v>
      </c>
      <c r="F1104" s="15" t="str">
        <f t="shared" si="176"/>
        <v>16999</v>
      </c>
      <c r="G1104" s="15" t="str">
        <f t="shared" si="177"/>
        <v>1-1</v>
      </c>
      <c r="H1104" s="5" t="s">
        <v>1371</v>
      </c>
      <c r="I1104" s="5">
        <f t="shared" si="178"/>
        <v>2</v>
      </c>
      <c r="J1104" s="5">
        <f t="shared" si="179"/>
        <v>2022</v>
      </c>
      <c r="K1104" s="5">
        <f t="shared" si="180"/>
        <v>1</v>
      </c>
      <c r="L1104" s="7">
        <f t="shared" si="181"/>
        <v>44593</v>
      </c>
      <c r="M1104" s="5" t="s">
        <v>1371</v>
      </c>
      <c r="U1104" s="5" t="s">
        <v>33</v>
      </c>
      <c r="V1104" s="5" t="str">
        <f t="shared" si="182"/>
        <v>clientes - varios</v>
      </c>
      <c r="W1104" s="5" t="str">
        <f t="shared" si="183"/>
        <v>CLIENTES - VARIOS</v>
      </c>
      <c r="X1104" s="5" t="str">
        <f t="shared" si="184"/>
        <v>Clientes - Varios</v>
      </c>
      <c r="Y1104" s="5">
        <v>99999999</v>
      </c>
      <c r="Z1104" s="5" t="s">
        <v>34</v>
      </c>
      <c r="AA1104" s="5" t="s">
        <v>35</v>
      </c>
      <c r="AD1104" s="5" t="s">
        <v>36</v>
      </c>
      <c r="AE1104" s="5">
        <v>211.86</v>
      </c>
      <c r="AF1104" s="5">
        <v>0</v>
      </c>
      <c r="AG1104" s="5">
        <v>38.14</v>
      </c>
      <c r="AH1104" s="5">
        <f t="shared" si="185"/>
        <v>250</v>
      </c>
    </row>
    <row r="1105" spans="1:34" x14ac:dyDescent="0.25">
      <c r="A1105" s="5">
        <v>1090</v>
      </c>
      <c r="B1105" s="5" t="s">
        <v>29</v>
      </c>
      <c r="C1105" s="5" t="s">
        <v>30</v>
      </c>
      <c r="D1105" s="5" t="s">
        <v>1419</v>
      </c>
      <c r="E1105" s="15" t="str">
        <f t="shared" si="186"/>
        <v>B001</v>
      </c>
      <c r="F1105" s="15" t="str">
        <f t="shared" ref="F1105:F1168" si="187">IF(LEFT(RIGHT(D1105,5),1)="-",RIGHT(D1105,4),RIGHT(D1105,5))</f>
        <v>16998</v>
      </c>
      <c r="G1105" s="15" t="str">
        <f t="shared" ref="G1105:G1168" si="188">MID(D1105,4,3)</f>
        <v>1-1</v>
      </c>
      <c r="H1105" s="5" t="s">
        <v>1371</v>
      </c>
      <c r="I1105" s="5">
        <f t="shared" ref="I1105:I1168" si="189">MONTH(H1105)</f>
        <v>2</v>
      </c>
      <c r="J1105" s="5">
        <f t="shared" ref="J1105:J1168" si="190">YEAR(H1105)</f>
        <v>2022</v>
      </c>
      <c r="K1105" s="5">
        <f t="shared" ref="K1105:K1168" si="191">DAY(H1105)</f>
        <v>1</v>
      </c>
      <c r="L1105" s="7">
        <f t="shared" ref="L1105:L1168" si="192">DATE(J1105,I1105,K1105)</f>
        <v>44593</v>
      </c>
      <c r="M1105" s="5" t="s">
        <v>1371</v>
      </c>
      <c r="U1105" s="5" t="s">
        <v>33</v>
      </c>
      <c r="V1105" s="5" t="str">
        <f t="shared" ref="V1105:V1168" si="193">LOWER(U1105)</f>
        <v>clientes - varios</v>
      </c>
      <c r="W1105" s="5" t="str">
        <f t="shared" ref="W1105:W1168" si="194">UPPER(U1105)</f>
        <v>CLIENTES - VARIOS</v>
      </c>
      <c r="X1105" s="5" t="str">
        <f t="shared" ref="X1105:X1168" si="195">PROPER(W1105)</f>
        <v>Clientes - Varios</v>
      </c>
      <c r="Y1105" s="5">
        <v>99999999</v>
      </c>
      <c r="Z1105" s="5" t="s">
        <v>34</v>
      </c>
      <c r="AA1105" s="5" t="s">
        <v>35</v>
      </c>
      <c r="AD1105" s="5" t="s">
        <v>36</v>
      </c>
      <c r="AE1105" s="5">
        <v>211.86</v>
      </c>
      <c r="AF1105" s="5">
        <v>0</v>
      </c>
      <c r="AG1105" s="5">
        <v>38.14</v>
      </c>
      <c r="AH1105" s="5">
        <f t="shared" ref="AH1105:AH1168" si="196">AE1105+AG1105</f>
        <v>250</v>
      </c>
    </row>
    <row r="1106" spans="1:34" x14ac:dyDescent="0.25">
      <c r="A1106" s="5">
        <v>1091</v>
      </c>
      <c r="B1106" s="5" t="s">
        <v>29</v>
      </c>
      <c r="C1106" s="5" t="s">
        <v>30</v>
      </c>
      <c r="D1106" s="5" t="s">
        <v>1420</v>
      </c>
      <c r="E1106" s="15" t="str">
        <f t="shared" ref="E1106:E1169" si="197">LEFT(D1106,4)</f>
        <v>B001</v>
      </c>
      <c r="F1106" s="15" t="str">
        <f t="shared" si="187"/>
        <v>16997</v>
      </c>
      <c r="G1106" s="15" t="str">
        <f t="shared" si="188"/>
        <v>1-1</v>
      </c>
      <c r="H1106" s="5" t="s">
        <v>1371</v>
      </c>
      <c r="I1106" s="5">
        <f t="shared" si="189"/>
        <v>2</v>
      </c>
      <c r="J1106" s="5">
        <f t="shared" si="190"/>
        <v>2022</v>
      </c>
      <c r="K1106" s="5">
        <f t="shared" si="191"/>
        <v>1</v>
      </c>
      <c r="L1106" s="7">
        <f t="shared" si="192"/>
        <v>44593</v>
      </c>
      <c r="M1106" s="5" t="s">
        <v>1371</v>
      </c>
      <c r="U1106" s="5" t="s">
        <v>33</v>
      </c>
      <c r="V1106" s="5" t="str">
        <f t="shared" si="193"/>
        <v>clientes - varios</v>
      </c>
      <c r="W1106" s="5" t="str">
        <f t="shared" si="194"/>
        <v>CLIENTES - VARIOS</v>
      </c>
      <c r="X1106" s="5" t="str">
        <f t="shared" si="195"/>
        <v>Clientes - Varios</v>
      </c>
      <c r="Y1106" s="5">
        <v>99999999</v>
      </c>
      <c r="Z1106" s="5" t="s">
        <v>34</v>
      </c>
      <c r="AA1106" s="5" t="s">
        <v>35</v>
      </c>
      <c r="AD1106" s="5" t="s">
        <v>36</v>
      </c>
      <c r="AE1106" s="5">
        <v>211.86</v>
      </c>
      <c r="AF1106" s="5">
        <v>0</v>
      </c>
      <c r="AG1106" s="5">
        <v>38.14</v>
      </c>
      <c r="AH1106" s="5">
        <f t="shared" si="196"/>
        <v>250</v>
      </c>
    </row>
    <row r="1107" spans="1:34" x14ac:dyDescent="0.25">
      <c r="A1107" s="5">
        <v>1092</v>
      </c>
      <c r="B1107" s="5" t="s">
        <v>29</v>
      </c>
      <c r="C1107" s="5" t="s">
        <v>30</v>
      </c>
      <c r="D1107" s="5" t="s">
        <v>1421</v>
      </c>
      <c r="E1107" s="15" t="str">
        <f t="shared" si="197"/>
        <v>B001</v>
      </c>
      <c r="F1107" s="15" t="str">
        <f t="shared" si="187"/>
        <v>16996</v>
      </c>
      <c r="G1107" s="15" t="str">
        <f t="shared" si="188"/>
        <v>1-1</v>
      </c>
      <c r="H1107" s="5" t="s">
        <v>1371</v>
      </c>
      <c r="I1107" s="5">
        <f t="shared" si="189"/>
        <v>2</v>
      </c>
      <c r="J1107" s="5">
        <f t="shared" si="190"/>
        <v>2022</v>
      </c>
      <c r="K1107" s="5">
        <f t="shared" si="191"/>
        <v>1</v>
      </c>
      <c r="L1107" s="7">
        <f t="shared" si="192"/>
        <v>44593</v>
      </c>
      <c r="M1107" s="5" t="s">
        <v>1371</v>
      </c>
      <c r="U1107" s="5" t="s">
        <v>33</v>
      </c>
      <c r="V1107" s="5" t="str">
        <f t="shared" si="193"/>
        <v>clientes - varios</v>
      </c>
      <c r="W1107" s="5" t="str">
        <f t="shared" si="194"/>
        <v>CLIENTES - VARIOS</v>
      </c>
      <c r="X1107" s="5" t="str">
        <f t="shared" si="195"/>
        <v>Clientes - Varios</v>
      </c>
      <c r="Y1107" s="5">
        <v>99999999</v>
      </c>
      <c r="Z1107" s="5" t="s">
        <v>34</v>
      </c>
      <c r="AA1107" s="5" t="s">
        <v>35</v>
      </c>
      <c r="AD1107" s="5" t="s">
        <v>36</v>
      </c>
      <c r="AE1107" s="5">
        <v>211.86</v>
      </c>
      <c r="AF1107" s="5">
        <v>0</v>
      </c>
      <c r="AG1107" s="5">
        <v>38.14</v>
      </c>
      <c r="AH1107" s="5">
        <f t="shared" si="196"/>
        <v>250</v>
      </c>
    </row>
    <row r="1108" spans="1:34" x14ac:dyDescent="0.25">
      <c r="A1108" s="5">
        <v>1093</v>
      </c>
      <c r="B1108" s="5" t="s">
        <v>29</v>
      </c>
      <c r="C1108" s="5" t="s">
        <v>38</v>
      </c>
      <c r="D1108" s="5" t="s">
        <v>1422</v>
      </c>
      <c r="E1108" s="15" t="str">
        <f t="shared" si="197"/>
        <v>F001</v>
      </c>
      <c r="F1108" s="15" t="str">
        <f t="shared" si="187"/>
        <v>8321</v>
      </c>
      <c r="G1108" s="15" t="str">
        <f t="shared" si="188"/>
        <v>1-8</v>
      </c>
      <c r="H1108" s="5" t="s">
        <v>1371</v>
      </c>
      <c r="I1108" s="5">
        <f t="shared" si="189"/>
        <v>2</v>
      </c>
      <c r="J1108" s="5">
        <f t="shared" si="190"/>
        <v>2022</v>
      </c>
      <c r="K1108" s="5">
        <f t="shared" si="191"/>
        <v>1</v>
      </c>
      <c r="L1108" s="7">
        <f t="shared" si="192"/>
        <v>44593</v>
      </c>
      <c r="M1108" s="5" t="s">
        <v>1371</v>
      </c>
      <c r="R1108" s="5" t="s">
        <v>66</v>
      </c>
      <c r="S1108" s="5" t="s">
        <v>40</v>
      </c>
      <c r="T1108" s="5" t="s">
        <v>41</v>
      </c>
      <c r="U1108" s="5" t="s">
        <v>67</v>
      </c>
      <c r="V1108" s="5" t="str">
        <f t="shared" si="193"/>
        <v>regalado cieza segundo</v>
      </c>
      <c r="W1108" s="5" t="str">
        <f t="shared" si="194"/>
        <v>REGALADO CIEZA SEGUNDO</v>
      </c>
      <c r="X1108" s="5" t="str">
        <f t="shared" si="195"/>
        <v>Regalado Cieza Segundo</v>
      </c>
      <c r="Y1108" s="5">
        <v>10166087916</v>
      </c>
      <c r="Z1108" s="5" t="s">
        <v>34</v>
      </c>
      <c r="AA1108" s="5" t="s">
        <v>35</v>
      </c>
      <c r="AD1108" s="5" t="s">
        <v>36</v>
      </c>
      <c r="AE1108" s="5">
        <v>2457.63</v>
      </c>
      <c r="AF1108" s="5">
        <v>0</v>
      </c>
      <c r="AG1108" s="5">
        <v>442.37</v>
      </c>
      <c r="AH1108" s="5">
        <f t="shared" si="196"/>
        <v>2900</v>
      </c>
    </row>
    <row r="1109" spans="1:34" x14ac:dyDescent="0.25">
      <c r="A1109" s="5">
        <v>1094</v>
      </c>
      <c r="B1109" s="5" t="s">
        <v>29</v>
      </c>
      <c r="C1109" s="5" t="s">
        <v>38</v>
      </c>
      <c r="D1109" s="5" t="s">
        <v>1423</v>
      </c>
      <c r="E1109" s="15" t="str">
        <f t="shared" si="197"/>
        <v>F001</v>
      </c>
      <c r="F1109" s="15" t="str">
        <f t="shared" si="187"/>
        <v>8320</v>
      </c>
      <c r="G1109" s="15" t="str">
        <f t="shared" si="188"/>
        <v>1-8</v>
      </c>
      <c r="H1109" s="5" t="s">
        <v>1371</v>
      </c>
      <c r="I1109" s="5">
        <f t="shared" si="189"/>
        <v>2</v>
      </c>
      <c r="J1109" s="5">
        <f t="shared" si="190"/>
        <v>2022</v>
      </c>
      <c r="K1109" s="5">
        <f t="shared" si="191"/>
        <v>1</v>
      </c>
      <c r="L1109" s="7">
        <f t="shared" si="192"/>
        <v>44593</v>
      </c>
      <c r="M1109" s="5" t="s">
        <v>1371</v>
      </c>
      <c r="R1109" s="5" t="s">
        <v>66</v>
      </c>
      <c r="S1109" s="5" t="s">
        <v>40</v>
      </c>
      <c r="T1109" s="5" t="s">
        <v>41</v>
      </c>
      <c r="U1109" s="5" t="s">
        <v>67</v>
      </c>
      <c r="V1109" s="5" t="str">
        <f t="shared" si="193"/>
        <v>regalado cieza segundo</v>
      </c>
      <c r="W1109" s="5" t="str">
        <f t="shared" si="194"/>
        <v>REGALADO CIEZA SEGUNDO</v>
      </c>
      <c r="X1109" s="5" t="str">
        <f t="shared" si="195"/>
        <v>Regalado Cieza Segundo</v>
      </c>
      <c r="Y1109" s="5">
        <v>10166087916</v>
      </c>
      <c r="Z1109" s="5" t="s">
        <v>34</v>
      </c>
      <c r="AA1109" s="5" t="s">
        <v>35</v>
      </c>
      <c r="AD1109" s="5" t="s">
        <v>36</v>
      </c>
      <c r="AE1109" s="5">
        <v>2457.63</v>
      </c>
      <c r="AF1109" s="5">
        <v>0</v>
      </c>
      <c r="AG1109" s="5">
        <v>442.37</v>
      </c>
      <c r="AH1109" s="5">
        <f t="shared" si="196"/>
        <v>2900</v>
      </c>
    </row>
    <row r="1110" spans="1:34" x14ac:dyDescent="0.25">
      <c r="A1110" s="5">
        <v>1095</v>
      </c>
      <c r="B1110" s="5" t="s">
        <v>29</v>
      </c>
      <c r="C1110" s="5" t="s">
        <v>38</v>
      </c>
      <c r="D1110" s="5" t="s">
        <v>1424</v>
      </c>
      <c r="E1110" s="15" t="str">
        <f t="shared" si="197"/>
        <v>F001</v>
      </c>
      <c r="F1110" s="15" t="str">
        <f t="shared" si="187"/>
        <v>8319</v>
      </c>
      <c r="G1110" s="15" t="str">
        <f t="shared" si="188"/>
        <v>1-8</v>
      </c>
      <c r="H1110" s="5" t="s">
        <v>1371</v>
      </c>
      <c r="I1110" s="5">
        <f t="shared" si="189"/>
        <v>2</v>
      </c>
      <c r="J1110" s="5">
        <f t="shared" si="190"/>
        <v>2022</v>
      </c>
      <c r="K1110" s="5">
        <f t="shared" si="191"/>
        <v>1</v>
      </c>
      <c r="L1110" s="7">
        <f t="shared" si="192"/>
        <v>44593</v>
      </c>
      <c r="M1110" s="5" t="s">
        <v>1371</v>
      </c>
      <c r="R1110" s="5" t="s">
        <v>66</v>
      </c>
      <c r="S1110" s="5" t="s">
        <v>40</v>
      </c>
      <c r="T1110" s="5" t="s">
        <v>41</v>
      </c>
      <c r="U1110" s="5" t="s">
        <v>67</v>
      </c>
      <c r="V1110" s="5" t="str">
        <f t="shared" si="193"/>
        <v>regalado cieza segundo</v>
      </c>
      <c r="W1110" s="5" t="str">
        <f t="shared" si="194"/>
        <v>REGALADO CIEZA SEGUNDO</v>
      </c>
      <c r="X1110" s="5" t="str">
        <f t="shared" si="195"/>
        <v>Regalado Cieza Segundo</v>
      </c>
      <c r="Y1110" s="5">
        <v>10166087916</v>
      </c>
      <c r="Z1110" s="5" t="s">
        <v>34</v>
      </c>
      <c r="AA1110" s="5" t="s">
        <v>35</v>
      </c>
      <c r="AD1110" s="5" t="s">
        <v>36</v>
      </c>
      <c r="AE1110" s="5">
        <v>2457.63</v>
      </c>
      <c r="AF1110" s="5">
        <v>0</v>
      </c>
      <c r="AG1110" s="5">
        <v>442.37</v>
      </c>
      <c r="AH1110" s="5">
        <f t="shared" si="196"/>
        <v>2900</v>
      </c>
    </row>
    <row r="1111" spans="1:34" x14ac:dyDescent="0.25">
      <c r="A1111" s="5">
        <v>1096</v>
      </c>
      <c r="B1111" s="5" t="s">
        <v>29</v>
      </c>
      <c r="C1111" s="5" t="s">
        <v>38</v>
      </c>
      <c r="D1111" s="5" t="s">
        <v>1425</v>
      </c>
      <c r="E1111" s="15" t="str">
        <f t="shared" si="197"/>
        <v>F001</v>
      </c>
      <c r="F1111" s="15" t="str">
        <f t="shared" si="187"/>
        <v>8318</v>
      </c>
      <c r="G1111" s="15" t="str">
        <f t="shared" si="188"/>
        <v>1-8</v>
      </c>
      <c r="H1111" s="5" t="s">
        <v>1371</v>
      </c>
      <c r="I1111" s="5">
        <f t="shared" si="189"/>
        <v>2</v>
      </c>
      <c r="J1111" s="5">
        <f t="shared" si="190"/>
        <v>2022</v>
      </c>
      <c r="K1111" s="5">
        <f t="shared" si="191"/>
        <v>1</v>
      </c>
      <c r="L1111" s="7">
        <f t="shared" si="192"/>
        <v>44593</v>
      </c>
      <c r="M1111" s="5" t="s">
        <v>1371</v>
      </c>
      <c r="R1111" s="5" t="s">
        <v>395</v>
      </c>
      <c r="S1111" s="5" t="s">
        <v>168</v>
      </c>
      <c r="T1111" s="5" t="s">
        <v>169</v>
      </c>
      <c r="U1111" s="5" t="s">
        <v>396</v>
      </c>
      <c r="V1111" s="5" t="str">
        <f t="shared" si="193"/>
        <v>transportes pasamayo s r ltda</v>
      </c>
      <c r="W1111" s="5" t="str">
        <f t="shared" si="194"/>
        <v>TRANSPORTES PASAMAYO S R LTDA</v>
      </c>
      <c r="X1111" s="5" t="str">
        <f t="shared" si="195"/>
        <v>Transportes Pasamayo S R Ltda</v>
      </c>
      <c r="Y1111" s="5">
        <v>20225171719</v>
      </c>
      <c r="Z1111" s="5" t="s">
        <v>34</v>
      </c>
      <c r="AA1111" s="5" t="s">
        <v>35</v>
      </c>
      <c r="AD1111" s="5" t="s">
        <v>36</v>
      </c>
      <c r="AE1111" s="5">
        <v>152.54</v>
      </c>
      <c r="AF1111" s="5">
        <v>0</v>
      </c>
      <c r="AG1111" s="5">
        <v>27.46</v>
      </c>
      <c r="AH1111" s="5">
        <f t="shared" si="196"/>
        <v>180</v>
      </c>
    </row>
    <row r="1112" spans="1:34" x14ac:dyDescent="0.25">
      <c r="A1112" s="5">
        <v>1097</v>
      </c>
      <c r="B1112" s="5" t="s">
        <v>29</v>
      </c>
      <c r="C1112" s="5" t="s">
        <v>38</v>
      </c>
      <c r="D1112" s="5" t="s">
        <v>1426</v>
      </c>
      <c r="E1112" s="15" t="str">
        <f t="shared" si="197"/>
        <v>F001</v>
      </c>
      <c r="F1112" s="15" t="str">
        <f t="shared" si="187"/>
        <v>8317</v>
      </c>
      <c r="G1112" s="15" t="str">
        <f t="shared" si="188"/>
        <v>1-8</v>
      </c>
      <c r="H1112" s="5" t="s">
        <v>1371</v>
      </c>
      <c r="I1112" s="5">
        <f t="shared" si="189"/>
        <v>2</v>
      </c>
      <c r="J1112" s="5">
        <f t="shared" si="190"/>
        <v>2022</v>
      </c>
      <c r="K1112" s="5">
        <f t="shared" si="191"/>
        <v>1</v>
      </c>
      <c r="L1112" s="7">
        <f t="shared" si="192"/>
        <v>44593</v>
      </c>
      <c r="M1112" s="5" t="s">
        <v>1371</v>
      </c>
      <c r="R1112" s="5" t="s">
        <v>60</v>
      </c>
      <c r="S1112" s="5" t="s">
        <v>61</v>
      </c>
      <c r="T1112" s="5" t="s">
        <v>60</v>
      </c>
      <c r="U1112" s="5" t="s">
        <v>1398</v>
      </c>
      <c r="V1112" s="5" t="str">
        <f t="shared" si="193"/>
        <v>tours san antonio de padua sac</v>
      </c>
      <c r="W1112" s="5" t="str">
        <f t="shared" si="194"/>
        <v>TOURS SAN ANTONIO DE PADUA SAC</v>
      </c>
      <c r="X1112" s="5" t="str">
        <f t="shared" si="195"/>
        <v>Tours San Antonio De Padua Sac</v>
      </c>
      <c r="Y1112" s="5">
        <v>20529522801</v>
      </c>
      <c r="Z1112" s="5" t="s">
        <v>34</v>
      </c>
      <c r="AA1112" s="5" t="s">
        <v>35</v>
      </c>
      <c r="AD1112" s="5" t="s">
        <v>36</v>
      </c>
      <c r="AE1112" s="5">
        <v>84.75</v>
      </c>
      <c r="AF1112" s="5">
        <v>0</v>
      </c>
      <c r="AG1112" s="5">
        <v>15.25</v>
      </c>
      <c r="AH1112" s="5">
        <f t="shared" si="196"/>
        <v>100</v>
      </c>
    </row>
    <row r="1113" spans="1:34" x14ac:dyDescent="0.25">
      <c r="A1113" s="5">
        <v>1098</v>
      </c>
      <c r="B1113" s="5" t="s">
        <v>29</v>
      </c>
      <c r="C1113" s="5" t="s">
        <v>38</v>
      </c>
      <c r="D1113" s="5" t="s">
        <v>1427</v>
      </c>
      <c r="E1113" s="15" t="str">
        <f t="shared" si="197"/>
        <v>F001</v>
      </c>
      <c r="F1113" s="15" t="str">
        <f t="shared" si="187"/>
        <v>8316</v>
      </c>
      <c r="G1113" s="15" t="str">
        <f t="shared" si="188"/>
        <v>1-8</v>
      </c>
      <c r="H1113" s="5" t="s">
        <v>1371</v>
      </c>
      <c r="I1113" s="5">
        <f t="shared" si="189"/>
        <v>2</v>
      </c>
      <c r="J1113" s="5">
        <f t="shared" si="190"/>
        <v>2022</v>
      </c>
      <c r="K1113" s="5">
        <f t="shared" si="191"/>
        <v>1</v>
      </c>
      <c r="L1113" s="7">
        <f t="shared" si="192"/>
        <v>44593</v>
      </c>
      <c r="M1113" s="5" t="s">
        <v>1371</v>
      </c>
      <c r="R1113" s="5" t="s">
        <v>763</v>
      </c>
      <c r="S1113" s="5" t="s">
        <v>764</v>
      </c>
      <c r="T1113" s="5" t="s">
        <v>763</v>
      </c>
      <c r="U1113" s="5" t="s">
        <v>967</v>
      </c>
      <c r="V1113" s="5" t="str">
        <f t="shared" si="193"/>
        <v>vargas tarrillo arsenio</v>
      </c>
      <c r="W1113" s="5" t="str">
        <f t="shared" si="194"/>
        <v>VARGAS TARRILLO ARSENIO</v>
      </c>
      <c r="X1113" s="5" t="str">
        <f t="shared" si="195"/>
        <v>Vargas Tarrillo Arsenio</v>
      </c>
      <c r="Y1113" s="5">
        <v>10414778106</v>
      </c>
      <c r="Z1113" s="5" t="s">
        <v>34</v>
      </c>
      <c r="AA1113" s="5" t="s">
        <v>35</v>
      </c>
      <c r="AD1113" s="5" t="s">
        <v>36</v>
      </c>
      <c r="AE1113" s="5">
        <v>254.24</v>
      </c>
      <c r="AF1113" s="5">
        <v>0</v>
      </c>
      <c r="AG1113" s="5">
        <v>45.76</v>
      </c>
      <c r="AH1113" s="5">
        <f t="shared" si="196"/>
        <v>300</v>
      </c>
    </row>
    <row r="1114" spans="1:34" x14ac:dyDescent="0.25">
      <c r="A1114" s="5">
        <v>1099</v>
      </c>
      <c r="B1114" s="5" t="s">
        <v>29</v>
      </c>
      <c r="C1114" s="5" t="s">
        <v>38</v>
      </c>
      <c r="D1114" s="5" t="s">
        <v>1428</v>
      </c>
      <c r="E1114" s="15" t="str">
        <f t="shared" si="197"/>
        <v>F001</v>
      </c>
      <c r="F1114" s="15" t="str">
        <f t="shared" si="187"/>
        <v>8315</v>
      </c>
      <c r="G1114" s="15" t="str">
        <f t="shared" si="188"/>
        <v>1-8</v>
      </c>
      <c r="H1114" s="5" t="s">
        <v>1371</v>
      </c>
      <c r="I1114" s="5">
        <f t="shared" si="189"/>
        <v>2</v>
      </c>
      <c r="J1114" s="5">
        <f t="shared" si="190"/>
        <v>2022</v>
      </c>
      <c r="K1114" s="5">
        <f t="shared" si="191"/>
        <v>1</v>
      </c>
      <c r="L1114" s="7">
        <f t="shared" si="192"/>
        <v>44593</v>
      </c>
      <c r="M1114" s="5" t="s">
        <v>1371</v>
      </c>
      <c r="R1114" s="5" t="s">
        <v>219</v>
      </c>
      <c r="S1114" s="5" t="s">
        <v>61</v>
      </c>
      <c r="T1114" s="5" t="s">
        <v>219</v>
      </c>
      <c r="U1114" s="5" t="s">
        <v>1429</v>
      </c>
      <c r="V1114" s="5" t="str">
        <f t="shared" si="193"/>
        <v>maderera y representaciones san lorenzo s.a.c.</v>
      </c>
      <c r="W1114" s="5" t="str">
        <f t="shared" si="194"/>
        <v>MADERERA Y REPRESENTACIONES SAN LORENZO S.A.C.</v>
      </c>
      <c r="X1114" s="5" t="str">
        <f t="shared" si="195"/>
        <v>Maderera Y Representaciones San Lorenzo S.A.C.</v>
      </c>
      <c r="Y1114" s="5">
        <v>20605551832</v>
      </c>
      <c r="Z1114" s="5" t="s">
        <v>34</v>
      </c>
      <c r="AA1114" s="5" t="s">
        <v>35</v>
      </c>
      <c r="AD1114" s="5" t="s">
        <v>36</v>
      </c>
      <c r="AE1114" s="5">
        <v>593.22</v>
      </c>
      <c r="AF1114" s="5">
        <v>0</v>
      </c>
      <c r="AG1114" s="5">
        <v>106.78</v>
      </c>
      <c r="AH1114" s="5">
        <f t="shared" si="196"/>
        <v>700</v>
      </c>
    </row>
    <row r="1115" spans="1:34" x14ac:dyDescent="0.25">
      <c r="A1115" s="5">
        <v>1100</v>
      </c>
      <c r="B1115" s="5" t="s">
        <v>29</v>
      </c>
      <c r="C1115" s="5" t="s">
        <v>38</v>
      </c>
      <c r="D1115" s="5" t="s">
        <v>1430</v>
      </c>
      <c r="E1115" s="15" t="str">
        <f t="shared" si="197"/>
        <v>F001</v>
      </c>
      <c r="F1115" s="15" t="str">
        <f t="shared" si="187"/>
        <v>8314</v>
      </c>
      <c r="G1115" s="15" t="str">
        <f t="shared" si="188"/>
        <v>1-8</v>
      </c>
      <c r="H1115" s="5" t="s">
        <v>1371</v>
      </c>
      <c r="I1115" s="5">
        <f t="shared" si="189"/>
        <v>2</v>
      </c>
      <c r="J1115" s="5">
        <f t="shared" si="190"/>
        <v>2022</v>
      </c>
      <c r="K1115" s="5">
        <f t="shared" si="191"/>
        <v>1</v>
      </c>
      <c r="L1115" s="7">
        <f t="shared" si="192"/>
        <v>44593</v>
      </c>
      <c r="M1115" s="5" t="s">
        <v>1371</v>
      </c>
      <c r="U1115" s="5" t="s">
        <v>964</v>
      </c>
      <c r="V1115" s="5" t="str">
        <f t="shared" si="193"/>
        <v>icmv inversiones</v>
      </c>
      <c r="W1115" s="5" t="str">
        <f t="shared" si="194"/>
        <v>ICMV INVERSIONES</v>
      </c>
      <c r="X1115" s="5" t="str">
        <f t="shared" si="195"/>
        <v>Icmv Inversiones</v>
      </c>
      <c r="Y1115" s="5">
        <v>10457954226</v>
      </c>
      <c r="Z1115" s="5" t="s">
        <v>34</v>
      </c>
      <c r="AA1115" s="5" t="s">
        <v>35</v>
      </c>
      <c r="AD1115" s="5" t="s">
        <v>36</v>
      </c>
      <c r="AE1115" s="5">
        <v>84.75</v>
      </c>
      <c r="AF1115" s="5">
        <v>0</v>
      </c>
      <c r="AG1115" s="5">
        <v>15.25</v>
      </c>
      <c r="AH1115" s="5">
        <f t="shared" si="196"/>
        <v>100</v>
      </c>
    </row>
    <row r="1116" spans="1:34" x14ac:dyDescent="0.25">
      <c r="A1116" s="5">
        <v>1101</v>
      </c>
      <c r="B1116" s="5" t="s">
        <v>29</v>
      </c>
      <c r="C1116" s="5" t="s">
        <v>38</v>
      </c>
      <c r="D1116" s="5" t="s">
        <v>1431</v>
      </c>
      <c r="E1116" s="15" t="str">
        <f t="shared" si="197"/>
        <v>F001</v>
      </c>
      <c r="F1116" s="15" t="str">
        <f t="shared" si="187"/>
        <v>8313</v>
      </c>
      <c r="G1116" s="15" t="str">
        <f t="shared" si="188"/>
        <v>1-8</v>
      </c>
      <c r="H1116" s="5" t="s">
        <v>1432</v>
      </c>
      <c r="I1116" s="5">
        <f t="shared" si="189"/>
        <v>1</v>
      </c>
      <c r="J1116" s="5">
        <f t="shared" si="190"/>
        <v>2022</v>
      </c>
      <c r="K1116" s="5">
        <f t="shared" si="191"/>
        <v>31</v>
      </c>
      <c r="L1116" s="7">
        <f t="shared" si="192"/>
        <v>44592</v>
      </c>
      <c r="M1116" s="5" t="s">
        <v>1432</v>
      </c>
      <c r="S1116" s="5" t="s">
        <v>40</v>
      </c>
      <c r="T1116" s="5" t="s">
        <v>41</v>
      </c>
      <c r="U1116" s="5" t="s">
        <v>42</v>
      </c>
      <c r="V1116" s="5" t="str">
        <f t="shared" si="193"/>
        <v>cubas tapia yon elvis</v>
      </c>
      <c r="W1116" s="5" t="str">
        <f t="shared" si="194"/>
        <v>CUBAS TAPIA YON ELVIS</v>
      </c>
      <c r="X1116" s="5" t="str">
        <f t="shared" si="195"/>
        <v>Cubas Tapia Yon Elvis</v>
      </c>
      <c r="Y1116" s="5">
        <v>10707562914</v>
      </c>
      <c r="Z1116" s="5" t="s">
        <v>34</v>
      </c>
      <c r="AA1116" s="5" t="s">
        <v>35</v>
      </c>
      <c r="AD1116" s="5" t="s">
        <v>36</v>
      </c>
      <c r="AE1116" s="5">
        <v>667.8</v>
      </c>
      <c r="AF1116" s="5">
        <v>0</v>
      </c>
      <c r="AG1116" s="5">
        <v>120.2</v>
      </c>
      <c r="AH1116" s="5">
        <f t="shared" si="196"/>
        <v>788</v>
      </c>
    </row>
    <row r="1117" spans="1:34" x14ac:dyDescent="0.25">
      <c r="A1117" s="5">
        <v>1102</v>
      </c>
      <c r="B1117" s="5" t="s">
        <v>29</v>
      </c>
      <c r="C1117" s="5" t="s">
        <v>30</v>
      </c>
      <c r="D1117" s="5" t="s">
        <v>1433</v>
      </c>
      <c r="E1117" s="15" t="str">
        <f t="shared" si="197"/>
        <v>B001</v>
      </c>
      <c r="F1117" s="15" t="str">
        <f t="shared" si="187"/>
        <v>16995</v>
      </c>
      <c r="G1117" s="15" t="str">
        <f t="shared" si="188"/>
        <v>1-1</v>
      </c>
      <c r="H1117" s="5" t="s">
        <v>1432</v>
      </c>
      <c r="I1117" s="5">
        <f t="shared" si="189"/>
        <v>1</v>
      </c>
      <c r="J1117" s="5">
        <f t="shared" si="190"/>
        <v>2022</v>
      </c>
      <c r="K1117" s="5">
        <f t="shared" si="191"/>
        <v>31</v>
      </c>
      <c r="L1117" s="7">
        <f t="shared" si="192"/>
        <v>44592</v>
      </c>
      <c r="M1117" s="5" t="s">
        <v>1432</v>
      </c>
      <c r="U1117" s="5" t="s">
        <v>33</v>
      </c>
      <c r="V1117" s="5" t="str">
        <f t="shared" si="193"/>
        <v>clientes - varios</v>
      </c>
      <c r="W1117" s="5" t="str">
        <f t="shared" si="194"/>
        <v>CLIENTES - VARIOS</v>
      </c>
      <c r="X1117" s="5" t="str">
        <f t="shared" si="195"/>
        <v>Clientes - Varios</v>
      </c>
      <c r="Y1117" s="5">
        <v>99999999</v>
      </c>
      <c r="Z1117" s="5" t="s">
        <v>34</v>
      </c>
      <c r="AA1117" s="5" t="s">
        <v>35</v>
      </c>
      <c r="AD1117" s="5" t="s">
        <v>36</v>
      </c>
      <c r="AE1117" s="5">
        <v>118.64</v>
      </c>
      <c r="AF1117" s="5">
        <v>0</v>
      </c>
      <c r="AG1117" s="5">
        <v>21.36</v>
      </c>
      <c r="AH1117" s="5">
        <f t="shared" si="196"/>
        <v>140</v>
      </c>
    </row>
    <row r="1118" spans="1:34" x14ac:dyDescent="0.25">
      <c r="A1118" s="5">
        <v>1103</v>
      </c>
      <c r="B1118" s="5" t="s">
        <v>29</v>
      </c>
      <c r="C1118" s="5" t="s">
        <v>38</v>
      </c>
      <c r="D1118" s="5" t="s">
        <v>1434</v>
      </c>
      <c r="E1118" s="15" t="str">
        <f t="shared" si="197"/>
        <v>F001</v>
      </c>
      <c r="F1118" s="15" t="str">
        <f t="shared" si="187"/>
        <v>8312</v>
      </c>
      <c r="G1118" s="15" t="str">
        <f t="shared" si="188"/>
        <v>1-8</v>
      </c>
      <c r="H1118" s="5" t="s">
        <v>1432</v>
      </c>
      <c r="I1118" s="5">
        <f t="shared" si="189"/>
        <v>1</v>
      </c>
      <c r="J1118" s="5">
        <f t="shared" si="190"/>
        <v>2022</v>
      </c>
      <c r="K1118" s="5">
        <f t="shared" si="191"/>
        <v>31</v>
      </c>
      <c r="L1118" s="7">
        <f t="shared" si="192"/>
        <v>44592</v>
      </c>
      <c r="M1118" s="5" t="s">
        <v>1432</v>
      </c>
      <c r="R1118" s="5" t="s">
        <v>60</v>
      </c>
      <c r="S1118" s="5" t="s">
        <v>61</v>
      </c>
      <c r="T1118" s="5" t="s">
        <v>60</v>
      </c>
      <c r="U1118" s="5" t="s">
        <v>62</v>
      </c>
      <c r="V1118" s="5" t="str">
        <f t="shared" si="193"/>
        <v>ramfers ingenieros e.i.r.l.</v>
      </c>
      <c r="W1118" s="5" t="str">
        <f t="shared" si="194"/>
        <v>RAMFERS INGENIEROS E.I.R.L.</v>
      </c>
      <c r="X1118" s="5" t="str">
        <f t="shared" si="195"/>
        <v>Ramfers Ingenieros E.I.R.L.</v>
      </c>
      <c r="Y1118" s="5">
        <v>20608411306</v>
      </c>
      <c r="Z1118" s="5" t="s">
        <v>34</v>
      </c>
      <c r="AA1118" s="5" t="s">
        <v>35</v>
      </c>
      <c r="AD1118" s="5" t="s">
        <v>36</v>
      </c>
      <c r="AE1118" s="5">
        <v>847.46</v>
      </c>
      <c r="AF1118" s="5">
        <v>0</v>
      </c>
      <c r="AG1118" s="5">
        <v>152.54</v>
      </c>
      <c r="AH1118" s="5">
        <f t="shared" si="196"/>
        <v>1000</v>
      </c>
    </row>
    <row r="1119" spans="1:34" x14ac:dyDescent="0.25">
      <c r="A1119" s="5">
        <v>1104</v>
      </c>
      <c r="B1119" s="5" t="s">
        <v>29</v>
      </c>
      <c r="C1119" s="5" t="s">
        <v>38</v>
      </c>
      <c r="D1119" s="5" t="s">
        <v>1435</v>
      </c>
      <c r="E1119" s="15" t="str">
        <f t="shared" si="197"/>
        <v>F001</v>
      </c>
      <c r="F1119" s="15" t="str">
        <f t="shared" si="187"/>
        <v>8311</v>
      </c>
      <c r="G1119" s="15" t="str">
        <f t="shared" si="188"/>
        <v>1-8</v>
      </c>
      <c r="H1119" s="5" t="s">
        <v>1432</v>
      </c>
      <c r="I1119" s="5">
        <f t="shared" si="189"/>
        <v>1</v>
      </c>
      <c r="J1119" s="5">
        <f t="shared" si="190"/>
        <v>2022</v>
      </c>
      <c r="K1119" s="5">
        <f t="shared" si="191"/>
        <v>31</v>
      </c>
      <c r="L1119" s="7">
        <f t="shared" si="192"/>
        <v>44592</v>
      </c>
      <c r="M1119" s="5" t="s">
        <v>1432</v>
      </c>
      <c r="R1119" s="5" t="s">
        <v>60</v>
      </c>
      <c r="S1119" s="5" t="s">
        <v>61</v>
      </c>
      <c r="T1119" s="5" t="s">
        <v>60</v>
      </c>
      <c r="U1119" s="5" t="s">
        <v>62</v>
      </c>
      <c r="V1119" s="5" t="str">
        <f t="shared" si="193"/>
        <v>ramfers ingenieros e.i.r.l.</v>
      </c>
      <c r="W1119" s="5" t="str">
        <f t="shared" si="194"/>
        <v>RAMFERS INGENIEROS E.I.R.L.</v>
      </c>
      <c r="X1119" s="5" t="str">
        <f t="shared" si="195"/>
        <v>Ramfers Ingenieros E.I.R.L.</v>
      </c>
      <c r="Y1119" s="5">
        <v>20608411306</v>
      </c>
      <c r="Z1119" s="5" t="s">
        <v>34</v>
      </c>
      <c r="AA1119" s="5" t="s">
        <v>35</v>
      </c>
      <c r="AD1119" s="5" t="s">
        <v>36</v>
      </c>
      <c r="AE1119" s="5">
        <v>762.71</v>
      </c>
      <c r="AF1119" s="5">
        <v>0</v>
      </c>
      <c r="AG1119" s="5">
        <v>137.29</v>
      </c>
      <c r="AH1119" s="5">
        <f t="shared" si="196"/>
        <v>900</v>
      </c>
    </row>
    <row r="1120" spans="1:34" x14ac:dyDescent="0.25">
      <c r="A1120" s="5">
        <v>1105</v>
      </c>
      <c r="B1120" s="5" t="s">
        <v>29</v>
      </c>
      <c r="C1120" s="5" t="s">
        <v>38</v>
      </c>
      <c r="D1120" s="5" t="s">
        <v>1436</v>
      </c>
      <c r="E1120" s="15" t="str">
        <f t="shared" si="197"/>
        <v>F001</v>
      </c>
      <c r="F1120" s="15" t="str">
        <f t="shared" si="187"/>
        <v>8310</v>
      </c>
      <c r="G1120" s="15" t="str">
        <f t="shared" si="188"/>
        <v>1-8</v>
      </c>
      <c r="H1120" s="5" t="s">
        <v>1432</v>
      </c>
      <c r="I1120" s="5">
        <f t="shared" si="189"/>
        <v>1</v>
      </c>
      <c r="J1120" s="5">
        <f t="shared" si="190"/>
        <v>2022</v>
      </c>
      <c r="K1120" s="5">
        <f t="shared" si="191"/>
        <v>31</v>
      </c>
      <c r="L1120" s="7">
        <f t="shared" si="192"/>
        <v>44592</v>
      </c>
      <c r="M1120" s="5" t="s">
        <v>1432</v>
      </c>
      <c r="R1120" s="5" t="s">
        <v>41</v>
      </c>
      <c r="S1120" s="5" t="s">
        <v>40</v>
      </c>
      <c r="T1120" s="5" t="s">
        <v>41</v>
      </c>
      <c r="U1120" s="5" t="s">
        <v>1437</v>
      </c>
      <c r="V1120" s="5" t="str">
        <f t="shared" si="193"/>
        <v>alvarado silva walter cruz</v>
      </c>
      <c r="W1120" s="5" t="str">
        <f t="shared" si="194"/>
        <v>ALVARADO SILVA WALTER CRUZ</v>
      </c>
      <c r="X1120" s="5" t="str">
        <f t="shared" si="195"/>
        <v>Alvarado Silva Walter Cruz</v>
      </c>
      <c r="Y1120" s="5">
        <v>10176364764</v>
      </c>
      <c r="Z1120" s="5" t="s">
        <v>34</v>
      </c>
      <c r="AA1120" s="5" t="s">
        <v>35</v>
      </c>
      <c r="AD1120" s="5" t="s">
        <v>36</v>
      </c>
      <c r="AE1120" s="5">
        <v>33.9</v>
      </c>
      <c r="AF1120" s="5">
        <v>0</v>
      </c>
      <c r="AG1120" s="5">
        <v>6.1</v>
      </c>
      <c r="AH1120" s="5">
        <f t="shared" si="196"/>
        <v>40</v>
      </c>
    </row>
    <row r="1121" spans="1:34" x14ac:dyDescent="0.25">
      <c r="A1121" s="5">
        <v>1106</v>
      </c>
      <c r="B1121" s="5" t="s">
        <v>29</v>
      </c>
      <c r="C1121" s="5" t="s">
        <v>30</v>
      </c>
      <c r="D1121" s="5" t="s">
        <v>1438</v>
      </c>
      <c r="E1121" s="15" t="str">
        <f t="shared" si="197"/>
        <v>B001</v>
      </c>
      <c r="F1121" s="15" t="str">
        <f t="shared" si="187"/>
        <v>16994</v>
      </c>
      <c r="G1121" s="15" t="str">
        <f t="shared" si="188"/>
        <v>1-1</v>
      </c>
      <c r="H1121" s="5" t="s">
        <v>1432</v>
      </c>
      <c r="I1121" s="5">
        <f t="shared" si="189"/>
        <v>1</v>
      </c>
      <c r="J1121" s="5">
        <f t="shared" si="190"/>
        <v>2022</v>
      </c>
      <c r="K1121" s="5">
        <f t="shared" si="191"/>
        <v>31</v>
      </c>
      <c r="L1121" s="7">
        <f t="shared" si="192"/>
        <v>44592</v>
      </c>
      <c r="M1121" s="5" t="s">
        <v>1432</v>
      </c>
      <c r="U1121" s="5" t="s">
        <v>33</v>
      </c>
      <c r="V1121" s="5" t="str">
        <f t="shared" si="193"/>
        <v>clientes - varios</v>
      </c>
      <c r="W1121" s="5" t="str">
        <f t="shared" si="194"/>
        <v>CLIENTES - VARIOS</v>
      </c>
      <c r="X1121" s="5" t="str">
        <f t="shared" si="195"/>
        <v>Clientes - Varios</v>
      </c>
      <c r="Y1121" s="5">
        <v>99999999</v>
      </c>
      <c r="Z1121" s="5" t="s">
        <v>34</v>
      </c>
      <c r="AA1121" s="5" t="s">
        <v>35</v>
      </c>
      <c r="AD1121" s="5" t="s">
        <v>36</v>
      </c>
      <c r="AE1121" s="5">
        <v>127.12</v>
      </c>
      <c r="AF1121" s="5">
        <v>0</v>
      </c>
      <c r="AG1121" s="5">
        <v>22.88</v>
      </c>
      <c r="AH1121" s="5">
        <f t="shared" si="196"/>
        <v>150</v>
      </c>
    </row>
    <row r="1122" spans="1:34" x14ac:dyDescent="0.25">
      <c r="A1122" s="5">
        <v>1107</v>
      </c>
      <c r="B1122" s="5" t="s">
        <v>29</v>
      </c>
      <c r="C1122" s="5" t="s">
        <v>38</v>
      </c>
      <c r="D1122" s="5" t="s">
        <v>1439</v>
      </c>
      <c r="E1122" s="15" t="str">
        <f t="shared" si="197"/>
        <v>F001</v>
      </c>
      <c r="F1122" s="15" t="str">
        <f t="shared" si="187"/>
        <v>8309</v>
      </c>
      <c r="G1122" s="15" t="str">
        <f t="shared" si="188"/>
        <v>1-8</v>
      </c>
      <c r="H1122" s="5" t="s">
        <v>1432</v>
      </c>
      <c r="I1122" s="5">
        <f t="shared" si="189"/>
        <v>1</v>
      </c>
      <c r="J1122" s="5">
        <f t="shared" si="190"/>
        <v>2022</v>
      </c>
      <c r="K1122" s="5">
        <f t="shared" si="191"/>
        <v>31</v>
      </c>
      <c r="L1122" s="7">
        <f t="shared" si="192"/>
        <v>44592</v>
      </c>
      <c r="M1122" s="5" t="s">
        <v>1432</v>
      </c>
      <c r="U1122" s="5" t="s">
        <v>1440</v>
      </c>
      <c r="V1122" s="5" t="str">
        <f t="shared" si="193"/>
        <v>juan ramirez heredia</v>
      </c>
      <c r="W1122" s="5" t="str">
        <f t="shared" si="194"/>
        <v>JUAN RAMIREZ HEREDIA</v>
      </c>
      <c r="X1122" s="5" t="str">
        <f t="shared" si="195"/>
        <v>Juan Ramirez Heredia</v>
      </c>
      <c r="Y1122" s="5">
        <v>10440066380</v>
      </c>
      <c r="Z1122" s="5" t="s">
        <v>1441</v>
      </c>
      <c r="AA1122" s="5" t="s">
        <v>35</v>
      </c>
      <c r="AD1122" s="5" t="s">
        <v>36</v>
      </c>
      <c r="AE1122" s="5">
        <v>0</v>
      </c>
      <c r="AF1122" s="5">
        <v>0</v>
      </c>
      <c r="AG1122" s="5">
        <v>0</v>
      </c>
      <c r="AH1122" s="5">
        <f t="shared" si="196"/>
        <v>0</v>
      </c>
    </row>
    <row r="1123" spans="1:34" x14ac:dyDescent="0.25">
      <c r="A1123" s="5">
        <v>1108</v>
      </c>
      <c r="B1123" s="5" t="s">
        <v>55</v>
      </c>
      <c r="C1123" s="5" t="s">
        <v>30</v>
      </c>
      <c r="D1123" s="5" t="s">
        <v>1442</v>
      </c>
      <c r="E1123" s="15" t="str">
        <f t="shared" si="197"/>
        <v>B002</v>
      </c>
      <c r="F1123" s="15" t="str">
        <f t="shared" si="187"/>
        <v>15957</v>
      </c>
      <c r="G1123" s="15" t="str">
        <f t="shared" si="188"/>
        <v>2-1</v>
      </c>
      <c r="H1123" s="5" t="s">
        <v>1432</v>
      </c>
      <c r="I1123" s="5">
        <f t="shared" si="189"/>
        <v>1</v>
      </c>
      <c r="J1123" s="5">
        <f t="shared" si="190"/>
        <v>2022</v>
      </c>
      <c r="K1123" s="5">
        <f t="shared" si="191"/>
        <v>31</v>
      </c>
      <c r="L1123" s="7">
        <f t="shared" si="192"/>
        <v>44592</v>
      </c>
      <c r="M1123" s="5" t="s">
        <v>1432</v>
      </c>
      <c r="U1123" s="5" t="s">
        <v>33</v>
      </c>
      <c r="V1123" s="5" t="str">
        <f t="shared" si="193"/>
        <v>clientes - varios</v>
      </c>
      <c r="W1123" s="5" t="str">
        <f t="shared" si="194"/>
        <v>CLIENTES - VARIOS</v>
      </c>
      <c r="X1123" s="5" t="str">
        <f t="shared" si="195"/>
        <v>Clientes - Varios</v>
      </c>
      <c r="Y1123" s="5">
        <v>99999999</v>
      </c>
      <c r="Z1123" s="5" t="s">
        <v>34</v>
      </c>
      <c r="AA1123" s="5" t="s">
        <v>35</v>
      </c>
      <c r="AD1123" s="5" t="s">
        <v>36</v>
      </c>
      <c r="AE1123" s="5">
        <v>508.47</v>
      </c>
      <c r="AF1123" s="5">
        <v>0</v>
      </c>
      <c r="AG1123" s="5">
        <v>91.53</v>
      </c>
      <c r="AH1123" s="5">
        <f t="shared" si="196"/>
        <v>600</v>
      </c>
    </row>
    <row r="1124" spans="1:34" x14ac:dyDescent="0.25">
      <c r="A1124" s="5">
        <v>1109</v>
      </c>
      <c r="B1124" s="5" t="s">
        <v>55</v>
      </c>
      <c r="C1124" s="5" t="s">
        <v>30</v>
      </c>
      <c r="D1124" s="5" t="s">
        <v>1443</v>
      </c>
      <c r="E1124" s="15" t="str">
        <f t="shared" si="197"/>
        <v>B002</v>
      </c>
      <c r="F1124" s="15" t="str">
        <f t="shared" si="187"/>
        <v>15956</v>
      </c>
      <c r="G1124" s="15" t="str">
        <f t="shared" si="188"/>
        <v>2-1</v>
      </c>
      <c r="H1124" s="5" t="s">
        <v>1432</v>
      </c>
      <c r="I1124" s="5">
        <f t="shared" si="189"/>
        <v>1</v>
      </c>
      <c r="J1124" s="5">
        <f t="shared" si="190"/>
        <v>2022</v>
      </c>
      <c r="K1124" s="5">
        <f t="shared" si="191"/>
        <v>31</v>
      </c>
      <c r="L1124" s="7">
        <f t="shared" si="192"/>
        <v>44592</v>
      </c>
      <c r="M1124" s="5" t="s">
        <v>1432</v>
      </c>
      <c r="U1124" s="5" t="s">
        <v>33</v>
      </c>
      <c r="V1124" s="5" t="str">
        <f t="shared" si="193"/>
        <v>clientes - varios</v>
      </c>
      <c r="W1124" s="5" t="str">
        <f t="shared" si="194"/>
        <v>CLIENTES - VARIOS</v>
      </c>
      <c r="X1124" s="5" t="str">
        <f t="shared" si="195"/>
        <v>Clientes - Varios</v>
      </c>
      <c r="Y1124" s="5">
        <v>99999999</v>
      </c>
      <c r="Z1124" s="5" t="s">
        <v>34</v>
      </c>
      <c r="AA1124" s="5" t="s">
        <v>35</v>
      </c>
      <c r="AD1124" s="5" t="s">
        <v>36</v>
      </c>
      <c r="AE1124" s="5">
        <v>508.47</v>
      </c>
      <c r="AF1124" s="5">
        <v>0</v>
      </c>
      <c r="AG1124" s="5">
        <v>91.53</v>
      </c>
      <c r="AH1124" s="5">
        <f t="shared" si="196"/>
        <v>600</v>
      </c>
    </row>
    <row r="1125" spans="1:34" x14ac:dyDescent="0.25">
      <c r="A1125" s="5">
        <v>1110</v>
      </c>
      <c r="B1125" s="5" t="s">
        <v>55</v>
      </c>
      <c r="C1125" s="5" t="s">
        <v>30</v>
      </c>
      <c r="D1125" s="5" t="s">
        <v>1444</v>
      </c>
      <c r="E1125" s="15" t="str">
        <f t="shared" si="197"/>
        <v>B002</v>
      </c>
      <c r="F1125" s="15" t="str">
        <f t="shared" si="187"/>
        <v>15955</v>
      </c>
      <c r="G1125" s="15" t="str">
        <f t="shared" si="188"/>
        <v>2-1</v>
      </c>
      <c r="H1125" s="5" t="s">
        <v>1432</v>
      </c>
      <c r="I1125" s="5">
        <f t="shared" si="189"/>
        <v>1</v>
      </c>
      <c r="J1125" s="5">
        <f t="shared" si="190"/>
        <v>2022</v>
      </c>
      <c r="K1125" s="5">
        <f t="shared" si="191"/>
        <v>31</v>
      </c>
      <c r="L1125" s="7">
        <f t="shared" si="192"/>
        <v>44592</v>
      </c>
      <c r="M1125" s="5" t="s">
        <v>1432</v>
      </c>
      <c r="U1125" s="5" t="s">
        <v>33</v>
      </c>
      <c r="V1125" s="5" t="str">
        <f t="shared" si="193"/>
        <v>clientes - varios</v>
      </c>
      <c r="W1125" s="5" t="str">
        <f t="shared" si="194"/>
        <v>CLIENTES - VARIOS</v>
      </c>
      <c r="X1125" s="5" t="str">
        <f t="shared" si="195"/>
        <v>Clientes - Varios</v>
      </c>
      <c r="Y1125" s="5">
        <v>99999999</v>
      </c>
      <c r="Z1125" s="5" t="s">
        <v>34</v>
      </c>
      <c r="AA1125" s="5" t="s">
        <v>35</v>
      </c>
      <c r="AD1125" s="5" t="s">
        <v>36</v>
      </c>
      <c r="AE1125" s="5">
        <v>508.47</v>
      </c>
      <c r="AF1125" s="5">
        <v>0</v>
      </c>
      <c r="AG1125" s="5">
        <v>91.53</v>
      </c>
      <c r="AH1125" s="5">
        <f t="shared" si="196"/>
        <v>600</v>
      </c>
    </row>
    <row r="1126" spans="1:34" x14ac:dyDescent="0.25">
      <c r="A1126" s="5">
        <v>1111</v>
      </c>
      <c r="B1126" s="5" t="s">
        <v>49</v>
      </c>
      <c r="C1126" s="5" t="s">
        <v>30</v>
      </c>
      <c r="D1126" s="5" t="s">
        <v>1445</v>
      </c>
      <c r="E1126" s="15" t="str">
        <f t="shared" si="197"/>
        <v>B003</v>
      </c>
      <c r="F1126" s="15" t="str">
        <f t="shared" si="187"/>
        <v>12523</v>
      </c>
      <c r="G1126" s="15" t="str">
        <f t="shared" si="188"/>
        <v>3-1</v>
      </c>
      <c r="H1126" s="5" t="s">
        <v>1432</v>
      </c>
      <c r="I1126" s="5">
        <f t="shared" si="189"/>
        <v>1</v>
      </c>
      <c r="J1126" s="5">
        <f t="shared" si="190"/>
        <v>2022</v>
      </c>
      <c r="K1126" s="5">
        <f t="shared" si="191"/>
        <v>31</v>
      </c>
      <c r="L1126" s="7">
        <f t="shared" si="192"/>
        <v>44592</v>
      </c>
      <c r="M1126" s="5" t="s">
        <v>1432</v>
      </c>
      <c r="U1126" s="5" t="s">
        <v>33</v>
      </c>
      <c r="V1126" s="5" t="str">
        <f t="shared" si="193"/>
        <v>clientes - varios</v>
      </c>
      <c r="W1126" s="5" t="str">
        <f t="shared" si="194"/>
        <v>CLIENTES - VARIOS</v>
      </c>
      <c r="X1126" s="5" t="str">
        <f t="shared" si="195"/>
        <v>Clientes - Varios</v>
      </c>
      <c r="Y1126" s="5">
        <v>99999999</v>
      </c>
      <c r="Z1126" s="5" t="s">
        <v>34</v>
      </c>
      <c r="AA1126" s="5" t="s">
        <v>35</v>
      </c>
      <c r="AD1126" s="5" t="s">
        <v>36</v>
      </c>
      <c r="AE1126" s="5">
        <v>508.47</v>
      </c>
      <c r="AF1126" s="5">
        <v>0</v>
      </c>
      <c r="AG1126" s="5">
        <v>91.53</v>
      </c>
      <c r="AH1126" s="5">
        <f t="shared" si="196"/>
        <v>600</v>
      </c>
    </row>
    <row r="1127" spans="1:34" x14ac:dyDescent="0.25">
      <c r="A1127" s="5">
        <v>1112</v>
      </c>
      <c r="B1127" s="5" t="s">
        <v>49</v>
      </c>
      <c r="C1127" s="5" t="s">
        <v>30</v>
      </c>
      <c r="D1127" s="5" t="s">
        <v>1446</v>
      </c>
      <c r="E1127" s="15" t="str">
        <f t="shared" si="197"/>
        <v>B003</v>
      </c>
      <c r="F1127" s="15" t="str">
        <f t="shared" si="187"/>
        <v>12522</v>
      </c>
      <c r="G1127" s="15" t="str">
        <f t="shared" si="188"/>
        <v>3-1</v>
      </c>
      <c r="H1127" s="5" t="s">
        <v>1432</v>
      </c>
      <c r="I1127" s="5">
        <f t="shared" si="189"/>
        <v>1</v>
      </c>
      <c r="J1127" s="5">
        <f t="shared" si="190"/>
        <v>2022</v>
      </c>
      <c r="K1127" s="5">
        <f t="shared" si="191"/>
        <v>31</v>
      </c>
      <c r="L1127" s="7">
        <f t="shared" si="192"/>
        <v>44592</v>
      </c>
      <c r="M1127" s="5" t="s">
        <v>1432</v>
      </c>
      <c r="U1127" s="5" t="s">
        <v>33</v>
      </c>
      <c r="V1127" s="5" t="str">
        <f t="shared" si="193"/>
        <v>clientes - varios</v>
      </c>
      <c r="W1127" s="5" t="str">
        <f t="shared" si="194"/>
        <v>CLIENTES - VARIOS</v>
      </c>
      <c r="X1127" s="5" t="str">
        <f t="shared" si="195"/>
        <v>Clientes - Varios</v>
      </c>
      <c r="Y1127" s="5">
        <v>99999999</v>
      </c>
      <c r="Z1127" s="5" t="s">
        <v>34</v>
      </c>
      <c r="AA1127" s="5" t="s">
        <v>35</v>
      </c>
      <c r="AD1127" s="5" t="s">
        <v>36</v>
      </c>
      <c r="AE1127" s="5">
        <v>508.47</v>
      </c>
      <c r="AF1127" s="5">
        <v>0</v>
      </c>
      <c r="AG1127" s="5">
        <v>91.53</v>
      </c>
      <c r="AH1127" s="5">
        <f t="shared" si="196"/>
        <v>600</v>
      </c>
    </row>
    <row r="1128" spans="1:34" x14ac:dyDescent="0.25">
      <c r="A1128" s="5">
        <v>1113</v>
      </c>
      <c r="B1128" s="5" t="s">
        <v>29</v>
      </c>
      <c r="C1128" s="5" t="s">
        <v>30</v>
      </c>
      <c r="D1128" s="5" t="s">
        <v>1447</v>
      </c>
      <c r="E1128" s="15" t="str">
        <f t="shared" si="197"/>
        <v>B001</v>
      </c>
      <c r="F1128" s="15" t="str">
        <f t="shared" si="187"/>
        <v>16993</v>
      </c>
      <c r="G1128" s="15" t="str">
        <f t="shared" si="188"/>
        <v>1-1</v>
      </c>
      <c r="H1128" s="5" t="s">
        <v>1432</v>
      </c>
      <c r="I1128" s="5">
        <f t="shared" si="189"/>
        <v>1</v>
      </c>
      <c r="J1128" s="5">
        <f t="shared" si="190"/>
        <v>2022</v>
      </c>
      <c r="K1128" s="5">
        <f t="shared" si="191"/>
        <v>31</v>
      </c>
      <c r="L1128" s="7">
        <f t="shared" si="192"/>
        <v>44592</v>
      </c>
      <c r="M1128" s="5" t="s">
        <v>1432</v>
      </c>
      <c r="U1128" s="5" t="s">
        <v>33</v>
      </c>
      <c r="V1128" s="5" t="str">
        <f t="shared" si="193"/>
        <v>clientes - varios</v>
      </c>
      <c r="W1128" s="5" t="str">
        <f t="shared" si="194"/>
        <v>CLIENTES - VARIOS</v>
      </c>
      <c r="X1128" s="5" t="str">
        <f t="shared" si="195"/>
        <v>Clientes - Varios</v>
      </c>
      <c r="Y1128" s="5">
        <v>99999999</v>
      </c>
      <c r="Z1128" s="5" t="s">
        <v>34</v>
      </c>
      <c r="AA1128" s="5" t="s">
        <v>35</v>
      </c>
      <c r="AD1128" s="5" t="s">
        <v>36</v>
      </c>
      <c r="AE1128" s="5">
        <v>213.22</v>
      </c>
      <c r="AF1128" s="5">
        <v>0</v>
      </c>
      <c r="AG1128" s="5">
        <v>38.380000000000003</v>
      </c>
      <c r="AH1128" s="5">
        <f t="shared" si="196"/>
        <v>251.6</v>
      </c>
    </row>
    <row r="1129" spans="1:34" x14ac:dyDescent="0.25">
      <c r="A1129" s="5">
        <v>1114</v>
      </c>
      <c r="B1129" s="5" t="s">
        <v>29</v>
      </c>
      <c r="C1129" s="5" t="s">
        <v>38</v>
      </c>
      <c r="D1129" s="5" t="s">
        <v>1448</v>
      </c>
      <c r="E1129" s="15" t="str">
        <f t="shared" si="197"/>
        <v>F001</v>
      </c>
      <c r="F1129" s="15" t="str">
        <f t="shared" si="187"/>
        <v>8308</v>
      </c>
      <c r="G1129" s="15" t="str">
        <f t="shared" si="188"/>
        <v>1-8</v>
      </c>
      <c r="H1129" s="5" t="s">
        <v>1432</v>
      </c>
      <c r="I1129" s="5">
        <f t="shared" si="189"/>
        <v>1</v>
      </c>
      <c r="J1129" s="5">
        <f t="shared" si="190"/>
        <v>2022</v>
      </c>
      <c r="K1129" s="5">
        <f t="shared" si="191"/>
        <v>31</v>
      </c>
      <c r="L1129" s="7">
        <f t="shared" si="192"/>
        <v>44592</v>
      </c>
      <c r="M1129" s="5" t="s">
        <v>1432</v>
      </c>
      <c r="R1129" s="5" t="s">
        <v>66</v>
      </c>
      <c r="S1129" s="5" t="s">
        <v>40</v>
      </c>
      <c r="T1129" s="5" t="s">
        <v>41</v>
      </c>
      <c r="U1129" s="5" t="s">
        <v>67</v>
      </c>
      <c r="V1129" s="5" t="str">
        <f t="shared" si="193"/>
        <v>regalado cieza segundo</v>
      </c>
      <c r="W1129" s="5" t="str">
        <f t="shared" si="194"/>
        <v>REGALADO CIEZA SEGUNDO</v>
      </c>
      <c r="X1129" s="5" t="str">
        <f t="shared" si="195"/>
        <v>Regalado Cieza Segundo</v>
      </c>
      <c r="Y1129" s="5">
        <v>10166087916</v>
      </c>
      <c r="Z1129" s="5" t="s">
        <v>34</v>
      </c>
      <c r="AA1129" s="5" t="s">
        <v>35</v>
      </c>
      <c r="AD1129" s="5" t="s">
        <v>36</v>
      </c>
      <c r="AE1129" s="5">
        <v>2457.63</v>
      </c>
      <c r="AF1129" s="5">
        <v>0</v>
      </c>
      <c r="AG1129" s="5">
        <v>442.37</v>
      </c>
      <c r="AH1129" s="5">
        <f t="shared" si="196"/>
        <v>2900</v>
      </c>
    </row>
    <row r="1130" spans="1:34" x14ac:dyDescent="0.25">
      <c r="A1130" s="5">
        <v>1115</v>
      </c>
      <c r="B1130" s="5" t="s">
        <v>29</v>
      </c>
      <c r="C1130" s="5" t="s">
        <v>30</v>
      </c>
      <c r="D1130" s="5" t="s">
        <v>1449</v>
      </c>
      <c r="E1130" s="15" t="str">
        <f t="shared" si="197"/>
        <v>B001</v>
      </c>
      <c r="F1130" s="15" t="str">
        <f t="shared" si="187"/>
        <v>16992</v>
      </c>
      <c r="G1130" s="15" t="str">
        <f t="shared" si="188"/>
        <v>1-1</v>
      </c>
      <c r="H1130" s="5" t="s">
        <v>1432</v>
      </c>
      <c r="I1130" s="5">
        <f t="shared" si="189"/>
        <v>1</v>
      </c>
      <c r="J1130" s="5">
        <f t="shared" si="190"/>
        <v>2022</v>
      </c>
      <c r="K1130" s="5">
        <f t="shared" si="191"/>
        <v>31</v>
      </c>
      <c r="L1130" s="7">
        <f t="shared" si="192"/>
        <v>44592</v>
      </c>
      <c r="M1130" s="5" t="s">
        <v>1432</v>
      </c>
      <c r="U1130" s="5" t="s">
        <v>33</v>
      </c>
      <c r="V1130" s="5" t="str">
        <f t="shared" si="193"/>
        <v>clientes - varios</v>
      </c>
      <c r="W1130" s="5" t="str">
        <f t="shared" si="194"/>
        <v>CLIENTES - VARIOS</v>
      </c>
      <c r="X1130" s="5" t="str">
        <f t="shared" si="195"/>
        <v>Clientes - Varios</v>
      </c>
      <c r="Y1130" s="5">
        <v>99999999</v>
      </c>
      <c r="Z1130" s="5" t="s">
        <v>34</v>
      </c>
      <c r="AA1130" s="5" t="s">
        <v>35</v>
      </c>
      <c r="AD1130" s="5" t="s">
        <v>36</v>
      </c>
      <c r="AE1130" s="5">
        <v>166.1</v>
      </c>
      <c r="AF1130" s="5">
        <v>0</v>
      </c>
      <c r="AG1130" s="5">
        <v>29.9</v>
      </c>
      <c r="AH1130" s="5">
        <f t="shared" si="196"/>
        <v>196</v>
      </c>
    </row>
    <row r="1131" spans="1:34" x14ac:dyDescent="0.25">
      <c r="A1131" s="5">
        <v>1116</v>
      </c>
      <c r="B1131" s="5" t="s">
        <v>29</v>
      </c>
      <c r="C1131" s="5" t="s">
        <v>38</v>
      </c>
      <c r="D1131" s="5" t="s">
        <v>1450</v>
      </c>
      <c r="E1131" s="15" t="str">
        <f t="shared" si="197"/>
        <v>F001</v>
      </c>
      <c r="F1131" s="15" t="str">
        <f t="shared" si="187"/>
        <v>8307</v>
      </c>
      <c r="G1131" s="15" t="str">
        <f t="shared" si="188"/>
        <v>1-8</v>
      </c>
      <c r="H1131" s="5" t="s">
        <v>1432</v>
      </c>
      <c r="I1131" s="5">
        <f t="shared" si="189"/>
        <v>1</v>
      </c>
      <c r="J1131" s="5">
        <f t="shared" si="190"/>
        <v>2022</v>
      </c>
      <c r="K1131" s="5">
        <f t="shared" si="191"/>
        <v>31</v>
      </c>
      <c r="L1131" s="7">
        <f t="shared" si="192"/>
        <v>44592</v>
      </c>
      <c r="M1131" s="5" t="s">
        <v>1432</v>
      </c>
      <c r="R1131" s="5" t="s">
        <v>66</v>
      </c>
      <c r="S1131" s="5" t="s">
        <v>40</v>
      </c>
      <c r="T1131" s="5" t="s">
        <v>41</v>
      </c>
      <c r="U1131" s="5" t="s">
        <v>67</v>
      </c>
      <c r="V1131" s="5" t="str">
        <f t="shared" si="193"/>
        <v>regalado cieza segundo</v>
      </c>
      <c r="W1131" s="5" t="str">
        <f t="shared" si="194"/>
        <v>REGALADO CIEZA SEGUNDO</v>
      </c>
      <c r="X1131" s="5" t="str">
        <f t="shared" si="195"/>
        <v>Regalado Cieza Segundo</v>
      </c>
      <c r="Y1131" s="5">
        <v>10166087916</v>
      </c>
      <c r="Z1131" s="5" t="s">
        <v>34</v>
      </c>
      <c r="AA1131" s="5" t="s">
        <v>35</v>
      </c>
      <c r="AD1131" s="5" t="s">
        <v>36</v>
      </c>
      <c r="AE1131" s="5">
        <v>2457.63</v>
      </c>
      <c r="AF1131" s="5">
        <v>0</v>
      </c>
      <c r="AG1131" s="5">
        <v>442.37</v>
      </c>
      <c r="AH1131" s="5">
        <f t="shared" si="196"/>
        <v>2900</v>
      </c>
    </row>
    <row r="1132" spans="1:34" x14ac:dyDescent="0.25">
      <c r="A1132" s="5">
        <v>1117</v>
      </c>
      <c r="B1132" s="5" t="s">
        <v>29</v>
      </c>
      <c r="C1132" s="5" t="s">
        <v>38</v>
      </c>
      <c r="D1132" s="5" t="s">
        <v>1451</v>
      </c>
      <c r="E1132" s="15" t="str">
        <f t="shared" si="197"/>
        <v>F001</v>
      </c>
      <c r="F1132" s="15" t="str">
        <f t="shared" si="187"/>
        <v>8306</v>
      </c>
      <c r="G1132" s="15" t="str">
        <f t="shared" si="188"/>
        <v>1-8</v>
      </c>
      <c r="H1132" s="5" t="s">
        <v>1432</v>
      </c>
      <c r="I1132" s="5">
        <f t="shared" si="189"/>
        <v>1</v>
      </c>
      <c r="J1132" s="5">
        <f t="shared" si="190"/>
        <v>2022</v>
      </c>
      <c r="K1132" s="5">
        <f t="shared" si="191"/>
        <v>31</v>
      </c>
      <c r="L1132" s="7">
        <f t="shared" si="192"/>
        <v>44592</v>
      </c>
      <c r="M1132" s="5" t="s">
        <v>1432</v>
      </c>
      <c r="R1132" s="5" t="s">
        <v>66</v>
      </c>
      <c r="S1132" s="5" t="s">
        <v>40</v>
      </c>
      <c r="T1132" s="5" t="s">
        <v>41</v>
      </c>
      <c r="U1132" s="5" t="s">
        <v>67</v>
      </c>
      <c r="V1132" s="5" t="str">
        <f t="shared" si="193"/>
        <v>regalado cieza segundo</v>
      </c>
      <c r="W1132" s="5" t="str">
        <f t="shared" si="194"/>
        <v>REGALADO CIEZA SEGUNDO</v>
      </c>
      <c r="X1132" s="5" t="str">
        <f t="shared" si="195"/>
        <v>Regalado Cieza Segundo</v>
      </c>
      <c r="Y1132" s="5">
        <v>10166087916</v>
      </c>
      <c r="Z1132" s="5" t="s">
        <v>34</v>
      </c>
      <c r="AA1132" s="5" t="s">
        <v>35</v>
      </c>
      <c r="AD1132" s="5" t="s">
        <v>36</v>
      </c>
      <c r="AE1132" s="5">
        <v>2457.63</v>
      </c>
      <c r="AF1132" s="5">
        <v>0</v>
      </c>
      <c r="AG1132" s="5">
        <v>442.37</v>
      </c>
      <c r="AH1132" s="5">
        <f t="shared" si="196"/>
        <v>2900</v>
      </c>
    </row>
    <row r="1133" spans="1:34" x14ac:dyDescent="0.25">
      <c r="A1133" s="5">
        <v>1118</v>
      </c>
      <c r="B1133" s="5" t="s">
        <v>29</v>
      </c>
      <c r="C1133" s="5" t="s">
        <v>38</v>
      </c>
      <c r="D1133" s="5" t="s">
        <v>1452</v>
      </c>
      <c r="E1133" s="15" t="str">
        <f t="shared" si="197"/>
        <v>F001</v>
      </c>
      <c r="F1133" s="15" t="str">
        <f t="shared" si="187"/>
        <v>8305</v>
      </c>
      <c r="G1133" s="15" t="str">
        <f t="shared" si="188"/>
        <v>1-8</v>
      </c>
      <c r="H1133" s="5" t="s">
        <v>1432</v>
      </c>
      <c r="I1133" s="5">
        <f t="shared" si="189"/>
        <v>1</v>
      </c>
      <c r="J1133" s="5">
        <f t="shared" si="190"/>
        <v>2022</v>
      </c>
      <c r="K1133" s="5">
        <f t="shared" si="191"/>
        <v>31</v>
      </c>
      <c r="L1133" s="7">
        <f t="shared" si="192"/>
        <v>44592</v>
      </c>
      <c r="M1133" s="5" t="s">
        <v>1432</v>
      </c>
      <c r="R1133" s="5" t="s">
        <v>66</v>
      </c>
      <c r="S1133" s="5" t="s">
        <v>40</v>
      </c>
      <c r="T1133" s="5" t="s">
        <v>41</v>
      </c>
      <c r="U1133" s="5" t="s">
        <v>67</v>
      </c>
      <c r="V1133" s="5" t="str">
        <f t="shared" si="193"/>
        <v>regalado cieza segundo</v>
      </c>
      <c r="W1133" s="5" t="str">
        <f t="shared" si="194"/>
        <v>REGALADO CIEZA SEGUNDO</v>
      </c>
      <c r="X1133" s="5" t="str">
        <f t="shared" si="195"/>
        <v>Regalado Cieza Segundo</v>
      </c>
      <c r="Y1133" s="5">
        <v>10166087916</v>
      </c>
      <c r="Z1133" s="5" t="s">
        <v>34</v>
      </c>
      <c r="AA1133" s="5" t="s">
        <v>35</v>
      </c>
      <c r="AD1133" s="5" t="s">
        <v>36</v>
      </c>
      <c r="AE1133" s="5">
        <v>2457.63</v>
      </c>
      <c r="AF1133" s="5">
        <v>0</v>
      </c>
      <c r="AG1133" s="5">
        <v>442.37</v>
      </c>
      <c r="AH1133" s="5">
        <f t="shared" si="196"/>
        <v>2900</v>
      </c>
    </row>
    <row r="1134" spans="1:34" x14ac:dyDescent="0.25">
      <c r="A1134" s="5">
        <v>1119</v>
      </c>
      <c r="B1134" s="5" t="s">
        <v>29</v>
      </c>
      <c r="C1134" s="5" t="s">
        <v>30</v>
      </c>
      <c r="D1134" s="5" t="s">
        <v>1453</v>
      </c>
      <c r="E1134" s="15" t="str">
        <f t="shared" si="197"/>
        <v>B001</v>
      </c>
      <c r="F1134" s="15" t="str">
        <f t="shared" si="187"/>
        <v>16991</v>
      </c>
      <c r="G1134" s="15" t="str">
        <f t="shared" si="188"/>
        <v>1-1</v>
      </c>
      <c r="H1134" s="5" t="s">
        <v>1432</v>
      </c>
      <c r="I1134" s="5">
        <f t="shared" si="189"/>
        <v>1</v>
      </c>
      <c r="J1134" s="5">
        <f t="shared" si="190"/>
        <v>2022</v>
      </c>
      <c r="K1134" s="5">
        <f t="shared" si="191"/>
        <v>31</v>
      </c>
      <c r="L1134" s="7">
        <f t="shared" si="192"/>
        <v>44592</v>
      </c>
      <c r="M1134" s="5" t="s">
        <v>1432</v>
      </c>
      <c r="U1134" s="5" t="s">
        <v>33</v>
      </c>
      <c r="V1134" s="5" t="str">
        <f t="shared" si="193"/>
        <v>clientes - varios</v>
      </c>
      <c r="W1134" s="5" t="str">
        <f t="shared" si="194"/>
        <v>CLIENTES - VARIOS</v>
      </c>
      <c r="X1134" s="5" t="str">
        <f t="shared" si="195"/>
        <v>Clientes - Varios</v>
      </c>
      <c r="Y1134" s="5">
        <v>99999999</v>
      </c>
      <c r="Z1134" s="5" t="s">
        <v>34</v>
      </c>
      <c r="AA1134" s="5" t="s">
        <v>35</v>
      </c>
      <c r="AD1134" s="5" t="s">
        <v>36</v>
      </c>
      <c r="AE1134" s="5">
        <v>423.73</v>
      </c>
      <c r="AF1134" s="5">
        <v>0</v>
      </c>
      <c r="AG1134" s="5">
        <v>76.27</v>
      </c>
      <c r="AH1134" s="5">
        <f t="shared" si="196"/>
        <v>500</v>
      </c>
    </row>
    <row r="1135" spans="1:34" x14ac:dyDescent="0.25">
      <c r="A1135" s="5">
        <v>1120</v>
      </c>
      <c r="B1135" s="5" t="s">
        <v>29</v>
      </c>
      <c r="C1135" s="5" t="s">
        <v>30</v>
      </c>
      <c r="D1135" s="5" t="s">
        <v>1454</v>
      </c>
      <c r="E1135" s="15" t="str">
        <f t="shared" si="197"/>
        <v>B001</v>
      </c>
      <c r="F1135" s="15" t="str">
        <f t="shared" si="187"/>
        <v>16990</v>
      </c>
      <c r="G1135" s="15" t="str">
        <f t="shared" si="188"/>
        <v>1-1</v>
      </c>
      <c r="H1135" s="5" t="s">
        <v>1432</v>
      </c>
      <c r="I1135" s="5">
        <f t="shared" si="189"/>
        <v>1</v>
      </c>
      <c r="J1135" s="5">
        <f t="shared" si="190"/>
        <v>2022</v>
      </c>
      <c r="K1135" s="5">
        <f t="shared" si="191"/>
        <v>31</v>
      </c>
      <c r="L1135" s="7">
        <f t="shared" si="192"/>
        <v>44592</v>
      </c>
      <c r="M1135" s="5" t="s">
        <v>1432</v>
      </c>
      <c r="U1135" s="5" t="s">
        <v>33</v>
      </c>
      <c r="V1135" s="5" t="str">
        <f t="shared" si="193"/>
        <v>clientes - varios</v>
      </c>
      <c r="W1135" s="5" t="str">
        <f t="shared" si="194"/>
        <v>CLIENTES - VARIOS</v>
      </c>
      <c r="X1135" s="5" t="str">
        <f t="shared" si="195"/>
        <v>Clientes - Varios</v>
      </c>
      <c r="Y1135" s="5">
        <v>99999999</v>
      </c>
      <c r="Z1135" s="5" t="s">
        <v>34</v>
      </c>
      <c r="AA1135" s="5" t="s">
        <v>35</v>
      </c>
      <c r="AD1135" s="5" t="s">
        <v>36</v>
      </c>
      <c r="AE1135" s="5">
        <v>423.73</v>
      </c>
      <c r="AF1135" s="5">
        <v>0</v>
      </c>
      <c r="AG1135" s="5">
        <v>76.27</v>
      </c>
      <c r="AH1135" s="5">
        <f t="shared" si="196"/>
        <v>500</v>
      </c>
    </row>
    <row r="1136" spans="1:34" x14ac:dyDescent="0.25">
      <c r="A1136" s="5">
        <v>1121</v>
      </c>
      <c r="B1136" s="5" t="s">
        <v>29</v>
      </c>
      <c r="C1136" s="5" t="s">
        <v>30</v>
      </c>
      <c r="D1136" s="5" t="s">
        <v>1455</v>
      </c>
      <c r="E1136" s="15" t="str">
        <f t="shared" si="197"/>
        <v>B001</v>
      </c>
      <c r="F1136" s="15" t="str">
        <f t="shared" si="187"/>
        <v>16989</v>
      </c>
      <c r="G1136" s="15" t="str">
        <f t="shared" si="188"/>
        <v>1-1</v>
      </c>
      <c r="H1136" s="5" t="s">
        <v>1432</v>
      </c>
      <c r="I1136" s="5">
        <f t="shared" si="189"/>
        <v>1</v>
      </c>
      <c r="J1136" s="5">
        <f t="shared" si="190"/>
        <v>2022</v>
      </c>
      <c r="K1136" s="5">
        <f t="shared" si="191"/>
        <v>31</v>
      </c>
      <c r="L1136" s="7">
        <f t="shared" si="192"/>
        <v>44592</v>
      </c>
      <c r="M1136" s="5" t="s">
        <v>1432</v>
      </c>
      <c r="U1136" s="5" t="s">
        <v>33</v>
      </c>
      <c r="V1136" s="5" t="str">
        <f t="shared" si="193"/>
        <v>clientes - varios</v>
      </c>
      <c r="W1136" s="5" t="str">
        <f t="shared" si="194"/>
        <v>CLIENTES - VARIOS</v>
      </c>
      <c r="X1136" s="5" t="str">
        <f t="shared" si="195"/>
        <v>Clientes - Varios</v>
      </c>
      <c r="Y1136" s="5">
        <v>99999999</v>
      </c>
      <c r="Z1136" s="5" t="s">
        <v>34</v>
      </c>
      <c r="AA1136" s="5" t="s">
        <v>35</v>
      </c>
      <c r="AD1136" s="5" t="s">
        <v>36</v>
      </c>
      <c r="AE1136" s="5">
        <v>423.73</v>
      </c>
      <c r="AF1136" s="5">
        <v>0</v>
      </c>
      <c r="AG1136" s="5">
        <v>76.27</v>
      </c>
      <c r="AH1136" s="5">
        <f t="shared" si="196"/>
        <v>500</v>
      </c>
    </row>
    <row r="1137" spans="1:34" x14ac:dyDescent="0.25">
      <c r="A1137" s="5">
        <v>1122</v>
      </c>
      <c r="B1137" s="5" t="s">
        <v>29</v>
      </c>
      <c r="C1137" s="5" t="s">
        <v>38</v>
      </c>
      <c r="D1137" s="5" t="s">
        <v>1456</v>
      </c>
      <c r="E1137" s="15" t="str">
        <f t="shared" si="197"/>
        <v>F001</v>
      </c>
      <c r="F1137" s="15" t="str">
        <f t="shared" si="187"/>
        <v>8304</v>
      </c>
      <c r="G1137" s="15" t="str">
        <f t="shared" si="188"/>
        <v>1-8</v>
      </c>
      <c r="H1137" s="5" t="s">
        <v>1432</v>
      </c>
      <c r="I1137" s="5">
        <f t="shared" si="189"/>
        <v>1</v>
      </c>
      <c r="J1137" s="5">
        <f t="shared" si="190"/>
        <v>2022</v>
      </c>
      <c r="K1137" s="5">
        <f t="shared" si="191"/>
        <v>31</v>
      </c>
      <c r="L1137" s="7">
        <f t="shared" si="192"/>
        <v>44592</v>
      </c>
      <c r="M1137" s="5" t="s">
        <v>1432</v>
      </c>
      <c r="U1137" s="5" t="s">
        <v>1050</v>
      </c>
      <c r="V1137" s="5" t="str">
        <f t="shared" si="193"/>
        <v>suyon morales segundo porfirio</v>
      </c>
      <c r="W1137" s="5" t="str">
        <f t="shared" si="194"/>
        <v>SUYON MORALES SEGUNDO PORFIRIO</v>
      </c>
      <c r="X1137" s="5" t="str">
        <f t="shared" si="195"/>
        <v>Suyon Morales Segundo Porfirio</v>
      </c>
      <c r="Y1137" s="5">
        <v>10166890565</v>
      </c>
      <c r="Z1137" s="5" t="s">
        <v>34</v>
      </c>
      <c r="AA1137" s="5" t="s">
        <v>35</v>
      </c>
      <c r="AD1137" s="5" t="s">
        <v>36</v>
      </c>
      <c r="AE1137" s="5">
        <v>127.12</v>
      </c>
      <c r="AF1137" s="5">
        <v>0</v>
      </c>
      <c r="AG1137" s="5">
        <v>22.88</v>
      </c>
      <c r="AH1137" s="5">
        <f t="shared" si="196"/>
        <v>150</v>
      </c>
    </row>
    <row r="1138" spans="1:34" x14ac:dyDescent="0.25">
      <c r="A1138" s="5">
        <v>1123</v>
      </c>
      <c r="B1138" s="5" t="s">
        <v>29</v>
      </c>
      <c r="C1138" s="5" t="s">
        <v>30</v>
      </c>
      <c r="D1138" s="5" t="s">
        <v>1457</v>
      </c>
      <c r="E1138" s="15" t="str">
        <f t="shared" si="197"/>
        <v>B001</v>
      </c>
      <c r="F1138" s="15" t="str">
        <f t="shared" si="187"/>
        <v>16988</v>
      </c>
      <c r="G1138" s="15" t="str">
        <f t="shared" si="188"/>
        <v>1-1</v>
      </c>
      <c r="H1138" s="5" t="s">
        <v>1432</v>
      </c>
      <c r="I1138" s="5">
        <f t="shared" si="189"/>
        <v>1</v>
      </c>
      <c r="J1138" s="5">
        <f t="shared" si="190"/>
        <v>2022</v>
      </c>
      <c r="K1138" s="5">
        <f t="shared" si="191"/>
        <v>31</v>
      </c>
      <c r="L1138" s="7">
        <f t="shared" si="192"/>
        <v>44592</v>
      </c>
      <c r="M1138" s="5" t="s">
        <v>1432</v>
      </c>
      <c r="U1138" s="5" t="s">
        <v>33</v>
      </c>
      <c r="V1138" s="5" t="str">
        <f t="shared" si="193"/>
        <v>clientes - varios</v>
      </c>
      <c r="W1138" s="5" t="str">
        <f t="shared" si="194"/>
        <v>CLIENTES - VARIOS</v>
      </c>
      <c r="X1138" s="5" t="str">
        <f t="shared" si="195"/>
        <v>Clientes - Varios</v>
      </c>
      <c r="Y1138" s="5">
        <v>99999999</v>
      </c>
      <c r="Z1138" s="5" t="s">
        <v>34</v>
      </c>
      <c r="AA1138" s="5" t="s">
        <v>35</v>
      </c>
      <c r="AD1138" s="5" t="s">
        <v>36</v>
      </c>
      <c r="AE1138" s="5">
        <v>84.75</v>
      </c>
      <c r="AF1138" s="5">
        <v>0</v>
      </c>
      <c r="AG1138" s="5">
        <v>15.25</v>
      </c>
      <c r="AH1138" s="5">
        <f t="shared" si="196"/>
        <v>100</v>
      </c>
    </row>
    <row r="1139" spans="1:34" x14ac:dyDescent="0.25">
      <c r="A1139" s="5">
        <v>1124</v>
      </c>
      <c r="B1139" s="5" t="s">
        <v>29</v>
      </c>
      <c r="C1139" s="5" t="s">
        <v>38</v>
      </c>
      <c r="D1139" s="5" t="s">
        <v>1458</v>
      </c>
      <c r="E1139" s="15" t="str">
        <f t="shared" si="197"/>
        <v>F001</v>
      </c>
      <c r="F1139" s="15" t="str">
        <f t="shared" si="187"/>
        <v>8303</v>
      </c>
      <c r="G1139" s="15" t="str">
        <f t="shared" si="188"/>
        <v>1-8</v>
      </c>
      <c r="H1139" s="5" t="s">
        <v>1432</v>
      </c>
      <c r="I1139" s="5">
        <f t="shared" si="189"/>
        <v>1</v>
      </c>
      <c r="J1139" s="5">
        <f t="shared" si="190"/>
        <v>2022</v>
      </c>
      <c r="K1139" s="5">
        <f t="shared" si="191"/>
        <v>31</v>
      </c>
      <c r="L1139" s="7">
        <f t="shared" si="192"/>
        <v>44592</v>
      </c>
      <c r="M1139" s="5" t="s">
        <v>1432</v>
      </c>
      <c r="S1139" s="5" t="s">
        <v>40</v>
      </c>
      <c r="T1139" s="5" t="s">
        <v>41</v>
      </c>
      <c r="U1139" s="5" t="s">
        <v>162</v>
      </c>
      <c r="V1139" s="5" t="str">
        <f t="shared" si="193"/>
        <v>cubas mundaca jose sergio</v>
      </c>
      <c r="W1139" s="5" t="str">
        <f t="shared" si="194"/>
        <v>CUBAS MUNDACA JOSE SERGIO</v>
      </c>
      <c r="X1139" s="5" t="str">
        <f t="shared" si="195"/>
        <v>Cubas Mundaca Jose Sergio</v>
      </c>
      <c r="Y1139" s="5">
        <v>10442227557</v>
      </c>
      <c r="Z1139" s="5" t="s">
        <v>34</v>
      </c>
      <c r="AA1139" s="5" t="s">
        <v>35</v>
      </c>
      <c r="AD1139" s="5" t="s">
        <v>36</v>
      </c>
      <c r="AE1139" s="5">
        <v>127.12</v>
      </c>
      <c r="AF1139" s="5">
        <v>0</v>
      </c>
      <c r="AG1139" s="5">
        <v>22.88</v>
      </c>
      <c r="AH1139" s="5">
        <f t="shared" si="196"/>
        <v>150</v>
      </c>
    </row>
    <row r="1140" spans="1:34" x14ac:dyDescent="0.25">
      <c r="A1140" s="5">
        <v>1125</v>
      </c>
      <c r="B1140" s="5" t="s">
        <v>29</v>
      </c>
      <c r="C1140" s="5" t="s">
        <v>38</v>
      </c>
      <c r="D1140" s="5" t="s">
        <v>1459</v>
      </c>
      <c r="E1140" s="15" t="str">
        <f t="shared" si="197"/>
        <v>F001</v>
      </c>
      <c r="F1140" s="15" t="str">
        <f t="shared" si="187"/>
        <v>8302</v>
      </c>
      <c r="G1140" s="15" t="str">
        <f t="shared" si="188"/>
        <v>1-8</v>
      </c>
      <c r="H1140" s="5" t="s">
        <v>1432</v>
      </c>
      <c r="I1140" s="5">
        <f t="shared" si="189"/>
        <v>1</v>
      </c>
      <c r="J1140" s="5">
        <f t="shared" si="190"/>
        <v>2022</v>
      </c>
      <c r="K1140" s="5">
        <f t="shared" si="191"/>
        <v>31</v>
      </c>
      <c r="L1140" s="7">
        <f t="shared" si="192"/>
        <v>44592</v>
      </c>
      <c r="M1140" s="5" t="s">
        <v>1432</v>
      </c>
      <c r="R1140" s="5" t="s">
        <v>41</v>
      </c>
      <c r="S1140" s="5" t="s">
        <v>40</v>
      </c>
      <c r="T1140" s="5" t="s">
        <v>41</v>
      </c>
      <c r="U1140" s="5" t="s">
        <v>267</v>
      </c>
      <c r="V1140" s="5" t="str">
        <f t="shared" si="193"/>
        <v>constructora magdalena s.r.l.</v>
      </c>
      <c r="W1140" s="5" t="str">
        <f t="shared" si="194"/>
        <v>CONSTRUCTORA MAGDALENA S.R.L.</v>
      </c>
      <c r="X1140" s="5" t="str">
        <f t="shared" si="195"/>
        <v>Constructora Magdalena S.R.L.</v>
      </c>
      <c r="Y1140" s="5">
        <v>20602002749</v>
      </c>
      <c r="Z1140" s="5" t="s">
        <v>34</v>
      </c>
      <c r="AA1140" s="5" t="s">
        <v>35</v>
      </c>
      <c r="AD1140" s="5" t="s">
        <v>36</v>
      </c>
      <c r="AE1140" s="5">
        <v>254.24</v>
      </c>
      <c r="AF1140" s="5">
        <v>0</v>
      </c>
      <c r="AG1140" s="5">
        <v>45.76</v>
      </c>
      <c r="AH1140" s="5">
        <f t="shared" si="196"/>
        <v>300</v>
      </c>
    </row>
    <row r="1141" spans="1:34" x14ac:dyDescent="0.25">
      <c r="A1141" s="5">
        <v>1126</v>
      </c>
      <c r="B1141" s="5" t="s">
        <v>29</v>
      </c>
      <c r="C1141" s="5" t="s">
        <v>30</v>
      </c>
      <c r="D1141" s="5" t="s">
        <v>1460</v>
      </c>
      <c r="E1141" s="15" t="str">
        <f t="shared" si="197"/>
        <v>B001</v>
      </c>
      <c r="F1141" s="15" t="str">
        <f t="shared" si="187"/>
        <v>16987</v>
      </c>
      <c r="G1141" s="15" t="str">
        <f t="shared" si="188"/>
        <v>1-1</v>
      </c>
      <c r="H1141" s="5" t="s">
        <v>1432</v>
      </c>
      <c r="I1141" s="5">
        <f t="shared" si="189"/>
        <v>1</v>
      </c>
      <c r="J1141" s="5">
        <f t="shared" si="190"/>
        <v>2022</v>
      </c>
      <c r="K1141" s="5">
        <f t="shared" si="191"/>
        <v>31</v>
      </c>
      <c r="L1141" s="7">
        <f t="shared" si="192"/>
        <v>44592</v>
      </c>
      <c r="M1141" s="5" t="s">
        <v>1432</v>
      </c>
      <c r="U1141" s="5" t="s">
        <v>33</v>
      </c>
      <c r="V1141" s="5" t="str">
        <f t="shared" si="193"/>
        <v>clientes - varios</v>
      </c>
      <c r="W1141" s="5" t="str">
        <f t="shared" si="194"/>
        <v>CLIENTES - VARIOS</v>
      </c>
      <c r="X1141" s="5" t="str">
        <f t="shared" si="195"/>
        <v>Clientes - Varios</v>
      </c>
      <c r="Y1141" s="5">
        <v>99999999</v>
      </c>
      <c r="Z1141" s="5" t="s">
        <v>34</v>
      </c>
      <c r="AA1141" s="5" t="s">
        <v>35</v>
      </c>
      <c r="AD1141" s="5" t="s">
        <v>36</v>
      </c>
      <c r="AE1141" s="5">
        <v>42.37</v>
      </c>
      <c r="AF1141" s="5">
        <v>0</v>
      </c>
      <c r="AG1141" s="5">
        <v>7.63</v>
      </c>
      <c r="AH1141" s="5">
        <f t="shared" si="196"/>
        <v>50</v>
      </c>
    </row>
    <row r="1142" spans="1:34" x14ac:dyDescent="0.25">
      <c r="A1142" s="5">
        <v>1127</v>
      </c>
      <c r="B1142" s="5" t="s">
        <v>29</v>
      </c>
      <c r="C1142" s="5" t="s">
        <v>38</v>
      </c>
      <c r="D1142" s="5" t="s">
        <v>1461</v>
      </c>
      <c r="E1142" s="15" t="str">
        <f t="shared" si="197"/>
        <v>F001</v>
      </c>
      <c r="F1142" s="15" t="str">
        <f t="shared" si="187"/>
        <v>8301</v>
      </c>
      <c r="G1142" s="15" t="str">
        <f t="shared" si="188"/>
        <v>1-8</v>
      </c>
      <c r="H1142" s="5" t="s">
        <v>1432</v>
      </c>
      <c r="I1142" s="5">
        <f t="shared" si="189"/>
        <v>1</v>
      </c>
      <c r="J1142" s="5">
        <f t="shared" si="190"/>
        <v>2022</v>
      </c>
      <c r="K1142" s="5">
        <f t="shared" si="191"/>
        <v>31</v>
      </c>
      <c r="L1142" s="7">
        <f t="shared" si="192"/>
        <v>44592</v>
      </c>
      <c r="M1142" s="5" t="s">
        <v>1432</v>
      </c>
      <c r="R1142" s="5" t="s">
        <v>87</v>
      </c>
      <c r="S1142" s="5" t="s">
        <v>40</v>
      </c>
      <c r="T1142" s="5" t="s">
        <v>41</v>
      </c>
      <c r="U1142" s="5" t="s">
        <v>159</v>
      </c>
      <c r="V1142" s="5" t="str">
        <f t="shared" si="193"/>
        <v>corporacion shekinah s.a.c.</v>
      </c>
      <c r="W1142" s="5" t="str">
        <f t="shared" si="194"/>
        <v>CORPORACION SHEKINAH S.A.C.</v>
      </c>
      <c r="X1142" s="5" t="str">
        <f t="shared" si="195"/>
        <v>Corporacion Shekinah S.A.C.</v>
      </c>
      <c r="Y1142" s="5">
        <v>20606378727</v>
      </c>
      <c r="Z1142" s="5" t="s">
        <v>34</v>
      </c>
      <c r="AA1142" s="5" t="s">
        <v>35</v>
      </c>
      <c r="AD1142" s="5" t="s">
        <v>36</v>
      </c>
      <c r="AE1142" s="5">
        <v>165.25</v>
      </c>
      <c r="AF1142" s="5">
        <v>0</v>
      </c>
      <c r="AG1142" s="5">
        <v>29.75</v>
      </c>
      <c r="AH1142" s="5">
        <f t="shared" si="196"/>
        <v>195</v>
      </c>
    </row>
    <row r="1143" spans="1:34" x14ac:dyDescent="0.25">
      <c r="A1143" s="5">
        <v>1128</v>
      </c>
      <c r="B1143" s="5" t="s">
        <v>29</v>
      </c>
      <c r="C1143" s="5" t="s">
        <v>38</v>
      </c>
      <c r="D1143" s="5" t="s">
        <v>1462</v>
      </c>
      <c r="E1143" s="15" t="str">
        <f t="shared" si="197"/>
        <v>F001</v>
      </c>
      <c r="F1143" s="15" t="str">
        <f t="shared" si="187"/>
        <v>8300</v>
      </c>
      <c r="G1143" s="15" t="str">
        <f t="shared" si="188"/>
        <v>1-8</v>
      </c>
      <c r="H1143" s="5" t="s">
        <v>1432</v>
      </c>
      <c r="I1143" s="5">
        <f t="shared" si="189"/>
        <v>1</v>
      </c>
      <c r="J1143" s="5">
        <f t="shared" si="190"/>
        <v>2022</v>
      </c>
      <c r="K1143" s="5">
        <f t="shared" si="191"/>
        <v>31</v>
      </c>
      <c r="L1143" s="7">
        <f t="shared" si="192"/>
        <v>44592</v>
      </c>
      <c r="M1143" s="5" t="s">
        <v>1432</v>
      </c>
      <c r="R1143" s="5" t="s">
        <v>222</v>
      </c>
      <c r="S1143" s="5" t="s">
        <v>40</v>
      </c>
      <c r="T1143" s="5" t="s">
        <v>41</v>
      </c>
      <c r="U1143" s="5" t="s">
        <v>649</v>
      </c>
      <c r="V1143" s="5" t="str">
        <f t="shared" si="193"/>
        <v>sipan distribuciones sociedad anonima cerrada</v>
      </c>
      <c r="W1143" s="5" t="str">
        <f t="shared" si="194"/>
        <v>SIPAN DISTRIBUCIONES SOCIEDAD ANONIMA CERRADA</v>
      </c>
      <c r="X1143" s="5" t="str">
        <f t="shared" si="195"/>
        <v>Sipan Distribuciones Sociedad Anonima Cerrada</v>
      </c>
      <c r="Y1143" s="5">
        <v>20479504068</v>
      </c>
      <c r="Z1143" s="5" t="s">
        <v>34</v>
      </c>
      <c r="AA1143" s="5" t="s">
        <v>35</v>
      </c>
      <c r="AD1143" s="5" t="s">
        <v>36</v>
      </c>
      <c r="AE1143" s="5">
        <v>296.61</v>
      </c>
      <c r="AF1143" s="5">
        <v>0</v>
      </c>
      <c r="AG1143" s="5">
        <v>53.39</v>
      </c>
      <c r="AH1143" s="5">
        <f t="shared" si="196"/>
        <v>350</v>
      </c>
    </row>
    <row r="1144" spans="1:34" x14ac:dyDescent="0.25">
      <c r="A1144" s="5">
        <v>1129</v>
      </c>
      <c r="B1144" s="5" t="s">
        <v>55</v>
      </c>
      <c r="C1144" s="5" t="s">
        <v>30</v>
      </c>
      <c r="D1144" s="5" t="s">
        <v>1463</v>
      </c>
      <c r="E1144" s="15" t="str">
        <f t="shared" si="197"/>
        <v>B002</v>
      </c>
      <c r="F1144" s="15" t="str">
        <f t="shared" si="187"/>
        <v>15954</v>
      </c>
      <c r="G1144" s="15" t="str">
        <f t="shared" si="188"/>
        <v>2-1</v>
      </c>
      <c r="H1144" s="5" t="s">
        <v>1432</v>
      </c>
      <c r="I1144" s="5">
        <f t="shared" si="189"/>
        <v>1</v>
      </c>
      <c r="J1144" s="5">
        <f t="shared" si="190"/>
        <v>2022</v>
      </c>
      <c r="K1144" s="5">
        <f t="shared" si="191"/>
        <v>31</v>
      </c>
      <c r="L1144" s="7">
        <f t="shared" si="192"/>
        <v>44592</v>
      </c>
      <c r="M1144" s="5" t="s">
        <v>1432</v>
      </c>
      <c r="U1144" s="5" t="s">
        <v>33</v>
      </c>
      <c r="V1144" s="5" t="str">
        <f t="shared" si="193"/>
        <v>clientes - varios</v>
      </c>
      <c r="W1144" s="5" t="str">
        <f t="shared" si="194"/>
        <v>CLIENTES - VARIOS</v>
      </c>
      <c r="X1144" s="5" t="str">
        <f t="shared" si="195"/>
        <v>Clientes - Varios</v>
      </c>
      <c r="Y1144" s="5">
        <v>99999999</v>
      </c>
      <c r="Z1144" s="5" t="s">
        <v>34</v>
      </c>
      <c r="AA1144" s="5" t="s">
        <v>35</v>
      </c>
      <c r="AD1144" s="5" t="s">
        <v>36</v>
      </c>
      <c r="AE1144" s="5">
        <v>8.4700000000000006</v>
      </c>
      <c r="AF1144" s="5">
        <v>0</v>
      </c>
      <c r="AG1144" s="5">
        <v>1.53</v>
      </c>
      <c r="AH1144" s="5">
        <f t="shared" si="196"/>
        <v>10</v>
      </c>
    </row>
    <row r="1145" spans="1:34" x14ac:dyDescent="0.25">
      <c r="A1145" s="5">
        <v>1130</v>
      </c>
      <c r="B1145" s="5" t="s">
        <v>49</v>
      </c>
      <c r="C1145" s="5" t="s">
        <v>38</v>
      </c>
      <c r="D1145" s="5" t="s">
        <v>1464</v>
      </c>
      <c r="E1145" s="15" t="str">
        <f t="shared" si="197"/>
        <v>F003</v>
      </c>
      <c r="F1145" s="15" t="str">
        <f t="shared" si="187"/>
        <v>2074</v>
      </c>
      <c r="G1145" s="15" t="str">
        <f t="shared" si="188"/>
        <v>3-2</v>
      </c>
      <c r="H1145" s="5" t="s">
        <v>1432</v>
      </c>
      <c r="I1145" s="5">
        <f t="shared" si="189"/>
        <v>1</v>
      </c>
      <c r="J1145" s="5">
        <f t="shared" si="190"/>
        <v>2022</v>
      </c>
      <c r="K1145" s="5">
        <f t="shared" si="191"/>
        <v>31</v>
      </c>
      <c r="L1145" s="7">
        <f t="shared" si="192"/>
        <v>44592</v>
      </c>
      <c r="M1145" s="5" t="s">
        <v>1432</v>
      </c>
      <c r="R1145" s="5" t="s">
        <v>41</v>
      </c>
      <c r="S1145" s="5" t="s">
        <v>40</v>
      </c>
      <c r="T1145" s="5" t="s">
        <v>41</v>
      </c>
      <c r="U1145" s="5" t="s">
        <v>1465</v>
      </c>
      <c r="V1145" s="5" t="str">
        <f t="shared" si="193"/>
        <v>empresa de transportes de servicio especial señor de sipan s.a.</v>
      </c>
      <c r="W1145" s="5" t="str">
        <f t="shared" si="194"/>
        <v>EMPRESA DE TRANSPORTES DE SERVICIO ESPECIAL SEÑOR DE SIPAN S.A.</v>
      </c>
      <c r="X1145" s="5" t="str">
        <f t="shared" si="195"/>
        <v>Empresa De Transportes De Servicio Especial Señor De Sipan S.A.</v>
      </c>
      <c r="Y1145" s="5">
        <v>20480829639</v>
      </c>
      <c r="Z1145" s="5" t="s">
        <v>34</v>
      </c>
      <c r="AA1145" s="5" t="s">
        <v>35</v>
      </c>
      <c r="AD1145" s="5" t="s">
        <v>36</v>
      </c>
      <c r="AE1145" s="5">
        <v>84.75</v>
      </c>
      <c r="AF1145" s="5">
        <v>0</v>
      </c>
      <c r="AG1145" s="5">
        <v>15.25</v>
      </c>
      <c r="AH1145" s="5">
        <f t="shared" si="196"/>
        <v>100</v>
      </c>
    </row>
    <row r="1146" spans="1:34" x14ac:dyDescent="0.25">
      <c r="A1146" s="5">
        <v>1131</v>
      </c>
      <c r="B1146" s="5" t="s">
        <v>29</v>
      </c>
      <c r="C1146" s="5" t="s">
        <v>38</v>
      </c>
      <c r="D1146" s="5" t="s">
        <v>1466</v>
      </c>
      <c r="E1146" s="15" t="str">
        <f t="shared" si="197"/>
        <v>F001</v>
      </c>
      <c r="F1146" s="15" t="str">
        <f t="shared" si="187"/>
        <v>8299</v>
      </c>
      <c r="G1146" s="15" t="str">
        <f t="shared" si="188"/>
        <v>1-8</v>
      </c>
      <c r="H1146" s="5" t="s">
        <v>1467</v>
      </c>
      <c r="I1146" s="5">
        <f t="shared" si="189"/>
        <v>1</v>
      </c>
      <c r="J1146" s="5">
        <f t="shared" si="190"/>
        <v>2022</v>
      </c>
      <c r="K1146" s="5">
        <f t="shared" si="191"/>
        <v>30</v>
      </c>
      <c r="L1146" s="7">
        <f t="shared" si="192"/>
        <v>44591</v>
      </c>
      <c r="M1146" s="5" t="s">
        <v>1467</v>
      </c>
      <c r="R1146" s="5" t="s">
        <v>781</v>
      </c>
      <c r="S1146" s="5" t="s">
        <v>40</v>
      </c>
      <c r="T1146" s="5" t="s">
        <v>41</v>
      </c>
      <c r="U1146" s="5" t="s">
        <v>782</v>
      </c>
      <c r="V1146" s="5" t="str">
        <f t="shared" si="193"/>
        <v>jambo tafur julver frank</v>
      </c>
      <c r="W1146" s="5" t="str">
        <f t="shared" si="194"/>
        <v>JAMBO TAFUR JULVER FRANK</v>
      </c>
      <c r="X1146" s="5" t="str">
        <f t="shared" si="195"/>
        <v>Jambo Tafur Julver Frank</v>
      </c>
      <c r="Y1146" s="5">
        <v>10469092882</v>
      </c>
      <c r="Z1146" s="5" t="s">
        <v>34</v>
      </c>
      <c r="AA1146" s="5" t="s">
        <v>35</v>
      </c>
      <c r="AD1146" s="5" t="s">
        <v>36</v>
      </c>
      <c r="AE1146" s="5">
        <v>1391.78</v>
      </c>
      <c r="AF1146" s="5">
        <v>0</v>
      </c>
      <c r="AG1146" s="5">
        <v>250.52</v>
      </c>
      <c r="AH1146" s="5">
        <f t="shared" si="196"/>
        <v>1642.3</v>
      </c>
    </row>
    <row r="1147" spans="1:34" x14ac:dyDescent="0.25">
      <c r="A1147" s="5">
        <v>1132</v>
      </c>
      <c r="B1147" s="5" t="s">
        <v>29</v>
      </c>
      <c r="C1147" s="5" t="s">
        <v>38</v>
      </c>
      <c r="D1147" s="5" t="s">
        <v>1468</v>
      </c>
      <c r="E1147" s="15" t="str">
        <f t="shared" si="197"/>
        <v>F001</v>
      </c>
      <c r="F1147" s="15" t="str">
        <f t="shared" si="187"/>
        <v>8298</v>
      </c>
      <c r="G1147" s="15" t="str">
        <f t="shared" si="188"/>
        <v>1-8</v>
      </c>
      <c r="H1147" s="5" t="s">
        <v>1467</v>
      </c>
      <c r="I1147" s="5">
        <f t="shared" si="189"/>
        <v>1</v>
      </c>
      <c r="J1147" s="5">
        <f t="shared" si="190"/>
        <v>2022</v>
      </c>
      <c r="K1147" s="5">
        <f t="shared" si="191"/>
        <v>30</v>
      </c>
      <c r="L1147" s="7">
        <f t="shared" si="192"/>
        <v>44591</v>
      </c>
      <c r="M1147" s="5" t="s">
        <v>1467</v>
      </c>
      <c r="U1147" s="5" t="s">
        <v>964</v>
      </c>
      <c r="V1147" s="5" t="str">
        <f t="shared" si="193"/>
        <v>icmv inversiones</v>
      </c>
      <c r="W1147" s="5" t="str">
        <f t="shared" si="194"/>
        <v>ICMV INVERSIONES</v>
      </c>
      <c r="X1147" s="5" t="str">
        <f t="shared" si="195"/>
        <v>Icmv Inversiones</v>
      </c>
      <c r="Y1147" s="5">
        <v>10457954226</v>
      </c>
      <c r="Z1147" s="5" t="s">
        <v>34</v>
      </c>
      <c r="AA1147" s="5" t="s">
        <v>35</v>
      </c>
      <c r="AD1147" s="5" t="s">
        <v>36</v>
      </c>
      <c r="AE1147" s="5">
        <v>199.15</v>
      </c>
      <c r="AF1147" s="5">
        <v>0</v>
      </c>
      <c r="AG1147" s="5">
        <v>35.85</v>
      </c>
      <c r="AH1147" s="5">
        <f t="shared" si="196"/>
        <v>235</v>
      </c>
    </row>
    <row r="1148" spans="1:34" x14ac:dyDescent="0.25">
      <c r="A1148" s="5">
        <v>1133</v>
      </c>
      <c r="B1148" s="5" t="s">
        <v>55</v>
      </c>
      <c r="C1148" s="5" t="s">
        <v>38</v>
      </c>
      <c r="D1148" s="5" t="s">
        <v>1469</v>
      </c>
      <c r="E1148" s="15" t="str">
        <f t="shared" si="197"/>
        <v>F002</v>
      </c>
      <c r="F1148" s="15" t="str">
        <f t="shared" si="187"/>
        <v>3448</v>
      </c>
      <c r="G1148" s="15" t="str">
        <f t="shared" si="188"/>
        <v>2-3</v>
      </c>
      <c r="H1148" s="5" t="s">
        <v>1467</v>
      </c>
      <c r="I1148" s="5">
        <f t="shared" si="189"/>
        <v>1</v>
      </c>
      <c r="J1148" s="5">
        <f t="shared" si="190"/>
        <v>2022</v>
      </c>
      <c r="K1148" s="5">
        <f t="shared" si="191"/>
        <v>30</v>
      </c>
      <c r="L1148" s="7">
        <f t="shared" si="192"/>
        <v>44591</v>
      </c>
      <c r="M1148" s="5" t="s">
        <v>1467</v>
      </c>
      <c r="R1148" s="5" t="s">
        <v>41</v>
      </c>
      <c r="S1148" s="5" t="s">
        <v>40</v>
      </c>
      <c r="T1148" s="5" t="s">
        <v>41</v>
      </c>
      <c r="U1148" s="5" t="s">
        <v>106</v>
      </c>
      <c r="V1148" s="5" t="str">
        <f t="shared" si="193"/>
        <v>casiano maco segundo baltazar</v>
      </c>
      <c r="W1148" s="5" t="str">
        <f t="shared" si="194"/>
        <v>CASIANO MACO SEGUNDO BALTAZAR</v>
      </c>
      <c r="X1148" s="5" t="str">
        <f t="shared" si="195"/>
        <v>Casiano Maco Segundo Baltazar</v>
      </c>
      <c r="Y1148" s="5">
        <v>10432479388</v>
      </c>
      <c r="Z1148" s="5" t="s">
        <v>34</v>
      </c>
      <c r="AA1148" s="5" t="s">
        <v>35</v>
      </c>
      <c r="AD1148" s="5" t="s">
        <v>36</v>
      </c>
      <c r="AE1148" s="5">
        <v>16.95</v>
      </c>
      <c r="AF1148" s="5">
        <v>0</v>
      </c>
      <c r="AG1148" s="5">
        <v>3.05</v>
      </c>
      <c r="AH1148" s="5">
        <f t="shared" si="196"/>
        <v>20</v>
      </c>
    </row>
    <row r="1149" spans="1:34" x14ac:dyDescent="0.25">
      <c r="A1149" s="5">
        <v>1134</v>
      </c>
      <c r="B1149" s="5" t="s">
        <v>29</v>
      </c>
      <c r="C1149" s="5" t="s">
        <v>38</v>
      </c>
      <c r="D1149" s="5" t="s">
        <v>1470</v>
      </c>
      <c r="E1149" s="15" t="str">
        <f t="shared" si="197"/>
        <v>F001</v>
      </c>
      <c r="F1149" s="15" t="str">
        <f t="shared" si="187"/>
        <v>8297</v>
      </c>
      <c r="G1149" s="15" t="str">
        <f t="shared" si="188"/>
        <v>1-8</v>
      </c>
      <c r="H1149" s="5" t="s">
        <v>1467</v>
      </c>
      <c r="I1149" s="5">
        <f t="shared" si="189"/>
        <v>1</v>
      </c>
      <c r="J1149" s="5">
        <f t="shared" si="190"/>
        <v>2022</v>
      </c>
      <c r="K1149" s="5">
        <f t="shared" si="191"/>
        <v>30</v>
      </c>
      <c r="L1149" s="7">
        <f t="shared" si="192"/>
        <v>44591</v>
      </c>
      <c r="M1149" s="5" t="s">
        <v>1467</v>
      </c>
      <c r="R1149" s="5" t="s">
        <v>41</v>
      </c>
      <c r="S1149" s="5" t="s">
        <v>40</v>
      </c>
      <c r="T1149" s="5" t="s">
        <v>41</v>
      </c>
      <c r="U1149" s="5" t="s">
        <v>1127</v>
      </c>
      <c r="V1149" s="5" t="str">
        <f t="shared" si="193"/>
        <v>kairos kids palacio del bebe s.a.c.</v>
      </c>
      <c r="W1149" s="5" t="str">
        <f t="shared" si="194"/>
        <v>KAIROS KIDS PALACIO DEL BEBE S.A.C.</v>
      </c>
      <c r="X1149" s="5" t="str">
        <f t="shared" si="195"/>
        <v>Kairos Kids Palacio Del Bebe S.A.C.</v>
      </c>
      <c r="Y1149" s="5">
        <v>20606153555</v>
      </c>
      <c r="Z1149" s="5" t="s">
        <v>34</v>
      </c>
      <c r="AA1149" s="5" t="s">
        <v>35</v>
      </c>
      <c r="AD1149" s="5" t="s">
        <v>36</v>
      </c>
      <c r="AE1149" s="5">
        <v>127.12</v>
      </c>
      <c r="AF1149" s="5">
        <v>0</v>
      </c>
      <c r="AG1149" s="5">
        <v>22.88</v>
      </c>
      <c r="AH1149" s="5">
        <f t="shared" si="196"/>
        <v>150</v>
      </c>
    </row>
    <row r="1150" spans="1:34" x14ac:dyDescent="0.25">
      <c r="A1150" s="5">
        <v>1135</v>
      </c>
      <c r="B1150" s="5" t="s">
        <v>49</v>
      </c>
      <c r="C1150" s="5" t="s">
        <v>30</v>
      </c>
      <c r="D1150" s="5" t="s">
        <v>1471</v>
      </c>
      <c r="E1150" s="15" t="str">
        <f t="shared" si="197"/>
        <v>B003</v>
      </c>
      <c r="F1150" s="15" t="str">
        <f t="shared" si="187"/>
        <v>12521</v>
      </c>
      <c r="G1150" s="15" t="str">
        <f t="shared" si="188"/>
        <v>3-1</v>
      </c>
      <c r="H1150" s="5" t="s">
        <v>1467</v>
      </c>
      <c r="I1150" s="5">
        <f t="shared" si="189"/>
        <v>1</v>
      </c>
      <c r="J1150" s="5">
        <f t="shared" si="190"/>
        <v>2022</v>
      </c>
      <c r="K1150" s="5">
        <f t="shared" si="191"/>
        <v>30</v>
      </c>
      <c r="L1150" s="7">
        <f t="shared" si="192"/>
        <v>44591</v>
      </c>
      <c r="M1150" s="5" t="s">
        <v>1467</v>
      </c>
      <c r="U1150" s="5" t="s">
        <v>33</v>
      </c>
      <c r="V1150" s="5" t="str">
        <f t="shared" si="193"/>
        <v>clientes - varios</v>
      </c>
      <c r="W1150" s="5" t="str">
        <f t="shared" si="194"/>
        <v>CLIENTES - VARIOS</v>
      </c>
      <c r="X1150" s="5" t="str">
        <f t="shared" si="195"/>
        <v>Clientes - Varios</v>
      </c>
      <c r="Y1150" s="5">
        <v>99999999</v>
      </c>
      <c r="Z1150" s="5" t="s">
        <v>34</v>
      </c>
      <c r="AA1150" s="5" t="s">
        <v>35</v>
      </c>
      <c r="AD1150" s="5" t="s">
        <v>36</v>
      </c>
      <c r="AE1150" s="5">
        <v>508.47</v>
      </c>
      <c r="AF1150" s="5">
        <v>0</v>
      </c>
      <c r="AG1150" s="5">
        <v>91.53</v>
      </c>
      <c r="AH1150" s="5">
        <f t="shared" si="196"/>
        <v>600</v>
      </c>
    </row>
    <row r="1151" spans="1:34" x14ac:dyDescent="0.25">
      <c r="A1151" s="5">
        <v>1136</v>
      </c>
      <c r="B1151" s="5" t="s">
        <v>49</v>
      </c>
      <c r="C1151" s="5" t="s">
        <v>30</v>
      </c>
      <c r="D1151" s="5" t="s">
        <v>1472</v>
      </c>
      <c r="E1151" s="15" t="str">
        <f t="shared" si="197"/>
        <v>B003</v>
      </c>
      <c r="F1151" s="15" t="str">
        <f t="shared" si="187"/>
        <v>12520</v>
      </c>
      <c r="G1151" s="15" t="str">
        <f t="shared" si="188"/>
        <v>3-1</v>
      </c>
      <c r="H1151" s="5" t="s">
        <v>1467</v>
      </c>
      <c r="I1151" s="5">
        <f t="shared" si="189"/>
        <v>1</v>
      </c>
      <c r="J1151" s="5">
        <f t="shared" si="190"/>
        <v>2022</v>
      </c>
      <c r="K1151" s="5">
        <f t="shared" si="191"/>
        <v>30</v>
      </c>
      <c r="L1151" s="7">
        <f t="shared" si="192"/>
        <v>44591</v>
      </c>
      <c r="M1151" s="5" t="s">
        <v>1467</v>
      </c>
      <c r="U1151" s="5" t="s">
        <v>33</v>
      </c>
      <c r="V1151" s="5" t="str">
        <f t="shared" si="193"/>
        <v>clientes - varios</v>
      </c>
      <c r="W1151" s="5" t="str">
        <f t="shared" si="194"/>
        <v>CLIENTES - VARIOS</v>
      </c>
      <c r="X1151" s="5" t="str">
        <f t="shared" si="195"/>
        <v>Clientes - Varios</v>
      </c>
      <c r="Y1151" s="5">
        <v>99999999</v>
      </c>
      <c r="Z1151" s="5" t="s">
        <v>34</v>
      </c>
      <c r="AA1151" s="5" t="s">
        <v>35</v>
      </c>
      <c r="AD1151" s="5" t="s">
        <v>36</v>
      </c>
      <c r="AE1151" s="5">
        <v>508.47</v>
      </c>
      <c r="AF1151" s="5">
        <v>0</v>
      </c>
      <c r="AG1151" s="5">
        <v>91.53</v>
      </c>
      <c r="AH1151" s="5">
        <f t="shared" si="196"/>
        <v>600</v>
      </c>
    </row>
    <row r="1152" spans="1:34" x14ac:dyDescent="0.25">
      <c r="A1152" s="5">
        <v>1137</v>
      </c>
      <c r="B1152" s="5" t="s">
        <v>55</v>
      </c>
      <c r="C1152" s="5" t="s">
        <v>30</v>
      </c>
      <c r="D1152" s="5" t="s">
        <v>1473</v>
      </c>
      <c r="E1152" s="15" t="str">
        <f t="shared" si="197"/>
        <v>B002</v>
      </c>
      <c r="F1152" s="15" t="str">
        <f t="shared" si="187"/>
        <v>15953</v>
      </c>
      <c r="G1152" s="15" t="str">
        <f t="shared" si="188"/>
        <v>2-1</v>
      </c>
      <c r="H1152" s="5" t="s">
        <v>1467</v>
      </c>
      <c r="I1152" s="5">
        <f t="shared" si="189"/>
        <v>1</v>
      </c>
      <c r="J1152" s="5">
        <f t="shared" si="190"/>
        <v>2022</v>
      </c>
      <c r="K1152" s="5">
        <f t="shared" si="191"/>
        <v>30</v>
      </c>
      <c r="L1152" s="7">
        <f t="shared" si="192"/>
        <v>44591</v>
      </c>
      <c r="M1152" s="5" t="s">
        <v>1467</v>
      </c>
      <c r="U1152" s="5" t="s">
        <v>33</v>
      </c>
      <c r="V1152" s="5" t="str">
        <f t="shared" si="193"/>
        <v>clientes - varios</v>
      </c>
      <c r="W1152" s="5" t="str">
        <f t="shared" si="194"/>
        <v>CLIENTES - VARIOS</v>
      </c>
      <c r="X1152" s="5" t="str">
        <f t="shared" si="195"/>
        <v>Clientes - Varios</v>
      </c>
      <c r="Y1152" s="5">
        <v>99999999</v>
      </c>
      <c r="Z1152" s="5" t="s">
        <v>34</v>
      </c>
      <c r="AA1152" s="5" t="s">
        <v>35</v>
      </c>
      <c r="AD1152" s="5" t="s">
        <v>36</v>
      </c>
      <c r="AE1152" s="5">
        <v>508.47</v>
      </c>
      <c r="AF1152" s="5">
        <v>0</v>
      </c>
      <c r="AG1152" s="5">
        <v>91.53</v>
      </c>
      <c r="AH1152" s="5">
        <f t="shared" si="196"/>
        <v>600</v>
      </c>
    </row>
    <row r="1153" spans="1:34" x14ac:dyDescent="0.25">
      <c r="A1153" s="5">
        <v>1138</v>
      </c>
      <c r="B1153" s="5" t="s">
        <v>55</v>
      </c>
      <c r="C1153" s="5" t="s">
        <v>30</v>
      </c>
      <c r="D1153" s="5" t="s">
        <v>1474</v>
      </c>
      <c r="E1153" s="15" t="str">
        <f t="shared" si="197"/>
        <v>B002</v>
      </c>
      <c r="F1153" s="15" t="str">
        <f t="shared" si="187"/>
        <v>15952</v>
      </c>
      <c r="G1153" s="15" t="str">
        <f t="shared" si="188"/>
        <v>2-1</v>
      </c>
      <c r="H1153" s="5" t="s">
        <v>1467</v>
      </c>
      <c r="I1153" s="5">
        <f t="shared" si="189"/>
        <v>1</v>
      </c>
      <c r="J1153" s="5">
        <f t="shared" si="190"/>
        <v>2022</v>
      </c>
      <c r="K1153" s="5">
        <f t="shared" si="191"/>
        <v>30</v>
      </c>
      <c r="L1153" s="7">
        <f t="shared" si="192"/>
        <v>44591</v>
      </c>
      <c r="M1153" s="5" t="s">
        <v>1467</v>
      </c>
      <c r="U1153" s="5" t="s">
        <v>33</v>
      </c>
      <c r="V1153" s="5" t="str">
        <f t="shared" si="193"/>
        <v>clientes - varios</v>
      </c>
      <c r="W1153" s="5" t="str">
        <f t="shared" si="194"/>
        <v>CLIENTES - VARIOS</v>
      </c>
      <c r="X1153" s="5" t="str">
        <f t="shared" si="195"/>
        <v>Clientes - Varios</v>
      </c>
      <c r="Y1153" s="5">
        <v>99999999</v>
      </c>
      <c r="Z1153" s="5" t="s">
        <v>34</v>
      </c>
      <c r="AA1153" s="5" t="s">
        <v>35</v>
      </c>
      <c r="AD1153" s="5" t="s">
        <v>36</v>
      </c>
      <c r="AE1153" s="5">
        <v>508.47</v>
      </c>
      <c r="AF1153" s="5">
        <v>0</v>
      </c>
      <c r="AG1153" s="5">
        <v>91.53</v>
      </c>
      <c r="AH1153" s="5">
        <f t="shared" si="196"/>
        <v>600</v>
      </c>
    </row>
    <row r="1154" spans="1:34" x14ac:dyDescent="0.25">
      <c r="A1154" s="5">
        <v>1139</v>
      </c>
      <c r="B1154" s="5" t="s">
        <v>55</v>
      </c>
      <c r="C1154" s="5" t="s">
        <v>30</v>
      </c>
      <c r="D1154" s="5" t="s">
        <v>1475</v>
      </c>
      <c r="E1154" s="15" t="str">
        <f t="shared" si="197"/>
        <v>B002</v>
      </c>
      <c r="F1154" s="15" t="str">
        <f t="shared" si="187"/>
        <v>15951</v>
      </c>
      <c r="G1154" s="15" t="str">
        <f t="shared" si="188"/>
        <v>2-1</v>
      </c>
      <c r="H1154" s="5" t="s">
        <v>1467</v>
      </c>
      <c r="I1154" s="5">
        <f t="shared" si="189"/>
        <v>1</v>
      </c>
      <c r="J1154" s="5">
        <f t="shared" si="190"/>
        <v>2022</v>
      </c>
      <c r="K1154" s="5">
        <f t="shared" si="191"/>
        <v>30</v>
      </c>
      <c r="L1154" s="7">
        <f t="shared" si="192"/>
        <v>44591</v>
      </c>
      <c r="M1154" s="5" t="s">
        <v>1467</v>
      </c>
      <c r="U1154" s="5" t="s">
        <v>33</v>
      </c>
      <c r="V1154" s="5" t="str">
        <f t="shared" si="193"/>
        <v>clientes - varios</v>
      </c>
      <c r="W1154" s="5" t="str">
        <f t="shared" si="194"/>
        <v>CLIENTES - VARIOS</v>
      </c>
      <c r="X1154" s="5" t="str">
        <f t="shared" si="195"/>
        <v>Clientes - Varios</v>
      </c>
      <c r="Y1154" s="5">
        <v>99999999</v>
      </c>
      <c r="Z1154" s="5" t="s">
        <v>34</v>
      </c>
      <c r="AA1154" s="5" t="s">
        <v>35</v>
      </c>
      <c r="AD1154" s="5" t="s">
        <v>36</v>
      </c>
      <c r="AE1154" s="5">
        <v>508.47</v>
      </c>
      <c r="AF1154" s="5">
        <v>0</v>
      </c>
      <c r="AG1154" s="5">
        <v>91.53</v>
      </c>
      <c r="AH1154" s="5">
        <f t="shared" si="196"/>
        <v>600</v>
      </c>
    </row>
    <row r="1155" spans="1:34" x14ac:dyDescent="0.25">
      <c r="A1155" s="5">
        <v>1140</v>
      </c>
      <c r="B1155" s="5" t="s">
        <v>55</v>
      </c>
      <c r="C1155" s="5" t="s">
        <v>30</v>
      </c>
      <c r="D1155" s="5" t="s">
        <v>1476</v>
      </c>
      <c r="E1155" s="15" t="str">
        <f t="shared" si="197"/>
        <v>B002</v>
      </c>
      <c r="F1155" s="15" t="str">
        <f t="shared" si="187"/>
        <v>15950</v>
      </c>
      <c r="G1155" s="15" t="str">
        <f t="shared" si="188"/>
        <v>2-1</v>
      </c>
      <c r="H1155" s="5" t="s">
        <v>1467</v>
      </c>
      <c r="I1155" s="5">
        <f t="shared" si="189"/>
        <v>1</v>
      </c>
      <c r="J1155" s="5">
        <f t="shared" si="190"/>
        <v>2022</v>
      </c>
      <c r="K1155" s="5">
        <f t="shared" si="191"/>
        <v>30</v>
      </c>
      <c r="L1155" s="7">
        <f t="shared" si="192"/>
        <v>44591</v>
      </c>
      <c r="M1155" s="5" t="s">
        <v>1467</v>
      </c>
      <c r="U1155" s="5" t="s">
        <v>33</v>
      </c>
      <c r="V1155" s="5" t="str">
        <f t="shared" si="193"/>
        <v>clientes - varios</v>
      </c>
      <c r="W1155" s="5" t="str">
        <f t="shared" si="194"/>
        <v>CLIENTES - VARIOS</v>
      </c>
      <c r="X1155" s="5" t="str">
        <f t="shared" si="195"/>
        <v>Clientes - Varios</v>
      </c>
      <c r="Y1155" s="5">
        <v>99999999</v>
      </c>
      <c r="Z1155" s="5" t="s">
        <v>34</v>
      </c>
      <c r="AA1155" s="5" t="s">
        <v>35</v>
      </c>
      <c r="AD1155" s="5" t="s">
        <v>36</v>
      </c>
      <c r="AE1155" s="5">
        <v>508.47</v>
      </c>
      <c r="AF1155" s="5">
        <v>0</v>
      </c>
      <c r="AG1155" s="5">
        <v>91.53</v>
      </c>
      <c r="AH1155" s="5">
        <f t="shared" si="196"/>
        <v>600</v>
      </c>
    </row>
    <row r="1156" spans="1:34" x14ac:dyDescent="0.25">
      <c r="A1156" s="5">
        <v>1141</v>
      </c>
      <c r="B1156" s="5" t="s">
        <v>29</v>
      </c>
      <c r="C1156" s="5" t="s">
        <v>30</v>
      </c>
      <c r="D1156" s="5" t="s">
        <v>1477</v>
      </c>
      <c r="E1156" s="15" t="str">
        <f t="shared" si="197"/>
        <v>B001</v>
      </c>
      <c r="F1156" s="15" t="str">
        <f t="shared" si="187"/>
        <v>16986</v>
      </c>
      <c r="G1156" s="15" t="str">
        <f t="shared" si="188"/>
        <v>1-1</v>
      </c>
      <c r="H1156" s="5" t="s">
        <v>1467</v>
      </c>
      <c r="I1156" s="5">
        <f t="shared" si="189"/>
        <v>1</v>
      </c>
      <c r="J1156" s="5">
        <f t="shared" si="190"/>
        <v>2022</v>
      </c>
      <c r="K1156" s="5">
        <f t="shared" si="191"/>
        <v>30</v>
      </c>
      <c r="L1156" s="7">
        <f t="shared" si="192"/>
        <v>44591</v>
      </c>
      <c r="M1156" s="5" t="s">
        <v>1467</v>
      </c>
      <c r="U1156" s="5" t="s">
        <v>33</v>
      </c>
      <c r="V1156" s="5" t="str">
        <f t="shared" si="193"/>
        <v>clientes - varios</v>
      </c>
      <c r="W1156" s="5" t="str">
        <f t="shared" si="194"/>
        <v>CLIENTES - VARIOS</v>
      </c>
      <c r="X1156" s="5" t="str">
        <f t="shared" si="195"/>
        <v>Clientes - Varios</v>
      </c>
      <c r="Y1156" s="5">
        <v>99999999</v>
      </c>
      <c r="Z1156" s="5" t="s">
        <v>34</v>
      </c>
      <c r="AA1156" s="5" t="s">
        <v>35</v>
      </c>
      <c r="AD1156" s="5" t="s">
        <v>36</v>
      </c>
      <c r="AE1156" s="5">
        <v>169.49</v>
      </c>
      <c r="AF1156" s="5">
        <v>0</v>
      </c>
      <c r="AG1156" s="5">
        <v>30.51</v>
      </c>
      <c r="AH1156" s="5">
        <f t="shared" si="196"/>
        <v>200</v>
      </c>
    </row>
    <row r="1157" spans="1:34" x14ac:dyDescent="0.25">
      <c r="A1157" s="5">
        <v>1142</v>
      </c>
      <c r="B1157" s="5" t="s">
        <v>29</v>
      </c>
      <c r="C1157" s="5" t="s">
        <v>30</v>
      </c>
      <c r="D1157" s="5" t="s">
        <v>1478</v>
      </c>
      <c r="E1157" s="15" t="str">
        <f t="shared" si="197"/>
        <v>B001</v>
      </c>
      <c r="F1157" s="15" t="str">
        <f t="shared" si="187"/>
        <v>16985</v>
      </c>
      <c r="G1157" s="15" t="str">
        <f t="shared" si="188"/>
        <v>1-1</v>
      </c>
      <c r="H1157" s="5" t="s">
        <v>1467</v>
      </c>
      <c r="I1157" s="5">
        <f t="shared" si="189"/>
        <v>1</v>
      </c>
      <c r="J1157" s="5">
        <f t="shared" si="190"/>
        <v>2022</v>
      </c>
      <c r="K1157" s="5">
        <f t="shared" si="191"/>
        <v>30</v>
      </c>
      <c r="L1157" s="7">
        <f t="shared" si="192"/>
        <v>44591</v>
      </c>
      <c r="M1157" s="5" t="s">
        <v>1467</v>
      </c>
      <c r="U1157" s="5" t="s">
        <v>33</v>
      </c>
      <c r="V1157" s="5" t="str">
        <f t="shared" si="193"/>
        <v>clientes - varios</v>
      </c>
      <c r="W1157" s="5" t="str">
        <f t="shared" si="194"/>
        <v>CLIENTES - VARIOS</v>
      </c>
      <c r="X1157" s="5" t="str">
        <f t="shared" si="195"/>
        <v>Clientes - Varios</v>
      </c>
      <c r="Y1157" s="5">
        <v>99999999</v>
      </c>
      <c r="Z1157" s="5" t="s">
        <v>34</v>
      </c>
      <c r="AA1157" s="5" t="s">
        <v>35</v>
      </c>
      <c r="AD1157" s="5" t="s">
        <v>36</v>
      </c>
      <c r="AE1157" s="5">
        <v>423.73</v>
      </c>
      <c r="AF1157" s="5">
        <v>0</v>
      </c>
      <c r="AG1157" s="5">
        <v>76.27</v>
      </c>
      <c r="AH1157" s="5">
        <f t="shared" si="196"/>
        <v>500</v>
      </c>
    </row>
    <row r="1158" spans="1:34" x14ac:dyDescent="0.25">
      <c r="A1158" s="5">
        <v>1143</v>
      </c>
      <c r="B1158" s="5" t="s">
        <v>29</v>
      </c>
      <c r="C1158" s="5" t="s">
        <v>38</v>
      </c>
      <c r="D1158" s="5" t="s">
        <v>1479</v>
      </c>
      <c r="E1158" s="15" t="str">
        <f t="shared" si="197"/>
        <v>F001</v>
      </c>
      <c r="F1158" s="15" t="str">
        <f t="shared" si="187"/>
        <v>8296</v>
      </c>
      <c r="G1158" s="15" t="str">
        <f t="shared" si="188"/>
        <v>1-8</v>
      </c>
      <c r="H1158" s="5" t="s">
        <v>1467</v>
      </c>
      <c r="I1158" s="5">
        <f t="shared" si="189"/>
        <v>1</v>
      </c>
      <c r="J1158" s="5">
        <f t="shared" si="190"/>
        <v>2022</v>
      </c>
      <c r="K1158" s="5">
        <f t="shared" si="191"/>
        <v>30</v>
      </c>
      <c r="L1158" s="7">
        <f t="shared" si="192"/>
        <v>44591</v>
      </c>
      <c r="M1158" s="5" t="s">
        <v>1467</v>
      </c>
      <c r="R1158" s="5" t="s">
        <v>87</v>
      </c>
      <c r="S1158" s="5" t="s">
        <v>40</v>
      </c>
      <c r="T1158" s="5" t="s">
        <v>41</v>
      </c>
      <c r="U1158" s="5" t="s">
        <v>149</v>
      </c>
      <c r="V1158" s="5" t="str">
        <f t="shared" si="193"/>
        <v>inversiones mykalyn sac</v>
      </c>
      <c r="W1158" s="5" t="str">
        <f t="shared" si="194"/>
        <v>INVERSIONES MYKALYN SAC</v>
      </c>
      <c r="X1158" s="5" t="str">
        <f t="shared" si="195"/>
        <v>Inversiones Mykalyn Sac</v>
      </c>
      <c r="Y1158" s="5">
        <v>20561207772</v>
      </c>
      <c r="Z1158" s="5" t="s">
        <v>34</v>
      </c>
      <c r="AA1158" s="5" t="s">
        <v>35</v>
      </c>
      <c r="AD1158" s="5" t="s">
        <v>36</v>
      </c>
      <c r="AE1158" s="5">
        <v>1016.95</v>
      </c>
      <c r="AF1158" s="5">
        <v>0</v>
      </c>
      <c r="AG1158" s="5">
        <v>183.05</v>
      </c>
      <c r="AH1158" s="5">
        <f t="shared" si="196"/>
        <v>1200</v>
      </c>
    </row>
    <row r="1159" spans="1:34" x14ac:dyDescent="0.25">
      <c r="A1159" s="5">
        <v>1144</v>
      </c>
      <c r="B1159" s="5" t="s">
        <v>29</v>
      </c>
      <c r="C1159" s="5" t="s">
        <v>38</v>
      </c>
      <c r="D1159" s="5" t="s">
        <v>1480</v>
      </c>
      <c r="E1159" s="15" t="str">
        <f t="shared" si="197"/>
        <v>F001</v>
      </c>
      <c r="F1159" s="15" t="str">
        <f t="shared" si="187"/>
        <v>8295</v>
      </c>
      <c r="G1159" s="15" t="str">
        <f t="shared" si="188"/>
        <v>1-8</v>
      </c>
      <c r="H1159" s="5" t="s">
        <v>1467</v>
      </c>
      <c r="I1159" s="5">
        <f t="shared" si="189"/>
        <v>1</v>
      </c>
      <c r="J1159" s="5">
        <f t="shared" si="190"/>
        <v>2022</v>
      </c>
      <c r="K1159" s="5">
        <f t="shared" si="191"/>
        <v>30</v>
      </c>
      <c r="L1159" s="7">
        <f t="shared" si="192"/>
        <v>44591</v>
      </c>
      <c r="M1159" s="5" t="s">
        <v>1467</v>
      </c>
      <c r="R1159" s="5" t="s">
        <v>87</v>
      </c>
      <c r="S1159" s="5" t="s">
        <v>40</v>
      </c>
      <c r="T1159" s="5" t="s">
        <v>41</v>
      </c>
      <c r="U1159" s="5" t="s">
        <v>149</v>
      </c>
      <c r="V1159" s="5" t="str">
        <f t="shared" si="193"/>
        <v>inversiones mykalyn sac</v>
      </c>
      <c r="W1159" s="5" t="str">
        <f t="shared" si="194"/>
        <v>INVERSIONES MYKALYN SAC</v>
      </c>
      <c r="X1159" s="5" t="str">
        <f t="shared" si="195"/>
        <v>Inversiones Mykalyn Sac</v>
      </c>
      <c r="Y1159" s="5">
        <v>20561207772</v>
      </c>
      <c r="Z1159" s="5" t="s">
        <v>34</v>
      </c>
      <c r="AA1159" s="5" t="s">
        <v>35</v>
      </c>
      <c r="AD1159" s="5" t="s">
        <v>36</v>
      </c>
      <c r="AE1159" s="5">
        <v>2457.63</v>
      </c>
      <c r="AF1159" s="5">
        <v>0</v>
      </c>
      <c r="AG1159" s="5">
        <v>442.37</v>
      </c>
      <c r="AH1159" s="5">
        <f t="shared" si="196"/>
        <v>2900</v>
      </c>
    </row>
    <row r="1160" spans="1:34" x14ac:dyDescent="0.25">
      <c r="A1160" s="5">
        <v>1145</v>
      </c>
      <c r="B1160" s="5" t="s">
        <v>29</v>
      </c>
      <c r="C1160" s="5" t="s">
        <v>38</v>
      </c>
      <c r="D1160" s="5" t="s">
        <v>1481</v>
      </c>
      <c r="E1160" s="15" t="str">
        <f t="shared" si="197"/>
        <v>F001</v>
      </c>
      <c r="F1160" s="15" t="str">
        <f t="shared" si="187"/>
        <v>8294</v>
      </c>
      <c r="G1160" s="15" t="str">
        <f t="shared" si="188"/>
        <v>1-8</v>
      </c>
      <c r="H1160" s="5" t="s">
        <v>1467</v>
      </c>
      <c r="I1160" s="5">
        <f t="shared" si="189"/>
        <v>1</v>
      </c>
      <c r="J1160" s="5">
        <f t="shared" si="190"/>
        <v>2022</v>
      </c>
      <c r="K1160" s="5">
        <f t="shared" si="191"/>
        <v>30</v>
      </c>
      <c r="L1160" s="7">
        <f t="shared" si="192"/>
        <v>44591</v>
      </c>
      <c r="M1160" s="5" t="s">
        <v>1467</v>
      </c>
      <c r="R1160" s="5" t="s">
        <v>87</v>
      </c>
      <c r="S1160" s="5" t="s">
        <v>40</v>
      </c>
      <c r="T1160" s="5" t="s">
        <v>41</v>
      </c>
      <c r="U1160" s="5" t="s">
        <v>149</v>
      </c>
      <c r="V1160" s="5" t="str">
        <f t="shared" si="193"/>
        <v>inversiones mykalyn sac</v>
      </c>
      <c r="W1160" s="5" t="str">
        <f t="shared" si="194"/>
        <v>INVERSIONES MYKALYN SAC</v>
      </c>
      <c r="X1160" s="5" t="str">
        <f t="shared" si="195"/>
        <v>Inversiones Mykalyn Sac</v>
      </c>
      <c r="Y1160" s="5">
        <v>20561207772</v>
      </c>
      <c r="Z1160" s="5" t="s">
        <v>34</v>
      </c>
      <c r="AA1160" s="5" t="s">
        <v>35</v>
      </c>
      <c r="AD1160" s="5" t="s">
        <v>36</v>
      </c>
      <c r="AE1160" s="5">
        <v>2457.63</v>
      </c>
      <c r="AF1160" s="5">
        <v>0</v>
      </c>
      <c r="AG1160" s="5">
        <v>442.37</v>
      </c>
      <c r="AH1160" s="5">
        <f t="shared" si="196"/>
        <v>2900</v>
      </c>
    </row>
    <row r="1161" spans="1:34" x14ac:dyDescent="0.25">
      <c r="A1161" s="5">
        <v>1146</v>
      </c>
      <c r="B1161" s="5" t="s">
        <v>49</v>
      </c>
      <c r="C1161" s="5" t="s">
        <v>30</v>
      </c>
      <c r="D1161" s="5" t="s">
        <v>1482</v>
      </c>
      <c r="E1161" s="15" t="str">
        <f t="shared" si="197"/>
        <v>B003</v>
      </c>
      <c r="F1161" s="15" t="str">
        <f t="shared" si="187"/>
        <v>12519</v>
      </c>
      <c r="G1161" s="15" t="str">
        <f t="shared" si="188"/>
        <v>3-1</v>
      </c>
      <c r="H1161" s="5" t="s">
        <v>1467</v>
      </c>
      <c r="I1161" s="5">
        <f t="shared" si="189"/>
        <v>1</v>
      </c>
      <c r="J1161" s="5">
        <f t="shared" si="190"/>
        <v>2022</v>
      </c>
      <c r="K1161" s="5">
        <f t="shared" si="191"/>
        <v>30</v>
      </c>
      <c r="L1161" s="7">
        <f t="shared" si="192"/>
        <v>44591</v>
      </c>
      <c r="M1161" s="5" t="s">
        <v>1467</v>
      </c>
      <c r="U1161" s="5" t="s">
        <v>33</v>
      </c>
      <c r="V1161" s="5" t="str">
        <f t="shared" si="193"/>
        <v>clientes - varios</v>
      </c>
      <c r="W1161" s="5" t="str">
        <f t="shared" si="194"/>
        <v>CLIENTES - VARIOS</v>
      </c>
      <c r="X1161" s="5" t="str">
        <f t="shared" si="195"/>
        <v>Clientes - Varios</v>
      </c>
      <c r="Y1161" s="5">
        <v>99999999</v>
      </c>
      <c r="Z1161" s="5" t="s">
        <v>34</v>
      </c>
      <c r="AA1161" s="5" t="s">
        <v>35</v>
      </c>
      <c r="AD1161" s="5" t="s">
        <v>36</v>
      </c>
      <c r="AE1161" s="5">
        <v>42.37</v>
      </c>
      <c r="AF1161" s="5">
        <v>0</v>
      </c>
      <c r="AG1161" s="5">
        <v>7.63</v>
      </c>
      <c r="AH1161" s="5">
        <f t="shared" si="196"/>
        <v>50</v>
      </c>
    </row>
    <row r="1162" spans="1:34" x14ac:dyDescent="0.25">
      <c r="A1162" s="5">
        <v>1147</v>
      </c>
      <c r="B1162" s="5" t="s">
        <v>97</v>
      </c>
      <c r="C1162" s="5" t="s">
        <v>38</v>
      </c>
      <c r="D1162" s="5" t="s">
        <v>1483</v>
      </c>
      <c r="E1162" s="15" t="str">
        <f t="shared" si="197"/>
        <v>F004</v>
      </c>
      <c r="F1162" s="15" t="str">
        <f t="shared" si="187"/>
        <v>4-438</v>
      </c>
      <c r="G1162" s="15" t="str">
        <f t="shared" si="188"/>
        <v>4-4</v>
      </c>
      <c r="H1162" s="5" t="s">
        <v>1467</v>
      </c>
      <c r="I1162" s="5">
        <f t="shared" si="189"/>
        <v>1</v>
      </c>
      <c r="J1162" s="5">
        <f t="shared" si="190"/>
        <v>2022</v>
      </c>
      <c r="K1162" s="5">
        <f t="shared" si="191"/>
        <v>30</v>
      </c>
      <c r="L1162" s="7">
        <f t="shared" si="192"/>
        <v>44591</v>
      </c>
      <c r="M1162" s="5" t="s">
        <v>1467</v>
      </c>
      <c r="R1162" s="5" t="s">
        <v>482</v>
      </c>
      <c r="S1162" s="5" t="s">
        <v>483</v>
      </c>
      <c r="T1162" s="5" t="s">
        <v>484</v>
      </c>
      <c r="U1162" s="5" t="s">
        <v>485</v>
      </c>
      <c r="V1162" s="5" t="str">
        <f t="shared" si="193"/>
        <v>estacion de servicios loreto s.a.c.</v>
      </c>
      <c r="W1162" s="5" t="str">
        <f t="shared" si="194"/>
        <v>ESTACION DE SERVICIOS LORETO S.A.C.</v>
      </c>
      <c r="X1162" s="5" t="str">
        <f t="shared" si="195"/>
        <v>Estacion De Servicios Loreto S.A.C.</v>
      </c>
      <c r="Y1162" s="5">
        <v>20605162429</v>
      </c>
      <c r="Z1162" s="5" t="s">
        <v>34</v>
      </c>
      <c r="AA1162" s="5" t="s">
        <v>35</v>
      </c>
      <c r="AD1162" s="5" t="s">
        <v>36</v>
      </c>
      <c r="AE1162" s="5">
        <v>852.54</v>
      </c>
      <c r="AF1162" s="5">
        <v>0</v>
      </c>
      <c r="AG1162" s="5">
        <v>153.46</v>
      </c>
      <c r="AH1162" s="5">
        <f t="shared" si="196"/>
        <v>1006</v>
      </c>
    </row>
    <row r="1163" spans="1:34" x14ac:dyDescent="0.25">
      <c r="A1163" s="5">
        <v>1148</v>
      </c>
      <c r="B1163" s="5" t="s">
        <v>97</v>
      </c>
      <c r="C1163" s="5" t="s">
        <v>38</v>
      </c>
      <c r="D1163" s="5" t="s">
        <v>1484</v>
      </c>
      <c r="E1163" s="15" t="str">
        <f t="shared" si="197"/>
        <v>F004</v>
      </c>
      <c r="F1163" s="15" t="str">
        <f t="shared" si="187"/>
        <v>4-437</v>
      </c>
      <c r="G1163" s="15" t="str">
        <f t="shared" si="188"/>
        <v>4-4</v>
      </c>
      <c r="H1163" s="5" t="s">
        <v>1467</v>
      </c>
      <c r="I1163" s="5">
        <f t="shared" si="189"/>
        <v>1</v>
      </c>
      <c r="J1163" s="5">
        <f t="shared" si="190"/>
        <v>2022</v>
      </c>
      <c r="K1163" s="5">
        <f t="shared" si="191"/>
        <v>30</v>
      </c>
      <c r="L1163" s="7">
        <f t="shared" si="192"/>
        <v>44591</v>
      </c>
      <c r="M1163" s="5" t="s">
        <v>1467</v>
      </c>
      <c r="U1163" s="5" t="s">
        <v>99</v>
      </c>
      <c r="V1163" s="5" t="str">
        <f t="shared" si="193"/>
        <v>estacion de servicios soritor e.i.r.l.</v>
      </c>
      <c r="W1163" s="5" t="str">
        <f t="shared" si="194"/>
        <v>ESTACION DE SERVICIOS SORITOR E.I.R.L.</v>
      </c>
      <c r="X1163" s="5" t="str">
        <f t="shared" si="195"/>
        <v>Estacion De Servicios Soritor E.I.R.L.</v>
      </c>
      <c r="Y1163" s="5">
        <v>20493942094</v>
      </c>
      <c r="Z1163" s="5" t="s">
        <v>34</v>
      </c>
      <c r="AA1163" s="5" t="s">
        <v>35</v>
      </c>
      <c r="AD1163" s="5" t="s">
        <v>36</v>
      </c>
      <c r="AE1163" s="5">
        <v>699.15</v>
      </c>
      <c r="AF1163" s="5">
        <v>0</v>
      </c>
      <c r="AG1163" s="5">
        <v>125.85</v>
      </c>
      <c r="AH1163" s="5">
        <f t="shared" si="196"/>
        <v>825</v>
      </c>
    </row>
    <row r="1164" spans="1:34" x14ac:dyDescent="0.25">
      <c r="A1164" s="5">
        <v>1149</v>
      </c>
      <c r="B1164" s="5" t="s">
        <v>97</v>
      </c>
      <c r="C1164" s="5" t="s">
        <v>38</v>
      </c>
      <c r="D1164" s="5" t="s">
        <v>1485</v>
      </c>
      <c r="E1164" s="15" t="str">
        <f t="shared" si="197"/>
        <v>F004</v>
      </c>
      <c r="F1164" s="15" t="str">
        <f t="shared" si="187"/>
        <v>4-436</v>
      </c>
      <c r="G1164" s="15" t="str">
        <f t="shared" si="188"/>
        <v>4-4</v>
      </c>
      <c r="H1164" s="5" t="s">
        <v>1467</v>
      </c>
      <c r="I1164" s="5">
        <f t="shared" si="189"/>
        <v>1</v>
      </c>
      <c r="J1164" s="5">
        <f t="shared" si="190"/>
        <v>2022</v>
      </c>
      <c r="K1164" s="5">
        <f t="shared" si="191"/>
        <v>30</v>
      </c>
      <c r="L1164" s="7">
        <f t="shared" si="192"/>
        <v>44591</v>
      </c>
      <c r="M1164" s="5" t="s">
        <v>1467</v>
      </c>
      <c r="U1164" s="5" t="s">
        <v>99</v>
      </c>
      <c r="V1164" s="5" t="str">
        <f t="shared" si="193"/>
        <v>estacion de servicios soritor e.i.r.l.</v>
      </c>
      <c r="W1164" s="5" t="str">
        <f t="shared" si="194"/>
        <v>ESTACION DE SERVICIOS SORITOR E.I.R.L.</v>
      </c>
      <c r="X1164" s="5" t="str">
        <f t="shared" si="195"/>
        <v>Estacion De Servicios Soritor E.I.R.L.</v>
      </c>
      <c r="Y1164" s="5">
        <v>20493942094</v>
      </c>
      <c r="Z1164" s="5" t="s">
        <v>34</v>
      </c>
      <c r="AA1164" s="5" t="s">
        <v>35</v>
      </c>
      <c r="AD1164" s="5" t="s">
        <v>36</v>
      </c>
      <c r="AE1164" s="5">
        <v>2819.92</v>
      </c>
      <c r="AF1164" s="5">
        <v>0</v>
      </c>
      <c r="AG1164" s="5">
        <v>507.58</v>
      </c>
      <c r="AH1164" s="5">
        <f t="shared" si="196"/>
        <v>3327.5</v>
      </c>
    </row>
    <row r="1165" spans="1:34" x14ac:dyDescent="0.25">
      <c r="A1165" s="5">
        <v>1150</v>
      </c>
      <c r="B1165" s="5" t="s">
        <v>97</v>
      </c>
      <c r="C1165" s="5" t="s">
        <v>38</v>
      </c>
      <c r="D1165" s="5" t="s">
        <v>1486</v>
      </c>
      <c r="E1165" s="15" t="str">
        <f t="shared" si="197"/>
        <v>F004</v>
      </c>
      <c r="F1165" s="15" t="str">
        <f t="shared" si="187"/>
        <v>4-435</v>
      </c>
      <c r="G1165" s="15" t="str">
        <f t="shared" si="188"/>
        <v>4-4</v>
      </c>
      <c r="H1165" s="5" t="s">
        <v>1467</v>
      </c>
      <c r="I1165" s="5">
        <f t="shared" si="189"/>
        <v>1</v>
      </c>
      <c r="J1165" s="5">
        <f t="shared" si="190"/>
        <v>2022</v>
      </c>
      <c r="K1165" s="5">
        <f t="shared" si="191"/>
        <v>30</v>
      </c>
      <c r="L1165" s="7">
        <f t="shared" si="192"/>
        <v>44591</v>
      </c>
      <c r="M1165" s="5" t="s">
        <v>1467</v>
      </c>
      <c r="R1165" s="5" t="s">
        <v>102</v>
      </c>
      <c r="S1165" s="5" t="s">
        <v>103</v>
      </c>
      <c r="T1165" s="5" t="s">
        <v>104</v>
      </c>
      <c r="U1165" s="5" t="s">
        <v>99</v>
      </c>
      <c r="V1165" s="5" t="str">
        <f t="shared" si="193"/>
        <v>estacion de servicios soritor e.i.r.l.</v>
      </c>
      <c r="W1165" s="5" t="str">
        <f t="shared" si="194"/>
        <v>ESTACION DE SERVICIOS SORITOR E.I.R.L.</v>
      </c>
      <c r="X1165" s="5" t="str">
        <f t="shared" si="195"/>
        <v>Estacion De Servicios Soritor E.I.R.L.</v>
      </c>
      <c r="Y1165" s="5">
        <v>20493942094</v>
      </c>
      <c r="Z1165" s="5" t="s">
        <v>34</v>
      </c>
      <c r="AA1165" s="5" t="s">
        <v>35</v>
      </c>
      <c r="AD1165" s="5" t="s">
        <v>36</v>
      </c>
      <c r="AE1165" s="5">
        <v>1169.92</v>
      </c>
      <c r="AF1165" s="5">
        <v>0</v>
      </c>
      <c r="AG1165" s="5">
        <v>210.58</v>
      </c>
      <c r="AH1165" s="5">
        <f t="shared" si="196"/>
        <v>1380.5</v>
      </c>
    </row>
    <row r="1166" spans="1:34" x14ac:dyDescent="0.25">
      <c r="A1166" s="5">
        <v>1151</v>
      </c>
      <c r="B1166" s="5" t="s">
        <v>97</v>
      </c>
      <c r="C1166" s="5" t="s">
        <v>38</v>
      </c>
      <c r="D1166" s="5" t="s">
        <v>1487</v>
      </c>
      <c r="E1166" s="15" t="str">
        <f t="shared" si="197"/>
        <v>F004</v>
      </c>
      <c r="F1166" s="15" t="str">
        <f t="shared" si="187"/>
        <v>4-434</v>
      </c>
      <c r="G1166" s="15" t="str">
        <f t="shared" si="188"/>
        <v>4-4</v>
      </c>
      <c r="H1166" s="5" t="s">
        <v>1467</v>
      </c>
      <c r="I1166" s="5">
        <f t="shared" si="189"/>
        <v>1</v>
      </c>
      <c r="J1166" s="5">
        <f t="shared" si="190"/>
        <v>2022</v>
      </c>
      <c r="K1166" s="5">
        <f t="shared" si="191"/>
        <v>30</v>
      </c>
      <c r="L1166" s="7">
        <f t="shared" si="192"/>
        <v>44591</v>
      </c>
      <c r="M1166" s="5" t="s">
        <v>1467</v>
      </c>
      <c r="U1166" s="5" t="s">
        <v>99</v>
      </c>
      <c r="V1166" s="5" t="str">
        <f t="shared" si="193"/>
        <v>estacion de servicios soritor e.i.r.l.</v>
      </c>
      <c r="W1166" s="5" t="str">
        <f t="shared" si="194"/>
        <v>ESTACION DE SERVICIOS SORITOR E.I.R.L.</v>
      </c>
      <c r="X1166" s="5" t="str">
        <f t="shared" si="195"/>
        <v>Estacion De Servicios Soritor E.I.R.L.</v>
      </c>
      <c r="Y1166" s="5">
        <v>20493942094</v>
      </c>
      <c r="Z1166" s="5" t="s">
        <v>34</v>
      </c>
      <c r="AA1166" s="5" t="s">
        <v>35</v>
      </c>
      <c r="AD1166" s="5" t="s">
        <v>36</v>
      </c>
      <c r="AE1166" s="5">
        <v>1165.25</v>
      </c>
      <c r="AF1166" s="5">
        <v>0</v>
      </c>
      <c r="AG1166" s="5">
        <v>209.75</v>
      </c>
      <c r="AH1166" s="5">
        <f t="shared" si="196"/>
        <v>1375</v>
      </c>
    </row>
    <row r="1167" spans="1:34" x14ac:dyDescent="0.25">
      <c r="A1167" s="5">
        <v>1152</v>
      </c>
      <c r="B1167" s="5" t="s">
        <v>97</v>
      </c>
      <c r="C1167" s="5" t="s">
        <v>38</v>
      </c>
      <c r="D1167" s="5" t="s">
        <v>1488</v>
      </c>
      <c r="E1167" s="15" t="str">
        <f t="shared" si="197"/>
        <v>F004</v>
      </c>
      <c r="F1167" s="15" t="str">
        <f t="shared" si="187"/>
        <v>4-433</v>
      </c>
      <c r="G1167" s="15" t="str">
        <f t="shared" si="188"/>
        <v>4-4</v>
      </c>
      <c r="H1167" s="5" t="s">
        <v>1467</v>
      </c>
      <c r="I1167" s="5">
        <f t="shared" si="189"/>
        <v>1</v>
      </c>
      <c r="J1167" s="5">
        <f t="shared" si="190"/>
        <v>2022</v>
      </c>
      <c r="K1167" s="5">
        <f t="shared" si="191"/>
        <v>30</v>
      </c>
      <c r="L1167" s="7">
        <f t="shared" si="192"/>
        <v>44591</v>
      </c>
      <c r="M1167" s="5" t="s">
        <v>1467</v>
      </c>
      <c r="U1167" s="5" t="s">
        <v>99</v>
      </c>
      <c r="V1167" s="5" t="str">
        <f t="shared" si="193"/>
        <v>estacion de servicios soritor e.i.r.l.</v>
      </c>
      <c r="W1167" s="5" t="str">
        <f t="shared" si="194"/>
        <v>ESTACION DE SERVICIOS SORITOR E.I.R.L.</v>
      </c>
      <c r="X1167" s="5" t="str">
        <f t="shared" si="195"/>
        <v>Estacion De Servicios Soritor E.I.R.L.</v>
      </c>
      <c r="Y1167" s="5">
        <v>20493942094</v>
      </c>
      <c r="Z1167" s="5" t="s">
        <v>34</v>
      </c>
      <c r="AA1167" s="5" t="s">
        <v>35</v>
      </c>
      <c r="AD1167" s="5" t="s">
        <v>36</v>
      </c>
      <c r="AE1167" s="5">
        <v>1883.05</v>
      </c>
      <c r="AF1167" s="5">
        <v>0</v>
      </c>
      <c r="AG1167" s="5">
        <v>338.95</v>
      </c>
      <c r="AH1167" s="5">
        <f t="shared" si="196"/>
        <v>2222</v>
      </c>
    </row>
    <row r="1168" spans="1:34" x14ac:dyDescent="0.25">
      <c r="A1168" s="5">
        <v>1153</v>
      </c>
      <c r="B1168" s="5" t="s">
        <v>49</v>
      </c>
      <c r="C1168" s="5" t="s">
        <v>30</v>
      </c>
      <c r="D1168" s="5" t="s">
        <v>1489</v>
      </c>
      <c r="E1168" s="15" t="str">
        <f t="shared" si="197"/>
        <v>B003</v>
      </c>
      <c r="F1168" s="15" t="str">
        <f t="shared" si="187"/>
        <v>12518</v>
      </c>
      <c r="G1168" s="15" t="str">
        <f t="shared" si="188"/>
        <v>3-1</v>
      </c>
      <c r="H1168" s="5" t="s">
        <v>1467</v>
      </c>
      <c r="I1168" s="5">
        <f t="shared" si="189"/>
        <v>1</v>
      </c>
      <c r="J1168" s="5">
        <f t="shared" si="190"/>
        <v>2022</v>
      </c>
      <c r="K1168" s="5">
        <f t="shared" si="191"/>
        <v>30</v>
      </c>
      <c r="L1168" s="7">
        <f t="shared" si="192"/>
        <v>44591</v>
      </c>
      <c r="M1168" s="5" t="s">
        <v>1467</v>
      </c>
      <c r="U1168" s="5" t="s">
        <v>33</v>
      </c>
      <c r="V1168" s="5" t="str">
        <f t="shared" si="193"/>
        <v>clientes - varios</v>
      </c>
      <c r="W1168" s="5" t="str">
        <f t="shared" si="194"/>
        <v>CLIENTES - VARIOS</v>
      </c>
      <c r="X1168" s="5" t="str">
        <f t="shared" si="195"/>
        <v>Clientes - Varios</v>
      </c>
      <c r="Y1168" s="5">
        <v>99999999</v>
      </c>
      <c r="Z1168" s="5" t="s">
        <v>34</v>
      </c>
      <c r="AA1168" s="5" t="s">
        <v>35</v>
      </c>
      <c r="AD1168" s="5" t="s">
        <v>36</v>
      </c>
      <c r="AE1168" s="5">
        <v>16.95</v>
      </c>
      <c r="AF1168" s="5">
        <v>0</v>
      </c>
      <c r="AG1168" s="5">
        <v>3.05</v>
      </c>
      <c r="AH1168" s="5">
        <f t="shared" si="196"/>
        <v>20</v>
      </c>
    </row>
    <row r="1169" spans="1:34" x14ac:dyDescent="0.25">
      <c r="A1169" s="5">
        <v>1154</v>
      </c>
      <c r="B1169" s="5" t="s">
        <v>97</v>
      </c>
      <c r="C1169" s="5" t="s">
        <v>38</v>
      </c>
      <c r="D1169" s="5" t="s">
        <v>1490</v>
      </c>
      <c r="E1169" s="15" t="str">
        <f t="shared" si="197"/>
        <v>F004</v>
      </c>
      <c r="F1169" s="15" t="str">
        <f t="shared" ref="F1169:F1232" si="198">IF(LEFT(RIGHT(D1169,5),1)="-",RIGHT(D1169,4),RIGHT(D1169,5))</f>
        <v>4-432</v>
      </c>
      <c r="G1169" s="15" t="str">
        <f t="shared" ref="G1169:G1232" si="199">MID(D1169,4,3)</f>
        <v>4-4</v>
      </c>
      <c r="H1169" s="5" t="s">
        <v>1467</v>
      </c>
      <c r="I1169" s="5">
        <f t="shared" ref="I1169:I1232" si="200">MONTH(H1169)</f>
        <v>1</v>
      </c>
      <c r="J1169" s="5">
        <f t="shared" ref="J1169:J1232" si="201">YEAR(H1169)</f>
        <v>2022</v>
      </c>
      <c r="K1169" s="5">
        <f t="shared" ref="K1169:K1232" si="202">DAY(H1169)</f>
        <v>30</v>
      </c>
      <c r="L1169" s="7">
        <f t="shared" ref="L1169:L1232" si="203">DATE(J1169,I1169,K1169)</f>
        <v>44591</v>
      </c>
      <c r="M1169" s="5" t="s">
        <v>1467</v>
      </c>
      <c r="R1169" s="5" t="s">
        <v>102</v>
      </c>
      <c r="S1169" s="5" t="s">
        <v>103</v>
      </c>
      <c r="T1169" s="5" t="s">
        <v>104</v>
      </c>
      <c r="U1169" s="5" t="s">
        <v>99</v>
      </c>
      <c r="V1169" s="5" t="str">
        <f t="shared" ref="V1169:V1232" si="204">LOWER(U1169)</f>
        <v>estacion de servicios soritor e.i.r.l.</v>
      </c>
      <c r="W1169" s="5" t="str">
        <f t="shared" ref="W1169:W1232" si="205">UPPER(U1169)</f>
        <v>ESTACION DE SERVICIOS SORITOR E.I.R.L.</v>
      </c>
      <c r="X1169" s="5" t="str">
        <f t="shared" ref="X1169:X1232" si="206">PROPER(W1169)</f>
        <v>Estacion De Servicios Soritor E.I.R.L.</v>
      </c>
      <c r="Y1169" s="5">
        <v>20493942094</v>
      </c>
      <c r="Z1169" s="5" t="s">
        <v>34</v>
      </c>
      <c r="AA1169" s="5" t="s">
        <v>35</v>
      </c>
      <c r="AD1169" s="5" t="s">
        <v>36</v>
      </c>
      <c r="AE1169" s="5">
        <v>1640.68</v>
      </c>
      <c r="AF1169" s="5">
        <v>0</v>
      </c>
      <c r="AG1169" s="5">
        <v>295.32</v>
      </c>
      <c r="AH1169" s="5">
        <f t="shared" ref="AH1169:AH1232" si="207">AE1169+AG1169</f>
        <v>1936</v>
      </c>
    </row>
    <row r="1170" spans="1:34" x14ac:dyDescent="0.25">
      <c r="A1170" s="5">
        <v>1155</v>
      </c>
      <c r="B1170" s="5" t="s">
        <v>29</v>
      </c>
      <c r="C1170" s="5" t="s">
        <v>38</v>
      </c>
      <c r="D1170" s="5" t="s">
        <v>1491</v>
      </c>
      <c r="E1170" s="15" t="str">
        <f t="shared" ref="E1170:E1233" si="208">LEFT(D1170,4)</f>
        <v>F001</v>
      </c>
      <c r="F1170" s="15" t="str">
        <f t="shared" si="198"/>
        <v>8293</v>
      </c>
      <c r="G1170" s="15" t="str">
        <f t="shared" si="199"/>
        <v>1-8</v>
      </c>
      <c r="H1170" s="5" t="s">
        <v>1467</v>
      </c>
      <c r="I1170" s="5">
        <f t="shared" si="200"/>
        <v>1</v>
      </c>
      <c r="J1170" s="5">
        <f t="shared" si="201"/>
        <v>2022</v>
      </c>
      <c r="K1170" s="5">
        <f t="shared" si="202"/>
        <v>30</v>
      </c>
      <c r="L1170" s="7">
        <f t="shared" si="203"/>
        <v>44591</v>
      </c>
      <c r="M1170" s="5" t="s">
        <v>1467</v>
      </c>
      <c r="R1170" s="5" t="s">
        <v>60</v>
      </c>
      <c r="S1170" s="5" t="s">
        <v>61</v>
      </c>
      <c r="T1170" s="5" t="s">
        <v>60</v>
      </c>
      <c r="U1170" s="5" t="s">
        <v>1492</v>
      </c>
      <c r="V1170" s="5" t="str">
        <f t="shared" si="204"/>
        <v>sierra contratistas sac</v>
      </c>
      <c r="W1170" s="5" t="str">
        <f t="shared" si="205"/>
        <v>SIERRA CONTRATISTAS SAC</v>
      </c>
      <c r="X1170" s="5" t="str">
        <f t="shared" si="206"/>
        <v>Sierra Contratistas Sac</v>
      </c>
      <c r="Y1170" s="5">
        <v>20529651873</v>
      </c>
      <c r="Z1170" s="5" t="s">
        <v>34</v>
      </c>
      <c r="AA1170" s="5" t="s">
        <v>35</v>
      </c>
      <c r="AD1170" s="5" t="s">
        <v>36</v>
      </c>
      <c r="AE1170" s="5">
        <v>145.76</v>
      </c>
      <c r="AF1170" s="5">
        <v>0</v>
      </c>
      <c r="AG1170" s="5">
        <v>26.24</v>
      </c>
      <c r="AH1170" s="5">
        <f t="shared" si="207"/>
        <v>172</v>
      </c>
    </row>
    <row r="1171" spans="1:34" x14ac:dyDescent="0.25">
      <c r="A1171" s="5">
        <v>1156</v>
      </c>
      <c r="B1171" s="5" t="s">
        <v>55</v>
      </c>
      <c r="C1171" s="5" t="s">
        <v>30</v>
      </c>
      <c r="D1171" s="5" t="s">
        <v>1493</v>
      </c>
      <c r="E1171" s="15" t="str">
        <f t="shared" si="208"/>
        <v>B002</v>
      </c>
      <c r="F1171" s="15" t="str">
        <f t="shared" si="198"/>
        <v>15949</v>
      </c>
      <c r="G1171" s="15" t="str">
        <f t="shared" si="199"/>
        <v>2-1</v>
      </c>
      <c r="H1171" s="5" t="s">
        <v>1467</v>
      </c>
      <c r="I1171" s="5">
        <f t="shared" si="200"/>
        <v>1</v>
      </c>
      <c r="J1171" s="5">
        <f t="shared" si="201"/>
        <v>2022</v>
      </c>
      <c r="K1171" s="5">
        <f t="shared" si="202"/>
        <v>30</v>
      </c>
      <c r="L1171" s="7">
        <f t="shared" si="203"/>
        <v>44591</v>
      </c>
      <c r="M1171" s="5" t="s">
        <v>1467</v>
      </c>
      <c r="U1171" s="5" t="s">
        <v>33</v>
      </c>
      <c r="V1171" s="5" t="str">
        <f t="shared" si="204"/>
        <v>clientes - varios</v>
      </c>
      <c r="W1171" s="5" t="str">
        <f t="shared" si="205"/>
        <v>CLIENTES - VARIOS</v>
      </c>
      <c r="X1171" s="5" t="str">
        <f t="shared" si="206"/>
        <v>Clientes - Varios</v>
      </c>
      <c r="Y1171" s="5">
        <v>99999999</v>
      </c>
      <c r="Z1171" s="5" t="s">
        <v>34</v>
      </c>
      <c r="AA1171" s="5" t="s">
        <v>35</v>
      </c>
      <c r="AD1171" s="5" t="s">
        <v>36</v>
      </c>
      <c r="AE1171" s="5">
        <v>42.37</v>
      </c>
      <c r="AF1171" s="5">
        <v>0</v>
      </c>
      <c r="AG1171" s="5">
        <v>7.63</v>
      </c>
      <c r="AH1171" s="5">
        <f t="shared" si="207"/>
        <v>50</v>
      </c>
    </row>
    <row r="1172" spans="1:34" x14ac:dyDescent="0.25">
      <c r="A1172" s="5">
        <v>1157</v>
      </c>
      <c r="B1172" s="5" t="s">
        <v>55</v>
      </c>
      <c r="C1172" s="5" t="s">
        <v>30</v>
      </c>
      <c r="D1172" s="5" t="s">
        <v>1494</v>
      </c>
      <c r="E1172" s="15" t="str">
        <f t="shared" si="208"/>
        <v>B002</v>
      </c>
      <c r="F1172" s="15" t="str">
        <f t="shared" si="198"/>
        <v>15948</v>
      </c>
      <c r="G1172" s="15" t="str">
        <f t="shared" si="199"/>
        <v>2-1</v>
      </c>
      <c r="H1172" s="5" t="s">
        <v>1467</v>
      </c>
      <c r="I1172" s="5">
        <f t="shared" si="200"/>
        <v>1</v>
      </c>
      <c r="J1172" s="5">
        <f t="shared" si="201"/>
        <v>2022</v>
      </c>
      <c r="K1172" s="5">
        <f t="shared" si="202"/>
        <v>30</v>
      </c>
      <c r="L1172" s="7">
        <f t="shared" si="203"/>
        <v>44591</v>
      </c>
      <c r="M1172" s="5" t="s">
        <v>1467</v>
      </c>
      <c r="U1172" s="5" t="s">
        <v>1495</v>
      </c>
      <c r="V1172" s="5" t="str">
        <f t="shared" si="204"/>
        <v>oscar rodriguez madera</v>
      </c>
      <c r="W1172" s="5" t="str">
        <f t="shared" si="205"/>
        <v>OSCAR RODRIGUEZ MADERA</v>
      </c>
      <c r="X1172" s="5" t="str">
        <f t="shared" si="206"/>
        <v>Oscar Rodriguez Madera</v>
      </c>
      <c r="Y1172" s="5">
        <v>11427080</v>
      </c>
      <c r="Z1172" s="5" t="s">
        <v>34</v>
      </c>
      <c r="AA1172" s="5" t="s">
        <v>35</v>
      </c>
      <c r="AD1172" s="5" t="s">
        <v>36</v>
      </c>
      <c r="AE1172" s="5">
        <v>4.24</v>
      </c>
      <c r="AF1172" s="5">
        <v>0</v>
      </c>
      <c r="AG1172" s="5">
        <v>0.76</v>
      </c>
      <c r="AH1172" s="5">
        <f t="shared" si="207"/>
        <v>5</v>
      </c>
    </row>
    <row r="1173" spans="1:34" x14ac:dyDescent="0.25">
      <c r="A1173" s="5">
        <v>1158</v>
      </c>
      <c r="B1173" s="5" t="s">
        <v>29</v>
      </c>
      <c r="C1173" s="5" t="s">
        <v>30</v>
      </c>
      <c r="D1173" s="5" t="s">
        <v>1496</v>
      </c>
      <c r="E1173" s="15" t="str">
        <f t="shared" si="208"/>
        <v>B001</v>
      </c>
      <c r="F1173" s="15" t="str">
        <f t="shared" si="198"/>
        <v>16984</v>
      </c>
      <c r="G1173" s="15" t="str">
        <f t="shared" si="199"/>
        <v>1-1</v>
      </c>
      <c r="H1173" s="5" t="s">
        <v>1467</v>
      </c>
      <c r="I1173" s="5">
        <f t="shared" si="200"/>
        <v>1</v>
      </c>
      <c r="J1173" s="5">
        <f t="shared" si="201"/>
        <v>2022</v>
      </c>
      <c r="K1173" s="5">
        <f t="shared" si="202"/>
        <v>30</v>
      </c>
      <c r="L1173" s="7">
        <f t="shared" si="203"/>
        <v>44591</v>
      </c>
      <c r="M1173" s="5" t="s">
        <v>1467</v>
      </c>
      <c r="U1173" s="5" t="s">
        <v>33</v>
      </c>
      <c r="V1173" s="5" t="str">
        <f t="shared" si="204"/>
        <v>clientes - varios</v>
      </c>
      <c r="W1173" s="5" t="str">
        <f t="shared" si="205"/>
        <v>CLIENTES - VARIOS</v>
      </c>
      <c r="X1173" s="5" t="str">
        <f t="shared" si="206"/>
        <v>Clientes - Varios</v>
      </c>
      <c r="Y1173" s="5">
        <v>99999999</v>
      </c>
      <c r="Z1173" s="5" t="s">
        <v>34</v>
      </c>
      <c r="AA1173" s="5" t="s">
        <v>35</v>
      </c>
      <c r="AD1173" s="5" t="s">
        <v>36</v>
      </c>
      <c r="AE1173" s="5">
        <v>94.91</v>
      </c>
      <c r="AF1173" s="5">
        <v>0</v>
      </c>
      <c r="AG1173" s="5">
        <v>17.079999999999998</v>
      </c>
      <c r="AH1173" s="5">
        <f t="shared" si="207"/>
        <v>111.99</v>
      </c>
    </row>
    <row r="1174" spans="1:34" x14ac:dyDescent="0.25">
      <c r="A1174" s="5">
        <v>1159</v>
      </c>
      <c r="B1174" s="5" t="s">
        <v>29</v>
      </c>
      <c r="C1174" s="5" t="s">
        <v>38</v>
      </c>
      <c r="D1174" s="5" t="s">
        <v>1497</v>
      </c>
      <c r="E1174" s="15" t="str">
        <f t="shared" si="208"/>
        <v>F001</v>
      </c>
      <c r="F1174" s="15" t="str">
        <f t="shared" si="198"/>
        <v>8292</v>
      </c>
      <c r="G1174" s="15" t="str">
        <f t="shared" si="199"/>
        <v>1-8</v>
      </c>
      <c r="H1174" s="5" t="s">
        <v>1467</v>
      </c>
      <c r="I1174" s="5">
        <f t="shared" si="200"/>
        <v>1</v>
      </c>
      <c r="J1174" s="5">
        <f t="shared" si="201"/>
        <v>2022</v>
      </c>
      <c r="K1174" s="5">
        <f t="shared" si="202"/>
        <v>30</v>
      </c>
      <c r="L1174" s="7">
        <f t="shared" si="203"/>
        <v>44591</v>
      </c>
      <c r="M1174" s="5" t="s">
        <v>1467</v>
      </c>
      <c r="R1174" s="5" t="s">
        <v>87</v>
      </c>
      <c r="S1174" s="5" t="s">
        <v>40</v>
      </c>
      <c r="T1174" s="5" t="s">
        <v>41</v>
      </c>
      <c r="U1174" s="5" t="s">
        <v>440</v>
      </c>
      <c r="V1174" s="5" t="str">
        <f t="shared" si="204"/>
        <v>transportes jholer e.i.r.l.</v>
      </c>
      <c r="W1174" s="5" t="str">
        <f t="shared" si="205"/>
        <v>TRANSPORTES JHOLER E.I.R.L.</v>
      </c>
      <c r="X1174" s="5" t="str">
        <f t="shared" si="206"/>
        <v>Transportes Jholer E.I.R.L.</v>
      </c>
      <c r="Y1174" s="5">
        <v>20602720684</v>
      </c>
      <c r="Z1174" s="5" t="s">
        <v>34</v>
      </c>
      <c r="AA1174" s="5" t="s">
        <v>35</v>
      </c>
      <c r="AD1174" s="5" t="s">
        <v>36</v>
      </c>
      <c r="AE1174" s="5">
        <v>421.86</v>
      </c>
      <c r="AF1174" s="5">
        <v>0</v>
      </c>
      <c r="AG1174" s="5">
        <v>75.94</v>
      </c>
      <c r="AH1174" s="5">
        <f t="shared" si="207"/>
        <v>497.8</v>
      </c>
    </row>
    <row r="1175" spans="1:34" x14ac:dyDescent="0.25">
      <c r="A1175" s="5">
        <v>1160</v>
      </c>
      <c r="B1175" s="5" t="s">
        <v>29</v>
      </c>
      <c r="C1175" s="5" t="s">
        <v>38</v>
      </c>
      <c r="D1175" s="5" t="s">
        <v>1498</v>
      </c>
      <c r="E1175" s="15" t="str">
        <f t="shared" si="208"/>
        <v>F001</v>
      </c>
      <c r="F1175" s="15" t="str">
        <f t="shared" si="198"/>
        <v>8291</v>
      </c>
      <c r="G1175" s="15" t="str">
        <f t="shared" si="199"/>
        <v>1-8</v>
      </c>
      <c r="H1175" s="5" t="s">
        <v>1467</v>
      </c>
      <c r="I1175" s="5">
        <f t="shared" si="200"/>
        <v>1</v>
      </c>
      <c r="J1175" s="5">
        <f t="shared" si="201"/>
        <v>2022</v>
      </c>
      <c r="K1175" s="5">
        <f t="shared" si="202"/>
        <v>30</v>
      </c>
      <c r="L1175" s="7">
        <f t="shared" si="203"/>
        <v>44591</v>
      </c>
      <c r="M1175" s="5" t="s">
        <v>1467</v>
      </c>
      <c r="R1175" s="5" t="s">
        <v>41</v>
      </c>
      <c r="S1175" s="5" t="s">
        <v>40</v>
      </c>
      <c r="T1175" s="5" t="s">
        <v>41</v>
      </c>
      <c r="U1175" s="5" t="s">
        <v>1499</v>
      </c>
      <c r="V1175" s="5" t="str">
        <f t="shared" si="204"/>
        <v>coronel ramos cleber</v>
      </c>
      <c r="W1175" s="5" t="str">
        <f t="shared" si="205"/>
        <v>CORONEL RAMOS CLEBER</v>
      </c>
      <c r="X1175" s="5" t="str">
        <f t="shared" si="206"/>
        <v>Coronel Ramos Cleber</v>
      </c>
      <c r="Y1175" s="5">
        <v>10400491530</v>
      </c>
      <c r="Z1175" s="5" t="s">
        <v>34</v>
      </c>
      <c r="AA1175" s="5" t="s">
        <v>35</v>
      </c>
      <c r="AD1175" s="5" t="s">
        <v>36</v>
      </c>
      <c r="AE1175" s="5">
        <v>169.49</v>
      </c>
      <c r="AF1175" s="5">
        <v>0</v>
      </c>
      <c r="AG1175" s="5">
        <v>30.51</v>
      </c>
      <c r="AH1175" s="5">
        <f t="shared" si="207"/>
        <v>200</v>
      </c>
    </row>
    <row r="1176" spans="1:34" x14ac:dyDescent="0.25">
      <c r="A1176" s="5">
        <v>1161</v>
      </c>
      <c r="B1176" s="5" t="s">
        <v>29</v>
      </c>
      <c r="C1176" s="5" t="s">
        <v>38</v>
      </c>
      <c r="D1176" s="5" t="s">
        <v>1500</v>
      </c>
      <c r="E1176" s="15" t="str">
        <f t="shared" si="208"/>
        <v>F001</v>
      </c>
      <c r="F1176" s="15" t="str">
        <f t="shared" si="198"/>
        <v>8290</v>
      </c>
      <c r="G1176" s="15" t="str">
        <f t="shared" si="199"/>
        <v>1-8</v>
      </c>
      <c r="H1176" s="5" t="s">
        <v>1467</v>
      </c>
      <c r="I1176" s="5">
        <f t="shared" si="200"/>
        <v>1</v>
      </c>
      <c r="J1176" s="5">
        <f t="shared" si="201"/>
        <v>2022</v>
      </c>
      <c r="K1176" s="5">
        <f t="shared" si="202"/>
        <v>30</v>
      </c>
      <c r="L1176" s="7">
        <f t="shared" si="203"/>
        <v>44591</v>
      </c>
      <c r="M1176" s="5" t="s">
        <v>1467</v>
      </c>
      <c r="U1176" s="5" t="s">
        <v>75</v>
      </c>
      <c r="V1176" s="5" t="str">
        <f t="shared" si="204"/>
        <v>rojas guevara clyder norbil</v>
      </c>
      <c r="W1176" s="5" t="str">
        <f t="shared" si="205"/>
        <v>ROJAS GUEVARA CLYDER NORBIL</v>
      </c>
      <c r="X1176" s="5" t="str">
        <f t="shared" si="206"/>
        <v>Rojas Guevara Clyder Norbil</v>
      </c>
      <c r="Y1176" s="5">
        <v>10272874293</v>
      </c>
      <c r="Z1176" s="5" t="s">
        <v>34</v>
      </c>
      <c r="AA1176" s="5" t="s">
        <v>35</v>
      </c>
      <c r="AD1176" s="5" t="s">
        <v>36</v>
      </c>
      <c r="AE1176" s="5">
        <v>169.49</v>
      </c>
      <c r="AF1176" s="5">
        <v>0</v>
      </c>
      <c r="AG1176" s="5">
        <v>30.51</v>
      </c>
      <c r="AH1176" s="5">
        <f t="shared" si="207"/>
        <v>200</v>
      </c>
    </row>
    <row r="1177" spans="1:34" x14ac:dyDescent="0.25">
      <c r="A1177" s="5">
        <v>1162</v>
      </c>
      <c r="B1177" s="5" t="s">
        <v>29</v>
      </c>
      <c r="C1177" s="5" t="s">
        <v>38</v>
      </c>
      <c r="D1177" s="5" t="s">
        <v>1501</v>
      </c>
      <c r="E1177" s="15" t="str">
        <f t="shared" si="208"/>
        <v>F001</v>
      </c>
      <c r="F1177" s="15" t="str">
        <f t="shared" si="198"/>
        <v>8289</v>
      </c>
      <c r="G1177" s="15" t="str">
        <f t="shared" si="199"/>
        <v>1-8</v>
      </c>
      <c r="H1177" s="5" t="s">
        <v>1467</v>
      </c>
      <c r="I1177" s="5">
        <f t="shared" si="200"/>
        <v>1</v>
      </c>
      <c r="J1177" s="5">
        <f t="shared" si="201"/>
        <v>2022</v>
      </c>
      <c r="K1177" s="5">
        <f t="shared" si="202"/>
        <v>30</v>
      </c>
      <c r="L1177" s="7">
        <f t="shared" si="203"/>
        <v>44591</v>
      </c>
      <c r="M1177" s="5" t="s">
        <v>1467</v>
      </c>
      <c r="S1177" s="5" t="s">
        <v>40</v>
      </c>
      <c r="T1177" s="5" t="s">
        <v>41</v>
      </c>
      <c r="U1177" s="5" t="s">
        <v>1502</v>
      </c>
      <c r="V1177" s="5" t="str">
        <f t="shared" si="204"/>
        <v>leiva fernandez luis ivan</v>
      </c>
      <c r="W1177" s="5" t="str">
        <f t="shared" si="205"/>
        <v>LEIVA FERNANDEZ LUIS IVAN</v>
      </c>
      <c r="X1177" s="5" t="str">
        <f t="shared" si="206"/>
        <v>Leiva Fernandez Luis Ivan</v>
      </c>
      <c r="Y1177" s="5">
        <v>10456006570</v>
      </c>
      <c r="Z1177" s="5" t="s">
        <v>34</v>
      </c>
      <c r="AA1177" s="5" t="s">
        <v>35</v>
      </c>
      <c r="AD1177" s="5" t="s">
        <v>36</v>
      </c>
      <c r="AE1177" s="5">
        <v>2457.63</v>
      </c>
      <c r="AF1177" s="5">
        <v>0</v>
      </c>
      <c r="AG1177" s="5">
        <v>442.37</v>
      </c>
      <c r="AH1177" s="5">
        <f t="shared" si="207"/>
        <v>2900</v>
      </c>
    </row>
    <row r="1178" spans="1:34" x14ac:dyDescent="0.25">
      <c r="A1178" s="5">
        <v>1163</v>
      </c>
      <c r="B1178" s="5" t="s">
        <v>29</v>
      </c>
      <c r="C1178" s="5" t="s">
        <v>38</v>
      </c>
      <c r="D1178" s="5" t="s">
        <v>1503</v>
      </c>
      <c r="E1178" s="15" t="str">
        <f t="shared" si="208"/>
        <v>F001</v>
      </c>
      <c r="F1178" s="15" t="str">
        <f t="shared" si="198"/>
        <v>8288</v>
      </c>
      <c r="G1178" s="15" t="str">
        <f t="shared" si="199"/>
        <v>1-8</v>
      </c>
      <c r="H1178" s="5" t="s">
        <v>1467</v>
      </c>
      <c r="I1178" s="5">
        <f t="shared" si="200"/>
        <v>1</v>
      </c>
      <c r="J1178" s="5">
        <f t="shared" si="201"/>
        <v>2022</v>
      </c>
      <c r="K1178" s="5">
        <f t="shared" si="202"/>
        <v>30</v>
      </c>
      <c r="L1178" s="7">
        <f t="shared" si="203"/>
        <v>44591</v>
      </c>
      <c r="M1178" s="5" t="s">
        <v>1467</v>
      </c>
      <c r="S1178" s="5" t="s">
        <v>40</v>
      </c>
      <c r="T1178" s="5" t="s">
        <v>41</v>
      </c>
      <c r="U1178" s="5" t="s">
        <v>1502</v>
      </c>
      <c r="V1178" s="5" t="str">
        <f t="shared" si="204"/>
        <v>leiva fernandez luis ivan</v>
      </c>
      <c r="W1178" s="5" t="str">
        <f t="shared" si="205"/>
        <v>LEIVA FERNANDEZ LUIS IVAN</v>
      </c>
      <c r="X1178" s="5" t="str">
        <f t="shared" si="206"/>
        <v>Leiva Fernandez Luis Ivan</v>
      </c>
      <c r="Y1178" s="5">
        <v>10456006570</v>
      </c>
      <c r="Z1178" s="5" t="s">
        <v>34</v>
      </c>
      <c r="AA1178" s="5" t="s">
        <v>35</v>
      </c>
      <c r="AD1178" s="5" t="s">
        <v>36</v>
      </c>
      <c r="AE1178" s="5">
        <v>2457.63</v>
      </c>
      <c r="AF1178" s="5">
        <v>0</v>
      </c>
      <c r="AG1178" s="5">
        <v>442.37</v>
      </c>
      <c r="AH1178" s="5">
        <f t="shared" si="207"/>
        <v>2900</v>
      </c>
    </row>
    <row r="1179" spans="1:34" x14ac:dyDescent="0.25">
      <c r="A1179" s="5">
        <v>1164</v>
      </c>
      <c r="B1179" s="5" t="s">
        <v>55</v>
      </c>
      <c r="C1179" s="5" t="s">
        <v>30</v>
      </c>
      <c r="D1179" s="5" t="s">
        <v>1504</v>
      </c>
      <c r="E1179" s="15" t="str">
        <f t="shared" si="208"/>
        <v>B002</v>
      </c>
      <c r="F1179" s="15" t="str">
        <f t="shared" si="198"/>
        <v>15947</v>
      </c>
      <c r="G1179" s="15" t="str">
        <f t="shared" si="199"/>
        <v>2-1</v>
      </c>
      <c r="H1179" s="5" t="s">
        <v>1467</v>
      </c>
      <c r="I1179" s="5">
        <f t="shared" si="200"/>
        <v>1</v>
      </c>
      <c r="J1179" s="5">
        <f t="shared" si="201"/>
        <v>2022</v>
      </c>
      <c r="K1179" s="5">
        <f t="shared" si="202"/>
        <v>30</v>
      </c>
      <c r="L1179" s="7">
        <f t="shared" si="203"/>
        <v>44591</v>
      </c>
      <c r="M1179" s="5" t="s">
        <v>1467</v>
      </c>
      <c r="U1179" s="5" t="s">
        <v>33</v>
      </c>
      <c r="V1179" s="5" t="str">
        <f t="shared" si="204"/>
        <v>clientes - varios</v>
      </c>
      <c r="W1179" s="5" t="str">
        <f t="shared" si="205"/>
        <v>CLIENTES - VARIOS</v>
      </c>
      <c r="X1179" s="5" t="str">
        <f t="shared" si="206"/>
        <v>Clientes - Varios</v>
      </c>
      <c r="Y1179" s="5">
        <v>99999999</v>
      </c>
      <c r="Z1179" s="5" t="s">
        <v>34</v>
      </c>
      <c r="AA1179" s="5" t="s">
        <v>35</v>
      </c>
      <c r="AD1179" s="5" t="s">
        <v>36</v>
      </c>
      <c r="AE1179" s="5">
        <v>508.47</v>
      </c>
      <c r="AF1179" s="5">
        <v>0</v>
      </c>
      <c r="AG1179" s="5">
        <v>91.53</v>
      </c>
      <c r="AH1179" s="5">
        <f t="shared" si="207"/>
        <v>600</v>
      </c>
    </row>
    <row r="1180" spans="1:34" x14ac:dyDescent="0.25">
      <c r="A1180" s="5">
        <v>1165</v>
      </c>
      <c r="B1180" s="5" t="s">
        <v>55</v>
      </c>
      <c r="C1180" s="5" t="s">
        <v>30</v>
      </c>
      <c r="D1180" s="5" t="s">
        <v>1505</v>
      </c>
      <c r="E1180" s="15" t="str">
        <f t="shared" si="208"/>
        <v>B002</v>
      </c>
      <c r="F1180" s="15" t="str">
        <f t="shared" si="198"/>
        <v>15946</v>
      </c>
      <c r="G1180" s="15" t="str">
        <f t="shared" si="199"/>
        <v>2-1</v>
      </c>
      <c r="H1180" s="5" t="s">
        <v>1467</v>
      </c>
      <c r="I1180" s="5">
        <f t="shared" si="200"/>
        <v>1</v>
      </c>
      <c r="J1180" s="5">
        <f t="shared" si="201"/>
        <v>2022</v>
      </c>
      <c r="K1180" s="5">
        <f t="shared" si="202"/>
        <v>30</v>
      </c>
      <c r="L1180" s="7">
        <f t="shared" si="203"/>
        <v>44591</v>
      </c>
      <c r="M1180" s="5" t="s">
        <v>1467</v>
      </c>
      <c r="U1180" s="5" t="s">
        <v>33</v>
      </c>
      <c r="V1180" s="5" t="str">
        <f t="shared" si="204"/>
        <v>clientes - varios</v>
      </c>
      <c r="W1180" s="5" t="str">
        <f t="shared" si="205"/>
        <v>CLIENTES - VARIOS</v>
      </c>
      <c r="X1180" s="5" t="str">
        <f t="shared" si="206"/>
        <v>Clientes - Varios</v>
      </c>
      <c r="Y1180" s="5">
        <v>99999999</v>
      </c>
      <c r="Z1180" s="5" t="s">
        <v>34</v>
      </c>
      <c r="AA1180" s="5" t="s">
        <v>35</v>
      </c>
      <c r="AD1180" s="5" t="s">
        <v>36</v>
      </c>
      <c r="AE1180" s="5">
        <v>508.47</v>
      </c>
      <c r="AF1180" s="5">
        <v>0</v>
      </c>
      <c r="AG1180" s="5">
        <v>91.53</v>
      </c>
      <c r="AH1180" s="5">
        <f t="shared" si="207"/>
        <v>600</v>
      </c>
    </row>
    <row r="1181" spans="1:34" x14ac:dyDescent="0.25">
      <c r="A1181" s="5">
        <v>1166</v>
      </c>
      <c r="B1181" s="5" t="s">
        <v>49</v>
      </c>
      <c r="C1181" s="5" t="s">
        <v>30</v>
      </c>
      <c r="D1181" s="5" t="s">
        <v>1506</v>
      </c>
      <c r="E1181" s="15" t="str">
        <f t="shared" si="208"/>
        <v>B003</v>
      </c>
      <c r="F1181" s="15" t="str">
        <f t="shared" si="198"/>
        <v>12517</v>
      </c>
      <c r="G1181" s="15" t="str">
        <f t="shared" si="199"/>
        <v>3-1</v>
      </c>
      <c r="H1181" s="5" t="s">
        <v>1467</v>
      </c>
      <c r="I1181" s="5">
        <f t="shared" si="200"/>
        <v>1</v>
      </c>
      <c r="J1181" s="5">
        <f t="shared" si="201"/>
        <v>2022</v>
      </c>
      <c r="K1181" s="5">
        <f t="shared" si="202"/>
        <v>30</v>
      </c>
      <c r="L1181" s="7">
        <f t="shared" si="203"/>
        <v>44591</v>
      </c>
      <c r="M1181" s="5" t="s">
        <v>1467</v>
      </c>
      <c r="U1181" s="5" t="s">
        <v>33</v>
      </c>
      <c r="V1181" s="5" t="str">
        <f t="shared" si="204"/>
        <v>clientes - varios</v>
      </c>
      <c r="W1181" s="5" t="str">
        <f t="shared" si="205"/>
        <v>CLIENTES - VARIOS</v>
      </c>
      <c r="X1181" s="5" t="str">
        <f t="shared" si="206"/>
        <v>Clientes - Varios</v>
      </c>
      <c r="Y1181" s="5">
        <v>99999999</v>
      </c>
      <c r="Z1181" s="5" t="s">
        <v>34</v>
      </c>
      <c r="AA1181" s="5" t="s">
        <v>35</v>
      </c>
      <c r="AD1181" s="5" t="s">
        <v>36</v>
      </c>
      <c r="AE1181" s="5">
        <v>508.47</v>
      </c>
      <c r="AF1181" s="5">
        <v>0</v>
      </c>
      <c r="AG1181" s="5">
        <v>91.53</v>
      </c>
      <c r="AH1181" s="5">
        <f t="shared" si="207"/>
        <v>600</v>
      </c>
    </row>
    <row r="1182" spans="1:34" x14ac:dyDescent="0.25">
      <c r="A1182" s="5">
        <v>1167</v>
      </c>
      <c r="B1182" s="5" t="s">
        <v>49</v>
      </c>
      <c r="C1182" s="5" t="s">
        <v>30</v>
      </c>
      <c r="D1182" s="5" t="s">
        <v>1507</v>
      </c>
      <c r="E1182" s="15" t="str">
        <f t="shared" si="208"/>
        <v>B003</v>
      </c>
      <c r="F1182" s="15" t="str">
        <f t="shared" si="198"/>
        <v>12516</v>
      </c>
      <c r="G1182" s="15" t="str">
        <f t="shared" si="199"/>
        <v>3-1</v>
      </c>
      <c r="H1182" s="5" t="s">
        <v>1467</v>
      </c>
      <c r="I1182" s="5">
        <f t="shared" si="200"/>
        <v>1</v>
      </c>
      <c r="J1182" s="5">
        <f t="shared" si="201"/>
        <v>2022</v>
      </c>
      <c r="K1182" s="5">
        <f t="shared" si="202"/>
        <v>30</v>
      </c>
      <c r="L1182" s="7">
        <f t="shared" si="203"/>
        <v>44591</v>
      </c>
      <c r="M1182" s="5" t="s">
        <v>1467</v>
      </c>
      <c r="U1182" s="5" t="s">
        <v>33</v>
      </c>
      <c r="V1182" s="5" t="str">
        <f t="shared" si="204"/>
        <v>clientes - varios</v>
      </c>
      <c r="W1182" s="5" t="str">
        <f t="shared" si="205"/>
        <v>CLIENTES - VARIOS</v>
      </c>
      <c r="X1182" s="5" t="str">
        <f t="shared" si="206"/>
        <v>Clientes - Varios</v>
      </c>
      <c r="Y1182" s="5">
        <v>99999999</v>
      </c>
      <c r="Z1182" s="5" t="s">
        <v>34</v>
      </c>
      <c r="AA1182" s="5" t="s">
        <v>35</v>
      </c>
      <c r="AD1182" s="5" t="s">
        <v>36</v>
      </c>
      <c r="AE1182" s="5">
        <v>508.47</v>
      </c>
      <c r="AF1182" s="5">
        <v>0</v>
      </c>
      <c r="AG1182" s="5">
        <v>91.53</v>
      </c>
      <c r="AH1182" s="5">
        <f t="shared" si="207"/>
        <v>600</v>
      </c>
    </row>
    <row r="1183" spans="1:34" x14ac:dyDescent="0.25">
      <c r="A1183" s="5">
        <v>1168</v>
      </c>
      <c r="B1183" s="5" t="s">
        <v>49</v>
      </c>
      <c r="C1183" s="5" t="s">
        <v>30</v>
      </c>
      <c r="D1183" s="5" t="s">
        <v>1508</v>
      </c>
      <c r="E1183" s="15" t="str">
        <f t="shared" si="208"/>
        <v>B003</v>
      </c>
      <c r="F1183" s="15" t="str">
        <f t="shared" si="198"/>
        <v>12515</v>
      </c>
      <c r="G1183" s="15" t="str">
        <f t="shared" si="199"/>
        <v>3-1</v>
      </c>
      <c r="H1183" s="5" t="s">
        <v>1467</v>
      </c>
      <c r="I1183" s="5">
        <f t="shared" si="200"/>
        <v>1</v>
      </c>
      <c r="J1183" s="5">
        <f t="shared" si="201"/>
        <v>2022</v>
      </c>
      <c r="K1183" s="5">
        <f t="shared" si="202"/>
        <v>30</v>
      </c>
      <c r="L1183" s="7">
        <f t="shared" si="203"/>
        <v>44591</v>
      </c>
      <c r="M1183" s="5" t="s">
        <v>1467</v>
      </c>
      <c r="U1183" s="5" t="s">
        <v>33</v>
      </c>
      <c r="V1183" s="5" t="str">
        <f t="shared" si="204"/>
        <v>clientes - varios</v>
      </c>
      <c r="W1183" s="5" t="str">
        <f t="shared" si="205"/>
        <v>CLIENTES - VARIOS</v>
      </c>
      <c r="X1183" s="5" t="str">
        <f t="shared" si="206"/>
        <v>Clientes - Varios</v>
      </c>
      <c r="Y1183" s="5">
        <v>99999999</v>
      </c>
      <c r="Z1183" s="5" t="s">
        <v>34</v>
      </c>
      <c r="AA1183" s="5" t="s">
        <v>35</v>
      </c>
      <c r="AD1183" s="5" t="s">
        <v>36</v>
      </c>
      <c r="AE1183" s="5">
        <v>508.47</v>
      </c>
      <c r="AF1183" s="5">
        <v>0</v>
      </c>
      <c r="AG1183" s="5">
        <v>91.53</v>
      </c>
      <c r="AH1183" s="5">
        <f t="shared" si="207"/>
        <v>600</v>
      </c>
    </row>
    <row r="1184" spans="1:34" x14ac:dyDescent="0.25">
      <c r="A1184" s="5">
        <v>1169</v>
      </c>
      <c r="B1184" s="5" t="s">
        <v>49</v>
      </c>
      <c r="C1184" s="5" t="s">
        <v>30</v>
      </c>
      <c r="D1184" s="5" t="s">
        <v>1509</v>
      </c>
      <c r="E1184" s="15" t="str">
        <f t="shared" si="208"/>
        <v>B003</v>
      </c>
      <c r="F1184" s="15" t="str">
        <f t="shared" si="198"/>
        <v>12514</v>
      </c>
      <c r="G1184" s="15" t="str">
        <f t="shared" si="199"/>
        <v>3-1</v>
      </c>
      <c r="H1184" s="5" t="s">
        <v>1467</v>
      </c>
      <c r="I1184" s="5">
        <f t="shared" si="200"/>
        <v>1</v>
      </c>
      <c r="J1184" s="5">
        <f t="shared" si="201"/>
        <v>2022</v>
      </c>
      <c r="K1184" s="5">
        <f t="shared" si="202"/>
        <v>30</v>
      </c>
      <c r="L1184" s="7">
        <f t="shared" si="203"/>
        <v>44591</v>
      </c>
      <c r="M1184" s="5" t="s">
        <v>1467</v>
      </c>
      <c r="U1184" s="5" t="s">
        <v>33</v>
      </c>
      <c r="V1184" s="5" t="str">
        <f t="shared" si="204"/>
        <v>clientes - varios</v>
      </c>
      <c r="W1184" s="5" t="str">
        <f t="shared" si="205"/>
        <v>CLIENTES - VARIOS</v>
      </c>
      <c r="X1184" s="5" t="str">
        <f t="shared" si="206"/>
        <v>Clientes - Varios</v>
      </c>
      <c r="Y1184" s="5">
        <v>99999999</v>
      </c>
      <c r="Z1184" s="5" t="s">
        <v>34</v>
      </c>
      <c r="AA1184" s="5" t="s">
        <v>35</v>
      </c>
      <c r="AD1184" s="5" t="s">
        <v>36</v>
      </c>
      <c r="AE1184" s="5">
        <v>508.47</v>
      </c>
      <c r="AF1184" s="5">
        <v>0</v>
      </c>
      <c r="AG1184" s="5">
        <v>91.53</v>
      </c>
      <c r="AH1184" s="5">
        <f t="shared" si="207"/>
        <v>600</v>
      </c>
    </row>
    <row r="1185" spans="1:34" x14ac:dyDescent="0.25">
      <c r="A1185" s="5">
        <v>1170</v>
      </c>
      <c r="B1185" s="5" t="s">
        <v>29</v>
      </c>
      <c r="C1185" s="5" t="s">
        <v>30</v>
      </c>
      <c r="D1185" s="5" t="s">
        <v>1510</v>
      </c>
      <c r="E1185" s="15" t="str">
        <f t="shared" si="208"/>
        <v>B001</v>
      </c>
      <c r="F1185" s="15" t="str">
        <f t="shared" si="198"/>
        <v>16983</v>
      </c>
      <c r="G1185" s="15" t="str">
        <f t="shared" si="199"/>
        <v>1-1</v>
      </c>
      <c r="H1185" s="5" t="s">
        <v>1467</v>
      </c>
      <c r="I1185" s="5">
        <f t="shared" si="200"/>
        <v>1</v>
      </c>
      <c r="J1185" s="5">
        <f t="shared" si="201"/>
        <v>2022</v>
      </c>
      <c r="K1185" s="5">
        <f t="shared" si="202"/>
        <v>30</v>
      </c>
      <c r="L1185" s="7">
        <f t="shared" si="203"/>
        <v>44591</v>
      </c>
      <c r="M1185" s="5" t="s">
        <v>1467</v>
      </c>
      <c r="U1185" s="5" t="s">
        <v>33</v>
      </c>
      <c r="V1185" s="5" t="str">
        <f t="shared" si="204"/>
        <v>clientes - varios</v>
      </c>
      <c r="W1185" s="5" t="str">
        <f t="shared" si="205"/>
        <v>CLIENTES - VARIOS</v>
      </c>
      <c r="X1185" s="5" t="str">
        <f t="shared" si="206"/>
        <v>Clientes - Varios</v>
      </c>
      <c r="Y1185" s="5">
        <v>99999999</v>
      </c>
      <c r="Z1185" s="5" t="s">
        <v>34</v>
      </c>
      <c r="AA1185" s="5" t="s">
        <v>35</v>
      </c>
      <c r="AD1185" s="5" t="s">
        <v>36</v>
      </c>
      <c r="AE1185" s="5">
        <v>169.49</v>
      </c>
      <c r="AF1185" s="5">
        <v>0</v>
      </c>
      <c r="AG1185" s="5">
        <v>30.51</v>
      </c>
      <c r="AH1185" s="5">
        <f t="shared" si="207"/>
        <v>200</v>
      </c>
    </row>
    <row r="1186" spans="1:34" x14ac:dyDescent="0.25">
      <c r="A1186" s="5">
        <v>1171</v>
      </c>
      <c r="B1186" s="5" t="s">
        <v>29</v>
      </c>
      <c r="C1186" s="5" t="s">
        <v>38</v>
      </c>
      <c r="D1186" s="5" t="s">
        <v>1511</v>
      </c>
      <c r="E1186" s="15" t="str">
        <f t="shared" si="208"/>
        <v>F001</v>
      </c>
      <c r="F1186" s="15" t="str">
        <f t="shared" si="198"/>
        <v>8287</v>
      </c>
      <c r="G1186" s="15" t="str">
        <f t="shared" si="199"/>
        <v>1-8</v>
      </c>
      <c r="H1186" s="5" t="s">
        <v>1467</v>
      </c>
      <c r="I1186" s="5">
        <f t="shared" si="200"/>
        <v>1</v>
      </c>
      <c r="J1186" s="5">
        <f t="shared" si="201"/>
        <v>2022</v>
      </c>
      <c r="K1186" s="5">
        <f t="shared" si="202"/>
        <v>30</v>
      </c>
      <c r="L1186" s="7">
        <f t="shared" si="203"/>
        <v>44591</v>
      </c>
      <c r="M1186" s="5" t="s">
        <v>1467</v>
      </c>
      <c r="R1186" s="5" t="s">
        <v>92</v>
      </c>
      <c r="S1186" s="5" t="s">
        <v>40</v>
      </c>
      <c r="T1186" s="5" t="s">
        <v>41</v>
      </c>
      <c r="U1186" s="5" t="s">
        <v>1512</v>
      </c>
      <c r="V1186" s="5" t="str">
        <f t="shared" si="204"/>
        <v>ramos rimarachin elver hernan</v>
      </c>
      <c r="W1186" s="5" t="str">
        <f t="shared" si="205"/>
        <v>RAMOS RIMARACHIN ELVER HERNAN</v>
      </c>
      <c r="X1186" s="5" t="str">
        <f t="shared" si="206"/>
        <v>Ramos Rimarachin Elver Hernan</v>
      </c>
      <c r="Y1186" s="5">
        <v>10436706559</v>
      </c>
      <c r="Z1186" s="5" t="s">
        <v>34</v>
      </c>
      <c r="AA1186" s="5" t="s">
        <v>35</v>
      </c>
      <c r="AD1186" s="5" t="s">
        <v>36</v>
      </c>
      <c r="AE1186" s="5">
        <v>245.76</v>
      </c>
      <c r="AF1186" s="5">
        <v>0</v>
      </c>
      <c r="AG1186" s="5">
        <v>44.24</v>
      </c>
      <c r="AH1186" s="5">
        <f t="shared" si="207"/>
        <v>290</v>
      </c>
    </row>
    <row r="1187" spans="1:34" x14ac:dyDescent="0.25">
      <c r="A1187" s="5">
        <v>1172</v>
      </c>
      <c r="B1187" s="5" t="s">
        <v>49</v>
      </c>
      <c r="C1187" s="5" t="s">
        <v>30</v>
      </c>
      <c r="D1187" s="5" t="s">
        <v>1513</v>
      </c>
      <c r="E1187" s="15" t="str">
        <f t="shared" si="208"/>
        <v>B003</v>
      </c>
      <c r="F1187" s="15" t="str">
        <f t="shared" si="198"/>
        <v>12513</v>
      </c>
      <c r="G1187" s="15" t="str">
        <f t="shared" si="199"/>
        <v>3-1</v>
      </c>
      <c r="H1187" s="5" t="s">
        <v>1467</v>
      </c>
      <c r="I1187" s="5">
        <f t="shared" si="200"/>
        <v>1</v>
      </c>
      <c r="J1187" s="5">
        <f t="shared" si="201"/>
        <v>2022</v>
      </c>
      <c r="K1187" s="5">
        <f t="shared" si="202"/>
        <v>30</v>
      </c>
      <c r="L1187" s="7">
        <f t="shared" si="203"/>
        <v>44591</v>
      </c>
      <c r="M1187" s="5" t="s">
        <v>1467</v>
      </c>
      <c r="U1187" s="5" t="s">
        <v>33</v>
      </c>
      <c r="V1187" s="5" t="str">
        <f t="shared" si="204"/>
        <v>clientes - varios</v>
      </c>
      <c r="W1187" s="5" t="str">
        <f t="shared" si="205"/>
        <v>CLIENTES - VARIOS</v>
      </c>
      <c r="X1187" s="5" t="str">
        <f t="shared" si="206"/>
        <v>Clientes - Varios</v>
      </c>
      <c r="Y1187" s="5">
        <v>99999999</v>
      </c>
      <c r="Z1187" s="5" t="s">
        <v>34</v>
      </c>
      <c r="AA1187" s="5" t="s">
        <v>35</v>
      </c>
      <c r="AD1187" s="5" t="s">
        <v>36</v>
      </c>
      <c r="AE1187" s="5">
        <v>42.37</v>
      </c>
      <c r="AF1187" s="5">
        <v>0</v>
      </c>
      <c r="AG1187" s="5">
        <v>7.63</v>
      </c>
      <c r="AH1187" s="5">
        <f t="shared" si="207"/>
        <v>50</v>
      </c>
    </row>
    <row r="1188" spans="1:34" x14ac:dyDescent="0.25">
      <c r="A1188" s="5">
        <v>1173</v>
      </c>
      <c r="B1188" s="5" t="s">
        <v>29</v>
      </c>
      <c r="C1188" s="5" t="s">
        <v>30</v>
      </c>
      <c r="D1188" s="5" t="s">
        <v>1514</v>
      </c>
      <c r="E1188" s="15" t="str">
        <f t="shared" si="208"/>
        <v>B001</v>
      </c>
      <c r="F1188" s="15" t="str">
        <f t="shared" si="198"/>
        <v>16982</v>
      </c>
      <c r="G1188" s="15" t="str">
        <f t="shared" si="199"/>
        <v>1-1</v>
      </c>
      <c r="H1188" s="5" t="s">
        <v>1515</v>
      </c>
      <c r="I1188" s="5">
        <f t="shared" si="200"/>
        <v>1</v>
      </c>
      <c r="J1188" s="5">
        <f t="shared" si="201"/>
        <v>2022</v>
      </c>
      <c r="K1188" s="5">
        <f t="shared" si="202"/>
        <v>29</v>
      </c>
      <c r="L1188" s="7">
        <f t="shared" si="203"/>
        <v>44590</v>
      </c>
      <c r="M1188" s="5" t="s">
        <v>1515</v>
      </c>
      <c r="U1188" s="5" t="s">
        <v>33</v>
      </c>
      <c r="V1188" s="5" t="str">
        <f t="shared" si="204"/>
        <v>clientes - varios</v>
      </c>
      <c r="W1188" s="5" t="str">
        <f t="shared" si="205"/>
        <v>CLIENTES - VARIOS</v>
      </c>
      <c r="X1188" s="5" t="str">
        <f t="shared" si="206"/>
        <v>Clientes - Varios</v>
      </c>
      <c r="Y1188" s="5">
        <v>99999999</v>
      </c>
      <c r="Z1188" s="5" t="s">
        <v>34</v>
      </c>
      <c r="AA1188" s="5" t="s">
        <v>35</v>
      </c>
      <c r="AD1188" s="5" t="s">
        <v>36</v>
      </c>
      <c r="AE1188" s="5">
        <v>97.46</v>
      </c>
      <c r="AF1188" s="5">
        <v>0</v>
      </c>
      <c r="AG1188" s="5">
        <v>17.54</v>
      </c>
      <c r="AH1188" s="5">
        <f t="shared" si="207"/>
        <v>115</v>
      </c>
    </row>
    <row r="1189" spans="1:34" x14ac:dyDescent="0.25">
      <c r="A1189" s="5">
        <v>1174</v>
      </c>
      <c r="B1189" s="5" t="s">
        <v>49</v>
      </c>
      <c r="C1189" s="5" t="s">
        <v>38</v>
      </c>
      <c r="D1189" s="5" t="s">
        <v>1516</v>
      </c>
      <c r="E1189" s="15" t="str">
        <f t="shared" si="208"/>
        <v>F003</v>
      </c>
      <c r="F1189" s="15" t="str">
        <f t="shared" si="198"/>
        <v>2073</v>
      </c>
      <c r="G1189" s="15" t="str">
        <f t="shared" si="199"/>
        <v>3-2</v>
      </c>
      <c r="H1189" s="5" t="s">
        <v>1515</v>
      </c>
      <c r="I1189" s="5">
        <f t="shared" si="200"/>
        <v>1</v>
      </c>
      <c r="J1189" s="5">
        <f t="shared" si="201"/>
        <v>2022</v>
      </c>
      <c r="K1189" s="5">
        <f t="shared" si="202"/>
        <v>29</v>
      </c>
      <c r="L1189" s="7">
        <f t="shared" si="203"/>
        <v>44590</v>
      </c>
      <c r="M1189" s="5" t="s">
        <v>1515</v>
      </c>
      <c r="R1189" s="5" t="s">
        <v>41</v>
      </c>
      <c r="S1189" s="5" t="s">
        <v>40</v>
      </c>
      <c r="T1189" s="5" t="s">
        <v>41</v>
      </c>
      <c r="U1189" s="5" t="s">
        <v>106</v>
      </c>
      <c r="V1189" s="5" t="str">
        <f t="shared" si="204"/>
        <v>casiano maco segundo baltazar</v>
      </c>
      <c r="W1189" s="5" t="str">
        <f t="shared" si="205"/>
        <v>CASIANO MACO SEGUNDO BALTAZAR</v>
      </c>
      <c r="X1189" s="5" t="str">
        <f t="shared" si="206"/>
        <v>Casiano Maco Segundo Baltazar</v>
      </c>
      <c r="Y1189" s="5">
        <v>10432479388</v>
      </c>
      <c r="Z1189" s="5" t="s">
        <v>34</v>
      </c>
      <c r="AA1189" s="5" t="s">
        <v>35</v>
      </c>
      <c r="AD1189" s="5" t="s">
        <v>36</v>
      </c>
      <c r="AE1189" s="5">
        <v>16.95</v>
      </c>
      <c r="AF1189" s="5">
        <v>0</v>
      </c>
      <c r="AG1189" s="5">
        <v>3.05</v>
      </c>
      <c r="AH1189" s="5">
        <f t="shared" si="207"/>
        <v>20</v>
      </c>
    </row>
    <row r="1190" spans="1:34" x14ac:dyDescent="0.25">
      <c r="A1190" s="5">
        <v>1175</v>
      </c>
      <c r="B1190" s="5" t="s">
        <v>49</v>
      </c>
      <c r="C1190" s="5" t="s">
        <v>38</v>
      </c>
      <c r="D1190" s="5" t="s">
        <v>1517</v>
      </c>
      <c r="E1190" s="15" t="str">
        <f t="shared" si="208"/>
        <v>F003</v>
      </c>
      <c r="F1190" s="15" t="str">
        <f t="shared" si="198"/>
        <v>2072</v>
      </c>
      <c r="G1190" s="15" t="str">
        <f t="shared" si="199"/>
        <v>3-2</v>
      </c>
      <c r="H1190" s="5" t="s">
        <v>1515</v>
      </c>
      <c r="I1190" s="5">
        <f t="shared" si="200"/>
        <v>1</v>
      </c>
      <c r="J1190" s="5">
        <f t="shared" si="201"/>
        <v>2022</v>
      </c>
      <c r="K1190" s="5">
        <f t="shared" si="202"/>
        <v>29</v>
      </c>
      <c r="L1190" s="7">
        <f t="shared" si="203"/>
        <v>44590</v>
      </c>
      <c r="M1190" s="5" t="s">
        <v>1515</v>
      </c>
      <c r="R1190" s="5" t="s">
        <v>395</v>
      </c>
      <c r="S1190" s="5" t="s">
        <v>168</v>
      </c>
      <c r="T1190" s="5" t="s">
        <v>169</v>
      </c>
      <c r="U1190" s="5" t="s">
        <v>1022</v>
      </c>
      <c r="V1190" s="5" t="str">
        <f t="shared" si="204"/>
        <v>distribuidora ricardo c &amp; a s.r.l.</v>
      </c>
      <c r="W1190" s="5" t="str">
        <f t="shared" si="205"/>
        <v>DISTRIBUIDORA RICARDO C &amp; A S.R.L.</v>
      </c>
      <c r="X1190" s="5" t="str">
        <f t="shared" si="206"/>
        <v>Distribuidora Ricardo C &amp; A S.R.L.</v>
      </c>
      <c r="Y1190" s="5">
        <v>20600318030</v>
      </c>
      <c r="Z1190" s="5" t="s">
        <v>34</v>
      </c>
      <c r="AA1190" s="5" t="s">
        <v>35</v>
      </c>
      <c r="AD1190" s="5" t="s">
        <v>36</v>
      </c>
      <c r="AE1190" s="5">
        <v>55.25</v>
      </c>
      <c r="AF1190" s="5">
        <v>0</v>
      </c>
      <c r="AG1190" s="5">
        <v>9.9499999999999993</v>
      </c>
      <c r="AH1190" s="5">
        <f t="shared" si="207"/>
        <v>65.2</v>
      </c>
    </row>
    <row r="1191" spans="1:34" x14ac:dyDescent="0.25">
      <c r="A1191" s="5">
        <v>1176</v>
      </c>
      <c r="B1191" s="5" t="s">
        <v>49</v>
      </c>
      <c r="C1191" s="5" t="s">
        <v>38</v>
      </c>
      <c r="D1191" s="5" t="s">
        <v>1518</v>
      </c>
      <c r="E1191" s="15" t="str">
        <f t="shared" si="208"/>
        <v>F003</v>
      </c>
      <c r="F1191" s="15" t="str">
        <f t="shared" si="198"/>
        <v>2071</v>
      </c>
      <c r="G1191" s="15" t="str">
        <f t="shared" si="199"/>
        <v>3-2</v>
      </c>
      <c r="H1191" s="5" t="s">
        <v>1515</v>
      </c>
      <c r="I1191" s="5">
        <f t="shared" si="200"/>
        <v>1</v>
      </c>
      <c r="J1191" s="5">
        <f t="shared" si="201"/>
        <v>2022</v>
      </c>
      <c r="K1191" s="5">
        <f t="shared" si="202"/>
        <v>29</v>
      </c>
      <c r="L1191" s="7">
        <f t="shared" si="203"/>
        <v>44590</v>
      </c>
      <c r="M1191" s="5" t="s">
        <v>1515</v>
      </c>
      <c r="R1191" s="5" t="s">
        <v>395</v>
      </c>
      <c r="S1191" s="5" t="s">
        <v>168</v>
      </c>
      <c r="T1191" s="5" t="s">
        <v>169</v>
      </c>
      <c r="U1191" s="5" t="s">
        <v>1022</v>
      </c>
      <c r="V1191" s="5" t="str">
        <f t="shared" si="204"/>
        <v>distribuidora ricardo c &amp; a s.r.l.</v>
      </c>
      <c r="W1191" s="5" t="str">
        <f t="shared" si="205"/>
        <v>DISTRIBUIDORA RICARDO C &amp; A S.R.L.</v>
      </c>
      <c r="X1191" s="5" t="str">
        <f t="shared" si="206"/>
        <v>Distribuidora Ricardo C &amp; A S.R.L.</v>
      </c>
      <c r="Y1191" s="5">
        <v>20600318030</v>
      </c>
      <c r="Z1191" s="5" t="s">
        <v>34</v>
      </c>
      <c r="AA1191" s="5" t="s">
        <v>35</v>
      </c>
      <c r="AD1191" s="5" t="s">
        <v>36</v>
      </c>
      <c r="AE1191" s="5">
        <v>55.25</v>
      </c>
      <c r="AF1191" s="5">
        <v>0</v>
      </c>
      <c r="AG1191" s="5">
        <v>9.9499999999999993</v>
      </c>
      <c r="AH1191" s="5">
        <f t="shared" si="207"/>
        <v>65.2</v>
      </c>
    </row>
    <row r="1192" spans="1:34" x14ac:dyDescent="0.25">
      <c r="A1192" s="5">
        <v>1177</v>
      </c>
      <c r="B1192" s="5" t="s">
        <v>49</v>
      </c>
      <c r="C1192" s="5" t="s">
        <v>30</v>
      </c>
      <c r="D1192" s="5" t="s">
        <v>1519</v>
      </c>
      <c r="E1192" s="15" t="str">
        <f t="shared" si="208"/>
        <v>B003</v>
      </c>
      <c r="F1192" s="15" t="str">
        <f t="shared" si="198"/>
        <v>12512</v>
      </c>
      <c r="G1192" s="15" t="str">
        <f t="shared" si="199"/>
        <v>3-1</v>
      </c>
      <c r="H1192" s="5" t="s">
        <v>1515</v>
      </c>
      <c r="I1192" s="5">
        <f t="shared" si="200"/>
        <v>1</v>
      </c>
      <c r="J1192" s="5">
        <f t="shared" si="201"/>
        <v>2022</v>
      </c>
      <c r="K1192" s="5">
        <f t="shared" si="202"/>
        <v>29</v>
      </c>
      <c r="L1192" s="7">
        <f t="shared" si="203"/>
        <v>44590</v>
      </c>
      <c r="M1192" s="5" t="s">
        <v>1515</v>
      </c>
      <c r="U1192" s="5" t="s">
        <v>33</v>
      </c>
      <c r="V1192" s="5" t="str">
        <f t="shared" si="204"/>
        <v>clientes - varios</v>
      </c>
      <c r="W1192" s="5" t="str">
        <f t="shared" si="205"/>
        <v>CLIENTES - VARIOS</v>
      </c>
      <c r="X1192" s="5" t="str">
        <f t="shared" si="206"/>
        <v>Clientes - Varios</v>
      </c>
      <c r="Y1192" s="5">
        <v>99999999</v>
      </c>
      <c r="Z1192" s="5" t="s">
        <v>34</v>
      </c>
      <c r="AA1192" s="5" t="s">
        <v>35</v>
      </c>
      <c r="AD1192" s="5" t="s">
        <v>36</v>
      </c>
      <c r="AE1192" s="5">
        <v>25.42</v>
      </c>
      <c r="AF1192" s="5">
        <v>0</v>
      </c>
      <c r="AG1192" s="5">
        <v>4.58</v>
      </c>
      <c r="AH1192" s="5">
        <f t="shared" si="207"/>
        <v>30</v>
      </c>
    </row>
    <row r="1193" spans="1:34" x14ac:dyDescent="0.25">
      <c r="A1193" s="5">
        <v>1178</v>
      </c>
      <c r="B1193" s="5" t="s">
        <v>49</v>
      </c>
      <c r="C1193" s="5" t="s">
        <v>38</v>
      </c>
      <c r="D1193" s="5" t="s">
        <v>1520</v>
      </c>
      <c r="E1193" s="15" t="str">
        <f t="shared" si="208"/>
        <v>F003</v>
      </c>
      <c r="F1193" s="15" t="str">
        <f t="shared" si="198"/>
        <v>2070</v>
      </c>
      <c r="G1193" s="15" t="str">
        <f t="shared" si="199"/>
        <v>3-2</v>
      </c>
      <c r="H1193" s="5" t="s">
        <v>1515</v>
      </c>
      <c r="I1193" s="5">
        <f t="shared" si="200"/>
        <v>1</v>
      </c>
      <c r="J1193" s="5">
        <f t="shared" si="201"/>
        <v>2022</v>
      </c>
      <c r="K1193" s="5">
        <f t="shared" si="202"/>
        <v>29</v>
      </c>
      <c r="L1193" s="7">
        <f t="shared" si="203"/>
        <v>44590</v>
      </c>
      <c r="M1193" s="5" t="s">
        <v>1515</v>
      </c>
      <c r="R1193" s="5" t="s">
        <v>41</v>
      </c>
      <c r="S1193" s="5" t="s">
        <v>40</v>
      </c>
      <c r="T1193" s="5" t="s">
        <v>41</v>
      </c>
      <c r="U1193" s="5" t="s">
        <v>106</v>
      </c>
      <c r="V1193" s="5" t="str">
        <f t="shared" si="204"/>
        <v>casiano maco segundo baltazar</v>
      </c>
      <c r="W1193" s="5" t="str">
        <f t="shared" si="205"/>
        <v>CASIANO MACO SEGUNDO BALTAZAR</v>
      </c>
      <c r="X1193" s="5" t="str">
        <f t="shared" si="206"/>
        <v>Casiano Maco Segundo Baltazar</v>
      </c>
      <c r="Y1193" s="5">
        <v>10432479388</v>
      </c>
      <c r="Z1193" s="5" t="s">
        <v>34</v>
      </c>
      <c r="AA1193" s="5" t="s">
        <v>35</v>
      </c>
      <c r="AD1193" s="5" t="s">
        <v>36</v>
      </c>
      <c r="AE1193" s="5">
        <v>25.42</v>
      </c>
      <c r="AF1193" s="5">
        <v>0</v>
      </c>
      <c r="AG1193" s="5">
        <v>4.58</v>
      </c>
      <c r="AH1193" s="5">
        <f t="shared" si="207"/>
        <v>30</v>
      </c>
    </row>
    <row r="1194" spans="1:34" x14ac:dyDescent="0.25">
      <c r="A1194" s="5">
        <v>1179</v>
      </c>
      <c r="B1194" s="5" t="s">
        <v>29</v>
      </c>
      <c r="C1194" s="5" t="s">
        <v>38</v>
      </c>
      <c r="D1194" s="5" t="s">
        <v>1521</v>
      </c>
      <c r="E1194" s="15" t="str">
        <f t="shared" si="208"/>
        <v>F001</v>
      </c>
      <c r="F1194" s="15" t="str">
        <f t="shared" si="198"/>
        <v>8286</v>
      </c>
      <c r="G1194" s="15" t="str">
        <f t="shared" si="199"/>
        <v>1-8</v>
      </c>
      <c r="H1194" s="5" t="s">
        <v>1515</v>
      </c>
      <c r="I1194" s="5">
        <f t="shared" si="200"/>
        <v>1</v>
      </c>
      <c r="J1194" s="5">
        <f t="shared" si="201"/>
        <v>2022</v>
      </c>
      <c r="K1194" s="5">
        <f t="shared" si="202"/>
        <v>29</v>
      </c>
      <c r="L1194" s="7">
        <f t="shared" si="203"/>
        <v>44590</v>
      </c>
      <c r="M1194" s="5" t="s">
        <v>1515</v>
      </c>
      <c r="R1194" s="5" t="s">
        <v>395</v>
      </c>
      <c r="S1194" s="5" t="s">
        <v>168</v>
      </c>
      <c r="T1194" s="5" t="s">
        <v>169</v>
      </c>
      <c r="U1194" s="5" t="s">
        <v>396</v>
      </c>
      <c r="V1194" s="5" t="str">
        <f t="shared" si="204"/>
        <v>transportes pasamayo s r ltda</v>
      </c>
      <c r="W1194" s="5" t="str">
        <f t="shared" si="205"/>
        <v>TRANSPORTES PASAMAYO S R LTDA</v>
      </c>
      <c r="X1194" s="5" t="str">
        <f t="shared" si="206"/>
        <v>Transportes Pasamayo S R Ltda</v>
      </c>
      <c r="Y1194" s="5">
        <v>20225171719</v>
      </c>
      <c r="Z1194" s="5" t="s">
        <v>34</v>
      </c>
      <c r="AA1194" s="5" t="s">
        <v>35</v>
      </c>
      <c r="AD1194" s="5" t="s">
        <v>36</v>
      </c>
      <c r="AE1194" s="5">
        <v>152.54</v>
      </c>
      <c r="AF1194" s="5">
        <v>0</v>
      </c>
      <c r="AG1194" s="5">
        <v>27.46</v>
      </c>
      <c r="AH1194" s="5">
        <f t="shared" si="207"/>
        <v>180</v>
      </c>
    </row>
    <row r="1195" spans="1:34" x14ac:dyDescent="0.25">
      <c r="A1195" s="5">
        <v>1180</v>
      </c>
      <c r="B1195" s="5" t="s">
        <v>29</v>
      </c>
      <c r="C1195" s="5" t="s">
        <v>38</v>
      </c>
      <c r="D1195" s="5" t="s">
        <v>1522</v>
      </c>
      <c r="E1195" s="15" t="str">
        <f t="shared" si="208"/>
        <v>F001</v>
      </c>
      <c r="F1195" s="15" t="str">
        <f t="shared" si="198"/>
        <v>8285</v>
      </c>
      <c r="G1195" s="15" t="str">
        <f t="shared" si="199"/>
        <v>1-8</v>
      </c>
      <c r="H1195" s="5" t="s">
        <v>1515</v>
      </c>
      <c r="I1195" s="5">
        <f t="shared" si="200"/>
        <v>1</v>
      </c>
      <c r="J1195" s="5">
        <f t="shared" si="201"/>
        <v>2022</v>
      </c>
      <c r="K1195" s="5">
        <f t="shared" si="202"/>
        <v>29</v>
      </c>
      <c r="L1195" s="7">
        <f t="shared" si="203"/>
        <v>44590</v>
      </c>
      <c r="M1195" s="5" t="s">
        <v>1515</v>
      </c>
      <c r="U1195" s="5" t="s">
        <v>1394</v>
      </c>
      <c r="V1195" s="5" t="str">
        <f t="shared" si="204"/>
        <v>north star grangino</v>
      </c>
      <c r="W1195" s="5" t="str">
        <f t="shared" si="205"/>
        <v>NORTH STAR GRANGINO</v>
      </c>
      <c r="X1195" s="5" t="str">
        <f t="shared" si="206"/>
        <v>North Star Grangino</v>
      </c>
      <c r="Y1195" s="5">
        <v>20480762461</v>
      </c>
      <c r="Z1195" s="5" t="s">
        <v>34</v>
      </c>
      <c r="AA1195" s="5" t="s">
        <v>35</v>
      </c>
      <c r="AD1195" s="5" t="s">
        <v>36</v>
      </c>
      <c r="AE1195" s="5">
        <v>450.34</v>
      </c>
      <c r="AF1195" s="5">
        <v>0</v>
      </c>
      <c r="AG1195" s="5">
        <v>81.06</v>
      </c>
      <c r="AH1195" s="5">
        <f t="shared" si="207"/>
        <v>531.4</v>
      </c>
    </row>
    <row r="1196" spans="1:34" x14ac:dyDescent="0.25">
      <c r="A1196" s="5">
        <v>1181</v>
      </c>
      <c r="B1196" s="5" t="s">
        <v>29</v>
      </c>
      <c r="C1196" s="5" t="s">
        <v>38</v>
      </c>
      <c r="D1196" s="5" t="s">
        <v>1523</v>
      </c>
      <c r="E1196" s="15" t="str">
        <f t="shared" si="208"/>
        <v>F001</v>
      </c>
      <c r="F1196" s="15" t="str">
        <f t="shared" si="198"/>
        <v>8284</v>
      </c>
      <c r="G1196" s="15" t="str">
        <f t="shared" si="199"/>
        <v>1-8</v>
      </c>
      <c r="H1196" s="5" t="s">
        <v>1515</v>
      </c>
      <c r="I1196" s="5">
        <f t="shared" si="200"/>
        <v>1</v>
      </c>
      <c r="J1196" s="5">
        <f t="shared" si="201"/>
        <v>2022</v>
      </c>
      <c r="K1196" s="5">
        <f t="shared" si="202"/>
        <v>29</v>
      </c>
      <c r="L1196" s="7">
        <f t="shared" si="203"/>
        <v>44590</v>
      </c>
      <c r="M1196" s="5" t="s">
        <v>1515</v>
      </c>
      <c r="R1196" s="5" t="s">
        <v>41</v>
      </c>
      <c r="S1196" s="5" t="s">
        <v>40</v>
      </c>
      <c r="T1196" s="5" t="s">
        <v>41</v>
      </c>
      <c r="U1196" s="5" t="s">
        <v>1524</v>
      </c>
      <c r="V1196" s="5" t="str">
        <f t="shared" si="204"/>
        <v>rimarachin salazar segundo santos</v>
      </c>
      <c r="W1196" s="5" t="str">
        <f t="shared" si="205"/>
        <v>RIMARACHIN SALAZAR SEGUNDO SANTOS</v>
      </c>
      <c r="X1196" s="5" t="str">
        <f t="shared" si="206"/>
        <v>Rimarachin Salazar Segundo Santos</v>
      </c>
      <c r="Y1196" s="5">
        <v>10806402236</v>
      </c>
      <c r="Z1196" s="5" t="s">
        <v>34</v>
      </c>
      <c r="AA1196" s="5" t="s">
        <v>35</v>
      </c>
      <c r="AD1196" s="5" t="s">
        <v>36</v>
      </c>
      <c r="AE1196" s="5">
        <v>128.81</v>
      </c>
      <c r="AF1196" s="5">
        <v>0</v>
      </c>
      <c r="AG1196" s="5">
        <v>23.19</v>
      </c>
      <c r="AH1196" s="5">
        <f t="shared" si="207"/>
        <v>152</v>
      </c>
    </row>
    <row r="1197" spans="1:34" x14ac:dyDescent="0.25">
      <c r="A1197" s="5">
        <v>1182</v>
      </c>
      <c r="B1197" s="5" t="s">
        <v>55</v>
      </c>
      <c r="C1197" s="5" t="s">
        <v>38</v>
      </c>
      <c r="D1197" s="5" t="s">
        <v>1525</v>
      </c>
      <c r="E1197" s="15" t="str">
        <f t="shared" si="208"/>
        <v>F002</v>
      </c>
      <c r="F1197" s="15" t="str">
        <f t="shared" si="198"/>
        <v>3447</v>
      </c>
      <c r="G1197" s="15" t="str">
        <f t="shared" si="199"/>
        <v>2-3</v>
      </c>
      <c r="H1197" s="5" t="s">
        <v>1515</v>
      </c>
      <c r="I1197" s="5">
        <f t="shared" si="200"/>
        <v>1</v>
      </c>
      <c r="J1197" s="5">
        <f t="shared" si="201"/>
        <v>2022</v>
      </c>
      <c r="K1197" s="5">
        <f t="shared" si="202"/>
        <v>29</v>
      </c>
      <c r="L1197" s="7">
        <f t="shared" si="203"/>
        <v>44590</v>
      </c>
      <c r="M1197" s="5" t="s">
        <v>1515</v>
      </c>
      <c r="R1197" s="5" t="s">
        <v>1526</v>
      </c>
      <c r="S1197" s="5" t="s">
        <v>168</v>
      </c>
      <c r="T1197" s="5" t="s">
        <v>169</v>
      </c>
      <c r="U1197" s="5" t="s">
        <v>1527</v>
      </c>
      <c r="V1197" s="5" t="str">
        <f t="shared" si="204"/>
        <v>cia lloclla s.a.c</v>
      </c>
      <c r="W1197" s="5" t="str">
        <f t="shared" si="205"/>
        <v>CIA LLOCLLA S.A.C</v>
      </c>
      <c r="X1197" s="5" t="str">
        <f t="shared" si="206"/>
        <v>Cia Lloclla S.A.C</v>
      </c>
      <c r="Y1197" s="5">
        <v>20606495081</v>
      </c>
      <c r="Z1197" s="5" t="s">
        <v>34</v>
      </c>
      <c r="AA1197" s="5" t="s">
        <v>35</v>
      </c>
      <c r="AD1197" s="5" t="s">
        <v>36</v>
      </c>
      <c r="AE1197" s="5">
        <v>101.69</v>
      </c>
      <c r="AF1197" s="5">
        <v>0</v>
      </c>
      <c r="AG1197" s="5">
        <v>18.3</v>
      </c>
      <c r="AH1197" s="5">
        <f t="shared" si="207"/>
        <v>119.99</v>
      </c>
    </row>
    <row r="1198" spans="1:34" x14ac:dyDescent="0.25">
      <c r="A1198" s="5">
        <v>1183</v>
      </c>
      <c r="B1198" s="5" t="s">
        <v>29</v>
      </c>
      <c r="C1198" s="5" t="s">
        <v>38</v>
      </c>
      <c r="D1198" s="5" t="s">
        <v>1528</v>
      </c>
      <c r="E1198" s="15" t="str">
        <f t="shared" si="208"/>
        <v>F001</v>
      </c>
      <c r="F1198" s="15" t="str">
        <f t="shared" si="198"/>
        <v>8283</v>
      </c>
      <c r="G1198" s="15" t="str">
        <f t="shared" si="199"/>
        <v>1-8</v>
      </c>
      <c r="H1198" s="5" t="s">
        <v>1515</v>
      </c>
      <c r="I1198" s="5">
        <f t="shared" si="200"/>
        <v>1</v>
      </c>
      <c r="J1198" s="5">
        <f t="shared" si="201"/>
        <v>2022</v>
      </c>
      <c r="K1198" s="5">
        <f t="shared" si="202"/>
        <v>29</v>
      </c>
      <c r="L1198" s="7">
        <f t="shared" si="203"/>
        <v>44590</v>
      </c>
      <c r="M1198" s="5" t="s">
        <v>1515</v>
      </c>
      <c r="U1198" s="5" t="s">
        <v>1300</v>
      </c>
      <c r="V1198" s="5" t="str">
        <f t="shared" si="204"/>
        <v>codarsi peru s.a.c</v>
      </c>
      <c r="W1198" s="5" t="str">
        <f t="shared" si="205"/>
        <v>CODARSI PERU S.A.C</v>
      </c>
      <c r="X1198" s="5" t="str">
        <f t="shared" si="206"/>
        <v>Codarsi Peru S.A.C</v>
      </c>
      <c r="Y1198" s="5">
        <v>20601302536</v>
      </c>
      <c r="Z1198" s="5" t="s">
        <v>34</v>
      </c>
      <c r="AA1198" s="5" t="s">
        <v>35</v>
      </c>
      <c r="AD1198" s="5" t="s">
        <v>36</v>
      </c>
      <c r="AE1198" s="5">
        <v>84.75</v>
      </c>
      <c r="AF1198" s="5">
        <v>0</v>
      </c>
      <c r="AG1198" s="5">
        <v>15.25</v>
      </c>
      <c r="AH1198" s="5">
        <f t="shared" si="207"/>
        <v>100</v>
      </c>
    </row>
    <row r="1199" spans="1:34" x14ac:dyDescent="0.25">
      <c r="A1199" s="5">
        <v>1184</v>
      </c>
      <c r="B1199" s="5" t="s">
        <v>29</v>
      </c>
      <c r="C1199" s="5" t="s">
        <v>38</v>
      </c>
      <c r="D1199" s="5" t="s">
        <v>1529</v>
      </c>
      <c r="E1199" s="15" t="str">
        <f t="shared" si="208"/>
        <v>F001</v>
      </c>
      <c r="F1199" s="15" t="str">
        <f t="shared" si="198"/>
        <v>8282</v>
      </c>
      <c r="G1199" s="15" t="str">
        <f t="shared" si="199"/>
        <v>1-8</v>
      </c>
      <c r="H1199" s="5" t="s">
        <v>1515</v>
      </c>
      <c r="I1199" s="5">
        <f t="shared" si="200"/>
        <v>1</v>
      </c>
      <c r="J1199" s="5">
        <f t="shared" si="201"/>
        <v>2022</v>
      </c>
      <c r="K1199" s="5">
        <f t="shared" si="202"/>
        <v>29</v>
      </c>
      <c r="L1199" s="7">
        <f t="shared" si="203"/>
        <v>44590</v>
      </c>
      <c r="M1199" s="5" t="s">
        <v>1515</v>
      </c>
      <c r="U1199" s="5" t="s">
        <v>1530</v>
      </c>
      <c r="V1199" s="5" t="str">
        <f t="shared" si="204"/>
        <v>cadenet peru</v>
      </c>
      <c r="W1199" s="5" t="str">
        <f t="shared" si="205"/>
        <v>CADENET PERU</v>
      </c>
      <c r="X1199" s="5" t="str">
        <f t="shared" si="206"/>
        <v>Cadenet Peru</v>
      </c>
      <c r="Y1199" s="5">
        <v>20606828269</v>
      </c>
      <c r="Z1199" s="5" t="s">
        <v>34</v>
      </c>
      <c r="AA1199" s="5" t="s">
        <v>35</v>
      </c>
      <c r="AD1199" s="5" t="s">
        <v>36</v>
      </c>
      <c r="AE1199" s="5">
        <v>12.88</v>
      </c>
      <c r="AF1199" s="5">
        <v>0</v>
      </c>
      <c r="AG1199" s="5">
        <v>2.3199999999999998</v>
      </c>
      <c r="AH1199" s="5">
        <f t="shared" si="207"/>
        <v>15.200000000000001</v>
      </c>
    </row>
    <row r="1200" spans="1:34" x14ac:dyDescent="0.25">
      <c r="A1200" s="5">
        <v>1185</v>
      </c>
      <c r="B1200" s="5" t="s">
        <v>55</v>
      </c>
      <c r="C1200" s="5" t="s">
        <v>30</v>
      </c>
      <c r="D1200" s="5" t="s">
        <v>1531</v>
      </c>
      <c r="E1200" s="15" t="str">
        <f t="shared" si="208"/>
        <v>B002</v>
      </c>
      <c r="F1200" s="15" t="str">
        <f t="shared" si="198"/>
        <v>15945</v>
      </c>
      <c r="G1200" s="15" t="str">
        <f t="shared" si="199"/>
        <v>2-1</v>
      </c>
      <c r="H1200" s="5" t="s">
        <v>1515</v>
      </c>
      <c r="I1200" s="5">
        <f t="shared" si="200"/>
        <v>1</v>
      </c>
      <c r="J1200" s="5">
        <f t="shared" si="201"/>
        <v>2022</v>
      </c>
      <c r="K1200" s="5">
        <f t="shared" si="202"/>
        <v>29</v>
      </c>
      <c r="L1200" s="7">
        <f t="shared" si="203"/>
        <v>44590</v>
      </c>
      <c r="M1200" s="5" t="s">
        <v>1515</v>
      </c>
      <c r="U1200" s="5" t="s">
        <v>33</v>
      </c>
      <c r="V1200" s="5" t="str">
        <f t="shared" si="204"/>
        <v>clientes - varios</v>
      </c>
      <c r="W1200" s="5" t="str">
        <f t="shared" si="205"/>
        <v>CLIENTES - VARIOS</v>
      </c>
      <c r="X1200" s="5" t="str">
        <f t="shared" si="206"/>
        <v>Clientes - Varios</v>
      </c>
      <c r="Y1200" s="5">
        <v>99999999</v>
      </c>
      <c r="Z1200" s="5" t="s">
        <v>34</v>
      </c>
      <c r="AA1200" s="5" t="s">
        <v>35</v>
      </c>
      <c r="AD1200" s="5" t="s">
        <v>36</v>
      </c>
      <c r="AE1200" s="5">
        <v>29.66</v>
      </c>
      <c r="AF1200" s="5">
        <v>0</v>
      </c>
      <c r="AG1200" s="5">
        <v>5.34</v>
      </c>
      <c r="AH1200" s="5">
        <f t="shared" si="207"/>
        <v>35</v>
      </c>
    </row>
    <row r="1201" spans="1:34" x14ac:dyDescent="0.25">
      <c r="A1201" s="5">
        <v>1186</v>
      </c>
      <c r="B1201" s="5" t="s">
        <v>55</v>
      </c>
      <c r="C1201" s="5" t="s">
        <v>38</v>
      </c>
      <c r="D1201" s="5" t="s">
        <v>1532</v>
      </c>
      <c r="E1201" s="15" t="str">
        <f t="shared" si="208"/>
        <v>F002</v>
      </c>
      <c r="F1201" s="15" t="str">
        <f t="shared" si="198"/>
        <v>3446</v>
      </c>
      <c r="G1201" s="15" t="str">
        <f t="shared" si="199"/>
        <v>2-3</v>
      </c>
      <c r="H1201" s="5" t="s">
        <v>1515</v>
      </c>
      <c r="I1201" s="5">
        <f t="shared" si="200"/>
        <v>1</v>
      </c>
      <c r="J1201" s="5">
        <f t="shared" si="201"/>
        <v>2022</v>
      </c>
      <c r="K1201" s="5">
        <f t="shared" si="202"/>
        <v>29</v>
      </c>
      <c r="L1201" s="7">
        <f t="shared" si="203"/>
        <v>44590</v>
      </c>
      <c r="M1201" s="5" t="s">
        <v>1515</v>
      </c>
      <c r="R1201" s="5" t="s">
        <v>219</v>
      </c>
      <c r="S1201" s="5" t="s">
        <v>61</v>
      </c>
      <c r="T1201" s="5" t="s">
        <v>219</v>
      </c>
      <c r="U1201" s="5" t="s">
        <v>1533</v>
      </c>
      <c r="V1201" s="5" t="str">
        <f t="shared" si="204"/>
        <v>transportes acuario s.a.c.</v>
      </c>
      <c r="W1201" s="5" t="str">
        <f t="shared" si="205"/>
        <v>TRANSPORTES ACUARIO S.A.C.</v>
      </c>
      <c r="X1201" s="5" t="str">
        <f t="shared" si="206"/>
        <v>Transportes Acuario S.A.C.</v>
      </c>
      <c r="Y1201" s="5">
        <v>20453556086</v>
      </c>
      <c r="Z1201" s="5" t="s">
        <v>34</v>
      </c>
      <c r="AA1201" s="5" t="s">
        <v>35</v>
      </c>
      <c r="AD1201" s="5" t="s">
        <v>36</v>
      </c>
      <c r="AE1201" s="5">
        <v>14.49</v>
      </c>
      <c r="AF1201" s="5">
        <v>0</v>
      </c>
      <c r="AG1201" s="5">
        <v>2.61</v>
      </c>
      <c r="AH1201" s="5">
        <f t="shared" si="207"/>
        <v>17.100000000000001</v>
      </c>
    </row>
    <row r="1202" spans="1:34" x14ac:dyDescent="0.25">
      <c r="A1202" s="5">
        <v>1187</v>
      </c>
      <c r="B1202" s="5" t="s">
        <v>49</v>
      </c>
      <c r="C1202" s="5" t="s">
        <v>30</v>
      </c>
      <c r="D1202" s="5" t="s">
        <v>1534</v>
      </c>
      <c r="E1202" s="15" t="str">
        <f t="shared" si="208"/>
        <v>B003</v>
      </c>
      <c r="F1202" s="15" t="str">
        <f t="shared" si="198"/>
        <v>12511</v>
      </c>
      <c r="G1202" s="15" t="str">
        <f t="shared" si="199"/>
        <v>3-1</v>
      </c>
      <c r="H1202" s="5" t="s">
        <v>1515</v>
      </c>
      <c r="I1202" s="5">
        <f t="shared" si="200"/>
        <v>1</v>
      </c>
      <c r="J1202" s="5">
        <f t="shared" si="201"/>
        <v>2022</v>
      </c>
      <c r="K1202" s="5">
        <f t="shared" si="202"/>
        <v>29</v>
      </c>
      <c r="L1202" s="7">
        <f t="shared" si="203"/>
        <v>44590</v>
      </c>
      <c r="M1202" s="5" t="s">
        <v>1515</v>
      </c>
      <c r="U1202" s="5" t="s">
        <v>33</v>
      </c>
      <c r="V1202" s="5" t="str">
        <f t="shared" si="204"/>
        <v>clientes - varios</v>
      </c>
      <c r="W1202" s="5" t="str">
        <f t="shared" si="205"/>
        <v>CLIENTES - VARIOS</v>
      </c>
      <c r="X1202" s="5" t="str">
        <f t="shared" si="206"/>
        <v>Clientes - Varios</v>
      </c>
      <c r="Y1202" s="5">
        <v>99999999</v>
      </c>
      <c r="Z1202" s="5" t="s">
        <v>34</v>
      </c>
      <c r="AA1202" s="5" t="s">
        <v>35</v>
      </c>
      <c r="AD1202" s="5" t="s">
        <v>36</v>
      </c>
      <c r="AE1202" s="5">
        <v>508.47</v>
      </c>
      <c r="AF1202" s="5">
        <v>0</v>
      </c>
      <c r="AG1202" s="5">
        <v>91.53</v>
      </c>
      <c r="AH1202" s="5">
        <f t="shared" si="207"/>
        <v>600</v>
      </c>
    </row>
    <row r="1203" spans="1:34" x14ac:dyDescent="0.25">
      <c r="A1203" s="5">
        <v>1188</v>
      </c>
      <c r="B1203" s="5" t="s">
        <v>49</v>
      </c>
      <c r="C1203" s="5" t="s">
        <v>30</v>
      </c>
      <c r="D1203" s="5" t="s">
        <v>1535</v>
      </c>
      <c r="E1203" s="15" t="str">
        <f t="shared" si="208"/>
        <v>B003</v>
      </c>
      <c r="F1203" s="15" t="str">
        <f t="shared" si="198"/>
        <v>12510</v>
      </c>
      <c r="G1203" s="15" t="str">
        <f t="shared" si="199"/>
        <v>3-1</v>
      </c>
      <c r="H1203" s="5" t="s">
        <v>1515</v>
      </c>
      <c r="I1203" s="5">
        <f t="shared" si="200"/>
        <v>1</v>
      </c>
      <c r="J1203" s="5">
        <f t="shared" si="201"/>
        <v>2022</v>
      </c>
      <c r="K1203" s="5">
        <f t="shared" si="202"/>
        <v>29</v>
      </c>
      <c r="L1203" s="7">
        <f t="shared" si="203"/>
        <v>44590</v>
      </c>
      <c r="M1203" s="5" t="s">
        <v>1515</v>
      </c>
      <c r="U1203" s="5" t="s">
        <v>33</v>
      </c>
      <c r="V1203" s="5" t="str">
        <f t="shared" si="204"/>
        <v>clientes - varios</v>
      </c>
      <c r="W1203" s="5" t="str">
        <f t="shared" si="205"/>
        <v>CLIENTES - VARIOS</v>
      </c>
      <c r="X1203" s="5" t="str">
        <f t="shared" si="206"/>
        <v>Clientes - Varios</v>
      </c>
      <c r="Y1203" s="5">
        <v>99999999</v>
      </c>
      <c r="Z1203" s="5" t="s">
        <v>34</v>
      </c>
      <c r="AA1203" s="5" t="s">
        <v>35</v>
      </c>
      <c r="AD1203" s="5" t="s">
        <v>36</v>
      </c>
      <c r="AE1203" s="5">
        <v>508.47</v>
      </c>
      <c r="AF1203" s="5">
        <v>0</v>
      </c>
      <c r="AG1203" s="5">
        <v>91.53</v>
      </c>
      <c r="AH1203" s="5">
        <f t="shared" si="207"/>
        <v>600</v>
      </c>
    </row>
    <row r="1204" spans="1:34" x14ac:dyDescent="0.25">
      <c r="A1204" s="5">
        <v>1189</v>
      </c>
      <c r="B1204" s="5" t="s">
        <v>55</v>
      </c>
      <c r="C1204" s="5" t="s">
        <v>30</v>
      </c>
      <c r="D1204" s="5" t="s">
        <v>1536</v>
      </c>
      <c r="E1204" s="15" t="str">
        <f t="shared" si="208"/>
        <v>B002</v>
      </c>
      <c r="F1204" s="15" t="str">
        <f t="shared" si="198"/>
        <v>15944</v>
      </c>
      <c r="G1204" s="15" t="str">
        <f t="shared" si="199"/>
        <v>2-1</v>
      </c>
      <c r="H1204" s="5" t="s">
        <v>1515</v>
      </c>
      <c r="I1204" s="5">
        <f t="shared" si="200"/>
        <v>1</v>
      </c>
      <c r="J1204" s="5">
        <f t="shared" si="201"/>
        <v>2022</v>
      </c>
      <c r="K1204" s="5">
        <f t="shared" si="202"/>
        <v>29</v>
      </c>
      <c r="L1204" s="7">
        <f t="shared" si="203"/>
        <v>44590</v>
      </c>
      <c r="M1204" s="5" t="s">
        <v>1515</v>
      </c>
      <c r="U1204" s="5" t="s">
        <v>33</v>
      </c>
      <c r="V1204" s="5" t="str">
        <f t="shared" si="204"/>
        <v>clientes - varios</v>
      </c>
      <c r="W1204" s="5" t="str">
        <f t="shared" si="205"/>
        <v>CLIENTES - VARIOS</v>
      </c>
      <c r="X1204" s="5" t="str">
        <f t="shared" si="206"/>
        <v>Clientes - Varios</v>
      </c>
      <c r="Y1204" s="5">
        <v>99999999</v>
      </c>
      <c r="Z1204" s="5" t="s">
        <v>34</v>
      </c>
      <c r="AA1204" s="5" t="s">
        <v>35</v>
      </c>
      <c r="AD1204" s="5" t="s">
        <v>36</v>
      </c>
      <c r="AE1204" s="5">
        <v>508.47</v>
      </c>
      <c r="AF1204" s="5">
        <v>0</v>
      </c>
      <c r="AG1204" s="5">
        <v>91.53</v>
      </c>
      <c r="AH1204" s="5">
        <f t="shared" si="207"/>
        <v>600</v>
      </c>
    </row>
    <row r="1205" spans="1:34" x14ac:dyDescent="0.25">
      <c r="A1205" s="5">
        <v>1190</v>
      </c>
      <c r="B1205" s="5" t="s">
        <v>55</v>
      </c>
      <c r="C1205" s="5" t="s">
        <v>30</v>
      </c>
      <c r="D1205" s="5" t="s">
        <v>1537</v>
      </c>
      <c r="E1205" s="15" t="str">
        <f t="shared" si="208"/>
        <v>B002</v>
      </c>
      <c r="F1205" s="15" t="str">
        <f t="shared" si="198"/>
        <v>15943</v>
      </c>
      <c r="G1205" s="15" t="str">
        <f t="shared" si="199"/>
        <v>2-1</v>
      </c>
      <c r="H1205" s="5" t="s">
        <v>1515</v>
      </c>
      <c r="I1205" s="5">
        <f t="shared" si="200"/>
        <v>1</v>
      </c>
      <c r="J1205" s="5">
        <f t="shared" si="201"/>
        <v>2022</v>
      </c>
      <c r="K1205" s="5">
        <f t="shared" si="202"/>
        <v>29</v>
      </c>
      <c r="L1205" s="7">
        <f t="shared" si="203"/>
        <v>44590</v>
      </c>
      <c r="M1205" s="5" t="s">
        <v>1515</v>
      </c>
      <c r="U1205" s="5" t="s">
        <v>33</v>
      </c>
      <c r="V1205" s="5" t="str">
        <f t="shared" si="204"/>
        <v>clientes - varios</v>
      </c>
      <c r="W1205" s="5" t="str">
        <f t="shared" si="205"/>
        <v>CLIENTES - VARIOS</v>
      </c>
      <c r="X1205" s="5" t="str">
        <f t="shared" si="206"/>
        <v>Clientes - Varios</v>
      </c>
      <c r="Y1205" s="5">
        <v>99999999</v>
      </c>
      <c r="Z1205" s="5" t="s">
        <v>34</v>
      </c>
      <c r="AA1205" s="5" t="s">
        <v>35</v>
      </c>
      <c r="AD1205" s="5" t="s">
        <v>36</v>
      </c>
      <c r="AE1205" s="5">
        <v>508.47</v>
      </c>
      <c r="AF1205" s="5">
        <v>0</v>
      </c>
      <c r="AG1205" s="5">
        <v>91.53</v>
      </c>
      <c r="AH1205" s="5">
        <f t="shared" si="207"/>
        <v>600</v>
      </c>
    </row>
    <row r="1206" spans="1:34" x14ac:dyDescent="0.25">
      <c r="A1206" s="5">
        <v>1191</v>
      </c>
      <c r="B1206" s="5" t="s">
        <v>29</v>
      </c>
      <c r="C1206" s="5" t="s">
        <v>30</v>
      </c>
      <c r="D1206" s="5" t="s">
        <v>1538</v>
      </c>
      <c r="E1206" s="15" t="str">
        <f t="shared" si="208"/>
        <v>B001</v>
      </c>
      <c r="F1206" s="15" t="str">
        <f t="shared" si="198"/>
        <v>16981</v>
      </c>
      <c r="G1206" s="15" t="str">
        <f t="shared" si="199"/>
        <v>1-1</v>
      </c>
      <c r="H1206" s="5" t="s">
        <v>1515</v>
      </c>
      <c r="I1206" s="5">
        <f t="shared" si="200"/>
        <v>1</v>
      </c>
      <c r="J1206" s="5">
        <f t="shared" si="201"/>
        <v>2022</v>
      </c>
      <c r="K1206" s="5">
        <f t="shared" si="202"/>
        <v>29</v>
      </c>
      <c r="L1206" s="7">
        <f t="shared" si="203"/>
        <v>44590</v>
      </c>
      <c r="M1206" s="5" t="s">
        <v>1515</v>
      </c>
      <c r="U1206" s="5" t="s">
        <v>33</v>
      </c>
      <c r="V1206" s="5" t="str">
        <f t="shared" si="204"/>
        <v>clientes - varios</v>
      </c>
      <c r="W1206" s="5" t="str">
        <f t="shared" si="205"/>
        <v>CLIENTES - VARIOS</v>
      </c>
      <c r="X1206" s="5" t="str">
        <f t="shared" si="206"/>
        <v>Clientes - Varios</v>
      </c>
      <c r="Y1206" s="5">
        <v>99999999</v>
      </c>
      <c r="Z1206" s="5" t="s">
        <v>34</v>
      </c>
      <c r="AA1206" s="5" t="s">
        <v>35</v>
      </c>
      <c r="AD1206" s="5" t="s">
        <v>36</v>
      </c>
      <c r="AE1206" s="5">
        <v>508.47</v>
      </c>
      <c r="AF1206" s="5">
        <v>0</v>
      </c>
      <c r="AG1206" s="5">
        <v>91.53</v>
      </c>
      <c r="AH1206" s="5">
        <f t="shared" si="207"/>
        <v>600</v>
      </c>
    </row>
    <row r="1207" spans="1:34" x14ac:dyDescent="0.25">
      <c r="A1207" s="5">
        <v>1192</v>
      </c>
      <c r="B1207" s="5" t="s">
        <v>29</v>
      </c>
      <c r="C1207" s="5" t="s">
        <v>30</v>
      </c>
      <c r="D1207" s="5" t="s">
        <v>1539</v>
      </c>
      <c r="E1207" s="15" t="str">
        <f t="shared" si="208"/>
        <v>B001</v>
      </c>
      <c r="F1207" s="15" t="str">
        <f t="shared" si="198"/>
        <v>16980</v>
      </c>
      <c r="G1207" s="15" t="str">
        <f t="shared" si="199"/>
        <v>1-1</v>
      </c>
      <c r="H1207" s="5" t="s">
        <v>1515</v>
      </c>
      <c r="I1207" s="5">
        <f t="shared" si="200"/>
        <v>1</v>
      </c>
      <c r="J1207" s="5">
        <f t="shared" si="201"/>
        <v>2022</v>
      </c>
      <c r="K1207" s="5">
        <f t="shared" si="202"/>
        <v>29</v>
      </c>
      <c r="L1207" s="7">
        <f t="shared" si="203"/>
        <v>44590</v>
      </c>
      <c r="M1207" s="5" t="s">
        <v>1515</v>
      </c>
      <c r="U1207" s="5" t="s">
        <v>33</v>
      </c>
      <c r="V1207" s="5" t="str">
        <f t="shared" si="204"/>
        <v>clientes - varios</v>
      </c>
      <c r="W1207" s="5" t="str">
        <f t="shared" si="205"/>
        <v>CLIENTES - VARIOS</v>
      </c>
      <c r="X1207" s="5" t="str">
        <f t="shared" si="206"/>
        <v>Clientes - Varios</v>
      </c>
      <c r="Y1207" s="5">
        <v>99999999</v>
      </c>
      <c r="Z1207" s="5" t="s">
        <v>34</v>
      </c>
      <c r="AA1207" s="5" t="s">
        <v>35</v>
      </c>
      <c r="AD1207" s="5" t="s">
        <v>36</v>
      </c>
      <c r="AE1207" s="5">
        <v>508.47</v>
      </c>
      <c r="AF1207" s="5">
        <v>0</v>
      </c>
      <c r="AG1207" s="5">
        <v>91.53</v>
      </c>
      <c r="AH1207" s="5">
        <f t="shared" si="207"/>
        <v>600</v>
      </c>
    </row>
    <row r="1208" spans="1:34" x14ac:dyDescent="0.25">
      <c r="A1208" s="5">
        <v>1193</v>
      </c>
      <c r="B1208" s="5" t="s">
        <v>29</v>
      </c>
      <c r="C1208" s="5" t="s">
        <v>38</v>
      </c>
      <c r="D1208" s="5" t="s">
        <v>1540</v>
      </c>
      <c r="E1208" s="15" t="str">
        <f t="shared" si="208"/>
        <v>F001</v>
      </c>
      <c r="F1208" s="15" t="str">
        <f t="shared" si="198"/>
        <v>8281</v>
      </c>
      <c r="G1208" s="15" t="str">
        <f t="shared" si="199"/>
        <v>1-8</v>
      </c>
      <c r="H1208" s="5" t="s">
        <v>1515</v>
      </c>
      <c r="I1208" s="5">
        <f t="shared" si="200"/>
        <v>1</v>
      </c>
      <c r="J1208" s="5">
        <f t="shared" si="201"/>
        <v>2022</v>
      </c>
      <c r="K1208" s="5">
        <f t="shared" si="202"/>
        <v>29</v>
      </c>
      <c r="L1208" s="7">
        <f t="shared" si="203"/>
        <v>44590</v>
      </c>
      <c r="M1208" s="5" t="s">
        <v>1515</v>
      </c>
      <c r="R1208" s="5" t="s">
        <v>695</v>
      </c>
      <c r="S1208" s="5" t="s">
        <v>61</v>
      </c>
      <c r="T1208" s="5" t="s">
        <v>695</v>
      </c>
      <c r="U1208" s="5" t="s">
        <v>1541</v>
      </c>
      <c r="V1208" s="5" t="str">
        <f t="shared" si="204"/>
        <v>constructora y consultora j &amp; j chavez e.i.r.l.</v>
      </c>
      <c r="W1208" s="5" t="str">
        <f t="shared" si="205"/>
        <v>CONSTRUCTORA Y CONSULTORA J &amp; J CHAVEZ E.I.R.L.</v>
      </c>
      <c r="X1208" s="5" t="str">
        <f t="shared" si="206"/>
        <v>Constructora Y Consultora J &amp; J Chavez E.I.R.L.</v>
      </c>
      <c r="Y1208" s="5">
        <v>20570575130</v>
      </c>
      <c r="Z1208" s="5" t="s">
        <v>34</v>
      </c>
      <c r="AA1208" s="5" t="s">
        <v>35</v>
      </c>
      <c r="AD1208" s="5" t="s">
        <v>36</v>
      </c>
      <c r="AE1208" s="5">
        <v>847.46</v>
      </c>
      <c r="AF1208" s="5">
        <v>0</v>
      </c>
      <c r="AG1208" s="5">
        <v>152.54</v>
      </c>
      <c r="AH1208" s="5">
        <f t="shared" si="207"/>
        <v>1000</v>
      </c>
    </row>
    <row r="1209" spans="1:34" x14ac:dyDescent="0.25">
      <c r="A1209" s="5">
        <v>1194</v>
      </c>
      <c r="B1209" s="5" t="s">
        <v>55</v>
      </c>
      <c r="C1209" s="5" t="s">
        <v>30</v>
      </c>
      <c r="D1209" s="5" t="s">
        <v>1542</v>
      </c>
      <c r="E1209" s="15" t="str">
        <f t="shared" si="208"/>
        <v>B002</v>
      </c>
      <c r="F1209" s="15" t="str">
        <f t="shared" si="198"/>
        <v>15942</v>
      </c>
      <c r="G1209" s="15" t="str">
        <f t="shared" si="199"/>
        <v>2-1</v>
      </c>
      <c r="H1209" s="5" t="s">
        <v>1515</v>
      </c>
      <c r="I1209" s="5">
        <f t="shared" si="200"/>
        <v>1</v>
      </c>
      <c r="J1209" s="5">
        <f t="shared" si="201"/>
        <v>2022</v>
      </c>
      <c r="K1209" s="5">
        <f t="shared" si="202"/>
        <v>29</v>
      </c>
      <c r="L1209" s="7">
        <f t="shared" si="203"/>
        <v>44590</v>
      </c>
      <c r="M1209" s="5" t="s">
        <v>1515</v>
      </c>
      <c r="U1209" s="5" t="s">
        <v>33</v>
      </c>
      <c r="V1209" s="5" t="str">
        <f t="shared" si="204"/>
        <v>clientes - varios</v>
      </c>
      <c r="W1209" s="5" t="str">
        <f t="shared" si="205"/>
        <v>CLIENTES - VARIOS</v>
      </c>
      <c r="X1209" s="5" t="str">
        <f t="shared" si="206"/>
        <v>Clientes - Varios</v>
      </c>
      <c r="Y1209" s="5">
        <v>99999999</v>
      </c>
      <c r="Z1209" s="5" t="s">
        <v>34</v>
      </c>
      <c r="AA1209" s="5" t="s">
        <v>35</v>
      </c>
      <c r="AD1209" s="5" t="s">
        <v>36</v>
      </c>
      <c r="AE1209" s="5">
        <v>8.4700000000000006</v>
      </c>
      <c r="AF1209" s="5">
        <v>0</v>
      </c>
      <c r="AG1209" s="5">
        <v>1.53</v>
      </c>
      <c r="AH1209" s="5">
        <f t="shared" si="207"/>
        <v>10</v>
      </c>
    </row>
    <row r="1210" spans="1:34" x14ac:dyDescent="0.25">
      <c r="A1210" s="5">
        <v>1195</v>
      </c>
      <c r="B1210" s="5" t="s">
        <v>29</v>
      </c>
      <c r="C1210" s="5" t="s">
        <v>30</v>
      </c>
      <c r="D1210" s="5" t="s">
        <v>1543</v>
      </c>
      <c r="E1210" s="15" t="str">
        <f t="shared" si="208"/>
        <v>B001</v>
      </c>
      <c r="F1210" s="15" t="str">
        <f t="shared" si="198"/>
        <v>16979</v>
      </c>
      <c r="G1210" s="15" t="str">
        <f t="shared" si="199"/>
        <v>1-1</v>
      </c>
      <c r="H1210" s="5" t="s">
        <v>1515</v>
      </c>
      <c r="I1210" s="5">
        <f t="shared" si="200"/>
        <v>1</v>
      </c>
      <c r="J1210" s="5">
        <f t="shared" si="201"/>
        <v>2022</v>
      </c>
      <c r="K1210" s="5">
        <f t="shared" si="202"/>
        <v>29</v>
      </c>
      <c r="L1210" s="7">
        <f t="shared" si="203"/>
        <v>44590</v>
      </c>
      <c r="M1210" s="5" t="s">
        <v>1515</v>
      </c>
      <c r="U1210" s="5" t="s">
        <v>33</v>
      </c>
      <c r="V1210" s="5" t="str">
        <f t="shared" si="204"/>
        <v>clientes - varios</v>
      </c>
      <c r="W1210" s="5" t="str">
        <f t="shared" si="205"/>
        <v>CLIENTES - VARIOS</v>
      </c>
      <c r="X1210" s="5" t="str">
        <f t="shared" si="206"/>
        <v>Clientes - Varios</v>
      </c>
      <c r="Y1210" s="5">
        <v>99999999</v>
      </c>
      <c r="Z1210" s="5" t="s">
        <v>34</v>
      </c>
      <c r="AA1210" s="5" t="s">
        <v>35</v>
      </c>
      <c r="AD1210" s="5" t="s">
        <v>36</v>
      </c>
      <c r="AE1210" s="5">
        <v>11.02</v>
      </c>
      <c r="AF1210" s="5">
        <v>0</v>
      </c>
      <c r="AG1210" s="5">
        <v>1.98</v>
      </c>
      <c r="AH1210" s="5">
        <f t="shared" si="207"/>
        <v>13</v>
      </c>
    </row>
    <row r="1211" spans="1:34" x14ac:dyDescent="0.25">
      <c r="A1211" s="5">
        <v>1196</v>
      </c>
      <c r="B1211" s="5" t="s">
        <v>29</v>
      </c>
      <c r="C1211" s="5" t="s">
        <v>30</v>
      </c>
      <c r="D1211" s="5" t="s">
        <v>1544</v>
      </c>
      <c r="E1211" s="15" t="str">
        <f t="shared" si="208"/>
        <v>B001</v>
      </c>
      <c r="F1211" s="15" t="str">
        <f t="shared" si="198"/>
        <v>16978</v>
      </c>
      <c r="G1211" s="15" t="str">
        <f t="shared" si="199"/>
        <v>1-1</v>
      </c>
      <c r="H1211" s="5" t="s">
        <v>1515</v>
      </c>
      <c r="I1211" s="5">
        <f t="shared" si="200"/>
        <v>1</v>
      </c>
      <c r="J1211" s="5">
        <f t="shared" si="201"/>
        <v>2022</v>
      </c>
      <c r="K1211" s="5">
        <f t="shared" si="202"/>
        <v>29</v>
      </c>
      <c r="L1211" s="7">
        <f t="shared" si="203"/>
        <v>44590</v>
      </c>
      <c r="M1211" s="5" t="s">
        <v>1515</v>
      </c>
      <c r="U1211" s="5" t="s">
        <v>33</v>
      </c>
      <c r="V1211" s="5" t="str">
        <f t="shared" si="204"/>
        <v>clientes - varios</v>
      </c>
      <c r="W1211" s="5" t="str">
        <f t="shared" si="205"/>
        <v>CLIENTES - VARIOS</v>
      </c>
      <c r="X1211" s="5" t="str">
        <f t="shared" si="206"/>
        <v>Clientes - Varios</v>
      </c>
      <c r="Y1211" s="5">
        <v>99999999</v>
      </c>
      <c r="Z1211" s="5" t="s">
        <v>34</v>
      </c>
      <c r="AA1211" s="5" t="s">
        <v>35</v>
      </c>
      <c r="AD1211" s="5" t="s">
        <v>36</v>
      </c>
      <c r="AE1211" s="5">
        <v>67.8</v>
      </c>
      <c r="AF1211" s="5">
        <v>0</v>
      </c>
      <c r="AG1211" s="5">
        <v>12.2</v>
      </c>
      <c r="AH1211" s="5">
        <f t="shared" si="207"/>
        <v>80</v>
      </c>
    </row>
    <row r="1212" spans="1:34" x14ac:dyDescent="0.25">
      <c r="A1212" s="5">
        <v>1197</v>
      </c>
      <c r="B1212" s="5" t="s">
        <v>29</v>
      </c>
      <c r="C1212" s="5" t="s">
        <v>38</v>
      </c>
      <c r="D1212" s="5" t="s">
        <v>1545</v>
      </c>
      <c r="E1212" s="15" t="str">
        <f t="shared" si="208"/>
        <v>F001</v>
      </c>
      <c r="F1212" s="15" t="str">
        <f t="shared" si="198"/>
        <v>8280</v>
      </c>
      <c r="G1212" s="15" t="str">
        <f t="shared" si="199"/>
        <v>1-8</v>
      </c>
      <c r="H1212" s="5" t="s">
        <v>1546</v>
      </c>
      <c r="I1212" s="5">
        <f t="shared" si="200"/>
        <v>1</v>
      </c>
      <c r="J1212" s="5">
        <f t="shared" si="201"/>
        <v>2022</v>
      </c>
      <c r="K1212" s="5">
        <f t="shared" si="202"/>
        <v>28</v>
      </c>
      <c r="L1212" s="7">
        <f t="shared" si="203"/>
        <v>44589</v>
      </c>
      <c r="M1212" s="5" t="s">
        <v>1546</v>
      </c>
      <c r="R1212" s="5" t="s">
        <v>87</v>
      </c>
      <c r="S1212" s="5" t="s">
        <v>40</v>
      </c>
      <c r="T1212" s="5" t="s">
        <v>41</v>
      </c>
      <c r="U1212" s="5" t="s">
        <v>582</v>
      </c>
      <c r="V1212" s="5" t="str">
        <f t="shared" si="204"/>
        <v>transportes daniel la granja srl</v>
      </c>
      <c r="W1212" s="5" t="str">
        <f t="shared" si="205"/>
        <v>TRANSPORTES DANIEL LA GRANJA SRL</v>
      </c>
      <c r="X1212" s="5" t="str">
        <f t="shared" si="206"/>
        <v>Transportes Daniel La Granja Srl</v>
      </c>
      <c r="Y1212" s="5">
        <v>20480442122</v>
      </c>
      <c r="Z1212" s="5" t="s">
        <v>34</v>
      </c>
      <c r="AA1212" s="5" t="s">
        <v>35</v>
      </c>
      <c r="AD1212" s="5" t="s">
        <v>36</v>
      </c>
      <c r="AE1212" s="5">
        <v>815.25</v>
      </c>
      <c r="AF1212" s="5">
        <v>0</v>
      </c>
      <c r="AG1212" s="5">
        <v>146.75</v>
      </c>
      <c r="AH1212" s="5">
        <f t="shared" si="207"/>
        <v>962</v>
      </c>
    </row>
    <row r="1213" spans="1:34" x14ac:dyDescent="0.25">
      <c r="A1213" s="5">
        <v>1198</v>
      </c>
      <c r="B1213" s="5" t="s">
        <v>29</v>
      </c>
      <c r="C1213" s="5" t="s">
        <v>30</v>
      </c>
      <c r="D1213" s="5" t="s">
        <v>1547</v>
      </c>
      <c r="E1213" s="15" t="str">
        <f t="shared" si="208"/>
        <v>B001</v>
      </c>
      <c r="F1213" s="15" t="str">
        <f t="shared" si="198"/>
        <v>16977</v>
      </c>
      <c r="G1213" s="15" t="str">
        <f t="shared" si="199"/>
        <v>1-1</v>
      </c>
      <c r="H1213" s="5" t="s">
        <v>1546</v>
      </c>
      <c r="I1213" s="5">
        <f t="shared" si="200"/>
        <v>1</v>
      </c>
      <c r="J1213" s="5">
        <f t="shared" si="201"/>
        <v>2022</v>
      </c>
      <c r="K1213" s="5">
        <f t="shared" si="202"/>
        <v>28</v>
      </c>
      <c r="L1213" s="7">
        <f t="shared" si="203"/>
        <v>44589</v>
      </c>
      <c r="M1213" s="5" t="s">
        <v>1546</v>
      </c>
      <c r="U1213" s="5" t="s">
        <v>33</v>
      </c>
      <c r="V1213" s="5" t="str">
        <f t="shared" si="204"/>
        <v>clientes - varios</v>
      </c>
      <c r="W1213" s="5" t="str">
        <f t="shared" si="205"/>
        <v>CLIENTES - VARIOS</v>
      </c>
      <c r="X1213" s="5" t="str">
        <f t="shared" si="206"/>
        <v>Clientes - Varios</v>
      </c>
      <c r="Y1213" s="5">
        <v>99999999</v>
      </c>
      <c r="Z1213" s="5" t="s">
        <v>34</v>
      </c>
      <c r="AA1213" s="5" t="s">
        <v>35</v>
      </c>
      <c r="AD1213" s="5" t="s">
        <v>36</v>
      </c>
      <c r="AE1213" s="5">
        <v>118.64</v>
      </c>
      <c r="AF1213" s="5">
        <v>0</v>
      </c>
      <c r="AG1213" s="5">
        <v>21.36</v>
      </c>
      <c r="AH1213" s="5">
        <f t="shared" si="207"/>
        <v>140</v>
      </c>
    </row>
    <row r="1214" spans="1:34" x14ac:dyDescent="0.25">
      <c r="A1214" s="5">
        <v>1199</v>
      </c>
      <c r="B1214" s="5" t="s">
        <v>29</v>
      </c>
      <c r="C1214" s="5" t="s">
        <v>30</v>
      </c>
      <c r="D1214" s="5" t="s">
        <v>1548</v>
      </c>
      <c r="E1214" s="15" t="str">
        <f t="shared" si="208"/>
        <v>B001</v>
      </c>
      <c r="F1214" s="15" t="str">
        <f t="shared" si="198"/>
        <v>16976</v>
      </c>
      <c r="G1214" s="15" t="str">
        <f t="shared" si="199"/>
        <v>1-1</v>
      </c>
      <c r="H1214" s="5" t="s">
        <v>1546</v>
      </c>
      <c r="I1214" s="5">
        <f t="shared" si="200"/>
        <v>1</v>
      </c>
      <c r="J1214" s="5">
        <f t="shared" si="201"/>
        <v>2022</v>
      </c>
      <c r="K1214" s="5">
        <f t="shared" si="202"/>
        <v>28</v>
      </c>
      <c r="L1214" s="7">
        <f t="shared" si="203"/>
        <v>44589</v>
      </c>
      <c r="M1214" s="5" t="s">
        <v>1546</v>
      </c>
      <c r="U1214" s="5" t="s">
        <v>33</v>
      </c>
      <c r="V1214" s="5" t="str">
        <f t="shared" si="204"/>
        <v>clientes - varios</v>
      </c>
      <c r="W1214" s="5" t="str">
        <f t="shared" si="205"/>
        <v>CLIENTES - VARIOS</v>
      </c>
      <c r="X1214" s="5" t="str">
        <f t="shared" si="206"/>
        <v>Clientes - Varios</v>
      </c>
      <c r="Y1214" s="5">
        <v>99999999</v>
      </c>
      <c r="Z1214" s="5" t="s">
        <v>34</v>
      </c>
      <c r="AA1214" s="5" t="s">
        <v>35</v>
      </c>
      <c r="AD1214" s="5" t="s">
        <v>36</v>
      </c>
      <c r="AE1214" s="5">
        <v>118.64</v>
      </c>
      <c r="AF1214" s="5">
        <v>0</v>
      </c>
      <c r="AG1214" s="5">
        <v>21.36</v>
      </c>
      <c r="AH1214" s="5">
        <f t="shared" si="207"/>
        <v>140</v>
      </c>
    </row>
    <row r="1215" spans="1:34" x14ac:dyDescent="0.25">
      <c r="A1215" s="5">
        <v>1200</v>
      </c>
      <c r="B1215" s="5" t="s">
        <v>49</v>
      </c>
      <c r="C1215" s="5" t="s">
        <v>38</v>
      </c>
      <c r="D1215" s="5" t="s">
        <v>1549</v>
      </c>
      <c r="E1215" s="15" t="str">
        <f t="shared" si="208"/>
        <v>F003</v>
      </c>
      <c r="F1215" s="15" t="str">
        <f t="shared" si="198"/>
        <v>2069</v>
      </c>
      <c r="G1215" s="15" t="str">
        <f t="shared" si="199"/>
        <v>3-2</v>
      </c>
      <c r="H1215" s="5" t="s">
        <v>1546</v>
      </c>
      <c r="I1215" s="5">
        <f t="shared" si="200"/>
        <v>1</v>
      </c>
      <c r="J1215" s="5">
        <f t="shared" si="201"/>
        <v>2022</v>
      </c>
      <c r="K1215" s="5">
        <f t="shared" si="202"/>
        <v>28</v>
      </c>
      <c r="L1215" s="7">
        <f t="shared" si="203"/>
        <v>44589</v>
      </c>
      <c r="M1215" s="5" t="s">
        <v>1546</v>
      </c>
      <c r="U1215" s="5" t="s">
        <v>1550</v>
      </c>
      <c r="V1215" s="5" t="str">
        <f t="shared" si="204"/>
        <v>jj &amp; ayra importaciones e.i.r.l.</v>
      </c>
      <c r="W1215" s="5" t="str">
        <f t="shared" si="205"/>
        <v>JJ &amp; AYRA IMPORTACIONES E.I.R.L.</v>
      </c>
      <c r="X1215" s="5" t="str">
        <f t="shared" si="206"/>
        <v>Jj &amp; Ayra Importaciones E.I.R.L.</v>
      </c>
      <c r="Y1215" s="5">
        <v>20602198341</v>
      </c>
      <c r="Z1215" s="5" t="s">
        <v>34</v>
      </c>
      <c r="AA1215" s="5" t="s">
        <v>35</v>
      </c>
      <c r="AD1215" s="5" t="s">
        <v>36</v>
      </c>
      <c r="AE1215" s="5">
        <v>84.07</v>
      </c>
      <c r="AF1215" s="5">
        <v>0</v>
      </c>
      <c r="AG1215" s="5">
        <v>15.13</v>
      </c>
      <c r="AH1215" s="5">
        <f t="shared" si="207"/>
        <v>99.199999999999989</v>
      </c>
    </row>
    <row r="1216" spans="1:34" x14ac:dyDescent="0.25">
      <c r="A1216" s="5">
        <v>1201</v>
      </c>
      <c r="B1216" s="5" t="s">
        <v>49</v>
      </c>
      <c r="C1216" s="5" t="s">
        <v>38</v>
      </c>
      <c r="D1216" s="5" t="s">
        <v>1551</v>
      </c>
      <c r="E1216" s="15" t="str">
        <f t="shared" si="208"/>
        <v>F003</v>
      </c>
      <c r="F1216" s="15" t="str">
        <f t="shared" si="198"/>
        <v>2068</v>
      </c>
      <c r="G1216" s="15" t="str">
        <f t="shared" si="199"/>
        <v>3-2</v>
      </c>
      <c r="H1216" s="5" t="s">
        <v>1546</v>
      </c>
      <c r="I1216" s="5">
        <f t="shared" si="200"/>
        <v>1</v>
      </c>
      <c r="J1216" s="5">
        <f t="shared" si="201"/>
        <v>2022</v>
      </c>
      <c r="K1216" s="5">
        <f t="shared" si="202"/>
        <v>28</v>
      </c>
      <c r="L1216" s="7">
        <f t="shared" si="203"/>
        <v>44589</v>
      </c>
      <c r="M1216" s="5" t="s">
        <v>1546</v>
      </c>
      <c r="S1216" s="5" t="s">
        <v>40</v>
      </c>
      <c r="T1216" s="5" t="s">
        <v>41</v>
      </c>
      <c r="U1216" s="5" t="s">
        <v>1552</v>
      </c>
      <c r="V1216" s="5" t="str">
        <f t="shared" si="204"/>
        <v>gamero guerrero neylen jorge manuel</v>
      </c>
      <c r="W1216" s="5" t="str">
        <f t="shared" si="205"/>
        <v>GAMERO GUERRERO NEYLEN JORGE MANUEL</v>
      </c>
      <c r="X1216" s="5" t="str">
        <f t="shared" si="206"/>
        <v>Gamero Guerrero Neylen Jorge Manuel</v>
      </c>
      <c r="Y1216" s="5">
        <v>10435272415</v>
      </c>
      <c r="Z1216" s="5" t="s">
        <v>34</v>
      </c>
      <c r="AA1216" s="5" t="s">
        <v>35</v>
      </c>
      <c r="AD1216" s="5" t="s">
        <v>36</v>
      </c>
      <c r="AE1216" s="5">
        <v>25.85</v>
      </c>
      <c r="AF1216" s="5">
        <v>0</v>
      </c>
      <c r="AG1216" s="5">
        <v>4.6500000000000004</v>
      </c>
      <c r="AH1216" s="5">
        <f t="shared" si="207"/>
        <v>30.5</v>
      </c>
    </row>
    <row r="1217" spans="1:34" x14ac:dyDescent="0.25">
      <c r="A1217" s="5">
        <v>1202</v>
      </c>
      <c r="B1217" s="5" t="s">
        <v>29</v>
      </c>
      <c r="C1217" s="5" t="s">
        <v>38</v>
      </c>
      <c r="D1217" s="5" t="s">
        <v>1553</v>
      </c>
      <c r="E1217" s="15" t="str">
        <f t="shared" si="208"/>
        <v>F001</v>
      </c>
      <c r="F1217" s="15" t="str">
        <f t="shared" si="198"/>
        <v>8279</v>
      </c>
      <c r="G1217" s="15" t="str">
        <f t="shared" si="199"/>
        <v>1-8</v>
      </c>
      <c r="H1217" s="5" t="s">
        <v>1546</v>
      </c>
      <c r="I1217" s="5">
        <f t="shared" si="200"/>
        <v>1</v>
      </c>
      <c r="J1217" s="5">
        <f t="shared" si="201"/>
        <v>2022</v>
      </c>
      <c r="K1217" s="5">
        <f t="shared" si="202"/>
        <v>28</v>
      </c>
      <c r="L1217" s="7">
        <f t="shared" si="203"/>
        <v>44589</v>
      </c>
      <c r="M1217" s="5" t="s">
        <v>1546</v>
      </c>
      <c r="R1217" s="5" t="s">
        <v>813</v>
      </c>
      <c r="S1217" s="5" t="s">
        <v>168</v>
      </c>
      <c r="T1217" s="5" t="s">
        <v>169</v>
      </c>
      <c r="U1217" s="5" t="s">
        <v>814</v>
      </c>
      <c r="V1217" s="5" t="str">
        <f t="shared" si="204"/>
        <v>consorcio izavar &amp; ads</v>
      </c>
      <c r="W1217" s="5" t="str">
        <f t="shared" si="205"/>
        <v>CONSORCIO IZAVAR &amp; ADS</v>
      </c>
      <c r="X1217" s="5" t="str">
        <f t="shared" si="206"/>
        <v>Consorcio Izavar &amp; Ads</v>
      </c>
      <c r="Y1217" s="5">
        <v>20608395696</v>
      </c>
      <c r="Z1217" s="5" t="s">
        <v>34</v>
      </c>
      <c r="AA1217" s="5" t="s">
        <v>35</v>
      </c>
      <c r="AD1217" s="5" t="s">
        <v>36</v>
      </c>
      <c r="AE1217" s="5">
        <v>84.75</v>
      </c>
      <c r="AF1217" s="5">
        <v>0</v>
      </c>
      <c r="AG1217" s="5">
        <v>15.25</v>
      </c>
      <c r="AH1217" s="5">
        <f t="shared" si="207"/>
        <v>100</v>
      </c>
    </row>
    <row r="1218" spans="1:34" x14ac:dyDescent="0.25">
      <c r="A1218" s="5">
        <v>1203</v>
      </c>
      <c r="B1218" s="5" t="s">
        <v>29</v>
      </c>
      <c r="C1218" s="5" t="s">
        <v>38</v>
      </c>
      <c r="D1218" s="5" t="s">
        <v>1554</v>
      </c>
      <c r="E1218" s="15" t="str">
        <f t="shared" si="208"/>
        <v>F001</v>
      </c>
      <c r="F1218" s="15" t="str">
        <f t="shared" si="198"/>
        <v>8278</v>
      </c>
      <c r="G1218" s="15" t="str">
        <f t="shared" si="199"/>
        <v>1-8</v>
      </c>
      <c r="H1218" s="5" t="s">
        <v>1546</v>
      </c>
      <c r="I1218" s="5">
        <f t="shared" si="200"/>
        <v>1</v>
      </c>
      <c r="J1218" s="5">
        <f t="shared" si="201"/>
        <v>2022</v>
      </c>
      <c r="K1218" s="5">
        <f t="shared" si="202"/>
        <v>28</v>
      </c>
      <c r="L1218" s="7">
        <f t="shared" si="203"/>
        <v>44589</v>
      </c>
      <c r="M1218" s="5" t="s">
        <v>1546</v>
      </c>
      <c r="R1218" s="5" t="s">
        <v>41</v>
      </c>
      <c r="S1218" s="5" t="s">
        <v>40</v>
      </c>
      <c r="T1218" s="5" t="s">
        <v>41</v>
      </c>
      <c r="U1218" s="5" t="s">
        <v>1555</v>
      </c>
      <c r="V1218" s="5" t="str">
        <f t="shared" si="204"/>
        <v>constructora y consultora j &amp; j hermanos s.a.c.</v>
      </c>
      <c r="W1218" s="5" t="str">
        <f t="shared" si="205"/>
        <v>CONSTRUCTORA Y CONSULTORA J &amp; J HERMANOS S.A.C.</v>
      </c>
      <c r="X1218" s="5" t="str">
        <f t="shared" si="206"/>
        <v>Constructora Y Consultora J &amp; J Hermanos S.A.C.</v>
      </c>
      <c r="Y1218" s="5">
        <v>20603508654</v>
      </c>
      <c r="Z1218" s="5" t="s">
        <v>34</v>
      </c>
      <c r="AA1218" s="5" t="s">
        <v>35</v>
      </c>
      <c r="AD1218" s="5" t="s">
        <v>36</v>
      </c>
      <c r="AE1218" s="5">
        <v>174.24</v>
      </c>
      <c r="AF1218" s="5">
        <v>0</v>
      </c>
      <c r="AG1218" s="5">
        <v>31.36</v>
      </c>
      <c r="AH1218" s="5">
        <f t="shared" si="207"/>
        <v>205.60000000000002</v>
      </c>
    </row>
    <row r="1219" spans="1:34" x14ac:dyDescent="0.25">
      <c r="A1219" s="5">
        <v>1204</v>
      </c>
      <c r="B1219" s="5" t="s">
        <v>29</v>
      </c>
      <c r="C1219" s="5" t="s">
        <v>38</v>
      </c>
      <c r="D1219" s="5" t="s">
        <v>1556</v>
      </c>
      <c r="E1219" s="15" t="str">
        <f t="shared" si="208"/>
        <v>F001</v>
      </c>
      <c r="F1219" s="15" t="str">
        <f t="shared" si="198"/>
        <v>8277</v>
      </c>
      <c r="G1219" s="15" t="str">
        <f t="shared" si="199"/>
        <v>1-8</v>
      </c>
      <c r="H1219" s="5" t="s">
        <v>1546</v>
      </c>
      <c r="I1219" s="5">
        <f t="shared" si="200"/>
        <v>1</v>
      </c>
      <c r="J1219" s="5">
        <f t="shared" si="201"/>
        <v>2022</v>
      </c>
      <c r="K1219" s="5">
        <f t="shared" si="202"/>
        <v>28</v>
      </c>
      <c r="L1219" s="7">
        <f t="shared" si="203"/>
        <v>44589</v>
      </c>
      <c r="M1219" s="5" t="s">
        <v>1546</v>
      </c>
      <c r="U1219" s="5" t="s">
        <v>1557</v>
      </c>
      <c r="V1219" s="5" t="str">
        <f t="shared" si="204"/>
        <v>juan carlos valdivia</v>
      </c>
      <c r="W1219" s="5" t="str">
        <f t="shared" si="205"/>
        <v>JUAN CARLOS VALDIVIA</v>
      </c>
      <c r="X1219" s="5" t="str">
        <f t="shared" si="206"/>
        <v>Juan Carlos Valdivia</v>
      </c>
      <c r="Y1219" s="5">
        <v>10167863090</v>
      </c>
      <c r="Z1219" s="5" t="s">
        <v>34</v>
      </c>
      <c r="AA1219" s="5" t="s">
        <v>35</v>
      </c>
      <c r="AD1219" s="5" t="s">
        <v>36</v>
      </c>
      <c r="AE1219" s="5">
        <v>11.86</v>
      </c>
      <c r="AF1219" s="5">
        <v>0</v>
      </c>
      <c r="AG1219" s="5">
        <v>2.14</v>
      </c>
      <c r="AH1219" s="5">
        <f t="shared" si="207"/>
        <v>14</v>
      </c>
    </row>
    <row r="1220" spans="1:34" x14ac:dyDescent="0.25">
      <c r="A1220" s="5">
        <v>1205</v>
      </c>
      <c r="B1220" s="5" t="s">
        <v>29</v>
      </c>
      <c r="C1220" s="5" t="s">
        <v>30</v>
      </c>
      <c r="D1220" s="5" t="s">
        <v>1558</v>
      </c>
      <c r="E1220" s="15" t="str">
        <f t="shared" si="208"/>
        <v>B001</v>
      </c>
      <c r="F1220" s="15" t="str">
        <f t="shared" si="198"/>
        <v>16975</v>
      </c>
      <c r="G1220" s="15" t="str">
        <f t="shared" si="199"/>
        <v>1-1</v>
      </c>
      <c r="H1220" s="5" t="s">
        <v>1546</v>
      </c>
      <c r="I1220" s="5">
        <f t="shared" si="200"/>
        <v>1</v>
      </c>
      <c r="J1220" s="5">
        <f t="shared" si="201"/>
        <v>2022</v>
      </c>
      <c r="K1220" s="5">
        <f t="shared" si="202"/>
        <v>28</v>
      </c>
      <c r="L1220" s="7">
        <f t="shared" si="203"/>
        <v>44589</v>
      </c>
      <c r="M1220" s="5" t="s">
        <v>1546</v>
      </c>
      <c r="U1220" s="5" t="s">
        <v>33</v>
      </c>
      <c r="V1220" s="5" t="str">
        <f t="shared" si="204"/>
        <v>clientes - varios</v>
      </c>
      <c r="W1220" s="5" t="str">
        <f t="shared" si="205"/>
        <v>CLIENTES - VARIOS</v>
      </c>
      <c r="X1220" s="5" t="str">
        <f t="shared" si="206"/>
        <v>Clientes - Varios</v>
      </c>
      <c r="Y1220" s="5">
        <v>99999999</v>
      </c>
      <c r="Z1220" s="5" t="s">
        <v>34</v>
      </c>
      <c r="AA1220" s="5" t="s">
        <v>35</v>
      </c>
      <c r="AD1220" s="5" t="s">
        <v>36</v>
      </c>
      <c r="AE1220" s="5">
        <v>84.75</v>
      </c>
      <c r="AF1220" s="5">
        <v>0</v>
      </c>
      <c r="AG1220" s="5">
        <v>15.25</v>
      </c>
      <c r="AH1220" s="5">
        <f t="shared" si="207"/>
        <v>100</v>
      </c>
    </row>
    <row r="1221" spans="1:34" x14ac:dyDescent="0.25">
      <c r="A1221" s="5">
        <v>1206</v>
      </c>
      <c r="B1221" s="5" t="s">
        <v>29</v>
      </c>
      <c r="C1221" s="5" t="s">
        <v>30</v>
      </c>
      <c r="D1221" s="5" t="s">
        <v>1559</v>
      </c>
      <c r="E1221" s="15" t="str">
        <f t="shared" si="208"/>
        <v>B001</v>
      </c>
      <c r="F1221" s="15" t="str">
        <f t="shared" si="198"/>
        <v>16974</v>
      </c>
      <c r="G1221" s="15" t="str">
        <f t="shared" si="199"/>
        <v>1-1</v>
      </c>
      <c r="H1221" s="5" t="s">
        <v>1546</v>
      </c>
      <c r="I1221" s="5">
        <f t="shared" si="200"/>
        <v>1</v>
      </c>
      <c r="J1221" s="5">
        <f t="shared" si="201"/>
        <v>2022</v>
      </c>
      <c r="K1221" s="5">
        <f t="shared" si="202"/>
        <v>28</v>
      </c>
      <c r="L1221" s="7">
        <f t="shared" si="203"/>
        <v>44589</v>
      </c>
      <c r="M1221" s="5" t="s">
        <v>1546</v>
      </c>
      <c r="U1221" s="5" t="s">
        <v>33</v>
      </c>
      <c r="V1221" s="5" t="str">
        <f t="shared" si="204"/>
        <v>clientes - varios</v>
      </c>
      <c r="W1221" s="5" t="str">
        <f t="shared" si="205"/>
        <v>CLIENTES - VARIOS</v>
      </c>
      <c r="X1221" s="5" t="str">
        <f t="shared" si="206"/>
        <v>Clientes - Varios</v>
      </c>
      <c r="Y1221" s="5">
        <v>99999999</v>
      </c>
      <c r="Z1221" s="5" t="s">
        <v>34</v>
      </c>
      <c r="AA1221" s="5" t="s">
        <v>35</v>
      </c>
      <c r="AD1221" s="5" t="s">
        <v>36</v>
      </c>
      <c r="AE1221" s="5">
        <v>423.73</v>
      </c>
      <c r="AF1221" s="5">
        <v>0</v>
      </c>
      <c r="AG1221" s="5">
        <v>76.27</v>
      </c>
      <c r="AH1221" s="5">
        <f t="shared" si="207"/>
        <v>500</v>
      </c>
    </row>
    <row r="1222" spans="1:34" x14ac:dyDescent="0.25">
      <c r="A1222" s="5">
        <v>1207</v>
      </c>
      <c r="B1222" s="5" t="s">
        <v>55</v>
      </c>
      <c r="C1222" s="5" t="s">
        <v>30</v>
      </c>
      <c r="D1222" s="5" t="s">
        <v>1560</v>
      </c>
      <c r="E1222" s="15" t="str">
        <f t="shared" si="208"/>
        <v>B002</v>
      </c>
      <c r="F1222" s="15" t="str">
        <f t="shared" si="198"/>
        <v>15941</v>
      </c>
      <c r="G1222" s="15" t="str">
        <f t="shared" si="199"/>
        <v>2-1</v>
      </c>
      <c r="H1222" s="5" t="s">
        <v>1546</v>
      </c>
      <c r="I1222" s="5">
        <f t="shared" si="200"/>
        <v>1</v>
      </c>
      <c r="J1222" s="5">
        <f t="shared" si="201"/>
        <v>2022</v>
      </c>
      <c r="K1222" s="5">
        <f t="shared" si="202"/>
        <v>28</v>
      </c>
      <c r="L1222" s="7">
        <f t="shared" si="203"/>
        <v>44589</v>
      </c>
      <c r="M1222" s="5" t="s">
        <v>1546</v>
      </c>
      <c r="U1222" s="5" t="s">
        <v>33</v>
      </c>
      <c r="V1222" s="5" t="str">
        <f t="shared" si="204"/>
        <v>clientes - varios</v>
      </c>
      <c r="W1222" s="5" t="str">
        <f t="shared" si="205"/>
        <v>CLIENTES - VARIOS</v>
      </c>
      <c r="X1222" s="5" t="str">
        <f t="shared" si="206"/>
        <v>Clientes - Varios</v>
      </c>
      <c r="Y1222" s="5">
        <v>99999999</v>
      </c>
      <c r="Z1222" s="5" t="s">
        <v>34</v>
      </c>
      <c r="AA1222" s="5" t="s">
        <v>35</v>
      </c>
      <c r="AD1222" s="5" t="s">
        <v>36</v>
      </c>
      <c r="AE1222" s="5">
        <v>508.47</v>
      </c>
      <c r="AF1222" s="5">
        <v>0</v>
      </c>
      <c r="AG1222" s="5">
        <v>91.53</v>
      </c>
      <c r="AH1222" s="5">
        <f t="shared" si="207"/>
        <v>600</v>
      </c>
    </row>
    <row r="1223" spans="1:34" x14ac:dyDescent="0.25">
      <c r="A1223" s="5">
        <v>1208</v>
      </c>
      <c r="B1223" s="5" t="s">
        <v>55</v>
      </c>
      <c r="C1223" s="5" t="s">
        <v>30</v>
      </c>
      <c r="D1223" s="5" t="s">
        <v>1561</v>
      </c>
      <c r="E1223" s="15" t="str">
        <f t="shared" si="208"/>
        <v>B002</v>
      </c>
      <c r="F1223" s="15" t="str">
        <f t="shared" si="198"/>
        <v>15940</v>
      </c>
      <c r="G1223" s="15" t="str">
        <f t="shared" si="199"/>
        <v>2-1</v>
      </c>
      <c r="H1223" s="5" t="s">
        <v>1546</v>
      </c>
      <c r="I1223" s="5">
        <f t="shared" si="200"/>
        <v>1</v>
      </c>
      <c r="J1223" s="5">
        <f t="shared" si="201"/>
        <v>2022</v>
      </c>
      <c r="K1223" s="5">
        <f t="shared" si="202"/>
        <v>28</v>
      </c>
      <c r="L1223" s="7">
        <f t="shared" si="203"/>
        <v>44589</v>
      </c>
      <c r="M1223" s="5" t="s">
        <v>1546</v>
      </c>
      <c r="U1223" s="5" t="s">
        <v>33</v>
      </c>
      <c r="V1223" s="5" t="str">
        <f t="shared" si="204"/>
        <v>clientes - varios</v>
      </c>
      <c r="W1223" s="5" t="str">
        <f t="shared" si="205"/>
        <v>CLIENTES - VARIOS</v>
      </c>
      <c r="X1223" s="5" t="str">
        <f t="shared" si="206"/>
        <v>Clientes - Varios</v>
      </c>
      <c r="Y1223" s="5">
        <v>99999999</v>
      </c>
      <c r="Z1223" s="5" t="s">
        <v>34</v>
      </c>
      <c r="AA1223" s="5" t="s">
        <v>35</v>
      </c>
      <c r="AD1223" s="5" t="s">
        <v>36</v>
      </c>
      <c r="AE1223" s="5">
        <v>508.47</v>
      </c>
      <c r="AF1223" s="5">
        <v>0</v>
      </c>
      <c r="AG1223" s="5">
        <v>91.53</v>
      </c>
      <c r="AH1223" s="5">
        <f t="shared" si="207"/>
        <v>600</v>
      </c>
    </row>
    <row r="1224" spans="1:34" x14ac:dyDescent="0.25">
      <c r="A1224" s="5">
        <v>1209</v>
      </c>
      <c r="B1224" s="5" t="s">
        <v>55</v>
      </c>
      <c r="C1224" s="5" t="s">
        <v>30</v>
      </c>
      <c r="D1224" s="5" t="s">
        <v>1562</v>
      </c>
      <c r="E1224" s="15" t="str">
        <f t="shared" si="208"/>
        <v>B002</v>
      </c>
      <c r="F1224" s="15" t="str">
        <f t="shared" si="198"/>
        <v>15939</v>
      </c>
      <c r="G1224" s="15" t="str">
        <f t="shared" si="199"/>
        <v>2-1</v>
      </c>
      <c r="H1224" s="5" t="s">
        <v>1546</v>
      </c>
      <c r="I1224" s="5">
        <f t="shared" si="200"/>
        <v>1</v>
      </c>
      <c r="J1224" s="5">
        <f t="shared" si="201"/>
        <v>2022</v>
      </c>
      <c r="K1224" s="5">
        <f t="shared" si="202"/>
        <v>28</v>
      </c>
      <c r="L1224" s="7">
        <f t="shared" si="203"/>
        <v>44589</v>
      </c>
      <c r="M1224" s="5" t="s">
        <v>1546</v>
      </c>
      <c r="U1224" s="5" t="s">
        <v>33</v>
      </c>
      <c r="V1224" s="5" t="str">
        <f t="shared" si="204"/>
        <v>clientes - varios</v>
      </c>
      <c r="W1224" s="5" t="str">
        <f t="shared" si="205"/>
        <v>CLIENTES - VARIOS</v>
      </c>
      <c r="X1224" s="5" t="str">
        <f t="shared" si="206"/>
        <v>Clientes - Varios</v>
      </c>
      <c r="Y1224" s="5">
        <v>99999999</v>
      </c>
      <c r="Z1224" s="5" t="s">
        <v>34</v>
      </c>
      <c r="AA1224" s="5" t="s">
        <v>35</v>
      </c>
      <c r="AD1224" s="5" t="s">
        <v>36</v>
      </c>
      <c r="AE1224" s="5">
        <v>508.47</v>
      </c>
      <c r="AF1224" s="5">
        <v>0</v>
      </c>
      <c r="AG1224" s="5">
        <v>91.53</v>
      </c>
      <c r="AH1224" s="5">
        <f t="shared" si="207"/>
        <v>600</v>
      </c>
    </row>
    <row r="1225" spans="1:34" x14ac:dyDescent="0.25">
      <c r="A1225" s="5">
        <v>1210</v>
      </c>
      <c r="B1225" s="5" t="s">
        <v>29</v>
      </c>
      <c r="C1225" s="5" t="s">
        <v>30</v>
      </c>
      <c r="D1225" s="5" t="s">
        <v>1563</v>
      </c>
      <c r="E1225" s="15" t="str">
        <f t="shared" si="208"/>
        <v>B001</v>
      </c>
      <c r="F1225" s="15" t="str">
        <f t="shared" si="198"/>
        <v>16973</v>
      </c>
      <c r="G1225" s="15" t="str">
        <f t="shared" si="199"/>
        <v>1-1</v>
      </c>
      <c r="H1225" s="5" t="s">
        <v>1546</v>
      </c>
      <c r="I1225" s="5">
        <f t="shared" si="200"/>
        <v>1</v>
      </c>
      <c r="J1225" s="5">
        <f t="shared" si="201"/>
        <v>2022</v>
      </c>
      <c r="K1225" s="5">
        <f t="shared" si="202"/>
        <v>28</v>
      </c>
      <c r="L1225" s="7">
        <f t="shared" si="203"/>
        <v>44589</v>
      </c>
      <c r="M1225" s="5" t="s">
        <v>1546</v>
      </c>
      <c r="U1225" s="5" t="s">
        <v>33</v>
      </c>
      <c r="V1225" s="5" t="str">
        <f t="shared" si="204"/>
        <v>clientes - varios</v>
      </c>
      <c r="W1225" s="5" t="str">
        <f t="shared" si="205"/>
        <v>CLIENTES - VARIOS</v>
      </c>
      <c r="X1225" s="5" t="str">
        <f t="shared" si="206"/>
        <v>Clientes - Varios</v>
      </c>
      <c r="Y1225" s="5">
        <v>99999999</v>
      </c>
      <c r="Z1225" s="5" t="s">
        <v>34</v>
      </c>
      <c r="AA1225" s="5" t="s">
        <v>35</v>
      </c>
      <c r="AD1225" s="5" t="s">
        <v>36</v>
      </c>
      <c r="AE1225" s="5">
        <v>84.83</v>
      </c>
      <c r="AF1225" s="5">
        <v>0</v>
      </c>
      <c r="AG1225" s="5">
        <v>15.27</v>
      </c>
      <c r="AH1225" s="5">
        <f t="shared" si="207"/>
        <v>100.1</v>
      </c>
    </row>
    <row r="1226" spans="1:34" x14ac:dyDescent="0.25">
      <c r="A1226" s="5">
        <v>1211</v>
      </c>
      <c r="B1226" s="5" t="s">
        <v>49</v>
      </c>
      <c r="C1226" s="5" t="s">
        <v>30</v>
      </c>
      <c r="D1226" s="5" t="s">
        <v>1564</v>
      </c>
      <c r="E1226" s="15" t="str">
        <f t="shared" si="208"/>
        <v>B003</v>
      </c>
      <c r="F1226" s="15" t="str">
        <f t="shared" si="198"/>
        <v>12509</v>
      </c>
      <c r="G1226" s="15" t="str">
        <f t="shared" si="199"/>
        <v>3-1</v>
      </c>
      <c r="H1226" s="5" t="s">
        <v>1546</v>
      </c>
      <c r="I1226" s="5">
        <f t="shared" si="200"/>
        <v>1</v>
      </c>
      <c r="J1226" s="5">
        <f t="shared" si="201"/>
        <v>2022</v>
      </c>
      <c r="K1226" s="5">
        <f t="shared" si="202"/>
        <v>28</v>
      </c>
      <c r="L1226" s="7">
        <f t="shared" si="203"/>
        <v>44589</v>
      </c>
      <c r="M1226" s="5" t="s">
        <v>1546</v>
      </c>
      <c r="U1226" s="5" t="s">
        <v>33</v>
      </c>
      <c r="V1226" s="5" t="str">
        <f t="shared" si="204"/>
        <v>clientes - varios</v>
      </c>
      <c r="W1226" s="5" t="str">
        <f t="shared" si="205"/>
        <v>CLIENTES - VARIOS</v>
      </c>
      <c r="X1226" s="5" t="str">
        <f t="shared" si="206"/>
        <v>Clientes - Varios</v>
      </c>
      <c r="Y1226" s="5">
        <v>99999999</v>
      </c>
      <c r="Z1226" s="5" t="s">
        <v>34</v>
      </c>
      <c r="AA1226" s="5" t="s">
        <v>35</v>
      </c>
      <c r="AD1226" s="5" t="s">
        <v>36</v>
      </c>
      <c r="AE1226" s="5">
        <v>508.47</v>
      </c>
      <c r="AF1226" s="5">
        <v>0</v>
      </c>
      <c r="AG1226" s="5">
        <v>91.53</v>
      </c>
      <c r="AH1226" s="5">
        <f t="shared" si="207"/>
        <v>600</v>
      </c>
    </row>
    <row r="1227" spans="1:34" x14ac:dyDescent="0.25">
      <c r="A1227" s="5">
        <v>1212</v>
      </c>
      <c r="B1227" s="5" t="s">
        <v>49</v>
      </c>
      <c r="C1227" s="5" t="s">
        <v>30</v>
      </c>
      <c r="D1227" s="5" t="s">
        <v>1565</v>
      </c>
      <c r="E1227" s="15" t="str">
        <f t="shared" si="208"/>
        <v>B003</v>
      </c>
      <c r="F1227" s="15" t="str">
        <f t="shared" si="198"/>
        <v>12508</v>
      </c>
      <c r="G1227" s="15" t="str">
        <f t="shared" si="199"/>
        <v>3-1</v>
      </c>
      <c r="H1227" s="5" t="s">
        <v>1546</v>
      </c>
      <c r="I1227" s="5">
        <f t="shared" si="200"/>
        <v>1</v>
      </c>
      <c r="J1227" s="5">
        <f t="shared" si="201"/>
        <v>2022</v>
      </c>
      <c r="K1227" s="5">
        <f t="shared" si="202"/>
        <v>28</v>
      </c>
      <c r="L1227" s="7">
        <f t="shared" si="203"/>
        <v>44589</v>
      </c>
      <c r="M1227" s="5" t="s">
        <v>1546</v>
      </c>
      <c r="U1227" s="5" t="s">
        <v>33</v>
      </c>
      <c r="V1227" s="5" t="str">
        <f t="shared" si="204"/>
        <v>clientes - varios</v>
      </c>
      <c r="W1227" s="5" t="str">
        <f t="shared" si="205"/>
        <v>CLIENTES - VARIOS</v>
      </c>
      <c r="X1227" s="5" t="str">
        <f t="shared" si="206"/>
        <v>Clientes - Varios</v>
      </c>
      <c r="Y1227" s="5">
        <v>99999999</v>
      </c>
      <c r="Z1227" s="5" t="s">
        <v>34</v>
      </c>
      <c r="AA1227" s="5" t="s">
        <v>35</v>
      </c>
      <c r="AD1227" s="5" t="s">
        <v>36</v>
      </c>
      <c r="AE1227" s="5">
        <v>508.47</v>
      </c>
      <c r="AF1227" s="5">
        <v>0</v>
      </c>
      <c r="AG1227" s="5">
        <v>91.53</v>
      </c>
      <c r="AH1227" s="5">
        <f t="shared" si="207"/>
        <v>600</v>
      </c>
    </row>
    <row r="1228" spans="1:34" x14ac:dyDescent="0.25">
      <c r="A1228" s="5">
        <v>1213</v>
      </c>
      <c r="B1228" s="5" t="s">
        <v>55</v>
      </c>
      <c r="C1228" s="5" t="s">
        <v>30</v>
      </c>
      <c r="D1228" s="5" t="s">
        <v>1566</v>
      </c>
      <c r="E1228" s="15" t="str">
        <f t="shared" si="208"/>
        <v>B002</v>
      </c>
      <c r="F1228" s="15" t="str">
        <f t="shared" si="198"/>
        <v>15938</v>
      </c>
      <c r="G1228" s="15" t="str">
        <f t="shared" si="199"/>
        <v>2-1</v>
      </c>
      <c r="H1228" s="5" t="s">
        <v>1546</v>
      </c>
      <c r="I1228" s="5">
        <f t="shared" si="200"/>
        <v>1</v>
      </c>
      <c r="J1228" s="5">
        <f t="shared" si="201"/>
        <v>2022</v>
      </c>
      <c r="K1228" s="5">
        <f t="shared" si="202"/>
        <v>28</v>
      </c>
      <c r="L1228" s="7">
        <f t="shared" si="203"/>
        <v>44589</v>
      </c>
      <c r="M1228" s="5" t="s">
        <v>1546</v>
      </c>
      <c r="U1228" s="5" t="s">
        <v>33</v>
      </c>
      <c r="V1228" s="5" t="str">
        <f t="shared" si="204"/>
        <v>clientes - varios</v>
      </c>
      <c r="W1228" s="5" t="str">
        <f t="shared" si="205"/>
        <v>CLIENTES - VARIOS</v>
      </c>
      <c r="X1228" s="5" t="str">
        <f t="shared" si="206"/>
        <v>Clientes - Varios</v>
      </c>
      <c r="Y1228" s="5">
        <v>99999999</v>
      </c>
      <c r="Z1228" s="5" t="s">
        <v>34</v>
      </c>
      <c r="AA1228" s="5" t="s">
        <v>35</v>
      </c>
      <c r="AD1228" s="5" t="s">
        <v>36</v>
      </c>
      <c r="AE1228" s="5">
        <v>508.47</v>
      </c>
      <c r="AF1228" s="5">
        <v>0</v>
      </c>
      <c r="AG1228" s="5">
        <v>91.53</v>
      </c>
      <c r="AH1228" s="5">
        <f t="shared" si="207"/>
        <v>600</v>
      </c>
    </row>
    <row r="1229" spans="1:34" x14ac:dyDescent="0.25">
      <c r="A1229" s="5">
        <v>1214</v>
      </c>
      <c r="B1229" s="5" t="s">
        <v>55</v>
      </c>
      <c r="C1229" s="5" t="s">
        <v>30</v>
      </c>
      <c r="D1229" s="5" t="s">
        <v>1567</v>
      </c>
      <c r="E1229" s="15" t="str">
        <f t="shared" si="208"/>
        <v>B002</v>
      </c>
      <c r="F1229" s="15" t="str">
        <f t="shared" si="198"/>
        <v>15937</v>
      </c>
      <c r="G1229" s="15" t="str">
        <f t="shared" si="199"/>
        <v>2-1</v>
      </c>
      <c r="H1229" s="5" t="s">
        <v>1546</v>
      </c>
      <c r="I1229" s="5">
        <f t="shared" si="200"/>
        <v>1</v>
      </c>
      <c r="J1229" s="5">
        <f t="shared" si="201"/>
        <v>2022</v>
      </c>
      <c r="K1229" s="5">
        <f t="shared" si="202"/>
        <v>28</v>
      </c>
      <c r="L1229" s="7">
        <f t="shared" si="203"/>
        <v>44589</v>
      </c>
      <c r="M1229" s="5" t="s">
        <v>1546</v>
      </c>
      <c r="U1229" s="5" t="s">
        <v>33</v>
      </c>
      <c r="V1229" s="5" t="str">
        <f t="shared" si="204"/>
        <v>clientes - varios</v>
      </c>
      <c r="W1229" s="5" t="str">
        <f t="shared" si="205"/>
        <v>CLIENTES - VARIOS</v>
      </c>
      <c r="X1229" s="5" t="str">
        <f t="shared" si="206"/>
        <v>Clientes - Varios</v>
      </c>
      <c r="Y1229" s="5">
        <v>99999999</v>
      </c>
      <c r="Z1229" s="5" t="s">
        <v>34</v>
      </c>
      <c r="AA1229" s="5" t="s">
        <v>35</v>
      </c>
      <c r="AD1229" s="5" t="s">
        <v>36</v>
      </c>
      <c r="AE1229" s="5">
        <v>508.47</v>
      </c>
      <c r="AF1229" s="5">
        <v>0</v>
      </c>
      <c r="AG1229" s="5">
        <v>91.53</v>
      </c>
      <c r="AH1229" s="5">
        <f t="shared" si="207"/>
        <v>600</v>
      </c>
    </row>
    <row r="1230" spans="1:34" x14ac:dyDescent="0.25">
      <c r="A1230" s="5">
        <v>1215</v>
      </c>
      <c r="B1230" s="5" t="s">
        <v>55</v>
      </c>
      <c r="C1230" s="5" t="s">
        <v>30</v>
      </c>
      <c r="D1230" s="5" t="s">
        <v>1568</v>
      </c>
      <c r="E1230" s="15" t="str">
        <f t="shared" si="208"/>
        <v>B002</v>
      </c>
      <c r="F1230" s="15" t="str">
        <f t="shared" si="198"/>
        <v>15936</v>
      </c>
      <c r="G1230" s="15" t="str">
        <f t="shared" si="199"/>
        <v>2-1</v>
      </c>
      <c r="H1230" s="5" t="s">
        <v>1546</v>
      </c>
      <c r="I1230" s="5">
        <f t="shared" si="200"/>
        <v>1</v>
      </c>
      <c r="J1230" s="5">
        <f t="shared" si="201"/>
        <v>2022</v>
      </c>
      <c r="K1230" s="5">
        <f t="shared" si="202"/>
        <v>28</v>
      </c>
      <c r="L1230" s="7">
        <f t="shared" si="203"/>
        <v>44589</v>
      </c>
      <c r="M1230" s="5" t="s">
        <v>1546</v>
      </c>
      <c r="U1230" s="5" t="s">
        <v>33</v>
      </c>
      <c r="V1230" s="5" t="str">
        <f t="shared" si="204"/>
        <v>clientes - varios</v>
      </c>
      <c r="W1230" s="5" t="str">
        <f t="shared" si="205"/>
        <v>CLIENTES - VARIOS</v>
      </c>
      <c r="X1230" s="5" t="str">
        <f t="shared" si="206"/>
        <v>Clientes - Varios</v>
      </c>
      <c r="Y1230" s="5">
        <v>99999999</v>
      </c>
      <c r="Z1230" s="5" t="s">
        <v>34</v>
      </c>
      <c r="AA1230" s="5" t="s">
        <v>35</v>
      </c>
      <c r="AD1230" s="5" t="s">
        <v>36</v>
      </c>
      <c r="AE1230" s="5">
        <v>508.47</v>
      </c>
      <c r="AF1230" s="5">
        <v>0</v>
      </c>
      <c r="AG1230" s="5">
        <v>91.53</v>
      </c>
      <c r="AH1230" s="5">
        <f t="shared" si="207"/>
        <v>600</v>
      </c>
    </row>
    <row r="1231" spans="1:34" x14ac:dyDescent="0.25">
      <c r="A1231" s="5">
        <v>1216</v>
      </c>
      <c r="B1231" s="5" t="s">
        <v>55</v>
      </c>
      <c r="C1231" s="5" t="s">
        <v>30</v>
      </c>
      <c r="D1231" s="5" t="s">
        <v>1569</v>
      </c>
      <c r="E1231" s="15" t="str">
        <f t="shared" si="208"/>
        <v>B002</v>
      </c>
      <c r="F1231" s="15" t="str">
        <f t="shared" si="198"/>
        <v>15935</v>
      </c>
      <c r="G1231" s="15" t="str">
        <f t="shared" si="199"/>
        <v>2-1</v>
      </c>
      <c r="H1231" s="5" t="s">
        <v>1546</v>
      </c>
      <c r="I1231" s="5">
        <f t="shared" si="200"/>
        <v>1</v>
      </c>
      <c r="J1231" s="5">
        <f t="shared" si="201"/>
        <v>2022</v>
      </c>
      <c r="K1231" s="5">
        <f t="shared" si="202"/>
        <v>28</v>
      </c>
      <c r="L1231" s="7">
        <f t="shared" si="203"/>
        <v>44589</v>
      </c>
      <c r="M1231" s="5" t="s">
        <v>1546</v>
      </c>
      <c r="U1231" s="5" t="s">
        <v>33</v>
      </c>
      <c r="V1231" s="5" t="str">
        <f t="shared" si="204"/>
        <v>clientes - varios</v>
      </c>
      <c r="W1231" s="5" t="str">
        <f t="shared" si="205"/>
        <v>CLIENTES - VARIOS</v>
      </c>
      <c r="X1231" s="5" t="str">
        <f t="shared" si="206"/>
        <v>Clientes - Varios</v>
      </c>
      <c r="Y1231" s="5">
        <v>99999999</v>
      </c>
      <c r="Z1231" s="5" t="s">
        <v>34</v>
      </c>
      <c r="AA1231" s="5" t="s">
        <v>35</v>
      </c>
      <c r="AD1231" s="5" t="s">
        <v>36</v>
      </c>
      <c r="AE1231" s="5">
        <v>508.47</v>
      </c>
      <c r="AF1231" s="5">
        <v>0</v>
      </c>
      <c r="AG1231" s="5">
        <v>91.53</v>
      </c>
      <c r="AH1231" s="5">
        <f t="shared" si="207"/>
        <v>600</v>
      </c>
    </row>
    <row r="1232" spans="1:34" x14ac:dyDescent="0.25">
      <c r="A1232" s="5">
        <v>1217</v>
      </c>
      <c r="B1232" s="5" t="s">
        <v>55</v>
      </c>
      <c r="C1232" s="5" t="s">
        <v>30</v>
      </c>
      <c r="D1232" s="5" t="s">
        <v>1570</v>
      </c>
      <c r="E1232" s="15" t="str">
        <f t="shared" si="208"/>
        <v>B002</v>
      </c>
      <c r="F1232" s="15" t="str">
        <f t="shared" si="198"/>
        <v>15934</v>
      </c>
      <c r="G1232" s="15" t="str">
        <f t="shared" si="199"/>
        <v>2-1</v>
      </c>
      <c r="H1232" s="5" t="s">
        <v>1546</v>
      </c>
      <c r="I1232" s="5">
        <f t="shared" si="200"/>
        <v>1</v>
      </c>
      <c r="J1232" s="5">
        <f t="shared" si="201"/>
        <v>2022</v>
      </c>
      <c r="K1232" s="5">
        <f t="shared" si="202"/>
        <v>28</v>
      </c>
      <c r="L1232" s="7">
        <f t="shared" si="203"/>
        <v>44589</v>
      </c>
      <c r="M1232" s="5" t="s">
        <v>1546</v>
      </c>
      <c r="U1232" s="5" t="s">
        <v>33</v>
      </c>
      <c r="V1232" s="5" t="str">
        <f t="shared" si="204"/>
        <v>clientes - varios</v>
      </c>
      <c r="W1232" s="5" t="str">
        <f t="shared" si="205"/>
        <v>CLIENTES - VARIOS</v>
      </c>
      <c r="X1232" s="5" t="str">
        <f t="shared" si="206"/>
        <v>Clientes - Varios</v>
      </c>
      <c r="Y1232" s="5">
        <v>99999999</v>
      </c>
      <c r="Z1232" s="5" t="s">
        <v>34</v>
      </c>
      <c r="AA1232" s="5" t="s">
        <v>35</v>
      </c>
      <c r="AD1232" s="5" t="s">
        <v>36</v>
      </c>
      <c r="AE1232" s="5">
        <v>508.47</v>
      </c>
      <c r="AF1232" s="5">
        <v>0</v>
      </c>
      <c r="AG1232" s="5">
        <v>91.53</v>
      </c>
      <c r="AH1232" s="5">
        <f t="shared" si="207"/>
        <v>600</v>
      </c>
    </row>
    <row r="1233" spans="1:34" x14ac:dyDescent="0.25">
      <c r="A1233" s="5">
        <v>1218</v>
      </c>
      <c r="B1233" s="5" t="s">
        <v>55</v>
      </c>
      <c r="C1233" s="5" t="s">
        <v>30</v>
      </c>
      <c r="D1233" s="5" t="s">
        <v>1571</v>
      </c>
      <c r="E1233" s="15" t="str">
        <f t="shared" si="208"/>
        <v>B002</v>
      </c>
      <c r="F1233" s="15" t="str">
        <f t="shared" ref="F1233:F1296" si="209">IF(LEFT(RIGHT(D1233,5),1)="-",RIGHT(D1233,4),RIGHT(D1233,5))</f>
        <v>15933</v>
      </c>
      <c r="G1233" s="15" t="str">
        <f t="shared" ref="G1233:G1296" si="210">MID(D1233,4,3)</f>
        <v>2-1</v>
      </c>
      <c r="H1233" s="5" t="s">
        <v>1546</v>
      </c>
      <c r="I1233" s="5">
        <f t="shared" ref="I1233:I1296" si="211">MONTH(H1233)</f>
        <v>1</v>
      </c>
      <c r="J1233" s="5">
        <f t="shared" ref="J1233:J1296" si="212">YEAR(H1233)</f>
        <v>2022</v>
      </c>
      <c r="K1233" s="5">
        <f t="shared" ref="K1233:K1296" si="213">DAY(H1233)</f>
        <v>28</v>
      </c>
      <c r="L1233" s="7">
        <f t="shared" ref="L1233:L1296" si="214">DATE(J1233,I1233,K1233)</f>
        <v>44589</v>
      </c>
      <c r="M1233" s="5" t="s">
        <v>1546</v>
      </c>
      <c r="U1233" s="5" t="s">
        <v>33</v>
      </c>
      <c r="V1233" s="5" t="str">
        <f t="shared" ref="V1233:V1296" si="215">LOWER(U1233)</f>
        <v>clientes - varios</v>
      </c>
      <c r="W1233" s="5" t="str">
        <f t="shared" ref="W1233:W1296" si="216">UPPER(U1233)</f>
        <v>CLIENTES - VARIOS</v>
      </c>
      <c r="X1233" s="5" t="str">
        <f t="shared" ref="X1233:X1296" si="217">PROPER(W1233)</f>
        <v>Clientes - Varios</v>
      </c>
      <c r="Y1233" s="5">
        <v>99999999</v>
      </c>
      <c r="Z1233" s="5" t="s">
        <v>34</v>
      </c>
      <c r="AA1233" s="5" t="s">
        <v>35</v>
      </c>
      <c r="AD1233" s="5" t="s">
        <v>36</v>
      </c>
      <c r="AE1233" s="5">
        <v>508.47</v>
      </c>
      <c r="AF1233" s="5">
        <v>0</v>
      </c>
      <c r="AG1233" s="5">
        <v>91.53</v>
      </c>
      <c r="AH1233" s="5">
        <f t="shared" ref="AH1233:AH1296" si="218">AE1233+AG1233</f>
        <v>600</v>
      </c>
    </row>
    <row r="1234" spans="1:34" x14ac:dyDescent="0.25">
      <c r="A1234" s="5">
        <v>1219</v>
      </c>
      <c r="B1234" s="5" t="s">
        <v>55</v>
      </c>
      <c r="C1234" s="5" t="s">
        <v>30</v>
      </c>
      <c r="D1234" s="5" t="s">
        <v>1572</v>
      </c>
      <c r="E1234" s="15" t="str">
        <f t="shared" ref="E1234:E1297" si="219">LEFT(D1234,4)</f>
        <v>B002</v>
      </c>
      <c r="F1234" s="15" t="str">
        <f t="shared" si="209"/>
        <v>15932</v>
      </c>
      <c r="G1234" s="15" t="str">
        <f t="shared" si="210"/>
        <v>2-1</v>
      </c>
      <c r="H1234" s="5" t="s">
        <v>1546</v>
      </c>
      <c r="I1234" s="5">
        <f t="shared" si="211"/>
        <v>1</v>
      </c>
      <c r="J1234" s="5">
        <f t="shared" si="212"/>
        <v>2022</v>
      </c>
      <c r="K1234" s="5">
        <f t="shared" si="213"/>
        <v>28</v>
      </c>
      <c r="L1234" s="7">
        <f t="shared" si="214"/>
        <v>44589</v>
      </c>
      <c r="M1234" s="5" t="s">
        <v>1546</v>
      </c>
      <c r="U1234" s="5" t="s">
        <v>33</v>
      </c>
      <c r="V1234" s="5" t="str">
        <f t="shared" si="215"/>
        <v>clientes - varios</v>
      </c>
      <c r="W1234" s="5" t="str">
        <f t="shared" si="216"/>
        <v>CLIENTES - VARIOS</v>
      </c>
      <c r="X1234" s="5" t="str">
        <f t="shared" si="217"/>
        <v>Clientes - Varios</v>
      </c>
      <c r="Y1234" s="5">
        <v>99999999</v>
      </c>
      <c r="Z1234" s="5" t="s">
        <v>34</v>
      </c>
      <c r="AA1234" s="5" t="s">
        <v>35</v>
      </c>
      <c r="AD1234" s="5" t="s">
        <v>36</v>
      </c>
      <c r="AE1234" s="5">
        <v>508.47</v>
      </c>
      <c r="AF1234" s="5">
        <v>0</v>
      </c>
      <c r="AG1234" s="5">
        <v>91.53</v>
      </c>
      <c r="AH1234" s="5">
        <f t="shared" si="218"/>
        <v>600</v>
      </c>
    </row>
    <row r="1235" spans="1:34" x14ac:dyDescent="0.25">
      <c r="A1235" s="5">
        <v>1220</v>
      </c>
      <c r="B1235" s="5" t="s">
        <v>55</v>
      </c>
      <c r="C1235" s="5" t="s">
        <v>30</v>
      </c>
      <c r="D1235" s="5" t="s">
        <v>1573</v>
      </c>
      <c r="E1235" s="15" t="str">
        <f t="shared" si="219"/>
        <v>B002</v>
      </c>
      <c r="F1235" s="15" t="str">
        <f t="shared" si="209"/>
        <v>15931</v>
      </c>
      <c r="G1235" s="15" t="str">
        <f t="shared" si="210"/>
        <v>2-1</v>
      </c>
      <c r="H1235" s="5" t="s">
        <v>1546</v>
      </c>
      <c r="I1235" s="5">
        <f t="shared" si="211"/>
        <v>1</v>
      </c>
      <c r="J1235" s="5">
        <f t="shared" si="212"/>
        <v>2022</v>
      </c>
      <c r="K1235" s="5">
        <f t="shared" si="213"/>
        <v>28</v>
      </c>
      <c r="L1235" s="7">
        <f t="shared" si="214"/>
        <v>44589</v>
      </c>
      <c r="M1235" s="5" t="s">
        <v>1546</v>
      </c>
      <c r="U1235" s="5" t="s">
        <v>33</v>
      </c>
      <c r="V1235" s="5" t="str">
        <f t="shared" si="215"/>
        <v>clientes - varios</v>
      </c>
      <c r="W1235" s="5" t="str">
        <f t="shared" si="216"/>
        <v>CLIENTES - VARIOS</v>
      </c>
      <c r="X1235" s="5" t="str">
        <f t="shared" si="217"/>
        <v>Clientes - Varios</v>
      </c>
      <c r="Y1235" s="5">
        <v>99999999</v>
      </c>
      <c r="Z1235" s="5" t="s">
        <v>34</v>
      </c>
      <c r="AA1235" s="5" t="s">
        <v>35</v>
      </c>
      <c r="AD1235" s="5" t="s">
        <v>36</v>
      </c>
      <c r="AE1235" s="5">
        <v>508.47</v>
      </c>
      <c r="AF1235" s="5">
        <v>0</v>
      </c>
      <c r="AG1235" s="5">
        <v>91.53</v>
      </c>
      <c r="AH1235" s="5">
        <f t="shared" si="218"/>
        <v>600</v>
      </c>
    </row>
    <row r="1236" spans="1:34" x14ac:dyDescent="0.25">
      <c r="A1236" s="5">
        <v>1221</v>
      </c>
      <c r="B1236" s="5" t="s">
        <v>55</v>
      </c>
      <c r="C1236" s="5" t="s">
        <v>30</v>
      </c>
      <c r="D1236" s="5" t="s">
        <v>1574</v>
      </c>
      <c r="E1236" s="15" t="str">
        <f t="shared" si="219"/>
        <v>B002</v>
      </c>
      <c r="F1236" s="15" t="str">
        <f t="shared" si="209"/>
        <v>15930</v>
      </c>
      <c r="G1236" s="15" t="str">
        <f t="shared" si="210"/>
        <v>2-1</v>
      </c>
      <c r="H1236" s="5" t="s">
        <v>1546</v>
      </c>
      <c r="I1236" s="5">
        <f t="shared" si="211"/>
        <v>1</v>
      </c>
      <c r="J1236" s="5">
        <f t="shared" si="212"/>
        <v>2022</v>
      </c>
      <c r="K1236" s="5">
        <f t="shared" si="213"/>
        <v>28</v>
      </c>
      <c r="L1236" s="7">
        <f t="shared" si="214"/>
        <v>44589</v>
      </c>
      <c r="M1236" s="5" t="s">
        <v>1546</v>
      </c>
      <c r="U1236" s="5" t="s">
        <v>33</v>
      </c>
      <c r="V1236" s="5" t="str">
        <f t="shared" si="215"/>
        <v>clientes - varios</v>
      </c>
      <c r="W1236" s="5" t="str">
        <f t="shared" si="216"/>
        <v>CLIENTES - VARIOS</v>
      </c>
      <c r="X1236" s="5" t="str">
        <f t="shared" si="217"/>
        <v>Clientes - Varios</v>
      </c>
      <c r="Y1236" s="5">
        <v>99999999</v>
      </c>
      <c r="Z1236" s="5" t="s">
        <v>34</v>
      </c>
      <c r="AA1236" s="5" t="s">
        <v>35</v>
      </c>
      <c r="AD1236" s="5" t="s">
        <v>36</v>
      </c>
      <c r="AE1236" s="5">
        <v>508.47</v>
      </c>
      <c r="AF1236" s="5">
        <v>0</v>
      </c>
      <c r="AG1236" s="5">
        <v>91.53</v>
      </c>
      <c r="AH1236" s="5">
        <f t="shared" si="218"/>
        <v>600</v>
      </c>
    </row>
    <row r="1237" spans="1:34" x14ac:dyDescent="0.25">
      <c r="A1237" s="5">
        <v>1222</v>
      </c>
      <c r="B1237" s="5" t="s">
        <v>29</v>
      </c>
      <c r="C1237" s="5" t="s">
        <v>38</v>
      </c>
      <c r="D1237" s="5" t="s">
        <v>1575</v>
      </c>
      <c r="E1237" s="15" t="str">
        <f t="shared" si="219"/>
        <v>F001</v>
      </c>
      <c r="F1237" s="15" t="str">
        <f t="shared" si="209"/>
        <v>8276</v>
      </c>
      <c r="G1237" s="15" t="str">
        <f t="shared" si="210"/>
        <v>1-8</v>
      </c>
      <c r="H1237" s="5" t="s">
        <v>1546</v>
      </c>
      <c r="I1237" s="5">
        <f t="shared" si="211"/>
        <v>1</v>
      </c>
      <c r="J1237" s="5">
        <f t="shared" si="212"/>
        <v>2022</v>
      </c>
      <c r="K1237" s="5">
        <f t="shared" si="213"/>
        <v>28</v>
      </c>
      <c r="L1237" s="7">
        <f t="shared" si="214"/>
        <v>44589</v>
      </c>
      <c r="M1237" s="5" t="s">
        <v>1546</v>
      </c>
      <c r="U1237" s="5" t="s">
        <v>1300</v>
      </c>
      <c r="V1237" s="5" t="str">
        <f t="shared" si="215"/>
        <v>codarsi peru s.a.c</v>
      </c>
      <c r="W1237" s="5" t="str">
        <f t="shared" si="216"/>
        <v>CODARSI PERU S.A.C</v>
      </c>
      <c r="X1237" s="5" t="str">
        <f t="shared" si="217"/>
        <v>Codarsi Peru S.A.C</v>
      </c>
      <c r="Y1237" s="5">
        <v>20601302536</v>
      </c>
      <c r="Z1237" s="5" t="s">
        <v>34</v>
      </c>
      <c r="AA1237" s="5" t="s">
        <v>35</v>
      </c>
      <c r="AD1237" s="5" t="s">
        <v>36</v>
      </c>
      <c r="AE1237" s="5">
        <v>84.75</v>
      </c>
      <c r="AF1237" s="5">
        <v>0</v>
      </c>
      <c r="AG1237" s="5">
        <v>15.25</v>
      </c>
      <c r="AH1237" s="5">
        <f t="shared" si="218"/>
        <v>100</v>
      </c>
    </row>
    <row r="1238" spans="1:34" x14ac:dyDescent="0.25">
      <c r="A1238" s="5">
        <v>1223</v>
      </c>
      <c r="B1238" s="5" t="s">
        <v>29</v>
      </c>
      <c r="C1238" s="5" t="s">
        <v>38</v>
      </c>
      <c r="D1238" s="5" t="s">
        <v>1576</v>
      </c>
      <c r="E1238" s="15" t="str">
        <f t="shared" si="219"/>
        <v>F001</v>
      </c>
      <c r="F1238" s="15" t="str">
        <f t="shared" si="209"/>
        <v>8275</v>
      </c>
      <c r="G1238" s="15" t="str">
        <f t="shared" si="210"/>
        <v>1-8</v>
      </c>
      <c r="H1238" s="5" t="s">
        <v>1546</v>
      </c>
      <c r="I1238" s="5">
        <f t="shared" si="211"/>
        <v>1</v>
      </c>
      <c r="J1238" s="5">
        <f t="shared" si="212"/>
        <v>2022</v>
      </c>
      <c r="K1238" s="5">
        <f t="shared" si="213"/>
        <v>28</v>
      </c>
      <c r="L1238" s="7">
        <f t="shared" si="214"/>
        <v>44589</v>
      </c>
      <c r="M1238" s="5" t="s">
        <v>1546</v>
      </c>
      <c r="R1238" s="5" t="s">
        <v>219</v>
      </c>
      <c r="S1238" s="5" t="s">
        <v>61</v>
      </c>
      <c r="T1238" s="5" t="s">
        <v>219</v>
      </c>
      <c r="U1238" s="5" t="s">
        <v>1429</v>
      </c>
      <c r="V1238" s="5" t="str">
        <f t="shared" si="215"/>
        <v>maderera y representaciones san lorenzo s.a.c.</v>
      </c>
      <c r="W1238" s="5" t="str">
        <f t="shared" si="216"/>
        <v>MADERERA Y REPRESENTACIONES SAN LORENZO S.A.C.</v>
      </c>
      <c r="X1238" s="5" t="str">
        <f t="shared" si="217"/>
        <v>Maderera Y Representaciones San Lorenzo S.A.C.</v>
      </c>
      <c r="Y1238" s="5">
        <v>20605551832</v>
      </c>
      <c r="Z1238" s="5" t="s">
        <v>34</v>
      </c>
      <c r="AA1238" s="5" t="s">
        <v>35</v>
      </c>
      <c r="AD1238" s="5" t="s">
        <v>36</v>
      </c>
      <c r="AE1238" s="5">
        <v>932.2</v>
      </c>
      <c r="AF1238" s="5">
        <v>0</v>
      </c>
      <c r="AG1238" s="5">
        <v>167.8</v>
      </c>
      <c r="AH1238" s="5">
        <f t="shared" si="218"/>
        <v>1100</v>
      </c>
    </row>
    <row r="1239" spans="1:34" x14ac:dyDescent="0.25">
      <c r="A1239" s="5">
        <v>1224</v>
      </c>
      <c r="B1239" s="5" t="s">
        <v>29</v>
      </c>
      <c r="C1239" s="5" t="s">
        <v>30</v>
      </c>
      <c r="D1239" s="5" t="s">
        <v>1577</v>
      </c>
      <c r="E1239" s="15" t="str">
        <f t="shared" si="219"/>
        <v>B001</v>
      </c>
      <c r="F1239" s="15" t="str">
        <f t="shared" si="209"/>
        <v>16972</v>
      </c>
      <c r="G1239" s="15" t="str">
        <f t="shared" si="210"/>
        <v>1-1</v>
      </c>
      <c r="H1239" s="5" t="s">
        <v>1578</v>
      </c>
      <c r="I1239" s="5">
        <f t="shared" si="211"/>
        <v>1</v>
      </c>
      <c r="J1239" s="5">
        <f t="shared" si="212"/>
        <v>2022</v>
      </c>
      <c r="K1239" s="5">
        <f t="shared" si="213"/>
        <v>27</v>
      </c>
      <c r="L1239" s="7">
        <f t="shared" si="214"/>
        <v>44588</v>
      </c>
      <c r="M1239" s="5" t="s">
        <v>1578</v>
      </c>
      <c r="U1239" s="5" t="s">
        <v>33</v>
      </c>
      <c r="V1239" s="5" t="str">
        <f t="shared" si="215"/>
        <v>clientes - varios</v>
      </c>
      <c r="W1239" s="5" t="str">
        <f t="shared" si="216"/>
        <v>CLIENTES - VARIOS</v>
      </c>
      <c r="X1239" s="5" t="str">
        <f t="shared" si="217"/>
        <v>Clientes - Varios</v>
      </c>
      <c r="Y1239" s="5">
        <v>99999999</v>
      </c>
      <c r="Z1239" s="5" t="s">
        <v>34</v>
      </c>
      <c r="AA1239" s="5" t="s">
        <v>35</v>
      </c>
      <c r="AD1239" s="5" t="s">
        <v>36</v>
      </c>
      <c r="AE1239" s="5">
        <v>144.07</v>
      </c>
      <c r="AF1239" s="5">
        <v>0</v>
      </c>
      <c r="AG1239" s="5">
        <v>25.93</v>
      </c>
      <c r="AH1239" s="5">
        <f t="shared" si="218"/>
        <v>170</v>
      </c>
    </row>
    <row r="1240" spans="1:34" x14ac:dyDescent="0.25">
      <c r="A1240" s="5">
        <v>1225</v>
      </c>
      <c r="B1240" s="5" t="s">
        <v>29</v>
      </c>
      <c r="C1240" s="5" t="s">
        <v>38</v>
      </c>
      <c r="D1240" s="5" t="s">
        <v>1579</v>
      </c>
      <c r="E1240" s="15" t="str">
        <f t="shared" si="219"/>
        <v>F001</v>
      </c>
      <c r="F1240" s="15" t="str">
        <f t="shared" si="209"/>
        <v>8274</v>
      </c>
      <c r="G1240" s="15" t="str">
        <f t="shared" si="210"/>
        <v>1-8</v>
      </c>
      <c r="H1240" s="5" t="s">
        <v>1578</v>
      </c>
      <c r="I1240" s="5">
        <f t="shared" si="211"/>
        <v>1</v>
      </c>
      <c r="J1240" s="5">
        <f t="shared" si="212"/>
        <v>2022</v>
      </c>
      <c r="K1240" s="5">
        <f t="shared" si="213"/>
        <v>27</v>
      </c>
      <c r="L1240" s="7">
        <f t="shared" si="214"/>
        <v>44588</v>
      </c>
      <c r="M1240" s="5" t="s">
        <v>1578</v>
      </c>
      <c r="R1240" s="5" t="s">
        <v>41</v>
      </c>
      <c r="S1240" s="5" t="s">
        <v>40</v>
      </c>
      <c r="T1240" s="5" t="s">
        <v>41</v>
      </c>
      <c r="U1240" s="5" t="s">
        <v>1524</v>
      </c>
      <c r="V1240" s="5" t="str">
        <f t="shared" si="215"/>
        <v>rimarachin salazar segundo santos</v>
      </c>
      <c r="W1240" s="5" t="str">
        <f t="shared" si="216"/>
        <v>RIMARACHIN SALAZAR SEGUNDO SANTOS</v>
      </c>
      <c r="X1240" s="5" t="str">
        <f t="shared" si="217"/>
        <v>Rimarachin Salazar Segundo Santos</v>
      </c>
      <c r="Y1240" s="5">
        <v>10806402236</v>
      </c>
      <c r="Z1240" s="5" t="s">
        <v>34</v>
      </c>
      <c r="AA1240" s="5" t="s">
        <v>35</v>
      </c>
      <c r="AD1240" s="5" t="s">
        <v>36</v>
      </c>
      <c r="AE1240" s="5">
        <v>268.81</v>
      </c>
      <c r="AF1240" s="5">
        <v>0</v>
      </c>
      <c r="AG1240" s="5">
        <v>48.39</v>
      </c>
      <c r="AH1240" s="5">
        <f t="shared" si="218"/>
        <v>317.2</v>
      </c>
    </row>
    <row r="1241" spans="1:34" x14ac:dyDescent="0.25">
      <c r="A1241" s="5">
        <v>1226</v>
      </c>
      <c r="B1241" s="5" t="s">
        <v>49</v>
      </c>
      <c r="C1241" s="5" t="s">
        <v>30</v>
      </c>
      <c r="D1241" s="5" t="s">
        <v>1580</v>
      </c>
      <c r="E1241" s="15" t="str">
        <f t="shared" si="219"/>
        <v>B003</v>
      </c>
      <c r="F1241" s="15" t="str">
        <f t="shared" si="209"/>
        <v>12507</v>
      </c>
      <c r="G1241" s="15" t="str">
        <f t="shared" si="210"/>
        <v>3-1</v>
      </c>
      <c r="H1241" s="5" t="s">
        <v>1578</v>
      </c>
      <c r="I1241" s="5">
        <f t="shared" si="211"/>
        <v>1</v>
      </c>
      <c r="J1241" s="5">
        <f t="shared" si="212"/>
        <v>2022</v>
      </c>
      <c r="K1241" s="5">
        <f t="shared" si="213"/>
        <v>27</v>
      </c>
      <c r="L1241" s="7">
        <f t="shared" si="214"/>
        <v>44588</v>
      </c>
      <c r="M1241" s="5" t="s">
        <v>1578</v>
      </c>
      <c r="U1241" s="5" t="s">
        <v>33</v>
      </c>
      <c r="V1241" s="5" t="str">
        <f t="shared" si="215"/>
        <v>clientes - varios</v>
      </c>
      <c r="W1241" s="5" t="str">
        <f t="shared" si="216"/>
        <v>CLIENTES - VARIOS</v>
      </c>
      <c r="X1241" s="5" t="str">
        <f t="shared" si="217"/>
        <v>Clientes - Varios</v>
      </c>
      <c r="Y1241" s="5">
        <v>99999999</v>
      </c>
      <c r="Z1241" s="5" t="s">
        <v>34</v>
      </c>
      <c r="AA1241" s="5" t="s">
        <v>35</v>
      </c>
      <c r="AD1241" s="5" t="s">
        <v>36</v>
      </c>
      <c r="AE1241" s="5">
        <v>16.95</v>
      </c>
      <c r="AF1241" s="5">
        <v>0</v>
      </c>
      <c r="AG1241" s="5">
        <v>3.05</v>
      </c>
      <c r="AH1241" s="5">
        <f t="shared" si="218"/>
        <v>20</v>
      </c>
    </row>
    <row r="1242" spans="1:34" x14ac:dyDescent="0.25">
      <c r="A1242" s="5">
        <v>1227</v>
      </c>
      <c r="B1242" s="5" t="s">
        <v>29</v>
      </c>
      <c r="C1242" s="5" t="s">
        <v>38</v>
      </c>
      <c r="D1242" s="5" t="s">
        <v>1581</v>
      </c>
      <c r="E1242" s="15" t="str">
        <f t="shared" si="219"/>
        <v>F001</v>
      </c>
      <c r="F1242" s="15" t="str">
        <f t="shared" si="209"/>
        <v>8273</v>
      </c>
      <c r="G1242" s="15" t="str">
        <f t="shared" si="210"/>
        <v>1-8</v>
      </c>
      <c r="H1242" s="5" t="s">
        <v>1578</v>
      </c>
      <c r="I1242" s="5">
        <f t="shared" si="211"/>
        <v>1</v>
      </c>
      <c r="J1242" s="5">
        <f t="shared" si="212"/>
        <v>2022</v>
      </c>
      <c r="K1242" s="5">
        <f t="shared" si="213"/>
        <v>27</v>
      </c>
      <c r="L1242" s="7">
        <f t="shared" si="214"/>
        <v>44588</v>
      </c>
      <c r="M1242" s="5" t="s">
        <v>1578</v>
      </c>
      <c r="U1242" s="5" t="s">
        <v>964</v>
      </c>
      <c r="V1242" s="5" t="str">
        <f t="shared" si="215"/>
        <v>icmv inversiones</v>
      </c>
      <c r="W1242" s="5" t="str">
        <f t="shared" si="216"/>
        <v>ICMV INVERSIONES</v>
      </c>
      <c r="X1242" s="5" t="str">
        <f t="shared" si="217"/>
        <v>Icmv Inversiones</v>
      </c>
      <c r="Y1242" s="5">
        <v>10457954226</v>
      </c>
      <c r="Z1242" s="5" t="s">
        <v>34</v>
      </c>
      <c r="AA1242" s="5" t="s">
        <v>35</v>
      </c>
      <c r="AD1242" s="5" t="s">
        <v>36</v>
      </c>
      <c r="AE1242" s="5">
        <v>85.59</v>
      </c>
      <c r="AF1242" s="5">
        <v>0</v>
      </c>
      <c r="AG1242" s="5">
        <v>15.41</v>
      </c>
      <c r="AH1242" s="5">
        <f t="shared" si="218"/>
        <v>101</v>
      </c>
    </row>
    <row r="1243" spans="1:34" x14ac:dyDescent="0.25">
      <c r="A1243" s="5">
        <v>1228</v>
      </c>
      <c r="B1243" s="5" t="s">
        <v>55</v>
      </c>
      <c r="C1243" s="5" t="s">
        <v>30</v>
      </c>
      <c r="D1243" s="5" t="s">
        <v>1582</v>
      </c>
      <c r="E1243" s="15" t="str">
        <f t="shared" si="219"/>
        <v>B002</v>
      </c>
      <c r="F1243" s="15" t="str">
        <f t="shared" si="209"/>
        <v>15929</v>
      </c>
      <c r="G1243" s="15" t="str">
        <f t="shared" si="210"/>
        <v>2-1</v>
      </c>
      <c r="H1243" s="5" t="s">
        <v>1578</v>
      </c>
      <c r="I1243" s="5">
        <f t="shared" si="211"/>
        <v>1</v>
      </c>
      <c r="J1243" s="5">
        <f t="shared" si="212"/>
        <v>2022</v>
      </c>
      <c r="K1243" s="5">
        <f t="shared" si="213"/>
        <v>27</v>
      </c>
      <c r="L1243" s="7">
        <f t="shared" si="214"/>
        <v>44588</v>
      </c>
      <c r="M1243" s="5" t="s">
        <v>1578</v>
      </c>
      <c r="U1243" s="5" t="s">
        <v>33</v>
      </c>
      <c r="V1243" s="5" t="str">
        <f t="shared" si="215"/>
        <v>clientes - varios</v>
      </c>
      <c r="W1243" s="5" t="str">
        <f t="shared" si="216"/>
        <v>CLIENTES - VARIOS</v>
      </c>
      <c r="X1243" s="5" t="str">
        <f t="shared" si="217"/>
        <v>Clientes - Varios</v>
      </c>
      <c r="Y1243" s="5">
        <v>99999999</v>
      </c>
      <c r="Z1243" s="5" t="s">
        <v>34</v>
      </c>
      <c r="AA1243" s="5" t="s">
        <v>35</v>
      </c>
      <c r="AD1243" s="5" t="s">
        <v>36</v>
      </c>
      <c r="AE1243" s="5">
        <v>8.4700000000000006</v>
      </c>
      <c r="AF1243" s="5">
        <v>0</v>
      </c>
      <c r="AG1243" s="5">
        <v>1.53</v>
      </c>
      <c r="AH1243" s="5">
        <f t="shared" si="218"/>
        <v>10</v>
      </c>
    </row>
    <row r="1244" spans="1:34" x14ac:dyDescent="0.25">
      <c r="A1244" s="5">
        <v>1229</v>
      </c>
      <c r="B1244" s="5" t="s">
        <v>29</v>
      </c>
      <c r="C1244" s="5" t="s">
        <v>38</v>
      </c>
      <c r="D1244" s="5" t="s">
        <v>1583</v>
      </c>
      <c r="E1244" s="15" t="str">
        <f t="shared" si="219"/>
        <v>F001</v>
      </c>
      <c r="F1244" s="15" t="str">
        <f t="shared" si="209"/>
        <v>8272</v>
      </c>
      <c r="G1244" s="15" t="str">
        <f t="shared" si="210"/>
        <v>1-8</v>
      </c>
      <c r="H1244" s="5" t="s">
        <v>1578</v>
      </c>
      <c r="I1244" s="5">
        <f t="shared" si="211"/>
        <v>1</v>
      </c>
      <c r="J1244" s="5">
        <f t="shared" si="212"/>
        <v>2022</v>
      </c>
      <c r="K1244" s="5">
        <f t="shared" si="213"/>
        <v>27</v>
      </c>
      <c r="L1244" s="7">
        <f t="shared" si="214"/>
        <v>44588</v>
      </c>
      <c r="M1244" s="5" t="s">
        <v>1578</v>
      </c>
      <c r="U1244" s="5" t="s">
        <v>1296</v>
      </c>
      <c r="V1244" s="5" t="str">
        <f t="shared" si="215"/>
        <v>piedra perez salvador wallenstein</v>
      </c>
      <c r="W1244" s="5" t="str">
        <f t="shared" si="216"/>
        <v>PIEDRA PEREZ SALVADOR WALLENSTEIN</v>
      </c>
      <c r="X1244" s="5" t="str">
        <f t="shared" si="217"/>
        <v>Piedra Perez Salvador Wallenstein</v>
      </c>
      <c r="Y1244" s="5">
        <v>10747530462</v>
      </c>
      <c r="Z1244" s="5" t="s">
        <v>34</v>
      </c>
      <c r="AA1244" s="5" t="s">
        <v>35</v>
      </c>
      <c r="AD1244" s="5" t="s">
        <v>36</v>
      </c>
      <c r="AE1244" s="5">
        <v>296.61</v>
      </c>
      <c r="AF1244" s="5">
        <v>0</v>
      </c>
      <c r="AG1244" s="5">
        <v>53.39</v>
      </c>
      <c r="AH1244" s="5">
        <f t="shared" si="218"/>
        <v>350</v>
      </c>
    </row>
    <row r="1245" spans="1:34" x14ac:dyDescent="0.25">
      <c r="A1245" s="5">
        <v>1230</v>
      </c>
      <c r="B1245" s="5" t="s">
        <v>29</v>
      </c>
      <c r="C1245" s="5" t="s">
        <v>38</v>
      </c>
      <c r="D1245" s="5" t="s">
        <v>1584</v>
      </c>
      <c r="E1245" s="15" t="str">
        <f t="shared" si="219"/>
        <v>F001</v>
      </c>
      <c r="F1245" s="15" t="str">
        <f t="shared" si="209"/>
        <v>8271</v>
      </c>
      <c r="G1245" s="15" t="str">
        <f t="shared" si="210"/>
        <v>1-8</v>
      </c>
      <c r="H1245" s="5" t="s">
        <v>1578</v>
      </c>
      <c r="I1245" s="5">
        <f t="shared" si="211"/>
        <v>1</v>
      </c>
      <c r="J1245" s="5">
        <f t="shared" si="212"/>
        <v>2022</v>
      </c>
      <c r="K1245" s="5">
        <f t="shared" si="213"/>
        <v>27</v>
      </c>
      <c r="L1245" s="7">
        <f t="shared" si="214"/>
        <v>44588</v>
      </c>
      <c r="M1245" s="5" t="s">
        <v>1578</v>
      </c>
      <c r="R1245" s="5" t="s">
        <v>46</v>
      </c>
      <c r="S1245" s="5" t="s">
        <v>40</v>
      </c>
      <c r="T1245" s="5" t="s">
        <v>41</v>
      </c>
      <c r="U1245" s="5" t="s">
        <v>1585</v>
      </c>
      <c r="V1245" s="5" t="str">
        <f t="shared" si="215"/>
        <v>multiservicios san luis srl</v>
      </c>
      <c r="W1245" s="5" t="str">
        <f t="shared" si="216"/>
        <v>MULTISERVICIOS SAN LUIS SRL</v>
      </c>
      <c r="X1245" s="5" t="str">
        <f t="shared" si="217"/>
        <v>Multiservicios San Luis Srl</v>
      </c>
      <c r="Y1245" s="5">
        <v>20487845184</v>
      </c>
      <c r="Z1245" s="5" t="s">
        <v>34</v>
      </c>
      <c r="AA1245" s="5" t="s">
        <v>35</v>
      </c>
      <c r="AD1245" s="5" t="s">
        <v>36</v>
      </c>
      <c r="AE1245" s="5">
        <v>1271.19</v>
      </c>
      <c r="AF1245" s="5">
        <v>0</v>
      </c>
      <c r="AG1245" s="5">
        <v>228.81</v>
      </c>
      <c r="AH1245" s="5">
        <f t="shared" si="218"/>
        <v>1500</v>
      </c>
    </row>
    <row r="1246" spans="1:34" x14ac:dyDescent="0.25">
      <c r="A1246" s="5">
        <v>1231</v>
      </c>
      <c r="B1246" s="5" t="s">
        <v>49</v>
      </c>
      <c r="C1246" s="5" t="s">
        <v>30</v>
      </c>
      <c r="D1246" s="5" t="s">
        <v>1586</v>
      </c>
      <c r="E1246" s="15" t="str">
        <f t="shared" si="219"/>
        <v>B003</v>
      </c>
      <c r="F1246" s="15" t="str">
        <f t="shared" si="209"/>
        <v>12506</v>
      </c>
      <c r="G1246" s="15" t="str">
        <f t="shared" si="210"/>
        <v>3-1</v>
      </c>
      <c r="H1246" s="5" t="s">
        <v>1578</v>
      </c>
      <c r="I1246" s="5">
        <f t="shared" si="211"/>
        <v>1</v>
      </c>
      <c r="J1246" s="5">
        <f t="shared" si="212"/>
        <v>2022</v>
      </c>
      <c r="K1246" s="5">
        <f t="shared" si="213"/>
        <v>27</v>
      </c>
      <c r="L1246" s="7">
        <f t="shared" si="214"/>
        <v>44588</v>
      </c>
      <c r="M1246" s="5" t="s">
        <v>1578</v>
      </c>
      <c r="U1246" s="5" t="s">
        <v>33</v>
      </c>
      <c r="V1246" s="5" t="str">
        <f t="shared" si="215"/>
        <v>clientes - varios</v>
      </c>
      <c r="W1246" s="5" t="str">
        <f t="shared" si="216"/>
        <v>CLIENTES - VARIOS</v>
      </c>
      <c r="X1246" s="5" t="str">
        <f t="shared" si="217"/>
        <v>Clientes - Varios</v>
      </c>
      <c r="Y1246" s="5">
        <v>99999999</v>
      </c>
      <c r="Z1246" s="5" t="s">
        <v>34</v>
      </c>
      <c r="AA1246" s="5" t="s">
        <v>35</v>
      </c>
      <c r="AD1246" s="5" t="s">
        <v>36</v>
      </c>
      <c r="AE1246" s="5">
        <v>16.95</v>
      </c>
      <c r="AF1246" s="5">
        <v>0</v>
      </c>
      <c r="AG1246" s="5">
        <v>3.05</v>
      </c>
      <c r="AH1246" s="5">
        <f t="shared" si="218"/>
        <v>20</v>
      </c>
    </row>
    <row r="1247" spans="1:34" x14ac:dyDescent="0.25">
      <c r="A1247" s="5">
        <v>1232</v>
      </c>
      <c r="B1247" s="5" t="s">
        <v>29</v>
      </c>
      <c r="C1247" s="5" t="s">
        <v>30</v>
      </c>
      <c r="D1247" s="5" t="s">
        <v>1587</v>
      </c>
      <c r="E1247" s="15" t="str">
        <f t="shared" si="219"/>
        <v>B001</v>
      </c>
      <c r="F1247" s="15" t="str">
        <f t="shared" si="209"/>
        <v>16971</v>
      </c>
      <c r="G1247" s="15" t="str">
        <f t="shared" si="210"/>
        <v>1-1</v>
      </c>
      <c r="H1247" s="5" t="s">
        <v>1578</v>
      </c>
      <c r="I1247" s="5">
        <f t="shared" si="211"/>
        <v>1</v>
      </c>
      <c r="J1247" s="5">
        <f t="shared" si="212"/>
        <v>2022</v>
      </c>
      <c r="K1247" s="5">
        <f t="shared" si="213"/>
        <v>27</v>
      </c>
      <c r="L1247" s="7">
        <f t="shared" si="214"/>
        <v>44588</v>
      </c>
      <c r="M1247" s="5" t="s">
        <v>1578</v>
      </c>
      <c r="U1247" s="5" t="s">
        <v>33</v>
      </c>
      <c r="V1247" s="5" t="str">
        <f t="shared" si="215"/>
        <v>clientes - varios</v>
      </c>
      <c r="W1247" s="5" t="str">
        <f t="shared" si="216"/>
        <v>CLIENTES - VARIOS</v>
      </c>
      <c r="X1247" s="5" t="str">
        <f t="shared" si="217"/>
        <v>Clientes - Varios</v>
      </c>
      <c r="Y1247" s="5">
        <v>99999999</v>
      </c>
      <c r="Z1247" s="5" t="s">
        <v>34</v>
      </c>
      <c r="AA1247" s="5" t="s">
        <v>35</v>
      </c>
      <c r="AD1247" s="5" t="s">
        <v>36</v>
      </c>
      <c r="AE1247" s="5">
        <v>254.24</v>
      </c>
      <c r="AF1247" s="5">
        <v>0</v>
      </c>
      <c r="AG1247" s="5">
        <v>45.76</v>
      </c>
      <c r="AH1247" s="5">
        <f t="shared" si="218"/>
        <v>300</v>
      </c>
    </row>
    <row r="1248" spans="1:34" x14ac:dyDescent="0.25">
      <c r="A1248" s="5">
        <v>1233</v>
      </c>
      <c r="B1248" s="5" t="s">
        <v>29</v>
      </c>
      <c r="C1248" s="5" t="s">
        <v>38</v>
      </c>
      <c r="D1248" s="5" t="s">
        <v>1588</v>
      </c>
      <c r="E1248" s="15" t="str">
        <f t="shared" si="219"/>
        <v>F001</v>
      </c>
      <c r="F1248" s="15" t="str">
        <f t="shared" si="209"/>
        <v>8270</v>
      </c>
      <c r="G1248" s="15" t="str">
        <f t="shared" si="210"/>
        <v>1-8</v>
      </c>
      <c r="H1248" s="5" t="s">
        <v>1578</v>
      </c>
      <c r="I1248" s="5">
        <f t="shared" si="211"/>
        <v>1</v>
      </c>
      <c r="J1248" s="5">
        <f t="shared" si="212"/>
        <v>2022</v>
      </c>
      <c r="K1248" s="5">
        <f t="shared" si="213"/>
        <v>27</v>
      </c>
      <c r="L1248" s="7">
        <f t="shared" si="214"/>
        <v>44588</v>
      </c>
      <c r="M1248" s="5" t="s">
        <v>1578</v>
      </c>
      <c r="R1248" s="5" t="s">
        <v>395</v>
      </c>
      <c r="S1248" s="5" t="s">
        <v>168</v>
      </c>
      <c r="T1248" s="5" t="s">
        <v>169</v>
      </c>
      <c r="U1248" s="5" t="s">
        <v>396</v>
      </c>
      <c r="V1248" s="5" t="str">
        <f t="shared" si="215"/>
        <v>transportes pasamayo s r ltda</v>
      </c>
      <c r="W1248" s="5" t="str">
        <f t="shared" si="216"/>
        <v>TRANSPORTES PASAMAYO S R LTDA</v>
      </c>
      <c r="X1248" s="5" t="str">
        <f t="shared" si="217"/>
        <v>Transportes Pasamayo S R Ltda</v>
      </c>
      <c r="Y1248" s="5">
        <v>20225171719</v>
      </c>
      <c r="Z1248" s="5" t="s">
        <v>34</v>
      </c>
      <c r="AA1248" s="5" t="s">
        <v>35</v>
      </c>
      <c r="AD1248" s="5" t="s">
        <v>36</v>
      </c>
      <c r="AE1248" s="5">
        <v>145.76</v>
      </c>
      <c r="AF1248" s="5">
        <v>0</v>
      </c>
      <c r="AG1248" s="5">
        <v>26.24</v>
      </c>
      <c r="AH1248" s="5">
        <f t="shared" si="218"/>
        <v>172</v>
      </c>
    </row>
    <row r="1249" spans="1:34" x14ac:dyDescent="0.25">
      <c r="A1249" s="5">
        <v>1234</v>
      </c>
      <c r="B1249" s="5" t="s">
        <v>29</v>
      </c>
      <c r="C1249" s="5" t="s">
        <v>30</v>
      </c>
      <c r="D1249" s="5" t="s">
        <v>1589</v>
      </c>
      <c r="E1249" s="15" t="str">
        <f t="shared" si="219"/>
        <v>B001</v>
      </c>
      <c r="F1249" s="15" t="str">
        <f t="shared" si="209"/>
        <v>16970</v>
      </c>
      <c r="G1249" s="15" t="str">
        <f t="shared" si="210"/>
        <v>1-1</v>
      </c>
      <c r="H1249" s="5" t="s">
        <v>1578</v>
      </c>
      <c r="I1249" s="5">
        <f t="shared" si="211"/>
        <v>1</v>
      </c>
      <c r="J1249" s="5">
        <f t="shared" si="212"/>
        <v>2022</v>
      </c>
      <c r="K1249" s="5">
        <f t="shared" si="213"/>
        <v>27</v>
      </c>
      <c r="L1249" s="7">
        <f t="shared" si="214"/>
        <v>44588</v>
      </c>
      <c r="M1249" s="5" t="s">
        <v>1578</v>
      </c>
      <c r="U1249" s="5" t="s">
        <v>33</v>
      </c>
      <c r="V1249" s="5" t="str">
        <f t="shared" si="215"/>
        <v>clientes - varios</v>
      </c>
      <c r="W1249" s="5" t="str">
        <f t="shared" si="216"/>
        <v>CLIENTES - VARIOS</v>
      </c>
      <c r="X1249" s="5" t="str">
        <f t="shared" si="217"/>
        <v>Clientes - Varios</v>
      </c>
      <c r="Y1249" s="5">
        <v>99999999</v>
      </c>
      <c r="Z1249" s="5" t="s">
        <v>34</v>
      </c>
      <c r="AA1249" s="5" t="s">
        <v>35</v>
      </c>
      <c r="AD1249" s="5" t="s">
        <v>36</v>
      </c>
      <c r="AE1249" s="5">
        <v>50.85</v>
      </c>
      <c r="AF1249" s="5">
        <v>0</v>
      </c>
      <c r="AG1249" s="5">
        <v>9.15</v>
      </c>
      <c r="AH1249" s="5">
        <f t="shared" si="218"/>
        <v>60</v>
      </c>
    </row>
    <row r="1250" spans="1:34" x14ac:dyDescent="0.25">
      <c r="A1250" s="5">
        <v>1235</v>
      </c>
      <c r="B1250" s="5" t="s">
        <v>29</v>
      </c>
      <c r="C1250" s="5" t="s">
        <v>30</v>
      </c>
      <c r="D1250" s="5" t="s">
        <v>1590</v>
      </c>
      <c r="E1250" s="15" t="str">
        <f t="shared" si="219"/>
        <v>B001</v>
      </c>
      <c r="F1250" s="15" t="str">
        <f t="shared" si="209"/>
        <v>16969</v>
      </c>
      <c r="G1250" s="15" t="str">
        <f t="shared" si="210"/>
        <v>1-1</v>
      </c>
      <c r="H1250" s="5" t="s">
        <v>1578</v>
      </c>
      <c r="I1250" s="5">
        <f t="shared" si="211"/>
        <v>1</v>
      </c>
      <c r="J1250" s="5">
        <f t="shared" si="212"/>
        <v>2022</v>
      </c>
      <c r="K1250" s="5">
        <f t="shared" si="213"/>
        <v>27</v>
      </c>
      <c r="L1250" s="7">
        <f t="shared" si="214"/>
        <v>44588</v>
      </c>
      <c r="M1250" s="5" t="s">
        <v>1578</v>
      </c>
      <c r="U1250" s="5" t="s">
        <v>33</v>
      </c>
      <c r="V1250" s="5" t="str">
        <f t="shared" si="215"/>
        <v>clientes - varios</v>
      </c>
      <c r="W1250" s="5" t="str">
        <f t="shared" si="216"/>
        <v>CLIENTES - VARIOS</v>
      </c>
      <c r="X1250" s="5" t="str">
        <f t="shared" si="217"/>
        <v>Clientes - Varios</v>
      </c>
      <c r="Y1250" s="5">
        <v>99999999</v>
      </c>
      <c r="Z1250" s="5" t="s">
        <v>34</v>
      </c>
      <c r="AA1250" s="5" t="s">
        <v>35</v>
      </c>
      <c r="AD1250" s="5" t="s">
        <v>36</v>
      </c>
      <c r="AE1250" s="5">
        <v>84.75</v>
      </c>
      <c r="AF1250" s="5">
        <v>0</v>
      </c>
      <c r="AG1250" s="5">
        <v>15.25</v>
      </c>
      <c r="AH1250" s="5">
        <f t="shared" si="218"/>
        <v>100</v>
      </c>
    </row>
    <row r="1251" spans="1:34" x14ac:dyDescent="0.25">
      <c r="A1251" s="5">
        <v>1236</v>
      </c>
      <c r="B1251" s="5" t="s">
        <v>29</v>
      </c>
      <c r="C1251" s="5" t="s">
        <v>38</v>
      </c>
      <c r="D1251" s="5" t="s">
        <v>1591</v>
      </c>
      <c r="E1251" s="15" t="str">
        <f t="shared" si="219"/>
        <v>F001</v>
      </c>
      <c r="F1251" s="15" t="str">
        <f t="shared" si="209"/>
        <v>8269</v>
      </c>
      <c r="G1251" s="15" t="str">
        <f t="shared" si="210"/>
        <v>1-8</v>
      </c>
      <c r="H1251" s="5" t="s">
        <v>1578</v>
      </c>
      <c r="I1251" s="5">
        <f t="shared" si="211"/>
        <v>1</v>
      </c>
      <c r="J1251" s="5">
        <f t="shared" si="212"/>
        <v>2022</v>
      </c>
      <c r="K1251" s="5">
        <f t="shared" si="213"/>
        <v>27</v>
      </c>
      <c r="L1251" s="7">
        <f t="shared" si="214"/>
        <v>44588</v>
      </c>
      <c r="M1251" s="5" t="s">
        <v>1578</v>
      </c>
      <c r="R1251" s="5" t="s">
        <v>41</v>
      </c>
      <c r="S1251" s="5" t="s">
        <v>40</v>
      </c>
      <c r="T1251" s="5" t="s">
        <v>41</v>
      </c>
      <c r="U1251" s="5" t="s">
        <v>949</v>
      </c>
      <c r="V1251" s="5" t="str">
        <f t="shared" si="215"/>
        <v>protege peru multiservicios s.r.l.</v>
      </c>
      <c r="W1251" s="5" t="str">
        <f t="shared" si="216"/>
        <v>PROTEGE PERU MULTISERVICIOS S.R.L.</v>
      </c>
      <c r="X1251" s="5" t="str">
        <f t="shared" si="217"/>
        <v>Protege Peru Multiservicios S.R.L.</v>
      </c>
      <c r="Y1251" s="5">
        <v>20539144201</v>
      </c>
      <c r="Z1251" s="5" t="s">
        <v>34</v>
      </c>
      <c r="AA1251" s="5" t="s">
        <v>35</v>
      </c>
      <c r="AD1251" s="5" t="s">
        <v>36</v>
      </c>
      <c r="AE1251" s="5">
        <v>508.47</v>
      </c>
      <c r="AF1251" s="5">
        <v>0</v>
      </c>
      <c r="AG1251" s="5">
        <v>91.53</v>
      </c>
      <c r="AH1251" s="5">
        <f t="shared" si="218"/>
        <v>600</v>
      </c>
    </row>
    <row r="1252" spans="1:34" x14ac:dyDescent="0.25">
      <c r="A1252" s="5">
        <v>1237</v>
      </c>
      <c r="B1252" s="5" t="s">
        <v>29</v>
      </c>
      <c r="C1252" s="5" t="s">
        <v>38</v>
      </c>
      <c r="D1252" s="5" t="s">
        <v>1592</v>
      </c>
      <c r="E1252" s="15" t="str">
        <f t="shared" si="219"/>
        <v>F001</v>
      </c>
      <c r="F1252" s="15" t="str">
        <f t="shared" si="209"/>
        <v>8268</v>
      </c>
      <c r="G1252" s="15" t="str">
        <f t="shared" si="210"/>
        <v>1-8</v>
      </c>
      <c r="H1252" s="5" t="s">
        <v>1578</v>
      </c>
      <c r="I1252" s="5">
        <f t="shared" si="211"/>
        <v>1</v>
      </c>
      <c r="J1252" s="5">
        <f t="shared" si="212"/>
        <v>2022</v>
      </c>
      <c r="K1252" s="5">
        <f t="shared" si="213"/>
        <v>27</v>
      </c>
      <c r="L1252" s="7">
        <f t="shared" si="214"/>
        <v>44588</v>
      </c>
      <c r="M1252" s="5" t="s">
        <v>1578</v>
      </c>
      <c r="U1252" s="5" t="s">
        <v>1593</v>
      </c>
      <c r="V1252" s="5" t="str">
        <f t="shared" si="215"/>
        <v>perforaciones y servicios generales jb y g sac</v>
      </c>
      <c r="W1252" s="5" t="str">
        <f t="shared" si="216"/>
        <v>PERFORACIONES Y SERVICIOS GENERALES JB Y G SAC</v>
      </c>
      <c r="X1252" s="5" t="str">
        <f t="shared" si="217"/>
        <v>Perforaciones Y Servicios Generales Jb Y G Sac</v>
      </c>
      <c r="Y1252" s="5">
        <v>50539010931</v>
      </c>
      <c r="Z1252" s="5" t="s">
        <v>1441</v>
      </c>
      <c r="AA1252" s="5" t="s">
        <v>35</v>
      </c>
      <c r="AD1252" s="5" t="s">
        <v>36</v>
      </c>
      <c r="AE1252" s="5">
        <v>0</v>
      </c>
      <c r="AF1252" s="5">
        <v>0</v>
      </c>
      <c r="AG1252" s="5">
        <v>0</v>
      </c>
      <c r="AH1252" s="5">
        <f t="shared" si="218"/>
        <v>0</v>
      </c>
    </row>
    <row r="1253" spans="1:34" x14ac:dyDescent="0.25">
      <c r="A1253" s="5">
        <v>1238</v>
      </c>
      <c r="B1253" s="5" t="s">
        <v>29</v>
      </c>
      <c r="C1253" s="5" t="s">
        <v>38</v>
      </c>
      <c r="D1253" s="5" t="s">
        <v>1594</v>
      </c>
      <c r="E1253" s="15" t="str">
        <f t="shared" si="219"/>
        <v>F001</v>
      </c>
      <c r="F1253" s="15" t="str">
        <f t="shared" si="209"/>
        <v>8267</v>
      </c>
      <c r="G1253" s="15" t="str">
        <f t="shared" si="210"/>
        <v>1-8</v>
      </c>
      <c r="H1253" s="5" t="s">
        <v>1578</v>
      </c>
      <c r="I1253" s="5">
        <f t="shared" si="211"/>
        <v>1</v>
      </c>
      <c r="J1253" s="5">
        <f t="shared" si="212"/>
        <v>2022</v>
      </c>
      <c r="K1253" s="5">
        <f t="shared" si="213"/>
        <v>27</v>
      </c>
      <c r="L1253" s="7">
        <f t="shared" si="214"/>
        <v>44588</v>
      </c>
      <c r="M1253" s="5" t="s">
        <v>1578</v>
      </c>
      <c r="R1253" s="5" t="s">
        <v>222</v>
      </c>
      <c r="S1253" s="5" t="s">
        <v>40</v>
      </c>
      <c r="T1253" s="5" t="s">
        <v>41</v>
      </c>
      <c r="U1253" s="5" t="s">
        <v>649</v>
      </c>
      <c r="V1253" s="5" t="str">
        <f t="shared" si="215"/>
        <v>sipan distribuciones sociedad anonima cerrada</v>
      </c>
      <c r="W1253" s="5" t="str">
        <f t="shared" si="216"/>
        <v>SIPAN DISTRIBUCIONES SOCIEDAD ANONIMA CERRADA</v>
      </c>
      <c r="X1253" s="5" t="str">
        <f t="shared" si="217"/>
        <v>Sipan Distribuciones Sociedad Anonima Cerrada</v>
      </c>
      <c r="Y1253" s="5">
        <v>20479504068</v>
      </c>
      <c r="Z1253" s="5" t="s">
        <v>34</v>
      </c>
      <c r="AA1253" s="5" t="s">
        <v>35</v>
      </c>
      <c r="AD1253" s="5" t="s">
        <v>36</v>
      </c>
      <c r="AE1253" s="5">
        <v>288.14</v>
      </c>
      <c r="AF1253" s="5">
        <v>0</v>
      </c>
      <c r="AG1253" s="5">
        <v>51.86</v>
      </c>
      <c r="AH1253" s="5">
        <f t="shared" si="218"/>
        <v>340</v>
      </c>
    </row>
    <row r="1254" spans="1:34" x14ac:dyDescent="0.25">
      <c r="A1254" s="5">
        <v>1239</v>
      </c>
      <c r="B1254" s="5" t="s">
        <v>49</v>
      </c>
      <c r="C1254" s="5" t="s">
        <v>30</v>
      </c>
      <c r="D1254" s="5" t="s">
        <v>1595</v>
      </c>
      <c r="E1254" s="15" t="str">
        <f t="shared" si="219"/>
        <v>B003</v>
      </c>
      <c r="F1254" s="15" t="str">
        <f t="shared" si="209"/>
        <v>12505</v>
      </c>
      <c r="G1254" s="15" t="str">
        <f t="shared" si="210"/>
        <v>3-1</v>
      </c>
      <c r="H1254" s="5" t="s">
        <v>1578</v>
      </c>
      <c r="I1254" s="5">
        <f t="shared" si="211"/>
        <v>1</v>
      </c>
      <c r="J1254" s="5">
        <f t="shared" si="212"/>
        <v>2022</v>
      </c>
      <c r="K1254" s="5">
        <f t="shared" si="213"/>
        <v>27</v>
      </c>
      <c r="L1254" s="7">
        <f t="shared" si="214"/>
        <v>44588</v>
      </c>
      <c r="M1254" s="5" t="s">
        <v>1578</v>
      </c>
      <c r="U1254" s="5" t="s">
        <v>1596</v>
      </c>
      <c r="V1254" s="5" t="str">
        <f t="shared" si="215"/>
        <v>mario yeckle zarate</v>
      </c>
      <c r="W1254" s="5" t="str">
        <f t="shared" si="216"/>
        <v>MARIO YECKLE ZARATE</v>
      </c>
      <c r="X1254" s="5" t="str">
        <f t="shared" si="217"/>
        <v>Mario Yeckle Zarate</v>
      </c>
      <c r="Y1254" s="5">
        <v>42454215</v>
      </c>
      <c r="Z1254" s="5" t="s">
        <v>34</v>
      </c>
      <c r="AA1254" s="5" t="s">
        <v>35</v>
      </c>
      <c r="AD1254" s="5" t="s">
        <v>36</v>
      </c>
      <c r="AE1254" s="5">
        <v>43.64</v>
      </c>
      <c r="AF1254" s="5">
        <v>0</v>
      </c>
      <c r="AG1254" s="5">
        <v>7.86</v>
      </c>
      <c r="AH1254" s="5">
        <f t="shared" si="218"/>
        <v>51.5</v>
      </c>
    </row>
    <row r="1255" spans="1:34" x14ac:dyDescent="0.25">
      <c r="A1255" s="5">
        <v>1240</v>
      </c>
      <c r="B1255" s="5" t="s">
        <v>29</v>
      </c>
      <c r="C1255" s="5" t="s">
        <v>30</v>
      </c>
      <c r="D1255" s="5" t="s">
        <v>1597</v>
      </c>
      <c r="E1255" s="15" t="str">
        <f t="shared" si="219"/>
        <v>B001</v>
      </c>
      <c r="F1255" s="15" t="str">
        <f t="shared" si="209"/>
        <v>16968</v>
      </c>
      <c r="G1255" s="15" t="str">
        <f t="shared" si="210"/>
        <v>1-1</v>
      </c>
      <c r="H1255" s="5" t="s">
        <v>1578</v>
      </c>
      <c r="I1255" s="5">
        <f t="shared" si="211"/>
        <v>1</v>
      </c>
      <c r="J1255" s="5">
        <f t="shared" si="212"/>
        <v>2022</v>
      </c>
      <c r="K1255" s="5">
        <f t="shared" si="213"/>
        <v>27</v>
      </c>
      <c r="L1255" s="7">
        <f t="shared" si="214"/>
        <v>44588</v>
      </c>
      <c r="M1255" s="5" t="s">
        <v>1578</v>
      </c>
      <c r="S1255" s="5" t="s">
        <v>40</v>
      </c>
      <c r="T1255" s="5" t="s">
        <v>41</v>
      </c>
      <c r="U1255" s="5" t="s">
        <v>1598</v>
      </c>
      <c r="V1255" s="5" t="str">
        <f t="shared" si="215"/>
        <v>tapia carranza, abel</v>
      </c>
      <c r="W1255" s="5" t="str">
        <f t="shared" si="216"/>
        <v>TAPIA CARRANZA, ABEL</v>
      </c>
      <c r="X1255" s="5" t="str">
        <f t="shared" si="217"/>
        <v>Tapia Carranza, Abel</v>
      </c>
      <c r="Y1255" s="5">
        <v>47483335</v>
      </c>
      <c r="Z1255" s="5" t="s">
        <v>34</v>
      </c>
      <c r="AA1255" s="5" t="s">
        <v>35</v>
      </c>
      <c r="AD1255" s="5" t="s">
        <v>36</v>
      </c>
      <c r="AE1255" s="5">
        <v>720.34</v>
      </c>
      <c r="AF1255" s="5">
        <v>0</v>
      </c>
      <c r="AG1255" s="5">
        <v>129.66</v>
      </c>
      <c r="AH1255" s="5">
        <f t="shared" si="218"/>
        <v>850</v>
      </c>
    </row>
    <row r="1256" spans="1:34" x14ac:dyDescent="0.25">
      <c r="A1256" s="5">
        <v>1241</v>
      </c>
      <c r="B1256" s="5" t="s">
        <v>29</v>
      </c>
      <c r="C1256" s="5" t="s">
        <v>30</v>
      </c>
      <c r="D1256" s="5" t="s">
        <v>1599</v>
      </c>
      <c r="E1256" s="15" t="str">
        <f t="shared" si="219"/>
        <v>B001</v>
      </c>
      <c r="F1256" s="15" t="str">
        <f t="shared" si="209"/>
        <v>16967</v>
      </c>
      <c r="G1256" s="15" t="str">
        <f t="shared" si="210"/>
        <v>1-1</v>
      </c>
      <c r="H1256" s="5" t="s">
        <v>1578</v>
      </c>
      <c r="I1256" s="5">
        <f t="shared" si="211"/>
        <v>1</v>
      </c>
      <c r="J1256" s="5">
        <f t="shared" si="212"/>
        <v>2022</v>
      </c>
      <c r="K1256" s="5">
        <f t="shared" si="213"/>
        <v>27</v>
      </c>
      <c r="L1256" s="7">
        <f t="shared" si="214"/>
        <v>44588</v>
      </c>
      <c r="M1256" s="5" t="s">
        <v>1578</v>
      </c>
      <c r="U1256" s="5" t="s">
        <v>33</v>
      </c>
      <c r="V1256" s="5" t="str">
        <f t="shared" si="215"/>
        <v>clientes - varios</v>
      </c>
      <c r="W1256" s="5" t="str">
        <f t="shared" si="216"/>
        <v>CLIENTES - VARIOS</v>
      </c>
      <c r="X1256" s="5" t="str">
        <f t="shared" si="217"/>
        <v>Clientes - Varios</v>
      </c>
      <c r="Y1256" s="5">
        <v>99999999</v>
      </c>
      <c r="Z1256" s="5" t="s">
        <v>34</v>
      </c>
      <c r="AA1256" s="5" t="s">
        <v>35</v>
      </c>
      <c r="AD1256" s="5" t="s">
        <v>36</v>
      </c>
      <c r="AE1256" s="5">
        <v>84.75</v>
      </c>
      <c r="AF1256" s="5">
        <v>0</v>
      </c>
      <c r="AG1256" s="5">
        <v>15.25</v>
      </c>
      <c r="AH1256" s="5">
        <f t="shared" si="218"/>
        <v>100</v>
      </c>
    </row>
    <row r="1257" spans="1:34" x14ac:dyDescent="0.25">
      <c r="A1257" s="5">
        <v>1242</v>
      </c>
      <c r="B1257" s="5" t="s">
        <v>29</v>
      </c>
      <c r="C1257" s="5" t="s">
        <v>38</v>
      </c>
      <c r="D1257" s="5" t="s">
        <v>1600</v>
      </c>
      <c r="E1257" s="15" t="str">
        <f t="shared" si="219"/>
        <v>F001</v>
      </c>
      <c r="F1257" s="15" t="str">
        <f t="shared" si="209"/>
        <v>8266</v>
      </c>
      <c r="G1257" s="15" t="str">
        <f t="shared" si="210"/>
        <v>1-8</v>
      </c>
      <c r="H1257" s="5" t="s">
        <v>1578</v>
      </c>
      <c r="I1257" s="5">
        <f t="shared" si="211"/>
        <v>1</v>
      </c>
      <c r="J1257" s="5">
        <f t="shared" si="212"/>
        <v>2022</v>
      </c>
      <c r="K1257" s="5">
        <f t="shared" si="213"/>
        <v>27</v>
      </c>
      <c r="L1257" s="7">
        <f t="shared" si="214"/>
        <v>44588</v>
      </c>
      <c r="M1257" s="5" t="s">
        <v>1578</v>
      </c>
      <c r="U1257" s="5" t="s">
        <v>1601</v>
      </c>
      <c r="V1257" s="5" t="str">
        <f t="shared" si="215"/>
        <v>montenegro saavedra aurea mari</v>
      </c>
      <c r="W1257" s="5" t="str">
        <f t="shared" si="216"/>
        <v>MONTENEGRO SAAVEDRA AUREA MARI</v>
      </c>
      <c r="X1257" s="5" t="str">
        <f t="shared" si="217"/>
        <v>Montenegro Saavedra Aurea Mari</v>
      </c>
      <c r="Y1257" s="5">
        <v>10084481381</v>
      </c>
      <c r="Z1257" s="5" t="s">
        <v>34</v>
      </c>
      <c r="AA1257" s="5" t="s">
        <v>35</v>
      </c>
      <c r="AD1257" s="5" t="s">
        <v>36</v>
      </c>
      <c r="AE1257" s="5">
        <v>101.69</v>
      </c>
      <c r="AF1257" s="5">
        <v>0</v>
      </c>
      <c r="AG1257" s="5">
        <v>18.3</v>
      </c>
      <c r="AH1257" s="5">
        <f t="shared" si="218"/>
        <v>119.99</v>
      </c>
    </row>
    <row r="1258" spans="1:34" x14ac:dyDescent="0.25">
      <c r="A1258" s="5">
        <v>1243</v>
      </c>
      <c r="B1258" s="5" t="s">
        <v>29</v>
      </c>
      <c r="C1258" s="5" t="s">
        <v>30</v>
      </c>
      <c r="D1258" s="5" t="s">
        <v>1602</v>
      </c>
      <c r="E1258" s="15" t="str">
        <f t="shared" si="219"/>
        <v>B001</v>
      </c>
      <c r="F1258" s="15" t="str">
        <f t="shared" si="209"/>
        <v>16966</v>
      </c>
      <c r="G1258" s="15" t="str">
        <f t="shared" si="210"/>
        <v>1-1</v>
      </c>
      <c r="H1258" s="5" t="s">
        <v>1578</v>
      </c>
      <c r="I1258" s="5">
        <f t="shared" si="211"/>
        <v>1</v>
      </c>
      <c r="J1258" s="5">
        <f t="shared" si="212"/>
        <v>2022</v>
      </c>
      <c r="K1258" s="5">
        <f t="shared" si="213"/>
        <v>27</v>
      </c>
      <c r="L1258" s="7">
        <f t="shared" si="214"/>
        <v>44588</v>
      </c>
      <c r="M1258" s="5" t="s">
        <v>1578</v>
      </c>
      <c r="U1258" s="5" t="s">
        <v>33</v>
      </c>
      <c r="V1258" s="5" t="str">
        <f t="shared" si="215"/>
        <v>clientes - varios</v>
      </c>
      <c r="W1258" s="5" t="str">
        <f t="shared" si="216"/>
        <v>CLIENTES - VARIOS</v>
      </c>
      <c r="X1258" s="5" t="str">
        <f t="shared" si="217"/>
        <v>Clientes - Varios</v>
      </c>
      <c r="Y1258" s="5">
        <v>99999999</v>
      </c>
      <c r="Z1258" s="5" t="s">
        <v>34</v>
      </c>
      <c r="AA1258" s="5" t="s">
        <v>35</v>
      </c>
      <c r="AD1258" s="5" t="s">
        <v>36</v>
      </c>
      <c r="AE1258" s="5">
        <v>508.47</v>
      </c>
      <c r="AF1258" s="5">
        <v>0</v>
      </c>
      <c r="AG1258" s="5">
        <v>91.53</v>
      </c>
      <c r="AH1258" s="5">
        <f t="shared" si="218"/>
        <v>600</v>
      </c>
    </row>
    <row r="1259" spans="1:34" x14ac:dyDescent="0.25">
      <c r="A1259" s="5">
        <v>1244</v>
      </c>
      <c r="B1259" s="5" t="s">
        <v>29</v>
      </c>
      <c r="C1259" s="5" t="s">
        <v>30</v>
      </c>
      <c r="D1259" s="5" t="s">
        <v>1603</v>
      </c>
      <c r="E1259" s="15" t="str">
        <f t="shared" si="219"/>
        <v>B001</v>
      </c>
      <c r="F1259" s="15" t="str">
        <f t="shared" si="209"/>
        <v>16965</v>
      </c>
      <c r="G1259" s="15" t="str">
        <f t="shared" si="210"/>
        <v>1-1</v>
      </c>
      <c r="H1259" s="5" t="s">
        <v>1578</v>
      </c>
      <c r="I1259" s="5">
        <f t="shared" si="211"/>
        <v>1</v>
      </c>
      <c r="J1259" s="5">
        <f t="shared" si="212"/>
        <v>2022</v>
      </c>
      <c r="K1259" s="5">
        <f t="shared" si="213"/>
        <v>27</v>
      </c>
      <c r="L1259" s="7">
        <f t="shared" si="214"/>
        <v>44588</v>
      </c>
      <c r="M1259" s="5" t="s">
        <v>1578</v>
      </c>
      <c r="U1259" s="5" t="s">
        <v>33</v>
      </c>
      <c r="V1259" s="5" t="str">
        <f t="shared" si="215"/>
        <v>clientes - varios</v>
      </c>
      <c r="W1259" s="5" t="str">
        <f t="shared" si="216"/>
        <v>CLIENTES - VARIOS</v>
      </c>
      <c r="X1259" s="5" t="str">
        <f t="shared" si="217"/>
        <v>Clientes - Varios</v>
      </c>
      <c r="Y1259" s="5">
        <v>99999999</v>
      </c>
      <c r="Z1259" s="5" t="s">
        <v>34</v>
      </c>
      <c r="AA1259" s="5" t="s">
        <v>35</v>
      </c>
      <c r="AD1259" s="5" t="s">
        <v>36</v>
      </c>
      <c r="AE1259" s="5">
        <v>508.47</v>
      </c>
      <c r="AF1259" s="5">
        <v>0</v>
      </c>
      <c r="AG1259" s="5">
        <v>91.53</v>
      </c>
      <c r="AH1259" s="5">
        <f t="shared" si="218"/>
        <v>600</v>
      </c>
    </row>
    <row r="1260" spans="1:34" x14ac:dyDescent="0.25">
      <c r="A1260" s="5">
        <v>1245</v>
      </c>
      <c r="B1260" s="5" t="s">
        <v>49</v>
      </c>
      <c r="C1260" s="5" t="s">
        <v>30</v>
      </c>
      <c r="D1260" s="5" t="s">
        <v>1604</v>
      </c>
      <c r="E1260" s="15" t="str">
        <f t="shared" si="219"/>
        <v>B003</v>
      </c>
      <c r="F1260" s="15" t="str">
        <f t="shared" si="209"/>
        <v>12504</v>
      </c>
      <c r="G1260" s="15" t="str">
        <f t="shared" si="210"/>
        <v>3-1</v>
      </c>
      <c r="H1260" s="5" t="s">
        <v>1578</v>
      </c>
      <c r="I1260" s="5">
        <f t="shared" si="211"/>
        <v>1</v>
      </c>
      <c r="J1260" s="5">
        <f t="shared" si="212"/>
        <v>2022</v>
      </c>
      <c r="K1260" s="5">
        <f t="shared" si="213"/>
        <v>27</v>
      </c>
      <c r="L1260" s="7">
        <f t="shared" si="214"/>
        <v>44588</v>
      </c>
      <c r="M1260" s="5" t="s">
        <v>1578</v>
      </c>
      <c r="U1260" s="5" t="s">
        <v>33</v>
      </c>
      <c r="V1260" s="5" t="str">
        <f t="shared" si="215"/>
        <v>clientes - varios</v>
      </c>
      <c r="W1260" s="5" t="str">
        <f t="shared" si="216"/>
        <v>CLIENTES - VARIOS</v>
      </c>
      <c r="X1260" s="5" t="str">
        <f t="shared" si="217"/>
        <v>Clientes - Varios</v>
      </c>
      <c r="Y1260" s="5">
        <v>99999999</v>
      </c>
      <c r="Z1260" s="5" t="s">
        <v>34</v>
      </c>
      <c r="AA1260" s="5" t="s">
        <v>35</v>
      </c>
      <c r="AD1260" s="5" t="s">
        <v>36</v>
      </c>
      <c r="AE1260" s="5">
        <v>508.47</v>
      </c>
      <c r="AF1260" s="5">
        <v>0</v>
      </c>
      <c r="AG1260" s="5">
        <v>91.53</v>
      </c>
      <c r="AH1260" s="5">
        <f t="shared" si="218"/>
        <v>600</v>
      </c>
    </row>
    <row r="1261" spans="1:34" x14ac:dyDescent="0.25">
      <c r="A1261" s="5">
        <v>1246</v>
      </c>
      <c r="B1261" s="5" t="s">
        <v>49</v>
      </c>
      <c r="C1261" s="5" t="s">
        <v>30</v>
      </c>
      <c r="D1261" s="5" t="s">
        <v>1605</v>
      </c>
      <c r="E1261" s="15" t="str">
        <f t="shared" si="219"/>
        <v>B003</v>
      </c>
      <c r="F1261" s="15" t="str">
        <f t="shared" si="209"/>
        <v>12503</v>
      </c>
      <c r="G1261" s="15" t="str">
        <f t="shared" si="210"/>
        <v>3-1</v>
      </c>
      <c r="H1261" s="5" t="s">
        <v>1578</v>
      </c>
      <c r="I1261" s="5">
        <f t="shared" si="211"/>
        <v>1</v>
      </c>
      <c r="J1261" s="5">
        <f t="shared" si="212"/>
        <v>2022</v>
      </c>
      <c r="K1261" s="5">
        <f t="shared" si="213"/>
        <v>27</v>
      </c>
      <c r="L1261" s="7">
        <f t="shared" si="214"/>
        <v>44588</v>
      </c>
      <c r="M1261" s="5" t="s">
        <v>1578</v>
      </c>
      <c r="U1261" s="5" t="s">
        <v>33</v>
      </c>
      <c r="V1261" s="5" t="str">
        <f t="shared" si="215"/>
        <v>clientes - varios</v>
      </c>
      <c r="W1261" s="5" t="str">
        <f t="shared" si="216"/>
        <v>CLIENTES - VARIOS</v>
      </c>
      <c r="X1261" s="5" t="str">
        <f t="shared" si="217"/>
        <v>Clientes - Varios</v>
      </c>
      <c r="Y1261" s="5">
        <v>99999999</v>
      </c>
      <c r="Z1261" s="5" t="s">
        <v>34</v>
      </c>
      <c r="AA1261" s="5" t="s">
        <v>35</v>
      </c>
      <c r="AD1261" s="5" t="s">
        <v>36</v>
      </c>
      <c r="AE1261" s="5">
        <v>508.47</v>
      </c>
      <c r="AF1261" s="5">
        <v>0</v>
      </c>
      <c r="AG1261" s="5">
        <v>91.53</v>
      </c>
      <c r="AH1261" s="5">
        <f t="shared" si="218"/>
        <v>600</v>
      </c>
    </row>
    <row r="1262" spans="1:34" x14ac:dyDescent="0.25">
      <c r="A1262" s="5">
        <v>1247</v>
      </c>
      <c r="B1262" s="5" t="s">
        <v>49</v>
      </c>
      <c r="C1262" s="5" t="s">
        <v>30</v>
      </c>
      <c r="D1262" s="5" t="s">
        <v>1606</v>
      </c>
      <c r="E1262" s="15" t="str">
        <f t="shared" si="219"/>
        <v>B003</v>
      </c>
      <c r="F1262" s="15" t="str">
        <f t="shared" si="209"/>
        <v>12502</v>
      </c>
      <c r="G1262" s="15" t="str">
        <f t="shared" si="210"/>
        <v>3-1</v>
      </c>
      <c r="H1262" s="5" t="s">
        <v>1578</v>
      </c>
      <c r="I1262" s="5">
        <f t="shared" si="211"/>
        <v>1</v>
      </c>
      <c r="J1262" s="5">
        <f t="shared" si="212"/>
        <v>2022</v>
      </c>
      <c r="K1262" s="5">
        <f t="shared" si="213"/>
        <v>27</v>
      </c>
      <c r="L1262" s="7">
        <f t="shared" si="214"/>
        <v>44588</v>
      </c>
      <c r="M1262" s="5" t="s">
        <v>1578</v>
      </c>
      <c r="U1262" s="5" t="s">
        <v>33</v>
      </c>
      <c r="V1262" s="5" t="str">
        <f t="shared" si="215"/>
        <v>clientes - varios</v>
      </c>
      <c r="W1262" s="5" t="str">
        <f t="shared" si="216"/>
        <v>CLIENTES - VARIOS</v>
      </c>
      <c r="X1262" s="5" t="str">
        <f t="shared" si="217"/>
        <v>Clientes - Varios</v>
      </c>
      <c r="Y1262" s="5">
        <v>99999999</v>
      </c>
      <c r="Z1262" s="5" t="s">
        <v>34</v>
      </c>
      <c r="AA1262" s="5" t="s">
        <v>35</v>
      </c>
      <c r="AD1262" s="5" t="s">
        <v>36</v>
      </c>
      <c r="AE1262" s="5">
        <v>508.47</v>
      </c>
      <c r="AF1262" s="5">
        <v>0</v>
      </c>
      <c r="AG1262" s="5">
        <v>91.53</v>
      </c>
      <c r="AH1262" s="5">
        <f t="shared" si="218"/>
        <v>600</v>
      </c>
    </row>
    <row r="1263" spans="1:34" x14ac:dyDescent="0.25">
      <c r="A1263" s="5">
        <v>1248</v>
      </c>
      <c r="B1263" s="5" t="s">
        <v>55</v>
      </c>
      <c r="C1263" s="5" t="s">
        <v>30</v>
      </c>
      <c r="D1263" s="5" t="s">
        <v>1607</v>
      </c>
      <c r="E1263" s="15" t="str">
        <f t="shared" si="219"/>
        <v>B002</v>
      </c>
      <c r="F1263" s="15" t="str">
        <f t="shared" si="209"/>
        <v>15928</v>
      </c>
      <c r="G1263" s="15" t="str">
        <f t="shared" si="210"/>
        <v>2-1</v>
      </c>
      <c r="H1263" s="5" t="s">
        <v>1578</v>
      </c>
      <c r="I1263" s="5">
        <f t="shared" si="211"/>
        <v>1</v>
      </c>
      <c r="J1263" s="5">
        <f t="shared" si="212"/>
        <v>2022</v>
      </c>
      <c r="K1263" s="5">
        <f t="shared" si="213"/>
        <v>27</v>
      </c>
      <c r="L1263" s="7">
        <f t="shared" si="214"/>
        <v>44588</v>
      </c>
      <c r="M1263" s="5" t="s">
        <v>1578</v>
      </c>
      <c r="U1263" s="5" t="s">
        <v>33</v>
      </c>
      <c r="V1263" s="5" t="str">
        <f t="shared" si="215"/>
        <v>clientes - varios</v>
      </c>
      <c r="W1263" s="5" t="str">
        <f t="shared" si="216"/>
        <v>CLIENTES - VARIOS</v>
      </c>
      <c r="X1263" s="5" t="str">
        <f t="shared" si="217"/>
        <v>Clientes - Varios</v>
      </c>
      <c r="Y1263" s="5">
        <v>99999999</v>
      </c>
      <c r="Z1263" s="5" t="s">
        <v>34</v>
      </c>
      <c r="AA1263" s="5" t="s">
        <v>35</v>
      </c>
      <c r="AD1263" s="5" t="s">
        <v>36</v>
      </c>
      <c r="AE1263" s="5">
        <v>508.47</v>
      </c>
      <c r="AF1263" s="5">
        <v>0</v>
      </c>
      <c r="AG1263" s="5">
        <v>91.53</v>
      </c>
      <c r="AH1263" s="5">
        <f t="shared" si="218"/>
        <v>600</v>
      </c>
    </row>
    <row r="1264" spans="1:34" x14ac:dyDescent="0.25">
      <c r="A1264" s="5">
        <v>1249</v>
      </c>
      <c r="B1264" s="5" t="s">
        <v>55</v>
      </c>
      <c r="C1264" s="5" t="s">
        <v>30</v>
      </c>
      <c r="D1264" s="5" t="s">
        <v>1608</v>
      </c>
      <c r="E1264" s="15" t="str">
        <f t="shared" si="219"/>
        <v>B002</v>
      </c>
      <c r="F1264" s="15" t="str">
        <f t="shared" si="209"/>
        <v>15927</v>
      </c>
      <c r="G1264" s="15" t="str">
        <f t="shared" si="210"/>
        <v>2-1</v>
      </c>
      <c r="H1264" s="5" t="s">
        <v>1578</v>
      </c>
      <c r="I1264" s="5">
        <f t="shared" si="211"/>
        <v>1</v>
      </c>
      <c r="J1264" s="5">
        <f t="shared" si="212"/>
        <v>2022</v>
      </c>
      <c r="K1264" s="5">
        <f t="shared" si="213"/>
        <v>27</v>
      </c>
      <c r="L1264" s="7">
        <f t="shared" si="214"/>
        <v>44588</v>
      </c>
      <c r="M1264" s="5" t="s">
        <v>1578</v>
      </c>
      <c r="U1264" s="5" t="s">
        <v>33</v>
      </c>
      <c r="V1264" s="5" t="str">
        <f t="shared" si="215"/>
        <v>clientes - varios</v>
      </c>
      <c r="W1264" s="5" t="str">
        <f t="shared" si="216"/>
        <v>CLIENTES - VARIOS</v>
      </c>
      <c r="X1264" s="5" t="str">
        <f t="shared" si="217"/>
        <v>Clientes - Varios</v>
      </c>
      <c r="Y1264" s="5">
        <v>99999999</v>
      </c>
      <c r="Z1264" s="5" t="s">
        <v>34</v>
      </c>
      <c r="AA1264" s="5" t="s">
        <v>35</v>
      </c>
      <c r="AD1264" s="5" t="s">
        <v>36</v>
      </c>
      <c r="AE1264" s="5">
        <v>508.47</v>
      </c>
      <c r="AF1264" s="5">
        <v>0</v>
      </c>
      <c r="AG1264" s="5">
        <v>91.53</v>
      </c>
      <c r="AH1264" s="5">
        <f t="shared" si="218"/>
        <v>600</v>
      </c>
    </row>
    <row r="1265" spans="1:34" x14ac:dyDescent="0.25">
      <c r="A1265" s="5">
        <v>1250</v>
      </c>
      <c r="B1265" s="5" t="s">
        <v>55</v>
      </c>
      <c r="C1265" s="5" t="s">
        <v>30</v>
      </c>
      <c r="D1265" s="5" t="s">
        <v>1609</v>
      </c>
      <c r="E1265" s="15" t="str">
        <f t="shared" si="219"/>
        <v>B002</v>
      </c>
      <c r="F1265" s="15" t="str">
        <f t="shared" si="209"/>
        <v>15926</v>
      </c>
      <c r="G1265" s="15" t="str">
        <f t="shared" si="210"/>
        <v>2-1</v>
      </c>
      <c r="H1265" s="5" t="s">
        <v>1578</v>
      </c>
      <c r="I1265" s="5">
        <f t="shared" si="211"/>
        <v>1</v>
      </c>
      <c r="J1265" s="5">
        <f t="shared" si="212"/>
        <v>2022</v>
      </c>
      <c r="K1265" s="5">
        <f t="shared" si="213"/>
        <v>27</v>
      </c>
      <c r="L1265" s="7">
        <f t="shared" si="214"/>
        <v>44588</v>
      </c>
      <c r="M1265" s="5" t="s">
        <v>1578</v>
      </c>
      <c r="U1265" s="5" t="s">
        <v>33</v>
      </c>
      <c r="V1265" s="5" t="str">
        <f t="shared" si="215"/>
        <v>clientes - varios</v>
      </c>
      <c r="W1265" s="5" t="str">
        <f t="shared" si="216"/>
        <v>CLIENTES - VARIOS</v>
      </c>
      <c r="X1265" s="5" t="str">
        <f t="shared" si="217"/>
        <v>Clientes - Varios</v>
      </c>
      <c r="Y1265" s="5">
        <v>99999999</v>
      </c>
      <c r="Z1265" s="5" t="s">
        <v>34</v>
      </c>
      <c r="AA1265" s="5" t="s">
        <v>35</v>
      </c>
      <c r="AD1265" s="5" t="s">
        <v>36</v>
      </c>
      <c r="AE1265" s="5">
        <v>508.47</v>
      </c>
      <c r="AF1265" s="5">
        <v>0</v>
      </c>
      <c r="AG1265" s="5">
        <v>91.53</v>
      </c>
      <c r="AH1265" s="5">
        <f t="shared" si="218"/>
        <v>600</v>
      </c>
    </row>
    <row r="1266" spans="1:34" x14ac:dyDescent="0.25">
      <c r="A1266" s="5">
        <v>1251</v>
      </c>
      <c r="B1266" s="5" t="s">
        <v>55</v>
      </c>
      <c r="C1266" s="5" t="s">
        <v>30</v>
      </c>
      <c r="D1266" s="5" t="s">
        <v>1610</v>
      </c>
      <c r="E1266" s="15" t="str">
        <f t="shared" si="219"/>
        <v>B002</v>
      </c>
      <c r="F1266" s="15" t="str">
        <f t="shared" si="209"/>
        <v>15925</v>
      </c>
      <c r="G1266" s="15" t="str">
        <f t="shared" si="210"/>
        <v>2-1</v>
      </c>
      <c r="H1266" s="5" t="s">
        <v>1578</v>
      </c>
      <c r="I1266" s="5">
        <f t="shared" si="211"/>
        <v>1</v>
      </c>
      <c r="J1266" s="5">
        <f t="shared" si="212"/>
        <v>2022</v>
      </c>
      <c r="K1266" s="5">
        <f t="shared" si="213"/>
        <v>27</v>
      </c>
      <c r="L1266" s="7">
        <f t="shared" si="214"/>
        <v>44588</v>
      </c>
      <c r="M1266" s="5" t="s">
        <v>1578</v>
      </c>
      <c r="U1266" s="5" t="s">
        <v>33</v>
      </c>
      <c r="V1266" s="5" t="str">
        <f t="shared" si="215"/>
        <v>clientes - varios</v>
      </c>
      <c r="W1266" s="5" t="str">
        <f t="shared" si="216"/>
        <v>CLIENTES - VARIOS</v>
      </c>
      <c r="X1266" s="5" t="str">
        <f t="shared" si="217"/>
        <v>Clientes - Varios</v>
      </c>
      <c r="Y1266" s="5">
        <v>99999999</v>
      </c>
      <c r="Z1266" s="5" t="s">
        <v>34</v>
      </c>
      <c r="AA1266" s="5" t="s">
        <v>35</v>
      </c>
      <c r="AD1266" s="5" t="s">
        <v>36</v>
      </c>
      <c r="AE1266" s="5">
        <v>508.47</v>
      </c>
      <c r="AF1266" s="5">
        <v>0</v>
      </c>
      <c r="AG1266" s="5">
        <v>91.53</v>
      </c>
      <c r="AH1266" s="5">
        <f t="shared" si="218"/>
        <v>600</v>
      </c>
    </row>
    <row r="1267" spans="1:34" x14ac:dyDescent="0.25">
      <c r="A1267" s="5">
        <v>1252</v>
      </c>
      <c r="B1267" s="5" t="s">
        <v>55</v>
      </c>
      <c r="C1267" s="5" t="s">
        <v>30</v>
      </c>
      <c r="D1267" s="5" t="s">
        <v>1611</v>
      </c>
      <c r="E1267" s="15" t="str">
        <f t="shared" si="219"/>
        <v>B002</v>
      </c>
      <c r="F1267" s="15" t="str">
        <f t="shared" si="209"/>
        <v>15924</v>
      </c>
      <c r="G1267" s="15" t="str">
        <f t="shared" si="210"/>
        <v>2-1</v>
      </c>
      <c r="H1267" s="5" t="s">
        <v>1578</v>
      </c>
      <c r="I1267" s="5">
        <f t="shared" si="211"/>
        <v>1</v>
      </c>
      <c r="J1267" s="5">
        <f t="shared" si="212"/>
        <v>2022</v>
      </c>
      <c r="K1267" s="5">
        <f t="shared" si="213"/>
        <v>27</v>
      </c>
      <c r="L1267" s="7">
        <f t="shared" si="214"/>
        <v>44588</v>
      </c>
      <c r="M1267" s="5" t="s">
        <v>1578</v>
      </c>
      <c r="U1267" s="5" t="s">
        <v>33</v>
      </c>
      <c r="V1267" s="5" t="str">
        <f t="shared" si="215"/>
        <v>clientes - varios</v>
      </c>
      <c r="W1267" s="5" t="str">
        <f t="shared" si="216"/>
        <v>CLIENTES - VARIOS</v>
      </c>
      <c r="X1267" s="5" t="str">
        <f t="shared" si="217"/>
        <v>Clientes - Varios</v>
      </c>
      <c r="Y1267" s="5">
        <v>99999999</v>
      </c>
      <c r="Z1267" s="5" t="s">
        <v>34</v>
      </c>
      <c r="AA1267" s="5" t="s">
        <v>35</v>
      </c>
      <c r="AD1267" s="5" t="s">
        <v>36</v>
      </c>
      <c r="AE1267" s="5">
        <v>508.47</v>
      </c>
      <c r="AF1267" s="5">
        <v>0</v>
      </c>
      <c r="AG1267" s="5">
        <v>91.53</v>
      </c>
      <c r="AH1267" s="5">
        <f t="shared" si="218"/>
        <v>600</v>
      </c>
    </row>
    <row r="1268" spans="1:34" x14ac:dyDescent="0.25">
      <c r="A1268" s="5">
        <v>1253</v>
      </c>
      <c r="B1268" s="5" t="s">
        <v>55</v>
      </c>
      <c r="C1268" s="5" t="s">
        <v>30</v>
      </c>
      <c r="D1268" s="5" t="s">
        <v>1612</v>
      </c>
      <c r="E1268" s="15" t="str">
        <f t="shared" si="219"/>
        <v>B002</v>
      </c>
      <c r="F1268" s="15" t="str">
        <f t="shared" si="209"/>
        <v>15923</v>
      </c>
      <c r="G1268" s="15" t="str">
        <f t="shared" si="210"/>
        <v>2-1</v>
      </c>
      <c r="H1268" s="5" t="s">
        <v>1578</v>
      </c>
      <c r="I1268" s="5">
        <f t="shared" si="211"/>
        <v>1</v>
      </c>
      <c r="J1268" s="5">
        <f t="shared" si="212"/>
        <v>2022</v>
      </c>
      <c r="K1268" s="5">
        <f t="shared" si="213"/>
        <v>27</v>
      </c>
      <c r="L1268" s="7">
        <f t="shared" si="214"/>
        <v>44588</v>
      </c>
      <c r="M1268" s="5" t="s">
        <v>1578</v>
      </c>
      <c r="U1268" s="5" t="s">
        <v>852</v>
      </c>
      <c r="V1268" s="5" t="str">
        <f t="shared" si="215"/>
        <v>wilton quintana segura</v>
      </c>
      <c r="W1268" s="5" t="str">
        <f t="shared" si="216"/>
        <v>WILTON QUINTANA SEGURA</v>
      </c>
      <c r="X1268" s="5" t="str">
        <f t="shared" si="217"/>
        <v>Wilton Quintana Segura</v>
      </c>
      <c r="Y1268" s="5">
        <v>45603991</v>
      </c>
      <c r="Z1268" s="5" t="s">
        <v>34</v>
      </c>
      <c r="AA1268" s="5" t="s">
        <v>35</v>
      </c>
      <c r="AD1268" s="5" t="s">
        <v>36</v>
      </c>
      <c r="AE1268" s="5">
        <v>16.95</v>
      </c>
      <c r="AF1268" s="5">
        <v>0</v>
      </c>
      <c r="AG1268" s="5">
        <v>3.05</v>
      </c>
      <c r="AH1268" s="5">
        <f t="shared" si="218"/>
        <v>20</v>
      </c>
    </row>
    <row r="1269" spans="1:34" x14ac:dyDescent="0.25">
      <c r="A1269" s="5">
        <v>1254</v>
      </c>
      <c r="B1269" s="5" t="s">
        <v>29</v>
      </c>
      <c r="C1269" s="5" t="s">
        <v>38</v>
      </c>
      <c r="D1269" s="5" t="s">
        <v>1613</v>
      </c>
      <c r="E1269" s="15" t="str">
        <f t="shared" si="219"/>
        <v>F001</v>
      </c>
      <c r="F1269" s="15" t="str">
        <f t="shared" si="209"/>
        <v>8265</v>
      </c>
      <c r="G1269" s="15" t="str">
        <f t="shared" si="210"/>
        <v>1-8</v>
      </c>
      <c r="H1269" s="5" t="s">
        <v>1578</v>
      </c>
      <c r="I1269" s="5">
        <f t="shared" si="211"/>
        <v>1</v>
      </c>
      <c r="J1269" s="5">
        <f t="shared" si="212"/>
        <v>2022</v>
      </c>
      <c r="K1269" s="5">
        <f t="shared" si="213"/>
        <v>27</v>
      </c>
      <c r="L1269" s="7">
        <f t="shared" si="214"/>
        <v>44588</v>
      </c>
      <c r="M1269" s="5" t="s">
        <v>1578</v>
      </c>
      <c r="R1269" s="5" t="s">
        <v>378</v>
      </c>
      <c r="S1269" s="5" t="s">
        <v>379</v>
      </c>
      <c r="T1269" s="5" t="s">
        <v>380</v>
      </c>
      <c r="U1269" s="5" t="s">
        <v>381</v>
      </c>
      <c r="V1269" s="5" t="str">
        <f t="shared" si="215"/>
        <v>sociedad anonima fausto piaggio</v>
      </c>
      <c r="W1269" s="5" t="str">
        <f t="shared" si="216"/>
        <v>SOCIEDAD ANONIMA FAUSTO PIAGGIO</v>
      </c>
      <c r="X1269" s="5" t="str">
        <f t="shared" si="217"/>
        <v>Sociedad Anonima Fausto Piaggio</v>
      </c>
      <c r="Y1269" s="5">
        <v>20100244471</v>
      </c>
      <c r="Z1269" s="5" t="s">
        <v>34</v>
      </c>
      <c r="AA1269" s="5" t="s">
        <v>35</v>
      </c>
      <c r="AD1269" s="5" t="s">
        <v>36</v>
      </c>
      <c r="AE1269" s="5">
        <v>169.49</v>
      </c>
      <c r="AF1269" s="5">
        <v>0</v>
      </c>
      <c r="AG1269" s="5">
        <v>30.51</v>
      </c>
      <c r="AH1269" s="5">
        <f t="shared" si="218"/>
        <v>200</v>
      </c>
    </row>
    <row r="1270" spans="1:34" x14ac:dyDescent="0.25">
      <c r="A1270" s="5">
        <v>1255</v>
      </c>
      <c r="B1270" s="5" t="s">
        <v>29</v>
      </c>
      <c r="C1270" s="5" t="s">
        <v>38</v>
      </c>
      <c r="D1270" s="5" t="s">
        <v>1614</v>
      </c>
      <c r="E1270" s="15" t="str">
        <f t="shared" si="219"/>
        <v>F001</v>
      </c>
      <c r="F1270" s="15" t="str">
        <f t="shared" si="209"/>
        <v>8264</v>
      </c>
      <c r="G1270" s="15" t="str">
        <f t="shared" si="210"/>
        <v>1-8</v>
      </c>
      <c r="H1270" s="5" t="s">
        <v>1578</v>
      </c>
      <c r="I1270" s="5">
        <f t="shared" si="211"/>
        <v>1</v>
      </c>
      <c r="J1270" s="5">
        <f t="shared" si="212"/>
        <v>2022</v>
      </c>
      <c r="K1270" s="5">
        <f t="shared" si="213"/>
        <v>27</v>
      </c>
      <c r="L1270" s="7">
        <f t="shared" si="214"/>
        <v>44588</v>
      </c>
      <c r="M1270" s="5" t="s">
        <v>1578</v>
      </c>
      <c r="R1270" s="5" t="s">
        <v>41</v>
      </c>
      <c r="S1270" s="5" t="s">
        <v>40</v>
      </c>
      <c r="T1270" s="5" t="s">
        <v>41</v>
      </c>
      <c r="U1270" s="5" t="s">
        <v>1615</v>
      </c>
      <c r="V1270" s="5" t="str">
        <f t="shared" si="215"/>
        <v>ronal jhoel e.i.r.l.</v>
      </c>
      <c r="W1270" s="5" t="str">
        <f t="shared" si="216"/>
        <v>RONAL JHOEL E.I.R.L.</v>
      </c>
      <c r="X1270" s="5" t="str">
        <f t="shared" si="217"/>
        <v>Ronal Jhoel E.I.R.L.</v>
      </c>
      <c r="Y1270" s="5">
        <v>20605972064</v>
      </c>
      <c r="Z1270" s="5" t="s">
        <v>34</v>
      </c>
      <c r="AA1270" s="5" t="s">
        <v>35</v>
      </c>
      <c r="AD1270" s="5" t="s">
        <v>36</v>
      </c>
      <c r="AE1270" s="5">
        <v>338.98</v>
      </c>
      <c r="AF1270" s="5">
        <v>0</v>
      </c>
      <c r="AG1270" s="5">
        <v>61.02</v>
      </c>
      <c r="AH1270" s="5">
        <f t="shared" si="218"/>
        <v>400</v>
      </c>
    </row>
    <row r="1271" spans="1:34" x14ac:dyDescent="0.25">
      <c r="A1271" s="5">
        <v>1256</v>
      </c>
      <c r="B1271" s="5" t="s">
        <v>29</v>
      </c>
      <c r="C1271" s="5" t="s">
        <v>38</v>
      </c>
      <c r="D1271" s="5" t="s">
        <v>1616</v>
      </c>
      <c r="E1271" s="15" t="str">
        <f t="shared" si="219"/>
        <v>F001</v>
      </c>
      <c r="F1271" s="15" t="str">
        <f t="shared" si="209"/>
        <v>8263</v>
      </c>
      <c r="G1271" s="15" t="str">
        <f t="shared" si="210"/>
        <v>1-8</v>
      </c>
      <c r="H1271" s="5" t="s">
        <v>1578</v>
      </c>
      <c r="I1271" s="5">
        <f t="shared" si="211"/>
        <v>1</v>
      </c>
      <c r="J1271" s="5">
        <f t="shared" si="212"/>
        <v>2022</v>
      </c>
      <c r="K1271" s="5">
        <f t="shared" si="213"/>
        <v>27</v>
      </c>
      <c r="L1271" s="7">
        <f t="shared" si="214"/>
        <v>44588</v>
      </c>
      <c r="M1271" s="5" t="s">
        <v>1578</v>
      </c>
      <c r="R1271" s="5" t="s">
        <v>87</v>
      </c>
      <c r="S1271" s="5" t="s">
        <v>40</v>
      </c>
      <c r="T1271" s="5" t="s">
        <v>41</v>
      </c>
      <c r="U1271" s="5" t="s">
        <v>1617</v>
      </c>
      <c r="V1271" s="5" t="str">
        <f t="shared" si="215"/>
        <v>ciro mori ingenieros s.a.c</v>
      </c>
      <c r="W1271" s="5" t="str">
        <f t="shared" si="216"/>
        <v>CIRO MORI INGENIEROS S.A.C</v>
      </c>
      <c r="X1271" s="5" t="str">
        <f t="shared" si="217"/>
        <v>Ciro Mori Ingenieros S.A.C</v>
      </c>
      <c r="Y1271" s="5">
        <v>20561397881</v>
      </c>
      <c r="Z1271" s="5" t="s">
        <v>34</v>
      </c>
      <c r="AA1271" s="5" t="s">
        <v>35</v>
      </c>
      <c r="AD1271" s="5" t="s">
        <v>36</v>
      </c>
      <c r="AE1271" s="5">
        <v>84.75</v>
      </c>
      <c r="AF1271" s="5">
        <v>0</v>
      </c>
      <c r="AG1271" s="5">
        <v>15.25</v>
      </c>
      <c r="AH1271" s="5">
        <f t="shared" si="218"/>
        <v>100</v>
      </c>
    </row>
    <row r="1272" spans="1:34" x14ac:dyDescent="0.25">
      <c r="A1272" s="5">
        <v>1257</v>
      </c>
      <c r="B1272" s="5" t="s">
        <v>29</v>
      </c>
      <c r="C1272" s="5" t="s">
        <v>38</v>
      </c>
      <c r="D1272" s="5" t="s">
        <v>1618</v>
      </c>
      <c r="E1272" s="15" t="str">
        <f t="shared" si="219"/>
        <v>F001</v>
      </c>
      <c r="F1272" s="15" t="str">
        <f t="shared" si="209"/>
        <v>8262</v>
      </c>
      <c r="G1272" s="15" t="str">
        <f t="shared" si="210"/>
        <v>1-8</v>
      </c>
      <c r="H1272" s="5" t="s">
        <v>1619</v>
      </c>
      <c r="I1272" s="5">
        <f t="shared" si="211"/>
        <v>1</v>
      </c>
      <c r="J1272" s="5">
        <f t="shared" si="212"/>
        <v>2022</v>
      </c>
      <c r="K1272" s="5">
        <f t="shared" si="213"/>
        <v>26</v>
      </c>
      <c r="L1272" s="7">
        <f t="shared" si="214"/>
        <v>44587</v>
      </c>
      <c r="M1272" s="5" t="s">
        <v>1619</v>
      </c>
      <c r="U1272" s="5" t="s">
        <v>964</v>
      </c>
      <c r="V1272" s="5" t="str">
        <f t="shared" si="215"/>
        <v>icmv inversiones</v>
      </c>
      <c r="W1272" s="5" t="str">
        <f t="shared" si="216"/>
        <v>ICMV INVERSIONES</v>
      </c>
      <c r="X1272" s="5" t="str">
        <f t="shared" si="217"/>
        <v>Icmv Inversiones</v>
      </c>
      <c r="Y1272" s="5">
        <v>10457954226</v>
      </c>
      <c r="Z1272" s="5" t="s">
        <v>34</v>
      </c>
      <c r="AA1272" s="5" t="s">
        <v>35</v>
      </c>
      <c r="AD1272" s="5" t="s">
        <v>36</v>
      </c>
      <c r="AE1272" s="5">
        <v>139.83000000000001</v>
      </c>
      <c r="AF1272" s="5">
        <v>0</v>
      </c>
      <c r="AG1272" s="5">
        <v>25.17</v>
      </c>
      <c r="AH1272" s="5">
        <f t="shared" si="218"/>
        <v>165</v>
      </c>
    </row>
    <row r="1273" spans="1:34" x14ac:dyDescent="0.25">
      <c r="A1273" s="5">
        <v>1258</v>
      </c>
      <c r="B1273" s="5" t="s">
        <v>29</v>
      </c>
      <c r="C1273" s="5" t="s">
        <v>38</v>
      </c>
      <c r="D1273" s="5" t="s">
        <v>1620</v>
      </c>
      <c r="E1273" s="15" t="str">
        <f t="shared" si="219"/>
        <v>F001</v>
      </c>
      <c r="F1273" s="15" t="str">
        <f t="shared" si="209"/>
        <v>8261</v>
      </c>
      <c r="G1273" s="15" t="str">
        <f t="shared" si="210"/>
        <v>1-8</v>
      </c>
      <c r="H1273" s="5" t="s">
        <v>1619</v>
      </c>
      <c r="I1273" s="5">
        <f t="shared" si="211"/>
        <v>1</v>
      </c>
      <c r="J1273" s="5">
        <f t="shared" si="212"/>
        <v>2022</v>
      </c>
      <c r="K1273" s="5">
        <f t="shared" si="213"/>
        <v>26</v>
      </c>
      <c r="L1273" s="7">
        <f t="shared" si="214"/>
        <v>44587</v>
      </c>
      <c r="M1273" s="5" t="s">
        <v>1619</v>
      </c>
      <c r="R1273" s="5" t="s">
        <v>169</v>
      </c>
      <c r="S1273" s="5" t="s">
        <v>168</v>
      </c>
      <c r="T1273" s="5" t="s">
        <v>169</v>
      </c>
      <c r="U1273" s="5" t="s">
        <v>328</v>
      </c>
      <c r="V1273" s="5" t="str">
        <f t="shared" si="215"/>
        <v>empresa de transporte delgado rodriguez sociedad anonima cerrada</v>
      </c>
      <c r="W1273" s="5" t="str">
        <f t="shared" si="216"/>
        <v>EMPRESA DE TRANSPORTE DELGADO RODRIGUEZ SOCIEDAD ANONIMA CERRADA</v>
      </c>
      <c r="X1273" s="5" t="str">
        <f t="shared" si="217"/>
        <v>Empresa De Transporte Delgado Rodriguez Sociedad Anonima Cerrada</v>
      </c>
      <c r="Y1273" s="5">
        <v>20524458501</v>
      </c>
      <c r="Z1273" s="5" t="s">
        <v>34</v>
      </c>
      <c r="AA1273" s="5" t="s">
        <v>35</v>
      </c>
      <c r="AD1273" s="5" t="s">
        <v>36</v>
      </c>
      <c r="AE1273" s="5">
        <v>1044.9100000000001</v>
      </c>
      <c r="AF1273" s="5">
        <v>0</v>
      </c>
      <c r="AG1273" s="5">
        <v>188.08</v>
      </c>
      <c r="AH1273" s="5">
        <f t="shared" si="218"/>
        <v>1232.99</v>
      </c>
    </row>
    <row r="1274" spans="1:34" x14ac:dyDescent="0.25">
      <c r="A1274" s="5">
        <v>1259</v>
      </c>
      <c r="B1274" s="5" t="s">
        <v>29</v>
      </c>
      <c r="C1274" s="5" t="s">
        <v>38</v>
      </c>
      <c r="D1274" s="5" t="s">
        <v>1621</v>
      </c>
      <c r="E1274" s="15" t="str">
        <f t="shared" si="219"/>
        <v>F001</v>
      </c>
      <c r="F1274" s="15" t="str">
        <f t="shared" si="209"/>
        <v>8260</v>
      </c>
      <c r="G1274" s="15" t="str">
        <f t="shared" si="210"/>
        <v>1-8</v>
      </c>
      <c r="H1274" s="5" t="s">
        <v>1619</v>
      </c>
      <c r="I1274" s="5">
        <f t="shared" si="211"/>
        <v>1</v>
      </c>
      <c r="J1274" s="5">
        <f t="shared" si="212"/>
        <v>2022</v>
      </c>
      <c r="K1274" s="5">
        <f t="shared" si="213"/>
        <v>26</v>
      </c>
      <c r="L1274" s="7">
        <f t="shared" si="214"/>
        <v>44587</v>
      </c>
      <c r="M1274" s="5" t="s">
        <v>1619</v>
      </c>
      <c r="R1274" s="5" t="s">
        <v>41</v>
      </c>
      <c r="S1274" s="5" t="s">
        <v>40</v>
      </c>
      <c r="T1274" s="5" t="s">
        <v>41</v>
      </c>
      <c r="U1274" s="5" t="s">
        <v>265</v>
      </c>
      <c r="V1274" s="5" t="str">
        <f t="shared" si="215"/>
        <v>empresa de transportes cj emperador e.i.r.l.</v>
      </c>
      <c r="W1274" s="5" t="str">
        <f t="shared" si="216"/>
        <v>EMPRESA DE TRANSPORTES CJ EMPERADOR E.I.R.L.</v>
      </c>
      <c r="X1274" s="5" t="str">
        <f t="shared" si="217"/>
        <v>Empresa De Transportes Cj Emperador E.I.R.L.</v>
      </c>
      <c r="Y1274" s="5">
        <v>20603639210</v>
      </c>
      <c r="Z1274" s="5" t="s">
        <v>34</v>
      </c>
      <c r="AA1274" s="5" t="s">
        <v>35</v>
      </c>
      <c r="AD1274" s="5" t="s">
        <v>36</v>
      </c>
      <c r="AE1274" s="5">
        <v>338.98</v>
      </c>
      <c r="AF1274" s="5">
        <v>0</v>
      </c>
      <c r="AG1274" s="5">
        <v>61.02</v>
      </c>
      <c r="AH1274" s="5">
        <f t="shared" si="218"/>
        <v>400</v>
      </c>
    </row>
    <row r="1275" spans="1:34" x14ac:dyDescent="0.25">
      <c r="A1275" s="5">
        <v>1260</v>
      </c>
      <c r="B1275" s="5" t="s">
        <v>29</v>
      </c>
      <c r="C1275" s="5" t="s">
        <v>30</v>
      </c>
      <c r="D1275" s="5" t="s">
        <v>1622</v>
      </c>
      <c r="E1275" s="15" t="str">
        <f t="shared" si="219"/>
        <v>B001</v>
      </c>
      <c r="F1275" s="15" t="str">
        <f t="shared" si="209"/>
        <v>16964</v>
      </c>
      <c r="G1275" s="15" t="str">
        <f t="shared" si="210"/>
        <v>1-1</v>
      </c>
      <c r="H1275" s="5" t="s">
        <v>1619</v>
      </c>
      <c r="I1275" s="5">
        <f t="shared" si="211"/>
        <v>1</v>
      </c>
      <c r="J1275" s="5">
        <f t="shared" si="212"/>
        <v>2022</v>
      </c>
      <c r="K1275" s="5">
        <f t="shared" si="213"/>
        <v>26</v>
      </c>
      <c r="L1275" s="7">
        <f t="shared" si="214"/>
        <v>44587</v>
      </c>
      <c r="M1275" s="5" t="s">
        <v>1619</v>
      </c>
      <c r="U1275" s="5" t="s">
        <v>33</v>
      </c>
      <c r="V1275" s="5" t="str">
        <f t="shared" si="215"/>
        <v>clientes - varios</v>
      </c>
      <c r="W1275" s="5" t="str">
        <f t="shared" si="216"/>
        <v>CLIENTES - VARIOS</v>
      </c>
      <c r="X1275" s="5" t="str">
        <f t="shared" si="217"/>
        <v>Clientes - Varios</v>
      </c>
      <c r="Y1275" s="5">
        <v>99999999</v>
      </c>
      <c r="Z1275" s="5" t="s">
        <v>34</v>
      </c>
      <c r="AA1275" s="5" t="s">
        <v>35</v>
      </c>
      <c r="AD1275" s="5" t="s">
        <v>36</v>
      </c>
      <c r="AE1275" s="5">
        <v>16.95</v>
      </c>
      <c r="AF1275" s="5">
        <v>0</v>
      </c>
      <c r="AG1275" s="5">
        <v>3.05</v>
      </c>
      <c r="AH1275" s="5">
        <f t="shared" si="218"/>
        <v>20</v>
      </c>
    </row>
    <row r="1276" spans="1:34" x14ac:dyDescent="0.25">
      <c r="A1276" s="5">
        <v>1261</v>
      </c>
      <c r="B1276" s="5" t="s">
        <v>29</v>
      </c>
      <c r="C1276" s="5" t="s">
        <v>38</v>
      </c>
      <c r="D1276" s="5" t="s">
        <v>1623</v>
      </c>
      <c r="E1276" s="15" t="str">
        <f t="shared" si="219"/>
        <v>F001</v>
      </c>
      <c r="F1276" s="15" t="str">
        <f t="shared" si="209"/>
        <v>8259</v>
      </c>
      <c r="G1276" s="15" t="str">
        <f t="shared" si="210"/>
        <v>1-8</v>
      </c>
      <c r="H1276" s="5" t="s">
        <v>1619</v>
      </c>
      <c r="I1276" s="5">
        <f t="shared" si="211"/>
        <v>1</v>
      </c>
      <c r="J1276" s="5">
        <f t="shared" si="212"/>
        <v>2022</v>
      </c>
      <c r="K1276" s="5">
        <f t="shared" si="213"/>
        <v>26</v>
      </c>
      <c r="L1276" s="7">
        <f t="shared" si="214"/>
        <v>44587</v>
      </c>
      <c r="M1276" s="5" t="s">
        <v>1619</v>
      </c>
      <c r="S1276" s="5" t="s">
        <v>40</v>
      </c>
      <c r="T1276" s="5" t="s">
        <v>41</v>
      </c>
      <c r="U1276" s="5" t="s">
        <v>295</v>
      </c>
      <c r="V1276" s="5" t="str">
        <f t="shared" si="215"/>
        <v>guerra choroco milton luis</v>
      </c>
      <c r="W1276" s="5" t="str">
        <f t="shared" si="216"/>
        <v>GUERRA CHOROCO MILTON LUIS</v>
      </c>
      <c r="X1276" s="5" t="str">
        <f t="shared" si="217"/>
        <v>Guerra Choroco Milton Luis</v>
      </c>
      <c r="Y1276" s="5">
        <v>10479220285</v>
      </c>
      <c r="Z1276" s="5" t="s">
        <v>34</v>
      </c>
      <c r="AA1276" s="5" t="s">
        <v>35</v>
      </c>
      <c r="AD1276" s="5" t="s">
        <v>36</v>
      </c>
      <c r="AE1276" s="5">
        <v>1016.95</v>
      </c>
      <c r="AF1276" s="5">
        <v>0</v>
      </c>
      <c r="AG1276" s="5">
        <v>183.05</v>
      </c>
      <c r="AH1276" s="5">
        <f t="shared" si="218"/>
        <v>1200</v>
      </c>
    </row>
    <row r="1277" spans="1:34" x14ac:dyDescent="0.25">
      <c r="A1277" s="5">
        <v>1262</v>
      </c>
      <c r="B1277" s="5" t="s">
        <v>49</v>
      </c>
      <c r="C1277" s="5" t="s">
        <v>38</v>
      </c>
      <c r="D1277" s="5" t="s">
        <v>1624</v>
      </c>
      <c r="E1277" s="15" t="str">
        <f t="shared" si="219"/>
        <v>F003</v>
      </c>
      <c r="F1277" s="15" t="str">
        <f t="shared" si="209"/>
        <v>2067</v>
      </c>
      <c r="G1277" s="15" t="str">
        <f t="shared" si="210"/>
        <v>3-2</v>
      </c>
      <c r="H1277" s="5" t="s">
        <v>1619</v>
      </c>
      <c r="I1277" s="5">
        <f t="shared" si="211"/>
        <v>1</v>
      </c>
      <c r="J1277" s="5">
        <f t="shared" si="212"/>
        <v>2022</v>
      </c>
      <c r="K1277" s="5">
        <f t="shared" si="213"/>
        <v>26</v>
      </c>
      <c r="L1277" s="7">
        <f t="shared" si="214"/>
        <v>44587</v>
      </c>
      <c r="M1277" s="5" t="s">
        <v>1619</v>
      </c>
      <c r="R1277" s="5" t="s">
        <v>1625</v>
      </c>
      <c r="S1277" s="5" t="s">
        <v>168</v>
      </c>
      <c r="T1277" s="5" t="s">
        <v>169</v>
      </c>
      <c r="U1277" s="5" t="s">
        <v>1626</v>
      </c>
      <c r="V1277" s="5" t="str">
        <f t="shared" si="215"/>
        <v>estacion de servicios samoa s.a.c</v>
      </c>
      <c r="W1277" s="5" t="str">
        <f t="shared" si="216"/>
        <v>ESTACION DE SERVICIOS SAMOA S.A.C</v>
      </c>
      <c r="X1277" s="5" t="str">
        <f t="shared" si="217"/>
        <v>Estacion De Servicios Samoa S.A.C</v>
      </c>
      <c r="Y1277" s="5">
        <v>20554257951</v>
      </c>
      <c r="Z1277" s="5" t="s">
        <v>34</v>
      </c>
      <c r="AA1277" s="5" t="s">
        <v>35</v>
      </c>
      <c r="AD1277" s="5" t="s">
        <v>36</v>
      </c>
      <c r="AE1277" s="5">
        <v>139.83000000000001</v>
      </c>
      <c r="AF1277" s="5">
        <v>0</v>
      </c>
      <c r="AG1277" s="5">
        <v>25.17</v>
      </c>
      <c r="AH1277" s="5">
        <f t="shared" si="218"/>
        <v>165</v>
      </c>
    </row>
    <row r="1278" spans="1:34" x14ac:dyDescent="0.25">
      <c r="A1278" s="5">
        <v>1263</v>
      </c>
      <c r="B1278" s="5" t="s">
        <v>55</v>
      </c>
      <c r="C1278" s="5" t="s">
        <v>38</v>
      </c>
      <c r="D1278" s="5" t="s">
        <v>1627</v>
      </c>
      <c r="E1278" s="15" t="str">
        <f t="shared" si="219"/>
        <v>F002</v>
      </c>
      <c r="F1278" s="15" t="str">
        <f t="shared" si="209"/>
        <v>3445</v>
      </c>
      <c r="G1278" s="15" t="str">
        <f t="shared" si="210"/>
        <v>2-3</v>
      </c>
      <c r="H1278" s="5" t="s">
        <v>1619</v>
      </c>
      <c r="I1278" s="5">
        <f t="shared" si="211"/>
        <v>1</v>
      </c>
      <c r="J1278" s="5">
        <f t="shared" si="212"/>
        <v>2022</v>
      </c>
      <c r="K1278" s="5">
        <f t="shared" si="213"/>
        <v>26</v>
      </c>
      <c r="L1278" s="7">
        <f t="shared" si="214"/>
        <v>44587</v>
      </c>
      <c r="M1278" s="5" t="s">
        <v>1619</v>
      </c>
      <c r="U1278" s="5" t="s">
        <v>312</v>
      </c>
      <c r="V1278" s="5" t="str">
        <f t="shared" si="215"/>
        <v>inversiones tantalean cayotopa</v>
      </c>
      <c r="W1278" s="5" t="str">
        <f t="shared" si="216"/>
        <v>INVERSIONES TANTALEAN CAYOTOPA</v>
      </c>
      <c r="X1278" s="5" t="str">
        <f t="shared" si="217"/>
        <v>Inversiones Tantalean Cayotopa</v>
      </c>
      <c r="Y1278" s="5">
        <v>20608161296</v>
      </c>
      <c r="Z1278" s="5" t="s">
        <v>34</v>
      </c>
      <c r="AA1278" s="5" t="s">
        <v>35</v>
      </c>
      <c r="AD1278" s="5" t="s">
        <v>36</v>
      </c>
      <c r="AE1278" s="5">
        <v>16.95</v>
      </c>
      <c r="AF1278" s="5">
        <v>0</v>
      </c>
      <c r="AG1278" s="5">
        <v>3.05</v>
      </c>
      <c r="AH1278" s="5">
        <f t="shared" si="218"/>
        <v>20</v>
      </c>
    </row>
    <row r="1279" spans="1:34" x14ac:dyDescent="0.25">
      <c r="A1279" s="5">
        <v>1264</v>
      </c>
      <c r="B1279" s="5" t="s">
        <v>55</v>
      </c>
      <c r="C1279" s="5" t="s">
        <v>30</v>
      </c>
      <c r="D1279" s="5" t="s">
        <v>1628</v>
      </c>
      <c r="E1279" s="15" t="str">
        <f t="shared" si="219"/>
        <v>B002</v>
      </c>
      <c r="F1279" s="15" t="str">
        <f t="shared" si="209"/>
        <v>15922</v>
      </c>
      <c r="G1279" s="15" t="str">
        <f t="shared" si="210"/>
        <v>2-1</v>
      </c>
      <c r="H1279" s="5" t="s">
        <v>1619</v>
      </c>
      <c r="I1279" s="5">
        <f t="shared" si="211"/>
        <v>1</v>
      </c>
      <c r="J1279" s="5">
        <f t="shared" si="212"/>
        <v>2022</v>
      </c>
      <c r="K1279" s="5">
        <f t="shared" si="213"/>
        <v>26</v>
      </c>
      <c r="L1279" s="7">
        <f t="shared" si="214"/>
        <v>44587</v>
      </c>
      <c r="M1279" s="5" t="s">
        <v>1619</v>
      </c>
      <c r="U1279" s="5" t="s">
        <v>33</v>
      </c>
      <c r="V1279" s="5" t="str">
        <f t="shared" si="215"/>
        <v>clientes - varios</v>
      </c>
      <c r="W1279" s="5" t="str">
        <f t="shared" si="216"/>
        <v>CLIENTES - VARIOS</v>
      </c>
      <c r="X1279" s="5" t="str">
        <f t="shared" si="217"/>
        <v>Clientes - Varios</v>
      </c>
      <c r="Y1279" s="5">
        <v>99999999</v>
      </c>
      <c r="Z1279" s="5" t="s">
        <v>34</v>
      </c>
      <c r="AA1279" s="5" t="s">
        <v>35</v>
      </c>
      <c r="AD1279" s="5" t="s">
        <v>36</v>
      </c>
      <c r="AE1279" s="5">
        <v>33.9</v>
      </c>
      <c r="AF1279" s="5">
        <v>0</v>
      </c>
      <c r="AG1279" s="5">
        <v>6.1</v>
      </c>
      <c r="AH1279" s="5">
        <f t="shared" si="218"/>
        <v>40</v>
      </c>
    </row>
    <row r="1280" spans="1:34" x14ac:dyDescent="0.25">
      <c r="A1280" s="5">
        <v>1265</v>
      </c>
      <c r="B1280" s="5" t="s">
        <v>55</v>
      </c>
      <c r="C1280" s="5" t="s">
        <v>30</v>
      </c>
      <c r="D1280" s="5" t="s">
        <v>1629</v>
      </c>
      <c r="E1280" s="15" t="str">
        <f t="shared" si="219"/>
        <v>B002</v>
      </c>
      <c r="F1280" s="15" t="str">
        <f t="shared" si="209"/>
        <v>15921</v>
      </c>
      <c r="G1280" s="15" t="str">
        <f t="shared" si="210"/>
        <v>2-1</v>
      </c>
      <c r="H1280" s="5" t="s">
        <v>1619</v>
      </c>
      <c r="I1280" s="5">
        <f t="shared" si="211"/>
        <v>1</v>
      </c>
      <c r="J1280" s="5">
        <f t="shared" si="212"/>
        <v>2022</v>
      </c>
      <c r="K1280" s="5">
        <f t="shared" si="213"/>
        <v>26</v>
      </c>
      <c r="L1280" s="7">
        <f t="shared" si="214"/>
        <v>44587</v>
      </c>
      <c r="M1280" s="5" t="s">
        <v>1619</v>
      </c>
      <c r="U1280" s="5" t="s">
        <v>33</v>
      </c>
      <c r="V1280" s="5" t="str">
        <f t="shared" si="215"/>
        <v>clientes - varios</v>
      </c>
      <c r="W1280" s="5" t="str">
        <f t="shared" si="216"/>
        <v>CLIENTES - VARIOS</v>
      </c>
      <c r="X1280" s="5" t="str">
        <f t="shared" si="217"/>
        <v>Clientes - Varios</v>
      </c>
      <c r="Y1280" s="5">
        <v>99999999</v>
      </c>
      <c r="Z1280" s="5" t="s">
        <v>34</v>
      </c>
      <c r="AA1280" s="5" t="s">
        <v>35</v>
      </c>
      <c r="AD1280" s="5" t="s">
        <v>36</v>
      </c>
      <c r="AE1280" s="5">
        <v>25.42</v>
      </c>
      <c r="AF1280" s="5">
        <v>0</v>
      </c>
      <c r="AG1280" s="5">
        <v>4.58</v>
      </c>
      <c r="AH1280" s="5">
        <f t="shared" si="218"/>
        <v>30</v>
      </c>
    </row>
    <row r="1281" spans="1:34" x14ac:dyDescent="0.25">
      <c r="A1281" s="5">
        <v>1266</v>
      </c>
      <c r="B1281" s="5" t="s">
        <v>29</v>
      </c>
      <c r="C1281" s="5" t="s">
        <v>38</v>
      </c>
      <c r="D1281" s="5" t="s">
        <v>1630</v>
      </c>
      <c r="E1281" s="15" t="str">
        <f t="shared" si="219"/>
        <v>F001</v>
      </c>
      <c r="F1281" s="15" t="str">
        <f t="shared" si="209"/>
        <v>8258</v>
      </c>
      <c r="G1281" s="15" t="str">
        <f t="shared" si="210"/>
        <v>1-8</v>
      </c>
      <c r="H1281" s="5" t="s">
        <v>1619</v>
      </c>
      <c r="I1281" s="5">
        <f t="shared" si="211"/>
        <v>1</v>
      </c>
      <c r="J1281" s="5">
        <f t="shared" si="212"/>
        <v>2022</v>
      </c>
      <c r="K1281" s="5">
        <f t="shared" si="213"/>
        <v>26</v>
      </c>
      <c r="L1281" s="7">
        <f t="shared" si="214"/>
        <v>44587</v>
      </c>
      <c r="M1281" s="5" t="s">
        <v>1619</v>
      </c>
      <c r="R1281" s="5" t="s">
        <v>865</v>
      </c>
      <c r="S1281" s="5" t="s">
        <v>389</v>
      </c>
      <c r="T1281" s="5" t="s">
        <v>865</v>
      </c>
      <c r="U1281" s="5" t="s">
        <v>866</v>
      </c>
      <c r="V1281" s="5" t="str">
        <f t="shared" si="215"/>
        <v>mariaolinda sac</v>
      </c>
      <c r="W1281" s="5" t="str">
        <f t="shared" si="216"/>
        <v>MARIAOLINDA SAC</v>
      </c>
      <c r="X1281" s="5" t="str">
        <f t="shared" si="217"/>
        <v>Mariaolinda Sac</v>
      </c>
      <c r="Y1281" s="5">
        <v>20604302260</v>
      </c>
      <c r="Z1281" s="5" t="s">
        <v>34</v>
      </c>
      <c r="AA1281" s="5" t="s">
        <v>35</v>
      </c>
      <c r="AD1281" s="5" t="s">
        <v>36</v>
      </c>
      <c r="AE1281" s="5">
        <v>127.12</v>
      </c>
      <c r="AF1281" s="5">
        <v>0</v>
      </c>
      <c r="AG1281" s="5">
        <v>22.88</v>
      </c>
      <c r="AH1281" s="5">
        <f t="shared" si="218"/>
        <v>150</v>
      </c>
    </row>
    <row r="1282" spans="1:34" x14ac:dyDescent="0.25">
      <c r="A1282" s="5">
        <v>1267</v>
      </c>
      <c r="B1282" s="5" t="s">
        <v>55</v>
      </c>
      <c r="C1282" s="5" t="s">
        <v>30</v>
      </c>
      <c r="D1282" s="5" t="s">
        <v>1631</v>
      </c>
      <c r="E1282" s="15" t="str">
        <f t="shared" si="219"/>
        <v>B002</v>
      </c>
      <c r="F1282" s="15" t="str">
        <f t="shared" si="209"/>
        <v>15920</v>
      </c>
      <c r="G1282" s="15" t="str">
        <f t="shared" si="210"/>
        <v>2-1</v>
      </c>
      <c r="H1282" s="5" t="s">
        <v>1619</v>
      </c>
      <c r="I1282" s="5">
        <f t="shared" si="211"/>
        <v>1</v>
      </c>
      <c r="J1282" s="5">
        <f t="shared" si="212"/>
        <v>2022</v>
      </c>
      <c r="K1282" s="5">
        <f t="shared" si="213"/>
        <v>26</v>
      </c>
      <c r="L1282" s="7">
        <f t="shared" si="214"/>
        <v>44587</v>
      </c>
      <c r="M1282" s="5" t="s">
        <v>1619</v>
      </c>
      <c r="U1282" s="5" t="s">
        <v>33</v>
      </c>
      <c r="V1282" s="5" t="str">
        <f t="shared" si="215"/>
        <v>clientes - varios</v>
      </c>
      <c r="W1282" s="5" t="str">
        <f t="shared" si="216"/>
        <v>CLIENTES - VARIOS</v>
      </c>
      <c r="X1282" s="5" t="str">
        <f t="shared" si="217"/>
        <v>Clientes - Varios</v>
      </c>
      <c r="Y1282" s="5">
        <v>99999999</v>
      </c>
      <c r="Z1282" s="5" t="s">
        <v>34</v>
      </c>
      <c r="AA1282" s="5" t="s">
        <v>35</v>
      </c>
      <c r="AD1282" s="5" t="s">
        <v>36</v>
      </c>
      <c r="AE1282" s="5">
        <v>8.4700000000000006</v>
      </c>
      <c r="AF1282" s="5">
        <v>0</v>
      </c>
      <c r="AG1282" s="5">
        <v>1.53</v>
      </c>
      <c r="AH1282" s="5">
        <f t="shared" si="218"/>
        <v>10</v>
      </c>
    </row>
    <row r="1283" spans="1:34" x14ac:dyDescent="0.25">
      <c r="A1283" s="5">
        <v>1268</v>
      </c>
      <c r="B1283" s="5" t="s">
        <v>29</v>
      </c>
      <c r="C1283" s="5" t="s">
        <v>38</v>
      </c>
      <c r="D1283" s="5" t="s">
        <v>1632</v>
      </c>
      <c r="E1283" s="15" t="str">
        <f t="shared" si="219"/>
        <v>F001</v>
      </c>
      <c r="F1283" s="15" t="str">
        <f t="shared" si="209"/>
        <v>8257</v>
      </c>
      <c r="G1283" s="15" t="str">
        <f t="shared" si="210"/>
        <v>1-8</v>
      </c>
      <c r="H1283" s="5" t="s">
        <v>1619</v>
      </c>
      <c r="I1283" s="5">
        <f t="shared" si="211"/>
        <v>1</v>
      </c>
      <c r="J1283" s="5">
        <f t="shared" si="212"/>
        <v>2022</v>
      </c>
      <c r="K1283" s="5">
        <f t="shared" si="213"/>
        <v>26</v>
      </c>
      <c r="L1283" s="7">
        <f t="shared" si="214"/>
        <v>44587</v>
      </c>
      <c r="M1283" s="5" t="s">
        <v>1619</v>
      </c>
      <c r="R1283" s="5" t="s">
        <v>395</v>
      </c>
      <c r="S1283" s="5" t="s">
        <v>168</v>
      </c>
      <c r="T1283" s="5" t="s">
        <v>169</v>
      </c>
      <c r="U1283" s="5" t="s">
        <v>396</v>
      </c>
      <c r="V1283" s="5" t="str">
        <f t="shared" si="215"/>
        <v>transportes pasamayo s r ltda</v>
      </c>
      <c r="W1283" s="5" t="str">
        <f t="shared" si="216"/>
        <v>TRANSPORTES PASAMAYO S R LTDA</v>
      </c>
      <c r="X1283" s="5" t="str">
        <f t="shared" si="217"/>
        <v>Transportes Pasamayo S R Ltda</v>
      </c>
      <c r="Y1283" s="5">
        <v>20225171719</v>
      </c>
      <c r="Z1283" s="5" t="s">
        <v>34</v>
      </c>
      <c r="AA1283" s="5" t="s">
        <v>35</v>
      </c>
      <c r="AD1283" s="5" t="s">
        <v>36</v>
      </c>
      <c r="AE1283" s="5">
        <v>152.54</v>
      </c>
      <c r="AF1283" s="5">
        <v>0</v>
      </c>
      <c r="AG1283" s="5">
        <v>27.46</v>
      </c>
      <c r="AH1283" s="5">
        <f t="shared" si="218"/>
        <v>180</v>
      </c>
    </row>
    <row r="1284" spans="1:34" x14ac:dyDescent="0.25">
      <c r="A1284" s="5">
        <v>1269</v>
      </c>
      <c r="B1284" s="5" t="s">
        <v>55</v>
      </c>
      <c r="C1284" s="5" t="s">
        <v>30</v>
      </c>
      <c r="D1284" s="5" t="s">
        <v>1633</v>
      </c>
      <c r="E1284" s="15" t="str">
        <f t="shared" si="219"/>
        <v>B002</v>
      </c>
      <c r="F1284" s="15" t="str">
        <f t="shared" si="209"/>
        <v>15919</v>
      </c>
      <c r="G1284" s="15" t="str">
        <f t="shared" si="210"/>
        <v>2-1</v>
      </c>
      <c r="H1284" s="5" t="s">
        <v>1619</v>
      </c>
      <c r="I1284" s="5">
        <f t="shared" si="211"/>
        <v>1</v>
      </c>
      <c r="J1284" s="5">
        <f t="shared" si="212"/>
        <v>2022</v>
      </c>
      <c r="K1284" s="5">
        <f t="shared" si="213"/>
        <v>26</v>
      </c>
      <c r="L1284" s="7">
        <f t="shared" si="214"/>
        <v>44587</v>
      </c>
      <c r="M1284" s="5" t="s">
        <v>1619</v>
      </c>
      <c r="U1284" s="5" t="s">
        <v>33</v>
      </c>
      <c r="V1284" s="5" t="str">
        <f t="shared" si="215"/>
        <v>clientes - varios</v>
      </c>
      <c r="W1284" s="5" t="str">
        <f t="shared" si="216"/>
        <v>CLIENTES - VARIOS</v>
      </c>
      <c r="X1284" s="5" t="str">
        <f t="shared" si="217"/>
        <v>Clientes - Varios</v>
      </c>
      <c r="Y1284" s="5">
        <v>99999999</v>
      </c>
      <c r="Z1284" s="5" t="s">
        <v>34</v>
      </c>
      <c r="AA1284" s="5" t="s">
        <v>35</v>
      </c>
      <c r="AD1284" s="5" t="s">
        <v>36</v>
      </c>
      <c r="AE1284" s="5">
        <v>29.66</v>
      </c>
      <c r="AF1284" s="5">
        <v>0</v>
      </c>
      <c r="AG1284" s="5">
        <v>5.34</v>
      </c>
      <c r="AH1284" s="5">
        <f t="shared" si="218"/>
        <v>35</v>
      </c>
    </row>
    <row r="1285" spans="1:34" x14ac:dyDescent="0.25">
      <c r="A1285" s="5">
        <v>1270</v>
      </c>
      <c r="B1285" s="5" t="s">
        <v>29</v>
      </c>
      <c r="C1285" s="5" t="s">
        <v>38</v>
      </c>
      <c r="D1285" s="5" t="s">
        <v>1634</v>
      </c>
      <c r="E1285" s="15" t="str">
        <f t="shared" si="219"/>
        <v>F001</v>
      </c>
      <c r="F1285" s="15" t="str">
        <f t="shared" si="209"/>
        <v>8256</v>
      </c>
      <c r="G1285" s="15" t="str">
        <f t="shared" si="210"/>
        <v>1-8</v>
      </c>
      <c r="H1285" s="5" t="s">
        <v>1619</v>
      </c>
      <c r="I1285" s="5">
        <f t="shared" si="211"/>
        <v>1</v>
      </c>
      <c r="J1285" s="5">
        <f t="shared" si="212"/>
        <v>2022</v>
      </c>
      <c r="K1285" s="5">
        <f t="shared" si="213"/>
        <v>26</v>
      </c>
      <c r="L1285" s="7">
        <f t="shared" si="214"/>
        <v>44587</v>
      </c>
      <c r="M1285" s="5" t="s">
        <v>1619</v>
      </c>
      <c r="R1285" s="5" t="s">
        <v>1635</v>
      </c>
      <c r="S1285" s="5" t="s">
        <v>40</v>
      </c>
      <c r="T1285" s="5" t="s">
        <v>41</v>
      </c>
      <c r="U1285" s="5" t="s">
        <v>1636</v>
      </c>
      <c r="V1285" s="5" t="str">
        <f t="shared" si="215"/>
        <v>pedraza cubas doralisa</v>
      </c>
      <c r="W1285" s="5" t="str">
        <f t="shared" si="216"/>
        <v>PEDRAZA CUBAS DORALISA</v>
      </c>
      <c r="X1285" s="5" t="str">
        <f t="shared" si="217"/>
        <v>Pedraza Cubas Doralisa</v>
      </c>
      <c r="Y1285" s="5">
        <v>10453320036</v>
      </c>
      <c r="Z1285" s="5" t="s">
        <v>34</v>
      </c>
      <c r="AA1285" s="5" t="s">
        <v>35</v>
      </c>
      <c r="AD1285" s="5" t="s">
        <v>36</v>
      </c>
      <c r="AE1285" s="5">
        <v>84.75</v>
      </c>
      <c r="AF1285" s="5">
        <v>0</v>
      </c>
      <c r="AG1285" s="5">
        <v>15.25</v>
      </c>
      <c r="AH1285" s="5">
        <f t="shared" si="218"/>
        <v>100</v>
      </c>
    </row>
    <row r="1286" spans="1:34" x14ac:dyDescent="0.25">
      <c r="A1286" s="5">
        <v>1271</v>
      </c>
      <c r="B1286" s="5" t="s">
        <v>49</v>
      </c>
      <c r="C1286" s="5" t="s">
        <v>30</v>
      </c>
      <c r="D1286" s="5" t="s">
        <v>1637</v>
      </c>
      <c r="E1286" s="15" t="str">
        <f t="shared" si="219"/>
        <v>B003</v>
      </c>
      <c r="F1286" s="15" t="str">
        <f t="shared" si="209"/>
        <v>12501</v>
      </c>
      <c r="G1286" s="15" t="str">
        <f t="shared" si="210"/>
        <v>3-1</v>
      </c>
      <c r="H1286" s="5" t="s">
        <v>1619</v>
      </c>
      <c r="I1286" s="5">
        <f t="shared" si="211"/>
        <v>1</v>
      </c>
      <c r="J1286" s="5">
        <f t="shared" si="212"/>
        <v>2022</v>
      </c>
      <c r="K1286" s="5">
        <f t="shared" si="213"/>
        <v>26</v>
      </c>
      <c r="L1286" s="7">
        <f t="shared" si="214"/>
        <v>44587</v>
      </c>
      <c r="M1286" s="5" t="s">
        <v>1619</v>
      </c>
      <c r="U1286" s="5" t="s">
        <v>33</v>
      </c>
      <c r="V1286" s="5" t="str">
        <f t="shared" si="215"/>
        <v>clientes - varios</v>
      </c>
      <c r="W1286" s="5" t="str">
        <f t="shared" si="216"/>
        <v>CLIENTES - VARIOS</v>
      </c>
      <c r="X1286" s="5" t="str">
        <f t="shared" si="217"/>
        <v>Clientes - Varios</v>
      </c>
      <c r="Y1286" s="5">
        <v>99999999</v>
      </c>
      <c r="Z1286" s="5" t="s">
        <v>34</v>
      </c>
      <c r="AA1286" s="5" t="s">
        <v>35</v>
      </c>
      <c r="AD1286" s="5" t="s">
        <v>36</v>
      </c>
      <c r="AE1286" s="5">
        <v>508.47</v>
      </c>
      <c r="AF1286" s="5">
        <v>0</v>
      </c>
      <c r="AG1286" s="5">
        <v>91.53</v>
      </c>
      <c r="AH1286" s="5">
        <f t="shared" si="218"/>
        <v>600</v>
      </c>
    </row>
    <row r="1287" spans="1:34" x14ac:dyDescent="0.25">
      <c r="A1287" s="5">
        <v>1272</v>
      </c>
      <c r="B1287" s="5" t="s">
        <v>49</v>
      </c>
      <c r="C1287" s="5" t="s">
        <v>30</v>
      </c>
      <c r="D1287" s="5" t="s">
        <v>1638</v>
      </c>
      <c r="E1287" s="15" t="str">
        <f t="shared" si="219"/>
        <v>B003</v>
      </c>
      <c r="F1287" s="15" t="str">
        <f t="shared" si="209"/>
        <v>12500</v>
      </c>
      <c r="G1287" s="15" t="str">
        <f t="shared" si="210"/>
        <v>3-1</v>
      </c>
      <c r="H1287" s="5" t="s">
        <v>1619</v>
      </c>
      <c r="I1287" s="5">
        <f t="shared" si="211"/>
        <v>1</v>
      </c>
      <c r="J1287" s="5">
        <f t="shared" si="212"/>
        <v>2022</v>
      </c>
      <c r="K1287" s="5">
        <f t="shared" si="213"/>
        <v>26</v>
      </c>
      <c r="L1287" s="7">
        <f t="shared" si="214"/>
        <v>44587</v>
      </c>
      <c r="M1287" s="5" t="s">
        <v>1619</v>
      </c>
      <c r="U1287" s="5" t="s">
        <v>33</v>
      </c>
      <c r="V1287" s="5" t="str">
        <f t="shared" si="215"/>
        <v>clientes - varios</v>
      </c>
      <c r="W1287" s="5" t="str">
        <f t="shared" si="216"/>
        <v>CLIENTES - VARIOS</v>
      </c>
      <c r="X1287" s="5" t="str">
        <f t="shared" si="217"/>
        <v>Clientes - Varios</v>
      </c>
      <c r="Y1287" s="5">
        <v>99999999</v>
      </c>
      <c r="Z1287" s="5" t="s">
        <v>34</v>
      </c>
      <c r="AA1287" s="5" t="s">
        <v>35</v>
      </c>
      <c r="AD1287" s="5" t="s">
        <v>36</v>
      </c>
      <c r="AE1287" s="5">
        <v>508.47</v>
      </c>
      <c r="AF1287" s="5">
        <v>0</v>
      </c>
      <c r="AG1287" s="5">
        <v>91.53</v>
      </c>
      <c r="AH1287" s="5">
        <f t="shared" si="218"/>
        <v>600</v>
      </c>
    </row>
    <row r="1288" spans="1:34" x14ac:dyDescent="0.25">
      <c r="A1288" s="5">
        <v>1273</v>
      </c>
      <c r="B1288" s="5" t="s">
        <v>49</v>
      </c>
      <c r="C1288" s="5" t="s">
        <v>30</v>
      </c>
      <c r="D1288" s="5" t="s">
        <v>1639</v>
      </c>
      <c r="E1288" s="15" t="str">
        <f t="shared" si="219"/>
        <v>B003</v>
      </c>
      <c r="F1288" s="15" t="str">
        <f t="shared" si="209"/>
        <v>12499</v>
      </c>
      <c r="G1288" s="15" t="str">
        <f t="shared" si="210"/>
        <v>3-1</v>
      </c>
      <c r="H1288" s="5" t="s">
        <v>1619</v>
      </c>
      <c r="I1288" s="5">
        <f t="shared" si="211"/>
        <v>1</v>
      </c>
      <c r="J1288" s="5">
        <f t="shared" si="212"/>
        <v>2022</v>
      </c>
      <c r="K1288" s="5">
        <f t="shared" si="213"/>
        <v>26</v>
      </c>
      <c r="L1288" s="7">
        <f t="shared" si="214"/>
        <v>44587</v>
      </c>
      <c r="M1288" s="5" t="s">
        <v>1619</v>
      </c>
      <c r="U1288" s="5" t="s">
        <v>33</v>
      </c>
      <c r="V1288" s="5" t="str">
        <f t="shared" si="215"/>
        <v>clientes - varios</v>
      </c>
      <c r="W1288" s="5" t="str">
        <f t="shared" si="216"/>
        <v>CLIENTES - VARIOS</v>
      </c>
      <c r="X1288" s="5" t="str">
        <f t="shared" si="217"/>
        <v>Clientes - Varios</v>
      </c>
      <c r="Y1288" s="5">
        <v>99999999</v>
      </c>
      <c r="Z1288" s="5" t="s">
        <v>34</v>
      </c>
      <c r="AA1288" s="5" t="s">
        <v>35</v>
      </c>
      <c r="AD1288" s="5" t="s">
        <v>36</v>
      </c>
      <c r="AE1288" s="5">
        <v>508.47</v>
      </c>
      <c r="AF1288" s="5">
        <v>0</v>
      </c>
      <c r="AG1288" s="5">
        <v>91.53</v>
      </c>
      <c r="AH1288" s="5">
        <f t="shared" si="218"/>
        <v>600</v>
      </c>
    </row>
    <row r="1289" spans="1:34" x14ac:dyDescent="0.25">
      <c r="A1289" s="5">
        <v>1274</v>
      </c>
      <c r="B1289" s="5" t="s">
        <v>29</v>
      </c>
      <c r="C1289" s="5" t="s">
        <v>38</v>
      </c>
      <c r="D1289" s="5" t="s">
        <v>1640</v>
      </c>
      <c r="E1289" s="15" t="str">
        <f t="shared" si="219"/>
        <v>F001</v>
      </c>
      <c r="F1289" s="15" t="str">
        <f t="shared" si="209"/>
        <v>8255</v>
      </c>
      <c r="G1289" s="15" t="str">
        <f t="shared" si="210"/>
        <v>1-8</v>
      </c>
      <c r="H1289" s="5" t="s">
        <v>1619</v>
      </c>
      <c r="I1289" s="5">
        <f t="shared" si="211"/>
        <v>1</v>
      </c>
      <c r="J1289" s="5">
        <f t="shared" si="212"/>
        <v>2022</v>
      </c>
      <c r="K1289" s="5">
        <f t="shared" si="213"/>
        <v>26</v>
      </c>
      <c r="L1289" s="7">
        <f t="shared" si="214"/>
        <v>44587</v>
      </c>
      <c r="M1289" s="5" t="s">
        <v>1619</v>
      </c>
      <c r="R1289" s="5" t="s">
        <v>66</v>
      </c>
      <c r="S1289" s="5" t="s">
        <v>40</v>
      </c>
      <c r="T1289" s="5" t="s">
        <v>41</v>
      </c>
      <c r="U1289" s="5" t="s">
        <v>680</v>
      </c>
      <c r="V1289" s="5" t="str">
        <f t="shared" si="215"/>
        <v>industrial pucala s.a.c.</v>
      </c>
      <c r="W1289" s="5" t="str">
        <f t="shared" si="216"/>
        <v>INDUSTRIAL PUCALA S.A.C.</v>
      </c>
      <c r="X1289" s="5" t="str">
        <f t="shared" si="217"/>
        <v>Industrial Pucala S.A.C.</v>
      </c>
      <c r="Y1289" s="5">
        <v>20437281646</v>
      </c>
      <c r="Z1289" s="5" t="s">
        <v>34</v>
      </c>
      <c r="AA1289" s="5" t="s">
        <v>35</v>
      </c>
      <c r="AD1289" s="5" t="s">
        <v>36</v>
      </c>
      <c r="AE1289" s="5">
        <v>42.37</v>
      </c>
      <c r="AF1289" s="5">
        <v>0</v>
      </c>
      <c r="AG1289" s="5">
        <v>7.63</v>
      </c>
      <c r="AH1289" s="5">
        <f t="shared" si="218"/>
        <v>50</v>
      </c>
    </row>
    <row r="1290" spans="1:34" x14ac:dyDescent="0.25">
      <c r="A1290" s="5">
        <v>1275</v>
      </c>
      <c r="B1290" s="5" t="s">
        <v>49</v>
      </c>
      <c r="C1290" s="5" t="s">
        <v>38</v>
      </c>
      <c r="D1290" s="5" t="s">
        <v>1641</v>
      </c>
      <c r="E1290" s="15" t="str">
        <f t="shared" si="219"/>
        <v>F003</v>
      </c>
      <c r="F1290" s="15" t="str">
        <f t="shared" si="209"/>
        <v>2066</v>
      </c>
      <c r="G1290" s="15" t="str">
        <f t="shared" si="210"/>
        <v>3-2</v>
      </c>
      <c r="H1290" s="5" t="s">
        <v>1619</v>
      </c>
      <c r="I1290" s="5">
        <f t="shared" si="211"/>
        <v>1</v>
      </c>
      <c r="J1290" s="5">
        <f t="shared" si="212"/>
        <v>2022</v>
      </c>
      <c r="K1290" s="5">
        <f t="shared" si="213"/>
        <v>26</v>
      </c>
      <c r="L1290" s="7">
        <f t="shared" si="214"/>
        <v>44587</v>
      </c>
      <c r="M1290" s="5" t="s">
        <v>1619</v>
      </c>
      <c r="R1290" s="5" t="s">
        <v>41</v>
      </c>
      <c r="S1290" s="5" t="s">
        <v>40</v>
      </c>
      <c r="T1290" s="5" t="s">
        <v>41</v>
      </c>
      <c r="U1290" s="5" t="s">
        <v>106</v>
      </c>
      <c r="V1290" s="5" t="str">
        <f t="shared" si="215"/>
        <v>casiano maco segundo baltazar</v>
      </c>
      <c r="W1290" s="5" t="str">
        <f t="shared" si="216"/>
        <v>CASIANO MACO SEGUNDO BALTAZAR</v>
      </c>
      <c r="X1290" s="5" t="str">
        <f t="shared" si="217"/>
        <v>Casiano Maco Segundo Baltazar</v>
      </c>
      <c r="Y1290" s="5">
        <v>10432479388</v>
      </c>
      <c r="Z1290" s="5" t="s">
        <v>34</v>
      </c>
      <c r="AA1290" s="5" t="s">
        <v>35</v>
      </c>
      <c r="AD1290" s="5" t="s">
        <v>36</v>
      </c>
      <c r="AE1290" s="5">
        <v>42.37</v>
      </c>
      <c r="AF1290" s="5">
        <v>0</v>
      </c>
      <c r="AG1290" s="5">
        <v>7.63</v>
      </c>
      <c r="AH1290" s="5">
        <f t="shared" si="218"/>
        <v>50</v>
      </c>
    </row>
    <row r="1291" spans="1:34" x14ac:dyDescent="0.25">
      <c r="A1291" s="5">
        <v>1276</v>
      </c>
      <c r="B1291" s="5" t="s">
        <v>29</v>
      </c>
      <c r="C1291" s="5" t="s">
        <v>38</v>
      </c>
      <c r="D1291" s="5" t="s">
        <v>1642</v>
      </c>
      <c r="E1291" s="15" t="str">
        <f t="shared" si="219"/>
        <v>F001</v>
      </c>
      <c r="F1291" s="15" t="str">
        <f t="shared" si="209"/>
        <v>8254</v>
      </c>
      <c r="G1291" s="15" t="str">
        <f t="shared" si="210"/>
        <v>1-8</v>
      </c>
      <c r="H1291" s="5" t="s">
        <v>1619</v>
      </c>
      <c r="I1291" s="5">
        <f t="shared" si="211"/>
        <v>1</v>
      </c>
      <c r="J1291" s="5">
        <f t="shared" si="212"/>
        <v>2022</v>
      </c>
      <c r="K1291" s="5">
        <f t="shared" si="213"/>
        <v>26</v>
      </c>
      <c r="L1291" s="7">
        <f t="shared" si="214"/>
        <v>44587</v>
      </c>
      <c r="M1291" s="5" t="s">
        <v>1619</v>
      </c>
      <c r="R1291" s="5" t="s">
        <v>219</v>
      </c>
      <c r="S1291" s="5" t="s">
        <v>61</v>
      </c>
      <c r="T1291" s="5" t="s">
        <v>219</v>
      </c>
      <c r="U1291" s="5" t="s">
        <v>1429</v>
      </c>
      <c r="V1291" s="5" t="str">
        <f t="shared" si="215"/>
        <v>maderera y representaciones san lorenzo s.a.c.</v>
      </c>
      <c r="W1291" s="5" t="str">
        <f t="shared" si="216"/>
        <v>MADERERA Y REPRESENTACIONES SAN LORENZO S.A.C.</v>
      </c>
      <c r="X1291" s="5" t="str">
        <f t="shared" si="217"/>
        <v>Maderera Y Representaciones San Lorenzo S.A.C.</v>
      </c>
      <c r="Y1291" s="5">
        <v>20605551832</v>
      </c>
      <c r="Z1291" s="5" t="s">
        <v>34</v>
      </c>
      <c r="AA1291" s="5" t="s">
        <v>35</v>
      </c>
      <c r="AD1291" s="5" t="s">
        <v>36</v>
      </c>
      <c r="AE1291" s="5">
        <v>1355.93</v>
      </c>
      <c r="AF1291" s="5">
        <v>0</v>
      </c>
      <c r="AG1291" s="5">
        <v>244.07</v>
      </c>
      <c r="AH1291" s="5">
        <f t="shared" si="218"/>
        <v>1600</v>
      </c>
    </row>
    <row r="1292" spans="1:34" x14ac:dyDescent="0.25">
      <c r="A1292" s="5">
        <v>1277</v>
      </c>
      <c r="B1292" s="5" t="s">
        <v>29</v>
      </c>
      <c r="C1292" s="5" t="s">
        <v>38</v>
      </c>
      <c r="D1292" s="5" t="s">
        <v>1643</v>
      </c>
      <c r="E1292" s="15" t="str">
        <f t="shared" si="219"/>
        <v>F001</v>
      </c>
      <c r="F1292" s="15" t="str">
        <f t="shared" si="209"/>
        <v>8253</v>
      </c>
      <c r="G1292" s="15" t="str">
        <f t="shared" si="210"/>
        <v>1-8</v>
      </c>
      <c r="H1292" s="5" t="s">
        <v>1644</v>
      </c>
      <c r="I1292" s="5">
        <f t="shared" si="211"/>
        <v>1</v>
      </c>
      <c r="J1292" s="5">
        <f t="shared" si="212"/>
        <v>2022</v>
      </c>
      <c r="K1292" s="5">
        <f t="shared" si="213"/>
        <v>25</v>
      </c>
      <c r="L1292" s="7">
        <f t="shared" si="214"/>
        <v>44586</v>
      </c>
      <c r="M1292" s="5" t="s">
        <v>1644</v>
      </c>
      <c r="R1292" s="5" t="s">
        <v>169</v>
      </c>
      <c r="S1292" s="5" t="s">
        <v>168</v>
      </c>
      <c r="T1292" s="5" t="s">
        <v>169</v>
      </c>
      <c r="U1292" s="5" t="s">
        <v>328</v>
      </c>
      <c r="V1292" s="5" t="str">
        <f t="shared" si="215"/>
        <v>empresa de transporte delgado rodriguez sociedad anonima cerrada</v>
      </c>
      <c r="W1292" s="5" t="str">
        <f t="shared" si="216"/>
        <v>EMPRESA DE TRANSPORTE DELGADO RODRIGUEZ SOCIEDAD ANONIMA CERRADA</v>
      </c>
      <c r="X1292" s="5" t="str">
        <f t="shared" si="217"/>
        <v>Empresa De Transporte Delgado Rodriguez Sociedad Anonima Cerrada</v>
      </c>
      <c r="Y1292" s="5">
        <v>20524458501</v>
      </c>
      <c r="Z1292" s="5" t="s">
        <v>34</v>
      </c>
      <c r="AA1292" s="5" t="s">
        <v>35</v>
      </c>
      <c r="AD1292" s="5" t="s">
        <v>36</v>
      </c>
      <c r="AE1292" s="5">
        <v>593.22</v>
      </c>
      <c r="AF1292" s="5">
        <v>0</v>
      </c>
      <c r="AG1292" s="5">
        <v>106.78</v>
      </c>
      <c r="AH1292" s="5">
        <f t="shared" si="218"/>
        <v>700</v>
      </c>
    </row>
    <row r="1293" spans="1:34" x14ac:dyDescent="0.25">
      <c r="A1293" s="5">
        <v>1278</v>
      </c>
      <c r="B1293" s="5" t="s">
        <v>29</v>
      </c>
      <c r="C1293" s="5" t="s">
        <v>38</v>
      </c>
      <c r="D1293" s="5" t="s">
        <v>1645</v>
      </c>
      <c r="E1293" s="15" t="str">
        <f t="shared" si="219"/>
        <v>F001</v>
      </c>
      <c r="F1293" s="15" t="str">
        <f t="shared" si="209"/>
        <v>8252</v>
      </c>
      <c r="G1293" s="15" t="str">
        <f t="shared" si="210"/>
        <v>1-8</v>
      </c>
      <c r="H1293" s="5" t="s">
        <v>1644</v>
      </c>
      <c r="I1293" s="5">
        <f t="shared" si="211"/>
        <v>1</v>
      </c>
      <c r="J1293" s="5">
        <f t="shared" si="212"/>
        <v>2022</v>
      </c>
      <c r="K1293" s="5">
        <f t="shared" si="213"/>
        <v>25</v>
      </c>
      <c r="L1293" s="7">
        <f t="shared" si="214"/>
        <v>44586</v>
      </c>
      <c r="M1293" s="5" t="s">
        <v>1644</v>
      </c>
      <c r="R1293" s="5" t="s">
        <v>169</v>
      </c>
      <c r="S1293" s="5" t="s">
        <v>168</v>
      </c>
      <c r="T1293" s="5" t="s">
        <v>169</v>
      </c>
      <c r="U1293" s="5" t="s">
        <v>328</v>
      </c>
      <c r="V1293" s="5" t="str">
        <f t="shared" si="215"/>
        <v>empresa de transporte delgado rodriguez sociedad anonima cerrada</v>
      </c>
      <c r="W1293" s="5" t="str">
        <f t="shared" si="216"/>
        <v>EMPRESA DE TRANSPORTE DELGADO RODRIGUEZ SOCIEDAD ANONIMA CERRADA</v>
      </c>
      <c r="X1293" s="5" t="str">
        <f t="shared" si="217"/>
        <v>Empresa De Transporte Delgado Rodriguez Sociedad Anonima Cerrada</v>
      </c>
      <c r="Y1293" s="5">
        <v>20524458501</v>
      </c>
      <c r="Z1293" s="5" t="s">
        <v>34</v>
      </c>
      <c r="AA1293" s="5" t="s">
        <v>35</v>
      </c>
      <c r="AD1293" s="5" t="s">
        <v>36</v>
      </c>
      <c r="AE1293" s="5">
        <v>1016.95</v>
      </c>
      <c r="AF1293" s="5">
        <v>0</v>
      </c>
      <c r="AG1293" s="5">
        <v>183.05</v>
      </c>
      <c r="AH1293" s="5">
        <f t="shared" si="218"/>
        <v>1200</v>
      </c>
    </row>
    <row r="1294" spans="1:34" x14ac:dyDescent="0.25">
      <c r="A1294" s="5">
        <v>1279</v>
      </c>
      <c r="B1294" s="5" t="s">
        <v>29</v>
      </c>
      <c r="C1294" s="5" t="s">
        <v>38</v>
      </c>
      <c r="D1294" s="5" t="s">
        <v>1646</v>
      </c>
      <c r="E1294" s="15" t="str">
        <f t="shared" si="219"/>
        <v>F001</v>
      </c>
      <c r="F1294" s="15" t="str">
        <f t="shared" si="209"/>
        <v>8251</v>
      </c>
      <c r="G1294" s="15" t="str">
        <f t="shared" si="210"/>
        <v>1-8</v>
      </c>
      <c r="H1294" s="5" t="s">
        <v>1644</v>
      </c>
      <c r="I1294" s="5">
        <f t="shared" si="211"/>
        <v>1</v>
      </c>
      <c r="J1294" s="5">
        <f t="shared" si="212"/>
        <v>2022</v>
      </c>
      <c r="K1294" s="5">
        <f t="shared" si="213"/>
        <v>25</v>
      </c>
      <c r="L1294" s="7">
        <f t="shared" si="214"/>
        <v>44586</v>
      </c>
      <c r="M1294" s="5" t="s">
        <v>1644</v>
      </c>
      <c r="R1294" s="5" t="s">
        <v>169</v>
      </c>
      <c r="S1294" s="5" t="s">
        <v>168</v>
      </c>
      <c r="T1294" s="5" t="s">
        <v>169</v>
      </c>
      <c r="U1294" s="5" t="s">
        <v>328</v>
      </c>
      <c r="V1294" s="5" t="str">
        <f t="shared" si="215"/>
        <v>empresa de transporte delgado rodriguez sociedad anonima cerrada</v>
      </c>
      <c r="W1294" s="5" t="str">
        <f t="shared" si="216"/>
        <v>EMPRESA DE TRANSPORTE DELGADO RODRIGUEZ SOCIEDAD ANONIMA CERRADA</v>
      </c>
      <c r="X1294" s="5" t="str">
        <f t="shared" si="217"/>
        <v>Empresa De Transporte Delgado Rodriguez Sociedad Anonima Cerrada</v>
      </c>
      <c r="Y1294" s="5">
        <v>20524458501</v>
      </c>
      <c r="Z1294" s="5" t="s">
        <v>34</v>
      </c>
      <c r="AA1294" s="5" t="s">
        <v>35</v>
      </c>
      <c r="AD1294" s="5" t="s">
        <v>36</v>
      </c>
      <c r="AE1294" s="5">
        <v>686.44</v>
      </c>
      <c r="AF1294" s="5">
        <v>0</v>
      </c>
      <c r="AG1294" s="5">
        <v>123.56</v>
      </c>
      <c r="AH1294" s="5">
        <f t="shared" si="218"/>
        <v>810</v>
      </c>
    </row>
    <row r="1295" spans="1:34" x14ac:dyDescent="0.25">
      <c r="A1295" s="5">
        <v>1280</v>
      </c>
      <c r="B1295" s="5" t="s">
        <v>29</v>
      </c>
      <c r="C1295" s="5" t="s">
        <v>30</v>
      </c>
      <c r="D1295" s="5" t="s">
        <v>1647</v>
      </c>
      <c r="E1295" s="15" t="str">
        <f t="shared" si="219"/>
        <v>B001</v>
      </c>
      <c r="F1295" s="15" t="str">
        <f t="shared" si="209"/>
        <v>16963</v>
      </c>
      <c r="G1295" s="15" t="str">
        <f t="shared" si="210"/>
        <v>1-1</v>
      </c>
      <c r="H1295" s="5" t="s">
        <v>1644</v>
      </c>
      <c r="I1295" s="5">
        <f t="shared" si="211"/>
        <v>1</v>
      </c>
      <c r="J1295" s="5">
        <f t="shared" si="212"/>
        <v>2022</v>
      </c>
      <c r="K1295" s="5">
        <f t="shared" si="213"/>
        <v>25</v>
      </c>
      <c r="L1295" s="7">
        <f t="shared" si="214"/>
        <v>44586</v>
      </c>
      <c r="M1295" s="5" t="s">
        <v>1644</v>
      </c>
      <c r="U1295" s="5" t="s">
        <v>33</v>
      </c>
      <c r="V1295" s="5" t="str">
        <f t="shared" si="215"/>
        <v>clientes - varios</v>
      </c>
      <c r="W1295" s="5" t="str">
        <f t="shared" si="216"/>
        <v>CLIENTES - VARIOS</v>
      </c>
      <c r="X1295" s="5" t="str">
        <f t="shared" si="217"/>
        <v>Clientes - Varios</v>
      </c>
      <c r="Y1295" s="5">
        <v>99999999</v>
      </c>
      <c r="Z1295" s="5" t="s">
        <v>34</v>
      </c>
      <c r="AA1295" s="5" t="s">
        <v>35</v>
      </c>
      <c r="AD1295" s="5" t="s">
        <v>36</v>
      </c>
      <c r="AE1295" s="5">
        <v>101.69</v>
      </c>
      <c r="AF1295" s="5">
        <v>0</v>
      </c>
      <c r="AG1295" s="5">
        <v>18.3</v>
      </c>
      <c r="AH1295" s="5">
        <f t="shared" si="218"/>
        <v>119.99</v>
      </c>
    </row>
    <row r="1296" spans="1:34" x14ac:dyDescent="0.25">
      <c r="A1296" s="5">
        <v>1281</v>
      </c>
      <c r="B1296" s="5" t="s">
        <v>49</v>
      </c>
      <c r="C1296" s="5" t="s">
        <v>30</v>
      </c>
      <c r="D1296" s="5" t="s">
        <v>1648</v>
      </c>
      <c r="E1296" s="15" t="str">
        <f t="shared" si="219"/>
        <v>B003</v>
      </c>
      <c r="F1296" s="15" t="str">
        <f t="shared" si="209"/>
        <v>12498</v>
      </c>
      <c r="G1296" s="15" t="str">
        <f t="shared" si="210"/>
        <v>3-1</v>
      </c>
      <c r="H1296" s="5" t="s">
        <v>1644</v>
      </c>
      <c r="I1296" s="5">
        <f t="shared" si="211"/>
        <v>1</v>
      </c>
      <c r="J1296" s="5">
        <f t="shared" si="212"/>
        <v>2022</v>
      </c>
      <c r="K1296" s="5">
        <f t="shared" si="213"/>
        <v>25</v>
      </c>
      <c r="L1296" s="7">
        <f t="shared" si="214"/>
        <v>44586</v>
      </c>
      <c r="M1296" s="5" t="s">
        <v>1644</v>
      </c>
      <c r="U1296" s="5" t="s">
        <v>33</v>
      </c>
      <c r="V1296" s="5" t="str">
        <f t="shared" si="215"/>
        <v>clientes - varios</v>
      </c>
      <c r="W1296" s="5" t="str">
        <f t="shared" si="216"/>
        <v>CLIENTES - VARIOS</v>
      </c>
      <c r="X1296" s="5" t="str">
        <f t="shared" si="217"/>
        <v>Clientes - Varios</v>
      </c>
      <c r="Y1296" s="5">
        <v>99999999</v>
      </c>
      <c r="Z1296" s="5" t="s">
        <v>34</v>
      </c>
      <c r="AA1296" s="5" t="s">
        <v>35</v>
      </c>
      <c r="AD1296" s="5" t="s">
        <v>36</v>
      </c>
      <c r="AE1296" s="5">
        <v>27.12</v>
      </c>
      <c r="AF1296" s="5">
        <v>0</v>
      </c>
      <c r="AG1296" s="5">
        <v>4.88</v>
      </c>
      <c r="AH1296" s="5">
        <f t="shared" si="218"/>
        <v>32</v>
      </c>
    </row>
    <row r="1297" spans="1:34" x14ac:dyDescent="0.25">
      <c r="A1297" s="5">
        <v>1282</v>
      </c>
      <c r="B1297" s="5" t="s">
        <v>29</v>
      </c>
      <c r="C1297" s="5" t="s">
        <v>38</v>
      </c>
      <c r="D1297" s="5" t="s">
        <v>1649</v>
      </c>
      <c r="E1297" s="15" t="str">
        <f t="shared" si="219"/>
        <v>F001</v>
      </c>
      <c r="F1297" s="15" t="str">
        <f t="shared" ref="F1297:F1360" si="220">IF(LEFT(RIGHT(D1297,5),1)="-",RIGHT(D1297,4),RIGHT(D1297,5))</f>
        <v>8250</v>
      </c>
      <c r="G1297" s="15" t="str">
        <f t="shared" ref="G1297:G1360" si="221">MID(D1297,4,3)</f>
        <v>1-8</v>
      </c>
      <c r="H1297" s="5" t="s">
        <v>1644</v>
      </c>
      <c r="I1297" s="5">
        <f t="shared" ref="I1297:I1360" si="222">MONTH(H1297)</f>
        <v>1</v>
      </c>
      <c r="J1297" s="5">
        <f t="shared" ref="J1297:J1360" si="223">YEAR(H1297)</f>
        <v>2022</v>
      </c>
      <c r="K1297" s="5">
        <f t="shared" ref="K1297:K1360" si="224">DAY(H1297)</f>
        <v>25</v>
      </c>
      <c r="L1297" s="7">
        <f t="shared" ref="L1297:L1360" si="225">DATE(J1297,I1297,K1297)</f>
        <v>44586</v>
      </c>
      <c r="M1297" s="5" t="s">
        <v>1644</v>
      </c>
      <c r="R1297" s="5" t="s">
        <v>92</v>
      </c>
      <c r="S1297" s="5" t="s">
        <v>40</v>
      </c>
      <c r="T1297" s="5" t="s">
        <v>41</v>
      </c>
      <c r="U1297" s="5" t="s">
        <v>200</v>
      </c>
      <c r="V1297" s="5" t="str">
        <f t="shared" ref="V1297:V1360" si="226">LOWER(U1297)</f>
        <v>rodrigo vasquez jesus juan jose</v>
      </c>
      <c r="W1297" s="5" t="str">
        <f t="shared" ref="W1297:W1360" si="227">UPPER(U1297)</f>
        <v>RODRIGO VASQUEZ JESUS JUAN JOSE</v>
      </c>
      <c r="X1297" s="5" t="str">
        <f t="shared" ref="X1297:X1360" si="228">PROPER(W1297)</f>
        <v>Rodrigo Vasquez Jesus Juan Jose</v>
      </c>
      <c r="Y1297" s="5">
        <v>10471184506</v>
      </c>
      <c r="Z1297" s="5" t="s">
        <v>34</v>
      </c>
      <c r="AA1297" s="5" t="s">
        <v>35</v>
      </c>
      <c r="AD1297" s="5" t="s">
        <v>36</v>
      </c>
      <c r="AE1297" s="5">
        <v>110.17</v>
      </c>
      <c r="AF1297" s="5">
        <v>0</v>
      </c>
      <c r="AG1297" s="5">
        <v>19.829999999999998</v>
      </c>
      <c r="AH1297" s="5">
        <f t="shared" ref="AH1297:AH1360" si="229">AE1297+AG1297</f>
        <v>130</v>
      </c>
    </row>
    <row r="1298" spans="1:34" x14ac:dyDescent="0.25">
      <c r="A1298" s="5">
        <v>1283</v>
      </c>
      <c r="B1298" s="5" t="s">
        <v>49</v>
      </c>
      <c r="C1298" s="5" t="s">
        <v>30</v>
      </c>
      <c r="D1298" s="5" t="s">
        <v>1650</v>
      </c>
      <c r="E1298" s="15" t="str">
        <f t="shared" ref="E1298:E1361" si="230">LEFT(D1298,4)</f>
        <v>B003</v>
      </c>
      <c r="F1298" s="15" t="str">
        <f t="shared" si="220"/>
        <v>12497</v>
      </c>
      <c r="G1298" s="15" t="str">
        <f t="shared" si="221"/>
        <v>3-1</v>
      </c>
      <c r="H1298" s="5" t="s">
        <v>1644</v>
      </c>
      <c r="I1298" s="5">
        <f t="shared" si="222"/>
        <v>1</v>
      </c>
      <c r="J1298" s="5">
        <f t="shared" si="223"/>
        <v>2022</v>
      </c>
      <c r="K1298" s="5">
        <f t="shared" si="224"/>
        <v>25</v>
      </c>
      <c r="L1298" s="7">
        <f t="shared" si="225"/>
        <v>44586</v>
      </c>
      <c r="M1298" s="5" t="s">
        <v>1644</v>
      </c>
      <c r="U1298" s="5" t="s">
        <v>33</v>
      </c>
      <c r="V1298" s="5" t="str">
        <f t="shared" si="226"/>
        <v>clientes - varios</v>
      </c>
      <c r="W1298" s="5" t="str">
        <f t="shared" si="227"/>
        <v>CLIENTES - VARIOS</v>
      </c>
      <c r="X1298" s="5" t="str">
        <f t="shared" si="228"/>
        <v>Clientes - Varios</v>
      </c>
      <c r="Y1298" s="5">
        <v>99999999</v>
      </c>
      <c r="Z1298" s="5" t="s">
        <v>34</v>
      </c>
      <c r="AA1298" s="5" t="s">
        <v>35</v>
      </c>
      <c r="AD1298" s="5" t="s">
        <v>36</v>
      </c>
      <c r="AE1298" s="5">
        <v>50.85</v>
      </c>
      <c r="AF1298" s="5">
        <v>0</v>
      </c>
      <c r="AG1298" s="5">
        <v>9.15</v>
      </c>
      <c r="AH1298" s="5">
        <f t="shared" si="229"/>
        <v>60</v>
      </c>
    </row>
    <row r="1299" spans="1:34" x14ac:dyDescent="0.25">
      <c r="A1299" s="5">
        <v>1284</v>
      </c>
      <c r="B1299" s="5" t="s">
        <v>29</v>
      </c>
      <c r="C1299" s="5" t="s">
        <v>30</v>
      </c>
      <c r="D1299" s="5" t="s">
        <v>1651</v>
      </c>
      <c r="E1299" s="15" t="str">
        <f t="shared" si="230"/>
        <v>B001</v>
      </c>
      <c r="F1299" s="15" t="str">
        <f t="shared" si="220"/>
        <v>16962</v>
      </c>
      <c r="G1299" s="15" t="str">
        <f t="shared" si="221"/>
        <v>1-1</v>
      </c>
      <c r="H1299" s="5" t="s">
        <v>1644</v>
      </c>
      <c r="I1299" s="5">
        <f t="shared" si="222"/>
        <v>1</v>
      </c>
      <c r="J1299" s="5">
        <f t="shared" si="223"/>
        <v>2022</v>
      </c>
      <c r="K1299" s="5">
        <f t="shared" si="224"/>
        <v>25</v>
      </c>
      <c r="L1299" s="7">
        <f t="shared" si="225"/>
        <v>44586</v>
      </c>
      <c r="M1299" s="5" t="s">
        <v>1644</v>
      </c>
      <c r="U1299" s="5" t="s">
        <v>33</v>
      </c>
      <c r="V1299" s="5" t="str">
        <f t="shared" si="226"/>
        <v>clientes - varios</v>
      </c>
      <c r="W1299" s="5" t="str">
        <f t="shared" si="227"/>
        <v>CLIENTES - VARIOS</v>
      </c>
      <c r="X1299" s="5" t="str">
        <f t="shared" si="228"/>
        <v>Clientes - Varios</v>
      </c>
      <c r="Y1299" s="5">
        <v>99999999</v>
      </c>
      <c r="Z1299" s="5" t="s">
        <v>34</v>
      </c>
      <c r="AA1299" s="5" t="s">
        <v>35</v>
      </c>
      <c r="AD1299" s="5" t="s">
        <v>36</v>
      </c>
      <c r="AE1299" s="5">
        <v>42.37</v>
      </c>
      <c r="AF1299" s="5">
        <v>0</v>
      </c>
      <c r="AG1299" s="5">
        <v>7.63</v>
      </c>
      <c r="AH1299" s="5">
        <f t="shared" si="229"/>
        <v>50</v>
      </c>
    </row>
    <row r="1300" spans="1:34" x14ac:dyDescent="0.25">
      <c r="A1300" s="5">
        <v>1285</v>
      </c>
      <c r="B1300" s="5" t="s">
        <v>29</v>
      </c>
      <c r="C1300" s="5" t="s">
        <v>38</v>
      </c>
      <c r="D1300" s="5" t="s">
        <v>1652</v>
      </c>
      <c r="E1300" s="15" t="str">
        <f t="shared" si="230"/>
        <v>F001</v>
      </c>
      <c r="F1300" s="15" t="str">
        <f t="shared" si="220"/>
        <v>8249</v>
      </c>
      <c r="G1300" s="15" t="str">
        <f t="shared" si="221"/>
        <v>1-8</v>
      </c>
      <c r="H1300" s="5" t="s">
        <v>1644</v>
      </c>
      <c r="I1300" s="5">
        <f t="shared" si="222"/>
        <v>1</v>
      </c>
      <c r="J1300" s="5">
        <f t="shared" si="223"/>
        <v>2022</v>
      </c>
      <c r="K1300" s="5">
        <f t="shared" si="224"/>
        <v>25</v>
      </c>
      <c r="L1300" s="7">
        <f t="shared" si="225"/>
        <v>44586</v>
      </c>
      <c r="M1300" s="5" t="s">
        <v>1644</v>
      </c>
      <c r="U1300" s="5" t="s">
        <v>1653</v>
      </c>
      <c r="V1300" s="5" t="str">
        <f t="shared" si="226"/>
        <v>he &amp; romero contratistas generales e.i.r.l</v>
      </c>
      <c r="W1300" s="5" t="str">
        <f t="shared" si="227"/>
        <v>HE &amp; ROMERO CONTRATISTAS GENERALES E.I.R.L</v>
      </c>
      <c r="X1300" s="5" t="str">
        <f t="shared" si="228"/>
        <v>He &amp; Romero Contratistas Generales E.I.R.L</v>
      </c>
      <c r="Y1300" s="5">
        <v>20539136101</v>
      </c>
      <c r="Z1300" s="5" t="s">
        <v>34</v>
      </c>
      <c r="AA1300" s="5" t="s">
        <v>35</v>
      </c>
      <c r="AD1300" s="5" t="s">
        <v>36</v>
      </c>
      <c r="AE1300" s="5">
        <v>254.24</v>
      </c>
      <c r="AF1300" s="5">
        <v>0</v>
      </c>
      <c r="AG1300" s="5">
        <v>45.76</v>
      </c>
      <c r="AH1300" s="5">
        <f t="shared" si="229"/>
        <v>300</v>
      </c>
    </row>
    <row r="1301" spans="1:34" x14ac:dyDescent="0.25">
      <c r="A1301" s="5">
        <v>1286</v>
      </c>
      <c r="B1301" s="5" t="s">
        <v>29</v>
      </c>
      <c r="C1301" s="5" t="s">
        <v>38</v>
      </c>
      <c r="D1301" s="5" t="s">
        <v>1654</v>
      </c>
      <c r="E1301" s="15" t="str">
        <f t="shared" si="230"/>
        <v>F001</v>
      </c>
      <c r="F1301" s="15" t="str">
        <f t="shared" si="220"/>
        <v>8248</v>
      </c>
      <c r="G1301" s="15" t="str">
        <f t="shared" si="221"/>
        <v>1-8</v>
      </c>
      <c r="H1301" s="5" t="s">
        <v>1644</v>
      </c>
      <c r="I1301" s="5">
        <f t="shared" si="222"/>
        <v>1</v>
      </c>
      <c r="J1301" s="5">
        <f t="shared" si="223"/>
        <v>2022</v>
      </c>
      <c r="K1301" s="5">
        <f t="shared" si="224"/>
        <v>25</v>
      </c>
      <c r="L1301" s="7">
        <f t="shared" si="225"/>
        <v>44586</v>
      </c>
      <c r="M1301" s="5" t="s">
        <v>1644</v>
      </c>
      <c r="U1301" s="5" t="s">
        <v>1394</v>
      </c>
      <c r="V1301" s="5" t="str">
        <f t="shared" si="226"/>
        <v>north star grangino</v>
      </c>
      <c r="W1301" s="5" t="str">
        <f t="shared" si="227"/>
        <v>NORTH STAR GRANGINO</v>
      </c>
      <c r="X1301" s="5" t="str">
        <f t="shared" si="228"/>
        <v>North Star Grangino</v>
      </c>
      <c r="Y1301" s="5">
        <v>20480762461</v>
      </c>
      <c r="Z1301" s="5" t="s">
        <v>34</v>
      </c>
      <c r="AA1301" s="5" t="s">
        <v>35</v>
      </c>
      <c r="AD1301" s="5" t="s">
        <v>36</v>
      </c>
      <c r="AE1301" s="5">
        <v>558.48</v>
      </c>
      <c r="AF1301" s="5">
        <v>0</v>
      </c>
      <c r="AG1301" s="5">
        <v>100.53</v>
      </c>
      <c r="AH1301" s="5">
        <f t="shared" si="229"/>
        <v>659.01</v>
      </c>
    </row>
    <row r="1302" spans="1:34" x14ac:dyDescent="0.25">
      <c r="A1302" s="5">
        <v>1287</v>
      </c>
      <c r="B1302" s="5" t="s">
        <v>29</v>
      </c>
      <c r="C1302" s="5" t="s">
        <v>38</v>
      </c>
      <c r="D1302" s="5" t="s">
        <v>1655</v>
      </c>
      <c r="E1302" s="15" t="str">
        <f t="shared" si="230"/>
        <v>F001</v>
      </c>
      <c r="F1302" s="15" t="str">
        <f t="shared" si="220"/>
        <v>8247</v>
      </c>
      <c r="G1302" s="15" t="str">
        <f t="shared" si="221"/>
        <v>1-8</v>
      </c>
      <c r="H1302" s="5" t="s">
        <v>1644</v>
      </c>
      <c r="I1302" s="5">
        <f t="shared" si="222"/>
        <v>1</v>
      </c>
      <c r="J1302" s="5">
        <f t="shared" si="223"/>
        <v>2022</v>
      </c>
      <c r="K1302" s="5">
        <f t="shared" si="224"/>
        <v>25</v>
      </c>
      <c r="L1302" s="7">
        <f t="shared" si="225"/>
        <v>44586</v>
      </c>
      <c r="M1302" s="5" t="s">
        <v>1644</v>
      </c>
      <c r="U1302" s="5" t="s">
        <v>1394</v>
      </c>
      <c r="V1302" s="5" t="str">
        <f t="shared" si="226"/>
        <v>north star grangino</v>
      </c>
      <c r="W1302" s="5" t="str">
        <f t="shared" si="227"/>
        <v>NORTH STAR GRANGINO</v>
      </c>
      <c r="X1302" s="5" t="str">
        <f t="shared" si="228"/>
        <v>North Star Grangino</v>
      </c>
      <c r="Y1302" s="5">
        <v>20480762461</v>
      </c>
      <c r="Z1302" s="5" t="s">
        <v>34</v>
      </c>
      <c r="AA1302" s="5" t="s">
        <v>35</v>
      </c>
      <c r="AD1302" s="5" t="s">
        <v>36</v>
      </c>
      <c r="AE1302" s="5">
        <v>188.14</v>
      </c>
      <c r="AF1302" s="5">
        <v>0</v>
      </c>
      <c r="AG1302" s="5">
        <v>33.86</v>
      </c>
      <c r="AH1302" s="5">
        <f t="shared" si="229"/>
        <v>222</v>
      </c>
    </row>
    <row r="1303" spans="1:34" x14ac:dyDescent="0.25">
      <c r="A1303" s="5">
        <v>1288</v>
      </c>
      <c r="B1303" s="5" t="s">
        <v>29</v>
      </c>
      <c r="C1303" s="5" t="s">
        <v>38</v>
      </c>
      <c r="D1303" s="5" t="s">
        <v>1656</v>
      </c>
      <c r="E1303" s="15" t="str">
        <f t="shared" si="230"/>
        <v>F001</v>
      </c>
      <c r="F1303" s="15" t="str">
        <f t="shared" si="220"/>
        <v>8246</v>
      </c>
      <c r="G1303" s="15" t="str">
        <f t="shared" si="221"/>
        <v>1-8</v>
      </c>
      <c r="H1303" s="5" t="s">
        <v>1644</v>
      </c>
      <c r="I1303" s="5">
        <f t="shared" si="222"/>
        <v>1</v>
      </c>
      <c r="J1303" s="5">
        <f t="shared" si="223"/>
        <v>2022</v>
      </c>
      <c r="K1303" s="5">
        <f t="shared" si="224"/>
        <v>25</v>
      </c>
      <c r="L1303" s="7">
        <f t="shared" si="225"/>
        <v>44586</v>
      </c>
      <c r="M1303" s="5" t="s">
        <v>1644</v>
      </c>
      <c r="U1303" s="5" t="s">
        <v>322</v>
      </c>
      <c r="V1303" s="5" t="str">
        <f t="shared" si="226"/>
        <v>banco de la nacion</v>
      </c>
      <c r="W1303" s="5" t="str">
        <f t="shared" si="227"/>
        <v>BANCO DE LA NACION</v>
      </c>
      <c r="X1303" s="5" t="str">
        <f t="shared" si="228"/>
        <v>Banco De La Nacion</v>
      </c>
      <c r="Y1303" s="5">
        <v>20100030595</v>
      </c>
      <c r="Z1303" s="5" t="s">
        <v>34</v>
      </c>
      <c r="AA1303" s="5" t="s">
        <v>35</v>
      </c>
      <c r="AD1303" s="5" t="s">
        <v>36</v>
      </c>
      <c r="AE1303" s="5">
        <v>42.37</v>
      </c>
      <c r="AF1303" s="5">
        <v>0</v>
      </c>
      <c r="AG1303" s="5">
        <v>7.63</v>
      </c>
      <c r="AH1303" s="5">
        <f t="shared" si="229"/>
        <v>50</v>
      </c>
    </row>
    <row r="1304" spans="1:34" x14ac:dyDescent="0.25">
      <c r="A1304" s="5">
        <v>1289</v>
      </c>
      <c r="B1304" s="5" t="s">
        <v>55</v>
      </c>
      <c r="C1304" s="5" t="s">
        <v>38</v>
      </c>
      <c r="D1304" s="5" t="s">
        <v>1657</v>
      </c>
      <c r="E1304" s="15" t="str">
        <f t="shared" si="230"/>
        <v>F002</v>
      </c>
      <c r="F1304" s="15" t="str">
        <f t="shared" si="220"/>
        <v>3444</v>
      </c>
      <c r="G1304" s="15" t="str">
        <f t="shared" si="221"/>
        <v>2-3</v>
      </c>
      <c r="H1304" s="5" t="s">
        <v>1644</v>
      </c>
      <c r="I1304" s="5">
        <f t="shared" si="222"/>
        <v>1</v>
      </c>
      <c r="J1304" s="5">
        <f t="shared" si="223"/>
        <v>2022</v>
      </c>
      <c r="K1304" s="5">
        <f t="shared" si="224"/>
        <v>25</v>
      </c>
      <c r="L1304" s="7">
        <f t="shared" si="225"/>
        <v>44586</v>
      </c>
      <c r="M1304" s="5" t="s">
        <v>1644</v>
      </c>
      <c r="U1304" s="5" t="s">
        <v>1658</v>
      </c>
      <c r="V1304" s="5" t="str">
        <f t="shared" si="226"/>
        <v>segundo campos chavez</v>
      </c>
      <c r="W1304" s="5" t="str">
        <f t="shared" si="227"/>
        <v>SEGUNDO CAMPOS CHAVEZ</v>
      </c>
      <c r="X1304" s="5" t="str">
        <f t="shared" si="228"/>
        <v>Segundo Campos Chavez</v>
      </c>
      <c r="Y1304" s="5">
        <v>10167499088</v>
      </c>
      <c r="Z1304" s="5" t="s">
        <v>34</v>
      </c>
      <c r="AA1304" s="5" t="s">
        <v>35</v>
      </c>
      <c r="AD1304" s="5" t="s">
        <v>36</v>
      </c>
      <c r="AE1304" s="5">
        <v>11.86</v>
      </c>
      <c r="AF1304" s="5">
        <v>0</v>
      </c>
      <c r="AG1304" s="5">
        <v>2.14</v>
      </c>
      <c r="AH1304" s="5">
        <f t="shared" si="229"/>
        <v>14</v>
      </c>
    </row>
    <row r="1305" spans="1:34" x14ac:dyDescent="0.25">
      <c r="A1305" s="5">
        <v>1290</v>
      </c>
      <c r="B1305" s="5" t="s">
        <v>29</v>
      </c>
      <c r="C1305" s="5" t="s">
        <v>38</v>
      </c>
      <c r="D1305" s="5" t="s">
        <v>1659</v>
      </c>
      <c r="E1305" s="15" t="str">
        <f t="shared" si="230"/>
        <v>F001</v>
      </c>
      <c r="F1305" s="15" t="str">
        <f t="shared" si="220"/>
        <v>8245</v>
      </c>
      <c r="G1305" s="15" t="str">
        <f t="shared" si="221"/>
        <v>1-8</v>
      </c>
      <c r="H1305" s="5" t="s">
        <v>1644</v>
      </c>
      <c r="I1305" s="5">
        <f t="shared" si="222"/>
        <v>1</v>
      </c>
      <c r="J1305" s="5">
        <f t="shared" si="223"/>
        <v>2022</v>
      </c>
      <c r="K1305" s="5">
        <f t="shared" si="224"/>
        <v>25</v>
      </c>
      <c r="L1305" s="7">
        <f t="shared" si="225"/>
        <v>44586</v>
      </c>
      <c r="M1305" s="5" t="s">
        <v>1644</v>
      </c>
      <c r="R1305" s="5" t="s">
        <v>271</v>
      </c>
      <c r="S1305" s="5" t="s">
        <v>168</v>
      </c>
      <c r="T1305" s="5" t="s">
        <v>169</v>
      </c>
      <c r="U1305" s="5" t="s">
        <v>1660</v>
      </c>
      <c r="V1305" s="5" t="str">
        <f t="shared" si="226"/>
        <v>sga telecomunicaciones s.a.c</v>
      </c>
      <c r="W1305" s="5" t="str">
        <f t="shared" si="227"/>
        <v>SGA TELECOMUNICACIONES S.A.C</v>
      </c>
      <c r="X1305" s="5" t="str">
        <f t="shared" si="228"/>
        <v>Sga Telecomunicaciones S.A.C</v>
      </c>
      <c r="Y1305" s="5">
        <v>20601262291</v>
      </c>
      <c r="Z1305" s="5" t="s">
        <v>34</v>
      </c>
      <c r="AA1305" s="5" t="s">
        <v>35</v>
      </c>
      <c r="AD1305" s="5" t="s">
        <v>36</v>
      </c>
      <c r="AE1305" s="5">
        <v>186.44</v>
      </c>
      <c r="AF1305" s="5">
        <v>0</v>
      </c>
      <c r="AG1305" s="5">
        <v>33.56</v>
      </c>
      <c r="AH1305" s="5">
        <f t="shared" si="229"/>
        <v>220</v>
      </c>
    </row>
    <row r="1306" spans="1:34" x14ac:dyDescent="0.25">
      <c r="A1306" s="5">
        <v>1291</v>
      </c>
      <c r="B1306" s="5" t="s">
        <v>29</v>
      </c>
      <c r="C1306" s="5" t="s">
        <v>38</v>
      </c>
      <c r="D1306" s="5" t="s">
        <v>1661</v>
      </c>
      <c r="E1306" s="15" t="str">
        <f t="shared" si="230"/>
        <v>F001</v>
      </c>
      <c r="F1306" s="15" t="str">
        <f t="shared" si="220"/>
        <v>8244</v>
      </c>
      <c r="G1306" s="15" t="str">
        <f t="shared" si="221"/>
        <v>1-8</v>
      </c>
      <c r="H1306" s="5" t="s">
        <v>1644</v>
      </c>
      <c r="I1306" s="5">
        <f t="shared" si="222"/>
        <v>1</v>
      </c>
      <c r="J1306" s="5">
        <f t="shared" si="223"/>
        <v>2022</v>
      </c>
      <c r="K1306" s="5">
        <f t="shared" si="224"/>
        <v>25</v>
      </c>
      <c r="L1306" s="7">
        <f t="shared" si="225"/>
        <v>44586</v>
      </c>
      <c r="M1306" s="5" t="s">
        <v>1644</v>
      </c>
      <c r="R1306" s="5" t="s">
        <v>46</v>
      </c>
      <c r="S1306" s="5" t="s">
        <v>40</v>
      </c>
      <c r="T1306" s="5" t="s">
        <v>41</v>
      </c>
      <c r="U1306" s="5" t="s">
        <v>47</v>
      </c>
      <c r="V1306" s="5" t="str">
        <f t="shared" si="226"/>
        <v>"geotecnia t&amp;g laboratorio de suelos, concretos y asfalto e.i.r.l." - "geotecnia t &amp; g e.i.r.l."</v>
      </c>
      <c r="W1306" s="5" t="str">
        <f t="shared" si="227"/>
        <v>"GEOTECNIA T&amp;G LABORATORIO DE SUELOS, CONCRETOS Y ASFALTO E.I.R.L." - "GEOTECNIA T &amp; G E.I.R.L."</v>
      </c>
      <c r="X1306" s="5" t="str">
        <f t="shared" si="228"/>
        <v>"Geotecnia T&amp;G Laboratorio De Suelos, Concretos Y Asfalto E.I.R.L." - "Geotecnia T &amp; G E.I.R.L."</v>
      </c>
      <c r="Y1306" s="5">
        <v>20603409168</v>
      </c>
      <c r="Z1306" s="5" t="s">
        <v>34</v>
      </c>
      <c r="AA1306" s="5" t="s">
        <v>35</v>
      </c>
      <c r="AD1306" s="5" t="s">
        <v>36</v>
      </c>
      <c r="AE1306" s="5">
        <v>139.83000000000001</v>
      </c>
      <c r="AF1306" s="5">
        <v>0</v>
      </c>
      <c r="AG1306" s="5">
        <v>25.17</v>
      </c>
      <c r="AH1306" s="5">
        <f t="shared" si="229"/>
        <v>165</v>
      </c>
    </row>
    <row r="1307" spans="1:34" x14ac:dyDescent="0.25">
      <c r="A1307" s="5">
        <v>1292</v>
      </c>
      <c r="B1307" s="5" t="s">
        <v>29</v>
      </c>
      <c r="C1307" s="5" t="s">
        <v>38</v>
      </c>
      <c r="D1307" s="5" t="s">
        <v>1662</v>
      </c>
      <c r="E1307" s="15" t="str">
        <f t="shared" si="230"/>
        <v>F001</v>
      </c>
      <c r="F1307" s="15" t="str">
        <f t="shared" si="220"/>
        <v>8243</v>
      </c>
      <c r="G1307" s="15" t="str">
        <f t="shared" si="221"/>
        <v>1-8</v>
      </c>
      <c r="H1307" s="5" t="s">
        <v>1644</v>
      </c>
      <c r="I1307" s="5">
        <f t="shared" si="222"/>
        <v>1</v>
      </c>
      <c r="J1307" s="5">
        <f t="shared" si="223"/>
        <v>2022</v>
      </c>
      <c r="K1307" s="5">
        <f t="shared" si="224"/>
        <v>25</v>
      </c>
      <c r="L1307" s="7">
        <f t="shared" si="225"/>
        <v>44586</v>
      </c>
      <c r="M1307" s="5" t="s">
        <v>1644</v>
      </c>
      <c r="R1307" s="5" t="s">
        <v>46</v>
      </c>
      <c r="S1307" s="5" t="s">
        <v>40</v>
      </c>
      <c r="T1307" s="5" t="s">
        <v>41</v>
      </c>
      <c r="U1307" s="5" t="s">
        <v>47</v>
      </c>
      <c r="V1307" s="5" t="str">
        <f t="shared" si="226"/>
        <v>"geotecnia t&amp;g laboratorio de suelos, concretos y asfalto e.i.r.l." - "geotecnia t &amp; g e.i.r.l."</v>
      </c>
      <c r="W1307" s="5" t="str">
        <f t="shared" si="227"/>
        <v>"GEOTECNIA T&amp;G LABORATORIO DE SUELOS, CONCRETOS Y ASFALTO E.I.R.L." - "GEOTECNIA T &amp; G E.I.R.L."</v>
      </c>
      <c r="X1307" s="5" t="str">
        <f t="shared" si="228"/>
        <v>"Geotecnia T&amp;G Laboratorio De Suelos, Concretos Y Asfalto E.I.R.L." - "Geotecnia T &amp; G E.I.R.L."</v>
      </c>
      <c r="Y1307" s="5">
        <v>20603409168</v>
      </c>
      <c r="Z1307" s="5" t="s">
        <v>34</v>
      </c>
      <c r="AA1307" s="5" t="s">
        <v>35</v>
      </c>
      <c r="AD1307" s="5" t="s">
        <v>36</v>
      </c>
      <c r="AE1307" s="5">
        <v>139.83000000000001</v>
      </c>
      <c r="AF1307" s="5">
        <v>0</v>
      </c>
      <c r="AG1307" s="5">
        <v>25.17</v>
      </c>
      <c r="AH1307" s="5">
        <f t="shared" si="229"/>
        <v>165</v>
      </c>
    </row>
    <row r="1308" spans="1:34" x14ac:dyDescent="0.25">
      <c r="A1308" s="5">
        <v>1293</v>
      </c>
      <c r="B1308" s="5" t="s">
        <v>29</v>
      </c>
      <c r="C1308" s="5" t="s">
        <v>38</v>
      </c>
      <c r="D1308" s="5" t="s">
        <v>1663</v>
      </c>
      <c r="E1308" s="15" t="str">
        <f t="shared" si="230"/>
        <v>F001</v>
      </c>
      <c r="F1308" s="15" t="str">
        <f t="shared" si="220"/>
        <v>8242</v>
      </c>
      <c r="G1308" s="15" t="str">
        <f t="shared" si="221"/>
        <v>1-8</v>
      </c>
      <c r="H1308" s="5" t="s">
        <v>1644</v>
      </c>
      <c r="I1308" s="5">
        <f t="shared" si="222"/>
        <v>1</v>
      </c>
      <c r="J1308" s="5">
        <f t="shared" si="223"/>
        <v>2022</v>
      </c>
      <c r="K1308" s="5">
        <f t="shared" si="224"/>
        <v>25</v>
      </c>
      <c r="L1308" s="7">
        <f t="shared" si="225"/>
        <v>44586</v>
      </c>
      <c r="M1308" s="5" t="s">
        <v>1644</v>
      </c>
      <c r="R1308" s="5" t="s">
        <v>1664</v>
      </c>
      <c r="S1308" s="5" t="s">
        <v>61</v>
      </c>
      <c r="T1308" s="5" t="s">
        <v>1665</v>
      </c>
      <c r="U1308" s="5" t="s">
        <v>1666</v>
      </c>
      <c r="V1308" s="5" t="str">
        <f t="shared" si="226"/>
        <v>nace catilluc servicios generales s.a.c.</v>
      </c>
      <c r="W1308" s="5" t="str">
        <f t="shared" si="227"/>
        <v>NACE CATILLUC SERVICIOS GENERALES S.A.C.</v>
      </c>
      <c r="X1308" s="5" t="str">
        <f t="shared" si="228"/>
        <v>Nace Catilluc Servicios Generales S.A.C.</v>
      </c>
      <c r="Y1308" s="5">
        <v>20606853581</v>
      </c>
      <c r="Z1308" s="5" t="s">
        <v>34</v>
      </c>
      <c r="AA1308" s="5" t="s">
        <v>35</v>
      </c>
      <c r="AD1308" s="5" t="s">
        <v>36</v>
      </c>
      <c r="AE1308" s="5">
        <v>254.24</v>
      </c>
      <c r="AF1308" s="5">
        <v>0</v>
      </c>
      <c r="AG1308" s="5">
        <v>45.76</v>
      </c>
      <c r="AH1308" s="5">
        <f t="shared" si="229"/>
        <v>300</v>
      </c>
    </row>
    <row r="1309" spans="1:34" x14ac:dyDescent="0.25">
      <c r="A1309" s="5">
        <v>1294</v>
      </c>
      <c r="B1309" s="5" t="s">
        <v>49</v>
      </c>
      <c r="C1309" s="5" t="s">
        <v>30</v>
      </c>
      <c r="D1309" s="5" t="s">
        <v>1667</v>
      </c>
      <c r="E1309" s="15" t="str">
        <f t="shared" si="230"/>
        <v>B003</v>
      </c>
      <c r="F1309" s="15" t="str">
        <f t="shared" si="220"/>
        <v>12496</v>
      </c>
      <c r="G1309" s="15" t="str">
        <f t="shared" si="221"/>
        <v>3-1</v>
      </c>
      <c r="H1309" s="5" t="s">
        <v>1644</v>
      </c>
      <c r="I1309" s="5">
        <f t="shared" si="222"/>
        <v>1</v>
      </c>
      <c r="J1309" s="5">
        <f t="shared" si="223"/>
        <v>2022</v>
      </c>
      <c r="K1309" s="5">
        <f t="shared" si="224"/>
        <v>25</v>
      </c>
      <c r="L1309" s="7">
        <f t="shared" si="225"/>
        <v>44586</v>
      </c>
      <c r="M1309" s="5" t="s">
        <v>1644</v>
      </c>
      <c r="U1309" s="5" t="s">
        <v>33</v>
      </c>
      <c r="V1309" s="5" t="str">
        <f t="shared" si="226"/>
        <v>clientes - varios</v>
      </c>
      <c r="W1309" s="5" t="str">
        <f t="shared" si="227"/>
        <v>CLIENTES - VARIOS</v>
      </c>
      <c r="X1309" s="5" t="str">
        <f t="shared" si="228"/>
        <v>Clientes - Varios</v>
      </c>
      <c r="Y1309" s="5">
        <v>99999999</v>
      </c>
      <c r="Z1309" s="5" t="s">
        <v>34</v>
      </c>
      <c r="AA1309" s="5" t="s">
        <v>35</v>
      </c>
      <c r="AD1309" s="5" t="s">
        <v>36</v>
      </c>
      <c r="AE1309" s="5">
        <v>49.58</v>
      </c>
      <c r="AF1309" s="5">
        <v>0</v>
      </c>
      <c r="AG1309" s="5">
        <v>8.92</v>
      </c>
      <c r="AH1309" s="5">
        <f t="shared" si="229"/>
        <v>58.5</v>
      </c>
    </row>
    <row r="1310" spans="1:34" x14ac:dyDescent="0.25">
      <c r="A1310" s="5">
        <v>1295</v>
      </c>
      <c r="B1310" s="5" t="s">
        <v>55</v>
      </c>
      <c r="C1310" s="5" t="s">
        <v>38</v>
      </c>
      <c r="D1310" s="5" t="s">
        <v>1668</v>
      </c>
      <c r="E1310" s="15" t="str">
        <f t="shared" si="230"/>
        <v>F002</v>
      </c>
      <c r="F1310" s="15" t="str">
        <f t="shared" si="220"/>
        <v>3443</v>
      </c>
      <c r="G1310" s="15" t="str">
        <f t="shared" si="221"/>
        <v>2-3</v>
      </c>
      <c r="H1310" s="5" t="s">
        <v>1644</v>
      </c>
      <c r="I1310" s="5">
        <f t="shared" si="222"/>
        <v>1</v>
      </c>
      <c r="J1310" s="5">
        <f t="shared" si="223"/>
        <v>2022</v>
      </c>
      <c r="K1310" s="5">
        <f t="shared" si="224"/>
        <v>25</v>
      </c>
      <c r="L1310" s="7">
        <f t="shared" si="225"/>
        <v>44586</v>
      </c>
      <c r="M1310" s="5" t="s">
        <v>1644</v>
      </c>
      <c r="R1310" s="5" t="s">
        <v>87</v>
      </c>
      <c r="S1310" s="5" t="s">
        <v>40</v>
      </c>
      <c r="T1310" s="5" t="s">
        <v>41</v>
      </c>
      <c r="U1310" s="5" t="s">
        <v>1669</v>
      </c>
      <c r="V1310" s="5" t="str">
        <f t="shared" si="226"/>
        <v>nevygas s.a.c.</v>
      </c>
      <c r="W1310" s="5" t="str">
        <f t="shared" si="227"/>
        <v>NEVYGAS S.A.C.</v>
      </c>
      <c r="X1310" s="5" t="str">
        <f t="shared" si="228"/>
        <v>Nevygas S.A.C.</v>
      </c>
      <c r="Y1310" s="5">
        <v>20605811885</v>
      </c>
      <c r="Z1310" s="5" t="s">
        <v>34</v>
      </c>
      <c r="AA1310" s="5" t="s">
        <v>35</v>
      </c>
      <c r="AD1310" s="5" t="s">
        <v>36</v>
      </c>
      <c r="AE1310" s="5">
        <v>101.69</v>
      </c>
      <c r="AF1310" s="5">
        <v>0</v>
      </c>
      <c r="AG1310" s="5">
        <v>18.3</v>
      </c>
      <c r="AH1310" s="5">
        <f t="shared" si="229"/>
        <v>119.99</v>
      </c>
    </row>
    <row r="1311" spans="1:34" x14ac:dyDescent="0.25">
      <c r="A1311" s="5">
        <v>1296</v>
      </c>
      <c r="B1311" s="5" t="s">
        <v>49</v>
      </c>
      <c r="C1311" s="5" t="s">
        <v>30</v>
      </c>
      <c r="D1311" s="5" t="s">
        <v>1670</v>
      </c>
      <c r="E1311" s="15" t="str">
        <f t="shared" si="230"/>
        <v>B003</v>
      </c>
      <c r="F1311" s="15" t="str">
        <f t="shared" si="220"/>
        <v>12495</v>
      </c>
      <c r="G1311" s="15" t="str">
        <f t="shared" si="221"/>
        <v>3-1</v>
      </c>
      <c r="H1311" s="5" t="s">
        <v>1644</v>
      </c>
      <c r="I1311" s="5">
        <f t="shared" si="222"/>
        <v>1</v>
      </c>
      <c r="J1311" s="5">
        <f t="shared" si="223"/>
        <v>2022</v>
      </c>
      <c r="K1311" s="5">
        <f t="shared" si="224"/>
        <v>25</v>
      </c>
      <c r="L1311" s="7">
        <f t="shared" si="225"/>
        <v>44586</v>
      </c>
      <c r="M1311" s="5" t="s">
        <v>1644</v>
      </c>
      <c r="U1311" s="5" t="s">
        <v>33</v>
      </c>
      <c r="V1311" s="5" t="str">
        <f t="shared" si="226"/>
        <v>clientes - varios</v>
      </c>
      <c r="W1311" s="5" t="str">
        <f t="shared" si="227"/>
        <v>CLIENTES - VARIOS</v>
      </c>
      <c r="X1311" s="5" t="str">
        <f t="shared" si="228"/>
        <v>Clientes - Varios</v>
      </c>
      <c r="Y1311" s="5">
        <v>99999999</v>
      </c>
      <c r="Z1311" s="5" t="s">
        <v>34</v>
      </c>
      <c r="AA1311" s="5" t="s">
        <v>35</v>
      </c>
      <c r="AD1311" s="5" t="s">
        <v>36</v>
      </c>
      <c r="AE1311" s="5">
        <v>80.510000000000005</v>
      </c>
      <c r="AF1311" s="5">
        <v>0</v>
      </c>
      <c r="AG1311" s="5">
        <v>14.49</v>
      </c>
      <c r="AH1311" s="5">
        <f t="shared" si="229"/>
        <v>95</v>
      </c>
    </row>
    <row r="1312" spans="1:34" x14ac:dyDescent="0.25">
      <c r="A1312" s="5">
        <v>1297</v>
      </c>
      <c r="B1312" s="5" t="s">
        <v>29</v>
      </c>
      <c r="C1312" s="5" t="s">
        <v>38</v>
      </c>
      <c r="D1312" s="5" t="s">
        <v>1671</v>
      </c>
      <c r="E1312" s="15" t="str">
        <f t="shared" si="230"/>
        <v>F001</v>
      </c>
      <c r="F1312" s="15" t="str">
        <f t="shared" si="220"/>
        <v>8241</v>
      </c>
      <c r="G1312" s="15" t="str">
        <f t="shared" si="221"/>
        <v>1-8</v>
      </c>
      <c r="H1312" s="5" t="s">
        <v>1644</v>
      </c>
      <c r="I1312" s="5">
        <f t="shared" si="222"/>
        <v>1</v>
      </c>
      <c r="J1312" s="5">
        <f t="shared" si="223"/>
        <v>2022</v>
      </c>
      <c r="K1312" s="5">
        <f t="shared" si="224"/>
        <v>25</v>
      </c>
      <c r="L1312" s="7">
        <f t="shared" si="225"/>
        <v>44586</v>
      </c>
      <c r="M1312" s="5" t="s">
        <v>1644</v>
      </c>
      <c r="R1312" s="5" t="s">
        <v>41</v>
      </c>
      <c r="S1312" s="5" t="s">
        <v>40</v>
      </c>
      <c r="T1312" s="5" t="s">
        <v>41</v>
      </c>
      <c r="U1312" s="5" t="s">
        <v>106</v>
      </c>
      <c r="V1312" s="5" t="str">
        <f t="shared" si="226"/>
        <v>casiano maco segundo baltazar</v>
      </c>
      <c r="W1312" s="5" t="str">
        <f t="shared" si="227"/>
        <v>CASIANO MACO SEGUNDO BALTAZAR</v>
      </c>
      <c r="X1312" s="5" t="str">
        <f t="shared" si="228"/>
        <v>Casiano Maco Segundo Baltazar</v>
      </c>
      <c r="Y1312" s="5">
        <v>10432479388</v>
      </c>
      <c r="Z1312" s="5" t="s">
        <v>34</v>
      </c>
      <c r="AA1312" s="5" t="s">
        <v>35</v>
      </c>
      <c r="AD1312" s="5" t="s">
        <v>36</v>
      </c>
      <c r="AE1312" s="5">
        <v>42.37</v>
      </c>
      <c r="AF1312" s="5">
        <v>0</v>
      </c>
      <c r="AG1312" s="5">
        <v>7.63</v>
      </c>
      <c r="AH1312" s="5">
        <f t="shared" si="229"/>
        <v>50</v>
      </c>
    </row>
    <row r="1313" spans="1:34" x14ac:dyDescent="0.25">
      <c r="A1313" s="5">
        <v>1298</v>
      </c>
      <c r="B1313" s="5" t="s">
        <v>29</v>
      </c>
      <c r="C1313" s="5" t="s">
        <v>38</v>
      </c>
      <c r="D1313" s="5" t="s">
        <v>1672</v>
      </c>
      <c r="E1313" s="15" t="str">
        <f t="shared" si="230"/>
        <v>F001</v>
      </c>
      <c r="F1313" s="15" t="str">
        <f t="shared" si="220"/>
        <v>8240</v>
      </c>
      <c r="G1313" s="15" t="str">
        <f t="shared" si="221"/>
        <v>1-8</v>
      </c>
      <c r="H1313" s="5" t="s">
        <v>1644</v>
      </c>
      <c r="I1313" s="5">
        <f t="shared" si="222"/>
        <v>1</v>
      </c>
      <c r="J1313" s="5">
        <f t="shared" si="223"/>
        <v>2022</v>
      </c>
      <c r="K1313" s="5">
        <f t="shared" si="224"/>
        <v>25</v>
      </c>
      <c r="L1313" s="7">
        <f t="shared" si="225"/>
        <v>44586</v>
      </c>
      <c r="M1313" s="5" t="s">
        <v>1644</v>
      </c>
      <c r="R1313" s="5" t="s">
        <v>395</v>
      </c>
      <c r="S1313" s="5" t="s">
        <v>168</v>
      </c>
      <c r="T1313" s="5" t="s">
        <v>169</v>
      </c>
      <c r="U1313" s="5" t="s">
        <v>396</v>
      </c>
      <c r="V1313" s="5" t="str">
        <f t="shared" si="226"/>
        <v>transportes pasamayo s r ltda</v>
      </c>
      <c r="W1313" s="5" t="str">
        <f t="shared" si="227"/>
        <v>TRANSPORTES PASAMAYO S R LTDA</v>
      </c>
      <c r="X1313" s="5" t="str">
        <f t="shared" si="228"/>
        <v>Transportes Pasamayo S R Ltda</v>
      </c>
      <c r="Y1313" s="5">
        <v>20225171719</v>
      </c>
      <c r="Z1313" s="5" t="s">
        <v>34</v>
      </c>
      <c r="AA1313" s="5" t="s">
        <v>35</v>
      </c>
      <c r="AD1313" s="5" t="s">
        <v>36</v>
      </c>
      <c r="AE1313" s="5">
        <v>145.34</v>
      </c>
      <c r="AF1313" s="5">
        <v>0</v>
      </c>
      <c r="AG1313" s="5">
        <v>26.16</v>
      </c>
      <c r="AH1313" s="5">
        <f t="shared" si="229"/>
        <v>171.5</v>
      </c>
    </row>
    <row r="1314" spans="1:34" x14ac:dyDescent="0.25">
      <c r="A1314" s="5">
        <v>1299</v>
      </c>
      <c r="B1314" s="5" t="s">
        <v>49</v>
      </c>
      <c r="C1314" s="5" t="s">
        <v>30</v>
      </c>
      <c r="D1314" s="5" t="s">
        <v>1673</v>
      </c>
      <c r="E1314" s="15" t="str">
        <f t="shared" si="230"/>
        <v>B003</v>
      </c>
      <c r="F1314" s="15" t="str">
        <f t="shared" si="220"/>
        <v>12494</v>
      </c>
      <c r="G1314" s="15" t="str">
        <f t="shared" si="221"/>
        <v>3-1</v>
      </c>
      <c r="H1314" s="5" t="s">
        <v>1644</v>
      </c>
      <c r="I1314" s="5">
        <f t="shared" si="222"/>
        <v>1</v>
      </c>
      <c r="J1314" s="5">
        <f t="shared" si="223"/>
        <v>2022</v>
      </c>
      <c r="K1314" s="5">
        <f t="shared" si="224"/>
        <v>25</v>
      </c>
      <c r="L1314" s="7">
        <f t="shared" si="225"/>
        <v>44586</v>
      </c>
      <c r="M1314" s="5" t="s">
        <v>1644</v>
      </c>
      <c r="U1314" s="5" t="s">
        <v>33</v>
      </c>
      <c r="V1314" s="5" t="str">
        <f t="shared" si="226"/>
        <v>clientes - varios</v>
      </c>
      <c r="W1314" s="5" t="str">
        <f t="shared" si="227"/>
        <v>CLIENTES - VARIOS</v>
      </c>
      <c r="X1314" s="5" t="str">
        <f t="shared" si="228"/>
        <v>Clientes - Varios</v>
      </c>
      <c r="Y1314" s="5">
        <v>99999999</v>
      </c>
      <c r="Z1314" s="5" t="s">
        <v>34</v>
      </c>
      <c r="AA1314" s="5" t="s">
        <v>35</v>
      </c>
      <c r="AD1314" s="5" t="s">
        <v>36</v>
      </c>
      <c r="AE1314" s="5">
        <v>508.47</v>
      </c>
      <c r="AF1314" s="5">
        <v>0</v>
      </c>
      <c r="AG1314" s="5">
        <v>91.53</v>
      </c>
      <c r="AH1314" s="5">
        <f t="shared" si="229"/>
        <v>600</v>
      </c>
    </row>
    <row r="1315" spans="1:34" x14ac:dyDescent="0.25">
      <c r="A1315" s="5">
        <v>1300</v>
      </c>
      <c r="B1315" s="5" t="s">
        <v>49</v>
      </c>
      <c r="C1315" s="5" t="s">
        <v>30</v>
      </c>
      <c r="D1315" s="5" t="s">
        <v>1674</v>
      </c>
      <c r="E1315" s="15" t="str">
        <f t="shared" si="230"/>
        <v>B003</v>
      </c>
      <c r="F1315" s="15" t="str">
        <f t="shared" si="220"/>
        <v>12493</v>
      </c>
      <c r="G1315" s="15" t="str">
        <f t="shared" si="221"/>
        <v>3-1</v>
      </c>
      <c r="H1315" s="5" t="s">
        <v>1644</v>
      </c>
      <c r="I1315" s="5">
        <f t="shared" si="222"/>
        <v>1</v>
      </c>
      <c r="J1315" s="5">
        <f t="shared" si="223"/>
        <v>2022</v>
      </c>
      <c r="K1315" s="5">
        <f t="shared" si="224"/>
        <v>25</v>
      </c>
      <c r="L1315" s="7">
        <f t="shared" si="225"/>
        <v>44586</v>
      </c>
      <c r="M1315" s="5" t="s">
        <v>1644</v>
      </c>
      <c r="U1315" s="5" t="s">
        <v>33</v>
      </c>
      <c r="V1315" s="5" t="str">
        <f t="shared" si="226"/>
        <v>clientes - varios</v>
      </c>
      <c r="W1315" s="5" t="str">
        <f t="shared" si="227"/>
        <v>CLIENTES - VARIOS</v>
      </c>
      <c r="X1315" s="5" t="str">
        <f t="shared" si="228"/>
        <v>Clientes - Varios</v>
      </c>
      <c r="Y1315" s="5">
        <v>99999999</v>
      </c>
      <c r="Z1315" s="5" t="s">
        <v>34</v>
      </c>
      <c r="AA1315" s="5" t="s">
        <v>35</v>
      </c>
      <c r="AD1315" s="5" t="s">
        <v>36</v>
      </c>
      <c r="AE1315" s="5">
        <v>508.47</v>
      </c>
      <c r="AF1315" s="5">
        <v>0</v>
      </c>
      <c r="AG1315" s="5">
        <v>91.53</v>
      </c>
      <c r="AH1315" s="5">
        <f t="shared" si="229"/>
        <v>600</v>
      </c>
    </row>
    <row r="1316" spans="1:34" x14ac:dyDescent="0.25">
      <c r="A1316" s="5">
        <v>1301</v>
      </c>
      <c r="B1316" s="5" t="s">
        <v>49</v>
      </c>
      <c r="C1316" s="5" t="s">
        <v>30</v>
      </c>
      <c r="D1316" s="5" t="s">
        <v>1675</v>
      </c>
      <c r="E1316" s="15" t="str">
        <f t="shared" si="230"/>
        <v>B003</v>
      </c>
      <c r="F1316" s="15" t="str">
        <f t="shared" si="220"/>
        <v>12492</v>
      </c>
      <c r="G1316" s="15" t="str">
        <f t="shared" si="221"/>
        <v>3-1</v>
      </c>
      <c r="H1316" s="5" t="s">
        <v>1644</v>
      </c>
      <c r="I1316" s="5">
        <f t="shared" si="222"/>
        <v>1</v>
      </c>
      <c r="J1316" s="5">
        <f t="shared" si="223"/>
        <v>2022</v>
      </c>
      <c r="K1316" s="5">
        <f t="shared" si="224"/>
        <v>25</v>
      </c>
      <c r="L1316" s="7">
        <f t="shared" si="225"/>
        <v>44586</v>
      </c>
      <c r="M1316" s="5" t="s">
        <v>1644</v>
      </c>
      <c r="U1316" s="5" t="s">
        <v>33</v>
      </c>
      <c r="V1316" s="5" t="str">
        <f t="shared" si="226"/>
        <v>clientes - varios</v>
      </c>
      <c r="W1316" s="5" t="str">
        <f t="shared" si="227"/>
        <v>CLIENTES - VARIOS</v>
      </c>
      <c r="X1316" s="5" t="str">
        <f t="shared" si="228"/>
        <v>Clientes - Varios</v>
      </c>
      <c r="Y1316" s="5">
        <v>99999999</v>
      </c>
      <c r="Z1316" s="5" t="s">
        <v>34</v>
      </c>
      <c r="AA1316" s="5" t="s">
        <v>35</v>
      </c>
      <c r="AD1316" s="5" t="s">
        <v>36</v>
      </c>
      <c r="AE1316" s="5">
        <v>508.47</v>
      </c>
      <c r="AF1316" s="5">
        <v>0</v>
      </c>
      <c r="AG1316" s="5">
        <v>91.53</v>
      </c>
      <c r="AH1316" s="5">
        <f t="shared" si="229"/>
        <v>600</v>
      </c>
    </row>
    <row r="1317" spans="1:34" x14ac:dyDescent="0.25">
      <c r="A1317" s="5">
        <v>1302</v>
      </c>
      <c r="B1317" s="5" t="s">
        <v>49</v>
      </c>
      <c r="C1317" s="5" t="s">
        <v>30</v>
      </c>
      <c r="D1317" s="5" t="s">
        <v>1676</v>
      </c>
      <c r="E1317" s="15" t="str">
        <f t="shared" si="230"/>
        <v>B003</v>
      </c>
      <c r="F1317" s="15" t="str">
        <f t="shared" si="220"/>
        <v>12491</v>
      </c>
      <c r="G1317" s="15" t="str">
        <f t="shared" si="221"/>
        <v>3-1</v>
      </c>
      <c r="H1317" s="5" t="s">
        <v>1644</v>
      </c>
      <c r="I1317" s="5">
        <f t="shared" si="222"/>
        <v>1</v>
      </c>
      <c r="J1317" s="5">
        <f t="shared" si="223"/>
        <v>2022</v>
      </c>
      <c r="K1317" s="5">
        <f t="shared" si="224"/>
        <v>25</v>
      </c>
      <c r="L1317" s="7">
        <f t="shared" si="225"/>
        <v>44586</v>
      </c>
      <c r="M1317" s="5" t="s">
        <v>1644</v>
      </c>
      <c r="U1317" s="5" t="s">
        <v>33</v>
      </c>
      <c r="V1317" s="5" t="str">
        <f t="shared" si="226"/>
        <v>clientes - varios</v>
      </c>
      <c r="W1317" s="5" t="str">
        <f t="shared" si="227"/>
        <v>CLIENTES - VARIOS</v>
      </c>
      <c r="X1317" s="5" t="str">
        <f t="shared" si="228"/>
        <v>Clientes - Varios</v>
      </c>
      <c r="Y1317" s="5">
        <v>99999999</v>
      </c>
      <c r="Z1317" s="5" t="s">
        <v>34</v>
      </c>
      <c r="AA1317" s="5" t="s">
        <v>35</v>
      </c>
      <c r="AD1317" s="5" t="s">
        <v>36</v>
      </c>
      <c r="AE1317" s="5">
        <v>508.47</v>
      </c>
      <c r="AF1317" s="5">
        <v>0</v>
      </c>
      <c r="AG1317" s="5">
        <v>91.53</v>
      </c>
      <c r="AH1317" s="5">
        <f t="shared" si="229"/>
        <v>600</v>
      </c>
    </row>
    <row r="1318" spans="1:34" x14ac:dyDescent="0.25">
      <c r="A1318" s="5">
        <v>1303</v>
      </c>
      <c r="B1318" s="5" t="s">
        <v>49</v>
      </c>
      <c r="C1318" s="5" t="s">
        <v>30</v>
      </c>
      <c r="D1318" s="5" t="s">
        <v>1677</v>
      </c>
      <c r="E1318" s="15" t="str">
        <f t="shared" si="230"/>
        <v>B003</v>
      </c>
      <c r="F1318" s="15" t="str">
        <f t="shared" si="220"/>
        <v>12490</v>
      </c>
      <c r="G1318" s="15" t="str">
        <f t="shared" si="221"/>
        <v>3-1</v>
      </c>
      <c r="H1318" s="5" t="s">
        <v>1644</v>
      </c>
      <c r="I1318" s="5">
        <f t="shared" si="222"/>
        <v>1</v>
      </c>
      <c r="J1318" s="5">
        <f t="shared" si="223"/>
        <v>2022</v>
      </c>
      <c r="K1318" s="5">
        <f t="shared" si="224"/>
        <v>25</v>
      </c>
      <c r="L1318" s="7">
        <f t="shared" si="225"/>
        <v>44586</v>
      </c>
      <c r="M1318" s="5" t="s">
        <v>1644</v>
      </c>
      <c r="U1318" s="5" t="s">
        <v>33</v>
      </c>
      <c r="V1318" s="5" t="str">
        <f t="shared" si="226"/>
        <v>clientes - varios</v>
      </c>
      <c r="W1318" s="5" t="str">
        <f t="shared" si="227"/>
        <v>CLIENTES - VARIOS</v>
      </c>
      <c r="X1318" s="5" t="str">
        <f t="shared" si="228"/>
        <v>Clientes - Varios</v>
      </c>
      <c r="Y1318" s="5">
        <v>99999999</v>
      </c>
      <c r="Z1318" s="5" t="s">
        <v>34</v>
      </c>
      <c r="AA1318" s="5" t="s">
        <v>35</v>
      </c>
      <c r="AD1318" s="5" t="s">
        <v>36</v>
      </c>
      <c r="AE1318" s="5">
        <v>508.47</v>
      </c>
      <c r="AF1318" s="5">
        <v>0</v>
      </c>
      <c r="AG1318" s="5">
        <v>91.53</v>
      </c>
      <c r="AH1318" s="5">
        <f t="shared" si="229"/>
        <v>600</v>
      </c>
    </row>
    <row r="1319" spans="1:34" x14ac:dyDescent="0.25">
      <c r="A1319" s="5">
        <v>1304</v>
      </c>
      <c r="B1319" s="5" t="s">
        <v>55</v>
      </c>
      <c r="C1319" s="5" t="s">
        <v>30</v>
      </c>
      <c r="D1319" s="5" t="s">
        <v>1678</v>
      </c>
      <c r="E1319" s="15" t="str">
        <f t="shared" si="230"/>
        <v>B002</v>
      </c>
      <c r="F1319" s="15" t="str">
        <f t="shared" si="220"/>
        <v>15918</v>
      </c>
      <c r="G1319" s="15" t="str">
        <f t="shared" si="221"/>
        <v>2-1</v>
      </c>
      <c r="H1319" s="5" t="s">
        <v>1644</v>
      </c>
      <c r="I1319" s="5">
        <f t="shared" si="222"/>
        <v>1</v>
      </c>
      <c r="J1319" s="5">
        <f t="shared" si="223"/>
        <v>2022</v>
      </c>
      <c r="K1319" s="5">
        <f t="shared" si="224"/>
        <v>25</v>
      </c>
      <c r="L1319" s="7">
        <f t="shared" si="225"/>
        <v>44586</v>
      </c>
      <c r="M1319" s="5" t="s">
        <v>1644</v>
      </c>
      <c r="U1319" s="5" t="s">
        <v>33</v>
      </c>
      <c r="V1319" s="5" t="str">
        <f t="shared" si="226"/>
        <v>clientes - varios</v>
      </c>
      <c r="W1319" s="5" t="str">
        <f t="shared" si="227"/>
        <v>CLIENTES - VARIOS</v>
      </c>
      <c r="X1319" s="5" t="str">
        <f t="shared" si="228"/>
        <v>Clientes - Varios</v>
      </c>
      <c r="Y1319" s="5">
        <v>99999999</v>
      </c>
      <c r="Z1319" s="5" t="s">
        <v>34</v>
      </c>
      <c r="AA1319" s="5" t="s">
        <v>35</v>
      </c>
      <c r="AD1319" s="5" t="s">
        <v>36</v>
      </c>
      <c r="AE1319" s="5">
        <v>508.47</v>
      </c>
      <c r="AF1319" s="5">
        <v>0</v>
      </c>
      <c r="AG1319" s="5">
        <v>91.53</v>
      </c>
      <c r="AH1319" s="5">
        <f t="shared" si="229"/>
        <v>600</v>
      </c>
    </row>
    <row r="1320" spans="1:34" x14ac:dyDescent="0.25">
      <c r="A1320" s="5">
        <v>1305</v>
      </c>
      <c r="B1320" s="5" t="s">
        <v>55</v>
      </c>
      <c r="C1320" s="5" t="s">
        <v>30</v>
      </c>
      <c r="D1320" s="5" t="s">
        <v>1679</v>
      </c>
      <c r="E1320" s="15" t="str">
        <f t="shared" si="230"/>
        <v>B002</v>
      </c>
      <c r="F1320" s="15" t="str">
        <f t="shared" si="220"/>
        <v>15917</v>
      </c>
      <c r="G1320" s="15" t="str">
        <f t="shared" si="221"/>
        <v>2-1</v>
      </c>
      <c r="H1320" s="5" t="s">
        <v>1644</v>
      </c>
      <c r="I1320" s="5">
        <f t="shared" si="222"/>
        <v>1</v>
      </c>
      <c r="J1320" s="5">
        <f t="shared" si="223"/>
        <v>2022</v>
      </c>
      <c r="K1320" s="5">
        <f t="shared" si="224"/>
        <v>25</v>
      </c>
      <c r="L1320" s="7">
        <f t="shared" si="225"/>
        <v>44586</v>
      </c>
      <c r="M1320" s="5" t="s">
        <v>1644</v>
      </c>
      <c r="U1320" s="5" t="s">
        <v>33</v>
      </c>
      <c r="V1320" s="5" t="str">
        <f t="shared" si="226"/>
        <v>clientes - varios</v>
      </c>
      <c r="W1320" s="5" t="str">
        <f t="shared" si="227"/>
        <v>CLIENTES - VARIOS</v>
      </c>
      <c r="X1320" s="5" t="str">
        <f t="shared" si="228"/>
        <v>Clientes - Varios</v>
      </c>
      <c r="Y1320" s="5">
        <v>99999999</v>
      </c>
      <c r="Z1320" s="5" t="s">
        <v>34</v>
      </c>
      <c r="AA1320" s="5" t="s">
        <v>35</v>
      </c>
      <c r="AD1320" s="5" t="s">
        <v>36</v>
      </c>
      <c r="AE1320" s="5">
        <v>508.47</v>
      </c>
      <c r="AF1320" s="5">
        <v>0</v>
      </c>
      <c r="AG1320" s="5">
        <v>91.53</v>
      </c>
      <c r="AH1320" s="5">
        <f t="shared" si="229"/>
        <v>600</v>
      </c>
    </row>
    <row r="1321" spans="1:34" x14ac:dyDescent="0.25">
      <c r="A1321" s="5">
        <v>1306</v>
      </c>
      <c r="B1321" s="5" t="s">
        <v>55</v>
      </c>
      <c r="C1321" s="5" t="s">
        <v>30</v>
      </c>
      <c r="D1321" s="5" t="s">
        <v>1680</v>
      </c>
      <c r="E1321" s="15" t="str">
        <f t="shared" si="230"/>
        <v>B002</v>
      </c>
      <c r="F1321" s="15" t="str">
        <f t="shared" si="220"/>
        <v>15916</v>
      </c>
      <c r="G1321" s="15" t="str">
        <f t="shared" si="221"/>
        <v>2-1</v>
      </c>
      <c r="H1321" s="5" t="s">
        <v>1644</v>
      </c>
      <c r="I1321" s="5">
        <f t="shared" si="222"/>
        <v>1</v>
      </c>
      <c r="J1321" s="5">
        <f t="shared" si="223"/>
        <v>2022</v>
      </c>
      <c r="K1321" s="5">
        <f t="shared" si="224"/>
        <v>25</v>
      </c>
      <c r="L1321" s="7">
        <f t="shared" si="225"/>
        <v>44586</v>
      </c>
      <c r="M1321" s="5" t="s">
        <v>1644</v>
      </c>
      <c r="U1321" s="5" t="s">
        <v>33</v>
      </c>
      <c r="V1321" s="5" t="str">
        <f t="shared" si="226"/>
        <v>clientes - varios</v>
      </c>
      <c r="W1321" s="5" t="str">
        <f t="shared" si="227"/>
        <v>CLIENTES - VARIOS</v>
      </c>
      <c r="X1321" s="5" t="str">
        <f t="shared" si="228"/>
        <v>Clientes - Varios</v>
      </c>
      <c r="Y1321" s="5">
        <v>99999999</v>
      </c>
      <c r="Z1321" s="5" t="s">
        <v>34</v>
      </c>
      <c r="AA1321" s="5" t="s">
        <v>35</v>
      </c>
      <c r="AD1321" s="5" t="s">
        <v>36</v>
      </c>
      <c r="AE1321" s="5">
        <v>508.47</v>
      </c>
      <c r="AF1321" s="5">
        <v>0</v>
      </c>
      <c r="AG1321" s="5">
        <v>91.53</v>
      </c>
      <c r="AH1321" s="5">
        <f t="shared" si="229"/>
        <v>600</v>
      </c>
    </row>
    <row r="1322" spans="1:34" x14ac:dyDescent="0.25">
      <c r="A1322" s="5">
        <v>1307</v>
      </c>
      <c r="B1322" s="5" t="s">
        <v>55</v>
      </c>
      <c r="C1322" s="5" t="s">
        <v>30</v>
      </c>
      <c r="D1322" s="5" t="s">
        <v>1681</v>
      </c>
      <c r="E1322" s="15" t="str">
        <f t="shared" si="230"/>
        <v>B002</v>
      </c>
      <c r="F1322" s="15" t="str">
        <f t="shared" si="220"/>
        <v>15915</v>
      </c>
      <c r="G1322" s="15" t="str">
        <f t="shared" si="221"/>
        <v>2-1</v>
      </c>
      <c r="H1322" s="5" t="s">
        <v>1644</v>
      </c>
      <c r="I1322" s="5">
        <f t="shared" si="222"/>
        <v>1</v>
      </c>
      <c r="J1322" s="5">
        <f t="shared" si="223"/>
        <v>2022</v>
      </c>
      <c r="K1322" s="5">
        <f t="shared" si="224"/>
        <v>25</v>
      </c>
      <c r="L1322" s="7">
        <f t="shared" si="225"/>
        <v>44586</v>
      </c>
      <c r="M1322" s="5" t="s">
        <v>1644</v>
      </c>
      <c r="U1322" s="5" t="s">
        <v>33</v>
      </c>
      <c r="V1322" s="5" t="str">
        <f t="shared" si="226"/>
        <v>clientes - varios</v>
      </c>
      <c r="W1322" s="5" t="str">
        <f t="shared" si="227"/>
        <v>CLIENTES - VARIOS</v>
      </c>
      <c r="X1322" s="5" t="str">
        <f t="shared" si="228"/>
        <v>Clientes - Varios</v>
      </c>
      <c r="Y1322" s="5">
        <v>99999999</v>
      </c>
      <c r="Z1322" s="5" t="s">
        <v>34</v>
      </c>
      <c r="AA1322" s="5" t="s">
        <v>35</v>
      </c>
      <c r="AD1322" s="5" t="s">
        <v>36</v>
      </c>
      <c r="AE1322" s="5">
        <v>508.47</v>
      </c>
      <c r="AF1322" s="5">
        <v>0</v>
      </c>
      <c r="AG1322" s="5">
        <v>91.53</v>
      </c>
      <c r="AH1322" s="5">
        <f t="shared" si="229"/>
        <v>600</v>
      </c>
    </row>
    <row r="1323" spans="1:34" x14ac:dyDescent="0.25">
      <c r="A1323" s="5">
        <v>1308</v>
      </c>
      <c r="B1323" s="5" t="s">
        <v>29</v>
      </c>
      <c r="C1323" s="5" t="s">
        <v>30</v>
      </c>
      <c r="D1323" s="5" t="s">
        <v>1682</v>
      </c>
      <c r="E1323" s="15" t="str">
        <f t="shared" si="230"/>
        <v>B001</v>
      </c>
      <c r="F1323" s="15" t="str">
        <f t="shared" si="220"/>
        <v>16961</v>
      </c>
      <c r="G1323" s="15" t="str">
        <f t="shared" si="221"/>
        <v>1-1</v>
      </c>
      <c r="H1323" s="5" t="s">
        <v>1644</v>
      </c>
      <c r="I1323" s="5">
        <f t="shared" si="222"/>
        <v>1</v>
      </c>
      <c r="J1323" s="5">
        <f t="shared" si="223"/>
        <v>2022</v>
      </c>
      <c r="K1323" s="5">
        <f t="shared" si="224"/>
        <v>25</v>
      </c>
      <c r="L1323" s="7">
        <f t="shared" si="225"/>
        <v>44586</v>
      </c>
      <c r="M1323" s="5" t="s">
        <v>1644</v>
      </c>
      <c r="U1323" s="5" t="s">
        <v>33</v>
      </c>
      <c r="V1323" s="5" t="str">
        <f t="shared" si="226"/>
        <v>clientes - varios</v>
      </c>
      <c r="W1323" s="5" t="str">
        <f t="shared" si="227"/>
        <v>CLIENTES - VARIOS</v>
      </c>
      <c r="X1323" s="5" t="str">
        <f t="shared" si="228"/>
        <v>Clientes - Varios</v>
      </c>
      <c r="Y1323" s="5">
        <v>99999999</v>
      </c>
      <c r="Z1323" s="5" t="s">
        <v>34</v>
      </c>
      <c r="AA1323" s="5" t="s">
        <v>35</v>
      </c>
      <c r="AD1323" s="5" t="s">
        <v>36</v>
      </c>
      <c r="AE1323" s="5">
        <v>508.47</v>
      </c>
      <c r="AF1323" s="5">
        <v>0</v>
      </c>
      <c r="AG1323" s="5">
        <v>91.53</v>
      </c>
      <c r="AH1323" s="5">
        <f t="shared" si="229"/>
        <v>600</v>
      </c>
    </row>
    <row r="1324" spans="1:34" x14ac:dyDescent="0.25">
      <c r="A1324" s="5">
        <v>1309</v>
      </c>
      <c r="B1324" s="5" t="s">
        <v>29</v>
      </c>
      <c r="C1324" s="5" t="s">
        <v>30</v>
      </c>
      <c r="D1324" s="5" t="s">
        <v>1683</v>
      </c>
      <c r="E1324" s="15" t="str">
        <f t="shared" si="230"/>
        <v>B001</v>
      </c>
      <c r="F1324" s="15" t="str">
        <f t="shared" si="220"/>
        <v>16960</v>
      </c>
      <c r="G1324" s="15" t="str">
        <f t="shared" si="221"/>
        <v>1-1</v>
      </c>
      <c r="H1324" s="5" t="s">
        <v>1644</v>
      </c>
      <c r="I1324" s="5">
        <f t="shared" si="222"/>
        <v>1</v>
      </c>
      <c r="J1324" s="5">
        <f t="shared" si="223"/>
        <v>2022</v>
      </c>
      <c r="K1324" s="5">
        <f t="shared" si="224"/>
        <v>25</v>
      </c>
      <c r="L1324" s="7">
        <f t="shared" si="225"/>
        <v>44586</v>
      </c>
      <c r="M1324" s="5" t="s">
        <v>1644</v>
      </c>
      <c r="U1324" s="5" t="s">
        <v>33</v>
      </c>
      <c r="V1324" s="5" t="str">
        <f t="shared" si="226"/>
        <v>clientes - varios</v>
      </c>
      <c r="W1324" s="5" t="str">
        <f t="shared" si="227"/>
        <v>CLIENTES - VARIOS</v>
      </c>
      <c r="X1324" s="5" t="str">
        <f t="shared" si="228"/>
        <v>Clientes - Varios</v>
      </c>
      <c r="Y1324" s="5">
        <v>99999999</v>
      </c>
      <c r="Z1324" s="5" t="s">
        <v>34</v>
      </c>
      <c r="AA1324" s="5" t="s">
        <v>35</v>
      </c>
      <c r="AD1324" s="5" t="s">
        <v>36</v>
      </c>
      <c r="AE1324" s="5">
        <v>508.47</v>
      </c>
      <c r="AF1324" s="5">
        <v>0</v>
      </c>
      <c r="AG1324" s="5">
        <v>91.53</v>
      </c>
      <c r="AH1324" s="5">
        <f t="shared" si="229"/>
        <v>600</v>
      </c>
    </row>
    <row r="1325" spans="1:34" x14ac:dyDescent="0.25">
      <c r="A1325" s="5">
        <v>1310</v>
      </c>
      <c r="B1325" s="5" t="s">
        <v>29</v>
      </c>
      <c r="C1325" s="5" t="s">
        <v>30</v>
      </c>
      <c r="D1325" s="5" t="s">
        <v>1684</v>
      </c>
      <c r="E1325" s="15" t="str">
        <f t="shared" si="230"/>
        <v>B001</v>
      </c>
      <c r="F1325" s="15" t="str">
        <f t="shared" si="220"/>
        <v>16959</v>
      </c>
      <c r="G1325" s="15" t="str">
        <f t="shared" si="221"/>
        <v>1-1</v>
      </c>
      <c r="H1325" s="5" t="s">
        <v>1644</v>
      </c>
      <c r="I1325" s="5">
        <f t="shared" si="222"/>
        <v>1</v>
      </c>
      <c r="J1325" s="5">
        <f t="shared" si="223"/>
        <v>2022</v>
      </c>
      <c r="K1325" s="5">
        <f t="shared" si="224"/>
        <v>25</v>
      </c>
      <c r="L1325" s="7">
        <f t="shared" si="225"/>
        <v>44586</v>
      </c>
      <c r="M1325" s="5" t="s">
        <v>1644</v>
      </c>
      <c r="U1325" s="5" t="s">
        <v>33</v>
      </c>
      <c r="V1325" s="5" t="str">
        <f t="shared" si="226"/>
        <v>clientes - varios</v>
      </c>
      <c r="W1325" s="5" t="str">
        <f t="shared" si="227"/>
        <v>CLIENTES - VARIOS</v>
      </c>
      <c r="X1325" s="5" t="str">
        <f t="shared" si="228"/>
        <v>Clientes - Varios</v>
      </c>
      <c r="Y1325" s="5">
        <v>99999999</v>
      </c>
      <c r="Z1325" s="5" t="s">
        <v>34</v>
      </c>
      <c r="AA1325" s="5" t="s">
        <v>35</v>
      </c>
      <c r="AD1325" s="5" t="s">
        <v>36</v>
      </c>
      <c r="AE1325" s="5">
        <v>508.47</v>
      </c>
      <c r="AF1325" s="5">
        <v>0</v>
      </c>
      <c r="AG1325" s="5">
        <v>91.53</v>
      </c>
      <c r="AH1325" s="5">
        <f t="shared" si="229"/>
        <v>600</v>
      </c>
    </row>
    <row r="1326" spans="1:34" x14ac:dyDescent="0.25">
      <c r="A1326" s="5">
        <v>1311</v>
      </c>
      <c r="B1326" s="5" t="s">
        <v>29</v>
      </c>
      <c r="C1326" s="5" t="s">
        <v>30</v>
      </c>
      <c r="D1326" s="5" t="s">
        <v>1685</v>
      </c>
      <c r="E1326" s="15" t="str">
        <f t="shared" si="230"/>
        <v>B001</v>
      </c>
      <c r="F1326" s="15" t="str">
        <f t="shared" si="220"/>
        <v>16958</v>
      </c>
      <c r="G1326" s="15" t="str">
        <f t="shared" si="221"/>
        <v>1-1</v>
      </c>
      <c r="H1326" s="5" t="s">
        <v>1644</v>
      </c>
      <c r="I1326" s="5">
        <f t="shared" si="222"/>
        <v>1</v>
      </c>
      <c r="J1326" s="5">
        <f t="shared" si="223"/>
        <v>2022</v>
      </c>
      <c r="K1326" s="5">
        <f t="shared" si="224"/>
        <v>25</v>
      </c>
      <c r="L1326" s="7">
        <f t="shared" si="225"/>
        <v>44586</v>
      </c>
      <c r="M1326" s="5" t="s">
        <v>1644</v>
      </c>
      <c r="U1326" s="5" t="s">
        <v>33</v>
      </c>
      <c r="V1326" s="5" t="str">
        <f t="shared" si="226"/>
        <v>clientes - varios</v>
      </c>
      <c r="W1326" s="5" t="str">
        <f t="shared" si="227"/>
        <v>CLIENTES - VARIOS</v>
      </c>
      <c r="X1326" s="5" t="str">
        <f t="shared" si="228"/>
        <v>Clientes - Varios</v>
      </c>
      <c r="Y1326" s="5">
        <v>99999999</v>
      </c>
      <c r="Z1326" s="5" t="s">
        <v>34</v>
      </c>
      <c r="AA1326" s="5" t="s">
        <v>35</v>
      </c>
      <c r="AD1326" s="5" t="s">
        <v>36</v>
      </c>
      <c r="AE1326" s="5">
        <v>508.47</v>
      </c>
      <c r="AF1326" s="5">
        <v>0</v>
      </c>
      <c r="AG1326" s="5">
        <v>91.53</v>
      </c>
      <c r="AH1326" s="5">
        <f t="shared" si="229"/>
        <v>600</v>
      </c>
    </row>
    <row r="1327" spans="1:34" x14ac:dyDescent="0.25">
      <c r="A1327" s="5">
        <v>1312</v>
      </c>
      <c r="B1327" s="5" t="s">
        <v>29</v>
      </c>
      <c r="C1327" s="5" t="s">
        <v>30</v>
      </c>
      <c r="D1327" s="5" t="s">
        <v>1686</v>
      </c>
      <c r="E1327" s="15" t="str">
        <f t="shared" si="230"/>
        <v>B001</v>
      </c>
      <c r="F1327" s="15" t="str">
        <f t="shared" si="220"/>
        <v>16957</v>
      </c>
      <c r="G1327" s="15" t="str">
        <f t="shared" si="221"/>
        <v>1-1</v>
      </c>
      <c r="H1327" s="5" t="s">
        <v>1644</v>
      </c>
      <c r="I1327" s="5">
        <f t="shared" si="222"/>
        <v>1</v>
      </c>
      <c r="J1327" s="5">
        <f t="shared" si="223"/>
        <v>2022</v>
      </c>
      <c r="K1327" s="5">
        <f t="shared" si="224"/>
        <v>25</v>
      </c>
      <c r="L1327" s="7">
        <f t="shared" si="225"/>
        <v>44586</v>
      </c>
      <c r="M1327" s="5" t="s">
        <v>1644</v>
      </c>
      <c r="U1327" s="5" t="s">
        <v>33</v>
      </c>
      <c r="V1327" s="5" t="str">
        <f t="shared" si="226"/>
        <v>clientes - varios</v>
      </c>
      <c r="W1327" s="5" t="str">
        <f t="shared" si="227"/>
        <v>CLIENTES - VARIOS</v>
      </c>
      <c r="X1327" s="5" t="str">
        <f t="shared" si="228"/>
        <v>Clientes - Varios</v>
      </c>
      <c r="Y1327" s="5">
        <v>99999999</v>
      </c>
      <c r="Z1327" s="5" t="s">
        <v>34</v>
      </c>
      <c r="AA1327" s="5" t="s">
        <v>35</v>
      </c>
      <c r="AD1327" s="5" t="s">
        <v>36</v>
      </c>
      <c r="AE1327" s="5">
        <v>508.47</v>
      </c>
      <c r="AF1327" s="5">
        <v>0</v>
      </c>
      <c r="AG1327" s="5">
        <v>91.53</v>
      </c>
      <c r="AH1327" s="5">
        <f t="shared" si="229"/>
        <v>600</v>
      </c>
    </row>
    <row r="1328" spans="1:34" x14ac:dyDescent="0.25">
      <c r="A1328" s="5">
        <v>1313</v>
      </c>
      <c r="B1328" s="5" t="s">
        <v>29</v>
      </c>
      <c r="C1328" s="5" t="s">
        <v>30</v>
      </c>
      <c r="D1328" s="5" t="s">
        <v>1687</v>
      </c>
      <c r="E1328" s="15" t="str">
        <f t="shared" si="230"/>
        <v>B001</v>
      </c>
      <c r="F1328" s="15" t="str">
        <f t="shared" si="220"/>
        <v>16956</v>
      </c>
      <c r="G1328" s="15" t="str">
        <f t="shared" si="221"/>
        <v>1-1</v>
      </c>
      <c r="H1328" s="5" t="s">
        <v>1644</v>
      </c>
      <c r="I1328" s="5">
        <f t="shared" si="222"/>
        <v>1</v>
      </c>
      <c r="J1328" s="5">
        <f t="shared" si="223"/>
        <v>2022</v>
      </c>
      <c r="K1328" s="5">
        <f t="shared" si="224"/>
        <v>25</v>
      </c>
      <c r="L1328" s="7">
        <f t="shared" si="225"/>
        <v>44586</v>
      </c>
      <c r="M1328" s="5" t="s">
        <v>1644</v>
      </c>
      <c r="U1328" s="5" t="s">
        <v>33</v>
      </c>
      <c r="V1328" s="5" t="str">
        <f t="shared" si="226"/>
        <v>clientes - varios</v>
      </c>
      <c r="W1328" s="5" t="str">
        <f t="shared" si="227"/>
        <v>CLIENTES - VARIOS</v>
      </c>
      <c r="X1328" s="5" t="str">
        <f t="shared" si="228"/>
        <v>Clientes - Varios</v>
      </c>
      <c r="Y1328" s="5">
        <v>99999999</v>
      </c>
      <c r="Z1328" s="5" t="s">
        <v>34</v>
      </c>
      <c r="AA1328" s="5" t="s">
        <v>35</v>
      </c>
      <c r="AD1328" s="5" t="s">
        <v>36</v>
      </c>
      <c r="AE1328" s="5">
        <v>508.47</v>
      </c>
      <c r="AF1328" s="5">
        <v>0</v>
      </c>
      <c r="AG1328" s="5">
        <v>91.53</v>
      </c>
      <c r="AH1328" s="5">
        <f t="shared" si="229"/>
        <v>600</v>
      </c>
    </row>
    <row r="1329" spans="1:34" x14ac:dyDescent="0.25">
      <c r="A1329" s="5">
        <v>1314</v>
      </c>
      <c r="B1329" s="5" t="s">
        <v>29</v>
      </c>
      <c r="C1329" s="5" t="s">
        <v>38</v>
      </c>
      <c r="D1329" s="5" t="s">
        <v>1688</v>
      </c>
      <c r="E1329" s="15" t="str">
        <f t="shared" si="230"/>
        <v>F001</v>
      </c>
      <c r="F1329" s="15" t="str">
        <f t="shared" si="220"/>
        <v>8239</v>
      </c>
      <c r="G1329" s="15" t="str">
        <f t="shared" si="221"/>
        <v>1-8</v>
      </c>
      <c r="H1329" s="5" t="s">
        <v>1644</v>
      </c>
      <c r="I1329" s="5">
        <f t="shared" si="222"/>
        <v>1</v>
      </c>
      <c r="J1329" s="5">
        <f t="shared" si="223"/>
        <v>2022</v>
      </c>
      <c r="K1329" s="5">
        <f t="shared" si="224"/>
        <v>25</v>
      </c>
      <c r="L1329" s="7">
        <f t="shared" si="225"/>
        <v>44586</v>
      </c>
      <c r="M1329" s="5" t="s">
        <v>1644</v>
      </c>
      <c r="S1329" s="5" t="s">
        <v>40</v>
      </c>
      <c r="T1329" s="5" t="s">
        <v>41</v>
      </c>
      <c r="U1329" s="5" t="s">
        <v>83</v>
      </c>
      <c r="V1329" s="5" t="str">
        <f t="shared" si="226"/>
        <v>sosa pagaza elias fernando</v>
      </c>
      <c r="W1329" s="5" t="str">
        <f t="shared" si="227"/>
        <v>SOSA PAGAZA ELIAS FERNANDO</v>
      </c>
      <c r="X1329" s="5" t="str">
        <f t="shared" si="228"/>
        <v>Sosa Pagaza Elias Fernando</v>
      </c>
      <c r="Y1329" s="5">
        <v>10000974787</v>
      </c>
      <c r="Z1329" s="5" t="s">
        <v>34</v>
      </c>
      <c r="AA1329" s="5" t="s">
        <v>35</v>
      </c>
      <c r="AD1329" s="5" t="s">
        <v>36</v>
      </c>
      <c r="AE1329" s="5">
        <v>257.63</v>
      </c>
      <c r="AF1329" s="5">
        <v>0</v>
      </c>
      <c r="AG1329" s="5">
        <v>46.37</v>
      </c>
      <c r="AH1329" s="5">
        <f t="shared" si="229"/>
        <v>304</v>
      </c>
    </row>
    <row r="1330" spans="1:34" x14ac:dyDescent="0.25">
      <c r="A1330" s="5">
        <v>1315</v>
      </c>
      <c r="B1330" s="5" t="s">
        <v>29</v>
      </c>
      <c r="C1330" s="5" t="s">
        <v>38</v>
      </c>
      <c r="D1330" s="5" t="s">
        <v>1689</v>
      </c>
      <c r="E1330" s="15" t="str">
        <f t="shared" si="230"/>
        <v>F001</v>
      </c>
      <c r="F1330" s="15" t="str">
        <f t="shared" si="220"/>
        <v>8238</v>
      </c>
      <c r="G1330" s="15" t="str">
        <f t="shared" si="221"/>
        <v>1-8</v>
      </c>
      <c r="H1330" s="5" t="s">
        <v>1644</v>
      </c>
      <c r="I1330" s="5">
        <f t="shared" si="222"/>
        <v>1</v>
      </c>
      <c r="J1330" s="5">
        <f t="shared" si="223"/>
        <v>2022</v>
      </c>
      <c r="K1330" s="5">
        <f t="shared" si="224"/>
        <v>25</v>
      </c>
      <c r="L1330" s="7">
        <f t="shared" si="225"/>
        <v>44586</v>
      </c>
      <c r="M1330" s="5" t="s">
        <v>1644</v>
      </c>
      <c r="U1330" s="5" t="s">
        <v>1440</v>
      </c>
      <c r="V1330" s="5" t="str">
        <f t="shared" si="226"/>
        <v>juan ramirez heredia</v>
      </c>
      <c r="W1330" s="5" t="str">
        <f t="shared" si="227"/>
        <v>JUAN RAMIREZ HEREDIA</v>
      </c>
      <c r="X1330" s="5" t="str">
        <f t="shared" si="228"/>
        <v>Juan Ramirez Heredia</v>
      </c>
      <c r="Y1330" s="5">
        <v>10440066380</v>
      </c>
      <c r="Z1330" s="5" t="s">
        <v>1441</v>
      </c>
      <c r="AA1330" s="5" t="s">
        <v>35</v>
      </c>
      <c r="AD1330" s="5" t="s">
        <v>36</v>
      </c>
      <c r="AE1330" s="5">
        <v>0</v>
      </c>
      <c r="AF1330" s="5">
        <v>0</v>
      </c>
      <c r="AG1330" s="5">
        <v>0</v>
      </c>
      <c r="AH1330" s="5">
        <f t="shared" si="229"/>
        <v>0</v>
      </c>
    </row>
    <row r="1331" spans="1:34" x14ac:dyDescent="0.25">
      <c r="A1331" s="5">
        <v>1316</v>
      </c>
      <c r="B1331" s="5" t="s">
        <v>29</v>
      </c>
      <c r="C1331" s="5" t="s">
        <v>38</v>
      </c>
      <c r="D1331" s="5" t="s">
        <v>1690</v>
      </c>
      <c r="E1331" s="15" t="str">
        <f t="shared" si="230"/>
        <v>F001</v>
      </c>
      <c r="F1331" s="15" t="str">
        <f t="shared" si="220"/>
        <v>8237</v>
      </c>
      <c r="G1331" s="15" t="str">
        <f t="shared" si="221"/>
        <v>1-8</v>
      </c>
      <c r="H1331" s="5" t="s">
        <v>1644</v>
      </c>
      <c r="I1331" s="5">
        <f t="shared" si="222"/>
        <v>1</v>
      </c>
      <c r="J1331" s="5">
        <f t="shared" si="223"/>
        <v>2022</v>
      </c>
      <c r="K1331" s="5">
        <f t="shared" si="224"/>
        <v>25</v>
      </c>
      <c r="L1331" s="7">
        <f t="shared" si="225"/>
        <v>44586</v>
      </c>
      <c r="M1331" s="5" t="s">
        <v>1644</v>
      </c>
      <c r="U1331" s="5" t="s">
        <v>1236</v>
      </c>
      <c r="V1331" s="5" t="str">
        <f t="shared" si="226"/>
        <v>transporte y turismo virgen de la soledad</v>
      </c>
      <c r="W1331" s="5" t="str">
        <f t="shared" si="227"/>
        <v>TRANSPORTE Y TURISMO VIRGEN DE LA SOLEDAD</v>
      </c>
      <c r="X1331" s="5" t="str">
        <f t="shared" si="228"/>
        <v>Transporte Y Turismo Virgen De La Soledad</v>
      </c>
      <c r="Y1331" s="5">
        <v>20607976296</v>
      </c>
      <c r="Z1331" s="5" t="s">
        <v>34</v>
      </c>
      <c r="AA1331" s="5" t="s">
        <v>35</v>
      </c>
      <c r="AD1331" s="5" t="s">
        <v>36</v>
      </c>
      <c r="AE1331" s="5">
        <v>423.73</v>
      </c>
      <c r="AF1331" s="5">
        <v>0</v>
      </c>
      <c r="AG1331" s="5">
        <v>76.27</v>
      </c>
      <c r="AH1331" s="5">
        <f t="shared" si="229"/>
        <v>500</v>
      </c>
    </row>
    <row r="1332" spans="1:34" x14ac:dyDescent="0.25">
      <c r="A1332" s="5">
        <v>1317</v>
      </c>
      <c r="B1332" s="5" t="s">
        <v>29</v>
      </c>
      <c r="C1332" s="5" t="s">
        <v>30</v>
      </c>
      <c r="D1332" s="5" t="s">
        <v>1691</v>
      </c>
      <c r="E1332" s="15" t="str">
        <f t="shared" si="230"/>
        <v>B001</v>
      </c>
      <c r="F1332" s="15" t="str">
        <f t="shared" si="220"/>
        <v>16955</v>
      </c>
      <c r="G1332" s="15" t="str">
        <f t="shared" si="221"/>
        <v>1-1</v>
      </c>
      <c r="H1332" s="5" t="s">
        <v>1692</v>
      </c>
      <c r="I1332" s="5">
        <f t="shared" si="222"/>
        <v>1</v>
      </c>
      <c r="J1332" s="5">
        <f t="shared" si="223"/>
        <v>2022</v>
      </c>
      <c r="K1332" s="5">
        <f t="shared" si="224"/>
        <v>24</v>
      </c>
      <c r="L1332" s="7">
        <f t="shared" si="225"/>
        <v>44585</v>
      </c>
      <c r="M1332" s="5" t="s">
        <v>1692</v>
      </c>
      <c r="U1332" s="5" t="s">
        <v>33</v>
      </c>
      <c r="V1332" s="5" t="str">
        <f t="shared" si="226"/>
        <v>clientes - varios</v>
      </c>
      <c r="W1332" s="5" t="str">
        <f t="shared" si="227"/>
        <v>CLIENTES - VARIOS</v>
      </c>
      <c r="X1332" s="5" t="str">
        <f t="shared" si="228"/>
        <v>Clientes - Varios</v>
      </c>
      <c r="Y1332" s="5">
        <v>99999999</v>
      </c>
      <c r="Z1332" s="5" t="s">
        <v>34</v>
      </c>
      <c r="AA1332" s="5" t="s">
        <v>35</v>
      </c>
      <c r="AD1332" s="5" t="s">
        <v>36</v>
      </c>
      <c r="AE1332" s="5">
        <v>118.64</v>
      </c>
      <c r="AF1332" s="5">
        <v>0</v>
      </c>
      <c r="AG1332" s="5">
        <v>21.36</v>
      </c>
      <c r="AH1332" s="5">
        <f t="shared" si="229"/>
        <v>140</v>
      </c>
    </row>
    <row r="1333" spans="1:34" x14ac:dyDescent="0.25">
      <c r="A1333" s="5">
        <v>1318</v>
      </c>
      <c r="B1333" s="5" t="s">
        <v>29</v>
      </c>
      <c r="C1333" s="5" t="s">
        <v>38</v>
      </c>
      <c r="D1333" s="5" t="s">
        <v>1693</v>
      </c>
      <c r="E1333" s="15" t="str">
        <f t="shared" si="230"/>
        <v>F001</v>
      </c>
      <c r="F1333" s="15" t="str">
        <f t="shared" si="220"/>
        <v>8236</v>
      </c>
      <c r="G1333" s="15" t="str">
        <f t="shared" si="221"/>
        <v>1-8</v>
      </c>
      <c r="H1333" s="5" t="s">
        <v>1692</v>
      </c>
      <c r="I1333" s="5">
        <f t="shared" si="222"/>
        <v>1</v>
      </c>
      <c r="J1333" s="5">
        <f t="shared" si="223"/>
        <v>2022</v>
      </c>
      <c r="K1333" s="5">
        <f t="shared" si="224"/>
        <v>24</v>
      </c>
      <c r="L1333" s="7">
        <f t="shared" si="225"/>
        <v>44585</v>
      </c>
      <c r="M1333" s="5" t="s">
        <v>1692</v>
      </c>
      <c r="S1333" s="5" t="s">
        <v>61</v>
      </c>
      <c r="T1333" s="5" t="s">
        <v>60</v>
      </c>
      <c r="U1333" s="5" t="s">
        <v>1694</v>
      </c>
      <c r="V1333" s="5" t="str">
        <f t="shared" si="226"/>
        <v>idrogo medina anibal</v>
      </c>
      <c r="W1333" s="5" t="str">
        <f t="shared" si="227"/>
        <v>IDROGO MEDINA ANIBAL</v>
      </c>
      <c r="X1333" s="5" t="str">
        <f t="shared" si="228"/>
        <v>Idrogo Medina Anibal</v>
      </c>
      <c r="Y1333" s="5">
        <v>10424174365</v>
      </c>
      <c r="Z1333" s="5" t="s">
        <v>34</v>
      </c>
      <c r="AA1333" s="5" t="s">
        <v>35</v>
      </c>
      <c r="AD1333" s="5" t="s">
        <v>36</v>
      </c>
      <c r="AE1333" s="5">
        <v>255.08</v>
      </c>
      <c r="AF1333" s="5">
        <v>0</v>
      </c>
      <c r="AG1333" s="5">
        <v>45.92</v>
      </c>
      <c r="AH1333" s="5">
        <f t="shared" si="229"/>
        <v>301</v>
      </c>
    </row>
    <row r="1334" spans="1:34" x14ac:dyDescent="0.25">
      <c r="A1334" s="5">
        <v>1319</v>
      </c>
      <c r="B1334" s="5" t="s">
        <v>49</v>
      </c>
      <c r="C1334" s="5" t="s">
        <v>30</v>
      </c>
      <c r="D1334" s="5" t="s">
        <v>1695</v>
      </c>
      <c r="E1334" s="15" t="str">
        <f t="shared" si="230"/>
        <v>B003</v>
      </c>
      <c r="F1334" s="15" t="str">
        <f t="shared" si="220"/>
        <v>12489</v>
      </c>
      <c r="G1334" s="15" t="str">
        <f t="shared" si="221"/>
        <v>3-1</v>
      </c>
      <c r="H1334" s="5" t="s">
        <v>1692</v>
      </c>
      <c r="I1334" s="5">
        <f t="shared" si="222"/>
        <v>1</v>
      </c>
      <c r="J1334" s="5">
        <f t="shared" si="223"/>
        <v>2022</v>
      </c>
      <c r="K1334" s="5">
        <f t="shared" si="224"/>
        <v>24</v>
      </c>
      <c r="L1334" s="7">
        <f t="shared" si="225"/>
        <v>44585</v>
      </c>
      <c r="M1334" s="5" t="s">
        <v>1692</v>
      </c>
      <c r="U1334" s="5" t="s">
        <v>33</v>
      </c>
      <c r="V1334" s="5" t="str">
        <f t="shared" si="226"/>
        <v>clientes - varios</v>
      </c>
      <c r="W1334" s="5" t="str">
        <f t="shared" si="227"/>
        <v>CLIENTES - VARIOS</v>
      </c>
      <c r="X1334" s="5" t="str">
        <f t="shared" si="228"/>
        <v>Clientes - Varios</v>
      </c>
      <c r="Y1334" s="5">
        <v>99999999</v>
      </c>
      <c r="Z1334" s="5" t="s">
        <v>34</v>
      </c>
      <c r="AA1334" s="5" t="s">
        <v>35</v>
      </c>
      <c r="AD1334" s="5" t="s">
        <v>36</v>
      </c>
      <c r="AE1334" s="5">
        <v>38.14</v>
      </c>
      <c r="AF1334" s="5">
        <v>0</v>
      </c>
      <c r="AG1334" s="5">
        <v>6.86</v>
      </c>
      <c r="AH1334" s="5">
        <f t="shared" si="229"/>
        <v>45</v>
      </c>
    </row>
    <row r="1335" spans="1:34" x14ac:dyDescent="0.25">
      <c r="A1335" s="5">
        <v>1320</v>
      </c>
      <c r="B1335" s="5" t="s">
        <v>29</v>
      </c>
      <c r="C1335" s="5" t="s">
        <v>30</v>
      </c>
      <c r="D1335" s="5" t="s">
        <v>1696</v>
      </c>
      <c r="E1335" s="15" t="str">
        <f t="shared" si="230"/>
        <v>B001</v>
      </c>
      <c r="F1335" s="15" t="str">
        <f t="shared" si="220"/>
        <v>16954</v>
      </c>
      <c r="G1335" s="15" t="str">
        <f t="shared" si="221"/>
        <v>1-1</v>
      </c>
      <c r="H1335" s="5" t="s">
        <v>1692</v>
      </c>
      <c r="I1335" s="5">
        <f t="shared" si="222"/>
        <v>1</v>
      </c>
      <c r="J1335" s="5">
        <f t="shared" si="223"/>
        <v>2022</v>
      </c>
      <c r="K1335" s="5">
        <f t="shared" si="224"/>
        <v>24</v>
      </c>
      <c r="L1335" s="7">
        <f t="shared" si="225"/>
        <v>44585</v>
      </c>
      <c r="M1335" s="5" t="s">
        <v>1692</v>
      </c>
      <c r="U1335" s="5" t="s">
        <v>33</v>
      </c>
      <c r="V1335" s="5" t="str">
        <f t="shared" si="226"/>
        <v>clientes - varios</v>
      </c>
      <c r="W1335" s="5" t="str">
        <f t="shared" si="227"/>
        <v>CLIENTES - VARIOS</v>
      </c>
      <c r="X1335" s="5" t="str">
        <f t="shared" si="228"/>
        <v>Clientes - Varios</v>
      </c>
      <c r="Y1335" s="5">
        <v>99999999</v>
      </c>
      <c r="Z1335" s="5" t="s">
        <v>34</v>
      </c>
      <c r="AA1335" s="5" t="s">
        <v>35</v>
      </c>
      <c r="AD1335" s="5" t="s">
        <v>36</v>
      </c>
      <c r="AE1335" s="5">
        <v>142.37</v>
      </c>
      <c r="AF1335" s="5">
        <v>0</v>
      </c>
      <c r="AG1335" s="5">
        <v>25.63</v>
      </c>
      <c r="AH1335" s="5">
        <f t="shared" si="229"/>
        <v>168</v>
      </c>
    </row>
    <row r="1336" spans="1:34" x14ac:dyDescent="0.25">
      <c r="A1336" s="5">
        <v>1321</v>
      </c>
      <c r="B1336" s="5" t="s">
        <v>29</v>
      </c>
      <c r="C1336" s="5" t="s">
        <v>38</v>
      </c>
      <c r="D1336" s="5" t="s">
        <v>1697</v>
      </c>
      <c r="E1336" s="15" t="str">
        <f t="shared" si="230"/>
        <v>F001</v>
      </c>
      <c r="F1336" s="15" t="str">
        <f t="shared" si="220"/>
        <v>8235</v>
      </c>
      <c r="G1336" s="15" t="str">
        <f t="shared" si="221"/>
        <v>1-8</v>
      </c>
      <c r="H1336" s="5" t="s">
        <v>1692</v>
      </c>
      <c r="I1336" s="5">
        <f t="shared" si="222"/>
        <v>1</v>
      </c>
      <c r="J1336" s="5">
        <f t="shared" si="223"/>
        <v>2022</v>
      </c>
      <c r="K1336" s="5">
        <f t="shared" si="224"/>
        <v>24</v>
      </c>
      <c r="L1336" s="7">
        <f t="shared" si="225"/>
        <v>44585</v>
      </c>
      <c r="M1336" s="5" t="s">
        <v>1692</v>
      </c>
      <c r="R1336" s="5" t="s">
        <v>60</v>
      </c>
      <c r="S1336" s="5" t="s">
        <v>61</v>
      </c>
      <c r="T1336" s="5" t="s">
        <v>60</v>
      </c>
      <c r="U1336" s="5" t="s">
        <v>1698</v>
      </c>
      <c r="V1336" s="5" t="str">
        <f t="shared" si="226"/>
        <v>estacion de servicios prismax sac</v>
      </c>
      <c r="W1336" s="5" t="str">
        <f t="shared" si="227"/>
        <v>ESTACION DE SERVICIOS PRISMAX SAC</v>
      </c>
      <c r="X1336" s="5" t="str">
        <f t="shared" si="228"/>
        <v>Estacion De Servicios Prismax Sac</v>
      </c>
      <c r="Y1336" s="5">
        <v>20603251637</v>
      </c>
      <c r="Z1336" s="5" t="s">
        <v>34</v>
      </c>
      <c r="AA1336" s="5" t="s">
        <v>35</v>
      </c>
      <c r="AD1336" s="5" t="s">
        <v>36</v>
      </c>
      <c r="AE1336" s="5">
        <v>762.71</v>
      </c>
      <c r="AF1336" s="5">
        <v>0</v>
      </c>
      <c r="AG1336" s="5">
        <v>137.29</v>
      </c>
      <c r="AH1336" s="5">
        <f t="shared" si="229"/>
        <v>900</v>
      </c>
    </row>
    <row r="1337" spans="1:34" x14ac:dyDescent="0.25">
      <c r="A1337" s="5">
        <v>1322</v>
      </c>
      <c r="B1337" s="5" t="s">
        <v>29</v>
      </c>
      <c r="C1337" s="5" t="s">
        <v>38</v>
      </c>
      <c r="D1337" s="5" t="s">
        <v>1699</v>
      </c>
      <c r="E1337" s="15" t="str">
        <f t="shared" si="230"/>
        <v>F001</v>
      </c>
      <c r="F1337" s="15" t="str">
        <f t="shared" si="220"/>
        <v>8234</v>
      </c>
      <c r="G1337" s="15" t="str">
        <f t="shared" si="221"/>
        <v>1-8</v>
      </c>
      <c r="H1337" s="5" t="s">
        <v>1692</v>
      </c>
      <c r="I1337" s="5">
        <f t="shared" si="222"/>
        <v>1</v>
      </c>
      <c r="J1337" s="5">
        <f t="shared" si="223"/>
        <v>2022</v>
      </c>
      <c r="K1337" s="5">
        <f t="shared" si="224"/>
        <v>24</v>
      </c>
      <c r="L1337" s="7">
        <f t="shared" si="225"/>
        <v>44585</v>
      </c>
      <c r="M1337" s="5" t="s">
        <v>1692</v>
      </c>
      <c r="R1337" s="5" t="s">
        <v>792</v>
      </c>
      <c r="S1337" s="5" t="s">
        <v>40</v>
      </c>
      <c r="T1337" s="5" t="s">
        <v>792</v>
      </c>
      <c r="U1337" s="5" t="s">
        <v>1700</v>
      </c>
      <c r="V1337" s="5" t="str">
        <f t="shared" si="226"/>
        <v>distribuidora veterinaria zoolvet sociedad anonima cerrada</v>
      </c>
      <c r="W1337" s="5" t="str">
        <f t="shared" si="227"/>
        <v>DISTRIBUIDORA VETERINARIA ZOOLVET SOCIEDAD ANONIMA CERRADA</v>
      </c>
      <c r="X1337" s="5" t="str">
        <f t="shared" si="228"/>
        <v>Distribuidora Veterinaria Zoolvet Sociedad Anonima Cerrada</v>
      </c>
      <c r="Y1337" s="5">
        <v>20608836463</v>
      </c>
      <c r="Z1337" s="5" t="s">
        <v>34</v>
      </c>
      <c r="AA1337" s="5" t="s">
        <v>35</v>
      </c>
      <c r="AD1337" s="5" t="s">
        <v>36</v>
      </c>
      <c r="AE1337" s="5">
        <v>84.75</v>
      </c>
      <c r="AF1337" s="5">
        <v>0</v>
      </c>
      <c r="AG1337" s="5">
        <v>15.25</v>
      </c>
      <c r="AH1337" s="5">
        <f t="shared" si="229"/>
        <v>100</v>
      </c>
    </row>
    <row r="1338" spans="1:34" x14ac:dyDescent="0.25">
      <c r="A1338" s="5">
        <v>1323</v>
      </c>
      <c r="B1338" s="5" t="s">
        <v>49</v>
      </c>
      <c r="C1338" s="5" t="s">
        <v>38</v>
      </c>
      <c r="D1338" s="5" t="s">
        <v>1701</v>
      </c>
      <c r="E1338" s="15" t="str">
        <f t="shared" si="230"/>
        <v>F003</v>
      </c>
      <c r="F1338" s="15" t="str">
        <f t="shared" si="220"/>
        <v>2065</v>
      </c>
      <c r="G1338" s="15" t="str">
        <f t="shared" si="221"/>
        <v>3-2</v>
      </c>
      <c r="H1338" s="5" t="s">
        <v>1692</v>
      </c>
      <c r="I1338" s="5">
        <f t="shared" si="222"/>
        <v>1</v>
      </c>
      <c r="J1338" s="5">
        <f t="shared" si="223"/>
        <v>2022</v>
      </c>
      <c r="K1338" s="5">
        <f t="shared" si="224"/>
        <v>24</v>
      </c>
      <c r="L1338" s="7">
        <f t="shared" si="225"/>
        <v>44585</v>
      </c>
      <c r="M1338" s="5" t="s">
        <v>1692</v>
      </c>
      <c r="U1338" s="5" t="s">
        <v>1702</v>
      </c>
      <c r="V1338" s="5" t="str">
        <f t="shared" si="226"/>
        <v>agua del norte</v>
      </c>
      <c r="W1338" s="5" t="str">
        <f t="shared" si="227"/>
        <v>AGUA DEL NORTE</v>
      </c>
      <c r="X1338" s="5" t="str">
        <f t="shared" si="228"/>
        <v>Agua Del Norte</v>
      </c>
      <c r="Y1338" s="5">
        <v>20604126151</v>
      </c>
      <c r="Z1338" s="5" t="s">
        <v>34</v>
      </c>
      <c r="AA1338" s="5" t="s">
        <v>35</v>
      </c>
      <c r="AD1338" s="5" t="s">
        <v>36</v>
      </c>
      <c r="AE1338" s="5">
        <v>25.42</v>
      </c>
      <c r="AF1338" s="5">
        <v>0</v>
      </c>
      <c r="AG1338" s="5">
        <v>4.58</v>
      </c>
      <c r="AH1338" s="5">
        <f t="shared" si="229"/>
        <v>30</v>
      </c>
    </row>
    <row r="1339" spans="1:34" x14ac:dyDescent="0.25">
      <c r="A1339" s="5">
        <v>1324</v>
      </c>
      <c r="B1339" s="5" t="s">
        <v>29</v>
      </c>
      <c r="C1339" s="5" t="s">
        <v>38</v>
      </c>
      <c r="D1339" s="5" t="s">
        <v>1703</v>
      </c>
      <c r="E1339" s="15" t="str">
        <f t="shared" si="230"/>
        <v>F001</v>
      </c>
      <c r="F1339" s="15" t="str">
        <f t="shared" si="220"/>
        <v>8233</v>
      </c>
      <c r="G1339" s="15" t="str">
        <f t="shared" si="221"/>
        <v>1-8</v>
      </c>
      <c r="H1339" s="5" t="s">
        <v>1692</v>
      </c>
      <c r="I1339" s="5">
        <f t="shared" si="222"/>
        <v>1</v>
      </c>
      <c r="J1339" s="5">
        <f t="shared" si="223"/>
        <v>2022</v>
      </c>
      <c r="K1339" s="5">
        <f t="shared" si="224"/>
        <v>24</v>
      </c>
      <c r="L1339" s="7">
        <f t="shared" si="225"/>
        <v>44585</v>
      </c>
      <c r="M1339" s="5" t="s">
        <v>1692</v>
      </c>
      <c r="R1339" s="5" t="s">
        <v>41</v>
      </c>
      <c r="S1339" s="5" t="s">
        <v>40</v>
      </c>
      <c r="T1339" s="5" t="s">
        <v>41</v>
      </c>
      <c r="U1339" s="5" t="s">
        <v>995</v>
      </c>
      <c r="V1339" s="5" t="str">
        <f t="shared" si="226"/>
        <v>adriano laban jorge edilberto</v>
      </c>
      <c r="W1339" s="5" t="str">
        <f t="shared" si="227"/>
        <v>ADRIANO LABAN JORGE EDILBERTO</v>
      </c>
      <c r="X1339" s="5" t="str">
        <f t="shared" si="228"/>
        <v>Adriano Laban Jorge Edilberto</v>
      </c>
      <c r="Y1339" s="5">
        <v>10174501161</v>
      </c>
      <c r="Z1339" s="5" t="s">
        <v>34</v>
      </c>
      <c r="AA1339" s="5" t="s">
        <v>35</v>
      </c>
      <c r="AD1339" s="5" t="s">
        <v>36</v>
      </c>
      <c r="AE1339" s="5">
        <v>127.12</v>
      </c>
      <c r="AF1339" s="5">
        <v>0</v>
      </c>
      <c r="AG1339" s="5">
        <v>22.88</v>
      </c>
      <c r="AH1339" s="5">
        <f t="shared" si="229"/>
        <v>150</v>
      </c>
    </row>
    <row r="1340" spans="1:34" x14ac:dyDescent="0.25">
      <c r="A1340" s="5">
        <v>1325</v>
      </c>
      <c r="B1340" s="5" t="s">
        <v>55</v>
      </c>
      <c r="C1340" s="5" t="s">
        <v>38</v>
      </c>
      <c r="D1340" s="5" t="s">
        <v>1704</v>
      </c>
      <c r="E1340" s="15" t="str">
        <f t="shared" si="230"/>
        <v>F002</v>
      </c>
      <c r="F1340" s="15" t="str">
        <f t="shared" si="220"/>
        <v>3442</v>
      </c>
      <c r="G1340" s="15" t="str">
        <f t="shared" si="221"/>
        <v>2-3</v>
      </c>
      <c r="H1340" s="5" t="s">
        <v>1692</v>
      </c>
      <c r="I1340" s="5">
        <f t="shared" si="222"/>
        <v>1</v>
      </c>
      <c r="J1340" s="5">
        <f t="shared" si="223"/>
        <v>2022</v>
      </c>
      <c r="K1340" s="5">
        <f t="shared" si="224"/>
        <v>24</v>
      </c>
      <c r="L1340" s="7">
        <f t="shared" si="225"/>
        <v>44585</v>
      </c>
      <c r="M1340" s="5" t="s">
        <v>1692</v>
      </c>
      <c r="R1340" s="5" t="s">
        <v>87</v>
      </c>
      <c r="S1340" s="5" t="s">
        <v>40</v>
      </c>
      <c r="T1340" s="5" t="s">
        <v>41</v>
      </c>
      <c r="U1340" s="5" t="s">
        <v>1705</v>
      </c>
      <c r="V1340" s="5" t="str">
        <f t="shared" si="226"/>
        <v>el pedregal peru s.a.c.</v>
      </c>
      <c r="W1340" s="5" t="str">
        <f t="shared" si="227"/>
        <v>EL PEDREGAL PERU S.A.C.</v>
      </c>
      <c r="X1340" s="5" t="str">
        <f t="shared" si="228"/>
        <v>El Pedregal Peru S.A.C.</v>
      </c>
      <c r="Y1340" s="5">
        <v>20602869343</v>
      </c>
      <c r="Z1340" s="5" t="s">
        <v>34</v>
      </c>
      <c r="AA1340" s="5" t="s">
        <v>35</v>
      </c>
      <c r="AD1340" s="5" t="s">
        <v>36</v>
      </c>
      <c r="AE1340" s="5">
        <v>42.37</v>
      </c>
      <c r="AF1340" s="5">
        <v>0</v>
      </c>
      <c r="AG1340" s="5">
        <v>7.63</v>
      </c>
      <c r="AH1340" s="5">
        <f t="shared" si="229"/>
        <v>50</v>
      </c>
    </row>
    <row r="1341" spans="1:34" x14ac:dyDescent="0.25">
      <c r="A1341" s="5">
        <v>1326</v>
      </c>
      <c r="B1341" s="5" t="s">
        <v>29</v>
      </c>
      <c r="C1341" s="5" t="s">
        <v>38</v>
      </c>
      <c r="D1341" s="5" t="s">
        <v>1706</v>
      </c>
      <c r="E1341" s="15" t="str">
        <f t="shared" si="230"/>
        <v>F001</v>
      </c>
      <c r="F1341" s="15" t="str">
        <f t="shared" si="220"/>
        <v>8232</v>
      </c>
      <c r="G1341" s="15" t="str">
        <f t="shared" si="221"/>
        <v>1-8</v>
      </c>
      <c r="H1341" s="5" t="s">
        <v>1692</v>
      </c>
      <c r="I1341" s="5">
        <f t="shared" si="222"/>
        <v>1</v>
      </c>
      <c r="J1341" s="5">
        <f t="shared" si="223"/>
        <v>2022</v>
      </c>
      <c r="K1341" s="5">
        <f t="shared" si="224"/>
        <v>24</v>
      </c>
      <c r="L1341" s="7">
        <f t="shared" si="225"/>
        <v>44585</v>
      </c>
      <c r="M1341" s="5" t="s">
        <v>1692</v>
      </c>
      <c r="R1341" s="5" t="s">
        <v>222</v>
      </c>
      <c r="S1341" s="5" t="s">
        <v>40</v>
      </c>
      <c r="T1341" s="5" t="s">
        <v>41</v>
      </c>
      <c r="U1341" s="5" t="s">
        <v>649</v>
      </c>
      <c r="V1341" s="5" t="str">
        <f t="shared" si="226"/>
        <v>sipan distribuciones sociedad anonima cerrada</v>
      </c>
      <c r="W1341" s="5" t="str">
        <f t="shared" si="227"/>
        <v>SIPAN DISTRIBUCIONES SOCIEDAD ANONIMA CERRADA</v>
      </c>
      <c r="X1341" s="5" t="str">
        <f t="shared" si="228"/>
        <v>Sipan Distribuciones Sociedad Anonima Cerrada</v>
      </c>
      <c r="Y1341" s="5">
        <v>20479504068</v>
      </c>
      <c r="Z1341" s="5" t="s">
        <v>34</v>
      </c>
      <c r="AA1341" s="5" t="s">
        <v>35</v>
      </c>
      <c r="AD1341" s="5" t="s">
        <v>36</v>
      </c>
      <c r="AE1341" s="5">
        <v>296.61</v>
      </c>
      <c r="AF1341" s="5">
        <v>0</v>
      </c>
      <c r="AG1341" s="5">
        <v>53.39</v>
      </c>
      <c r="AH1341" s="5">
        <f t="shared" si="229"/>
        <v>350</v>
      </c>
    </row>
    <row r="1342" spans="1:34" x14ac:dyDescent="0.25">
      <c r="A1342" s="5">
        <v>1327</v>
      </c>
      <c r="B1342" s="5" t="s">
        <v>29</v>
      </c>
      <c r="C1342" s="5" t="s">
        <v>38</v>
      </c>
      <c r="D1342" s="5" t="s">
        <v>1707</v>
      </c>
      <c r="E1342" s="15" t="str">
        <f t="shared" si="230"/>
        <v>F001</v>
      </c>
      <c r="F1342" s="15" t="str">
        <f t="shared" si="220"/>
        <v>8231</v>
      </c>
      <c r="G1342" s="15" t="str">
        <f t="shared" si="221"/>
        <v>1-8</v>
      </c>
      <c r="H1342" s="5" t="s">
        <v>1692</v>
      </c>
      <c r="I1342" s="5">
        <f t="shared" si="222"/>
        <v>1</v>
      </c>
      <c r="J1342" s="5">
        <f t="shared" si="223"/>
        <v>2022</v>
      </c>
      <c r="K1342" s="5">
        <f t="shared" si="224"/>
        <v>24</v>
      </c>
      <c r="L1342" s="7">
        <f t="shared" si="225"/>
        <v>44585</v>
      </c>
      <c r="M1342" s="5" t="s">
        <v>1692</v>
      </c>
      <c r="R1342" s="5" t="s">
        <v>222</v>
      </c>
      <c r="S1342" s="5" t="s">
        <v>40</v>
      </c>
      <c r="T1342" s="5" t="s">
        <v>41</v>
      </c>
      <c r="U1342" s="5" t="s">
        <v>442</v>
      </c>
      <c r="V1342" s="5" t="str">
        <f t="shared" si="226"/>
        <v>distribuidora vela motor?s s.r.l.</v>
      </c>
      <c r="W1342" s="5" t="str">
        <f t="shared" si="227"/>
        <v>DISTRIBUIDORA VELA MOTOR?S S.R.L.</v>
      </c>
      <c r="X1342" s="5" t="str">
        <f t="shared" si="228"/>
        <v>Distribuidora Vela Motor?S S.R.L.</v>
      </c>
      <c r="Y1342" s="5">
        <v>20479970468</v>
      </c>
      <c r="Z1342" s="5" t="s">
        <v>34</v>
      </c>
      <c r="AA1342" s="5" t="s">
        <v>35</v>
      </c>
      <c r="AD1342" s="5" t="s">
        <v>36</v>
      </c>
      <c r="AE1342" s="5">
        <v>169.49</v>
      </c>
      <c r="AF1342" s="5">
        <v>0</v>
      </c>
      <c r="AG1342" s="5">
        <v>30.51</v>
      </c>
      <c r="AH1342" s="5">
        <f t="shared" si="229"/>
        <v>200</v>
      </c>
    </row>
    <row r="1343" spans="1:34" x14ac:dyDescent="0.25">
      <c r="A1343" s="5">
        <v>1328</v>
      </c>
      <c r="B1343" s="5" t="s">
        <v>29</v>
      </c>
      <c r="C1343" s="5" t="s">
        <v>30</v>
      </c>
      <c r="D1343" s="5" t="s">
        <v>1708</v>
      </c>
      <c r="E1343" s="15" t="str">
        <f t="shared" si="230"/>
        <v>B001</v>
      </c>
      <c r="F1343" s="15" t="str">
        <f t="shared" si="220"/>
        <v>16953</v>
      </c>
      <c r="G1343" s="15" t="str">
        <f t="shared" si="221"/>
        <v>1-1</v>
      </c>
      <c r="H1343" s="5" t="s">
        <v>1692</v>
      </c>
      <c r="I1343" s="5">
        <f t="shared" si="222"/>
        <v>1</v>
      </c>
      <c r="J1343" s="5">
        <f t="shared" si="223"/>
        <v>2022</v>
      </c>
      <c r="K1343" s="5">
        <f t="shared" si="224"/>
        <v>24</v>
      </c>
      <c r="L1343" s="7">
        <f t="shared" si="225"/>
        <v>44585</v>
      </c>
      <c r="M1343" s="5" t="s">
        <v>1692</v>
      </c>
      <c r="U1343" s="5" t="s">
        <v>33</v>
      </c>
      <c r="V1343" s="5" t="str">
        <f t="shared" si="226"/>
        <v>clientes - varios</v>
      </c>
      <c r="W1343" s="5" t="str">
        <f t="shared" si="227"/>
        <v>CLIENTES - VARIOS</v>
      </c>
      <c r="X1343" s="5" t="str">
        <f t="shared" si="228"/>
        <v>Clientes - Varios</v>
      </c>
      <c r="Y1343" s="5">
        <v>99999999</v>
      </c>
      <c r="Z1343" s="5" t="s">
        <v>34</v>
      </c>
      <c r="AA1343" s="5" t="s">
        <v>35</v>
      </c>
      <c r="AD1343" s="5" t="s">
        <v>36</v>
      </c>
      <c r="AE1343" s="5">
        <v>169.49</v>
      </c>
      <c r="AF1343" s="5">
        <v>0</v>
      </c>
      <c r="AG1343" s="5">
        <v>30.51</v>
      </c>
      <c r="AH1343" s="5">
        <f t="shared" si="229"/>
        <v>200</v>
      </c>
    </row>
    <row r="1344" spans="1:34" x14ac:dyDescent="0.25">
      <c r="A1344" s="5">
        <v>1329</v>
      </c>
      <c r="B1344" s="5" t="s">
        <v>29</v>
      </c>
      <c r="C1344" s="5" t="s">
        <v>30</v>
      </c>
      <c r="D1344" s="5" t="s">
        <v>1709</v>
      </c>
      <c r="E1344" s="15" t="str">
        <f t="shared" si="230"/>
        <v>B001</v>
      </c>
      <c r="F1344" s="15" t="str">
        <f t="shared" si="220"/>
        <v>16952</v>
      </c>
      <c r="G1344" s="15" t="str">
        <f t="shared" si="221"/>
        <v>1-1</v>
      </c>
      <c r="H1344" s="5" t="s">
        <v>1692</v>
      </c>
      <c r="I1344" s="5">
        <f t="shared" si="222"/>
        <v>1</v>
      </c>
      <c r="J1344" s="5">
        <f t="shared" si="223"/>
        <v>2022</v>
      </c>
      <c r="K1344" s="5">
        <f t="shared" si="224"/>
        <v>24</v>
      </c>
      <c r="L1344" s="7">
        <f t="shared" si="225"/>
        <v>44585</v>
      </c>
      <c r="M1344" s="5" t="s">
        <v>1692</v>
      </c>
      <c r="U1344" s="5" t="s">
        <v>33</v>
      </c>
      <c r="V1344" s="5" t="str">
        <f t="shared" si="226"/>
        <v>clientes - varios</v>
      </c>
      <c r="W1344" s="5" t="str">
        <f t="shared" si="227"/>
        <v>CLIENTES - VARIOS</v>
      </c>
      <c r="X1344" s="5" t="str">
        <f t="shared" si="228"/>
        <v>Clientes - Varios</v>
      </c>
      <c r="Y1344" s="5">
        <v>99999999</v>
      </c>
      <c r="Z1344" s="5" t="s">
        <v>34</v>
      </c>
      <c r="AA1344" s="5" t="s">
        <v>35</v>
      </c>
      <c r="AD1344" s="5" t="s">
        <v>36</v>
      </c>
      <c r="AE1344" s="5">
        <v>42.37</v>
      </c>
      <c r="AF1344" s="5">
        <v>0</v>
      </c>
      <c r="AG1344" s="5">
        <v>7.63</v>
      </c>
      <c r="AH1344" s="5">
        <f t="shared" si="229"/>
        <v>50</v>
      </c>
    </row>
    <row r="1345" spans="1:34" x14ac:dyDescent="0.25">
      <c r="A1345" s="5">
        <v>1330</v>
      </c>
      <c r="B1345" s="5" t="s">
        <v>49</v>
      </c>
      <c r="C1345" s="5" t="s">
        <v>38</v>
      </c>
      <c r="D1345" s="5" t="s">
        <v>1710</v>
      </c>
      <c r="E1345" s="15" t="str">
        <f t="shared" si="230"/>
        <v>F003</v>
      </c>
      <c r="F1345" s="15" t="str">
        <f t="shared" si="220"/>
        <v>2064</v>
      </c>
      <c r="G1345" s="15" t="str">
        <f t="shared" si="221"/>
        <v>3-2</v>
      </c>
      <c r="H1345" s="5" t="s">
        <v>1692</v>
      </c>
      <c r="I1345" s="5">
        <f t="shared" si="222"/>
        <v>1</v>
      </c>
      <c r="J1345" s="5">
        <f t="shared" si="223"/>
        <v>2022</v>
      </c>
      <c r="K1345" s="5">
        <f t="shared" si="224"/>
        <v>24</v>
      </c>
      <c r="L1345" s="7">
        <f t="shared" si="225"/>
        <v>44585</v>
      </c>
      <c r="M1345" s="5" t="s">
        <v>1692</v>
      </c>
      <c r="S1345" s="5" t="s">
        <v>40</v>
      </c>
      <c r="T1345" s="5" t="s">
        <v>41</v>
      </c>
      <c r="U1345" s="5" t="s">
        <v>643</v>
      </c>
      <c r="V1345" s="5" t="str">
        <f t="shared" si="226"/>
        <v>gomez sanchez lucila del milagro</v>
      </c>
      <c r="W1345" s="5" t="str">
        <f t="shared" si="227"/>
        <v>GOMEZ SANCHEZ LUCILA DEL MILAGRO</v>
      </c>
      <c r="X1345" s="5" t="str">
        <f t="shared" si="228"/>
        <v>Gomez Sanchez Lucila Del Milagro</v>
      </c>
      <c r="Y1345" s="5">
        <v>10415687732</v>
      </c>
      <c r="Z1345" s="5" t="s">
        <v>34</v>
      </c>
      <c r="AA1345" s="5" t="s">
        <v>35</v>
      </c>
      <c r="AD1345" s="5" t="s">
        <v>36</v>
      </c>
      <c r="AE1345" s="5">
        <v>50.85</v>
      </c>
      <c r="AF1345" s="5">
        <v>0</v>
      </c>
      <c r="AG1345" s="5">
        <v>9.15</v>
      </c>
      <c r="AH1345" s="5">
        <f t="shared" si="229"/>
        <v>60</v>
      </c>
    </row>
    <row r="1346" spans="1:34" x14ac:dyDescent="0.25">
      <c r="A1346" s="5">
        <v>1331</v>
      </c>
      <c r="B1346" s="5" t="s">
        <v>29</v>
      </c>
      <c r="C1346" s="5" t="s">
        <v>38</v>
      </c>
      <c r="D1346" s="5" t="s">
        <v>1711</v>
      </c>
      <c r="E1346" s="15" t="str">
        <f t="shared" si="230"/>
        <v>F001</v>
      </c>
      <c r="F1346" s="15" t="str">
        <f t="shared" si="220"/>
        <v>8230</v>
      </c>
      <c r="G1346" s="15" t="str">
        <f t="shared" si="221"/>
        <v>1-8</v>
      </c>
      <c r="H1346" s="5" t="s">
        <v>1692</v>
      </c>
      <c r="I1346" s="5">
        <f t="shared" si="222"/>
        <v>1</v>
      </c>
      <c r="J1346" s="5">
        <f t="shared" si="223"/>
        <v>2022</v>
      </c>
      <c r="K1346" s="5">
        <f t="shared" si="224"/>
        <v>24</v>
      </c>
      <c r="L1346" s="7">
        <f t="shared" si="225"/>
        <v>44585</v>
      </c>
      <c r="M1346" s="5" t="s">
        <v>1692</v>
      </c>
      <c r="R1346" s="5" t="s">
        <v>41</v>
      </c>
      <c r="S1346" s="5" t="s">
        <v>40</v>
      </c>
      <c r="T1346" s="5" t="s">
        <v>41</v>
      </c>
      <c r="U1346" s="5" t="s">
        <v>1712</v>
      </c>
      <c r="V1346" s="5" t="str">
        <f t="shared" si="226"/>
        <v>contratistas y servicios generales turela e.i.r.l.</v>
      </c>
      <c r="W1346" s="5" t="str">
        <f t="shared" si="227"/>
        <v>CONTRATISTAS Y SERVICIOS GENERALES TURELA E.I.R.L.</v>
      </c>
      <c r="X1346" s="5" t="str">
        <f t="shared" si="228"/>
        <v>Contratistas Y Servicios Generales Turela E.I.R.L.</v>
      </c>
      <c r="Y1346" s="5">
        <v>20477704248</v>
      </c>
      <c r="Z1346" s="5" t="s">
        <v>34</v>
      </c>
      <c r="AA1346" s="5" t="s">
        <v>35</v>
      </c>
      <c r="AD1346" s="5" t="s">
        <v>36</v>
      </c>
      <c r="AE1346" s="5">
        <v>211.86</v>
      </c>
      <c r="AF1346" s="5">
        <v>0</v>
      </c>
      <c r="AG1346" s="5">
        <v>38.14</v>
      </c>
      <c r="AH1346" s="5">
        <f t="shared" si="229"/>
        <v>250</v>
      </c>
    </row>
    <row r="1347" spans="1:34" x14ac:dyDescent="0.25">
      <c r="A1347" s="5">
        <v>1332</v>
      </c>
      <c r="B1347" s="5" t="s">
        <v>29</v>
      </c>
      <c r="C1347" s="5" t="s">
        <v>30</v>
      </c>
      <c r="D1347" s="5" t="s">
        <v>1713</v>
      </c>
      <c r="E1347" s="15" t="str">
        <f t="shared" si="230"/>
        <v>B001</v>
      </c>
      <c r="F1347" s="15" t="str">
        <f t="shared" si="220"/>
        <v>16951</v>
      </c>
      <c r="G1347" s="15" t="str">
        <f t="shared" si="221"/>
        <v>1-1</v>
      </c>
      <c r="H1347" s="5" t="s">
        <v>1692</v>
      </c>
      <c r="I1347" s="5">
        <f t="shared" si="222"/>
        <v>1</v>
      </c>
      <c r="J1347" s="5">
        <f t="shared" si="223"/>
        <v>2022</v>
      </c>
      <c r="K1347" s="5">
        <f t="shared" si="224"/>
        <v>24</v>
      </c>
      <c r="L1347" s="7">
        <f t="shared" si="225"/>
        <v>44585</v>
      </c>
      <c r="M1347" s="5" t="s">
        <v>1692</v>
      </c>
      <c r="U1347" s="5" t="s">
        <v>33</v>
      </c>
      <c r="V1347" s="5" t="str">
        <f t="shared" si="226"/>
        <v>clientes - varios</v>
      </c>
      <c r="W1347" s="5" t="str">
        <f t="shared" si="227"/>
        <v>CLIENTES - VARIOS</v>
      </c>
      <c r="X1347" s="5" t="str">
        <f t="shared" si="228"/>
        <v>Clientes - Varios</v>
      </c>
      <c r="Y1347" s="5">
        <v>99999999</v>
      </c>
      <c r="Z1347" s="5" t="s">
        <v>34</v>
      </c>
      <c r="AA1347" s="5" t="s">
        <v>35</v>
      </c>
      <c r="AD1347" s="5" t="s">
        <v>36</v>
      </c>
      <c r="AE1347" s="5">
        <v>508.47</v>
      </c>
      <c r="AF1347" s="5">
        <v>0</v>
      </c>
      <c r="AG1347" s="5">
        <v>91.53</v>
      </c>
      <c r="AH1347" s="5">
        <f t="shared" si="229"/>
        <v>600</v>
      </c>
    </row>
    <row r="1348" spans="1:34" x14ac:dyDescent="0.25">
      <c r="A1348" s="5">
        <v>1333</v>
      </c>
      <c r="B1348" s="5" t="s">
        <v>29</v>
      </c>
      <c r="C1348" s="5" t="s">
        <v>30</v>
      </c>
      <c r="D1348" s="5" t="s">
        <v>1714</v>
      </c>
      <c r="E1348" s="15" t="str">
        <f t="shared" si="230"/>
        <v>B001</v>
      </c>
      <c r="F1348" s="15" t="str">
        <f t="shared" si="220"/>
        <v>16950</v>
      </c>
      <c r="G1348" s="15" t="str">
        <f t="shared" si="221"/>
        <v>1-1</v>
      </c>
      <c r="H1348" s="5" t="s">
        <v>1692</v>
      </c>
      <c r="I1348" s="5">
        <f t="shared" si="222"/>
        <v>1</v>
      </c>
      <c r="J1348" s="5">
        <f t="shared" si="223"/>
        <v>2022</v>
      </c>
      <c r="K1348" s="5">
        <f t="shared" si="224"/>
        <v>24</v>
      </c>
      <c r="L1348" s="7">
        <f t="shared" si="225"/>
        <v>44585</v>
      </c>
      <c r="M1348" s="5" t="s">
        <v>1692</v>
      </c>
      <c r="U1348" s="5" t="s">
        <v>33</v>
      </c>
      <c r="V1348" s="5" t="str">
        <f t="shared" si="226"/>
        <v>clientes - varios</v>
      </c>
      <c r="W1348" s="5" t="str">
        <f t="shared" si="227"/>
        <v>CLIENTES - VARIOS</v>
      </c>
      <c r="X1348" s="5" t="str">
        <f t="shared" si="228"/>
        <v>Clientes - Varios</v>
      </c>
      <c r="Y1348" s="5">
        <v>99999999</v>
      </c>
      <c r="Z1348" s="5" t="s">
        <v>34</v>
      </c>
      <c r="AA1348" s="5" t="s">
        <v>35</v>
      </c>
      <c r="AD1348" s="5" t="s">
        <v>36</v>
      </c>
      <c r="AE1348" s="5">
        <v>423.73</v>
      </c>
      <c r="AF1348" s="5">
        <v>0</v>
      </c>
      <c r="AG1348" s="5">
        <v>76.27</v>
      </c>
      <c r="AH1348" s="5">
        <f t="shared" si="229"/>
        <v>500</v>
      </c>
    </row>
    <row r="1349" spans="1:34" x14ac:dyDescent="0.25">
      <c r="A1349" s="5">
        <v>1334</v>
      </c>
      <c r="B1349" s="5" t="s">
        <v>55</v>
      </c>
      <c r="C1349" s="5" t="s">
        <v>30</v>
      </c>
      <c r="D1349" s="5" t="s">
        <v>1715</v>
      </c>
      <c r="E1349" s="15" t="str">
        <f t="shared" si="230"/>
        <v>B002</v>
      </c>
      <c r="F1349" s="15" t="str">
        <f t="shared" si="220"/>
        <v>15914</v>
      </c>
      <c r="G1349" s="15" t="str">
        <f t="shared" si="221"/>
        <v>2-1</v>
      </c>
      <c r="H1349" s="5" t="s">
        <v>1692</v>
      </c>
      <c r="I1349" s="5">
        <f t="shared" si="222"/>
        <v>1</v>
      </c>
      <c r="J1349" s="5">
        <f t="shared" si="223"/>
        <v>2022</v>
      </c>
      <c r="K1349" s="5">
        <f t="shared" si="224"/>
        <v>24</v>
      </c>
      <c r="L1349" s="7">
        <f t="shared" si="225"/>
        <v>44585</v>
      </c>
      <c r="M1349" s="5" t="s">
        <v>1692</v>
      </c>
      <c r="U1349" s="5" t="s">
        <v>33</v>
      </c>
      <c r="V1349" s="5" t="str">
        <f t="shared" si="226"/>
        <v>clientes - varios</v>
      </c>
      <c r="W1349" s="5" t="str">
        <f t="shared" si="227"/>
        <v>CLIENTES - VARIOS</v>
      </c>
      <c r="X1349" s="5" t="str">
        <f t="shared" si="228"/>
        <v>Clientes - Varios</v>
      </c>
      <c r="Y1349" s="5">
        <v>99999999</v>
      </c>
      <c r="Z1349" s="5" t="s">
        <v>34</v>
      </c>
      <c r="AA1349" s="5" t="s">
        <v>35</v>
      </c>
      <c r="AD1349" s="5" t="s">
        <v>36</v>
      </c>
      <c r="AE1349" s="5">
        <v>508.47</v>
      </c>
      <c r="AF1349" s="5">
        <v>0</v>
      </c>
      <c r="AG1349" s="5">
        <v>91.53</v>
      </c>
      <c r="AH1349" s="5">
        <f t="shared" si="229"/>
        <v>600</v>
      </c>
    </row>
    <row r="1350" spans="1:34" x14ac:dyDescent="0.25">
      <c r="A1350" s="5">
        <v>1335</v>
      </c>
      <c r="B1350" s="5" t="s">
        <v>55</v>
      </c>
      <c r="C1350" s="5" t="s">
        <v>30</v>
      </c>
      <c r="D1350" s="5" t="s">
        <v>1716</v>
      </c>
      <c r="E1350" s="15" t="str">
        <f t="shared" si="230"/>
        <v>B002</v>
      </c>
      <c r="F1350" s="15" t="str">
        <f t="shared" si="220"/>
        <v>15913</v>
      </c>
      <c r="G1350" s="15" t="str">
        <f t="shared" si="221"/>
        <v>2-1</v>
      </c>
      <c r="H1350" s="5" t="s">
        <v>1692</v>
      </c>
      <c r="I1350" s="5">
        <f t="shared" si="222"/>
        <v>1</v>
      </c>
      <c r="J1350" s="5">
        <f t="shared" si="223"/>
        <v>2022</v>
      </c>
      <c r="K1350" s="5">
        <f t="shared" si="224"/>
        <v>24</v>
      </c>
      <c r="L1350" s="7">
        <f t="shared" si="225"/>
        <v>44585</v>
      </c>
      <c r="M1350" s="5" t="s">
        <v>1692</v>
      </c>
      <c r="U1350" s="5" t="s">
        <v>33</v>
      </c>
      <c r="V1350" s="5" t="str">
        <f t="shared" si="226"/>
        <v>clientes - varios</v>
      </c>
      <c r="W1350" s="5" t="str">
        <f t="shared" si="227"/>
        <v>CLIENTES - VARIOS</v>
      </c>
      <c r="X1350" s="5" t="str">
        <f t="shared" si="228"/>
        <v>Clientes - Varios</v>
      </c>
      <c r="Y1350" s="5">
        <v>99999999</v>
      </c>
      <c r="Z1350" s="5" t="s">
        <v>34</v>
      </c>
      <c r="AA1350" s="5" t="s">
        <v>35</v>
      </c>
      <c r="AD1350" s="5" t="s">
        <v>36</v>
      </c>
      <c r="AE1350" s="5">
        <v>508.47</v>
      </c>
      <c r="AF1350" s="5">
        <v>0</v>
      </c>
      <c r="AG1350" s="5">
        <v>91.53</v>
      </c>
      <c r="AH1350" s="5">
        <f t="shared" si="229"/>
        <v>600</v>
      </c>
    </row>
    <row r="1351" spans="1:34" x14ac:dyDescent="0.25">
      <c r="A1351" s="5">
        <v>1336</v>
      </c>
      <c r="B1351" s="5" t="s">
        <v>55</v>
      </c>
      <c r="C1351" s="5" t="s">
        <v>30</v>
      </c>
      <c r="D1351" s="5" t="s">
        <v>1717</v>
      </c>
      <c r="E1351" s="15" t="str">
        <f t="shared" si="230"/>
        <v>B002</v>
      </c>
      <c r="F1351" s="15" t="str">
        <f t="shared" si="220"/>
        <v>15912</v>
      </c>
      <c r="G1351" s="15" t="str">
        <f t="shared" si="221"/>
        <v>2-1</v>
      </c>
      <c r="H1351" s="5" t="s">
        <v>1692</v>
      </c>
      <c r="I1351" s="5">
        <f t="shared" si="222"/>
        <v>1</v>
      </c>
      <c r="J1351" s="5">
        <f t="shared" si="223"/>
        <v>2022</v>
      </c>
      <c r="K1351" s="5">
        <f t="shared" si="224"/>
        <v>24</v>
      </c>
      <c r="L1351" s="7">
        <f t="shared" si="225"/>
        <v>44585</v>
      </c>
      <c r="M1351" s="5" t="s">
        <v>1692</v>
      </c>
      <c r="U1351" s="5" t="s">
        <v>33</v>
      </c>
      <c r="V1351" s="5" t="str">
        <f t="shared" si="226"/>
        <v>clientes - varios</v>
      </c>
      <c r="W1351" s="5" t="str">
        <f t="shared" si="227"/>
        <v>CLIENTES - VARIOS</v>
      </c>
      <c r="X1351" s="5" t="str">
        <f t="shared" si="228"/>
        <v>Clientes - Varios</v>
      </c>
      <c r="Y1351" s="5">
        <v>99999999</v>
      </c>
      <c r="Z1351" s="5" t="s">
        <v>34</v>
      </c>
      <c r="AA1351" s="5" t="s">
        <v>35</v>
      </c>
      <c r="AD1351" s="5" t="s">
        <v>36</v>
      </c>
      <c r="AE1351" s="5">
        <v>508.47</v>
      </c>
      <c r="AF1351" s="5">
        <v>0</v>
      </c>
      <c r="AG1351" s="5">
        <v>91.53</v>
      </c>
      <c r="AH1351" s="5">
        <f t="shared" si="229"/>
        <v>600</v>
      </c>
    </row>
    <row r="1352" spans="1:34" x14ac:dyDescent="0.25">
      <c r="A1352" s="5">
        <v>1337</v>
      </c>
      <c r="B1352" s="5" t="s">
        <v>55</v>
      </c>
      <c r="C1352" s="5" t="s">
        <v>30</v>
      </c>
      <c r="D1352" s="5" t="s">
        <v>1718</v>
      </c>
      <c r="E1352" s="15" t="str">
        <f t="shared" si="230"/>
        <v>B002</v>
      </c>
      <c r="F1352" s="15" t="str">
        <f t="shared" si="220"/>
        <v>15911</v>
      </c>
      <c r="G1352" s="15" t="str">
        <f t="shared" si="221"/>
        <v>2-1</v>
      </c>
      <c r="H1352" s="5" t="s">
        <v>1692</v>
      </c>
      <c r="I1352" s="5">
        <f t="shared" si="222"/>
        <v>1</v>
      </c>
      <c r="J1352" s="5">
        <f t="shared" si="223"/>
        <v>2022</v>
      </c>
      <c r="K1352" s="5">
        <f t="shared" si="224"/>
        <v>24</v>
      </c>
      <c r="L1352" s="7">
        <f t="shared" si="225"/>
        <v>44585</v>
      </c>
      <c r="M1352" s="5" t="s">
        <v>1692</v>
      </c>
      <c r="U1352" s="5" t="s">
        <v>33</v>
      </c>
      <c r="V1352" s="5" t="str">
        <f t="shared" si="226"/>
        <v>clientes - varios</v>
      </c>
      <c r="W1352" s="5" t="str">
        <f t="shared" si="227"/>
        <v>CLIENTES - VARIOS</v>
      </c>
      <c r="X1352" s="5" t="str">
        <f t="shared" si="228"/>
        <v>Clientes - Varios</v>
      </c>
      <c r="Y1352" s="5">
        <v>99999999</v>
      </c>
      <c r="Z1352" s="5" t="s">
        <v>34</v>
      </c>
      <c r="AA1352" s="5" t="s">
        <v>35</v>
      </c>
      <c r="AD1352" s="5" t="s">
        <v>36</v>
      </c>
      <c r="AE1352" s="5">
        <v>508.47</v>
      </c>
      <c r="AF1352" s="5">
        <v>0</v>
      </c>
      <c r="AG1352" s="5">
        <v>91.53</v>
      </c>
      <c r="AH1352" s="5">
        <f t="shared" si="229"/>
        <v>600</v>
      </c>
    </row>
    <row r="1353" spans="1:34" x14ac:dyDescent="0.25">
      <c r="A1353" s="5">
        <v>1338</v>
      </c>
      <c r="B1353" s="5" t="s">
        <v>49</v>
      </c>
      <c r="C1353" s="5" t="s">
        <v>30</v>
      </c>
      <c r="D1353" s="5" t="s">
        <v>1719</v>
      </c>
      <c r="E1353" s="15" t="str">
        <f t="shared" si="230"/>
        <v>B003</v>
      </c>
      <c r="F1353" s="15" t="str">
        <f t="shared" si="220"/>
        <v>12488</v>
      </c>
      <c r="G1353" s="15" t="str">
        <f t="shared" si="221"/>
        <v>3-1</v>
      </c>
      <c r="H1353" s="5" t="s">
        <v>1692</v>
      </c>
      <c r="I1353" s="5">
        <f t="shared" si="222"/>
        <v>1</v>
      </c>
      <c r="J1353" s="5">
        <f t="shared" si="223"/>
        <v>2022</v>
      </c>
      <c r="K1353" s="5">
        <f t="shared" si="224"/>
        <v>24</v>
      </c>
      <c r="L1353" s="7">
        <f t="shared" si="225"/>
        <v>44585</v>
      </c>
      <c r="M1353" s="5" t="s">
        <v>1692</v>
      </c>
      <c r="U1353" s="5" t="s">
        <v>33</v>
      </c>
      <c r="V1353" s="5" t="str">
        <f t="shared" si="226"/>
        <v>clientes - varios</v>
      </c>
      <c r="W1353" s="5" t="str">
        <f t="shared" si="227"/>
        <v>CLIENTES - VARIOS</v>
      </c>
      <c r="X1353" s="5" t="str">
        <f t="shared" si="228"/>
        <v>Clientes - Varios</v>
      </c>
      <c r="Y1353" s="5">
        <v>99999999</v>
      </c>
      <c r="Z1353" s="5" t="s">
        <v>34</v>
      </c>
      <c r="AA1353" s="5" t="s">
        <v>35</v>
      </c>
      <c r="AD1353" s="5" t="s">
        <v>36</v>
      </c>
      <c r="AE1353" s="5">
        <v>508.47</v>
      </c>
      <c r="AF1353" s="5">
        <v>0</v>
      </c>
      <c r="AG1353" s="5">
        <v>91.53</v>
      </c>
      <c r="AH1353" s="5">
        <f t="shared" si="229"/>
        <v>600</v>
      </c>
    </row>
    <row r="1354" spans="1:34" x14ac:dyDescent="0.25">
      <c r="A1354" s="5">
        <v>1339</v>
      </c>
      <c r="B1354" s="5" t="s">
        <v>49</v>
      </c>
      <c r="C1354" s="5" t="s">
        <v>30</v>
      </c>
      <c r="D1354" s="5" t="s">
        <v>1720</v>
      </c>
      <c r="E1354" s="15" t="str">
        <f t="shared" si="230"/>
        <v>B003</v>
      </c>
      <c r="F1354" s="15" t="str">
        <f t="shared" si="220"/>
        <v>12487</v>
      </c>
      <c r="G1354" s="15" t="str">
        <f t="shared" si="221"/>
        <v>3-1</v>
      </c>
      <c r="H1354" s="5" t="s">
        <v>1692</v>
      </c>
      <c r="I1354" s="5">
        <f t="shared" si="222"/>
        <v>1</v>
      </c>
      <c r="J1354" s="5">
        <f t="shared" si="223"/>
        <v>2022</v>
      </c>
      <c r="K1354" s="5">
        <f t="shared" si="224"/>
        <v>24</v>
      </c>
      <c r="L1354" s="7">
        <f t="shared" si="225"/>
        <v>44585</v>
      </c>
      <c r="M1354" s="5" t="s">
        <v>1692</v>
      </c>
      <c r="U1354" s="5" t="s">
        <v>33</v>
      </c>
      <c r="V1354" s="5" t="str">
        <f t="shared" si="226"/>
        <v>clientes - varios</v>
      </c>
      <c r="W1354" s="5" t="str">
        <f t="shared" si="227"/>
        <v>CLIENTES - VARIOS</v>
      </c>
      <c r="X1354" s="5" t="str">
        <f t="shared" si="228"/>
        <v>Clientes - Varios</v>
      </c>
      <c r="Y1354" s="5">
        <v>99999999</v>
      </c>
      <c r="Z1354" s="5" t="s">
        <v>34</v>
      </c>
      <c r="AA1354" s="5" t="s">
        <v>35</v>
      </c>
      <c r="AD1354" s="5" t="s">
        <v>36</v>
      </c>
      <c r="AE1354" s="5">
        <v>508.47</v>
      </c>
      <c r="AF1354" s="5">
        <v>0</v>
      </c>
      <c r="AG1354" s="5">
        <v>91.53</v>
      </c>
      <c r="AH1354" s="5">
        <f t="shared" si="229"/>
        <v>600</v>
      </c>
    </row>
    <row r="1355" spans="1:34" x14ac:dyDescent="0.25">
      <c r="A1355" s="5">
        <v>1340</v>
      </c>
      <c r="B1355" s="5" t="s">
        <v>49</v>
      </c>
      <c r="C1355" s="5" t="s">
        <v>30</v>
      </c>
      <c r="D1355" s="5" t="s">
        <v>1721</v>
      </c>
      <c r="E1355" s="15" t="str">
        <f t="shared" si="230"/>
        <v>B003</v>
      </c>
      <c r="F1355" s="15" t="str">
        <f t="shared" si="220"/>
        <v>12486</v>
      </c>
      <c r="G1355" s="15" t="str">
        <f t="shared" si="221"/>
        <v>3-1</v>
      </c>
      <c r="H1355" s="5" t="s">
        <v>1692</v>
      </c>
      <c r="I1355" s="5">
        <f t="shared" si="222"/>
        <v>1</v>
      </c>
      <c r="J1355" s="5">
        <f t="shared" si="223"/>
        <v>2022</v>
      </c>
      <c r="K1355" s="5">
        <f t="shared" si="224"/>
        <v>24</v>
      </c>
      <c r="L1355" s="7">
        <f t="shared" si="225"/>
        <v>44585</v>
      </c>
      <c r="M1355" s="5" t="s">
        <v>1692</v>
      </c>
      <c r="U1355" s="5" t="s">
        <v>33</v>
      </c>
      <c r="V1355" s="5" t="str">
        <f t="shared" si="226"/>
        <v>clientes - varios</v>
      </c>
      <c r="W1355" s="5" t="str">
        <f t="shared" si="227"/>
        <v>CLIENTES - VARIOS</v>
      </c>
      <c r="X1355" s="5" t="str">
        <f t="shared" si="228"/>
        <v>Clientes - Varios</v>
      </c>
      <c r="Y1355" s="5">
        <v>99999999</v>
      </c>
      <c r="Z1355" s="5" t="s">
        <v>34</v>
      </c>
      <c r="AA1355" s="5" t="s">
        <v>35</v>
      </c>
      <c r="AD1355" s="5" t="s">
        <v>36</v>
      </c>
      <c r="AE1355" s="5">
        <v>508.47</v>
      </c>
      <c r="AF1355" s="5">
        <v>0</v>
      </c>
      <c r="AG1355" s="5">
        <v>91.53</v>
      </c>
      <c r="AH1355" s="5">
        <f t="shared" si="229"/>
        <v>600</v>
      </c>
    </row>
    <row r="1356" spans="1:34" x14ac:dyDescent="0.25">
      <c r="A1356" s="5">
        <v>1341</v>
      </c>
      <c r="B1356" s="5" t="s">
        <v>49</v>
      </c>
      <c r="C1356" s="5" t="s">
        <v>30</v>
      </c>
      <c r="D1356" s="5" t="s">
        <v>1722</v>
      </c>
      <c r="E1356" s="15" t="str">
        <f t="shared" si="230"/>
        <v>B003</v>
      </c>
      <c r="F1356" s="15" t="str">
        <f t="shared" si="220"/>
        <v>12485</v>
      </c>
      <c r="G1356" s="15" t="str">
        <f t="shared" si="221"/>
        <v>3-1</v>
      </c>
      <c r="H1356" s="5" t="s">
        <v>1692</v>
      </c>
      <c r="I1356" s="5">
        <f t="shared" si="222"/>
        <v>1</v>
      </c>
      <c r="J1356" s="5">
        <f t="shared" si="223"/>
        <v>2022</v>
      </c>
      <c r="K1356" s="5">
        <f t="shared" si="224"/>
        <v>24</v>
      </c>
      <c r="L1356" s="7">
        <f t="shared" si="225"/>
        <v>44585</v>
      </c>
      <c r="M1356" s="5" t="s">
        <v>1692</v>
      </c>
      <c r="U1356" s="5" t="s">
        <v>33</v>
      </c>
      <c r="V1356" s="5" t="str">
        <f t="shared" si="226"/>
        <v>clientes - varios</v>
      </c>
      <c r="W1356" s="5" t="str">
        <f t="shared" si="227"/>
        <v>CLIENTES - VARIOS</v>
      </c>
      <c r="X1356" s="5" t="str">
        <f t="shared" si="228"/>
        <v>Clientes - Varios</v>
      </c>
      <c r="Y1356" s="5">
        <v>99999999</v>
      </c>
      <c r="Z1356" s="5" t="s">
        <v>34</v>
      </c>
      <c r="AA1356" s="5" t="s">
        <v>35</v>
      </c>
      <c r="AD1356" s="5" t="s">
        <v>36</v>
      </c>
      <c r="AE1356" s="5">
        <v>508.47</v>
      </c>
      <c r="AF1356" s="5">
        <v>0</v>
      </c>
      <c r="AG1356" s="5">
        <v>91.53</v>
      </c>
      <c r="AH1356" s="5">
        <f t="shared" si="229"/>
        <v>600</v>
      </c>
    </row>
    <row r="1357" spans="1:34" x14ac:dyDescent="0.25">
      <c r="A1357" s="5">
        <v>1342</v>
      </c>
      <c r="B1357" s="5" t="s">
        <v>49</v>
      </c>
      <c r="C1357" s="5" t="s">
        <v>30</v>
      </c>
      <c r="D1357" s="5" t="s">
        <v>1723</v>
      </c>
      <c r="E1357" s="15" t="str">
        <f t="shared" si="230"/>
        <v>B003</v>
      </c>
      <c r="F1357" s="15" t="str">
        <f t="shared" si="220"/>
        <v>12484</v>
      </c>
      <c r="G1357" s="15" t="str">
        <f t="shared" si="221"/>
        <v>3-1</v>
      </c>
      <c r="H1357" s="5" t="s">
        <v>1692</v>
      </c>
      <c r="I1357" s="5">
        <f t="shared" si="222"/>
        <v>1</v>
      </c>
      <c r="J1357" s="5">
        <f t="shared" si="223"/>
        <v>2022</v>
      </c>
      <c r="K1357" s="5">
        <f t="shared" si="224"/>
        <v>24</v>
      </c>
      <c r="L1357" s="7">
        <f t="shared" si="225"/>
        <v>44585</v>
      </c>
      <c r="M1357" s="5" t="s">
        <v>1692</v>
      </c>
      <c r="U1357" s="5" t="s">
        <v>33</v>
      </c>
      <c r="V1357" s="5" t="str">
        <f t="shared" si="226"/>
        <v>clientes - varios</v>
      </c>
      <c r="W1357" s="5" t="str">
        <f t="shared" si="227"/>
        <v>CLIENTES - VARIOS</v>
      </c>
      <c r="X1357" s="5" t="str">
        <f t="shared" si="228"/>
        <v>Clientes - Varios</v>
      </c>
      <c r="Y1357" s="5">
        <v>99999999</v>
      </c>
      <c r="Z1357" s="5" t="s">
        <v>34</v>
      </c>
      <c r="AA1357" s="5" t="s">
        <v>35</v>
      </c>
      <c r="AD1357" s="5" t="s">
        <v>36</v>
      </c>
      <c r="AE1357" s="5">
        <v>508.47</v>
      </c>
      <c r="AF1357" s="5">
        <v>0</v>
      </c>
      <c r="AG1357" s="5">
        <v>91.53</v>
      </c>
      <c r="AH1357" s="5">
        <f t="shared" si="229"/>
        <v>600</v>
      </c>
    </row>
    <row r="1358" spans="1:34" x14ac:dyDescent="0.25">
      <c r="A1358" s="5">
        <v>1343</v>
      </c>
      <c r="B1358" s="5" t="s">
        <v>49</v>
      </c>
      <c r="C1358" s="5" t="s">
        <v>30</v>
      </c>
      <c r="D1358" s="5" t="s">
        <v>1724</v>
      </c>
      <c r="E1358" s="15" t="str">
        <f t="shared" si="230"/>
        <v>B003</v>
      </c>
      <c r="F1358" s="15" t="str">
        <f t="shared" si="220"/>
        <v>12483</v>
      </c>
      <c r="G1358" s="15" t="str">
        <f t="shared" si="221"/>
        <v>3-1</v>
      </c>
      <c r="H1358" s="5" t="s">
        <v>1692</v>
      </c>
      <c r="I1358" s="5">
        <f t="shared" si="222"/>
        <v>1</v>
      </c>
      <c r="J1358" s="5">
        <f t="shared" si="223"/>
        <v>2022</v>
      </c>
      <c r="K1358" s="5">
        <f t="shared" si="224"/>
        <v>24</v>
      </c>
      <c r="L1358" s="7">
        <f t="shared" si="225"/>
        <v>44585</v>
      </c>
      <c r="M1358" s="5" t="s">
        <v>1692</v>
      </c>
      <c r="U1358" s="5" t="s">
        <v>33</v>
      </c>
      <c r="V1358" s="5" t="str">
        <f t="shared" si="226"/>
        <v>clientes - varios</v>
      </c>
      <c r="W1358" s="5" t="str">
        <f t="shared" si="227"/>
        <v>CLIENTES - VARIOS</v>
      </c>
      <c r="X1358" s="5" t="str">
        <f t="shared" si="228"/>
        <v>Clientes - Varios</v>
      </c>
      <c r="Y1358" s="5">
        <v>99999999</v>
      </c>
      <c r="Z1358" s="5" t="s">
        <v>34</v>
      </c>
      <c r="AA1358" s="5" t="s">
        <v>35</v>
      </c>
      <c r="AD1358" s="5" t="s">
        <v>36</v>
      </c>
      <c r="AE1358" s="5">
        <v>508.47</v>
      </c>
      <c r="AF1358" s="5">
        <v>0</v>
      </c>
      <c r="AG1358" s="5">
        <v>91.53</v>
      </c>
      <c r="AH1358" s="5">
        <f t="shared" si="229"/>
        <v>600</v>
      </c>
    </row>
    <row r="1359" spans="1:34" x14ac:dyDescent="0.25">
      <c r="A1359" s="5">
        <v>1344</v>
      </c>
      <c r="B1359" s="5" t="s">
        <v>49</v>
      </c>
      <c r="C1359" s="5" t="s">
        <v>30</v>
      </c>
      <c r="D1359" s="5" t="s">
        <v>1725</v>
      </c>
      <c r="E1359" s="15" t="str">
        <f t="shared" si="230"/>
        <v>B003</v>
      </c>
      <c r="F1359" s="15" t="str">
        <f t="shared" si="220"/>
        <v>12482</v>
      </c>
      <c r="G1359" s="15" t="str">
        <f t="shared" si="221"/>
        <v>3-1</v>
      </c>
      <c r="H1359" s="5" t="s">
        <v>1692</v>
      </c>
      <c r="I1359" s="5">
        <f t="shared" si="222"/>
        <v>1</v>
      </c>
      <c r="J1359" s="5">
        <f t="shared" si="223"/>
        <v>2022</v>
      </c>
      <c r="K1359" s="5">
        <f t="shared" si="224"/>
        <v>24</v>
      </c>
      <c r="L1359" s="7">
        <f t="shared" si="225"/>
        <v>44585</v>
      </c>
      <c r="M1359" s="5" t="s">
        <v>1692</v>
      </c>
      <c r="U1359" s="5" t="s">
        <v>33</v>
      </c>
      <c r="V1359" s="5" t="str">
        <f t="shared" si="226"/>
        <v>clientes - varios</v>
      </c>
      <c r="W1359" s="5" t="str">
        <f t="shared" si="227"/>
        <v>CLIENTES - VARIOS</v>
      </c>
      <c r="X1359" s="5" t="str">
        <f t="shared" si="228"/>
        <v>Clientes - Varios</v>
      </c>
      <c r="Y1359" s="5">
        <v>99999999</v>
      </c>
      <c r="Z1359" s="5" t="s">
        <v>34</v>
      </c>
      <c r="AA1359" s="5" t="s">
        <v>35</v>
      </c>
      <c r="AD1359" s="5" t="s">
        <v>36</v>
      </c>
      <c r="AE1359" s="5">
        <v>508.47</v>
      </c>
      <c r="AF1359" s="5">
        <v>0</v>
      </c>
      <c r="AG1359" s="5">
        <v>91.53</v>
      </c>
      <c r="AH1359" s="5">
        <f t="shared" si="229"/>
        <v>600</v>
      </c>
    </row>
    <row r="1360" spans="1:34" x14ac:dyDescent="0.25">
      <c r="A1360" s="5">
        <v>1345</v>
      </c>
      <c r="B1360" s="5" t="s">
        <v>49</v>
      </c>
      <c r="C1360" s="5" t="s">
        <v>30</v>
      </c>
      <c r="D1360" s="5" t="s">
        <v>1726</v>
      </c>
      <c r="E1360" s="15" t="str">
        <f t="shared" si="230"/>
        <v>B003</v>
      </c>
      <c r="F1360" s="15" t="str">
        <f t="shared" si="220"/>
        <v>12481</v>
      </c>
      <c r="G1360" s="15" t="str">
        <f t="shared" si="221"/>
        <v>3-1</v>
      </c>
      <c r="H1360" s="5" t="s">
        <v>1692</v>
      </c>
      <c r="I1360" s="5">
        <f t="shared" si="222"/>
        <v>1</v>
      </c>
      <c r="J1360" s="5">
        <f t="shared" si="223"/>
        <v>2022</v>
      </c>
      <c r="K1360" s="5">
        <f t="shared" si="224"/>
        <v>24</v>
      </c>
      <c r="L1360" s="7">
        <f t="shared" si="225"/>
        <v>44585</v>
      </c>
      <c r="M1360" s="5" t="s">
        <v>1692</v>
      </c>
      <c r="U1360" s="5" t="s">
        <v>33</v>
      </c>
      <c r="V1360" s="5" t="str">
        <f t="shared" si="226"/>
        <v>clientes - varios</v>
      </c>
      <c r="W1360" s="5" t="str">
        <f t="shared" si="227"/>
        <v>CLIENTES - VARIOS</v>
      </c>
      <c r="X1360" s="5" t="str">
        <f t="shared" si="228"/>
        <v>Clientes - Varios</v>
      </c>
      <c r="Y1360" s="5">
        <v>99999999</v>
      </c>
      <c r="Z1360" s="5" t="s">
        <v>34</v>
      </c>
      <c r="AA1360" s="5" t="s">
        <v>35</v>
      </c>
      <c r="AD1360" s="5" t="s">
        <v>36</v>
      </c>
      <c r="AE1360" s="5">
        <v>508.47</v>
      </c>
      <c r="AF1360" s="5">
        <v>0</v>
      </c>
      <c r="AG1360" s="5">
        <v>91.53</v>
      </c>
      <c r="AH1360" s="5">
        <f t="shared" si="229"/>
        <v>600</v>
      </c>
    </row>
    <row r="1361" spans="1:34" x14ac:dyDescent="0.25">
      <c r="A1361" s="5">
        <v>1346</v>
      </c>
      <c r="B1361" s="5" t="s">
        <v>49</v>
      </c>
      <c r="C1361" s="5" t="s">
        <v>30</v>
      </c>
      <c r="D1361" s="5" t="s">
        <v>1727</v>
      </c>
      <c r="E1361" s="15" t="str">
        <f t="shared" si="230"/>
        <v>B003</v>
      </c>
      <c r="F1361" s="15" t="str">
        <f t="shared" ref="F1361:F1424" si="231">IF(LEFT(RIGHT(D1361,5),1)="-",RIGHT(D1361,4),RIGHT(D1361,5))</f>
        <v>12480</v>
      </c>
      <c r="G1361" s="15" t="str">
        <f t="shared" ref="G1361:G1424" si="232">MID(D1361,4,3)</f>
        <v>3-1</v>
      </c>
      <c r="H1361" s="5" t="s">
        <v>1692</v>
      </c>
      <c r="I1361" s="5">
        <f t="shared" ref="I1361:I1424" si="233">MONTH(H1361)</f>
        <v>1</v>
      </c>
      <c r="J1361" s="5">
        <f t="shared" ref="J1361:J1424" si="234">YEAR(H1361)</f>
        <v>2022</v>
      </c>
      <c r="K1361" s="5">
        <f t="shared" ref="K1361:K1424" si="235">DAY(H1361)</f>
        <v>24</v>
      </c>
      <c r="L1361" s="7">
        <f t="shared" ref="L1361:L1424" si="236">DATE(J1361,I1361,K1361)</f>
        <v>44585</v>
      </c>
      <c r="M1361" s="5" t="s">
        <v>1692</v>
      </c>
      <c r="U1361" s="5" t="s">
        <v>33</v>
      </c>
      <c r="V1361" s="5" t="str">
        <f t="shared" ref="V1361:V1424" si="237">LOWER(U1361)</f>
        <v>clientes - varios</v>
      </c>
      <c r="W1361" s="5" t="str">
        <f t="shared" ref="W1361:W1424" si="238">UPPER(U1361)</f>
        <v>CLIENTES - VARIOS</v>
      </c>
      <c r="X1361" s="5" t="str">
        <f t="shared" ref="X1361:X1424" si="239">PROPER(W1361)</f>
        <v>Clientes - Varios</v>
      </c>
      <c r="Y1361" s="5">
        <v>99999999</v>
      </c>
      <c r="Z1361" s="5" t="s">
        <v>34</v>
      </c>
      <c r="AA1361" s="5" t="s">
        <v>35</v>
      </c>
      <c r="AD1361" s="5" t="s">
        <v>36</v>
      </c>
      <c r="AE1361" s="5">
        <v>508.47</v>
      </c>
      <c r="AF1361" s="5">
        <v>0</v>
      </c>
      <c r="AG1361" s="5">
        <v>91.53</v>
      </c>
      <c r="AH1361" s="5">
        <f t="shared" ref="AH1361:AH1424" si="240">AE1361+AG1361</f>
        <v>600</v>
      </c>
    </row>
    <row r="1362" spans="1:34" x14ac:dyDescent="0.25">
      <c r="A1362" s="5">
        <v>1347</v>
      </c>
      <c r="B1362" s="5" t="s">
        <v>49</v>
      </c>
      <c r="C1362" s="5" t="s">
        <v>30</v>
      </c>
      <c r="D1362" s="5" t="s">
        <v>1728</v>
      </c>
      <c r="E1362" s="15" t="str">
        <f t="shared" ref="E1362:E1425" si="241">LEFT(D1362,4)</f>
        <v>B003</v>
      </c>
      <c r="F1362" s="15" t="str">
        <f t="shared" si="231"/>
        <v>12479</v>
      </c>
      <c r="G1362" s="15" t="str">
        <f t="shared" si="232"/>
        <v>3-1</v>
      </c>
      <c r="H1362" s="5" t="s">
        <v>1692</v>
      </c>
      <c r="I1362" s="5">
        <f t="shared" si="233"/>
        <v>1</v>
      </c>
      <c r="J1362" s="5">
        <f t="shared" si="234"/>
        <v>2022</v>
      </c>
      <c r="K1362" s="5">
        <f t="shared" si="235"/>
        <v>24</v>
      </c>
      <c r="L1362" s="7">
        <f t="shared" si="236"/>
        <v>44585</v>
      </c>
      <c r="M1362" s="5" t="s">
        <v>1692</v>
      </c>
      <c r="U1362" s="5" t="s">
        <v>33</v>
      </c>
      <c r="V1362" s="5" t="str">
        <f t="shared" si="237"/>
        <v>clientes - varios</v>
      </c>
      <c r="W1362" s="5" t="str">
        <f t="shared" si="238"/>
        <v>CLIENTES - VARIOS</v>
      </c>
      <c r="X1362" s="5" t="str">
        <f t="shared" si="239"/>
        <v>Clientes - Varios</v>
      </c>
      <c r="Y1362" s="5">
        <v>99999999</v>
      </c>
      <c r="Z1362" s="5" t="s">
        <v>34</v>
      </c>
      <c r="AA1362" s="5" t="s">
        <v>35</v>
      </c>
      <c r="AD1362" s="5" t="s">
        <v>36</v>
      </c>
      <c r="AE1362" s="5">
        <v>508.47</v>
      </c>
      <c r="AF1362" s="5">
        <v>0</v>
      </c>
      <c r="AG1362" s="5">
        <v>91.53</v>
      </c>
      <c r="AH1362" s="5">
        <f t="shared" si="240"/>
        <v>600</v>
      </c>
    </row>
    <row r="1363" spans="1:34" x14ac:dyDescent="0.25">
      <c r="A1363" s="5">
        <v>1348</v>
      </c>
      <c r="B1363" s="5" t="s">
        <v>49</v>
      </c>
      <c r="C1363" s="5" t="s">
        <v>30</v>
      </c>
      <c r="D1363" s="5" t="s">
        <v>1729</v>
      </c>
      <c r="E1363" s="15" t="str">
        <f t="shared" si="241"/>
        <v>B003</v>
      </c>
      <c r="F1363" s="15" t="str">
        <f t="shared" si="231"/>
        <v>12478</v>
      </c>
      <c r="G1363" s="15" t="str">
        <f t="shared" si="232"/>
        <v>3-1</v>
      </c>
      <c r="H1363" s="5" t="s">
        <v>1692</v>
      </c>
      <c r="I1363" s="5">
        <f t="shared" si="233"/>
        <v>1</v>
      </c>
      <c r="J1363" s="5">
        <f t="shared" si="234"/>
        <v>2022</v>
      </c>
      <c r="K1363" s="5">
        <f t="shared" si="235"/>
        <v>24</v>
      </c>
      <c r="L1363" s="7">
        <f t="shared" si="236"/>
        <v>44585</v>
      </c>
      <c r="M1363" s="5" t="s">
        <v>1692</v>
      </c>
      <c r="U1363" s="5" t="s">
        <v>33</v>
      </c>
      <c r="V1363" s="5" t="str">
        <f t="shared" si="237"/>
        <v>clientes - varios</v>
      </c>
      <c r="W1363" s="5" t="str">
        <f t="shared" si="238"/>
        <v>CLIENTES - VARIOS</v>
      </c>
      <c r="X1363" s="5" t="str">
        <f t="shared" si="239"/>
        <v>Clientes - Varios</v>
      </c>
      <c r="Y1363" s="5">
        <v>99999999</v>
      </c>
      <c r="Z1363" s="5" t="s">
        <v>34</v>
      </c>
      <c r="AA1363" s="5" t="s">
        <v>35</v>
      </c>
      <c r="AD1363" s="5" t="s">
        <v>36</v>
      </c>
      <c r="AE1363" s="5">
        <v>508.47</v>
      </c>
      <c r="AF1363" s="5">
        <v>0</v>
      </c>
      <c r="AG1363" s="5">
        <v>91.53</v>
      </c>
      <c r="AH1363" s="5">
        <f t="shared" si="240"/>
        <v>600</v>
      </c>
    </row>
    <row r="1364" spans="1:34" x14ac:dyDescent="0.25">
      <c r="A1364" s="5">
        <v>1349</v>
      </c>
      <c r="B1364" s="5" t="s">
        <v>49</v>
      </c>
      <c r="C1364" s="5" t="s">
        <v>30</v>
      </c>
      <c r="D1364" s="5" t="s">
        <v>1730</v>
      </c>
      <c r="E1364" s="15" t="str">
        <f t="shared" si="241"/>
        <v>B003</v>
      </c>
      <c r="F1364" s="15" t="str">
        <f t="shared" si="231"/>
        <v>12477</v>
      </c>
      <c r="G1364" s="15" t="str">
        <f t="shared" si="232"/>
        <v>3-1</v>
      </c>
      <c r="H1364" s="5" t="s">
        <v>1692</v>
      </c>
      <c r="I1364" s="5">
        <f t="shared" si="233"/>
        <v>1</v>
      </c>
      <c r="J1364" s="5">
        <f t="shared" si="234"/>
        <v>2022</v>
      </c>
      <c r="K1364" s="5">
        <f t="shared" si="235"/>
        <v>24</v>
      </c>
      <c r="L1364" s="7">
        <f t="shared" si="236"/>
        <v>44585</v>
      </c>
      <c r="M1364" s="5" t="s">
        <v>1692</v>
      </c>
      <c r="U1364" s="5" t="s">
        <v>33</v>
      </c>
      <c r="V1364" s="5" t="str">
        <f t="shared" si="237"/>
        <v>clientes - varios</v>
      </c>
      <c r="W1364" s="5" t="str">
        <f t="shared" si="238"/>
        <v>CLIENTES - VARIOS</v>
      </c>
      <c r="X1364" s="5" t="str">
        <f t="shared" si="239"/>
        <v>Clientes - Varios</v>
      </c>
      <c r="Y1364" s="5">
        <v>99999999</v>
      </c>
      <c r="Z1364" s="5" t="s">
        <v>34</v>
      </c>
      <c r="AA1364" s="5" t="s">
        <v>35</v>
      </c>
      <c r="AD1364" s="5" t="s">
        <v>36</v>
      </c>
      <c r="AE1364" s="5">
        <v>508.47</v>
      </c>
      <c r="AF1364" s="5">
        <v>0</v>
      </c>
      <c r="AG1364" s="5">
        <v>91.53</v>
      </c>
      <c r="AH1364" s="5">
        <f t="shared" si="240"/>
        <v>600</v>
      </c>
    </row>
    <row r="1365" spans="1:34" x14ac:dyDescent="0.25">
      <c r="A1365" s="5">
        <v>1350</v>
      </c>
      <c r="B1365" s="5" t="s">
        <v>49</v>
      </c>
      <c r="C1365" s="5" t="s">
        <v>30</v>
      </c>
      <c r="D1365" s="5" t="s">
        <v>1731</v>
      </c>
      <c r="E1365" s="15" t="str">
        <f t="shared" si="241"/>
        <v>B003</v>
      </c>
      <c r="F1365" s="15" t="str">
        <f t="shared" si="231"/>
        <v>12476</v>
      </c>
      <c r="G1365" s="15" t="str">
        <f t="shared" si="232"/>
        <v>3-1</v>
      </c>
      <c r="H1365" s="5" t="s">
        <v>1692</v>
      </c>
      <c r="I1365" s="5">
        <f t="shared" si="233"/>
        <v>1</v>
      </c>
      <c r="J1365" s="5">
        <f t="shared" si="234"/>
        <v>2022</v>
      </c>
      <c r="K1365" s="5">
        <f t="shared" si="235"/>
        <v>24</v>
      </c>
      <c r="L1365" s="7">
        <f t="shared" si="236"/>
        <v>44585</v>
      </c>
      <c r="M1365" s="5" t="s">
        <v>1692</v>
      </c>
      <c r="U1365" s="5" t="s">
        <v>33</v>
      </c>
      <c r="V1365" s="5" t="str">
        <f t="shared" si="237"/>
        <v>clientes - varios</v>
      </c>
      <c r="W1365" s="5" t="str">
        <f t="shared" si="238"/>
        <v>CLIENTES - VARIOS</v>
      </c>
      <c r="X1365" s="5" t="str">
        <f t="shared" si="239"/>
        <v>Clientes - Varios</v>
      </c>
      <c r="Y1365" s="5">
        <v>99999999</v>
      </c>
      <c r="Z1365" s="5" t="s">
        <v>34</v>
      </c>
      <c r="AA1365" s="5" t="s">
        <v>35</v>
      </c>
      <c r="AD1365" s="5" t="s">
        <v>36</v>
      </c>
      <c r="AE1365" s="5">
        <v>508.47</v>
      </c>
      <c r="AF1365" s="5">
        <v>0</v>
      </c>
      <c r="AG1365" s="5">
        <v>91.53</v>
      </c>
      <c r="AH1365" s="5">
        <f t="shared" si="240"/>
        <v>600</v>
      </c>
    </row>
    <row r="1366" spans="1:34" x14ac:dyDescent="0.25">
      <c r="A1366" s="5">
        <v>1351</v>
      </c>
      <c r="B1366" s="5" t="s">
        <v>49</v>
      </c>
      <c r="C1366" s="5" t="s">
        <v>30</v>
      </c>
      <c r="D1366" s="5" t="s">
        <v>1732</v>
      </c>
      <c r="E1366" s="15" t="str">
        <f t="shared" si="241"/>
        <v>B003</v>
      </c>
      <c r="F1366" s="15" t="str">
        <f t="shared" si="231"/>
        <v>12475</v>
      </c>
      <c r="G1366" s="15" t="str">
        <f t="shared" si="232"/>
        <v>3-1</v>
      </c>
      <c r="H1366" s="5" t="s">
        <v>1692</v>
      </c>
      <c r="I1366" s="5">
        <f t="shared" si="233"/>
        <v>1</v>
      </c>
      <c r="J1366" s="5">
        <f t="shared" si="234"/>
        <v>2022</v>
      </c>
      <c r="K1366" s="5">
        <f t="shared" si="235"/>
        <v>24</v>
      </c>
      <c r="L1366" s="7">
        <f t="shared" si="236"/>
        <v>44585</v>
      </c>
      <c r="M1366" s="5" t="s">
        <v>1692</v>
      </c>
      <c r="U1366" s="5" t="s">
        <v>33</v>
      </c>
      <c r="V1366" s="5" t="str">
        <f t="shared" si="237"/>
        <v>clientes - varios</v>
      </c>
      <c r="W1366" s="5" t="str">
        <f t="shared" si="238"/>
        <v>CLIENTES - VARIOS</v>
      </c>
      <c r="X1366" s="5" t="str">
        <f t="shared" si="239"/>
        <v>Clientes - Varios</v>
      </c>
      <c r="Y1366" s="5">
        <v>99999999</v>
      </c>
      <c r="Z1366" s="5" t="s">
        <v>34</v>
      </c>
      <c r="AA1366" s="5" t="s">
        <v>35</v>
      </c>
      <c r="AD1366" s="5" t="s">
        <v>36</v>
      </c>
      <c r="AE1366" s="5">
        <v>508.47</v>
      </c>
      <c r="AF1366" s="5">
        <v>0</v>
      </c>
      <c r="AG1366" s="5">
        <v>91.53</v>
      </c>
      <c r="AH1366" s="5">
        <f t="shared" si="240"/>
        <v>600</v>
      </c>
    </row>
    <row r="1367" spans="1:34" x14ac:dyDescent="0.25">
      <c r="A1367" s="5">
        <v>1352</v>
      </c>
      <c r="B1367" s="5" t="s">
        <v>49</v>
      </c>
      <c r="C1367" s="5" t="s">
        <v>30</v>
      </c>
      <c r="D1367" s="5" t="s">
        <v>1733</v>
      </c>
      <c r="E1367" s="15" t="str">
        <f t="shared" si="241"/>
        <v>B003</v>
      </c>
      <c r="F1367" s="15" t="str">
        <f t="shared" si="231"/>
        <v>12474</v>
      </c>
      <c r="G1367" s="15" t="str">
        <f t="shared" si="232"/>
        <v>3-1</v>
      </c>
      <c r="H1367" s="5" t="s">
        <v>1692</v>
      </c>
      <c r="I1367" s="5">
        <f t="shared" si="233"/>
        <v>1</v>
      </c>
      <c r="J1367" s="5">
        <f t="shared" si="234"/>
        <v>2022</v>
      </c>
      <c r="K1367" s="5">
        <f t="shared" si="235"/>
        <v>24</v>
      </c>
      <c r="L1367" s="7">
        <f t="shared" si="236"/>
        <v>44585</v>
      </c>
      <c r="M1367" s="5" t="s">
        <v>1692</v>
      </c>
      <c r="U1367" s="5" t="s">
        <v>33</v>
      </c>
      <c r="V1367" s="5" t="str">
        <f t="shared" si="237"/>
        <v>clientes - varios</v>
      </c>
      <c r="W1367" s="5" t="str">
        <f t="shared" si="238"/>
        <v>CLIENTES - VARIOS</v>
      </c>
      <c r="X1367" s="5" t="str">
        <f t="shared" si="239"/>
        <v>Clientes - Varios</v>
      </c>
      <c r="Y1367" s="5">
        <v>99999999</v>
      </c>
      <c r="Z1367" s="5" t="s">
        <v>34</v>
      </c>
      <c r="AA1367" s="5" t="s">
        <v>35</v>
      </c>
      <c r="AD1367" s="5" t="s">
        <v>36</v>
      </c>
      <c r="AE1367" s="5">
        <v>508.47</v>
      </c>
      <c r="AF1367" s="5">
        <v>0</v>
      </c>
      <c r="AG1367" s="5">
        <v>91.53</v>
      </c>
      <c r="AH1367" s="5">
        <f t="shared" si="240"/>
        <v>600</v>
      </c>
    </row>
    <row r="1368" spans="1:34" x14ac:dyDescent="0.25">
      <c r="A1368" s="5">
        <v>1353</v>
      </c>
      <c r="B1368" s="5" t="s">
        <v>49</v>
      </c>
      <c r="C1368" s="5" t="s">
        <v>30</v>
      </c>
      <c r="D1368" s="5" t="s">
        <v>1734</v>
      </c>
      <c r="E1368" s="15" t="str">
        <f t="shared" si="241"/>
        <v>B003</v>
      </c>
      <c r="F1368" s="15" t="str">
        <f t="shared" si="231"/>
        <v>12473</v>
      </c>
      <c r="G1368" s="15" t="str">
        <f t="shared" si="232"/>
        <v>3-1</v>
      </c>
      <c r="H1368" s="5" t="s">
        <v>1692</v>
      </c>
      <c r="I1368" s="5">
        <f t="shared" si="233"/>
        <v>1</v>
      </c>
      <c r="J1368" s="5">
        <f t="shared" si="234"/>
        <v>2022</v>
      </c>
      <c r="K1368" s="5">
        <f t="shared" si="235"/>
        <v>24</v>
      </c>
      <c r="L1368" s="7">
        <f t="shared" si="236"/>
        <v>44585</v>
      </c>
      <c r="M1368" s="5" t="s">
        <v>1692</v>
      </c>
      <c r="U1368" s="5" t="s">
        <v>33</v>
      </c>
      <c r="V1368" s="5" t="str">
        <f t="shared" si="237"/>
        <v>clientes - varios</v>
      </c>
      <c r="W1368" s="5" t="str">
        <f t="shared" si="238"/>
        <v>CLIENTES - VARIOS</v>
      </c>
      <c r="X1368" s="5" t="str">
        <f t="shared" si="239"/>
        <v>Clientes - Varios</v>
      </c>
      <c r="Y1368" s="5">
        <v>99999999</v>
      </c>
      <c r="Z1368" s="5" t="s">
        <v>34</v>
      </c>
      <c r="AA1368" s="5" t="s">
        <v>35</v>
      </c>
      <c r="AD1368" s="5" t="s">
        <v>36</v>
      </c>
      <c r="AE1368" s="5">
        <v>508.47</v>
      </c>
      <c r="AF1368" s="5">
        <v>0</v>
      </c>
      <c r="AG1368" s="5">
        <v>91.53</v>
      </c>
      <c r="AH1368" s="5">
        <f t="shared" si="240"/>
        <v>600</v>
      </c>
    </row>
    <row r="1369" spans="1:34" x14ac:dyDescent="0.25">
      <c r="A1369" s="5">
        <v>1354</v>
      </c>
      <c r="B1369" s="5" t="s">
        <v>49</v>
      </c>
      <c r="C1369" s="5" t="s">
        <v>30</v>
      </c>
      <c r="D1369" s="5" t="s">
        <v>1735</v>
      </c>
      <c r="E1369" s="15" t="str">
        <f t="shared" si="241"/>
        <v>B003</v>
      </c>
      <c r="F1369" s="15" t="str">
        <f t="shared" si="231"/>
        <v>12472</v>
      </c>
      <c r="G1369" s="15" t="str">
        <f t="shared" si="232"/>
        <v>3-1</v>
      </c>
      <c r="H1369" s="5" t="s">
        <v>1692</v>
      </c>
      <c r="I1369" s="5">
        <f t="shared" si="233"/>
        <v>1</v>
      </c>
      <c r="J1369" s="5">
        <f t="shared" si="234"/>
        <v>2022</v>
      </c>
      <c r="K1369" s="5">
        <f t="shared" si="235"/>
        <v>24</v>
      </c>
      <c r="L1369" s="7">
        <f t="shared" si="236"/>
        <v>44585</v>
      </c>
      <c r="M1369" s="5" t="s">
        <v>1692</v>
      </c>
      <c r="U1369" s="5" t="s">
        <v>33</v>
      </c>
      <c r="V1369" s="5" t="str">
        <f t="shared" si="237"/>
        <v>clientes - varios</v>
      </c>
      <c r="W1369" s="5" t="str">
        <f t="shared" si="238"/>
        <v>CLIENTES - VARIOS</v>
      </c>
      <c r="X1369" s="5" t="str">
        <f t="shared" si="239"/>
        <v>Clientes - Varios</v>
      </c>
      <c r="Y1369" s="5">
        <v>99999999</v>
      </c>
      <c r="Z1369" s="5" t="s">
        <v>34</v>
      </c>
      <c r="AA1369" s="5" t="s">
        <v>35</v>
      </c>
      <c r="AD1369" s="5" t="s">
        <v>36</v>
      </c>
      <c r="AE1369" s="5">
        <v>508.47</v>
      </c>
      <c r="AF1369" s="5">
        <v>0</v>
      </c>
      <c r="AG1369" s="5">
        <v>91.53</v>
      </c>
      <c r="AH1369" s="5">
        <f t="shared" si="240"/>
        <v>600</v>
      </c>
    </row>
    <row r="1370" spans="1:34" x14ac:dyDescent="0.25">
      <c r="A1370" s="5">
        <v>1355</v>
      </c>
      <c r="B1370" s="5" t="s">
        <v>49</v>
      </c>
      <c r="C1370" s="5" t="s">
        <v>30</v>
      </c>
      <c r="D1370" s="5" t="s">
        <v>1736</v>
      </c>
      <c r="E1370" s="15" t="str">
        <f t="shared" si="241"/>
        <v>B003</v>
      </c>
      <c r="F1370" s="15" t="str">
        <f t="shared" si="231"/>
        <v>12471</v>
      </c>
      <c r="G1370" s="15" t="str">
        <f t="shared" si="232"/>
        <v>3-1</v>
      </c>
      <c r="H1370" s="5" t="s">
        <v>1692</v>
      </c>
      <c r="I1370" s="5">
        <f t="shared" si="233"/>
        <v>1</v>
      </c>
      <c r="J1370" s="5">
        <f t="shared" si="234"/>
        <v>2022</v>
      </c>
      <c r="K1370" s="5">
        <f t="shared" si="235"/>
        <v>24</v>
      </c>
      <c r="L1370" s="7">
        <f t="shared" si="236"/>
        <v>44585</v>
      </c>
      <c r="M1370" s="5" t="s">
        <v>1692</v>
      </c>
      <c r="U1370" s="5" t="s">
        <v>33</v>
      </c>
      <c r="V1370" s="5" t="str">
        <f t="shared" si="237"/>
        <v>clientes - varios</v>
      </c>
      <c r="W1370" s="5" t="str">
        <f t="shared" si="238"/>
        <v>CLIENTES - VARIOS</v>
      </c>
      <c r="X1370" s="5" t="str">
        <f t="shared" si="239"/>
        <v>Clientes - Varios</v>
      </c>
      <c r="Y1370" s="5">
        <v>99999999</v>
      </c>
      <c r="Z1370" s="5" t="s">
        <v>34</v>
      </c>
      <c r="AA1370" s="5" t="s">
        <v>35</v>
      </c>
      <c r="AD1370" s="5" t="s">
        <v>36</v>
      </c>
      <c r="AE1370" s="5">
        <v>508.47</v>
      </c>
      <c r="AF1370" s="5">
        <v>0</v>
      </c>
      <c r="AG1370" s="5">
        <v>91.53</v>
      </c>
      <c r="AH1370" s="5">
        <f t="shared" si="240"/>
        <v>600</v>
      </c>
    </row>
    <row r="1371" spans="1:34" x14ac:dyDescent="0.25">
      <c r="A1371" s="5">
        <v>1356</v>
      </c>
      <c r="B1371" s="5" t="s">
        <v>49</v>
      </c>
      <c r="C1371" s="5" t="s">
        <v>30</v>
      </c>
      <c r="D1371" s="5" t="s">
        <v>1737</v>
      </c>
      <c r="E1371" s="15" t="str">
        <f t="shared" si="241"/>
        <v>B003</v>
      </c>
      <c r="F1371" s="15" t="str">
        <f t="shared" si="231"/>
        <v>12470</v>
      </c>
      <c r="G1371" s="15" t="str">
        <f t="shared" si="232"/>
        <v>3-1</v>
      </c>
      <c r="H1371" s="5" t="s">
        <v>1692</v>
      </c>
      <c r="I1371" s="5">
        <f t="shared" si="233"/>
        <v>1</v>
      </c>
      <c r="J1371" s="5">
        <f t="shared" si="234"/>
        <v>2022</v>
      </c>
      <c r="K1371" s="5">
        <f t="shared" si="235"/>
        <v>24</v>
      </c>
      <c r="L1371" s="7">
        <f t="shared" si="236"/>
        <v>44585</v>
      </c>
      <c r="M1371" s="5" t="s">
        <v>1692</v>
      </c>
      <c r="U1371" s="5" t="s">
        <v>33</v>
      </c>
      <c r="V1371" s="5" t="str">
        <f t="shared" si="237"/>
        <v>clientes - varios</v>
      </c>
      <c r="W1371" s="5" t="str">
        <f t="shared" si="238"/>
        <v>CLIENTES - VARIOS</v>
      </c>
      <c r="X1371" s="5" t="str">
        <f t="shared" si="239"/>
        <v>Clientes - Varios</v>
      </c>
      <c r="Y1371" s="5">
        <v>99999999</v>
      </c>
      <c r="Z1371" s="5" t="s">
        <v>34</v>
      </c>
      <c r="AA1371" s="5" t="s">
        <v>35</v>
      </c>
      <c r="AD1371" s="5" t="s">
        <v>36</v>
      </c>
      <c r="AE1371" s="5">
        <v>508.47</v>
      </c>
      <c r="AF1371" s="5">
        <v>0</v>
      </c>
      <c r="AG1371" s="5">
        <v>91.53</v>
      </c>
      <c r="AH1371" s="5">
        <f t="shared" si="240"/>
        <v>600</v>
      </c>
    </row>
    <row r="1372" spans="1:34" x14ac:dyDescent="0.25">
      <c r="A1372" s="5">
        <v>1357</v>
      </c>
      <c r="B1372" s="5" t="s">
        <v>49</v>
      </c>
      <c r="C1372" s="5" t="s">
        <v>30</v>
      </c>
      <c r="D1372" s="5" t="s">
        <v>1738</v>
      </c>
      <c r="E1372" s="15" t="str">
        <f t="shared" si="241"/>
        <v>B003</v>
      </c>
      <c r="F1372" s="15" t="str">
        <f t="shared" si="231"/>
        <v>12469</v>
      </c>
      <c r="G1372" s="15" t="str">
        <f t="shared" si="232"/>
        <v>3-1</v>
      </c>
      <c r="H1372" s="5" t="s">
        <v>1692</v>
      </c>
      <c r="I1372" s="5">
        <f t="shared" si="233"/>
        <v>1</v>
      </c>
      <c r="J1372" s="5">
        <f t="shared" si="234"/>
        <v>2022</v>
      </c>
      <c r="K1372" s="5">
        <f t="shared" si="235"/>
        <v>24</v>
      </c>
      <c r="L1372" s="7">
        <f t="shared" si="236"/>
        <v>44585</v>
      </c>
      <c r="M1372" s="5" t="s">
        <v>1692</v>
      </c>
      <c r="U1372" s="5" t="s">
        <v>33</v>
      </c>
      <c r="V1372" s="5" t="str">
        <f t="shared" si="237"/>
        <v>clientes - varios</v>
      </c>
      <c r="W1372" s="5" t="str">
        <f t="shared" si="238"/>
        <v>CLIENTES - VARIOS</v>
      </c>
      <c r="X1372" s="5" t="str">
        <f t="shared" si="239"/>
        <v>Clientes - Varios</v>
      </c>
      <c r="Y1372" s="5">
        <v>99999999</v>
      </c>
      <c r="Z1372" s="5" t="s">
        <v>34</v>
      </c>
      <c r="AA1372" s="5" t="s">
        <v>35</v>
      </c>
      <c r="AD1372" s="5" t="s">
        <v>36</v>
      </c>
      <c r="AE1372" s="5">
        <v>508.47</v>
      </c>
      <c r="AF1372" s="5">
        <v>0</v>
      </c>
      <c r="AG1372" s="5">
        <v>91.53</v>
      </c>
      <c r="AH1372" s="5">
        <f t="shared" si="240"/>
        <v>600</v>
      </c>
    </row>
    <row r="1373" spans="1:34" x14ac:dyDescent="0.25">
      <c r="A1373" s="5">
        <v>1358</v>
      </c>
      <c r="B1373" s="5" t="s">
        <v>49</v>
      </c>
      <c r="C1373" s="5" t="s">
        <v>30</v>
      </c>
      <c r="D1373" s="5" t="s">
        <v>1739</v>
      </c>
      <c r="E1373" s="15" t="str">
        <f t="shared" si="241"/>
        <v>B003</v>
      </c>
      <c r="F1373" s="15" t="str">
        <f t="shared" si="231"/>
        <v>12468</v>
      </c>
      <c r="G1373" s="15" t="str">
        <f t="shared" si="232"/>
        <v>3-1</v>
      </c>
      <c r="H1373" s="5" t="s">
        <v>1692</v>
      </c>
      <c r="I1373" s="5">
        <f t="shared" si="233"/>
        <v>1</v>
      </c>
      <c r="J1373" s="5">
        <f t="shared" si="234"/>
        <v>2022</v>
      </c>
      <c r="K1373" s="5">
        <f t="shared" si="235"/>
        <v>24</v>
      </c>
      <c r="L1373" s="7">
        <f t="shared" si="236"/>
        <v>44585</v>
      </c>
      <c r="M1373" s="5" t="s">
        <v>1692</v>
      </c>
      <c r="U1373" s="5" t="s">
        <v>33</v>
      </c>
      <c r="V1373" s="5" t="str">
        <f t="shared" si="237"/>
        <v>clientes - varios</v>
      </c>
      <c r="W1373" s="5" t="str">
        <f t="shared" si="238"/>
        <v>CLIENTES - VARIOS</v>
      </c>
      <c r="X1373" s="5" t="str">
        <f t="shared" si="239"/>
        <v>Clientes - Varios</v>
      </c>
      <c r="Y1373" s="5">
        <v>99999999</v>
      </c>
      <c r="Z1373" s="5" t="s">
        <v>34</v>
      </c>
      <c r="AA1373" s="5" t="s">
        <v>35</v>
      </c>
      <c r="AD1373" s="5" t="s">
        <v>36</v>
      </c>
      <c r="AE1373" s="5">
        <v>508.47</v>
      </c>
      <c r="AF1373" s="5">
        <v>0</v>
      </c>
      <c r="AG1373" s="5">
        <v>91.53</v>
      </c>
      <c r="AH1373" s="5">
        <f t="shared" si="240"/>
        <v>600</v>
      </c>
    </row>
    <row r="1374" spans="1:34" x14ac:dyDescent="0.25">
      <c r="A1374" s="5">
        <v>1359</v>
      </c>
      <c r="B1374" s="5" t="s">
        <v>49</v>
      </c>
      <c r="C1374" s="5" t="s">
        <v>30</v>
      </c>
      <c r="D1374" s="5" t="s">
        <v>1740</v>
      </c>
      <c r="E1374" s="15" t="str">
        <f t="shared" si="241"/>
        <v>B003</v>
      </c>
      <c r="F1374" s="15" t="str">
        <f t="shared" si="231"/>
        <v>12467</v>
      </c>
      <c r="G1374" s="15" t="str">
        <f t="shared" si="232"/>
        <v>3-1</v>
      </c>
      <c r="H1374" s="5" t="s">
        <v>1692</v>
      </c>
      <c r="I1374" s="5">
        <f t="shared" si="233"/>
        <v>1</v>
      </c>
      <c r="J1374" s="5">
        <f t="shared" si="234"/>
        <v>2022</v>
      </c>
      <c r="K1374" s="5">
        <f t="shared" si="235"/>
        <v>24</v>
      </c>
      <c r="L1374" s="7">
        <f t="shared" si="236"/>
        <v>44585</v>
      </c>
      <c r="M1374" s="5" t="s">
        <v>1692</v>
      </c>
      <c r="U1374" s="5" t="s">
        <v>33</v>
      </c>
      <c r="V1374" s="5" t="str">
        <f t="shared" si="237"/>
        <v>clientes - varios</v>
      </c>
      <c r="W1374" s="5" t="str">
        <f t="shared" si="238"/>
        <v>CLIENTES - VARIOS</v>
      </c>
      <c r="X1374" s="5" t="str">
        <f t="shared" si="239"/>
        <v>Clientes - Varios</v>
      </c>
      <c r="Y1374" s="5">
        <v>99999999</v>
      </c>
      <c r="Z1374" s="5" t="s">
        <v>34</v>
      </c>
      <c r="AA1374" s="5" t="s">
        <v>35</v>
      </c>
      <c r="AD1374" s="5" t="s">
        <v>36</v>
      </c>
      <c r="AE1374" s="5">
        <v>508.47</v>
      </c>
      <c r="AF1374" s="5">
        <v>0</v>
      </c>
      <c r="AG1374" s="5">
        <v>91.53</v>
      </c>
      <c r="AH1374" s="5">
        <f t="shared" si="240"/>
        <v>600</v>
      </c>
    </row>
    <row r="1375" spans="1:34" x14ac:dyDescent="0.25">
      <c r="A1375" s="5">
        <v>1360</v>
      </c>
      <c r="B1375" s="5" t="s">
        <v>49</v>
      </c>
      <c r="C1375" s="5" t="s">
        <v>30</v>
      </c>
      <c r="D1375" s="5" t="s">
        <v>1741</v>
      </c>
      <c r="E1375" s="15" t="str">
        <f t="shared" si="241"/>
        <v>B003</v>
      </c>
      <c r="F1375" s="15" t="str">
        <f t="shared" si="231"/>
        <v>12466</v>
      </c>
      <c r="G1375" s="15" t="str">
        <f t="shared" si="232"/>
        <v>3-1</v>
      </c>
      <c r="H1375" s="5" t="s">
        <v>1692</v>
      </c>
      <c r="I1375" s="5">
        <f t="shared" si="233"/>
        <v>1</v>
      </c>
      <c r="J1375" s="5">
        <f t="shared" si="234"/>
        <v>2022</v>
      </c>
      <c r="K1375" s="5">
        <f t="shared" si="235"/>
        <v>24</v>
      </c>
      <c r="L1375" s="7">
        <f t="shared" si="236"/>
        <v>44585</v>
      </c>
      <c r="M1375" s="5" t="s">
        <v>1692</v>
      </c>
      <c r="U1375" s="5" t="s">
        <v>33</v>
      </c>
      <c r="V1375" s="5" t="str">
        <f t="shared" si="237"/>
        <v>clientes - varios</v>
      </c>
      <c r="W1375" s="5" t="str">
        <f t="shared" si="238"/>
        <v>CLIENTES - VARIOS</v>
      </c>
      <c r="X1375" s="5" t="str">
        <f t="shared" si="239"/>
        <v>Clientes - Varios</v>
      </c>
      <c r="Y1375" s="5">
        <v>99999999</v>
      </c>
      <c r="Z1375" s="5" t="s">
        <v>34</v>
      </c>
      <c r="AA1375" s="5" t="s">
        <v>35</v>
      </c>
      <c r="AD1375" s="5" t="s">
        <v>36</v>
      </c>
      <c r="AE1375" s="5">
        <v>508.47</v>
      </c>
      <c r="AF1375" s="5">
        <v>0</v>
      </c>
      <c r="AG1375" s="5">
        <v>91.53</v>
      </c>
      <c r="AH1375" s="5">
        <f t="shared" si="240"/>
        <v>600</v>
      </c>
    </row>
    <row r="1376" spans="1:34" x14ac:dyDescent="0.25">
      <c r="A1376" s="5">
        <v>1361</v>
      </c>
      <c r="B1376" s="5" t="s">
        <v>49</v>
      </c>
      <c r="C1376" s="5" t="s">
        <v>30</v>
      </c>
      <c r="D1376" s="5" t="s">
        <v>1742</v>
      </c>
      <c r="E1376" s="15" t="str">
        <f t="shared" si="241"/>
        <v>B003</v>
      </c>
      <c r="F1376" s="15" t="str">
        <f t="shared" si="231"/>
        <v>12465</v>
      </c>
      <c r="G1376" s="15" t="str">
        <f t="shared" si="232"/>
        <v>3-1</v>
      </c>
      <c r="H1376" s="5" t="s">
        <v>1692</v>
      </c>
      <c r="I1376" s="5">
        <f t="shared" si="233"/>
        <v>1</v>
      </c>
      <c r="J1376" s="5">
        <f t="shared" si="234"/>
        <v>2022</v>
      </c>
      <c r="K1376" s="5">
        <f t="shared" si="235"/>
        <v>24</v>
      </c>
      <c r="L1376" s="7">
        <f t="shared" si="236"/>
        <v>44585</v>
      </c>
      <c r="M1376" s="5" t="s">
        <v>1692</v>
      </c>
      <c r="U1376" s="5" t="s">
        <v>33</v>
      </c>
      <c r="V1376" s="5" t="str">
        <f t="shared" si="237"/>
        <v>clientes - varios</v>
      </c>
      <c r="W1376" s="5" t="str">
        <f t="shared" si="238"/>
        <v>CLIENTES - VARIOS</v>
      </c>
      <c r="X1376" s="5" t="str">
        <f t="shared" si="239"/>
        <v>Clientes - Varios</v>
      </c>
      <c r="Y1376" s="5">
        <v>99999999</v>
      </c>
      <c r="Z1376" s="5" t="s">
        <v>34</v>
      </c>
      <c r="AA1376" s="5" t="s">
        <v>35</v>
      </c>
      <c r="AD1376" s="5" t="s">
        <v>36</v>
      </c>
      <c r="AE1376" s="5">
        <v>508.47</v>
      </c>
      <c r="AF1376" s="5">
        <v>0</v>
      </c>
      <c r="AG1376" s="5">
        <v>91.53</v>
      </c>
      <c r="AH1376" s="5">
        <f t="shared" si="240"/>
        <v>600</v>
      </c>
    </row>
    <row r="1377" spans="1:34" x14ac:dyDescent="0.25">
      <c r="A1377" s="5">
        <v>1362</v>
      </c>
      <c r="B1377" s="5" t="s">
        <v>49</v>
      </c>
      <c r="C1377" s="5" t="s">
        <v>30</v>
      </c>
      <c r="D1377" s="5" t="s">
        <v>1743</v>
      </c>
      <c r="E1377" s="15" t="str">
        <f t="shared" si="241"/>
        <v>B003</v>
      </c>
      <c r="F1377" s="15" t="str">
        <f t="shared" si="231"/>
        <v>12464</v>
      </c>
      <c r="G1377" s="15" t="str">
        <f t="shared" si="232"/>
        <v>3-1</v>
      </c>
      <c r="H1377" s="5" t="s">
        <v>1692</v>
      </c>
      <c r="I1377" s="5">
        <f t="shared" si="233"/>
        <v>1</v>
      </c>
      <c r="J1377" s="5">
        <f t="shared" si="234"/>
        <v>2022</v>
      </c>
      <c r="K1377" s="5">
        <f t="shared" si="235"/>
        <v>24</v>
      </c>
      <c r="L1377" s="7">
        <f t="shared" si="236"/>
        <v>44585</v>
      </c>
      <c r="M1377" s="5" t="s">
        <v>1692</v>
      </c>
      <c r="U1377" s="5" t="s">
        <v>33</v>
      </c>
      <c r="V1377" s="5" t="str">
        <f t="shared" si="237"/>
        <v>clientes - varios</v>
      </c>
      <c r="W1377" s="5" t="str">
        <f t="shared" si="238"/>
        <v>CLIENTES - VARIOS</v>
      </c>
      <c r="X1377" s="5" t="str">
        <f t="shared" si="239"/>
        <v>Clientes - Varios</v>
      </c>
      <c r="Y1377" s="5">
        <v>99999999</v>
      </c>
      <c r="Z1377" s="5" t="s">
        <v>34</v>
      </c>
      <c r="AA1377" s="5" t="s">
        <v>35</v>
      </c>
      <c r="AD1377" s="5" t="s">
        <v>36</v>
      </c>
      <c r="AE1377" s="5">
        <v>508.47</v>
      </c>
      <c r="AF1377" s="5">
        <v>0</v>
      </c>
      <c r="AG1377" s="5">
        <v>91.53</v>
      </c>
      <c r="AH1377" s="5">
        <f t="shared" si="240"/>
        <v>600</v>
      </c>
    </row>
    <row r="1378" spans="1:34" x14ac:dyDescent="0.25">
      <c r="A1378" s="5">
        <v>1363</v>
      </c>
      <c r="B1378" s="5" t="s">
        <v>49</v>
      </c>
      <c r="C1378" s="5" t="s">
        <v>30</v>
      </c>
      <c r="D1378" s="5" t="s">
        <v>1744</v>
      </c>
      <c r="E1378" s="15" t="str">
        <f t="shared" si="241"/>
        <v>B003</v>
      </c>
      <c r="F1378" s="15" t="str">
        <f t="shared" si="231"/>
        <v>12463</v>
      </c>
      <c r="G1378" s="15" t="str">
        <f t="shared" si="232"/>
        <v>3-1</v>
      </c>
      <c r="H1378" s="5" t="s">
        <v>1692</v>
      </c>
      <c r="I1378" s="5">
        <f t="shared" si="233"/>
        <v>1</v>
      </c>
      <c r="J1378" s="5">
        <f t="shared" si="234"/>
        <v>2022</v>
      </c>
      <c r="K1378" s="5">
        <f t="shared" si="235"/>
        <v>24</v>
      </c>
      <c r="L1378" s="7">
        <f t="shared" si="236"/>
        <v>44585</v>
      </c>
      <c r="M1378" s="5" t="s">
        <v>1692</v>
      </c>
      <c r="U1378" s="5" t="s">
        <v>33</v>
      </c>
      <c r="V1378" s="5" t="str">
        <f t="shared" si="237"/>
        <v>clientes - varios</v>
      </c>
      <c r="W1378" s="5" t="str">
        <f t="shared" si="238"/>
        <v>CLIENTES - VARIOS</v>
      </c>
      <c r="X1378" s="5" t="str">
        <f t="shared" si="239"/>
        <v>Clientes - Varios</v>
      </c>
      <c r="Y1378" s="5">
        <v>99999999</v>
      </c>
      <c r="Z1378" s="5" t="s">
        <v>34</v>
      </c>
      <c r="AA1378" s="5" t="s">
        <v>35</v>
      </c>
      <c r="AD1378" s="5" t="s">
        <v>36</v>
      </c>
      <c r="AE1378" s="5">
        <v>508.47</v>
      </c>
      <c r="AF1378" s="5">
        <v>0</v>
      </c>
      <c r="AG1378" s="5">
        <v>91.53</v>
      </c>
      <c r="AH1378" s="5">
        <f t="shared" si="240"/>
        <v>600</v>
      </c>
    </row>
    <row r="1379" spans="1:34" x14ac:dyDescent="0.25">
      <c r="A1379" s="5">
        <v>1364</v>
      </c>
      <c r="B1379" s="5" t="s">
        <v>49</v>
      </c>
      <c r="C1379" s="5" t="s">
        <v>30</v>
      </c>
      <c r="D1379" s="5" t="s">
        <v>1745</v>
      </c>
      <c r="E1379" s="15" t="str">
        <f t="shared" si="241"/>
        <v>B003</v>
      </c>
      <c r="F1379" s="15" t="str">
        <f t="shared" si="231"/>
        <v>12462</v>
      </c>
      <c r="G1379" s="15" t="str">
        <f t="shared" si="232"/>
        <v>3-1</v>
      </c>
      <c r="H1379" s="5" t="s">
        <v>1692</v>
      </c>
      <c r="I1379" s="5">
        <f t="shared" si="233"/>
        <v>1</v>
      </c>
      <c r="J1379" s="5">
        <f t="shared" si="234"/>
        <v>2022</v>
      </c>
      <c r="K1379" s="5">
        <f t="shared" si="235"/>
        <v>24</v>
      </c>
      <c r="L1379" s="7">
        <f t="shared" si="236"/>
        <v>44585</v>
      </c>
      <c r="M1379" s="5" t="s">
        <v>1692</v>
      </c>
      <c r="U1379" s="5" t="s">
        <v>33</v>
      </c>
      <c r="V1379" s="5" t="str">
        <f t="shared" si="237"/>
        <v>clientes - varios</v>
      </c>
      <c r="W1379" s="5" t="str">
        <f t="shared" si="238"/>
        <v>CLIENTES - VARIOS</v>
      </c>
      <c r="X1379" s="5" t="str">
        <f t="shared" si="239"/>
        <v>Clientes - Varios</v>
      </c>
      <c r="Y1379" s="5">
        <v>99999999</v>
      </c>
      <c r="Z1379" s="5" t="s">
        <v>34</v>
      </c>
      <c r="AA1379" s="5" t="s">
        <v>35</v>
      </c>
      <c r="AD1379" s="5" t="s">
        <v>36</v>
      </c>
      <c r="AE1379" s="5">
        <v>508.47</v>
      </c>
      <c r="AF1379" s="5">
        <v>0</v>
      </c>
      <c r="AG1379" s="5">
        <v>91.53</v>
      </c>
      <c r="AH1379" s="5">
        <f t="shared" si="240"/>
        <v>600</v>
      </c>
    </row>
    <row r="1380" spans="1:34" x14ac:dyDescent="0.25">
      <c r="A1380" s="5">
        <v>1365</v>
      </c>
      <c r="B1380" s="5" t="s">
        <v>49</v>
      </c>
      <c r="C1380" s="5" t="s">
        <v>30</v>
      </c>
      <c r="D1380" s="5" t="s">
        <v>1746</v>
      </c>
      <c r="E1380" s="15" t="str">
        <f t="shared" si="241"/>
        <v>B003</v>
      </c>
      <c r="F1380" s="15" t="str">
        <f t="shared" si="231"/>
        <v>12461</v>
      </c>
      <c r="G1380" s="15" t="str">
        <f t="shared" si="232"/>
        <v>3-1</v>
      </c>
      <c r="H1380" s="5" t="s">
        <v>1692</v>
      </c>
      <c r="I1380" s="5">
        <f t="shared" si="233"/>
        <v>1</v>
      </c>
      <c r="J1380" s="5">
        <f t="shared" si="234"/>
        <v>2022</v>
      </c>
      <c r="K1380" s="5">
        <f t="shared" si="235"/>
        <v>24</v>
      </c>
      <c r="L1380" s="7">
        <f t="shared" si="236"/>
        <v>44585</v>
      </c>
      <c r="M1380" s="5" t="s">
        <v>1692</v>
      </c>
      <c r="U1380" s="5" t="s">
        <v>33</v>
      </c>
      <c r="V1380" s="5" t="str">
        <f t="shared" si="237"/>
        <v>clientes - varios</v>
      </c>
      <c r="W1380" s="5" t="str">
        <f t="shared" si="238"/>
        <v>CLIENTES - VARIOS</v>
      </c>
      <c r="X1380" s="5" t="str">
        <f t="shared" si="239"/>
        <v>Clientes - Varios</v>
      </c>
      <c r="Y1380" s="5">
        <v>99999999</v>
      </c>
      <c r="Z1380" s="5" t="s">
        <v>34</v>
      </c>
      <c r="AA1380" s="5" t="s">
        <v>35</v>
      </c>
      <c r="AD1380" s="5" t="s">
        <v>36</v>
      </c>
      <c r="AE1380" s="5">
        <v>508.47</v>
      </c>
      <c r="AF1380" s="5">
        <v>0</v>
      </c>
      <c r="AG1380" s="5">
        <v>91.53</v>
      </c>
      <c r="AH1380" s="5">
        <f t="shared" si="240"/>
        <v>600</v>
      </c>
    </row>
    <row r="1381" spans="1:34" x14ac:dyDescent="0.25">
      <c r="A1381" s="5">
        <v>1366</v>
      </c>
      <c r="B1381" s="5" t="s">
        <v>49</v>
      </c>
      <c r="C1381" s="5" t="s">
        <v>30</v>
      </c>
      <c r="D1381" s="5" t="s">
        <v>1747</v>
      </c>
      <c r="E1381" s="15" t="str">
        <f t="shared" si="241"/>
        <v>B003</v>
      </c>
      <c r="F1381" s="15" t="str">
        <f t="shared" si="231"/>
        <v>12460</v>
      </c>
      <c r="G1381" s="15" t="str">
        <f t="shared" si="232"/>
        <v>3-1</v>
      </c>
      <c r="H1381" s="5" t="s">
        <v>1692</v>
      </c>
      <c r="I1381" s="5">
        <f t="shared" si="233"/>
        <v>1</v>
      </c>
      <c r="J1381" s="5">
        <f t="shared" si="234"/>
        <v>2022</v>
      </c>
      <c r="K1381" s="5">
        <f t="shared" si="235"/>
        <v>24</v>
      </c>
      <c r="L1381" s="7">
        <f t="shared" si="236"/>
        <v>44585</v>
      </c>
      <c r="M1381" s="5" t="s">
        <v>1692</v>
      </c>
      <c r="U1381" s="5" t="s">
        <v>33</v>
      </c>
      <c r="V1381" s="5" t="str">
        <f t="shared" si="237"/>
        <v>clientes - varios</v>
      </c>
      <c r="W1381" s="5" t="str">
        <f t="shared" si="238"/>
        <v>CLIENTES - VARIOS</v>
      </c>
      <c r="X1381" s="5" t="str">
        <f t="shared" si="239"/>
        <v>Clientes - Varios</v>
      </c>
      <c r="Y1381" s="5">
        <v>99999999</v>
      </c>
      <c r="Z1381" s="5" t="s">
        <v>34</v>
      </c>
      <c r="AA1381" s="5" t="s">
        <v>35</v>
      </c>
      <c r="AD1381" s="5" t="s">
        <v>36</v>
      </c>
      <c r="AE1381" s="5">
        <v>508.47</v>
      </c>
      <c r="AF1381" s="5">
        <v>0</v>
      </c>
      <c r="AG1381" s="5">
        <v>91.53</v>
      </c>
      <c r="AH1381" s="5">
        <f t="shared" si="240"/>
        <v>600</v>
      </c>
    </row>
    <row r="1382" spans="1:34" x14ac:dyDescent="0.25">
      <c r="A1382" s="5">
        <v>1367</v>
      </c>
      <c r="B1382" s="5" t="s">
        <v>49</v>
      </c>
      <c r="C1382" s="5" t="s">
        <v>30</v>
      </c>
      <c r="D1382" s="5" t="s">
        <v>1748</v>
      </c>
      <c r="E1382" s="15" t="str">
        <f t="shared" si="241"/>
        <v>B003</v>
      </c>
      <c r="F1382" s="15" t="str">
        <f t="shared" si="231"/>
        <v>12459</v>
      </c>
      <c r="G1382" s="15" t="str">
        <f t="shared" si="232"/>
        <v>3-1</v>
      </c>
      <c r="H1382" s="5" t="s">
        <v>1692</v>
      </c>
      <c r="I1382" s="5">
        <f t="shared" si="233"/>
        <v>1</v>
      </c>
      <c r="J1382" s="5">
        <f t="shared" si="234"/>
        <v>2022</v>
      </c>
      <c r="K1382" s="5">
        <f t="shared" si="235"/>
        <v>24</v>
      </c>
      <c r="L1382" s="7">
        <f t="shared" si="236"/>
        <v>44585</v>
      </c>
      <c r="M1382" s="5" t="s">
        <v>1692</v>
      </c>
      <c r="U1382" s="5" t="s">
        <v>33</v>
      </c>
      <c r="V1382" s="5" t="str">
        <f t="shared" si="237"/>
        <v>clientes - varios</v>
      </c>
      <c r="W1382" s="5" t="str">
        <f t="shared" si="238"/>
        <v>CLIENTES - VARIOS</v>
      </c>
      <c r="X1382" s="5" t="str">
        <f t="shared" si="239"/>
        <v>Clientes - Varios</v>
      </c>
      <c r="Y1382" s="5">
        <v>99999999</v>
      </c>
      <c r="Z1382" s="5" t="s">
        <v>34</v>
      </c>
      <c r="AA1382" s="5" t="s">
        <v>35</v>
      </c>
      <c r="AD1382" s="5" t="s">
        <v>36</v>
      </c>
      <c r="AE1382" s="5">
        <v>508.47</v>
      </c>
      <c r="AF1382" s="5">
        <v>0</v>
      </c>
      <c r="AG1382" s="5">
        <v>91.53</v>
      </c>
      <c r="AH1382" s="5">
        <f t="shared" si="240"/>
        <v>600</v>
      </c>
    </row>
    <row r="1383" spans="1:34" x14ac:dyDescent="0.25">
      <c r="A1383" s="5">
        <v>1368</v>
      </c>
      <c r="B1383" s="5" t="s">
        <v>49</v>
      </c>
      <c r="C1383" s="5" t="s">
        <v>30</v>
      </c>
      <c r="D1383" s="5" t="s">
        <v>1749</v>
      </c>
      <c r="E1383" s="15" t="str">
        <f t="shared" si="241"/>
        <v>B003</v>
      </c>
      <c r="F1383" s="15" t="str">
        <f t="shared" si="231"/>
        <v>12458</v>
      </c>
      <c r="G1383" s="15" t="str">
        <f t="shared" si="232"/>
        <v>3-1</v>
      </c>
      <c r="H1383" s="5" t="s">
        <v>1692</v>
      </c>
      <c r="I1383" s="5">
        <f t="shared" si="233"/>
        <v>1</v>
      </c>
      <c r="J1383" s="5">
        <f t="shared" si="234"/>
        <v>2022</v>
      </c>
      <c r="K1383" s="5">
        <f t="shared" si="235"/>
        <v>24</v>
      </c>
      <c r="L1383" s="7">
        <f t="shared" si="236"/>
        <v>44585</v>
      </c>
      <c r="M1383" s="5" t="s">
        <v>1692</v>
      </c>
      <c r="U1383" s="5" t="s">
        <v>33</v>
      </c>
      <c r="V1383" s="5" t="str">
        <f t="shared" si="237"/>
        <v>clientes - varios</v>
      </c>
      <c r="W1383" s="5" t="str">
        <f t="shared" si="238"/>
        <v>CLIENTES - VARIOS</v>
      </c>
      <c r="X1383" s="5" t="str">
        <f t="shared" si="239"/>
        <v>Clientes - Varios</v>
      </c>
      <c r="Y1383" s="5">
        <v>99999999</v>
      </c>
      <c r="Z1383" s="5" t="s">
        <v>34</v>
      </c>
      <c r="AA1383" s="5" t="s">
        <v>35</v>
      </c>
      <c r="AD1383" s="5" t="s">
        <v>36</v>
      </c>
      <c r="AE1383" s="5">
        <v>508.47</v>
      </c>
      <c r="AF1383" s="5">
        <v>0</v>
      </c>
      <c r="AG1383" s="5">
        <v>91.53</v>
      </c>
      <c r="AH1383" s="5">
        <f t="shared" si="240"/>
        <v>600</v>
      </c>
    </row>
    <row r="1384" spans="1:34" x14ac:dyDescent="0.25">
      <c r="A1384" s="5">
        <v>1369</v>
      </c>
      <c r="B1384" s="5" t="s">
        <v>49</v>
      </c>
      <c r="C1384" s="5" t="s">
        <v>30</v>
      </c>
      <c r="D1384" s="5" t="s">
        <v>1750</v>
      </c>
      <c r="E1384" s="15" t="str">
        <f t="shared" si="241"/>
        <v>B003</v>
      </c>
      <c r="F1384" s="15" t="str">
        <f t="shared" si="231"/>
        <v>12457</v>
      </c>
      <c r="G1384" s="15" t="str">
        <f t="shared" si="232"/>
        <v>3-1</v>
      </c>
      <c r="H1384" s="5" t="s">
        <v>1692</v>
      </c>
      <c r="I1384" s="5">
        <f t="shared" si="233"/>
        <v>1</v>
      </c>
      <c r="J1384" s="5">
        <f t="shared" si="234"/>
        <v>2022</v>
      </c>
      <c r="K1384" s="5">
        <f t="shared" si="235"/>
        <v>24</v>
      </c>
      <c r="L1384" s="7">
        <f t="shared" si="236"/>
        <v>44585</v>
      </c>
      <c r="M1384" s="5" t="s">
        <v>1692</v>
      </c>
      <c r="U1384" s="5" t="s">
        <v>33</v>
      </c>
      <c r="V1384" s="5" t="str">
        <f t="shared" si="237"/>
        <v>clientes - varios</v>
      </c>
      <c r="W1384" s="5" t="str">
        <f t="shared" si="238"/>
        <v>CLIENTES - VARIOS</v>
      </c>
      <c r="X1384" s="5" t="str">
        <f t="shared" si="239"/>
        <v>Clientes - Varios</v>
      </c>
      <c r="Y1384" s="5">
        <v>99999999</v>
      </c>
      <c r="Z1384" s="5" t="s">
        <v>34</v>
      </c>
      <c r="AA1384" s="5" t="s">
        <v>35</v>
      </c>
      <c r="AD1384" s="5" t="s">
        <v>36</v>
      </c>
      <c r="AE1384" s="5">
        <v>508.47</v>
      </c>
      <c r="AF1384" s="5">
        <v>0</v>
      </c>
      <c r="AG1384" s="5">
        <v>91.53</v>
      </c>
      <c r="AH1384" s="5">
        <f t="shared" si="240"/>
        <v>600</v>
      </c>
    </row>
    <row r="1385" spans="1:34" x14ac:dyDescent="0.25">
      <c r="A1385" s="5">
        <v>1370</v>
      </c>
      <c r="B1385" s="5" t="s">
        <v>49</v>
      </c>
      <c r="C1385" s="5" t="s">
        <v>30</v>
      </c>
      <c r="D1385" s="5" t="s">
        <v>1751</v>
      </c>
      <c r="E1385" s="15" t="str">
        <f t="shared" si="241"/>
        <v>B003</v>
      </c>
      <c r="F1385" s="15" t="str">
        <f t="shared" si="231"/>
        <v>12456</v>
      </c>
      <c r="G1385" s="15" t="str">
        <f t="shared" si="232"/>
        <v>3-1</v>
      </c>
      <c r="H1385" s="5" t="s">
        <v>1692</v>
      </c>
      <c r="I1385" s="5">
        <f t="shared" si="233"/>
        <v>1</v>
      </c>
      <c r="J1385" s="5">
        <f t="shared" si="234"/>
        <v>2022</v>
      </c>
      <c r="K1385" s="5">
        <f t="shared" si="235"/>
        <v>24</v>
      </c>
      <c r="L1385" s="7">
        <f t="shared" si="236"/>
        <v>44585</v>
      </c>
      <c r="M1385" s="5" t="s">
        <v>1692</v>
      </c>
      <c r="U1385" s="5" t="s">
        <v>33</v>
      </c>
      <c r="V1385" s="5" t="str">
        <f t="shared" si="237"/>
        <v>clientes - varios</v>
      </c>
      <c r="W1385" s="5" t="str">
        <f t="shared" si="238"/>
        <v>CLIENTES - VARIOS</v>
      </c>
      <c r="X1385" s="5" t="str">
        <f t="shared" si="239"/>
        <v>Clientes - Varios</v>
      </c>
      <c r="Y1385" s="5">
        <v>99999999</v>
      </c>
      <c r="Z1385" s="5" t="s">
        <v>34</v>
      </c>
      <c r="AA1385" s="5" t="s">
        <v>35</v>
      </c>
      <c r="AD1385" s="5" t="s">
        <v>36</v>
      </c>
      <c r="AE1385" s="5">
        <v>423.73</v>
      </c>
      <c r="AF1385" s="5">
        <v>0</v>
      </c>
      <c r="AG1385" s="5">
        <v>76.27</v>
      </c>
      <c r="AH1385" s="5">
        <f t="shared" si="240"/>
        <v>500</v>
      </c>
    </row>
    <row r="1386" spans="1:34" x14ac:dyDescent="0.25">
      <c r="A1386" s="5">
        <v>1371</v>
      </c>
      <c r="B1386" s="5" t="s">
        <v>49</v>
      </c>
      <c r="C1386" s="5" t="s">
        <v>30</v>
      </c>
      <c r="D1386" s="5" t="s">
        <v>1752</v>
      </c>
      <c r="E1386" s="15" t="str">
        <f t="shared" si="241"/>
        <v>B003</v>
      </c>
      <c r="F1386" s="15" t="str">
        <f t="shared" si="231"/>
        <v>12455</v>
      </c>
      <c r="G1386" s="15" t="str">
        <f t="shared" si="232"/>
        <v>3-1</v>
      </c>
      <c r="H1386" s="5" t="s">
        <v>1692</v>
      </c>
      <c r="I1386" s="5">
        <f t="shared" si="233"/>
        <v>1</v>
      </c>
      <c r="J1386" s="5">
        <f t="shared" si="234"/>
        <v>2022</v>
      </c>
      <c r="K1386" s="5">
        <f t="shared" si="235"/>
        <v>24</v>
      </c>
      <c r="L1386" s="7">
        <f t="shared" si="236"/>
        <v>44585</v>
      </c>
      <c r="M1386" s="5" t="s">
        <v>1692</v>
      </c>
      <c r="U1386" s="5" t="s">
        <v>33</v>
      </c>
      <c r="V1386" s="5" t="str">
        <f t="shared" si="237"/>
        <v>clientes - varios</v>
      </c>
      <c r="W1386" s="5" t="str">
        <f t="shared" si="238"/>
        <v>CLIENTES - VARIOS</v>
      </c>
      <c r="X1386" s="5" t="str">
        <f t="shared" si="239"/>
        <v>Clientes - Varios</v>
      </c>
      <c r="Y1386" s="5">
        <v>99999999</v>
      </c>
      <c r="Z1386" s="5" t="s">
        <v>34</v>
      </c>
      <c r="AA1386" s="5" t="s">
        <v>35</v>
      </c>
      <c r="AD1386" s="5" t="s">
        <v>36</v>
      </c>
      <c r="AE1386" s="5">
        <v>423.73</v>
      </c>
      <c r="AF1386" s="5">
        <v>0</v>
      </c>
      <c r="AG1386" s="5">
        <v>76.27</v>
      </c>
      <c r="AH1386" s="5">
        <f t="shared" si="240"/>
        <v>500</v>
      </c>
    </row>
    <row r="1387" spans="1:34" x14ac:dyDescent="0.25">
      <c r="A1387" s="5">
        <v>1372</v>
      </c>
      <c r="B1387" s="5" t="s">
        <v>49</v>
      </c>
      <c r="C1387" s="5" t="s">
        <v>30</v>
      </c>
      <c r="D1387" s="5" t="s">
        <v>1753</v>
      </c>
      <c r="E1387" s="15" t="str">
        <f t="shared" si="241"/>
        <v>B003</v>
      </c>
      <c r="F1387" s="15" t="str">
        <f t="shared" si="231"/>
        <v>12454</v>
      </c>
      <c r="G1387" s="15" t="str">
        <f t="shared" si="232"/>
        <v>3-1</v>
      </c>
      <c r="H1387" s="5" t="s">
        <v>1692</v>
      </c>
      <c r="I1387" s="5">
        <f t="shared" si="233"/>
        <v>1</v>
      </c>
      <c r="J1387" s="5">
        <f t="shared" si="234"/>
        <v>2022</v>
      </c>
      <c r="K1387" s="5">
        <f t="shared" si="235"/>
        <v>24</v>
      </c>
      <c r="L1387" s="7">
        <f t="shared" si="236"/>
        <v>44585</v>
      </c>
      <c r="M1387" s="5" t="s">
        <v>1692</v>
      </c>
      <c r="U1387" s="5" t="s">
        <v>33</v>
      </c>
      <c r="V1387" s="5" t="str">
        <f t="shared" si="237"/>
        <v>clientes - varios</v>
      </c>
      <c r="W1387" s="5" t="str">
        <f t="shared" si="238"/>
        <v>CLIENTES - VARIOS</v>
      </c>
      <c r="X1387" s="5" t="str">
        <f t="shared" si="239"/>
        <v>Clientes - Varios</v>
      </c>
      <c r="Y1387" s="5">
        <v>99999999</v>
      </c>
      <c r="Z1387" s="5" t="s">
        <v>34</v>
      </c>
      <c r="AA1387" s="5" t="s">
        <v>35</v>
      </c>
      <c r="AD1387" s="5" t="s">
        <v>36</v>
      </c>
      <c r="AE1387" s="5">
        <v>423.73</v>
      </c>
      <c r="AF1387" s="5">
        <v>0</v>
      </c>
      <c r="AG1387" s="5">
        <v>76.27</v>
      </c>
      <c r="AH1387" s="5">
        <f t="shared" si="240"/>
        <v>500</v>
      </c>
    </row>
    <row r="1388" spans="1:34" x14ac:dyDescent="0.25">
      <c r="A1388" s="5">
        <v>1373</v>
      </c>
      <c r="B1388" s="5" t="s">
        <v>29</v>
      </c>
      <c r="C1388" s="5" t="s">
        <v>30</v>
      </c>
      <c r="D1388" s="5" t="s">
        <v>1754</v>
      </c>
      <c r="E1388" s="15" t="str">
        <f t="shared" si="241"/>
        <v>B001</v>
      </c>
      <c r="F1388" s="15" t="str">
        <f t="shared" si="231"/>
        <v>16949</v>
      </c>
      <c r="G1388" s="15" t="str">
        <f t="shared" si="232"/>
        <v>1-1</v>
      </c>
      <c r="H1388" s="5" t="s">
        <v>1692</v>
      </c>
      <c r="I1388" s="5">
        <f t="shared" si="233"/>
        <v>1</v>
      </c>
      <c r="J1388" s="5">
        <f t="shared" si="234"/>
        <v>2022</v>
      </c>
      <c r="K1388" s="5">
        <f t="shared" si="235"/>
        <v>24</v>
      </c>
      <c r="L1388" s="7">
        <f t="shared" si="236"/>
        <v>44585</v>
      </c>
      <c r="M1388" s="5" t="s">
        <v>1692</v>
      </c>
      <c r="U1388" s="5" t="s">
        <v>33</v>
      </c>
      <c r="V1388" s="5" t="str">
        <f t="shared" si="237"/>
        <v>clientes - varios</v>
      </c>
      <c r="W1388" s="5" t="str">
        <f t="shared" si="238"/>
        <v>CLIENTES - VARIOS</v>
      </c>
      <c r="X1388" s="5" t="str">
        <f t="shared" si="239"/>
        <v>Clientes - Varios</v>
      </c>
      <c r="Y1388" s="5">
        <v>99999999</v>
      </c>
      <c r="Z1388" s="5" t="s">
        <v>34</v>
      </c>
      <c r="AA1388" s="5" t="s">
        <v>35</v>
      </c>
      <c r="AD1388" s="5" t="s">
        <v>36</v>
      </c>
      <c r="AE1388" s="5">
        <v>152.54</v>
      </c>
      <c r="AF1388" s="5">
        <v>0</v>
      </c>
      <c r="AG1388" s="5">
        <v>27.46</v>
      </c>
      <c r="AH1388" s="5">
        <f t="shared" si="240"/>
        <v>180</v>
      </c>
    </row>
    <row r="1389" spans="1:34" x14ac:dyDescent="0.25">
      <c r="A1389" s="5">
        <v>1374</v>
      </c>
      <c r="B1389" s="5" t="s">
        <v>29</v>
      </c>
      <c r="C1389" s="5" t="s">
        <v>38</v>
      </c>
      <c r="D1389" s="5" t="s">
        <v>1755</v>
      </c>
      <c r="E1389" s="15" t="str">
        <f t="shared" si="241"/>
        <v>F001</v>
      </c>
      <c r="F1389" s="15" t="str">
        <f t="shared" si="231"/>
        <v>8229</v>
      </c>
      <c r="G1389" s="15" t="str">
        <f t="shared" si="232"/>
        <v>1-8</v>
      </c>
      <c r="H1389" s="5" t="s">
        <v>1692</v>
      </c>
      <c r="I1389" s="5">
        <f t="shared" si="233"/>
        <v>1</v>
      </c>
      <c r="J1389" s="5">
        <f t="shared" si="234"/>
        <v>2022</v>
      </c>
      <c r="K1389" s="5">
        <f t="shared" si="235"/>
        <v>24</v>
      </c>
      <c r="L1389" s="7">
        <f t="shared" si="236"/>
        <v>44585</v>
      </c>
      <c r="M1389" s="5" t="s">
        <v>1692</v>
      </c>
      <c r="R1389" s="5" t="s">
        <v>395</v>
      </c>
      <c r="S1389" s="5" t="s">
        <v>168</v>
      </c>
      <c r="T1389" s="5" t="s">
        <v>169</v>
      </c>
      <c r="U1389" s="5" t="s">
        <v>396</v>
      </c>
      <c r="V1389" s="5" t="str">
        <f t="shared" si="237"/>
        <v>transportes pasamayo s r ltda</v>
      </c>
      <c r="W1389" s="5" t="str">
        <f t="shared" si="238"/>
        <v>TRANSPORTES PASAMAYO S R LTDA</v>
      </c>
      <c r="X1389" s="5" t="str">
        <f t="shared" si="239"/>
        <v>Transportes Pasamayo S R Ltda</v>
      </c>
      <c r="Y1389" s="5">
        <v>20225171719</v>
      </c>
      <c r="Z1389" s="5" t="s">
        <v>34</v>
      </c>
      <c r="AA1389" s="5" t="s">
        <v>35</v>
      </c>
      <c r="AD1389" s="5" t="s">
        <v>36</v>
      </c>
      <c r="AE1389" s="5">
        <v>305.08</v>
      </c>
      <c r="AF1389" s="5">
        <v>0</v>
      </c>
      <c r="AG1389" s="5">
        <v>54.92</v>
      </c>
      <c r="AH1389" s="5">
        <f t="shared" si="240"/>
        <v>360</v>
      </c>
    </row>
    <row r="1390" spans="1:34" x14ac:dyDescent="0.25">
      <c r="A1390" s="5">
        <v>1375</v>
      </c>
      <c r="B1390" s="5" t="s">
        <v>55</v>
      </c>
      <c r="C1390" s="5" t="s">
        <v>38</v>
      </c>
      <c r="D1390" s="5" t="s">
        <v>1756</v>
      </c>
      <c r="E1390" s="15" t="str">
        <f t="shared" si="241"/>
        <v>F002</v>
      </c>
      <c r="F1390" s="15" t="str">
        <f t="shared" si="231"/>
        <v>3441</v>
      </c>
      <c r="G1390" s="15" t="str">
        <f t="shared" si="232"/>
        <v>2-3</v>
      </c>
      <c r="H1390" s="5" t="s">
        <v>1692</v>
      </c>
      <c r="I1390" s="5">
        <f t="shared" si="233"/>
        <v>1</v>
      </c>
      <c r="J1390" s="5">
        <f t="shared" si="234"/>
        <v>2022</v>
      </c>
      <c r="K1390" s="5">
        <f t="shared" si="235"/>
        <v>24</v>
      </c>
      <c r="L1390" s="7">
        <f t="shared" si="236"/>
        <v>44585</v>
      </c>
      <c r="M1390" s="5" t="s">
        <v>1692</v>
      </c>
      <c r="R1390" s="5" t="s">
        <v>41</v>
      </c>
      <c r="S1390" s="5" t="s">
        <v>40</v>
      </c>
      <c r="T1390" s="5" t="s">
        <v>41</v>
      </c>
      <c r="U1390" s="5" t="s">
        <v>95</v>
      </c>
      <c r="V1390" s="5" t="str">
        <f t="shared" si="237"/>
        <v>distribuciones e.m.i. s.a.c.</v>
      </c>
      <c r="W1390" s="5" t="str">
        <f t="shared" si="238"/>
        <v>DISTRIBUCIONES E.M.I. S.A.C.</v>
      </c>
      <c r="X1390" s="5" t="str">
        <f t="shared" si="239"/>
        <v>Distribuciones E.M.I. S.A.C.</v>
      </c>
      <c r="Y1390" s="5">
        <v>20352813711</v>
      </c>
      <c r="Z1390" s="5" t="s">
        <v>34</v>
      </c>
      <c r="AA1390" s="5" t="s">
        <v>35</v>
      </c>
      <c r="AD1390" s="5" t="s">
        <v>36</v>
      </c>
      <c r="AE1390" s="5">
        <v>50.85</v>
      </c>
      <c r="AF1390" s="5">
        <v>0</v>
      </c>
      <c r="AG1390" s="5">
        <v>9.15</v>
      </c>
      <c r="AH1390" s="5">
        <f t="shared" si="240"/>
        <v>60</v>
      </c>
    </row>
    <row r="1391" spans="1:34" x14ac:dyDescent="0.25">
      <c r="A1391" s="5">
        <v>1376</v>
      </c>
      <c r="B1391" s="5" t="s">
        <v>29</v>
      </c>
      <c r="C1391" s="5" t="s">
        <v>38</v>
      </c>
      <c r="D1391" s="5" t="s">
        <v>1757</v>
      </c>
      <c r="E1391" s="15" t="str">
        <f t="shared" si="241"/>
        <v>F001</v>
      </c>
      <c r="F1391" s="15" t="str">
        <f t="shared" si="231"/>
        <v>8228</v>
      </c>
      <c r="G1391" s="15" t="str">
        <f t="shared" si="232"/>
        <v>1-8</v>
      </c>
      <c r="H1391" s="5" t="s">
        <v>1692</v>
      </c>
      <c r="I1391" s="5">
        <f t="shared" si="233"/>
        <v>1</v>
      </c>
      <c r="J1391" s="5">
        <f t="shared" si="234"/>
        <v>2022</v>
      </c>
      <c r="K1391" s="5">
        <f t="shared" si="235"/>
        <v>24</v>
      </c>
      <c r="L1391" s="7">
        <f t="shared" si="236"/>
        <v>44585</v>
      </c>
      <c r="M1391" s="5" t="s">
        <v>1692</v>
      </c>
      <c r="R1391" s="5" t="s">
        <v>1758</v>
      </c>
      <c r="S1391" s="5" t="s">
        <v>168</v>
      </c>
      <c r="T1391" s="5" t="s">
        <v>169</v>
      </c>
      <c r="U1391" s="5" t="s">
        <v>1759</v>
      </c>
      <c r="V1391" s="5" t="str">
        <f t="shared" si="237"/>
        <v>corporacion la perla del pacifico s.a.c.</v>
      </c>
      <c r="W1391" s="5" t="str">
        <f t="shared" si="238"/>
        <v>CORPORACION LA PERLA DEL PACIFICO S.A.C.</v>
      </c>
      <c r="X1391" s="5" t="str">
        <f t="shared" si="239"/>
        <v>Corporacion La Perla Del Pacifico S.A.C.</v>
      </c>
      <c r="Y1391" s="5">
        <v>20551805043</v>
      </c>
      <c r="Z1391" s="5" t="s">
        <v>34</v>
      </c>
      <c r="AA1391" s="5" t="s">
        <v>35</v>
      </c>
      <c r="AD1391" s="5" t="s">
        <v>36</v>
      </c>
      <c r="AE1391" s="5">
        <v>127.12</v>
      </c>
      <c r="AF1391" s="5">
        <v>0</v>
      </c>
      <c r="AG1391" s="5">
        <v>22.88</v>
      </c>
      <c r="AH1391" s="5">
        <f t="shared" si="240"/>
        <v>150</v>
      </c>
    </row>
    <row r="1392" spans="1:34" x14ac:dyDescent="0.25">
      <c r="A1392" s="5">
        <v>1377</v>
      </c>
      <c r="B1392" s="5" t="s">
        <v>29</v>
      </c>
      <c r="C1392" s="5" t="s">
        <v>38</v>
      </c>
      <c r="D1392" s="5" t="s">
        <v>1760</v>
      </c>
      <c r="E1392" s="15" t="str">
        <f t="shared" si="241"/>
        <v>F001</v>
      </c>
      <c r="F1392" s="15" t="str">
        <f t="shared" si="231"/>
        <v>8227</v>
      </c>
      <c r="G1392" s="15" t="str">
        <f t="shared" si="232"/>
        <v>1-8</v>
      </c>
      <c r="H1392" s="5" t="s">
        <v>1692</v>
      </c>
      <c r="I1392" s="5">
        <f t="shared" si="233"/>
        <v>1</v>
      </c>
      <c r="J1392" s="5">
        <f t="shared" si="234"/>
        <v>2022</v>
      </c>
      <c r="K1392" s="5">
        <f t="shared" si="235"/>
        <v>24</v>
      </c>
      <c r="L1392" s="7">
        <f t="shared" si="236"/>
        <v>44585</v>
      </c>
      <c r="M1392" s="5" t="s">
        <v>1692</v>
      </c>
      <c r="R1392" s="5" t="s">
        <v>219</v>
      </c>
      <c r="S1392" s="5" t="s">
        <v>61</v>
      </c>
      <c r="T1392" s="5" t="s">
        <v>219</v>
      </c>
      <c r="U1392" s="5" t="s">
        <v>1429</v>
      </c>
      <c r="V1392" s="5" t="str">
        <f t="shared" si="237"/>
        <v>maderera y representaciones san lorenzo s.a.c.</v>
      </c>
      <c r="W1392" s="5" t="str">
        <f t="shared" si="238"/>
        <v>MADERERA Y REPRESENTACIONES SAN LORENZO S.A.C.</v>
      </c>
      <c r="X1392" s="5" t="str">
        <f t="shared" si="239"/>
        <v>Maderera Y Representaciones San Lorenzo S.A.C.</v>
      </c>
      <c r="Y1392" s="5">
        <v>20605551832</v>
      </c>
      <c r="Z1392" s="5" t="s">
        <v>34</v>
      </c>
      <c r="AA1392" s="5" t="s">
        <v>35</v>
      </c>
      <c r="AD1392" s="5" t="s">
        <v>36</v>
      </c>
      <c r="AE1392" s="5">
        <v>847.46</v>
      </c>
      <c r="AF1392" s="5">
        <v>0</v>
      </c>
      <c r="AG1392" s="5">
        <v>152.54</v>
      </c>
      <c r="AH1392" s="5">
        <f t="shared" si="240"/>
        <v>1000</v>
      </c>
    </row>
    <row r="1393" spans="1:34" x14ac:dyDescent="0.25">
      <c r="A1393" s="5">
        <v>1378</v>
      </c>
      <c r="B1393" s="5" t="s">
        <v>29</v>
      </c>
      <c r="C1393" s="5" t="s">
        <v>38</v>
      </c>
      <c r="D1393" s="5" t="s">
        <v>1761</v>
      </c>
      <c r="E1393" s="15" t="str">
        <f t="shared" si="241"/>
        <v>F001</v>
      </c>
      <c r="F1393" s="15" t="str">
        <f t="shared" si="231"/>
        <v>8226</v>
      </c>
      <c r="G1393" s="15" t="str">
        <f t="shared" si="232"/>
        <v>1-8</v>
      </c>
      <c r="H1393" s="5" t="s">
        <v>1692</v>
      </c>
      <c r="I1393" s="5">
        <f t="shared" si="233"/>
        <v>1</v>
      </c>
      <c r="J1393" s="5">
        <f t="shared" si="234"/>
        <v>2022</v>
      </c>
      <c r="K1393" s="5">
        <f t="shared" si="235"/>
        <v>24</v>
      </c>
      <c r="L1393" s="7">
        <f t="shared" si="236"/>
        <v>44585</v>
      </c>
      <c r="M1393" s="5" t="s">
        <v>1692</v>
      </c>
      <c r="R1393" s="5" t="s">
        <v>87</v>
      </c>
      <c r="S1393" s="5" t="s">
        <v>40</v>
      </c>
      <c r="T1393" s="5" t="s">
        <v>41</v>
      </c>
      <c r="U1393" s="5" t="s">
        <v>88</v>
      </c>
      <c r="V1393" s="5" t="str">
        <f t="shared" si="237"/>
        <v>empresa de transportes turismo la espiga e.i.r.l.</v>
      </c>
      <c r="W1393" s="5" t="str">
        <f t="shared" si="238"/>
        <v>EMPRESA DE TRANSPORTES TURISMO LA ESPIGA E.I.R.L.</v>
      </c>
      <c r="X1393" s="5" t="str">
        <f t="shared" si="239"/>
        <v>Empresa De Transportes Turismo La Espiga E.I.R.L.</v>
      </c>
      <c r="Y1393" s="5">
        <v>20488132912</v>
      </c>
      <c r="Z1393" s="5" t="s">
        <v>34</v>
      </c>
      <c r="AA1393" s="5" t="s">
        <v>35</v>
      </c>
      <c r="AD1393" s="5" t="s">
        <v>36</v>
      </c>
      <c r="AE1393" s="5">
        <v>123.73</v>
      </c>
      <c r="AF1393" s="5">
        <v>0</v>
      </c>
      <c r="AG1393" s="5">
        <v>22.27</v>
      </c>
      <c r="AH1393" s="5">
        <f t="shared" si="240"/>
        <v>146</v>
      </c>
    </row>
    <row r="1394" spans="1:34" x14ac:dyDescent="0.25">
      <c r="A1394" s="5">
        <v>1379</v>
      </c>
      <c r="B1394" s="5" t="s">
        <v>29</v>
      </c>
      <c r="C1394" s="5" t="s">
        <v>38</v>
      </c>
      <c r="D1394" s="5" t="s">
        <v>1762</v>
      </c>
      <c r="E1394" s="15" t="str">
        <f t="shared" si="241"/>
        <v>F001</v>
      </c>
      <c r="F1394" s="15" t="str">
        <f t="shared" si="231"/>
        <v>8225</v>
      </c>
      <c r="G1394" s="15" t="str">
        <f t="shared" si="232"/>
        <v>1-8</v>
      </c>
      <c r="H1394" s="5" t="s">
        <v>1763</v>
      </c>
      <c r="I1394" s="5">
        <f t="shared" si="233"/>
        <v>1</v>
      </c>
      <c r="J1394" s="5">
        <f t="shared" si="234"/>
        <v>2022</v>
      </c>
      <c r="K1394" s="5">
        <f t="shared" si="235"/>
        <v>23</v>
      </c>
      <c r="L1394" s="7">
        <f t="shared" si="236"/>
        <v>44584</v>
      </c>
      <c r="M1394" s="5" t="s">
        <v>1763</v>
      </c>
      <c r="U1394" s="5" t="s">
        <v>964</v>
      </c>
      <c r="V1394" s="5" t="str">
        <f t="shared" si="237"/>
        <v>icmv inversiones</v>
      </c>
      <c r="W1394" s="5" t="str">
        <f t="shared" si="238"/>
        <v>ICMV INVERSIONES</v>
      </c>
      <c r="X1394" s="5" t="str">
        <f t="shared" si="239"/>
        <v>Icmv Inversiones</v>
      </c>
      <c r="Y1394" s="5">
        <v>10457954226</v>
      </c>
      <c r="Z1394" s="5" t="s">
        <v>34</v>
      </c>
      <c r="AA1394" s="5" t="s">
        <v>35</v>
      </c>
      <c r="AD1394" s="5" t="s">
        <v>36</v>
      </c>
      <c r="AE1394" s="5">
        <v>113.56</v>
      </c>
      <c r="AF1394" s="5">
        <v>0</v>
      </c>
      <c r="AG1394" s="5">
        <v>20.440000000000001</v>
      </c>
      <c r="AH1394" s="5">
        <f t="shared" si="240"/>
        <v>134</v>
      </c>
    </row>
    <row r="1395" spans="1:34" x14ac:dyDescent="0.25">
      <c r="A1395" s="5">
        <v>1380</v>
      </c>
      <c r="B1395" s="5" t="s">
        <v>29</v>
      </c>
      <c r="C1395" s="5" t="s">
        <v>38</v>
      </c>
      <c r="D1395" s="5" t="s">
        <v>1764</v>
      </c>
      <c r="E1395" s="15" t="str">
        <f t="shared" si="241"/>
        <v>F001</v>
      </c>
      <c r="F1395" s="15" t="str">
        <f t="shared" si="231"/>
        <v>8224</v>
      </c>
      <c r="G1395" s="15" t="str">
        <f t="shared" si="232"/>
        <v>1-8</v>
      </c>
      <c r="H1395" s="5" t="s">
        <v>1763</v>
      </c>
      <c r="I1395" s="5">
        <f t="shared" si="233"/>
        <v>1</v>
      </c>
      <c r="J1395" s="5">
        <f t="shared" si="234"/>
        <v>2022</v>
      </c>
      <c r="K1395" s="5">
        <f t="shared" si="235"/>
        <v>23</v>
      </c>
      <c r="L1395" s="7">
        <f t="shared" si="236"/>
        <v>44584</v>
      </c>
      <c r="M1395" s="5" t="s">
        <v>1763</v>
      </c>
      <c r="R1395" s="5" t="s">
        <v>781</v>
      </c>
      <c r="S1395" s="5" t="s">
        <v>40</v>
      </c>
      <c r="T1395" s="5" t="s">
        <v>41</v>
      </c>
      <c r="U1395" s="5" t="s">
        <v>782</v>
      </c>
      <c r="V1395" s="5" t="str">
        <f t="shared" si="237"/>
        <v>jambo tafur julver frank</v>
      </c>
      <c r="W1395" s="5" t="str">
        <f t="shared" si="238"/>
        <v>JAMBO TAFUR JULVER FRANK</v>
      </c>
      <c r="X1395" s="5" t="str">
        <f t="shared" si="239"/>
        <v>Jambo Tafur Julver Frank</v>
      </c>
      <c r="Y1395" s="5">
        <v>10469092882</v>
      </c>
      <c r="Z1395" s="5" t="s">
        <v>34</v>
      </c>
      <c r="AA1395" s="5" t="s">
        <v>35</v>
      </c>
      <c r="AD1395" s="5" t="s">
        <v>36</v>
      </c>
      <c r="AE1395" s="5">
        <v>1489.49</v>
      </c>
      <c r="AF1395" s="5">
        <v>0</v>
      </c>
      <c r="AG1395" s="5">
        <v>268.11</v>
      </c>
      <c r="AH1395" s="5">
        <f t="shared" si="240"/>
        <v>1757.6</v>
      </c>
    </row>
    <row r="1396" spans="1:34" x14ac:dyDescent="0.25">
      <c r="A1396" s="5">
        <v>1381</v>
      </c>
      <c r="B1396" s="5" t="s">
        <v>29</v>
      </c>
      <c r="C1396" s="5" t="s">
        <v>30</v>
      </c>
      <c r="D1396" s="5" t="s">
        <v>1765</v>
      </c>
      <c r="E1396" s="15" t="str">
        <f t="shared" si="241"/>
        <v>B001</v>
      </c>
      <c r="F1396" s="15" t="str">
        <f t="shared" si="231"/>
        <v>16948</v>
      </c>
      <c r="G1396" s="15" t="str">
        <f t="shared" si="232"/>
        <v>1-1</v>
      </c>
      <c r="H1396" s="5" t="s">
        <v>1763</v>
      </c>
      <c r="I1396" s="5">
        <f t="shared" si="233"/>
        <v>1</v>
      </c>
      <c r="J1396" s="5">
        <f t="shared" si="234"/>
        <v>2022</v>
      </c>
      <c r="K1396" s="5">
        <f t="shared" si="235"/>
        <v>23</v>
      </c>
      <c r="L1396" s="7">
        <f t="shared" si="236"/>
        <v>44584</v>
      </c>
      <c r="M1396" s="5" t="s">
        <v>1763</v>
      </c>
      <c r="U1396" s="5" t="s">
        <v>33</v>
      </c>
      <c r="V1396" s="5" t="str">
        <f t="shared" si="237"/>
        <v>clientes - varios</v>
      </c>
      <c r="W1396" s="5" t="str">
        <f t="shared" si="238"/>
        <v>CLIENTES - VARIOS</v>
      </c>
      <c r="X1396" s="5" t="str">
        <f t="shared" si="239"/>
        <v>Clientes - Varios</v>
      </c>
      <c r="Y1396" s="5">
        <v>99999999</v>
      </c>
      <c r="Z1396" s="5" t="s">
        <v>34</v>
      </c>
      <c r="AA1396" s="5" t="s">
        <v>35</v>
      </c>
      <c r="AD1396" s="5" t="s">
        <v>36</v>
      </c>
      <c r="AE1396" s="5">
        <v>137.29</v>
      </c>
      <c r="AF1396" s="5">
        <v>0</v>
      </c>
      <c r="AG1396" s="5">
        <v>24.71</v>
      </c>
      <c r="AH1396" s="5">
        <f t="shared" si="240"/>
        <v>162</v>
      </c>
    </row>
    <row r="1397" spans="1:34" x14ac:dyDescent="0.25">
      <c r="A1397" s="5">
        <v>1382</v>
      </c>
      <c r="B1397" s="5" t="s">
        <v>49</v>
      </c>
      <c r="C1397" s="5" t="s">
        <v>38</v>
      </c>
      <c r="D1397" s="5" t="s">
        <v>1766</v>
      </c>
      <c r="E1397" s="15" t="str">
        <f t="shared" si="241"/>
        <v>F003</v>
      </c>
      <c r="F1397" s="15" t="str">
        <f t="shared" si="231"/>
        <v>2063</v>
      </c>
      <c r="G1397" s="15" t="str">
        <f t="shared" si="232"/>
        <v>3-2</v>
      </c>
      <c r="H1397" s="5" t="s">
        <v>1763</v>
      </c>
      <c r="I1397" s="5">
        <f t="shared" si="233"/>
        <v>1</v>
      </c>
      <c r="J1397" s="5">
        <f t="shared" si="234"/>
        <v>2022</v>
      </c>
      <c r="K1397" s="5">
        <f t="shared" si="235"/>
        <v>23</v>
      </c>
      <c r="L1397" s="7">
        <f t="shared" si="236"/>
        <v>44584</v>
      </c>
      <c r="M1397" s="5" t="s">
        <v>1763</v>
      </c>
      <c r="U1397" s="5" t="s">
        <v>1767</v>
      </c>
      <c r="V1397" s="5" t="str">
        <f t="shared" si="237"/>
        <v>galvarino s.a.c</v>
      </c>
      <c r="W1397" s="5" t="str">
        <f t="shared" si="238"/>
        <v>GALVARINO S.A.C</v>
      </c>
      <c r="X1397" s="5" t="str">
        <f t="shared" si="239"/>
        <v>Galvarino S.A.C</v>
      </c>
      <c r="Y1397" s="5">
        <v>20607324868</v>
      </c>
      <c r="Z1397" s="5" t="s">
        <v>34</v>
      </c>
      <c r="AA1397" s="5" t="s">
        <v>35</v>
      </c>
      <c r="AD1397" s="5" t="s">
        <v>36</v>
      </c>
      <c r="AE1397" s="5">
        <v>25.42</v>
      </c>
      <c r="AF1397" s="5">
        <v>0</v>
      </c>
      <c r="AG1397" s="5">
        <v>4.58</v>
      </c>
      <c r="AH1397" s="5">
        <f t="shared" si="240"/>
        <v>30</v>
      </c>
    </row>
    <row r="1398" spans="1:34" x14ac:dyDescent="0.25">
      <c r="A1398" s="5">
        <v>1383</v>
      </c>
      <c r="B1398" s="5" t="s">
        <v>29</v>
      </c>
      <c r="C1398" s="5" t="s">
        <v>30</v>
      </c>
      <c r="D1398" s="5" t="s">
        <v>1768</v>
      </c>
      <c r="E1398" s="15" t="str">
        <f t="shared" si="241"/>
        <v>B001</v>
      </c>
      <c r="F1398" s="15" t="str">
        <f t="shared" si="231"/>
        <v>16947</v>
      </c>
      <c r="G1398" s="15" t="str">
        <f t="shared" si="232"/>
        <v>1-1</v>
      </c>
      <c r="H1398" s="5" t="s">
        <v>1763</v>
      </c>
      <c r="I1398" s="5">
        <f t="shared" si="233"/>
        <v>1</v>
      </c>
      <c r="J1398" s="5">
        <f t="shared" si="234"/>
        <v>2022</v>
      </c>
      <c r="K1398" s="5">
        <f t="shared" si="235"/>
        <v>23</v>
      </c>
      <c r="L1398" s="7">
        <f t="shared" si="236"/>
        <v>44584</v>
      </c>
      <c r="M1398" s="5" t="s">
        <v>1763</v>
      </c>
      <c r="U1398" s="5" t="s">
        <v>33</v>
      </c>
      <c r="V1398" s="5" t="str">
        <f t="shared" si="237"/>
        <v>clientes - varios</v>
      </c>
      <c r="W1398" s="5" t="str">
        <f t="shared" si="238"/>
        <v>CLIENTES - VARIOS</v>
      </c>
      <c r="X1398" s="5" t="str">
        <f t="shared" si="239"/>
        <v>Clientes - Varios</v>
      </c>
      <c r="Y1398" s="5">
        <v>99999999</v>
      </c>
      <c r="Z1398" s="5" t="s">
        <v>34</v>
      </c>
      <c r="AA1398" s="5" t="s">
        <v>35</v>
      </c>
      <c r="AD1398" s="5" t="s">
        <v>36</v>
      </c>
      <c r="AE1398" s="5">
        <v>99.15</v>
      </c>
      <c r="AF1398" s="5">
        <v>0</v>
      </c>
      <c r="AG1398" s="5">
        <v>17.850000000000001</v>
      </c>
      <c r="AH1398" s="5">
        <f t="shared" si="240"/>
        <v>117</v>
      </c>
    </row>
    <row r="1399" spans="1:34" x14ac:dyDescent="0.25">
      <c r="A1399" s="5">
        <v>1384</v>
      </c>
      <c r="B1399" s="5" t="s">
        <v>29</v>
      </c>
      <c r="C1399" s="5" t="s">
        <v>38</v>
      </c>
      <c r="D1399" s="5" t="s">
        <v>1769</v>
      </c>
      <c r="E1399" s="15" t="str">
        <f t="shared" si="241"/>
        <v>F001</v>
      </c>
      <c r="F1399" s="15" t="str">
        <f t="shared" si="231"/>
        <v>8223</v>
      </c>
      <c r="G1399" s="15" t="str">
        <f t="shared" si="232"/>
        <v>1-8</v>
      </c>
      <c r="H1399" s="5" t="s">
        <v>1763</v>
      </c>
      <c r="I1399" s="5">
        <f t="shared" si="233"/>
        <v>1</v>
      </c>
      <c r="J1399" s="5">
        <f t="shared" si="234"/>
        <v>2022</v>
      </c>
      <c r="K1399" s="5">
        <f t="shared" si="235"/>
        <v>23</v>
      </c>
      <c r="L1399" s="7">
        <f t="shared" si="236"/>
        <v>44584</v>
      </c>
      <c r="M1399" s="5" t="s">
        <v>1763</v>
      </c>
      <c r="R1399" s="5" t="s">
        <v>41</v>
      </c>
      <c r="S1399" s="5" t="s">
        <v>40</v>
      </c>
      <c r="T1399" s="5" t="s">
        <v>41</v>
      </c>
      <c r="U1399" s="5" t="s">
        <v>1127</v>
      </c>
      <c r="V1399" s="5" t="str">
        <f t="shared" si="237"/>
        <v>kairos kids palacio del bebe s.a.c.</v>
      </c>
      <c r="W1399" s="5" t="str">
        <f t="shared" si="238"/>
        <v>KAIROS KIDS PALACIO DEL BEBE S.A.C.</v>
      </c>
      <c r="X1399" s="5" t="str">
        <f t="shared" si="239"/>
        <v>Kairos Kids Palacio Del Bebe S.A.C.</v>
      </c>
      <c r="Y1399" s="5">
        <v>20606153555</v>
      </c>
      <c r="Z1399" s="5" t="s">
        <v>34</v>
      </c>
      <c r="AA1399" s="5" t="s">
        <v>35</v>
      </c>
      <c r="AD1399" s="5" t="s">
        <v>36</v>
      </c>
      <c r="AE1399" s="5">
        <v>127.12</v>
      </c>
      <c r="AF1399" s="5">
        <v>0</v>
      </c>
      <c r="AG1399" s="5">
        <v>22.88</v>
      </c>
      <c r="AH1399" s="5">
        <f t="shared" si="240"/>
        <v>150</v>
      </c>
    </row>
    <row r="1400" spans="1:34" x14ac:dyDescent="0.25">
      <c r="A1400" s="5">
        <v>1385</v>
      </c>
      <c r="B1400" s="5" t="s">
        <v>29</v>
      </c>
      <c r="C1400" s="5" t="s">
        <v>38</v>
      </c>
      <c r="D1400" s="5" t="s">
        <v>1770</v>
      </c>
      <c r="E1400" s="15" t="str">
        <f t="shared" si="241"/>
        <v>F001</v>
      </c>
      <c r="F1400" s="15" t="str">
        <f t="shared" si="231"/>
        <v>8222</v>
      </c>
      <c r="G1400" s="15" t="str">
        <f t="shared" si="232"/>
        <v>1-8</v>
      </c>
      <c r="H1400" s="5" t="s">
        <v>1763</v>
      </c>
      <c r="I1400" s="5">
        <f t="shared" si="233"/>
        <v>1</v>
      </c>
      <c r="J1400" s="5">
        <f t="shared" si="234"/>
        <v>2022</v>
      </c>
      <c r="K1400" s="5">
        <f t="shared" si="235"/>
        <v>23</v>
      </c>
      <c r="L1400" s="7">
        <f t="shared" si="236"/>
        <v>44584</v>
      </c>
      <c r="M1400" s="5" t="s">
        <v>1763</v>
      </c>
      <c r="R1400" s="5" t="s">
        <v>60</v>
      </c>
      <c r="S1400" s="5" t="s">
        <v>61</v>
      </c>
      <c r="T1400" s="5" t="s">
        <v>60</v>
      </c>
      <c r="U1400" s="5" t="s">
        <v>1771</v>
      </c>
      <c r="V1400" s="5" t="str">
        <f t="shared" si="237"/>
        <v>transportes jose y marco sac</v>
      </c>
      <c r="W1400" s="5" t="str">
        <f t="shared" si="238"/>
        <v>TRANSPORTES JOSE Y MARCO SAC</v>
      </c>
      <c r="X1400" s="5" t="str">
        <f t="shared" si="239"/>
        <v>Transportes Jose Y Marco Sac</v>
      </c>
      <c r="Y1400" s="5">
        <v>20491753618</v>
      </c>
      <c r="Z1400" s="5" t="s">
        <v>34</v>
      </c>
      <c r="AA1400" s="5" t="s">
        <v>35</v>
      </c>
      <c r="AD1400" s="5" t="s">
        <v>36</v>
      </c>
      <c r="AE1400" s="5">
        <v>42.37</v>
      </c>
      <c r="AF1400" s="5">
        <v>0</v>
      </c>
      <c r="AG1400" s="5">
        <v>7.63</v>
      </c>
      <c r="AH1400" s="5">
        <f t="shared" si="240"/>
        <v>50</v>
      </c>
    </row>
    <row r="1401" spans="1:34" x14ac:dyDescent="0.25">
      <c r="A1401" s="5">
        <v>1386</v>
      </c>
      <c r="B1401" s="5" t="s">
        <v>49</v>
      </c>
      <c r="C1401" s="5" t="s">
        <v>38</v>
      </c>
      <c r="D1401" s="5" t="s">
        <v>1772</v>
      </c>
      <c r="E1401" s="15" t="str">
        <f t="shared" si="241"/>
        <v>F003</v>
      </c>
      <c r="F1401" s="15" t="str">
        <f t="shared" si="231"/>
        <v>2062</v>
      </c>
      <c r="G1401" s="15" t="str">
        <f t="shared" si="232"/>
        <v>3-2</v>
      </c>
      <c r="H1401" s="5" t="s">
        <v>1763</v>
      </c>
      <c r="I1401" s="5">
        <f t="shared" si="233"/>
        <v>1</v>
      </c>
      <c r="J1401" s="5">
        <f t="shared" si="234"/>
        <v>2022</v>
      </c>
      <c r="K1401" s="5">
        <f t="shared" si="235"/>
        <v>23</v>
      </c>
      <c r="L1401" s="7">
        <f t="shared" si="236"/>
        <v>44584</v>
      </c>
      <c r="M1401" s="5" t="s">
        <v>1763</v>
      </c>
      <c r="U1401" s="5" t="s">
        <v>1773</v>
      </c>
      <c r="V1401" s="5" t="str">
        <f t="shared" si="237"/>
        <v>wrc ingenieria y geotecnia s.a.c</v>
      </c>
      <c r="W1401" s="5" t="str">
        <f t="shared" si="238"/>
        <v>WRC INGENIERIA Y GEOTECNIA S.A.C</v>
      </c>
      <c r="X1401" s="5" t="str">
        <f t="shared" si="239"/>
        <v>Wrc Ingenieria Y Geotecnia S.A.C</v>
      </c>
      <c r="Y1401" s="5">
        <v>20518931076</v>
      </c>
      <c r="Z1401" s="5" t="s">
        <v>34</v>
      </c>
      <c r="AA1401" s="5" t="s">
        <v>35</v>
      </c>
      <c r="AD1401" s="5" t="s">
        <v>36</v>
      </c>
      <c r="AE1401" s="5">
        <v>84.75</v>
      </c>
      <c r="AF1401" s="5">
        <v>0</v>
      </c>
      <c r="AG1401" s="5">
        <v>15.25</v>
      </c>
      <c r="AH1401" s="5">
        <f t="shared" si="240"/>
        <v>100</v>
      </c>
    </row>
    <row r="1402" spans="1:34" x14ac:dyDescent="0.25">
      <c r="A1402" s="5">
        <v>1387</v>
      </c>
      <c r="B1402" s="5" t="s">
        <v>29</v>
      </c>
      <c r="C1402" s="5" t="s">
        <v>30</v>
      </c>
      <c r="D1402" s="5" t="s">
        <v>1774</v>
      </c>
      <c r="E1402" s="15" t="str">
        <f t="shared" si="241"/>
        <v>B001</v>
      </c>
      <c r="F1402" s="15" t="str">
        <f t="shared" si="231"/>
        <v>16946</v>
      </c>
      <c r="G1402" s="15" t="str">
        <f t="shared" si="232"/>
        <v>1-1</v>
      </c>
      <c r="H1402" s="5" t="s">
        <v>1763</v>
      </c>
      <c r="I1402" s="5">
        <f t="shared" si="233"/>
        <v>1</v>
      </c>
      <c r="J1402" s="5">
        <f t="shared" si="234"/>
        <v>2022</v>
      </c>
      <c r="K1402" s="5">
        <f t="shared" si="235"/>
        <v>23</v>
      </c>
      <c r="L1402" s="7">
        <f t="shared" si="236"/>
        <v>44584</v>
      </c>
      <c r="M1402" s="5" t="s">
        <v>1763</v>
      </c>
      <c r="U1402" s="5" t="s">
        <v>33</v>
      </c>
      <c r="V1402" s="5" t="str">
        <f t="shared" si="237"/>
        <v>clientes - varios</v>
      </c>
      <c r="W1402" s="5" t="str">
        <f t="shared" si="238"/>
        <v>CLIENTES - VARIOS</v>
      </c>
      <c r="X1402" s="5" t="str">
        <f t="shared" si="239"/>
        <v>Clientes - Varios</v>
      </c>
      <c r="Y1402" s="5">
        <v>99999999</v>
      </c>
      <c r="Z1402" s="5" t="s">
        <v>34</v>
      </c>
      <c r="AA1402" s="5" t="s">
        <v>35</v>
      </c>
      <c r="AD1402" s="5" t="s">
        <v>36</v>
      </c>
      <c r="AE1402" s="5">
        <v>38.979999999999997</v>
      </c>
      <c r="AF1402" s="5">
        <v>0</v>
      </c>
      <c r="AG1402" s="5">
        <v>7.02</v>
      </c>
      <c r="AH1402" s="5">
        <f t="shared" si="240"/>
        <v>46</v>
      </c>
    </row>
    <row r="1403" spans="1:34" x14ac:dyDescent="0.25">
      <c r="A1403" s="5">
        <v>1388</v>
      </c>
      <c r="B1403" s="5" t="s">
        <v>29</v>
      </c>
      <c r="C1403" s="5" t="s">
        <v>30</v>
      </c>
      <c r="D1403" s="5" t="s">
        <v>1775</v>
      </c>
      <c r="E1403" s="15" t="str">
        <f t="shared" si="241"/>
        <v>B001</v>
      </c>
      <c r="F1403" s="15" t="str">
        <f t="shared" si="231"/>
        <v>16945</v>
      </c>
      <c r="G1403" s="15" t="str">
        <f t="shared" si="232"/>
        <v>1-1</v>
      </c>
      <c r="H1403" s="5" t="s">
        <v>1763</v>
      </c>
      <c r="I1403" s="5">
        <f t="shared" si="233"/>
        <v>1</v>
      </c>
      <c r="J1403" s="5">
        <f t="shared" si="234"/>
        <v>2022</v>
      </c>
      <c r="K1403" s="5">
        <f t="shared" si="235"/>
        <v>23</v>
      </c>
      <c r="L1403" s="7">
        <f t="shared" si="236"/>
        <v>44584</v>
      </c>
      <c r="M1403" s="5" t="s">
        <v>1763</v>
      </c>
      <c r="U1403" s="5" t="s">
        <v>33</v>
      </c>
      <c r="V1403" s="5" t="str">
        <f t="shared" si="237"/>
        <v>clientes - varios</v>
      </c>
      <c r="W1403" s="5" t="str">
        <f t="shared" si="238"/>
        <v>CLIENTES - VARIOS</v>
      </c>
      <c r="X1403" s="5" t="str">
        <f t="shared" si="239"/>
        <v>Clientes - Varios</v>
      </c>
      <c r="Y1403" s="5">
        <v>99999999</v>
      </c>
      <c r="Z1403" s="5" t="s">
        <v>34</v>
      </c>
      <c r="AA1403" s="5" t="s">
        <v>35</v>
      </c>
      <c r="AD1403" s="5" t="s">
        <v>36</v>
      </c>
      <c r="AE1403" s="5">
        <v>508.47</v>
      </c>
      <c r="AF1403" s="5">
        <v>0</v>
      </c>
      <c r="AG1403" s="5">
        <v>91.53</v>
      </c>
      <c r="AH1403" s="5">
        <f t="shared" si="240"/>
        <v>600</v>
      </c>
    </row>
    <row r="1404" spans="1:34" x14ac:dyDescent="0.25">
      <c r="A1404" s="5">
        <v>1389</v>
      </c>
      <c r="B1404" s="5" t="s">
        <v>29</v>
      </c>
      <c r="C1404" s="5" t="s">
        <v>30</v>
      </c>
      <c r="D1404" s="5" t="s">
        <v>1776</v>
      </c>
      <c r="E1404" s="15" t="str">
        <f t="shared" si="241"/>
        <v>B001</v>
      </c>
      <c r="F1404" s="15" t="str">
        <f t="shared" si="231"/>
        <v>16944</v>
      </c>
      <c r="G1404" s="15" t="str">
        <f t="shared" si="232"/>
        <v>1-1</v>
      </c>
      <c r="H1404" s="5" t="s">
        <v>1763</v>
      </c>
      <c r="I1404" s="5">
        <f t="shared" si="233"/>
        <v>1</v>
      </c>
      <c r="J1404" s="5">
        <f t="shared" si="234"/>
        <v>2022</v>
      </c>
      <c r="K1404" s="5">
        <f t="shared" si="235"/>
        <v>23</v>
      </c>
      <c r="L1404" s="7">
        <f t="shared" si="236"/>
        <v>44584</v>
      </c>
      <c r="M1404" s="5" t="s">
        <v>1763</v>
      </c>
      <c r="U1404" s="5" t="s">
        <v>33</v>
      </c>
      <c r="V1404" s="5" t="str">
        <f t="shared" si="237"/>
        <v>clientes - varios</v>
      </c>
      <c r="W1404" s="5" t="str">
        <f t="shared" si="238"/>
        <v>CLIENTES - VARIOS</v>
      </c>
      <c r="X1404" s="5" t="str">
        <f t="shared" si="239"/>
        <v>Clientes - Varios</v>
      </c>
      <c r="Y1404" s="5">
        <v>99999999</v>
      </c>
      <c r="Z1404" s="5" t="s">
        <v>34</v>
      </c>
      <c r="AA1404" s="5" t="s">
        <v>35</v>
      </c>
      <c r="AD1404" s="5" t="s">
        <v>36</v>
      </c>
      <c r="AE1404" s="5">
        <v>508.47</v>
      </c>
      <c r="AF1404" s="5">
        <v>0</v>
      </c>
      <c r="AG1404" s="5">
        <v>91.53</v>
      </c>
      <c r="AH1404" s="5">
        <f t="shared" si="240"/>
        <v>600</v>
      </c>
    </row>
    <row r="1405" spans="1:34" x14ac:dyDescent="0.25">
      <c r="A1405" s="5">
        <v>1390</v>
      </c>
      <c r="B1405" s="5" t="s">
        <v>29</v>
      </c>
      <c r="C1405" s="5" t="s">
        <v>38</v>
      </c>
      <c r="D1405" s="5" t="s">
        <v>1777</v>
      </c>
      <c r="E1405" s="15" t="str">
        <f t="shared" si="241"/>
        <v>F001</v>
      </c>
      <c r="F1405" s="15" t="str">
        <f t="shared" si="231"/>
        <v>8221</v>
      </c>
      <c r="G1405" s="15" t="str">
        <f t="shared" si="232"/>
        <v>1-8</v>
      </c>
      <c r="H1405" s="5" t="s">
        <v>1763</v>
      </c>
      <c r="I1405" s="5">
        <f t="shared" si="233"/>
        <v>1</v>
      </c>
      <c r="J1405" s="5">
        <f t="shared" si="234"/>
        <v>2022</v>
      </c>
      <c r="K1405" s="5">
        <f t="shared" si="235"/>
        <v>23</v>
      </c>
      <c r="L1405" s="7">
        <f t="shared" si="236"/>
        <v>44584</v>
      </c>
      <c r="M1405" s="5" t="s">
        <v>1763</v>
      </c>
      <c r="R1405" s="5" t="s">
        <v>695</v>
      </c>
      <c r="S1405" s="5" t="s">
        <v>61</v>
      </c>
      <c r="T1405" s="5" t="s">
        <v>695</v>
      </c>
      <c r="U1405" s="5" t="s">
        <v>696</v>
      </c>
      <c r="V1405" s="5" t="str">
        <f t="shared" si="237"/>
        <v>empresa de transportes turistico &amp; servicios señor del costado s.a.c.</v>
      </c>
      <c r="W1405" s="5" t="str">
        <f t="shared" si="238"/>
        <v>EMPRESA DE TRANSPORTES TURISTICO &amp; SERVICIOS SEÑOR DEL COSTADO S.A.C.</v>
      </c>
      <c r="X1405" s="5" t="str">
        <f t="shared" si="239"/>
        <v>Empresa De Transportes Turistico &amp; Servicios Señor Del Costado S.A.C.</v>
      </c>
      <c r="Y1405" s="5">
        <v>20606636394</v>
      </c>
      <c r="Z1405" s="5" t="s">
        <v>34</v>
      </c>
      <c r="AA1405" s="5" t="s">
        <v>35</v>
      </c>
      <c r="AD1405" s="5" t="s">
        <v>36</v>
      </c>
      <c r="AE1405" s="5">
        <v>120.34</v>
      </c>
      <c r="AF1405" s="5">
        <v>0</v>
      </c>
      <c r="AG1405" s="5">
        <v>21.66</v>
      </c>
      <c r="AH1405" s="5">
        <f t="shared" si="240"/>
        <v>142</v>
      </c>
    </row>
    <row r="1406" spans="1:34" x14ac:dyDescent="0.25">
      <c r="A1406" s="5">
        <v>1391</v>
      </c>
      <c r="B1406" s="5" t="s">
        <v>29</v>
      </c>
      <c r="C1406" s="5" t="s">
        <v>38</v>
      </c>
      <c r="D1406" s="5" t="s">
        <v>1778</v>
      </c>
      <c r="E1406" s="15" t="str">
        <f t="shared" si="241"/>
        <v>F001</v>
      </c>
      <c r="F1406" s="15" t="str">
        <f t="shared" si="231"/>
        <v>8220</v>
      </c>
      <c r="G1406" s="15" t="str">
        <f t="shared" si="232"/>
        <v>1-8</v>
      </c>
      <c r="H1406" s="5" t="s">
        <v>1763</v>
      </c>
      <c r="I1406" s="5">
        <f t="shared" si="233"/>
        <v>1</v>
      </c>
      <c r="J1406" s="5">
        <f t="shared" si="234"/>
        <v>2022</v>
      </c>
      <c r="K1406" s="5">
        <f t="shared" si="235"/>
        <v>23</v>
      </c>
      <c r="L1406" s="7">
        <f t="shared" si="236"/>
        <v>44584</v>
      </c>
      <c r="M1406" s="5" t="s">
        <v>1763</v>
      </c>
      <c r="S1406" s="5" t="s">
        <v>40</v>
      </c>
      <c r="T1406" s="5" t="s">
        <v>41</v>
      </c>
      <c r="U1406" s="5" t="s">
        <v>1502</v>
      </c>
      <c r="V1406" s="5" t="str">
        <f t="shared" si="237"/>
        <v>leiva fernandez luis ivan</v>
      </c>
      <c r="W1406" s="5" t="str">
        <f t="shared" si="238"/>
        <v>LEIVA FERNANDEZ LUIS IVAN</v>
      </c>
      <c r="X1406" s="5" t="str">
        <f t="shared" si="239"/>
        <v>Leiva Fernandez Luis Ivan</v>
      </c>
      <c r="Y1406" s="5">
        <v>10456006570</v>
      </c>
      <c r="Z1406" s="5" t="s">
        <v>34</v>
      </c>
      <c r="AA1406" s="5" t="s">
        <v>35</v>
      </c>
      <c r="AD1406" s="5" t="s">
        <v>36</v>
      </c>
      <c r="AE1406" s="5">
        <v>4508.47</v>
      </c>
      <c r="AF1406" s="5">
        <v>0</v>
      </c>
      <c r="AG1406" s="5">
        <v>811.53</v>
      </c>
      <c r="AH1406" s="5">
        <f t="shared" si="240"/>
        <v>5320</v>
      </c>
    </row>
    <row r="1407" spans="1:34" x14ac:dyDescent="0.25">
      <c r="A1407" s="5">
        <v>1392</v>
      </c>
      <c r="B1407" s="5" t="s">
        <v>49</v>
      </c>
      <c r="C1407" s="5" t="s">
        <v>30</v>
      </c>
      <c r="D1407" s="5" t="s">
        <v>1779</v>
      </c>
      <c r="E1407" s="15" t="str">
        <f t="shared" si="241"/>
        <v>B003</v>
      </c>
      <c r="F1407" s="15" t="str">
        <f t="shared" si="231"/>
        <v>12453</v>
      </c>
      <c r="G1407" s="15" t="str">
        <f t="shared" si="232"/>
        <v>3-1</v>
      </c>
      <c r="H1407" s="5" t="s">
        <v>1763</v>
      </c>
      <c r="I1407" s="5">
        <f t="shared" si="233"/>
        <v>1</v>
      </c>
      <c r="J1407" s="5">
        <f t="shared" si="234"/>
        <v>2022</v>
      </c>
      <c r="K1407" s="5">
        <f t="shared" si="235"/>
        <v>23</v>
      </c>
      <c r="L1407" s="7">
        <f t="shared" si="236"/>
        <v>44584</v>
      </c>
      <c r="M1407" s="5" t="s">
        <v>1763</v>
      </c>
      <c r="U1407" s="5" t="s">
        <v>33</v>
      </c>
      <c r="V1407" s="5" t="str">
        <f t="shared" si="237"/>
        <v>clientes - varios</v>
      </c>
      <c r="W1407" s="5" t="str">
        <f t="shared" si="238"/>
        <v>CLIENTES - VARIOS</v>
      </c>
      <c r="X1407" s="5" t="str">
        <f t="shared" si="239"/>
        <v>Clientes - Varios</v>
      </c>
      <c r="Y1407" s="5">
        <v>99999999</v>
      </c>
      <c r="Z1407" s="5" t="s">
        <v>34</v>
      </c>
      <c r="AA1407" s="5" t="s">
        <v>35</v>
      </c>
      <c r="AD1407" s="5" t="s">
        <v>36</v>
      </c>
      <c r="AE1407" s="5">
        <v>423.73</v>
      </c>
      <c r="AF1407" s="5">
        <v>0</v>
      </c>
      <c r="AG1407" s="5">
        <v>76.27</v>
      </c>
      <c r="AH1407" s="5">
        <f t="shared" si="240"/>
        <v>500</v>
      </c>
    </row>
    <row r="1408" spans="1:34" x14ac:dyDescent="0.25">
      <c r="A1408" s="5">
        <v>1393</v>
      </c>
      <c r="B1408" s="5" t="s">
        <v>49</v>
      </c>
      <c r="C1408" s="5" t="s">
        <v>30</v>
      </c>
      <c r="D1408" s="5" t="s">
        <v>1780</v>
      </c>
      <c r="E1408" s="15" t="str">
        <f t="shared" si="241"/>
        <v>B003</v>
      </c>
      <c r="F1408" s="15" t="str">
        <f t="shared" si="231"/>
        <v>12452</v>
      </c>
      <c r="G1408" s="15" t="str">
        <f t="shared" si="232"/>
        <v>3-1</v>
      </c>
      <c r="H1408" s="5" t="s">
        <v>1763</v>
      </c>
      <c r="I1408" s="5">
        <f t="shared" si="233"/>
        <v>1</v>
      </c>
      <c r="J1408" s="5">
        <f t="shared" si="234"/>
        <v>2022</v>
      </c>
      <c r="K1408" s="5">
        <f t="shared" si="235"/>
        <v>23</v>
      </c>
      <c r="L1408" s="7">
        <f t="shared" si="236"/>
        <v>44584</v>
      </c>
      <c r="M1408" s="5" t="s">
        <v>1763</v>
      </c>
      <c r="U1408" s="5" t="s">
        <v>33</v>
      </c>
      <c r="V1408" s="5" t="str">
        <f t="shared" si="237"/>
        <v>clientes - varios</v>
      </c>
      <c r="W1408" s="5" t="str">
        <f t="shared" si="238"/>
        <v>CLIENTES - VARIOS</v>
      </c>
      <c r="X1408" s="5" t="str">
        <f t="shared" si="239"/>
        <v>Clientes - Varios</v>
      </c>
      <c r="Y1408" s="5">
        <v>99999999</v>
      </c>
      <c r="Z1408" s="5" t="s">
        <v>34</v>
      </c>
      <c r="AA1408" s="5" t="s">
        <v>35</v>
      </c>
      <c r="AD1408" s="5" t="s">
        <v>36</v>
      </c>
      <c r="AE1408" s="5">
        <v>423.73</v>
      </c>
      <c r="AF1408" s="5">
        <v>0</v>
      </c>
      <c r="AG1408" s="5">
        <v>76.27</v>
      </c>
      <c r="AH1408" s="5">
        <f t="shared" si="240"/>
        <v>500</v>
      </c>
    </row>
    <row r="1409" spans="1:34" x14ac:dyDescent="0.25">
      <c r="A1409" s="5">
        <v>1394</v>
      </c>
      <c r="B1409" s="5" t="s">
        <v>49</v>
      </c>
      <c r="C1409" s="5" t="s">
        <v>30</v>
      </c>
      <c r="D1409" s="5" t="s">
        <v>1781</v>
      </c>
      <c r="E1409" s="15" t="str">
        <f t="shared" si="241"/>
        <v>B003</v>
      </c>
      <c r="F1409" s="15" t="str">
        <f t="shared" si="231"/>
        <v>12451</v>
      </c>
      <c r="G1409" s="15" t="str">
        <f t="shared" si="232"/>
        <v>3-1</v>
      </c>
      <c r="H1409" s="5" t="s">
        <v>1763</v>
      </c>
      <c r="I1409" s="5">
        <f t="shared" si="233"/>
        <v>1</v>
      </c>
      <c r="J1409" s="5">
        <f t="shared" si="234"/>
        <v>2022</v>
      </c>
      <c r="K1409" s="5">
        <f t="shared" si="235"/>
        <v>23</v>
      </c>
      <c r="L1409" s="7">
        <f t="shared" si="236"/>
        <v>44584</v>
      </c>
      <c r="M1409" s="5" t="s">
        <v>1763</v>
      </c>
      <c r="U1409" s="5" t="s">
        <v>33</v>
      </c>
      <c r="V1409" s="5" t="str">
        <f t="shared" si="237"/>
        <v>clientes - varios</v>
      </c>
      <c r="W1409" s="5" t="str">
        <f t="shared" si="238"/>
        <v>CLIENTES - VARIOS</v>
      </c>
      <c r="X1409" s="5" t="str">
        <f t="shared" si="239"/>
        <v>Clientes - Varios</v>
      </c>
      <c r="Y1409" s="5">
        <v>99999999</v>
      </c>
      <c r="Z1409" s="5" t="s">
        <v>34</v>
      </c>
      <c r="AA1409" s="5" t="s">
        <v>35</v>
      </c>
      <c r="AD1409" s="5" t="s">
        <v>36</v>
      </c>
      <c r="AE1409" s="5">
        <v>423.73</v>
      </c>
      <c r="AF1409" s="5">
        <v>0</v>
      </c>
      <c r="AG1409" s="5">
        <v>76.27</v>
      </c>
      <c r="AH1409" s="5">
        <f t="shared" si="240"/>
        <v>500</v>
      </c>
    </row>
    <row r="1410" spans="1:34" x14ac:dyDescent="0.25">
      <c r="A1410" s="5">
        <v>1395</v>
      </c>
      <c r="B1410" s="5" t="s">
        <v>49</v>
      </c>
      <c r="C1410" s="5" t="s">
        <v>30</v>
      </c>
      <c r="D1410" s="5" t="s">
        <v>1782</v>
      </c>
      <c r="E1410" s="15" t="str">
        <f t="shared" si="241"/>
        <v>B003</v>
      </c>
      <c r="F1410" s="15" t="str">
        <f t="shared" si="231"/>
        <v>12450</v>
      </c>
      <c r="G1410" s="15" t="str">
        <f t="shared" si="232"/>
        <v>3-1</v>
      </c>
      <c r="H1410" s="5" t="s">
        <v>1763</v>
      </c>
      <c r="I1410" s="5">
        <f t="shared" si="233"/>
        <v>1</v>
      </c>
      <c r="J1410" s="5">
        <f t="shared" si="234"/>
        <v>2022</v>
      </c>
      <c r="K1410" s="5">
        <f t="shared" si="235"/>
        <v>23</v>
      </c>
      <c r="L1410" s="7">
        <f t="shared" si="236"/>
        <v>44584</v>
      </c>
      <c r="M1410" s="5" t="s">
        <v>1763</v>
      </c>
      <c r="U1410" s="5" t="s">
        <v>33</v>
      </c>
      <c r="V1410" s="5" t="str">
        <f t="shared" si="237"/>
        <v>clientes - varios</v>
      </c>
      <c r="W1410" s="5" t="str">
        <f t="shared" si="238"/>
        <v>CLIENTES - VARIOS</v>
      </c>
      <c r="X1410" s="5" t="str">
        <f t="shared" si="239"/>
        <v>Clientes - Varios</v>
      </c>
      <c r="Y1410" s="5">
        <v>99999999</v>
      </c>
      <c r="Z1410" s="5" t="s">
        <v>34</v>
      </c>
      <c r="AA1410" s="5" t="s">
        <v>35</v>
      </c>
      <c r="AD1410" s="5" t="s">
        <v>36</v>
      </c>
      <c r="AE1410" s="5">
        <v>423.73</v>
      </c>
      <c r="AF1410" s="5">
        <v>0</v>
      </c>
      <c r="AG1410" s="5">
        <v>76.27</v>
      </c>
      <c r="AH1410" s="5">
        <f t="shared" si="240"/>
        <v>500</v>
      </c>
    </row>
    <row r="1411" spans="1:34" x14ac:dyDescent="0.25">
      <c r="A1411" s="5">
        <v>1396</v>
      </c>
      <c r="B1411" s="5" t="s">
        <v>29</v>
      </c>
      <c r="C1411" s="5" t="s">
        <v>30</v>
      </c>
      <c r="D1411" s="5" t="s">
        <v>1783</v>
      </c>
      <c r="E1411" s="15" t="str">
        <f t="shared" si="241"/>
        <v>B001</v>
      </c>
      <c r="F1411" s="15" t="str">
        <f t="shared" si="231"/>
        <v>16943</v>
      </c>
      <c r="G1411" s="15" t="str">
        <f t="shared" si="232"/>
        <v>1-1</v>
      </c>
      <c r="H1411" s="5" t="s">
        <v>1763</v>
      </c>
      <c r="I1411" s="5">
        <f t="shared" si="233"/>
        <v>1</v>
      </c>
      <c r="J1411" s="5">
        <f t="shared" si="234"/>
        <v>2022</v>
      </c>
      <c r="K1411" s="5">
        <f t="shared" si="235"/>
        <v>23</v>
      </c>
      <c r="L1411" s="7">
        <f t="shared" si="236"/>
        <v>44584</v>
      </c>
      <c r="M1411" s="5" t="s">
        <v>1763</v>
      </c>
      <c r="U1411" s="5" t="s">
        <v>33</v>
      </c>
      <c r="V1411" s="5" t="str">
        <f t="shared" si="237"/>
        <v>clientes - varios</v>
      </c>
      <c r="W1411" s="5" t="str">
        <f t="shared" si="238"/>
        <v>CLIENTES - VARIOS</v>
      </c>
      <c r="X1411" s="5" t="str">
        <f t="shared" si="239"/>
        <v>Clientes - Varios</v>
      </c>
      <c r="Y1411" s="5">
        <v>99999999</v>
      </c>
      <c r="Z1411" s="5" t="s">
        <v>34</v>
      </c>
      <c r="AA1411" s="5" t="s">
        <v>35</v>
      </c>
      <c r="AD1411" s="5" t="s">
        <v>36</v>
      </c>
      <c r="AE1411" s="5">
        <v>169.49</v>
      </c>
      <c r="AF1411" s="5">
        <v>0</v>
      </c>
      <c r="AG1411" s="5">
        <v>30.51</v>
      </c>
      <c r="AH1411" s="5">
        <f t="shared" si="240"/>
        <v>200</v>
      </c>
    </row>
    <row r="1412" spans="1:34" x14ac:dyDescent="0.25">
      <c r="A1412" s="5">
        <v>1397</v>
      </c>
      <c r="B1412" s="5" t="s">
        <v>49</v>
      </c>
      <c r="C1412" s="5" t="s">
        <v>30</v>
      </c>
      <c r="D1412" s="5" t="s">
        <v>1784</v>
      </c>
      <c r="E1412" s="15" t="str">
        <f t="shared" si="241"/>
        <v>B003</v>
      </c>
      <c r="F1412" s="15" t="str">
        <f t="shared" si="231"/>
        <v>12449</v>
      </c>
      <c r="G1412" s="15" t="str">
        <f t="shared" si="232"/>
        <v>3-1</v>
      </c>
      <c r="H1412" s="5" t="s">
        <v>1763</v>
      </c>
      <c r="I1412" s="5">
        <f t="shared" si="233"/>
        <v>1</v>
      </c>
      <c r="J1412" s="5">
        <f t="shared" si="234"/>
        <v>2022</v>
      </c>
      <c r="K1412" s="5">
        <f t="shared" si="235"/>
        <v>23</v>
      </c>
      <c r="L1412" s="7">
        <f t="shared" si="236"/>
        <v>44584</v>
      </c>
      <c r="M1412" s="5" t="s">
        <v>1763</v>
      </c>
      <c r="U1412" s="5" t="s">
        <v>33</v>
      </c>
      <c r="V1412" s="5" t="str">
        <f t="shared" si="237"/>
        <v>clientes - varios</v>
      </c>
      <c r="W1412" s="5" t="str">
        <f t="shared" si="238"/>
        <v>CLIENTES - VARIOS</v>
      </c>
      <c r="X1412" s="5" t="str">
        <f t="shared" si="239"/>
        <v>Clientes - Varios</v>
      </c>
      <c r="Y1412" s="5">
        <v>99999999</v>
      </c>
      <c r="Z1412" s="5" t="s">
        <v>34</v>
      </c>
      <c r="AA1412" s="5" t="s">
        <v>35</v>
      </c>
      <c r="AD1412" s="5" t="s">
        <v>36</v>
      </c>
      <c r="AE1412" s="5">
        <v>423.73</v>
      </c>
      <c r="AF1412" s="5">
        <v>0</v>
      </c>
      <c r="AG1412" s="5">
        <v>76.27</v>
      </c>
      <c r="AH1412" s="5">
        <f t="shared" si="240"/>
        <v>500</v>
      </c>
    </row>
    <row r="1413" spans="1:34" x14ac:dyDescent="0.25">
      <c r="A1413" s="5">
        <v>1398</v>
      </c>
      <c r="B1413" s="5" t="s">
        <v>49</v>
      </c>
      <c r="C1413" s="5" t="s">
        <v>30</v>
      </c>
      <c r="D1413" s="5" t="s">
        <v>1785</v>
      </c>
      <c r="E1413" s="15" t="str">
        <f t="shared" si="241"/>
        <v>B003</v>
      </c>
      <c r="F1413" s="15" t="str">
        <f t="shared" si="231"/>
        <v>12448</v>
      </c>
      <c r="G1413" s="15" t="str">
        <f t="shared" si="232"/>
        <v>3-1</v>
      </c>
      <c r="H1413" s="5" t="s">
        <v>1763</v>
      </c>
      <c r="I1413" s="5">
        <f t="shared" si="233"/>
        <v>1</v>
      </c>
      <c r="J1413" s="5">
        <f t="shared" si="234"/>
        <v>2022</v>
      </c>
      <c r="K1413" s="5">
        <f t="shared" si="235"/>
        <v>23</v>
      </c>
      <c r="L1413" s="7">
        <f t="shared" si="236"/>
        <v>44584</v>
      </c>
      <c r="M1413" s="5" t="s">
        <v>1763</v>
      </c>
      <c r="U1413" s="5" t="s">
        <v>33</v>
      </c>
      <c r="V1413" s="5" t="str">
        <f t="shared" si="237"/>
        <v>clientes - varios</v>
      </c>
      <c r="W1413" s="5" t="str">
        <f t="shared" si="238"/>
        <v>CLIENTES - VARIOS</v>
      </c>
      <c r="X1413" s="5" t="str">
        <f t="shared" si="239"/>
        <v>Clientes - Varios</v>
      </c>
      <c r="Y1413" s="5">
        <v>99999999</v>
      </c>
      <c r="Z1413" s="5" t="s">
        <v>34</v>
      </c>
      <c r="AA1413" s="5" t="s">
        <v>35</v>
      </c>
      <c r="AD1413" s="5" t="s">
        <v>36</v>
      </c>
      <c r="AE1413" s="5">
        <v>423.73</v>
      </c>
      <c r="AF1413" s="5">
        <v>0</v>
      </c>
      <c r="AG1413" s="5">
        <v>76.27</v>
      </c>
      <c r="AH1413" s="5">
        <f t="shared" si="240"/>
        <v>500</v>
      </c>
    </row>
    <row r="1414" spans="1:34" x14ac:dyDescent="0.25">
      <c r="A1414" s="5">
        <v>1399</v>
      </c>
      <c r="B1414" s="5" t="s">
        <v>29</v>
      </c>
      <c r="C1414" s="5" t="s">
        <v>38</v>
      </c>
      <c r="D1414" s="5" t="s">
        <v>1786</v>
      </c>
      <c r="E1414" s="15" t="str">
        <f t="shared" si="241"/>
        <v>F001</v>
      </c>
      <c r="F1414" s="15" t="str">
        <f t="shared" si="231"/>
        <v>8219</v>
      </c>
      <c r="G1414" s="15" t="str">
        <f t="shared" si="232"/>
        <v>1-8</v>
      </c>
      <c r="H1414" s="5" t="s">
        <v>1763</v>
      </c>
      <c r="I1414" s="5">
        <f t="shared" si="233"/>
        <v>1</v>
      </c>
      <c r="J1414" s="5">
        <f t="shared" si="234"/>
        <v>2022</v>
      </c>
      <c r="K1414" s="5">
        <f t="shared" si="235"/>
        <v>23</v>
      </c>
      <c r="L1414" s="7">
        <f t="shared" si="236"/>
        <v>44584</v>
      </c>
      <c r="M1414" s="5" t="s">
        <v>1763</v>
      </c>
      <c r="U1414" s="5" t="s">
        <v>108</v>
      </c>
      <c r="V1414" s="5" t="str">
        <f t="shared" si="237"/>
        <v>empresa constructora y servicios generales akunta s.r.l.</v>
      </c>
      <c r="W1414" s="5" t="str">
        <f t="shared" si="238"/>
        <v>EMPRESA CONSTRUCTORA Y SERVICIOS GENERALES AKUNTA S.R.L.</v>
      </c>
      <c r="X1414" s="5" t="str">
        <f t="shared" si="239"/>
        <v>Empresa Constructora Y Servicios Generales Akunta S.R.L.</v>
      </c>
      <c r="Y1414" s="5">
        <v>20496149425</v>
      </c>
      <c r="Z1414" s="5" t="s">
        <v>34</v>
      </c>
      <c r="AA1414" s="5" t="s">
        <v>35</v>
      </c>
      <c r="AD1414" s="5" t="s">
        <v>36</v>
      </c>
      <c r="AE1414" s="5">
        <v>118.81</v>
      </c>
      <c r="AF1414" s="5">
        <v>0</v>
      </c>
      <c r="AG1414" s="5">
        <v>21.39</v>
      </c>
      <c r="AH1414" s="5">
        <f t="shared" si="240"/>
        <v>140.19999999999999</v>
      </c>
    </row>
    <row r="1415" spans="1:34" x14ac:dyDescent="0.25">
      <c r="A1415" s="5">
        <v>1400</v>
      </c>
      <c r="B1415" s="5" t="s">
        <v>49</v>
      </c>
      <c r="C1415" s="5" t="s">
        <v>30</v>
      </c>
      <c r="D1415" s="5" t="s">
        <v>1787</v>
      </c>
      <c r="E1415" s="15" t="str">
        <f t="shared" si="241"/>
        <v>B003</v>
      </c>
      <c r="F1415" s="15" t="str">
        <f t="shared" si="231"/>
        <v>12447</v>
      </c>
      <c r="G1415" s="15" t="str">
        <f t="shared" si="232"/>
        <v>3-1</v>
      </c>
      <c r="H1415" s="5" t="s">
        <v>1763</v>
      </c>
      <c r="I1415" s="5">
        <f t="shared" si="233"/>
        <v>1</v>
      </c>
      <c r="J1415" s="5">
        <f t="shared" si="234"/>
        <v>2022</v>
      </c>
      <c r="K1415" s="5">
        <f t="shared" si="235"/>
        <v>23</v>
      </c>
      <c r="L1415" s="7">
        <f t="shared" si="236"/>
        <v>44584</v>
      </c>
      <c r="M1415" s="5" t="s">
        <v>1763</v>
      </c>
      <c r="U1415" s="5" t="s">
        <v>33</v>
      </c>
      <c r="V1415" s="5" t="str">
        <f t="shared" si="237"/>
        <v>clientes - varios</v>
      </c>
      <c r="W1415" s="5" t="str">
        <f t="shared" si="238"/>
        <v>CLIENTES - VARIOS</v>
      </c>
      <c r="X1415" s="5" t="str">
        <f t="shared" si="239"/>
        <v>Clientes - Varios</v>
      </c>
      <c r="Y1415" s="5">
        <v>99999999</v>
      </c>
      <c r="Z1415" s="5" t="s">
        <v>34</v>
      </c>
      <c r="AA1415" s="5" t="s">
        <v>35</v>
      </c>
      <c r="AD1415" s="5" t="s">
        <v>36</v>
      </c>
      <c r="AE1415" s="5">
        <v>29.66</v>
      </c>
      <c r="AF1415" s="5">
        <v>0</v>
      </c>
      <c r="AG1415" s="5">
        <v>5.34</v>
      </c>
      <c r="AH1415" s="5">
        <f t="shared" si="240"/>
        <v>35</v>
      </c>
    </row>
    <row r="1416" spans="1:34" x14ac:dyDescent="0.25">
      <c r="A1416" s="5">
        <v>1401</v>
      </c>
      <c r="B1416" s="5" t="s">
        <v>29</v>
      </c>
      <c r="C1416" s="5" t="s">
        <v>30</v>
      </c>
      <c r="D1416" s="5" t="s">
        <v>1788</v>
      </c>
      <c r="E1416" s="15" t="str">
        <f t="shared" si="241"/>
        <v>B001</v>
      </c>
      <c r="F1416" s="15" t="str">
        <f t="shared" si="231"/>
        <v>16942</v>
      </c>
      <c r="G1416" s="15" t="str">
        <f t="shared" si="232"/>
        <v>1-1</v>
      </c>
      <c r="H1416" s="5" t="s">
        <v>1763</v>
      </c>
      <c r="I1416" s="5">
        <f t="shared" si="233"/>
        <v>1</v>
      </c>
      <c r="J1416" s="5">
        <f t="shared" si="234"/>
        <v>2022</v>
      </c>
      <c r="K1416" s="5">
        <f t="shared" si="235"/>
        <v>23</v>
      </c>
      <c r="L1416" s="7">
        <f t="shared" si="236"/>
        <v>44584</v>
      </c>
      <c r="M1416" s="5" t="s">
        <v>1763</v>
      </c>
      <c r="U1416" s="5" t="s">
        <v>33</v>
      </c>
      <c r="V1416" s="5" t="str">
        <f t="shared" si="237"/>
        <v>clientes - varios</v>
      </c>
      <c r="W1416" s="5" t="str">
        <f t="shared" si="238"/>
        <v>CLIENTES - VARIOS</v>
      </c>
      <c r="X1416" s="5" t="str">
        <f t="shared" si="239"/>
        <v>Clientes - Varios</v>
      </c>
      <c r="Y1416" s="5">
        <v>99999999</v>
      </c>
      <c r="Z1416" s="5" t="s">
        <v>34</v>
      </c>
      <c r="AA1416" s="5" t="s">
        <v>35</v>
      </c>
      <c r="AD1416" s="5" t="s">
        <v>36</v>
      </c>
      <c r="AE1416" s="5">
        <v>105.93</v>
      </c>
      <c r="AF1416" s="5">
        <v>0</v>
      </c>
      <c r="AG1416" s="5">
        <v>19.07</v>
      </c>
      <c r="AH1416" s="5">
        <f t="shared" si="240"/>
        <v>125</v>
      </c>
    </row>
    <row r="1417" spans="1:34" x14ac:dyDescent="0.25">
      <c r="A1417" s="5">
        <v>1402</v>
      </c>
      <c r="B1417" s="5" t="s">
        <v>49</v>
      </c>
      <c r="C1417" s="5" t="s">
        <v>30</v>
      </c>
      <c r="D1417" s="5" t="s">
        <v>1789</v>
      </c>
      <c r="E1417" s="15" t="str">
        <f t="shared" si="241"/>
        <v>B003</v>
      </c>
      <c r="F1417" s="15" t="str">
        <f t="shared" si="231"/>
        <v>12446</v>
      </c>
      <c r="G1417" s="15" t="str">
        <f t="shared" si="232"/>
        <v>3-1</v>
      </c>
      <c r="H1417" s="5" t="s">
        <v>1763</v>
      </c>
      <c r="I1417" s="5">
        <f t="shared" si="233"/>
        <v>1</v>
      </c>
      <c r="J1417" s="5">
        <f t="shared" si="234"/>
        <v>2022</v>
      </c>
      <c r="K1417" s="5">
        <f t="shared" si="235"/>
        <v>23</v>
      </c>
      <c r="L1417" s="7">
        <f t="shared" si="236"/>
        <v>44584</v>
      </c>
      <c r="M1417" s="5" t="s">
        <v>1763</v>
      </c>
      <c r="U1417" s="5" t="s">
        <v>33</v>
      </c>
      <c r="V1417" s="5" t="str">
        <f t="shared" si="237"/>
        <v>clientes - varios</v>
      </c>
      <c r="W1417" s="5" t="str">
        <f t="shared" si="238"/>
        <v>CLIENTES - VARIOS</v>
      </c>
      <c r="X1417" s="5" t="str">
        <f t="shared" si="239"/>
        <v>Clientes - Varios</v>
      </c>
      <c r="Y1417" s="5">
        <v>99999999</v>
      </c>
      <c r="Z1417" s="5" t="s">
        <v>34</v>
      </c>
      <c r="AA1417" s="5" t="s">
        <v>35</v>
      </c>
      <c r="AD1417" s="5" t="s">
        <v>36</v>
      </c>
      <c r="AE1417" s="5">
        <v>37.29</v>
      </c>
      <c r="AF1417" s="5">
        <v>0</v>
      </c>
      <c r="AG1417" s="5">
        <v>6.71</v>
      </c>
      <c r="AH1417" s="5">
        <f t="shared" si="240"/>
        <v>44</v>
      </c>
    </row>
    <row r="1418" spans="1:34" x14ac:dyDescent="0.25">
      <c r="A1418" s="5">
        <v>1403</v>
      </c>
      <c r="B1418" s="5" t="s">
        <v>29</v>
      </c>
      <c r="C1418" s="5" t="s">
        <v>30</v>
      </c>
      <c r="D1418" s="5" t="s">
        <v>1790</v>
      </c>
      <c r="E1418" s="15" t="str">
        <f t="shared" si="241"/>
        <v>B001</v>
      </c>
      <c r="F1418" s="15" t="str">
        <f t="shared" si="231"/>
        <v>16941</v>
      </c>
      <c r="G1418" s="15" t="str">
        <f t="shared" si="232"/>
        <v>1-1</v>
      </c>
      <c r="H1418" s="5" t="s">
        <v>1763</v>
      </c>
      <c r="I1418" s="5">
        <f t="shared" si="233"/>
        <v>1</v>
      </c>
      <c r="J1418" s="5">
        <f t="shared" si="234"/>
        <v>2022</v>
      </c>
      <c r="K1418" s="5">
        <f t="shared" si="235"/>
        <v>23</v>
      </c>
      <c r="L1418" s="7">
        <f t="shared" si="236"/>
        <v>44584</v>
      </c>
      <c r="M1418" s="5" t="s">
        <v>1763</v>
      </c>
      <c r="U1418" s="5" t="s">
        <v>33</v>
      </c>
      <c r="V1418" s="5" t="str">
        <f t="shared" si="237"/>
        <v>clientes - varios</v>
      </c>
      <c r="W1418" s="5" t="str">
        <f t="shared" si="238"/>
        <v>CLIENTES - VARIOS</v>
      </c>
      <c r="X1418" s="5" t="str">
        <f t="shared" si="239"/>
        <v>Clientes - Varios</v>
      </c>
      <c r="Y1418" s="5">
        <v>99999999</v>
      </c>
      <c r="Z1418" s="5" t="s">
        <v>34</v>
      </c>
      <c r="AA1418" s="5" t="s">
        <v>35</v>
      </c>
      <c r="AD1418" s="5" t="s">
        <v>36</v>
      </c>
      <c r="AE1418" s="5">
        <v>84.75</v>
      </c>
      <c r="AF1418" s="5">
        <v>0</v>
      </c>
      <c r="AG1418" s="5">
        <v>15.25</v>
      </c>
      <c r="AH1418" s="5">
        <f t="shared" si="240"/>
        <v>100</v>
      </c>
    </row>
    <row r="1419" spans="1:34" x14ac:dyDescent="0.25">
      <c r="A1419" s="5">
        <v>1404</v>
      </c>
      <c r="B1419" s="5" t="s">
        <v>55</v>
      </c>
      <c r="C1419" s="5" t="s">
        <v>30</v>
      </c>
      <c r="D1419" s="5" t="s">
        <v>1791</v>
      </c>
      <c r="E1419" s="15" t="str">
        <f t="shared" si="241"/>
        <v>B002</v>
      </c>
      <c r="F1419" s="15" t="str">
        <f t="shared" si="231"/>
        <v>15910</v>
      </c>
      <c r="G1419" s="15" t="str">
        <f t="shared" si="232"/>
        <v>2-1</v>
      </c>
      <c r="H1419" s="5" t="s">
        <v>1763</v>
      </c>
      <c r="I1419" s="5">
        <f t="shared" si="233"/>
        <v>1</v>
      </c>
      <c r="J1419" s="5">
        <f t="shared" si="234"/>
        <v>2022</v>
      </c>
      <c r="K1419" s="5">
        <f t="shared" si="235"/>
        <v>23</v>
      </c>
      <c r="L1419" s="7">
        <f t="shared" si="236"/>
        <v>44584</v>
      </c>
      <c r="M1419" s="5" t="s">
        <v>1763</v>
      </c>
      <c r="U1419" s="5" t="s">
        <v>33</v>
      </c>
      <c r="V1419" s="5" t="str">
        <f t="shared" si="237"/>
        <v>clientes - varios</v>
      </c>
      <c r="W1419" s="5" t="str">
        <f t="shared" si="238"/>
        <v>CLIENTES - VARIOS</v>
      </c>
      <c r="X1419" s="5" t="str">
        <f t="shared" si="239"/>
        <v>Clientes - Varios</v>
      </c>
      <c r="Y1419" s="5">
        <v>99999999</v>
      </c>
      <c r="Z1419" s="5" t="s">
        <v>34</v>
      </c>
      <c r="AA1419" s="5" t="s">
        <v>35</v>
      </c>
      <c r="AD1419" s="5" t="s">
        <v>36</v>
      </c>
      <c r="AE1419" s="5">
        <v>508.47</v>
      </c>
      <c r="AF1419" s="5">
        <v>0</v>
      </c>
      <c r="AG1419" s="5">
        <v>91.53</v>
      </c>
      <c r="AH1419" s="5">
        <f t="shared" si="240"/>
        <v>600</v>
      </c>
    </row>
    <row r="1420" spans="1:34" x14ac:dyDescent="0.25">
      <c r="A1420" s="5">
        <v>1405</v>
      </c>
      <c r="B1420" s="5" t="s">
        <v>55</v>
      </c>
      <c r="C1420" s="5" t="s">
        <v>30</v>
      </c>
      <c r="D1420" s="5" t="s">
        <v>1792</v>
      </c>
      <c r="E1420" s="15" t="str">
        <f t="shared" si="241"/>
        <v>B002</v>
      </c>
      <c r="F1420" s="15" t="str">
        <f t="shared" si="231"/>
        <v>15909</v>
      </c>
      <c r="G1420" s="15" t="str">
        <f t="shared" si="232"/>
        <v>2-1</v>
      </c>
      <c r="H1420" s="5" t="s">
        <v>1763</v>
      </c>
      <c r="I1420" s="5">
        <f t="shared" si="233"/>
        <v>1</v>
      </c>
      <c r="J1420" s="5">
        <f t="shared" si="234"/>
        <v>2022</v>
      </c>
      <c r="K1420" s="5">
        <f t="shared" si="235"/>
        <v>23</v>
      </c>
      <c r="L1420" s="7">
        <f t="shared" si="236"/>
        <v>44584</v>
      </c>
      <c r="M1420" s="5" t="s">
        <v>1763</v>
      </c>
      <c r="U1420" s="5" t="s">
        <v>33</v>
      </c>
      <c r="V1420" s="5" t="str">
        <f t="shared" si="237"/>
        <v>clientes - varios</v>
      </c>
      <c r="W1420" s="5" t="str">
        <f t="shared" si="238"/>
        <v>CLIENTES - VARIOS</v>
      </c>
      <c r="X1420" s="5" t="str">
        <f t="shared" si="239"/>
        <v>Clientes - Varios</v>
      </c>
      <c r="Y1420" s="5">
        <v>99999999</v>
      </c>
      <c r="Z1420" s="5" t="s">
        <v>34</v>
      </c>
      <c r="AA1420" s="5" t="s">
        <v>35</v>
      </c>
      <c r="AD1420" s="5" t="s">
        <v>36</v>
      </c>
      <c r="AE1420" s="5">
        <v>508.47</v>
      </c>
      <c r="AF1420" s="5">
        <v>0</v>
      </c>
      <c r="AG1420" s="5">
        <v>91.53</v>
      </c>
      <c r="AH1420" s="5">
        <f t="shared" si="240"/>
        <v>600</v>
      </c>
    </row>
    <row r="1421" spans="1:34" x14ac:dyDescent="0.25">
      <c r="A1421" s="5">
        <v>1406</v>
      </c>
      <c r="B1421" s="5" t="s">
        <v>29</v>
      </c>
      <c r="C1421" s="5" t="s">
        <v>30</v>
      </c>
      <c r="D1421" s="5" t="s">
        <v>1793</v>
      </c>
      <c r="E1421" s="15" t="str">
        <f t="shared" si="241"/>
        <v>B001</v>
      </c>
      <c r="F1421" s="15" t="str">
        <f t="shared" si="231"/>
        <v>16940</v>
      </c>
      <c r="G1421" s="15" t="str">
        <f t="shared" si="232"/>
        <v>1-1</v>
      </c>
      <c r="H1421" s="5" t="s">
        <v>1763</v>
      </c>
      <c r="I1421" s="5">
        <f t="shared" si="233"/>
        <v>1</v>
      </c>
      <c r="J1421" s="5">
        <f t="shared" si="234"/>
        <v>2022</v>
      </c>
      <c r="K1421" s="5">
        <f t="shared" si="235"/>
        <v>23</v>
      </c>
      <c r="L1421" s="7">
        <f t="shared" si="236"/>
        <v>44584</v>
      </c>
      <c r="M1421" s="5" t="s">
        <v>1763</v>
      </c>
      <c r="U1421" s="5" t="s">
        <v>33</v>
      </c>
      <c r="V1421" s="5" t="str">
        <f t="shared" si="237"/>
        <v>clientes - varios</v>
      </c>
      <c r="W1421" s="5" t="str">
        <f t="shared" si="238"/>
        <v>CLIENTES - VARIOS</v>
      </c>
      <c r="X1421" s="5" t="str">
        <f t="shared" si="239"/>
        <v>Clientes - Varios</v>
      </c>
      <c r="Y1421" s="5">
        <v>99999999</v>
      </c>
      <c r="Z1421" s="5" t="s">
        <v>34</v>
      </c>
      <c r="AA1421" s="5" t="s">
        <v>35</v>
      </c>
      <c r="AD1421" s="5" t="s">
        <v>36</v>
      </c>
      <c r="AE1421" s="5">
        <v>423.73</v>
      </c>
      <c r="AF1421" s="5">
        <v>0</v>
      </c>
      <c r="AG1421" s="5">
        <v>76.27</v>
      </c>
      <c r="AH1421" s="5">
        <f t="shared" si="240"/>
        <v>500</v>
      </c>
    </row>
    <row r="1422" spans="1:34" x14ac:dyDescent="0.25">
      <c r="A1422" s="5">
        <v>1407</v>
      </c>
      <c r="B1422" s="5" t="s">
        <v>29</v>
      </c>
      <c r="C1422" s="5" t="s">
        <v>30</v>
      </c>
      <c r="D1422" s="5" t="s">
        <v>1794</v>
      </c>
      <c r="E1422" s="15" t="str">
        <f t="shared" si="241"/>
        <v>B001</v>
      </c>
      <c r="F1422" s="15" t="str">
        <f t="shared" si="231"/>
        <v>16939</v>
      </c>
      <c r="G1422" s="15" t="str">
        <f t="shared" si="232"/>
        <v>1-1</v>
      </c>
      <c r="H1422" s="5" t="s">
        <v>1763</v>
      </c>
      <c r="I1422" s="5">
        <f t="shared" si="233"/>
        <v>1</v>
      </c>
      <c r="J1422" s="5">
        <f t="shared" si="234"/>
        <v>2022</v>
      </c>
      <c r="K1422" s="5">
        <f t="shared" si="235"/>
        <v>23</v>
      </c>
      <c r="L1422" s="7">
        <f t="shared" si="236"/>
        <v>44584</v>
      </c>
      <c r="M1422" s="5" t="s">
        <v>1763</v>
      </c>
      <c r="U1422" s="5" t="s">
        <v>33</v>
      </c>
      <c r="V1422" s="5" t="str">
        <f t="shared" si="237"/>
        <v>clientes - varios</v>
      </c>
      <c r="W1422" s="5" t="str">
        <f t="shared" si="238"/>
        <v>CLIENTES - VARIOS</v>
      </c>
      <c r="X1422" s="5" t="str">
        <f t="shared" si="239"/>
        <v>Clientes - Varios</v>
      </c>
      <c r="Y1422" s="5">
        <v>99999999</v>
      </c>
      <c r="Z1422" s="5" t="s">
        <v>34</v>
      </c>
      <c r="AA1422" s="5" t="s">
        <v>35</v>
      </c>
      <c r="AD1422" s="5" t="s">
        <v>36</v>
      </c>
      <c r="AE1422" s="5">
        <v>423.73</v>
      </c>
      <c r="AF1422" s="5">
        <v>0</v>
      </c>
      <c r="AG1422" s="5">
        <v>76.27</v>
      </c>
      <c r="AH1422" s="5">
        <f t="shared" si="240"/>
        <v>500</v>
      </c>
    </row>
    <row r="1423" spans="1:34" x14ac:dyDescent="0.25">
      <c r="A1423" s="5">
        <v>1408</v>
      </c>
      <c r="B1423" s="5" t="s">
        <v>29</v>
      </c>
      <c r="C1423" s="5" t="s">
        <v>30</v>
      </c>
      <c r="D1423" s="5" t="s">
        <v>1795</v>
      </c>
      <c r="E1423" s="15" t="str">
        <f t="shared" si="241"/>
        <v>B001</v>
      </c>
      <c r="F1423" s="15" t="str">
        <f t="shared" si="231"/>
        <v>16938</v>
      </c>
      <c r="G1423" s="15" t="str">
        <f t="shared" si="232"/>
        <v>1-1</v>
      </c>
      <c r="H1423" s="5" t="s">
        <v>1763</v>
      </c>
      <c r="I1423" s="5">
        <f t="shared" si="233"/>
        <v>1</v>
      </c>
      <c r="J1423" s="5">
        <f t="shared" si="234"/>
        <v>2022</v>
      </c>
      <c r="K1423" s="5">
        <f t="shared" si="235"/>
        <v>23</v>
      </c>
      <c r="L1423" s="7">
        <f t="shared" si="236"/>
        <v>44584</v>
      </c>
      <c r="M1423" s="5" t="s">
        <v>1763</v>
      </c>
      <c r="U1423" s="5" t="s">
        <v>33</v>
      </c>
      <c r="V1423" s="5" t="str">
        <f t="shared" si="237"/>
        <v>clientes - varios</v>
      </c>
      <c r="W1423" s="5" t="str">
        <f t="shared" si="238"/>
        <v>CLIENTES - VARIOS</v>
      </c>
      <c r="X1423" s="5" t="str">
        <f t="shared" si="239"/>
        <v>Clientes - Varios</v>
      </c>
      <c r="Y1423" s="5">
        <v>99999999</v>
      </c>
      <c r="Z1423" s="5" t="s">
        <v>34</v>
      </c>
      <c r="AA1423" s="5" t="s">
        <v>35</v>
      </c>
      <c r="AD1423" s="5" t="s">
        <v>36</v>
      </c>
      <c r="AE1423" s="5">
        <v>423.73</v>
      </c>
      <c r="AF1423" s="5">
        <v>0</v>
      </c>
      <c r="AG1423" s="5">
        <v>76.27</v>
      </c>
      <c r="AH1423" s="5">
        <f t="shared" si="240"/>
        <v>500</v>
      </c>
    </row>
    <row r="1424" spans="1:34" x14ac:dyDescent="0.25">
      <c r="A1424" s="5">
        <v>1409</v>
      </c>
      <c r="B1424" s="5" t="s">
        <v>29</v>
      </c>
      <c r="C1424" s="5" t="s">
        <v>30</v>
      </c>
      <c r="D1424" s="5" t="s">
        <v>1796</v>
      </c>
      <c r="E1424" s="15" t="str">
        <f t="shared" si="241"/>
        <v>B001</v>
      </c>
      <c r="F1424" s="15" t="str">
        <f t="shared" si="231"/>
        <v>16937</v>
      </c>
      <c r="G1424" s="15" t="str">
        <f t="shared" si="232"/>
        <v>1-1</v>
      </c>
      <c r="H1424" s="5" t="s">
        <v>1763</v>
      </c>
      <c r="I1424" s="5">
        <f t="shared" si="233"/>
        <v>1</v>
      </c>
      <c r="J1424" s="5">
        <f t="shared" si="234"/>
        <v>2022</v>
      </c>
      <c r="K1424" s="5">
        <f t="shared" si="235"/>
        <v>23</v>
      </c>
      <c r="L1424" s="7">
        <f t="shared" si="236"/>
        <v>44584</v>
      </c>
      <c r="M1424" s="5" t="s">
        <v>1763</v>
      </c>
      <c r="U1424" s="5" t="s">
        <v>33</v>
      </c>
      <c r="V1424" s="5" t="str">
        <f t="shared" si="237"/>
        <v>clientes - varios</v>
      </c>
      <c r="W1424" s="5" t="str">
        <f t="shared" si="238"/>
        <v>CLIENTES - VARIOS</v>
      </c>
      <c r="X1424" s="5" t="str">
        <f t="shared" si="239"/>
        <v>Clientes - Varios</v>
      </c>
      <c r="Y1424" s="5">
        <v>99999999</v>
      </c>
      <c r="Z1424" s="5" t="s">
        <v>34</v>
      </c>
      <c r="AA1424" s="5" t="s">
        <v>35</v>
      </c>
      <c r="AD1424" s="5" t="s">
        <v>36</v>
      </c>
      <c r="AE1424" s="5">
        <v>33.9</v>
      </c>
      <c r="AF1424" s="5">
        <v>0</v>
      </c>
      <c r="AG1424" s="5">
        <v>6.1</v>
      </c>
      <c r="AH1424" s="5">
        <f t="shared" si="240"/>
        <v>40</v>
      </c>
    </row>
    <row r="1425" spans="1:34" x14ac:dyDescent="0.25">
      <c r="A1425" s="5">
        <v>1410</v>
      </c>
      <c r="B1425" s="5" t="s">
        <v>49</v>
      </c>
      <c r="C1425" s="5" t="s">
        <v>38</v>
      </c>
      <c r="D1425" s="5" t="s">
        <v>1797</v>
      </c>
      <c r="E1425" s="15" t="str">
        <f t="shared" si="241"/>
        <v>F003</v>
      </c>
      <c r="F1425" s="15" t="str">
        <f t="shared" ref="F1425:F1488" si="242">IF(LEFT(RIGHT(D1425,5),1)="-",RIGHT(D1425,4),RIGHT(D1425,5))</f>
        <v>2061</v>
      </c>
      <c r="G1425" s="15" t="str">
        <f t="shared" ref="G1425:G1488" si="243">MID(D1425,4,3)</f>
        <v>3-2</v>
      </c>
      <c r="H1425" s="5" t="s">
        <v>1763</v>
      </c>
      <c r="I1425" s="5">
        <f t="shared" ref="I1425:I1488" si="244">MONTH(H1425)</f>
        <v>1</v>
      </c>
      <c r="J1425" s="5">
        <f t="shared" ref="J1425:J1488" si="245">YEAR(H1425)</f>
        <v>2022</v>
      </c>
      <c r="K1425" s="5">
        <f t="shared" ref="K1425:K1488" si="246">DAY(H1425)</f>
        <v>23</v>
      </c>
      <c r="L1425" s="7">
        <f t="shared" ref="L1425:L1488" si="247">DATE(J1425,I1425,K1425)</f>
        <v>44584</v>
      </c>
      <c r="M1425" s="5" t="s">
        <v>1763</v>
      </c>
      <c r="R1425" s="5" t="s">
        <v>1798</v>
      </c>
      <c r="S1425" s="5" t="s">
        <v>168</v>
      </c>
      <c r="T1425" s="5" t="s">
        <v>169</v>
      </c>
      <c r="U1425" s="5" t="s">
        <v>1799</v>
      </c>
      <c r="V1425" s="5" t="str">
        <f t="shared" ref="V1425:V1488" si="248">LOWER(U1425)</f>
        <v>lineas gourmet s.a.c.</v>
      </c>
      <c r="W1425" s="5" t="str">
        <f t="shared" ref="W1425:W1488" si="249">UPPER(U1425)</f>
        <v>LINEAS GOURMET S.A.C.</v>
      </c>
      <c r="X1425" s="5" t="str">
        <f t="shared" ref="X1425:X1488" si="250">PROPER(W1425)</f>
        <v>Lineas Gourmet S.A.C.</v>
      </c>
      <c r="Y1425" s="5">
        <v>20601527627</v>
      </c>
      <c r="Z1425" s="5" t="s">
        <v>34</v>
      </c>
      <c r="AA1425" s="5" t="s">
        <v>35</v>
      </c>
      <c r="AD1425" s="5" t="s">
        <v>36</v>
      </c>
      <c r="AE1425" s="5">
        <v>83.05</v>
      </c>
      <c r="AF1425" s="5">
        <v>0</v>
      </c>
      <c r="AG1425" s="5">
        <v>14.95</v>
      </c>
      <c r="AH1425" s="5">
        <f t="shared" ref="AH1425:AH1488" si="251">AE1425+AG1425</f>
        <v>98</v>
      </c>
    </row>
    <row r="1426" spans="1:34" x14ac:dyDescent="0.25">
      <c r="A1426" s="5">
        <v>1411</v>
      </c>
      <c r="B1426" s="5" t="s">
        <v>55</v>
      </c>
      <c r="C1426" s="5" t="s">
        <v>30</v>
      </c>
      <c r="D1426" s="5" t="s">
        <v>1800</v>
      </c>
      <c r="E1426" s="15" t="str">
        <f t="shared" ref="E1426:E1489" si="252">LEFT(D1426,4)</f>
        <v>B002</v>
      </c>
      <c r="F1426" s="15" t="str">
        <f t="shared" si="242"/>
        <v>15908</v>
      </c>
      <c r="G1426" s="15" t="str">
        <f t="shared" si="243"/>
        <v>2-1</v>
      </c>
      <c r="H1426" s="5" t="s">
        <v>1763</v>
      </c>
      <c r="I1426" s="5">
        <f t="shared" si="244"/>
        <v>1</v>
      </c>
      <c r="J1426" s="5">
        <f t="shared" si="245"/>
        <v>2022</v>
      </c>
      <c r="K1426" s="5">
        <f t="shared" si="246"/>
        <v>23</v>
      </c>
      <c r="L1426" s="7">
        <f t="shared" si="247"/>
        <v>44584</v>
      </c>
      <c r="M1426" s="5" t="s">
        <v>1763</v>
      </c>
      <c r="U1426" s="5" t="s">
        <v>33</v>
      </c>
      <c r="V1426" s="5" t="str">
        <f t="shared" si="248"/>
        <v>clientes - varios</v>
      </c>
      <c r="W1426" s="5" t="str">
        <f t="shared" si="249"/>
        <v>CLIENTES - VARIOS</v>
      </c>
      <c r="X1426" s="5" t="str">
        <f t="shared" si="250"/>
        <v>Clientes - Varios</v>
      </c>
      <c r="Y1426" s="5">
        <v>99999999</v>
      </c>
      <c r="Z1426" s="5" t="s">
        <v>34</v>
      </c>
      <c r="AA1426" s="5" t="s">
        <v>35</v>
      </c>
      <c r="AD1426" s="5" t="s">
        <v>36</v>
      </c>
      <c r="AE1426" s="5">
        <v>46.61</v>
      </c>
      <c r="AF1426" s="5">
        <v>0</v>
      </c>
      <c r="AG1426" s="5">
        <v>8.39</v>
      </c>
      <c r="AH1426" s="5">
        <f t="shared" si="251"/>
        <v>55</v>
      </c>
    </row>
    <row r="1427" spans="1:34" x14ac:dyDescent="0.25">
      <c r="A1427" s="5">
        <v>1412</v>
      </c>
      <c r="B1427" s="5" t="s">
        <v>55</v>
      </c>
      <c r="C1427" s="5" t="s">
        <v>30</v>
      </c>
      <c r="D1427" s="5" t="s">
        <v>1801</v>
      </c>
      <c r="E1427" s="15" t="str">
        <f t="shared" si="252"/>
        <v>B002</v>
      </c>
      <c r="F1427" s="15" t="str">
        <f t="shared" si="242"/>
        <v>15907</v>
      </c>
      <c r="G1427" s="15" t="str">
        <f t="shared" si="243"/>
        <v>2-1</v>
      </c>
      <c r="H1427" s="5" t="s">
        <v>1763</v>
      </c>
      <c r="I1427" s="5">
        <f t="shared" si="244"/>
        <v>1</v>
      </c>
      <c r="J1427" s="5">
        <f t="shared" si="245"/>
        <v>2022</v>
      </c>
      <c r="K1427" s="5">
        <f t="shared" si="246"/>
        <v>23</v>
      </c>
      <c r="L1427" s="7">
        <f t="shared" si="247"/>
        <v>44584</v>
      </c>
      <c r="M1427" s="5" t="s">
        <v>1763</v>
      </c>
      <c r="U1427" s="5" t="s">
        <v>33</v>
      </c>
      <c r="V1427" s="5" t="str">
        <f t="shared" si="248"/>
        <v>clientes - varios</v>
      </c>
      <c r="W1427" s="5" t="str">
        <f t="shared" si="249"/>
        <v>CLIENTES - VARIOS</v>
      </c>
      <c r="X1427" s="5" t="str">
        <f t="shared" si="250"/>
        <v>Clientes - Varios</v>
      </c>
      <c r="Y1427" s="5">
        <v>99999999</v>
      </c>
      <c r="Z1427" s="5" t="s">
        <v>34</v>
      </c>
      <c r="AA1427" s="5" t="s">
        <v>35</v>
      </c>
      <c r="AD1427" s="5" t="s">
        <v>36</v>
      </c>
      <c r="AE1427" s="5">
        <v>16.95</v>
      </c>
      <c r="AF1427" s="5">
        <v>0</v>
      </c>
      <c r="AG1427" s="5">
        <v>3.05</v>
      </c>
      <c r="AH1427" s="5">
        <f t="shared" si="251"/>
        <v>20</v>
      </c>
    </row>
    <row r="1428" spans="1:34" x14ac:dyDescent="0.25">
      <c r="A1428" s="5">
        <v>1413</v>
      </c>
      <c r="B1428" s="5" t="s">
        <v>29</v>
      </c>
      <c r="C1428" s="5" t="s">
        <v>38</v>
      </c>
      <c r="D1428" s="5" t="s">
        <v>1802</v>
      </c>
      <c r="E1428" s="15" t="str">
        <f t="shared" si="252"/>
        <v>F001</v>
      </c>
      <c r="F1428" s="15" t="str">
        <f t="shared" si="242"/>
        <v>8218</v>
      </c>
      <c r="G1428" s="15" t="str">
        <f t="shared" si="243"/>
        <v>1-8</v>
      </c>
      <c r="H1428" s="5" t="s">
        <v>1763</v>
      </c>
      <c r="I1428" s="5">
        <f t="shared" si="244"/>
        <v>1</v>
      </c>
      <c r="J1428" s="5">
        <f t="shared" si="245"/>
        <v>2022</v>
      </c>
      <c r="K1428" s="5">
        <f t="shared" si="246"/>
        <v>23</v>
      </c>
      <c r="L1428" s="7">
        <f t="shared" si="247"/>
        <v>44584</v>
      </c>
      <c r="M1428" s="5" t="s">
        <v>1763</v>
      </c>
      <c r="R1428" s="5" t="s">
        <v>41</v>
      </c>
      <c r="S1428" s="5" t="s">
        <v>40</v>
      </c>
      <c r="T1428" s="5" t="s">
        <v>41</v>
      </c>
      <c r="U1428" s="5" t="s">
        <v>106</v>
      </c>
      <c r="V1428" s="5" t="str">
        <f t="shared" si="248"/>
        <v>casiano maco segundo baltazar</v>
      </c>
      <c r="W1428" s="5" t="str">
        <f t="shared" si="249"/>
        <v>CASIANO MACO SEGUNDO BALTAZAR</v>
      </c>
      <c r="X1428" s="5" t="str">
        <f t="shared" si="250"/>
        <v>Casiano Maco Segundo Baltazar</v>
      </c>
      <c r="Y1428" s="5">
        <v>10432479388</v>
      </c>
      <c r="Z1428" s="5" t="s">
        <v>34</v>
      </c>
      <c r="AA1428" s="5" t="s">
        <v>35</v>
      </c>
      <c r="AD1428" s="5" t="s">
        <v>36</v>
      </c>
      <c r="AE1428" s="5">
        <v>21.19</v>
      </c>
      <c r="AF1428" s="5">
        <v>0</v>
      </c>
      <c r="AG1428" s="5">
        <v>3.81</v>
      </c>
      <c r="AH1428" s="5">
        <f t="shared" si="251"/>
        <v>25</v>
      </c>
    </row>
    <row r="1429" spans="1:34" x14ac:dyDescent="0.25">
      <c r="A1429" s="5">
        <v>1414</v>
      </c>
      <c r="B1429" s="5" t="s">
        <v>29</v>
      </c>
      <c r="C1429" s="5" t="s">
        <v>38</v>
      </c>
      <c r="D1429" s="5" t="s">
        <v>1803</v>
      </c>
      <c r="E1429" s="15" t="str">
        <f t="shared" si="252"/>
        <v>F001</v>
      </c>
      <c r="F1429" s="15" t="str">
        <f t="shared" si="242"/>
        <v>8217</v>
      </c>
      <c r="G1429" s="15" t="str">
        <f t="shared" si="243"/>
        <v>1-8</v>
      </c>
      <c r="H1429" s="5" t="s">
        <v>1763</v>
      </c>
      <c r="I1429" s="5">
        <f t="shared" si="244"/>
        <v>1</v>
      </c>
      <c r="J1429" s="5">
        <f t="shared" si="245"/>
        <v>2022</v>
      </c>
      <c r="K1429" s="5">
        <f t="shared" si="246"/>
        <v>23</v>
      </c>
      <c r="L1429" s="7">
        <f t="shared" si="247"/>
        <v>44584</v>
      </c>
      <c r="M1429" s="5" t="s">
        <v>1763</v>
      </c>
      <c r="U1429" s="5" t="s">
        <v>1236</v>
      </c>
      <c r="V1429" s="5" t="str">
        <f t="shared" si="248"/>
        <v>transporte y turismo virgen de la soledad</v>
      </c>
      <c r="W1429" s="5" t="str">
        <f t="shared" si="249"/>
        <v>TRANSPORTE Y TURISMO VIRGEN DE LA SOLEDAD</v>
      </c>
      <c r="X1429" s="5" t="str">
        <f t="shared" si="250"/>
        <v>Transporte Y Turismo Virgen De La Soledad</v>
      </c>
      <c r="Y1429" s="5">
        <v>20607976296</v>
      </c>
      <c r="Z1429" s="5" t="s">
        <v>34</v>
      </c>
      <c r="AA1429" s="5" t="s">
        <v>35</v>
      </c>
      <c r="AD1429" s="5" t="s">
        <v>36</v>
      </c>
      <c r="AE1429" s="5">
        <v>237.29</v>
      </c>
      <c r="AF1429" s="5">
        <v>0</v>
      </c>
      <c r="AG1429" s="5">
        <v>42.71</v>
      </c>
      <c r="AH1429" s="5">
        <f t="shared" si="251"/>
        <v>280</v>
      </c>
    </row>
    <row r="1430" spans="1:34" x14ac:dyDescent="0.25">
      <c r="A1430" s="5">
        <v>1415</v>
      </c>
      <c r="B1430" s="5" t="s">
        <v>29</v>
      </c>
      <c r="C1430" s="5" t="s">
        <v>38</v>
      </c>
      <c r="D1430" s="5" t="s">
        <v>1804</v>
      </c>
      <c r="E1430" s="15" t="str">
        <f t="shared" si="252"/>
        <v>F001</v>
      </c>
      <c r="F1430" s="15" t="str">
        <f t="shared" si="242"/>
        <v>8216</v>
      </c>
      <c r="G1430" s="15" t="str">
        <f t="shared" si="243"/>
        <v>1-8</v>
      </c>
      <c r="H1430" s="5" t="s">
        <v>1763</v>
      </c>
      <c r="I1430" s="5">
        <f t="shared" si="244"/>
        <v>1</v>
      </c>
      <c r="J1430" s="5">
        <f t="shared" si="245"/>
        <v>2022</v>
      </c>
      <c r="K1430" s="5">
        <f t="shared" si="246"/>
        <v>23</v>
      </c>
      <c r="L1430" s="7">
        <f t="shared" si="247"/>
        <v>44584</v>
      </c>
      <c r="M1430" s="5" t="s">
        <v>1763</v>
      </c>
      <c r="U1430" s="5" t="s">
        <v>1236</v>
      </c>
      <c r="V1430" s="5" t="str">
        <f t="shared" si="248"/>
        <v>transporte y turismo virgen de la soledad</v>
      </c>
      <c r="W1430" s="5" t="str">
        <f t="shared" si="249"/>
        <v>TRANSPORTE Y TURISMO VIRGEN DE LA SOLEDAD</v>
      </c>
      <c r="X1430" s="5" t="str">
        <f t="shared" si="250"/>
        <v>Transporte Y Turismo Virgen De La Soledad</v>
      </c>
      <c r="Y1430" s="5">
        <v>20607976296</v>
      </c>
      <c r="Z1430" s="5" t="s">
        <v>34</v>
      </c>
      <c r="AA1430" s="5" t="s">
        <v>35</v>
      </c>
      <c r="AD1430" s="5" t="s">
        <v>36</v>
      </c>
      <c r="AE1430" s="5">
        <v>396.61</v>
      </c>
      <c r="AF1430" s="5">
        <v>0</v>
      </c>
      <c r="AG1430" s="5">
        <v>71.39</v>
      </c>
      <c r="AH1430" s="5">
        <f t="shared" si="251"/>
        <v>468</v>
      </c>
    </row>
    <row r="1431" spans="1:34" x14ac:dyDescent="0.25">
      <c r="A1431" s="5">
        <v>1416</v>
      </c>
      <c r="B1431" s="5" t="s">
        <v>49</v>
      </c>
      <c r="C1431" s="5" t="s">
        <v>30</v>
      </c>
      <c r="D1431" s="5" t="s">
        <v>1805</v>
      </c>
      <c r="E1431" s="15" t="str">
        <f t="shared" si="252"/>
        <v>B003</v>
      </c>
      <c r="F1431" s="15" t="str">
        <f t="shared" si="242"/>
        <v>12445</v>
      </c>
      <c r="G1431" s="15" t="str">
        <f t="shared" si="243"/>
        <v>3-1</v>
      </c>
      <c r="H1431" s="5" t="s">
        <v>1763</v>
      </c>
      <c r="I1431" s="5">
        <f t="shared" si="244"/>
        <v>1</v>
      </c>
      <c r="J1431" s="5">
        <f t="shared" si="245"/>
        <v>2022</v>
      </c>
      <c r="K1431" s="5">
        <f t="shared" si="246"/>
        <v>23</v>
      </c>
      <c r="L1431" s="7">
        <f t="shared" si="247"/>
        <v>44584</v>
      </c>
      <c r="M1431" s="5" t="s">
        <v>1763</v>
      </c>
      <c r="U1431" s="5" t="s">
        <v>33</v>
      </c>
      <c r="V1431" s="5" t="str">
        <f t="shared" si="248"/>
        <v>clientes - varios</v>
      </c>
      <c r="W1431" s="5" t="str">
        <f t="shared" si="249"/>
        <v>CLIENTES - VARIOS</v>
      </c>
      <c r="X1431" s="5" t="str">
        <f t="shared" si="250"/>
        <v>Clientes - Varios</v>
      </c>
      <c r="Y1431" s="5">
        <v>99999999</v>
      </c>
      <c r="Z1431" s="5" t="s">
        <v>34</v>
      </c>
      <c r="AA1431" s="5" t="s">
        <v>35</v>
      </c>
      <c r="AD1431" s="5" t="s">
        <v>36</v>
      </c>
      <c r="AE1431" s="5">
        <v>25.42</v>
      </c>
      <c r="AF1431" s="5">
        <v>0</v>
      </c>
      <c r="AG1431" s="5">
        <v>4.58</v>
      </c>
      <c r="AH1431" s="5">
        <f t="shared" si="251"/>
        <v>30</v>
      </c>
    </row>
    <row r="1432" spans="1:34" x14ac:dyDescent="0.25">
      <c r="A1432" s="5">
        <v>1417</v>
      </c>
      <c r="B1432" s="5" t="s">
        <v>29</v>
      </c>
      <c r="C1432" s="5" t="s">
        <v>38</v>
      </c>
      <c r="D1432" s="5" t="s">
        <v>1806</v>
      </c>
      <c r="E1432" s="15" t="str">
        <f t="shared" si="252"/>
        <v>F001</v>
      </c>
      <c r="F1432" s="15" t="str">
        <f t="shared" si="242"/>
        <v>8215</v>
      </c>
      <c r="G1432" s="15" t="str">
        <f t="shared" si="243"/>
        <v>1-8</v>
      </c>
      <c r="H1432" s="5" t="s">
        <v>1763</v>
      </c>
      <c r="I1432" s="5">
        <f t="shared" si="244"/>
        <v>1</v>
      </c>
      <c r="J1432" s="5">
        <f t="shared" si="245"/>
        <v>2022</v>
      </c>
      <c r="K1432" s="5">
        <f t="shared" si="246"/>
        <v>23</v>
      </c>
      <c r="L1432" s="7">
        <f t="shared" si="247"/>
        <v>44584</v>
      </c>
      <c r="M1432" s="5" t="s">
        <v>1763</v>
      </c>
      <c r="R1432" s="5" t="s">
        <v>41</v>
      </c>
      <c r="S1432" s="5" t="s">
        <v>40</v>
      </c>
      <c r="T1432" s="5" t="s">
        <v>41</v>
      </c>
      <c r="U1432" s="5" t="s">
        <v>958</v>
      </c>
      <c r="V1432" s="5" t="str">
        <f t="shared" si="248"/>
        <v>empresa de transportes turismo batangrande srl</v>
      </c>
      <c r="W1432" s="5" t="str">
        <f t="shared" si="249"/>
        <v>EMPRESA DE TRANSPORTES TURISMO BATANGRANDE SRL</v>
      </c>
      <c r="X1432" s="5" t="str">
        <f t="shared" si="250"/>
        <v>Empresa De Transportes Turismo Batangrande Srl</v>
      </c>
      <c r="Y1432" s="5">
        <v>20212390624</v>
      </c>
      <c r="Z1432" s="5" t="s">
        <v>34</v>
      </c>
      <c r="AA1432" s="5" t="s">
        <v>35</v>
      </c>
      <c r="AD1432" s="5" t="s">
        <v>36</v>
      </c>
      <c r="AE1432" s="5">
        <v>214.15</v>
      </c>
      <c r="AF1432" s="5">
        <v>0</v>
      </c>
      <c r="AG1432" s="5">
        <v>38.549999999999997</v>
      </c>
      <c r="AH1432" s="5">
        <f t="shared" si="251"/>
        <v>252.7</v>
      </c>
    </row>
    <row r="1433" spans="1:34" x14ac:dyDescent="0.25">
      <c r="A1433" s="5">
        <v>1418</v>
      </c>
      <c r="B1433" s="5" t="s">
        <v>29</v>
      </c>
      <c r="C1433" s="5" t="s">
        <v>38</v>
      </c>
      <c r="D1433" s="5" t="s">
        <v>1807</v>
      </c>
      <c r="E1433" s="15" t="str">
        <f t="shared" si="252"/>
        <v>F001</v>
      </c>
      <c r="F1433" s="15" t="str">
        <f t="shared" si="242"/>
        <v>8214</v>
      </c>
      <c r="G1433" s="15" t="str">
        <f t="shared" si="243"/>
        <v>1-8</v>
      </c>
      <c r="H1433" s="5" t="s">
        <v>1763</v>
      </c>
      <c r="I1433" s="5">
        <f t="shared" si="244"/>
        <v>1</v>
      </c>
      <c r="J1433" s="5">
        <f t="shared" si="245"/>
        <v>2022</v>
      </c>
      <c r="K1433" s="5">
        <f t="shared" si="246"/>
        <v>23</v>
      </c>
      <c r="L1433" s="7">
        <f t="shared" si="247"/>
        <v>44584</v>
      </c>
      <c r="M1433" s="5" t="s">
        <v>1763</v>
      </c>
      <c r="R1433" s="5" t="s">
        <v>865</v>
      </c>
      <c r="S1433" s="5" t="s">
        <v>389</v>
      </c>
      <c r="T1433" s="5" t="s">
        <v>865</v>
      </c>
      <c r="U1433" s="5" t="s">
        <v>866</v>
      </c>
      <c r="V1433" s="5" t="str">
        <f t="shared" si="248"/>
        <v>mariaolinda sac</v>
      </c>
      <c r="W1433" s="5" t="str">
        <f t="shared" si="249"/>
        <v>MARIAOLINDA SAC</v>
      </c>
      <c r="X1433" s="5" t="str">
        <f t="shared" si="250"/>
        <v>Mariaolinda Sac</v>
      </c>
      <c r="Y1433" s="5">
        <v>20604302260</v>
      </c>
      <c r="Z1433" s="5" t="s">
        <v>34</v>
      </c>
      <c r="AA1433" s="5" t="s">
        <v>35</v>
      </c>
      <c r="AD1433" s="5" t="s">
        <v>36</v>
      </c>
      <c r="AE1433" s="5">
        <v>106.78</v>
      </c>
      <c r="AF1433" s="5">
        <v>0</v>
      </c>
      <c r="AG1433" s="5">
        <v>19.22</v>
      </c>
      <c r="AH1433" s="5">
        <f t="shared" si="251"/>
        <v>126</v>
      </c>
    </row>
    <row r="1434" spans="1:34" x14ac:dyDescent="0.25">
      <c r="A1434" s="5">
        <v>1419</v>
      </c>
      <c r="B1434" s="5" t="s">
        <v>29</v>
      </c>
      <c r="C1434" s="5" t="s">
        <v>30</v>
      </c>
      <c r="D1434" s="5" t="s">
        <v>1808</v>
      </c>
      <c r="E1434" s="15" t="str">
        <f t="shared" si="252"/>
        <v>B001</v>
      </c>
      <c r="F1434" s="15" t="str">
        <f t="shared" si="242"/>
        <v>16936</v>
      </c>
      <c r="G1434" s="15" t="str">
        <f t="shared" si="243"/>
        <v>1-1</v>
      </c>
      <c r="H1434" s="5" t="s">
        <v>1763</v>
      </c>
      <c r="I1434" s="5">
        <f t="shared" si="244"/>
        <v>1</v>
      </c>
      <c r="J1434" s="5">
        <f t="shared" si="245"/>
        <v>2022</v>
      </c>
      <c r="K1434" s="5">
        <f t="shared" si="246"/>
        <v>23</v>
      </c>
      <c r="L1434" s="7">
        <f t="shared" si="247"/>
        <v>44584</v>
      </c>
      <c r="M1434" s="5" t="s">
        <v>1763</v>
      </c>
      <c r="U1434" s="5" t="s">
        <v>33</v>
      </c>
      <c r="V1434" s="5" t="str">
        <f t="shared" si="248"/>
        <v>clientes - varios</v>
      </c>
      <c r="W1434" s="5" t="str">
        <f t="shared" si="249"/>
        <v>CLIENTES - VARIOS</v>
      </c>
      <c r="X1434" s="5" t="str">
        <f t="shared" si="250"/>
        <v>Clientes - Varios</v>
      </c>
      <c r="Y1434" s="5">
        <v>99999999</v>
      </c>
      <c r="Z1434" s="5" t="s">
        <v>34</v>
      </c>
      <c r="AA1434" s="5" t="s">
        <v>35</v>
      </c>
      <c r="AD1434" s="5" t="s">
        <v>36</v>
      </c>
      <c r="AE1434" s="5">
        <v>101.69</v>
      </c>
      <c r="AF1434" s="5">
        <v>0</v>
      </c>
      <c r="AG1434" s="5">
        <v>18.3</v>
      </c>
      <c r="AH1434" s="5">
        <f t="shared" si="251"/>
        <v>119.99</v>
      </c>
    </row>
    <row r="1435" spans="1:34" x14ac:dyDescent="0.25">
      <c r="A1435" s="5">
        <v>1420</v>
      </c>
      <c r="B1435" s="5" t="s">
        <v>29</v>
      </c>
      <c r="C1435" s="5" t="s">
        <v>38</v>
      </c>
      <c r="D1435" s="5" t="s">
        <v>1809</v>
      </c>
      <c r="E1435" s="15" t="str">
        <f t="shared" si="252"/>
        <v>F001</v>
      </c>
      <c r="F1435" s="15" t="str">
        <f t="shared" si="242"/>
        <v>8213</v>
      </c>
      <c r="G1435" s="15" t="str">
        <f t="shared" si="243"/>
        <v>1-8</v>
      </c>
      <c r="H1435" s="5" t="s">
        <v>1763</v>
      </c>
      <c r="I1435" s="5">
        <f t="shared" si="244"/>
        <v>1</v>
      </c>
      <c r="J1435" s="5">
        <f t="shared" si="245"/>
        <v>2022</v>
      </c>
      <c r="K1435" s="5">
        <f t="shared" si="246"/>
        <v>23</v>
      </c>
      <c r="L1435" s="7">
        <f t="shared" si="247"/>
        <v>44584</v>
      </c>
      <c r="M1435" s="5" t="s">
        <v>1763</v>
      </c>
      <c r="R1435" s="5" t="s">
        <v>695</v>
      </c>
      <c r="S1435" s="5" t="s">
        <v>61</v>
      </c>
      <c r="T1435" s="5" t="s">
        <v>695</v>
      </c>
      <c r="U1435" s="5" t="s">
        <v>696</v>
      </c>
      <c r="V1435" s="5" t="str">
        <f t="shared" si="248"/>
        <v>empresa de transportes turistico &amp; servicios señor del costado s.a.c.</v>
      </c>
      <c r="W1435" s="5" t="str">
        <f t="shared" si="249"/>
        <v>EMPRESA DE TRANSPORTES TURISTICO &amp; SERVICIOS SEÑOR DEL COSTADO S.A.C.</v>
      </c>
      <c r="X1435" s="5" t="str">
        <f t="shared" si="250"/>
        <v>Empresa De Transportes Turistico &amp; Servicios Señor Del Costado S.A.C.</v>
      </c>
      <c r="Y1435" s="5">
        <v>20606636394</v>
      </c>
      <c r="Z1435" s="5" t="s">
        <v>34</v>
      </c>
      <c r="AA1435" s="5" t="s">
        <v>35</v>
      </c>
      <c r="AD1435" s="5" t="s">
        <v>36</v>
      </c>
      <c r="AE1435" s="5">
        <v>120.34</v>
      </c>
      <c r="AF1435" s="5">
        <v>0</v>
      </c>
      <c r="AG1435" s="5">
        <v>21.66</v>
      </c>
      <c r="AH1435" s="5">
        <f t="shared" si="251"/>
        <v>142</v>
      </c>
    </row>
    <row r="1436" spans="1:34" x14ac:dyDescent="0.25">
      <c r="A1436" s="5">
        <v>1421</v>
      </c>
      <c r="B1436" s="5" t="s">
        <v>29</v>
      </c>
      <c r="C1436" s="5" t="s">
        <v>30</v>
      </c>
      <c r="D1436" s="5" t="s">
        <v>1810</v>
      </c>
      <c r="E1436" s="15" t="str">
        <f t="shared" si="252"/>
        <v>B001</v>
      </c>
      <c r="F1436" s="15" t="str">
        <f t="shared" si="242"/>
        <v>16935</v>
      </c>
      <c r="G1436" s="15" t="str">
        <f t="shared" si="243"/>
        <v>1-1</v>
      </c>
      <c r="H1436" s="5" t="s">
        <v>1763</v>
      </c>
      <c r="I1436" s="5">
        <f t="shared" si="244"/>
        <v>1</v>
      </c>
      <c r="J1436" s="5">
        <f t="shared" si="245"/>
        <v>2022</v>
      </c>
      <c r="K1436" s="5">
        <f t="shared" si="246"/>
        <v>23</v>
      </c>
      <c r="L1436" s="7">
        <f t="shared" si="247"/>
        <v>44584</v>
      </c>
      <c r="M1436" s="5" t="s">
        <v>1763</v>
      </c>
      <c r="U1436" s="5" t="s">
        <v>33</v>
      </c>
      <c r="V1436" s="5" t="str">
        <f t="shared" si="248"/>
        <v>clientes - varios</v>
      </c>
      <c r="W1436" s="5" t="str">
        <f t="shared" si="249"/>
        <v>CLIENTES - VARIOS</v>
      </c>
      <c r="X1436" s="5" t="str">
        <f t="shared" si="250"/>
        <v>Clientes - Varios</v>
      </c>
      <c r="Y1436" s="5">
        <v>99999999</v>
      </c>
      <c r="Z1436" s="5" t="s">
        <v>34</v>
      </c>
      <c r="AA1436" s="5" t="s">
        <v>35</v>
      </c>
      <c r="AD1436" s="5" t="s">
        <v>36</v>
      </c>
      <c r="AE1436" s="5">
        <v>12.71</v>
      </c>
      <c r="AF1436" s="5">
        <v>0</v>
      </c>
      <c r="AG1436" s="5">
        <v>2.29</v>
      </c>
      <c r="AH1436" s="5">
        <f t="shared" si="251"/>
        <v>15</v>
      </c>
    </row>
    <row r="1437" spans="1:34" x14ac:dyDescent="0.25">
      <c r="A1437" s="5">
        <v>1422</v>
      </c>
      <c r="B1437" s="5" t="s">
        <v>49</v>
      </c>
      <c r="C1437" s="5" t="s">
        <v>30</v>
      </c>
      <c r="D1437" s="5" t="s">
        <v>1811</v>
      </c>
      <c r="E1437" s="15" t="str">
        <f t="shared" si="252"/>
        <v>B003</v>
      </c>
      <c r="F1437" s="15" t="str">
        <f t="shared" si="242"/>
        <v>12444</v>
      </c>
      <c r="G1437" s="15" t="str">
        <f t="shared" si="243"/>
        <v>3-1</v>
      </c>
      <c r="H1437" s="5" t="s">
        <v>1763</v>
      </c>
      <c r="I1437" s="5">
        <f t="shared" si="244"/>
        <v>1</v>
      </c>
      <c r="J1437" s="5">
        <f t="shared" si="245"/>
        <v>2022</v>
      </c>
      <c r="K1437" s="5">
        <f t="shared" si="246"/>
        <v>23</v>
      </c>
      <c r="L1437" s="7">
        <f t="shared" si="247"/>
        <v>44584</v>
      </c>
      <c r="M1437" s="5" t="s">
        <v>1763</v>
      </c>
      <c r="U1437" s="5" t="s">
        <v>33</v>
      </c>
      <c r="V1437" s="5" t="str">
        <f t="shared" si="248"/>
        <v>clientes - varios</v>
      </c>
      <c r="W1437" s="5" t="str">
        <f t="shared" si="249"/>
        <v>CLIENTES - VARIOS</v>
      </c>
      <c r="X1437" s="5" t="str">
        <f t="shared" si="250"/>
        <v>Clientes - Varios</v>
      </c>
      <c r="Y1437" s="5">
        <v>99999999</v>
      </c>
      <c r="Z1437" s="5" t="s">
        <v>34</v>
      </c>
      <c r="AA1437" s="5" t="s">
        <v>35</v>
      </c>
      <c r="AD1437" s="5" t="s">
        <v>36</v>
      </c>
      <c r="AE1437" s="5">
        <v>72.03</v>
      </c>
      <c r="AF1437" s="5">
        <v>0</v>
      </c>
      <c r="AG1437" s="5">
        <v>12.97</v>
      </c>
      <c r="AH1437" s="5">
        <f t="shared" si="251"/>
        <v>85</v>
      </c>
    </row>
    <row r="1438" spans="1:34" x14ac:dyDescent="0.25">
      <c r="A1438" s="5">
        <v>1423</v>
      </c>
      <c r="B1438" s="5" t="s">
        <v>29</v>
      </c>
      <c r="C1438" s="5" t="s">
        <v>38</v>
      </c>
      <c r="D1438" s="5" t="s">
        <v>1812</v>
      </c>
      <c r="E1438" s="15" t="str">
        <f t="shared" si="252"/>
        <v>F001</v>
      </c>
      <c r="F1438" s="15" t="str">
        <f t="shared" si="242"/>
        <v>8212</v>
      </c>
      <c r="G1438" s="15" t="str">
        <f t="shared" si="243"/>
        <v>1-8</v>
      </c>
      <c r="H1438" s="5" t="s">
        <v>1763</v>
      </c>
      <c r="I1438" s="5">
        <f t="shared" si="244"/>
        <v>1</v>
      </c>
      <c r="J1438" s="5">
        <f t="shared" si="245"/>
        <v>2022</v>
      </c>
      <c r="K1438" s="5">
        <f t="shared" si="246"/>
        <v>23</v>
      </c>
      <c r="L1438" s="7">
        <f t="shared" si="247"/>
        <v>44584</v>
      </c>
      <c r="M1438" s="5" t="s">
        <v>1763</v>
      </c>
      <c r="R1438" s="5" t="s">
        <v>469</v>
      </c>
      <c r="S1438" s="5" t="s">
        <v>61</v>
      </c>
      <c r="T1438" s="5" t="s">
        <v>469</v>
      </c>
      <c r="U1438" s="5" t="s">
        <v>1813</v>
      </c>
      <c r="V1438" s="5" t="str">
        <f t="shared" si="248"/>
        <v>"ccubasdi ingenieria &amp; construccion e.i.r.l."</v>
      </c>
      <c r="W1438" s="5" t="str">
        <f t="shared" si="249"/>
        <v>"CCUBASDI INGENIERIA &amp; CONSTRUCCION E.I.R.L."</v>
      </c>
      <c r="X1438" s="5" t="str">
        <f t="shared" si="250"/>
        <v>"Ccubasdi Ingenieria &amp; Construccion E.I.R.L."</v>
      </c>
      <c r="Y1438" s="5">
        <v>20601738873</v>
      </c>
      <c r="Z1438" s="5" t="s">
        <v>34</v>
      </c>
      <c r="AA1438" s="5" t="s">
        <v>35</v>
      </c>
      <c r="AD1438" s="5" t="s">
        <v>36</v>
      </c>
      <c r="AE1438" s="5">
        <v>224.58</v>
      </c>
      <c r="AF1438" s="5">
        <v>0</v>
      </c>
      <c r="AG1438" s="5">
        <v>40.42</v>
      </c>
      <c r="AH1438" s="5">
        <f t="shared" si="251"/>
        <v>265</v>
      </c>
    </row>
    <row r="1439" spans="1:34" x14ac:dyDescent="0.25">
      <c r="A1439" s="5">
        <v>1424</v>
      </c>
      <c r="B1439" s="5" t="s">
        <v>29</v>
      </c>
      <c r="C1439" s="5" t="s">
        <v>38</v>
      </c>
      <c r="D1439" s="5" t="s">
        <v>1814</v>
      </c>
      <c r="E1439" s="15" t="str">
        <f t="shared" si="252"/>
        <v>F001</v>
      </c>
      <c r="F1439" s="15" t="str">
        <f t="shared" si="242"/>
        <v>8211</v>
      </c>
      <c r="G1439" s="15" t="str">
        <f t="shared" si="243"/>
        <v>1-8</v>
      </c>
      <c r="H1439" s="5" t="s">
        <v>1815</v>
      </c>
      <c r="I1439" s="5">
        <f t="shared" si="244"/>
        <v>1</v>
      </c>
      <c r="J1439" s="5">
        <f t="shared" si="245"/>
        <v>2022</v>
      </c>
      <c r="K1439" s="5">
        <f t="shared" si="246"/>
        <v>22</v>
      </c>
      <c r="L1439" s="7">
        <f t="shared" si="247"/>
        <v>44583</v>
      </c>
      <c r="M1439" s="5" t="s">
        <v>1815</v>
      </c>
      <c r="R1439" s="5" t="s">
        <v>60</v>
      </c>
      <c r="S1439" s="5" t="s">
        <v>61</v>
      </c>
      <c r="T1439" s="5" t="s">
        <v>60</v>
      </c>
      <c r="U1439" s="5" t="s">
        <v>1363</v>
      </c>
      <c r="V1439" s="5" t="str">
        <f t="shared" si="248"/>
        <v>company 3d ingenieria y construccion sac</v>
      </c>
      <c r="W1439" s="5" t="str">
        <f t="shared" si="249"/>
        <v>COMPANY 3D INGENIERIA Y CONSTRUCCION SAC</v>
      </c>
      <c r="X1439" s="5" t="str">
        <f t="shared" si="250"/>
        <v>Company 3D Ingenieria Y Construccion Sac</v>
      </c>
      <c r="Y1439" s="5">
        <v>20529513993</v>
      </c>
      <c r="Z1439" s="5" t="s">
        <v>34</v>
      </c>
      <c r="AA1439" s="5" t="s">
        <v>35</v>
      </c>
      <c r="AD1439" s="5" t="s">
        <v>36</v>
      </c>
      <c r="AE1439" s="5">
        <v>116.95</v>
      </c>
      <c r="AF1439" s="5">
        <v>0</v>
      </c>
      <c r="AG1439" s="5">
        <v>21.05</v>
      </c>
      <c r="AH1439" s="5">
        <f t="shared" si="251"/>
        <v>138</v>
      </c>
    </row>
    <row r="1440" spans="1:34" x14ac:dyDescent="0.25">
      <c r="A1440" s="5">
        <v>1425</v>
      </c>
      <c r="B1440" s="5" t="s">
        <v>29</v>
      </c>
      <c r="C1440" s="5" t="s">
        <v>30</v>
      </c>
      <c r="D1440" s="5" t="s">
        <v>1816</v>
      </c>
      <c r="E1440" s="15" t="str">
        <f t="shared" si="252"/>
        <v>B001</v>
      </c>
      <c r="F1440" s="15" t="str">
        <f t="shared" si="242"/>
        <v>16934</v>
      </c>
      <c r="G1440" s="15" t="str">
        <f t="shared" si="243"/>
        <v>1-1</v>
      </c>
      <c r="H1440" s="5" t="s">
        <v>1815</v>
      </c>
      <c r="I1440" s="5">
        <f t="shared" si="244"/>
        <v>1</v>
      </c>
      <c r="J1440" s="5">
        <f t="shared" si="245"/>
        <v>2022</v>
      </c>
      <c r="K1440" s="5">
        <f t="shared" si="246"/>
        <v>22</v>
      </c>
      <c r="L1440" s="7">
        <f t="shared" si="247"/>
        <v>44583</v>
      </c>
      <c r="M1440" s="5" t="s">
        <v>1815</v>
      </c>
      <c r="U1440" s="5" t="s">
        <v>33</v>
      </c>
      <c r="V1440" s="5" t="str">
        <f t="shared" si="248"/>
        <v>clientes - varios</v>
      </c>
      <c r="W1440" s="5" t="str">
        <f t="shared" si="249"/>
        <v>CLIENTES - VARIOS</v>
      </c>
      <c r="X1440" s="5" t="str">
        <f t="shared" si="250"/>
        <v>Clientes - Varios</v>
      </c>
      <c r="Y1440" s="5">
        <v>99999999</v>
      </c>
      <c r="Z1440" s="5" t="s">
        <v>34</v>
      </c>
      <c r="AA1440" s="5" t="s">
        <v>35</v>
      </c>
      <c r="AD1440" s="5" t="s">
        <v>36</v>
      </c>
      <c r="AE1440" s="5">
        <v>161.36000000000001</v>
      </c>
      <c r="AF1440" s="5">
        <v>0</v>
      </c>
      <c r="AG1440" s="5">
        <v>29.04</v>
      </c>
      <c r="AH1440" s="5">
        <f t="shared" si="251"/>
        <v>190.4</v>
      </c>
    </row>
    <row r="1441" spans="1:34" x14ac:dyDescent="0.25">
      <c r="A1441" s="5">
        <v>1426</v>
      </c>
      <c r="B1441" s="5" t="s">
        <v>29</v>
      </c>
      <c r="C1441" s="5" t="s">
        <v>38</v>
      </c>
      <c r="D1441" s="5" t="s">
        <v>1817</v>
      </c>
      <c r="E1441" s="15" t="str">
        <f t="shared" si="252"/>
        <v>F001</v>
      </c>
      <c r="F1441" s="15" t="str">
        <f t="shared" si="242"/>
        <v>8210</v>
      </c>
      <c r="G1441" s="15" t="str">
        <f t="shared" si="243"/>
        <v>1-8</v>
      </c>
      <c r="H1441" s="5" t="s">
        <v>1815</v>
      </c>
      <c r="I1441" s="5">
        <f t="shared" si="244"/>
        <v>1</v>
      </c>
      <c r="J1441" s="5">
        <f t="shared" si="245"/>
        <v>2022</v>
      </c>
      <c r="K1441" s="5">
        <f t="shared" si="246"/>
        <v>22</v>
      </c>
      <c r="L1441" s="7">
        <f t="shared" si="247"/>
        <v>44583</v>
      </c>
      <c r="M1441" s="5" t="s">
        <v>1815</v>
      </c>
      <c r="R1441" s="5" t="s">
        <v>955</v>
      </c>
      <c r="S1441" s="5" t="s">
        <v>168</v>
      </c>
      <c r="T1441" s="5" t="s">
        <v>169</v>
      </c>
      <c r="U1441" s="5" t="s">
        <v>1818</v>
      </c>
      <c r="V1441" s="5" t="str">
        <f t="shared" si="248"/>
        <v>westfalia fruit perú s.a.c.</v>
      </c>
      <c r="W1441" s="5" t="str">
        <f t="shared" si="249"/>
        <v>WESTFALIA FRUIT PERÚ S.A.C.</v>
      </c>
      <c r="X1441" s="5" t="str">
        <f t="shared" si="250"/>
        <v>Westfalia Fruit Perú S.A.C.</v>
      </c>
      <c r="Y1441" s="5">
        <v>20600876491</v>
      </c>
      <c r="Z1441" s="5" t="s">
        <v>34</v>
      </c>
      <c r="AA1441" s="5" t="s">
        <v>35</v>
      </c>
      <c r="AD1441" s="5" t="s">
        <v>36</v>
      </c>
      <c r="AE1441" s="5">
        <v>194.51</v>
      </c>
      <c r="AF1441" s="5">
        <v>0</v>
      </c>
      <c r="AG1441" s="5">
        <v>35.01</v>
      </c>
      <c r="AH1441" s="5">
        <f t="shared" si="251"/>
        <v>229.51999999999998</v>
      </c>
    </row>
    <row r="1442" spans="1:34" x14ac:dyDescent="0.25">
      <c r="A1442" s="5">
        <v>1427</v>
      </c>
      <c r="B1442" s="5" t="s">
        <v>55</v>
      </c>
      <c r="C1442" s="5" t="s">
        <v>30</v>
      </c>
      <c r="D1442" s="5" t="s">
        <v>1819</v>
      </c>
      <c r="E1442" s="15" t="str">
        <f t="shared" si="252"/>
        <v>B002</v>
      </c>
      <c r="F1442" s="15" t="str">
        <f t="shared" si="242"/>
        <v>15906</v>
      </c>
      <c r="G1442" s="15" t="str">
        <f t="shared" si="243"/>
        <v>2-1</v>
      </c>
      <c r="H1442" s="5" t="s">
        <v>1815</v>
      </c>
      <c r="I1442" s="5">
        <f t="shared" si="244"/>
        <v>1</v>
      </c>
      <c r="J1442" s="5">
        <f t="shared" si="245"/>
        <v>2022</v>
      </c>
      <c r="K1442" s="5">
        <f t="shared" si="246"/>
        <v>22</v>
      </c>
      <c r="L1442" s="7">
        <f t="shared" si="247"/>
        <v>44583</v>
      </c>
      <c r="M1442" s="5" t="s">
        <v>1815</v>
      </c>
      <c r="U1442" s="5" t="s">
        <v>33</v>
      </c>
      <c r="V1442" s="5" t="str">
        <f t="shared" si="248"/>
        <v>clientes - varios</v>
      </c>
      <c r="W1442" s="5" t="str">
        <f t="shared" si="249"/>
        <v>CLIENTES - VARIOS</v>
      </c>
      <c r="X1442" s="5" t="str">
        <f t="shared" si="250"/>
        <v>Clientes - Varios</v>
      </c>
      <c r="Y1442" s="5">
        <v>99999999</v>
      </c>
      <c r="Z1442" s="5" t="s">
        <v>34</v>
      </c>
      <c r="AA1442" s="5" t="s">
        <v>35</v>
      </c>
      <c r="AD1442" s="5" t="s">
        <v>36</v>
      </c>
      <c r="AE1442" s="5">
        <v>50.85</v>
      </c>
      <c r="AF1442" s="5">
        <v>0</v>
      </c>
      <c r="AG1442" s="5">
        <v>9.15</v>
      </c>
      <c r="AH1442" s="5">
        <f t="shared" si="251"/>
        <v>60</v>
      </c>
    </row>
    <row r="1443" spans="1:34" x14ac:dyDescent="0.25">
      <c r="A1443" s="5">
        <v>1428</v>
      </c>
      <c r="B1443" s="5" t="s">
        <v>29</v>
      </c>
      <c r="C1443" s="5" t="s">
        <v>30</v>
      </c>
      <c r="D1443" s="5" t="s">
        <v>1820</v>
      </c>
      <c r="E1443" s="15" t="str">
        <f t="shared" si="252"/>
        <v>B001</v>
      </c>
      <c r="F1443" s="15" t="str">
        <f t="shared" si="242"/>
        <v>16933</v>
      </c>
      <c r="G1443" s="15" t="str">
        <f t="shared" si="243"/>
        <v>1-1</v>
      </c>
      <c r="H1443" s="5" t="s">
        <v>1815</v>
      </c>
      <c r="I1443" s="5">
        <f t="shared" si="244"/>
        <v>1</v>
      </c>
      <c r="J1443" s="5">
        <f t="shared" si="245"/>
        <v>2022</v>
      </c>
      <c r="K1443" s="5">
        <f t="shared" si="246"/>
        <v>22</v>
      </c>
      <c r="L1443" s="7">
        <f t="shared" si="247"/>
        <v>44583</v>
      </c>
      <c r="M1443" s="5" t="s">
        <v>1815</v>
      </c>
      <c r="U1443" s="5" t="s">
        <v>33</v>
      </c>
      <c r="V1443" s="5" t="str">
        <f t="shared" si="248"/>
        <v>clientes - varios</v>
      </c>
      <c r="W1443" s="5" t="str">
        <f t="shared" si="249"/>
        <v>CLIENTES - VARIOS</v>
      </c>
      <c r="X1443" s="5" t="str">
        <f t="shared" si="250"/>
        <v>Clientes - Varios</v>
      </c>
      <c r="Y1443" s="5">
        <v>99999999</v>
      </c>
      <c r="Z1443" s="5" t="s">
        <v>34</v>
      </c>
      <c r="AA1443" s="5" t="s">
        <v>35</v>
      </c>
      <c r="AD1443" s="5" t="s">
        <v>36</v>
      </c>
      <c r="AE1443" s="5">
        <v>105.08</v>
      </c>
      <c r="AF1443" s="5">
        <v>0</v>
      </c>
      <c r="AG1443" s="5">
        <v>18.920000000000002</v>
      </c>
      <c r="AH1443" s="5">
        <f t="shared" si="251"/>
        <v>124</v>
      </c>
    </row>
    <row r="1444" spans="1:34" x14ac:dyDescent="0.25">
      <c r="A1444" s="5">
        <v>1429</v>
      </c>
      <c r="B1444" s="5" t="s">
        <v>49</v>
      </c>
      <c r="C1444" s="5" t="s">
        <v>30</v>
      </c>
      <c r="D1444" s="5" t="s">
        <v>1821</v>
      </c>
      <c r="E1444" s="15" t="str">
        <f t="shared" si="252"/>
        <v>B003</v>
      </c>
      <c r="F1444" s="15" t="str">
        <f t="shared" si="242"/>
        <v>12443</v>
      </c>
      <c r="G1444" s="15" t="str">
        <f t="shared" si="243"/>
        <v>3-1</v>
      </c>
      <c r="H1444" s="5" t="s">
        <v>1815</v>
      </c>
      <c r="I1444" s="5">
        <f t="shared" si="244"/>
        <v>1</v>
      </c>
      <c r="J1444" s="5">
        <f t="shared" si="245"/>
        <v>2022</v>
      </c>
      <c r="K1444" s="5">
        <f t="shared" si="246"/>
        <v>22</v>
      </c>
      <c r="L1444" s="7">
        <f t="shared" si="247"/>
        <v>44583</v>
      </c>
      <c r="M1444" s="5" t="s">
        <v>1815</v>
      </c>
      <c r="U1444" s="5" t="s">
        <v>33</v>
      </c>
      <c r="V1444" s="5" t="str">
        <f t="shared" si="248"/>
        <v>clientes - varios</v>
      </c>
      <c r="W1444" s="5" t="str">
        <f t="shared" si="249"/>
        <v>CLIENTES - VARIOS</v>
      </c>
      <c r="X1444" s="5" t="str">
        <f t="shared" si="250"/>
        <v>Clientes - Varios</v>
      </c>
      <c r="Y1444" s="5">
        <v>99999999</v>
      </c>
      <c r="Z1444" s="5" t="s">
        <v>34</v>
      </c>
      <c r="AA1444" s="5" t="s">
        <v>35</v>
      </c>
      <c r="AD1444" s="5" t="s">
        <v>36</v>
      </c>
      <c r="AE1444" s="5">
        <v>93.22</v>
      </c>
      <c r="AF1444" s="5">
        <v>0</v>
      </c>
      <c r="AG1444" s="5">
        <v>16.78</v>
      </c>
      <c r="AH1444" s="5">
        <f t="shared" si="251"/>
        <v>110</v>
      </c>
    </row>
    <row r="1445" spans="1:34" x14ac:dyDescent="0.25">
      <c r="A1445" s="5">
        <v>1430</v>
      </c>
      <c r="B1445" s="5" t="s">
        <v>29</v>
      </c>
      <c r="C1445" s="5" t="s">
        <v>30</v>
      </c>
      <c r="D1445" s="5" t="s">
        <v>1822</v>
      </c>
      <c r="E1445" s="15" t="str">
        <f t="shared" si="252"/>
        <v>B001</v>
      </c>
      <c r="F1445" s="15" t="str">
        <f t="shared" si="242"/>
        <v>16932</v>
      </c>
      <c r="G1445" s="15" t="str">
        <f t="shared" si="243"/>
        <v>1-1</v>
      </c>
      <c r="H1445" s="5" t="s">
        <v>1815</v>
      </c>
      <c r="I1445" s="5">
        <f t="shared" si="244"/>
        <v>1</v>
      </c>
      <c r="J1445" s="5">
        <f t="shared" si="245"/>
        <v>2022</v>
      </c>
      <c r="K1445" s="5">
        <f t="shared" si="246"/>
        <v>22</v>
      </c>
      <c r="L1445" s="7">
        <f t="shared" si="247"/>
        <v>44583</v>
      </c>
      <c r="M1445" s="5" t="s">
        <v>1815</v>
      </c>
      <c r="U1445" s="5" t="s">
        <v>33</v>
      </c>
      <c r="V1445" s="5" t="str">
        <f t="shared" si="248"/>
        <v>clientes - varios</v>
      </c>
      <c r="W1445" s="5" t="str">
        <f t="shared" si="249"/>
        <v>CLIENTES - VARIOS</v>
      </c>
      <c r="X1445" s="5" t="str">
        <f t="shared" si="250"/>
        <v>Clientes - Varios</v>
      </c>
      <c r="Y1445" s="5">
        <v>99999999</v>
      </c>
      <c r="Z1445" s="5" t="s">
        <v>34</v>
      </c>
      <c r="AA1445" s="5" t="s">
        <v>35</v>
      </c>
      <c r="AD1445" s="5" t="s">
        <v>36</v>
      </c>
      <c r="AE1445" s="5">
        <v>101.69</v>
      </c>
      <c r="AF1445" s="5">
        <v>0</v>
      </c>
      <c r="AG1445" s="5">
        <v>18.3</v>
      </c>
      <c r="AH1445" s="5">
        <f t="shared" si="251"/>
        <v>119.99</v>
      </c>
    </row>
    <row r="1446" spans="1:34" x14ac:dyDescent="0.25">
      <c r="A1446" s="5">
        <v>1431</v>
      </c>
      <c r="B1446" s="5" t="s">
        <v>29</v>
      </c>
      <c r="C1446" s="5" t="s">
        <v>38</v>
      </c>
      <c r="D1446" s="5" t="s">
        <v>1823</v>
      </c>
      <c r="E1446" s="15" t="str">
        <f t="shared" si="252"/>
        <v>F001</v>
      </c>
      <c r="F1446" s="15" t="str">
        <f t="shared" si="242"/>
        <v>8209</v>
      </c>
      <c r="G1446" s="15" t="str">
        <f t="shared" si="243"/>
        <v>1-8</v>
      </c>
      <c r="H1446" s="5" t="s">
        <v>1815</v>
      </c>
      <c r="I1446" s="5">
        <f t="shared" si="244"/>
        <v>1</v>
      </c>
      <c r="J1446" s="5">
        <f t="shared" si="245"/>
        <v>2022</v>
      </c>
      <c r="K1446" s="5">
        <f t="shared" si="246"/>
        <v>22</v>
      </c>
      <c r="L1446" s="7">
        <f t="shared" si="247"/>
        <v>44583</v>
      </c>
      <c r="M1446" s="5" t="s">
        <v>1815</v>
      </c>
      <c r="R1446" s="5" t="s">
        <v>695</v>
      </c>
      <c r="S1446" s="5" t="s">
        <v>61</v>
      </c>
      <c r="T1446" s="5" t="s">
        <v>695</v>
      </c>
      <c r="U1446" s="5" t="s">
        <v>696</v>
      </c>
      <c r="V1446" s="5" t="str">
        <f t="shared" si="248"/>
        <v>empresa de transportes turistico &amp; servicios señor del costado s.a.c.</v>
      </c>
      <c r="W1446" s="5" t="str">
        <f t="shared" si="249"/>
        <v>EMPRESA DE TRANSPORTES TURISTICO &amp; SERVICIOS SEÑOR DEL COSTADO S.A.C.</v>
      </c>
      <c r="X1446" s="5" t="str">
        <f t="shared" si="250"/>
        <v>Empresa De Transportes Turistico &amp; Servicios Señor Del Costado S.A.C.</v>
      </c>
      <c r="Y1446" s="5">
        <v>20606636394</v>
      </c>
      <c r="Z1446" s="5" t="s">
        <v>34</v>
      </c>
      <c r="AA1446" s="5" t="s">
        <v>35</v>
      </c>
      <c r="AD1446" s="5" t="s">
        <v>36</v>
      </c>
      <c r="AE1446" s="5">
        <v>111.86</v>
      </c>
      <c r="AF1446" s="5">
        <v>0</v>
      </c>
      <c r="AG1446" s="5">
        <v>20.14</v>
      </c>
      <c r="AH1446" s="5">
        <f t="shared" si="251"/>
        <v>132</v>
      </c>
    </row>
    <row r="1447" spans="1:34" x14ac:dyDescent="0.25">
      <c r="A1447" s="5">
        <v>1432</v>
      </c>
      <c r="B1447" s="5" t="s">
        <v>55</v>
      </c>
      <c r="C1447" s="5" t="s">
        <v>38</v>
      </c>
      <c r="D1447" s="5" t="s">
        <v>1824</v>
      </c>
      <c r="E1447" s="15" t="str">
        <f t="shared" si="252"/>
        <v>F002</v>
      </c>
      <c r="F1447" s="15" t="str">
        <f t="shared" si="242"/>
        <v>3440</v>
      </c>
      <c r="G1447" s="15" t="str">
        <f t="shared" si="243"/>
        <v>2-3</v>
      </c>
      <c r="H1447" s="5" t="s">
        <v>1815</v>
      </c>
      <c r="I1447" s="5">
        <f t="shared" si="244"/>
        <v>1</v>
      </c>
      <c r="J1447" s="5">
        <f t="shared" si="245"/>
        <v>2022</v>
      </c>
      <c r="K1447" s="5">
        <f t="shared" si="246"/>
        <v>22</v>
      </c>
      <c r="L1447" s="7">
        <f t="shared" si="247"/>
        <v>44583</v>
      </c>
      <c r="M1447" s="5" t="s">
        <v>1815</v>
      </c>
      <c r="R1447" s="5" t="s">
        <v>92</v>
      </c>
      <c r="S1447" s="5" t="s">
        <v>40</v>
      </c>
      <c r="T1447" s="5" t="s">
        <v>41</v>
      </c>
      <c r="U1447" s="5" t="s">
        <v>438</v>
      </c>
      <c r="V1447" s="5" t="str">
        <f t="shared" si="248"/>
        <v>consorcio yauyucan</v>
      </c>
      <c r="W1447" s="5" t="str">
        <f t="shared" si="249"/>
        <v>CONSORCIO YAUYUCAN</v>
      </c>
      <c r="X1447" s="5" t="str">
        <f t="shared" si="250"/>
        <v>Consorcio Yauyucan</v>
      </c>
      <c r="Y1447" s="5">
        <v>20608692721</v>
      </c>
      <c r="Z1447" s="5" t="s">
        <v>34</v>
      </c>
      <c r="AA1447" s="5" t="s">
        <v>35</v>
      </c>
      <c r="AD1447" s="5" t="s">
        <v>36</v>
      </c>
      <c r="AE1447" s="5">
        <v>84.75</v>
      </c>
      <c r="AF1447" s="5">
        <v>0</v>
      </c>
      <c r="AG1447" s="5">
        <v>15.25</v>
      </c>
      <c r="AH1447" s="5">
        <f t="shared" si="251"/>
        <v>100</v>
      </c>
    </row>
    <row r="1448" spans="1:34" x14ac:dyDescent="0.25">
      <c r="A1448" s="5">
        <v>1433</v>
      </c>
      <c r="B1448" s="5" t="s">
        <v>49</v>
      </c>
      <c r="C1448" s="5" t="s">
        <v>38</v>
      </c>
      <c r="D1448" s="5" t="s">
        <v>1825</v>
      </c>
      <c r="E1448" s="15" t="str">
        <f t="shared" si="252"/>
        <v>F003</v>
      </c>
      <c r="F1448" s="15" t="str">
        <f t="shared" si="242"/>
        <v>2060</v>
      </c>
      <c r="G1448" s="15" t="str">
        <f t="shared" si="243"/>
        <v>3-2</v>
      </c>
      <c r="H1448" s="5" t="s">
        <v>1815</v>
      </c>
      <c r="I1448" s="5">
        <f t="shared" si="244"/>
        <v>1</v>
      </c>
      <c r="J1448" s="5">
        <f t="shared" si="245"/>
        <v>2022</v>
      </c>
      <c r="K1448" s="5">
        <f t="shared" si="246"/>
        <v>22</v>
      </c>
      <c r="L1448" s="7">
        <f t="shared" si="247"/>
        <v>44583</v>
      </c>
      <c r="M1448" s="5" t="s">
        <v>1815</v>
      </c>
      <c r="R1448" s="5" t="s">
        <v>1826</v>
      </c>
      <c r="S1448" s="5" t="s">
        <v>168</v>
      </c>
      <c r="T1448" s="5" t="s">
        <v>169</v>
      </c>
      <c r="U1448" s="5" t="s">
        <v>1827</v>
      </c>
      <c r="V1448" s="5" t="str">
        <f t="shared" si="248"/>
        <v>m &amp; l construcciones e.i.r.l.</v>
      </c>
      <c r="W1448" s="5" t="str">
        <f t="shared" si="249"/>
        <v>M &amp; L CONSTRUCCIONES E.I.R.L.</v>
      </c>
      <c r="X1448" s="5" t="str">
        <f t="shared" si="250"/>
        <v>M &amp; L Construcciones E.I.R.L.</v>
      </c>
      <c r="Y1448" s="5">
        <v>20608484427</v>
      </c>
      <c r="Z1448" s="5" t="s">
        <v>34</v>
      </c>
      <c r="AA1448" s="5" t="s">
        <v>35</v>
      </c>
      <c r="AD1448" s="5" t="s">
        <v>36</v>
      </c>
      <c r="AE1448" s="5">
        <v>50.85</v>
      </c>
      <c r="AF1448" s="5">
        <v>0</v>
      </c>
      <c r="AG1448" s="5">
        <v>9.15</v>
      </c>
      <c r="AH1448" s="5">
        <f t="shared" si="251"/>
        <v>60</v>
      </c>
    </row>
    <row r="1449" spans="1:34" x14ac:dyDescent="0.25">
      <c r="A1449" s="5">
        <v>1434</v>
      </c>
      <c r="B1449" s="5" t="s">
        <v>55</v>
      </c>
      <c r="C1449" s="5" t="s">
        <v>38</v>
      </c>
      <c r="D1449" s="5" t="s">
        <v>1828</v>
      </c>
      <c r="E1449" s="15" t="str">
        <f t="shared" si="252"/>
        <v>F002</v>
      </c>
      <c r="F1449" s="15" t="str">
        <f t="shared" si="242"/>
        <v>3439</v>
      </c>
      <c r="G1449" s="15" t="str">
        <f t="shared" si="243"/>
        <v>2-3</v>
      </c>
      <c r="H1449" s="5" t="s">
        <v>1815</v>
      </c>
      <c r="I1449" s="5">
        <f t="shared" si="244"/>
        <v>1</v>
      </c>
      <c r="J1449" s="5">
        <f t="shared" si="245"/>
        <v>2022</v>
      </c>
      <c r="K1449" s="5">
        <f t="shared" si="246"/>
        <v>22</v>
      </c>
      <c r="L1449" s="7">
        <f t="shared" si="247"/>
        <v>44583</v>
      </c>
      <c r="M1449" s="5" t="s">
        <v>1815</v>
      </c>
      <c r="U1449" s="5" t="s">
        <v>1829</v>
      </c>
      <c r="V1449" s="5" t="str">
        <f t="shared" si="248"/>
        <v>antero diaz cieza</v>
      </c>
      <c r="W1449" s="5" t="str">
        <f t="shared" si="249"/>
        <v>ANTERO DIAZ CIEZA</v>
      </c>
      <c r="X1449" s="5" t="str">
        <f t="shared" si="250"/>
        <v>Antero Diaz Cieza</v>
      </c>
      <c r="Y1449" s="5">
        <v>10165814423</v>
      </c>
      <c r="Z1449" s="5" t="s">
        <v>34</v>
      </c>
      <c r="AA1449" s="5" t="s">
        <v>35</v>
      </c>
      <c r="AD1449" s="5" t="s">
        <v>36</v>
      </c>
      <c r="AE1449" s="5">
        <v>67.8</v>
      </c>
      <c r="AF1449" s="5">
        <v>0</v>
      </c>
      <c r="AG1449" s="5">
        <v>12.2</v>
      </c>
      <c r="AH1449" s="5">
        <f t="shared" si="251"/>
        <v>80</v>
      </c>
    </row>
    <row r="1450" spans="1:34" x14ac:dyDescent="0.25">
      <c r="A1450" s="5">
        <v>1435</v>
      </c>
      <c r="B1450" s="5" t="s">
        <v>55</v>
      </c>
      <c r="C1450" s="5" t="s">
        <v>30</v>
      </c>
      <c r="D1450" s="5" t="s">
        <v>1830</v>
      </c>
      <c r="E1450" s="15" t="str">
        <f t="shared" si="252"/>
        <v>B002</v>
      </c>
      <c r="F1450" s="15" t="str">
        <f t="shared" si="242"/>
        <v>15905</v>
      </c>
      <c r="G1450" s="15" t="str">
        <f t="shared" si="243"/>
        <v>2-1</v>
      </c>
      <c r="H1450" s="5" t="s">
        <v>1815</v>
      </c>
      <c r="I1450" s="5">
        <f t="shared" si="244"/>
        <v>1</v>
      </c>
      <c r="J1450" s="5">
        <f t="shared" si="245"/>
        <v>2022</v>
      </c>
      <c r="K1450" s="5">
        <f t="shared" si="246"/>
        <v>22</v>
      </c>
      <c r="L1450" s="7">
        <f t="shared" si="247"/>
        <v>44583</v>
      </c>
      <c r="M1450" s="5" t="s">
        <v>1815</v>
      </c>
      <c r="U1450" s="5" t="s">
        <v>33</v>
      </c>
      <c r="V1450" s="5" t="str">
        <f t="shared" si="248"/>
        <v>clientes - varios</v>
      </c>
      <c r="W1450" s="5" t="str">
        <f t="shared" si="249"/>
        <v>CLIENTES - VARIOS</v>
      </c>
      <c r="X1450" s="5" t="str">
        <f t="shared" si="250"/>
        <v>Clientes - Varios</v>
      </c>
      <c r="Y1450" s="5">
        <v>99999999</v>
      </c>
      <c r="Z1450" s="5" t="s">
        <v>34</v>
      </c>
      <c r="AA1450" s="5" t="s">
        <v>35</v>
      </c>
      <c r="AD1450" s="5" t="s">
        <v>36</v>
      </c>
      <c r="AE1450" s="5">
        <v>8.4700000000000006</v>
      </c>
      <c r="AF1450" s="5">
        <v>0</v>
      </c>
      <c r="AG1450" s="5">
        <v>1.53</v>
      </c>
      <c r="AH1450" s="5">
        <f t="shared" si="251"/>
        <v>10</v>
      </c>
    </row>
    <row r="1451" spans="1:34" x14ac:dyDescent="0.25">
      <c r="A1451" s="5">
        <v>1436</v>
      </c>
      <c r="B1451" s="5" t="s">
        <v>29</v>
      </c>
      <c r="C1451" s="5" t="s">
        <v>38</v>
      </c>
      <c r="D1451" s="5" t="s">
        <v>1831</v>
      </c>
      <c r="E1451" s="15" t="str">
        <f t="shared" si="252"/>
        <v>F001</v>
      </c>
      <c r="F1451" s="15" t="str">
        <f t="shared" si="242"/>
        <v>8208</v>
      </c>
      <c r="G1451" s="15" t="str">
        <f t="shared" si="243"/>
        <v>1-8</v>
      </c>
      <c r="H1451" s="5" t="s">
        <v>1815</v>
      </c>
      <c r="I1451" s="5">
        <f t="shared" si="244"/>
        <v>1</v>
      </c>
      <c r="J1451" s="5">
        <f t="shared" si="245"/>
        <v>2022</v>
      </c>
      <c r="K1451" s="5">
        <f t="shared" si="246"/>
        <v>22</v>
      </c>
      <c r="L1451" s="7">
        <f t="shared" si="247"/>
        <v>44583</v>
      </c>
      <c r="M1451" s="5" t="s">
        <v>1815</v>
      </c>
      <c r="R1451" s="5" t="s">
        <v>395</v>
      </c>
      <c r="S1451" s="5" t="s">
        <v>168</v>
      </c>
      <c r="T1451" s="5" t="s">
        <v>169</v>
      </c>
      <c r="U1451" s="5" t="s">
        <v>396</v>
      </c>
      <c r="V1451" s="5" t="str">
        <f t="shared" si="248"/>
        <v>transportes pasamayo s r ltda</v>
      </c>
      <c r="W1451" s="5" t="str">
        <f t="shared" si="249"/>
        <v>TRANSPORTES PASAMAYO S R LTDA</v>
      </c>
      <c r="X1451" s="5" t="str">
        <f t="shared" si="250"/>
        <v>Transportes Pasamayo S R Ltda</v>
      </c>
      <c r="Y1451" s="5">
        <v>20225171719</v>
      </c>
      <c r="Z1451" s="5" t="s">
        <v>34</v>
      </c>
      <c r="AA1451" s="5" t="s">
        <v>35</v>
      </c>
      <c r="AD1451" s="5" t="s">
        <v>36</v>
      </c>
      <c r="AE1451" s="5">
        <v>152.54</v>
      </c>
      <c r="AF1451" s="5">
        <v>0</v>
      </c>
      <c r="AG1451" s="5">
        <v>27.46</v>
      </c>
      <c r="AH1451" s="5">
        <f t="shared" si="251"/>
        <v>180</v>
      </c>
    </row>
    <row r="1452" spans="1:34" x14ac:dyDescent="0.25">
      <c r="A1452" s="5">
        <v>1437</v>
      </c>
      <c r="B1452" s="5" t="s">
        <v>49</v>
      </c>
      <c r="C1452" s="5" t="s">
        <v>38</v>
      </c>
      <c r="D1452" s="5" t="s">
        <v>1832</v>
      </c>
      <c r="E1452" s="15" t="str">
        <f t="shared" si="252"/>
        <v>F003</v>
      </c>
      <c r="F1452" s="15" t="str">
        <f t="shared" si="242"/>
        <v>2059</v>
      </c>
      <c r="G1452" s="15" t="str">
        <f t="shared" si="243"/>
        <v>3-2</v>
      </c>
      <c r="H1452" s="5" t="s">
        <v>1815</v>
      </c>
      <c r="I1452" s="5">
        <f t="shared" si="244"/>
        <v>1</v>
      </c>
      <c r="J1452" s="5">
        <f t="shared" si="245"/>
        <v>2022</v>
      </c>
      <c r="K1452" s="5">
        <f t="shared" si="246"/>
        <v>22</v>
      </c>
      <c r="L1452" s="7">
        <f t="shared" si="247"/>
        <v>44583</v>
      </c>
      <c r="M1452" s="5" t="s">
        <v>1815</v>
      </c>
      <c r="S1452" s="5" t="s">
        <v>40</v>
      </c>
      <c r="T1452" s="5" t="s">
        <v>41</v>
      </c>
      <c r="U1452" s="5" t="s">
        <v>1833</v>
      </c>
      <c r="V1452" s="5" t="str">
        <f t="shared" si="248"/>
        <v>herrera mendoza segundo dandiel</v>
      </c>
      <c r="W1452" s="5" t="str">
        <f t="shared" si="249"/>
        <v>HERRERA MENDOZA SEGUNDO DANDIEL</v>
      </c>
      <c r="X1452" s="5" t="str">
        <f t="shared" si="250"/>
        <v>Herrera Mendoza Segundo Dandiel</v>
      </c>
      <c r="Y1452" s="5">
        <v>10461338904</v>
      </c>
      <c r="Z1452" s="5" t="s">
        <v>34</v>
      </c>
      <c r="AA1452" s="5" t="s">
        <v>35</v>
      </c>
      <c r="AD1452" s="5" t="s">
        <v>36</v>
      </c>
      <c r="AE1452" s="5">
        <v>42.37</v>
      </c>
      <c r="AF1452" s="5">
        <v>0</v>
      </c>
      <c r="AG1452" s="5">
        <v>7.63</v>
      </c>
      <c r="AH1452" s="5">
        <f t="shared" si="251"/>
        <v>50</v>
      </c>
    </row>
    <row r="1453" spans="1:34" x14ac:dyDescent="0.25">
      <c r="A1453" s="5">
        <v>1438</v>
      </c>
      <c r="B1453" s="5" t="s">
        <v>29</v>
      </c>
      <c r="C1453" s="5" t="s">
        <v>38</v>
      </c>
      <c r="D1453" s="5" t="s">
        <v>1834</v>
      </c>
      <c r="E1453" s="15" t="str">
        <f t="shared" si="252"/>
        <v>F001</v>
      </c>
      <c r="F1453" s="15" t="str">
        <f t="shared" si="242"/>
        <v>8207</v>
      </c>
      <c r="G1453" s="15" t="str">
        <f t="shared" si="243"/>
        <v>1-8</v>
      </c>
      <c r="H1453" s="5" t="s">
        <v>1815</v>
      </c>
      <c r="I1453" s="5">
        <f t="shared" si="244"/>
        <v>1</v>
      </c>
      <c r="J1453" s="5">
        <f t="shared" si="245"/>
        <v>2022</v>
      </c>
      <c r="K1453" s="5">
        <f t="shared" si="246"/>
        <v>22</v>
      </c>
      <c r="L1453" s="7">
        <f t="shared" si="247"/>
        <v>44583</v>
      </c>
      <c r="M1453" s="5" t="s">
        <v>1815</v>
      </c>
      <c r="S1453" s="5" t="s">
        <v>40</v>
      </c>
      <c r="T1453" s="5" t="s">
        <v>41</v>
      </c>
      <c r="U1453" s="5" t="s">
        <v>83</v>
      </c>
      <c r="V1453" s="5" t="str">
        <f t="shared" si="248"/>
        <v>sosa pagaza elias fernando</v>
      </c>
      <c r="W1453" s="5" t="str">
        <f t="shared" si="249"/>
        <v>SOSA PAGAZA ELIAS FERNANDO</v>
      </c>
      <c r="X1453" s="5" t="str">
        <f t="shared" si="250"/>
        <v>Sosa Pagaza Elias Fernando</v>
      </c>
      <c r="Y1453" s="5">
        <v>10000974787</v>
      </c>
      <c r="Z1453" s="5" t="s">
        <v>34</v>
      </c>
      <c r="AA1453" s="5" t="s">
        <v>35</v>
      </c>
      <c r="AD1453" s="5" t="s">
        <v>36</v>
      </c>
      <c r="AE1453" s="5">
        <v>193.22</v>
      </c>
      <c r="AF1453" s="5">
        <v>0</v>
      </c>
      <c r="AG1453" s="5">
        <v>34.78</v>
      </c>
      <c r="AH1453" s="5">
        <f t="shared" si="251"/>
        <v>228</v>
      </c>
    </row>
    <row r="1454" spans="1:34" x14ac:dyDescent="0.25">
      <c r="A1454" s="5">
        <v>1439</v>
      </c>
      <c r="B1454" s="5" t="s">
        <v>49</v>
      </c>
      <c r="C1454" s="5" t="s">
        <v>38</v>
      </c>
      <c r="D1454" s="5" t="s">
        <v>1835</v>
      </c>
      <c r="E1454" s="15" t="str">
        <f t="shared" si="252"/>
        <v>F003</v>
      </c>
      <c r="F1454" s="15" t="str">
        <f t="shared" si="242"/>
        <v>2058</v>
      </c>
      <c r="G1454" s="15" t="str">
        <f t="shared" si="243"/>
        <v>3-2</v>
      </c>
      <c r="H1454" s="5" t="s">
        <v>1815</v>
      </c>
      <c r="I1454" s="5">
        <f t="shared" si="244"/>
        <v>1</v>
      </c>
      <c r="J1454" s="5">
        <f t="shared" si="245"/>
        <v>2022</v>
      </c>
      <c r="K1454" s="5">
        <f t="shared" si="246"/>
        <v>22</v>
      </c>
      <c r="L1454" s="7">
        <f t="shared" si="247"/>
        <v>44583</v>
      </c>
      <c r="M1454" s="5" t="s">
        <v>1815</v>
      </c>
      <c r="R1454" s="5" t="s">
        <v>41</v>
      </c>
      <c r="S1454" s="5" t="s">
        <v>40</v>
      </c>
      <c r="T1454" s="5" t="s">
        <v>41</v>
      </c>
      <c r="U1454" s="5" t="s">
        <v>1836</v>
      </c>
      <c r="V1454" s="5" t="str">
        <f t="shared" si="248"/>
        <v>empresa de taxis patapo s.a.c.</v>
      </c>
      <c r="W1454" s="5" t="str">
        <f t="shared" si="249"/>
        <v>EMPRESA DE TAXIS PATAPO S.A.C.</v>
      </c>
      <c r="X1454" s="5" t="str">
        <f t="shared" si="250"/>
        <v>Empresa De Taxis Patapo S.A.C.</v>
      </c>
      <c r="Y1454" s="5">
        <v>20539140044</v>
      </c>
      <c r="Z1454" s="5" t="s">
        <v>34</v>
      </c>
      <c r="AA1454" s="5" t="s">
        <v>35</v>
      </c>
      <c r="AD1454" s="5" t="s">
        <v>36</v>
      </c>
      <c r="AE1454" s="5">
        <v>25.42</v>
      </c>
      <c r="AF1454" s="5">
        <v>0</v>
      </c>
      <c r="AG1454" s="5">
        <v>4.58</v>
      </c>
      <c r="AH1454" s="5">
        <f t="shared" si="251"/>
        <v>30</v>
      </c>
    </row>
    <row r="1455" spans="1:34" x14ac:dyDescent="0.25">
      <c r="A1455" s="5">
        <v>1440</v>
      </c>
      <c r="B1455" s="5" t="s">
        <v>29</v>
      </c>
      <c r="C1455" s="5" t="s">
        <v>38</v>
      </c>
      <c r="D1455" s="5" t="s">
        <v>1837</v>
      </c>
      <c r="E1455" s="15" t="str">
        <f t="shared" si="252"/>
        <v>F001</v>
      </c>
      <c r="F1455" s="15" t="str">
        <f t="shared" si="242"/>
        <v>8206</v>
      </c>
      <c r="G1455" s="15" t="str">
        <f t="shared" si="243"/>
        <v>1-8</v>
      </c>
      <c r="H1455" s="5" t="s">
        <v>1815</v>
      </c>
      <c r="I1455" s="5">
        <f t="shared" si="244"/>
        <v>1</v>
      </c>
      <c r="J1455" s="5">
        <f t="shared" si="245"/>
        <v>2022</v>
      </c>
      <c r="K1455" s="5">
        <f t="shared" si="246"/>
        <v>22</v>
      </c>
      <c r="L1455" s="7">
        <f t="shared" si="247"/>
        <v>44583</v>
      </c>
      <c r="M1455" s="5" t="s">
        <v>1815</v>
      </c>
      <c r="U1455" s="5" t="s">
        <v>1838</v>
      </c>
      <c r="V1455" s="5" t="str">
        <f t="shared" si="248"/>
        <v>davila bravo arbel demetrio</v>
      </c>
      <c r="W1455" s="5" t="str">
        <f t="shared" si="249"/>
        <v>DAVILA BRAVO ARBEL DEMETRIO</v>
      </c>
      <c r="X1455" s="5" t="str">
        <f t="shared" si="250"/>
        <v>Davila Bravo Arbel Demetrio</v>
      </c>
      <c r="Y1455" s="5">
        <v>10273978548</v>
      </c>
      <c r="Z1455" s="5" t="s">
        <v>34</v>
      </c>
      <c r="AA1455" s="5" t="s">
        <v>35</v>
      </c>
      <c r="AD1455" s="5" t="s">
        <v>36</v>
      </c>
      <c r="AE1455" s="5">
        <v>84.75</v>
      </c>
      <c r="AF1455" s="5">
        <v>0</v>
      </c>
      <c r="AG1455" s="5">
        <v>15.25</v>
      </c>
      <c r="AH1455" s="5">
        <f t="shared" si="251"/>
        <v>100</v>
      </c>
    </row>
    <row r="1456" spans="1:34" x14ac:dyDescent="0.25">
      <c r="A1456" s="5">
        <v>1441</v>
      </c>
      <c r="B1456" s="5" t="s">
        <v>29</v>
      </c>
      <c r="C1456" s="5" t="s">
        <v>38</v>
      </c>
      <c r="D1456" s="5" t="s">
        <v>1839</v>
      </c>
      <c r="E1456" s="15" t="str">
        <f t="shared" si="252"/>
        <v>F001</v>
      </c>
      <c r="F1456" s="15" t="str">
        <f t="shared" si="242"/>
        <v>8205</v>
      </c>
      <c r="G1456" s="15" t="str">
        <f t="shared" si="243"/>
        <v>1-8</v>
      </c>
      <c r="H1456" s="5" t="s">
        <v>1815</v>
      </c>
      <c r="I1456" s="5">
        <f t="shared" si="244"/>
        <v>1</v>
      </c>
      <c r="J1456" s="5">
        <f t="shared" si="245"/>
        <v>2022</v>
      </c>
      <c r="K1456" s="5">
        <f t="shared" si="246"/>
        <v>22</v>
      </c>
      <c r="L1456" s="7">
        <f t="shared" si="247"/>
        <v>44583</v>
      </c>
      <c r="M1456" s="5" t="s">
        <v>1815</v>
      </c>
      <c r="R1456" s="5" t="s">
        <v>219</v>
      </c>
      <c r="S1456" s="5" t="s">
        <v>61</v>
      </c>
      <c r="T1456" s="5" t="s">
        <v>219</v>
      </c>
      <c r="U1456" s="5" t="s">
        <v>1429</v>
      </c>
      <c r="V1456" s="5" t="str">
        <f t="shared" si="248"/>
        <v>maderera y representaciones san lorenzo s.a.c.</v>
      </c>
      <c r="W1456" s="5" t="str">
        <f t="shared" si="249"/>
        <v>MADERERA Y REPRESENTACIONES SAN LORENZO S.A.C.</v>
      </c>
      <c r="X1456" s="5" t="str">
        <f t="shared" si="250"/>
        <v>Maderera Y Representaciones San Lorenzo S.A.C.</v>
      </c>
      <c r="Y1456" s="5">
        <v>20605551832</v>
      </c>
      <c r="Z1456" s="5" t="s">
        <v>34</v>
      </c>
      <c r="AA1456" s="5" t="s">
        <v>35</v>
      </c>
      <c r="AD1456" s="5" t="s">
        <v>36</v>
      </c>
      <c r="AE1456" s="5">
        <v>1402.54</v>
      </c>
      <c r="AF1456" s="5">
        <v>0</v>
      </c>
      <c r="AG1456" s="5">
        <v>252.46</v>
      </c>
      <c r="AH1456" s="5">
        <f t="shared" si="251"/>
        <v>1655</v>
      </c>
    </row>
    <row r="1457" spans="1:34" x14ac:dyDescent="0.25">
      <c r="A1457" s="5">
        <v>1442</v>
      </c>
      <c r="B1457" s="5" t="s">
        <v>29</v>
      </c>
      <c r="C1457" s="5" t="s">
        <v>38</v>
      </c>
      <c r="D1457" s="5" t="s">
        <v>1840</v>
      </c>
      <c r="E1457" s="15" t="str">
        <f t="shared" si="252"/>
        <v>F001</v>
      </c>
      <c r="F1457" s="15" t="str">
        <f t="shared" si="242"/>
        <v>8204</v>
      </c>
      <c r="G1457" s="15" t="str">
        <f t="shared" si="243"/>
        <v>1-8</v>
      </c>
      <c r="H1457" s="5" t="s">
        <v>1841</v>
      </c>
      <c r="I1457" s="5">
        <f t="shared" si="244"/>
        <v>1</v>
      </c>
      <c r="J1457" s="5">
        <f t="shared" si="245"/>
        <v>2022</v>
      </c>
      <c r="K1457" s="5">
        <f t="shared" si="246"/>
        <v>21</v>
      </c>
      <c r="L1457" s="7">
        <f t="shared" si="247"/>
        <v>44582</v>
      </c>
      <c r="M1457" s="5" t="s">
        <v>1841</v>
      </c>
      <c r="R1457" s="5" t="s">
        <v>41</v>
      </c>
      <c r="S1457" s="5" t="s">
        <v>40</v>
      </c>
      <c r="T1457" s="5" t="s">
        <v>41</v>
      </c>
      <c r="U1457" s="5" t="s">
        <v>265</v>
      </c>
      <c r="V1457" s="5" t="str">
        <f t="shared" si="248"/>
        <v>empresa de transportes cj emperador e.i.r.l.</v>
      </c>
      <c r="W1457" s="5" t="str">
        <f t="shared" si="249"/>
        <v>EMPRESA DE TRANSPORTES CJ EMPERADOR E.I.R.L.</v>
      </c>
      <c r="X1457" s="5" t="str">
        <f t="shared" si="250"/>
        <v>Empresa De Transportes Cj Emperador E.I.R.L.</v>
      </c>
      <c r="Y1457" s="5">
        <v>20603639210</v>
      </c>
      <c r="Z1457" s="5" t="s">
        <v>34</v>
      </c>
      <c r="AA1457" s="5" t="s">
        <v>35</v>
      </c>
      <c r="AD1457" s="5" t="s">
        <v>36</v>
      </c>
      <c r="AE1457" s="5">
        <v>579.66</v>
      </c>
      <c r="AF1457" s="5">
        <v>0</v>
      </c>
      <c r="AG1457" s="5">
        <v>104.34</v>
      </c>
      <c r="AH1457" s="5">
        <f t="shared" si="251"/>
        <v>684</v>
      </c>
    </row>
    <row r="1458" spans="1:34" x14ac:dyDescent="0.25">
      <c r="A1458" s="5">
        <v>1443</v>
      </c>
      <c r="B1458" s="5" t="s">
        <v>29</v>
      </c>
      <c r="C1458" s="5" t="s">
        <v>30</v>
      </c>
      <c r="D1458" s="5" t="s">
        <v>1842</v>
      </c>
      <c r="E1458" s="15" t="str">
        <f t="shared" si="252"/>
        <v>B001</v>
      </c>
      <c r="F1458" s="15" t="str">
        <f t="shared" si="242"/>
        <v>16931</v>
      </c>
      <c r="G1458" s="15" t="str">
        <f t="shared" si="243"/>
        <v>1-1</v>
      </c>
      <c r="H1458" s="5" t="s">
        <v>1841</v>
      </c>
      <c r="I1458" s="5">
        <f t="shared" si="244"/>
        <v>1</v>
      </c>
      <c r="J1458" s="5">
        <f t="shared" si="245"/>
        <v>2022</v>
      </c>
      <c r="K1458" s="5">
        <f t="shared" si="246"/>
        <v>21</v>
      </c>
      <c r="L1458" s="7">
        <f t="shared" si="247"/>
        <v>44582</v>
      </c>
      <c r="M1458" s="5" t="s">
        <v>1841</v>
      </c>
      <c r="U1458" s="5" t="s">
        <v>33</v>
      </c>
      <c r="V1458" s="5" t="str">
        <f t="shared" si="248"/>
        <v>clientes - varios</v>
      </c>
      <c r="W1458" s="5" t="str">
        <f t="shared" si="249"/>
        <v>CLIENTES - VARIOS</v>
      </c>
      <c r="X1458" s="5" t="str">
        <f t="shared" si="250"/>
        <v>Clientes - Varios</v>
      </c>
      <c r="Y1458" s="5">
        <v>99999999</v>
      </c>
      <c r="Z1458" s="5" t="s">
        <v>34</v>
      </c>
      <c r="AA1458" s="5" t="s">
        <v>35</v>
      </c>
      <c r="AD1458" s="5" t="s">
        <v>36</v>
      </c>
      <c r="AE1458" s="5">
        <v>117.8</v>
      </c>
      <c r="AF1458" s="5">
        <v>0</v>
      </c>
      <c r="AG1458" s="5">
        <v>21.2</v>
      </c>
      <c r="AH1458" s="5">
        <f t="shared" si="251"/>
        <v>139</v>
      </c>
    </row>
    <row r="1459" spans="1:34" x14ac:dyDescent="0.25">
      <c r="A1459" s="5">
        <v>1444</v>
      </c>
      <c r="B1459" s="5" t="s">
        <v>49</v>
      </c>
      <c r="C1459" s="5" t="s">
        <v>30</v>
      </c>
      <c r="D1459" s="5" t="s">
        <v>1843</v>
      </c>
      <c r="E1459" s="15" t="str">
        <f t="shared" si="252"/>
        <v>B003</v>
      </c>
      <c r="F1459" s="15" t="str">
        <f t="shared" si="242"/>
        <v>12442</v>
      </c>
      <c r="G1459" s="15" t="str">
        <f t="shared" si="243"/>
        <v>3-1</v>
      </c>
      <c r="H1459" s="5" t="s">
        <v>1841</v>
      </c>
      <c r="I1459" s="5">
        <f t="shared" si="244"/>
        <v>1</v>
      </c>
      <c r="J1459" s="5">
        <f t="shared" si="245"/>
        <v>2022</v>
      </c>
      <c r="K1459" s="5">
        <f t="shared" si="246"/>
        <v>21</v>
      </c>
      <c r="L1459" s="7">
        <f t="shared" si="247"/>
        <v>44582</v>
      </c>
      <c r="M1459" s="5" t="s">
        <v>1841</v>
      </c>
      <c r="U1459" s="5" t="s">
        <v>33</v>
      </c>
      <c r="V1459" s="5" t="str">
        <f t="shared" si="248"/>
        <v>clientes - varios</v>
      </c>
      <c r="W1459" s="5" t="str">
        <f t="shared" si="249"/>
        <v>CLIENTES - VARIOS</v>
      </c>
      <c r="X1459" s="5" t="str">
        <f t="shared" si="250"/>
        <v>Clientes - Varios</v>
      </c>
      <c r="Y1459" s="5">
        <v>99999999</v>
      </c>
      <c r="Z1459" s="5" t="s">
        <v>34</v>
      </c>
      <c r="AA1459" s="5" t="s">
        <v>35</v>
      </c>
      <c r="AD1459" s="5" t="s">
        <v>36</v>
      </c>
      <c r="AE1459" s="5">
        <v>131.36000000000001</v>
      </c>
      <c r="AF1459" s="5">
        <v>0</v>
      </c>
      <c r="AG1459" s="5">
        <v>23.64</v>
      </c>
      <c r="AH1459" s="5">
        <f t="shared" si="251"/>
        <v>155</v>
      </c>
    </row>
    <row r="1460" spans="1:34" x14ac:dyDescent="0.25">
      <c r="A1460" s="5">
        <v>1445</v>
      </c>
      <c r="B1460" s="5" t="s">
        <v>29</v>
      </c>
      <c r="C1460" s="5" t="s">
        <v>30</v>
      </c>
      <c r="D1460" s="5" t="s">
        <v>1844</v>
      </c>
      <c r="E1460" s="15" t="str">
        <f t="shared" si="252"/>
        <v>B001</v>
      </c>
      <c r="F1460" s="15" t="str">
        <f t="shared" si="242"/>
        <v>16930</v>
      </c>
      <c r="G1460" s="15" t="str">
        <f t="shared" si="243"/>
        <v>1-1</v>
      </c>
      <c r="H1460" s="5" t="s">
        <v>1841</v>
      </c>
      <c r="I1460" s="5">
        <f t="shared" si="244"/>
        <v>1</v>
      </c>
      <c r="J1460" s="5">
        <f t="shared" si="245"/>
        <v>2022</v>
      </c>
      <c r="K1460" s="5">
        <f t="shared" si="246"/>
        <v>21</v>
      </c>
      <c r="L1460" s="7">
        <f t="shared" si="247"/>
        <v>44582</v>
      </c>
      <c r="M1460" s="5" t="s">
        <v>1841</v>
      </c>
      <c r="U1460" s="5" t="s">
        <v>33</v>
      </c>
      <c r="V1460" s="5" t="str">
        <f t="shared" si="248"/>
        <v>clientes - varios</v>
      </c>
      <c r="W1460" s="5" t="str">
        <f t="shared" si="249"/>
        <v>CLIENTES - VARIOS</v>
      </c>
      <c r="X1460" s="5" t="str">
        <f t="shared" si="250"/>
        <v>Clientes - Varios</v>
      </c>
      <c r="Y1460" s="5">
        <v>99999999</v>
      </c>
      <c r="Z1460" s="5" t="s">
        <v>34</v>
      </c>
      <c r="AA1460" s="5" t="s">
        <v>35</v>
      </c>
      <c r="AD1460" s="5" t="s">
        <v>36</v>
      </c>
      <c r="AE1460" s="5">
        <v>8.4700000000000006</v>
      </c>
      <c r="AF1460" s="5">
        <v>0</v>
      </c>
      <c r="AG1460" s="5">
        <v>1.53</v>
      </c>
      <c r="AH1460" s="5">
        <f t="shared" si="251"/>
        <v>10</v>
      </c>
    </row>
    <row r="1461" spans="1:34" x14ac:dyDescent="0.25">
      <c r="A1461" s="5">
        <v>1446</v>
      </c>
      <c r="B1461" s="5" t="s">
        <v>29</v>
      </c>
      <c r="C1461" s="5" t="s">
        <v>38</v>
      </c>
      <c r="D1461" s="5" t="s">
        <v>1845</v>
      </c>
      <c r="E1461" s="15" t="str">
        <f t="shared" si="252"/>
        <v>F001</v>
      </c>
      <c r="F1461" s="15" t="str">
        <f t="shared" si="242"/>
        <v>8203</v>
      </c>
      <c r="G1461" s="15" t="str">
        <f t="shared" si="243"/>
        <v>1-8</v>
      </c>
      <c r="H1461" s="5" t="s">
        <v>1841</v>
      </c>
      <c r="I1461" s="5">
        <f t="shared" si="244"/>
        <v>1</v>
      </c>
      <c r="J1461" s="5">
        <f t="shared" si="245"/>
        <v>2022</v>
      </c>
      <c r="K1461" s="5">
        <f t="shared" si="246"/>
        <v>21</v>
      </c>
      <c r="L1461" s="7">
        <f t="shared" si="247"/>
        <v>44582</v>
      </c>
      <c r="M1461" s="5" t="s">
        <v>1841</v>
      </c>
      <c r="R1461" s="5" t="s">
        <v>469</v>
      </c>
      <c r="S1461" s="5" t="s">
        <v>61</v>
      </c>
      <c r="T1461" s="5" t="s">
        <v>469</v>
      </c>
      <c r="U1461" s="5" t="s">
        <v>470</v>
      </c>
      <c r="V1461" s="5" t="str">
        <f t="shared" si="248"/>
        <v>e.y.n.c.contratistas generales e.i.r.l.</v>
      </c>
      <c r="W1461" s="5" t="str">
        <f t="shared" si="249"/>
        <v>E.Y.N.C.CONTRATISTAS GENERALES E.I.R.L.</v>
      </c>
      <c r="X1461" s="5" t="str">
        <f t="shared" si="250"/>
        <v>E.Y.N.C.Contratistas Generales E.I.R.L.</v>
      </c>
      <c r="Y1461" s="5">
        <v>20491842122</v>
      </c>
      <c r="Z1461" s="5" t="s">
        <v>34</v>
      </c>
      <c r="AA1461" s="5" t="s">
        <v>35</v>
      </c>
      <c r="AD1461" s="5" t="s">
        <v>36</v>
      </c>
      <c r="AE1461" s="5">
        <v>186.44</v>
      </c>
      <c r="AF1461" s="5">
        <v>0</v>
      </c>
      <c r="AG1461" s="5">
        <v>33.56</v>
      </c>
      <c r="AH1461" s="5">
        <f t="shared" si="251"/>
        <v>220</v>
      </c>
    </row>
    <row r="1462" spans="1:34" x14ac:dyDescent="0.25">
      <c r="A1462" s="5">
        <v>1447</v>
      </c>
      <c r="B1462" s="5" t="s">
        <v>29</v>
      </c>
      <c r="C1462" s="5" t="s">
        <v>38</v>
      </c>
      <c r="D1462" s="5" t="s">
        <v>1846</v>
      </c>
      <c r="E1462" s="15" t="str">
        <f t="shared" si="252"/>
        <v>F001</v>
      </c>
      <c r="F1462" s="15" t="str">
        <f t="shared" si="242"/>
        <v>8202</v>
      </c>
      <c r="G1462" s="15" t="str">
        <f t="shared" si="243"/>
        <v>1-8</v>
      </c>
      <c r="H1462" s="5" t="s">
        <v>1841</v>
      </c>
      <c r="I1462" s="5">
        <f t="shared" si="244"/>
        <v>1</v>
      </c>
      <c r="J1462" s="5">
        <f t="shared" si="245"/>
        <v>2022</v>
      </c>
      <c r="K1462" s="5">
        <f t="shared" si="246"/>
        <v>21</v>
      </c>
      <c r="L1462" s="7">
        <f t="shared" si="247"/>
        <v>44582</v>
      </c>
      <c r="M1462" s="5" t="s">
        <v>1841</v>
      </c>
      <c r="R1462" s="5" t="s">
        <v>695</v>
      </c>
      <c r="S1462" s="5" t="s">
        <v>61</v>
      </c>
      <c r="T1462" s="5" t="s">
        <v>695</v>
      </c>
      <c r="U1462" s="5" t="s">
        <v>696</v>
      </c>
      <c r="V1462" s="5" t="str">
        <f t="shared" si="248"/>
        <v>empresa de transportes turistico &amp; servicios señor del costado s.a.c.</v>
      </c>
      <c r="W1462" s="5" t="str">
        <f t="shared" si="249"/>
        <v>EMPRESA DE TRANSPORTES TURISTICO &amp; SERVICIOS SEÑOR DEL COSTADO S.A.C.</v>
      </c>
      <c r="X1462" s="5" t="str">
        <f t="shared" si="250"/>
        <v>Empresa De Transportes Turistico &amp; Servicios Señor Del Costado S.A.C.</v>
      </c>
      <c r="Y1462" s="5">
        <v>20606636394</v>
      </c>
      <c r="Z1462" s="5" t="s">
        <v>34</v>
      </c>
      <c r="AA1462" s="5" t="s">
        <v>35</v>
      </c>
      <c r="AD1462" s="5" t="s">
        <v>36</v>
      </c>
      <c r="AE1462" s="5">
        <v>125.42</v>
      </c>
      <c r="AF1462" s="5">
        <v>0</v>
      </c>
      <c r="AG1462" s="5">
        <v>22.58</v>
      </c>
      <c r="AH1462" s="5">
        <f t="shared" si="251"/>
        <v>148</v>
      </c>
    </row>
    <row r="1463" spans="1:34" x14ac:dyDescent="0.25">
      <c r="A1463" s="5">
        <v>1448</v>
      </c>
      <c r="B1463" s="5" t="s">
        <v>29</v>
      </c>
      <c r="C1463" s="5" t="s">
        <v>30</v>
      </c>
      <c r="D1463" s="5" t="s">
        <v>1847</v>
      </c>
      <c r="E1463" s="15" t="str">
        <f t="shared" si="252"/>
        <v>B001</v>
      </c>
      <c r="F1463" s="15" t="str">
        <f t="shared" si="242"/>
        <v>16929</v>
      </c>
      <c r="G1463" s="15" t="str">
        <f t="shared" si="243"/>
        <v>1-1</v>
      </c>
      <c r="H1463" s="5" t="s">
        <v>1841</v>
      </c>
      <c r="I1463" s="5">
        <f t="shared" si="244"/>
        <v>1</v>
      </c>
      <c r="J1463" s="5">
        <f t="shared" si="245"/>
        <v>2022</v>
      </c>
      <c r="K1463" s="5">
        <f t="shared" si="246"/>
        <v>21</v>
      </c>
      <c r="L1463" s="7">
        <f t="shared" si="247"/>
        <v>44582</v>
      </c>
      <c r="M1463" s="5" t="s">
        <v>1841</v>
      </c>
      <c r="U1463" s="5" t="s">
        <v>33</v>
      </c>
      <c r="V1463" s="5" t="str">
        <f t="shared" si="248"/>
        <v>clientes - varios</v>
      </c>
      <c r="W1463" s="5" t="str">
        <f t="shared" si="249"/>
        <v>CLIENTES - VARIOS</v>
      </c>
      <c r="X1463" s="5" t="str">
        <f t="shared" si="250"/>
        <v>Clientes - Varios</v>
      </c>
      <c r="Y1463" s="5">
        <v>99999999</v>
      </c>
      <c r="Z1463" s="5" t="s">
        <v>34</v>
      </c>
      <c r="AA1463" s="5" t="s">
        <v>35</v>
      </c>
      <c r="AD1463" s="5" t="s">
        <v>36</v>
      </c>
      <c r="AE1463" s="5">
        <v>107.63</v>
      </c>
      <c r="AF1463" s="5">
        <v>0</v>
      </c>
      <c r="AG1463" s="5">
        <v>19.37</v>
      </c>
      <c r="AH1463" s="5">
        <f t="shared" si="251"/>
        <v>127</v>
      </c>
    </row>
    <row r="1464" spans="1:34" x14ac:dyDescent="0.25">
      <c r="A1464" s="5">
        <v>1449</v>
      </c>
      <c r="B1464" s="5" t="s">
        <v>29</v>
      </c>
      <c r="C1464" s="5" t="s">
        <v>38</v>
      </c>
      <c r="D1464" s="5" t="s">
        <v>1848</v>
      </c>
      <c r="E1464" s="15" t="str">
        <f t="shared" si="252"/>
        <v>F001</v>
      </c>
      <c r="F1464" s="15" t="str">
        <f t="shared" si="242"/>
        <v>8201</v>
      </c>
      <c r="G1464" s="15" t="str">
        <f t="shared" si="243"/>
        <v>1-8</v>
      </c>
      <c r="H1464" s="5" t="s">
        <v>1841</v>
      </c>
      <c r="I1464" s="5">
        <f t="shared" si="244"/>
        <v>1</v>
      </c>
      <c r="J1464" s="5">
        <f t="shared" si="245"/>
        <v>2022</v>
      </c>
      <c r="K1464" s="5">
        <f t="shared" si="246"/>
        <v>21</v>
      </c>
      <c r="L1464" s="7">
        <f t="shared" si="247"/>
        <v>44582</v>
      </c>
      <c r="M1464" s="5" t="s">
        <v>1841</v>
      </c>
      <c r="U1464" s="5" t="s">
        <v>1849</v>
      </c>
      <c r="V1464" s="5" t="str">
        <f t="shared" si="248"/>
        <v>w.jj bustamante e.i.r.l</v>
      </c>
      <c r="W1464" s="5" t="str">
        <f t="shared" si="249"/>
        <v>W.JJ BUSTAMANTE E.I.R.L</v>
      </c>
      <c r="X1464" s="5" t="str">
        <f t="shared" si="250"/>
        <v>W.Jj Bustamante E.I.R.L</v>
      </c>
      <c r="Y1464" s="5">
        <v>20608852141</v>
      </c>
      <c r="Z1464" s="5" t="s">
        <v>34</v>
      </c>
      <c r="AA1464" s="5" t="s">
        <v>35</v>
      </c>
      <c r="AD1464" s="5" t="s">
        <v>36</v>
      </c>
      <c r="AE1464" s="5">
        <v>148.31</v>
      </c>
      <c r="AF1464" s="5">
        <v>0</v>
      </c>
      <c r="AG1464" s="5">
        <v>26.7</v>
      </c>
      <c r="AH1464" s="5">
        <f t="shared" si="251"/>
        <v>175.01</v>
      </c>
    </row>
    <row r="1465" spans="1:34" x14ac:dyDescent="0.25">
      <c r="A1465" s="5">
        <v>1450</v>
      </c>
      <c r="B1465" s="5" t="s">
        <v>29</v>
      </c>
      <c r="C1465" s="5" t="s">
        <v>30</v>
      </c>
      <c r="D1465" s="5" t="s">
        <v>1850</v>
      </c>
      <c r="E1465" s="15" t="str">
        <f t="shared" si="252"/>
        <v>B001</v>
      </c>
      <c r="F1465" s="15" t="str">
        <f t="shared" si="242"/>
        <v>16928</v>
      </c>
      <c r="G1465" s="15" t="str">
        <f t="shared" si="243"/>
        <v>1-1</v>
      </c>
      <c r="H1465" s="5" t="s">
        <v>1841</v>
      </c>
      <c r="I1465" s="5">
        <f t="shared" si="244"/>
        <v>1</v>
      </c>
      <c r="J1465" s="5">
        <f t="shared" si="245"/>
        <v>2022</v>
      </c>
      <c r="K1465" s="5">
        <f t="shared" si="246"/>
        <v>21</v>
      </c>
      <c r="L1465" s="7">
        <f t="shared" si="247"/>
        <v>44582</v>
      </c>
      <c r="M1465" s="5" t="s">
        <v>1841</v>
      </c>
      <c r="U1465" s="5" t="s">
        <v>33</v>
      </c>
      <c r="V1465" s="5" t="str">
        <f t="shared" si="248"/>
        <v>clientes - varios</v>
      </c>
      <c r="W1465" s="5" t="str">
        <f t="shared" si="249"/>
        <v>CLIENTES - VARIOS</v>
      </c>
      <c r="X1465" s="5" t="str">
        <f t="shared" si="250"/>
        <v>Clientes - Varios</v>
      </c>
      <c r="Y1465" s="5">
        <v>99999999</v>
      </c>
      <c r="Z1465" s="5" t="s">
        <v>34</v>
      </c>
      <c r="AA1465" s="5" t="s">
        <v>35</v>
      </c>
      <c r="AD1465" s="5" t="s">
        <v>36</v>
      </c>
      <c r="AE1465" s="5">
        <v>84.75</v>
      </c>
      <c r="AF1465" s="5">
        <v>0</v>
      </c>
      <c r="AG1465" s="5">
        <v>15.25</v>
      </c>
      <c r="AH1465" s="5">
        <f t="shared" si="251"/>
        <v>100</v>
      </c>
    </row>
    <row r="1466" spans="1:34" x14ac:dyDescent="0.25">
      <c r="A1466" s="5">
        <v>1451</v>
      </c>
      <c r="B1466" s="5" t="s">
        <v>29</v>
      </c>
      <c r="C1466" s="5" t="s">
        <v>38</v>
      </c>
      <c r="D1466" s="5" t="s">
        <v>1851</v>
      </c>
      <c r="E1466" s="15" t="str">
        <f t="shared" si="252"/>
        <v>F001</v>
      </c>
      <c r="F1466" s="15" t="str">
        <f t="shared" si="242"/>
        <v>8200</v>
      </c>
      <c r="G1466" s="15" t="str">
        <f t="shared" si="243"/>
        <v>1-8</v>
      </c>
      <c r="H1466" s="5" t="s">
        <v>1841</v>
      </c>
      <c r="I1466" s="5">
        <f t="shared" si="244"/>
        <v>1</v>
      </c>
      <c r="J1466" s="5">
        <f t="shared" si="245"/>
        <v>2022</v>
      </c>
      <c r="K1466" s="5">
        <f t="shared" si="246"/>
        <v>21</v>
      </c>
      <c r="L1466" s="7">
        <f t="shared" si="247"/>
        <v>44582</v>
      </c>
      <c r="M1466" s="5" t="s">
        <v>1841</v>
      </c>
      <c r="R1466" s="5" t="s">
        <v>271</v>
      </c>
      <c r="S1466" s="5" t="s">
        <v>168</v>
      </c>
      <c r="T1466" s="5" t="s">
        <v>169</v>
      </c>
      <c r="U1466" s="5" t="s">
        <v>850</v>
      </c>
      <c r="V1466" s="5" t="str">
        <f t="shared" si="248"/>
        <v>china railway n° 10 engineering group co., ltd sucursal del peru</v>
      </c>
      <c r="W1466" s="5" t="str">
        <f t="shared" si="249"/>
        <v>CHINA RAILWAY N° 10 ENGINEERING GROUP CO., LTD SUCURSAL DEL PERU</v>
      </c>
      <c r="X1466" s="5" t="str">
        <f t="shared" si="250"/>
        <v>China Railway N° 10 Engineering Group Co., Ltd Sucursal Del Peru</v>
      </c>
      <c r="Y1466" s="5">
        <v>20601116082</v>
      </c>
      <c r="Z1466" s="5" t="s">
        <v>34</v>
      </c>
      <c r="AA1466" s="5" t="s">
        <v>35</v>
      </c>
      <c r="AD1466" s="5" t="s">
        <v>36</v>
      </c>
      <c r="AE1466" s="5">
        <v>377.97</v>
      </c>
      <c r="AF1466" s="5">
        <v>0</v>
      </c>
      <c r="AG1466" s="5">
        <v>68.03</v>
      </c>
      <c r="AH1466" s="5">
        <f t="shared" si="251"/>
        <v>446</v>
      </c>
    </row>
    <row r="1467" spans="1:34" x14ac:dyDescent="0.25">
      <c r="A1467" s="5">
        <v>1452</v>
      </c>
      <c r="B1467" s="5" t="s">
        <v>29</v>
      </c>
      <c r="C1467" s="5" t="s">
        <v>38</v>
      </c>
      <c r="D1467" s="5" t="s">
        <v>1852</v>
      </c>
      <c r="E1467" s="15" t="str">
        <f t="shared" si="252"/>
        <v>F001</v>
      </c>
      <c r="F1467" s="15" t="str">
        <f t="shared" si="242"/>
        <v>8199</v>
      </c>
      <c r="G1467" s="15" t="str">
        <f t="shared" si="243"/>
        <v>1-8</v>
      </c>
      <c r="H1467" s="5" t="s">
        <v>1841</v>
      </c>
      <c r="I1467" s="5">
        <f t="shared" si="244"/>
        <v>1</v>
      </c>
      <c r="J1467" s="5">
        <f t="shared" si="245"/>
        <v>2022</v>
      </c>
      <c r="K1467" s="5">
        <f t="shared" si="246"/>
        <v>21</v>
      </c>
      <c r="L1467" s="7">
        <f t="shared" si="247"/>
        <v>44582</v>
      </c>
      <c r="M1467" s="5" t="s">
        <v>1841</v>
      </c>
      <c r="U1467" s="5" t="s">
        <v>1853</v>
      </c>
      <c r="V1467" s="5" t="str">
        <f t="shared" si="248"/>
        <v>alex fernandez gonzalez</v>
      </c>
      <c r="W1467" s="5" t="str">
        <f t="shared" si="249"/>
        <v>ALEX FERNANDEZ GONZALEZ</v>
      </c>
      <c r="X1467" s="5" t="str">
        <f t="shared" si="250"/>
        <v>Alex Fernandez Gonzalez</v>
      </c>
      <c r="Y1467" s="5">
        <v>10408745280</v>
      </c>
      <c r="Z1467" s="5" t="s">
        <v>34</v>
      </c>
      <c r="AA1467" s="5" t="s">
        <v>35</v>
      </c>
      <c r="AD1467" s="5" t="s">
        <v>36</v>
      </c>
      <c r="AE1467" s="5">
        <v>446.61</v>
      </c>
      <c r="AF1467" s="5">
        <v>0</v>
      </c>
      <c r="AG1467" s="5">
        <v>80.39</v>
      </c>
      <c r="AH1467" s="5">
        <f t="shared" si="251"/>
        <v>527</v>
      </c>
    </row>
    <row r="1468" spans="1:34" x14ac:dyDescent="0.25">
      <c r="A1468" s="5">
        <v>1453</v>
      </c>
      <c r="B1468" s="5" t="s">
        <v>29</v>
      </c>
      <c r="C1468" s="5" t="s">
        <v>38</v>
      </c>
      <c r="D1468" s="5" t="s">
        <v>1854</v>
      </c>
      <c r="E1468" s="15" t="str">
        <f t="shared" si="252"/>
        <v>F001</v>
      </c>
      <c r="F1468" s="15" t="str">
        <f t="shared" si="242"/>
        <v>8198</v>
      </c>
      <c r="G1468" s="15" t="str">
        <f t="shared" si="243"/>
        <v>1-8</v>
      </c>
      <c r="H1468" s="5" t="s">
        <v>1841</v>
      </c>
      <c r="I1468" s="5">
        <f t="shared" si="244"/>
        <v>1</v>
      </c>
      <c r="J1468" s="5">
        <f t="shared" si="245"/>
        <v>2022</v>
      </c>
      <c r="K1468" s="5">
        <f t="shared" si="246"/>
        <v>21</v>
      </c>
      <c r="L1468" s="7">
        <f t="shared" si="247"/>
        <v>44582</v>
      </c>
      <c r="M1468" s="5" t="s">
        <v>1841</v>
      </c>
      <c r="U1468" s="5" t="s">
        <v>1853</v>
      </c>
      <c r="V1468" s="5" t="str">
        <f t="shared" si="248"/>
        <v>alex fernandez gonzalez</v>
      </c>
      <c r="W1468" s="5" t="str">
        <f t="shared" si="249"/>
        <v>ALEX FERNANDEZ GONZALEZ</v>
      </c>
      <c r="X1468" s="5" t="str">
        <f t="shared" si="250"/>
        <v>Alex Fernandez Gonzalez</v>
      </c>
      <c r="Y1468" s="5">
        <v>10408745280</v>
      </c>
      <c r="Z1468" s="5" t="s">
        <v>34</v>
      </c>
      <c r="AA1468" s="5" t="s">
        <v>35</v>
      </c>
      <c r="AD1468" s="5" t="s">
        <v>36</v>
      </c>
      <c r="AE1468" s="5">
        <v>446.61</v>
      </c>
      <c r="AF1468" s="5">
        <v>0</v>
      </c>
      <c r="AG1468" s="5">
        <v>80.39</v>
      </c>
      <c r="AH1468" s="5">
        <f t="shared" si="251"/>
        <v>527</v>
      </c>
    </row>
    <row r="1469" spans="1:34" x14ac:dyDescent="0.25">
      <c r="A1469" s="5">
        <v>1454</v>
      </c>
      <c r="B1469" s="5" t="s">
        <v>97</v>
      </c>
      <c r="C1469" s="5" t="s">
        <v>1086</v>
      </c>
      <c r="D1469" s="5" t="s">
        <v>1855</v>
      </c>
      <c r="E1469" s="15" t="str">
        <f t="shared" si="252"/>
        <v>FC04</v>
      </c>
      <c r="F1469" s="15" t="str">
        <f t="shared" si="242"/>
        <v>04-58</v>
      </c>
      <c r="G1469" s="15" t="str">
        <f t="shared" si="243"/>
        <v>4-5</v>
      </c>
      <c r="H1469" s="5" t="s">
        <v>1841</v>
      </c>
      <c r="I1469" s="5">
        <f t="shared" si="244"/>
        <v>1</v>
      </c>
      <c r="J1469" s="5">
        <f t="shared" si="245"/>
        <v>2022</v>
      </c>
      <c r="K1469" s="5">
        <f t="shared" si="246"/>
        <v>21</v>
      </c>
      <c r="L1469" s="7">
        <f t="shared" si="247"/>
        <v>44582</v>
      </c>
      <c r="N1469" s="5" t="s">
        <v>1856</v>
      </c>
      <c r="R1469" s="5" t="s">
        <v>469</v>
      </c>
      <c r="S1469" s="5" t="s">
        <v>61</v>
      </c>
      <c r="T1469" s="5" t="s">
        <v>469</v>
      </c>
      <c r="U1469" s="5" t="s">
        <v>1813</v>
      </c>
      <c r="V1469" s="5" t="str">
        <f t="shared" si="248"/>
        <v>"ccubasdi ingenieria &amp; construccion e.i.r.l."</v>
      </c>
      <c r="W1469" s="5" t="str">
        <f t="shared" si="249"/>
        <v>"CCUBASDI INGENIERIA &amp; CONSTRUCCION E.I.R.L."</v>
      </c>
      <c r="X1469" s="5" t="str">
        <f t="shared" si="250"/>
        <v>"Ccubasdi Ingenieria &amp; Construccion E.I.R.L."</v>
      </c>
      <c r="Y1469" s="5">
        <v>20601738873</v>
      </c>
      <c r="Z1469" s="5" t="s">
        <v>34</v>
      </c>
      <c r="AA1469" s="5" t="s">
        <v>35</v>
      </c>
      <c r="AE1469" s="5">
        <v>-377.97</v>
      </c>
      <c r="AF1469" s="5">
        <v>0</v>
      </c>
      <c r="AG1469" s="5">
        <v>-68.03</v>
      </c>
      <c r="AH1469" s="5">
        <f t="shared" si="251"/>
        <v>-446</v>
      </c>
    </row>
    <row r="1470" spans="1:34" x14ac:dyDescent="0.25">
      <c r="A1470" s="5">
        <v>1455</v>
      </c>
      <c r="B1470" s="5" t="s">
        <v>49</v>
      </c>
      <c r="C1470" s="5" t="s">
        <v>30</v>
      </c>
      <c r="D1470" s="5" t="s">
        <v>1857</v>
      </c>
      <c r="E1470" s="15" t="str">
        <f t="shared" si="252"/>
        <v>B003</v>
      </c>
      <c r="F1470" s="15" t="str">
        <f t="shared" si="242"/>
        <v>12441</v>
      </c>
      <c r="G1470" s="15" t="str">
        <f t="shared" si="243"/>
        <v>3-1</v>
      </c>
      <c r="H1470" s="5" t="s">
        <v>1841</v>
      </c>
      <c r="I1470" s="5">
        <f t="shared" si="244"/>
        <v>1</v>
      </c>
      <c r="J1470" s="5">
        <f t="shared" si="245"/>
        <v>2022</v>
      </c>
      <c r="K1470" s="5">
        <f t="shared" si="246"/>
        <v>21</v>
      </c>
      <c r="L1470" s="7">
        <f t="shared" si="247"/>
        <v>44582</v>
      </c>
      <c r="M1470" s="5" t="s">
        <v>1841</v>
      </c>
      <c r="U1470" s="5" t="s">
        <v>33</v>
      </c>
      <c r="V1470" s="5" t="str">
        <f t="shared" si="248"/>
        <v>clientes - varios</v>
      </c>
      <c r="W1470" s="5" t="str">
        <f t="shared" si="249"/>
        <v>CLIENTES - VARIOS</v>
      </c>
      <c r="X1470" s="5" t="str">
        <f t="shared" si="250"/>
        <v>Clientes - Varios</v>
      </c>
      <c r="Y1470" s="5">
        <v>99999999</v>
      </c>
      <c r="Z1470" s="5" t="s">
        <v>34</v>
      </c>
      <c r="AA1470" s="5" t="s">
        <v>35</v>
      </c>
      <c r="AD1470" s="5" t="s">
        <v>36</v>
      </c>
      <c r="AE1470" s="5">
        <v>16.95</v>
      </c>
      <c r="AF1470" s="5">
        <v>0</v>
      </c>
      <c r="AG1470" s="5">
        <v>3.05</v>
      </c>
      <c r="AH1470" s="5">
        <f t="shared" si="251"/>
        <v>20</v>
      </c>
    </row>
    <row r="1471" spans="1:34" x14ac:dyDescent="0.25">
      <c r="A1471" s="5">
        <v>1456</v>
      </c>
      <c r="B1471" s="5" t="s">
        <v>29</v>
      </c>
      <c r="C1471" s="5" t="s">
        <v>30</v>
      </c>
      <c r="D1471" s="5" t="s">
        <v>1858</v>
      </c>
      <c r="E1471" s="15" t="str">
        <f t="shared" si="252"/>
        <v>B001</v>
      </c>
      <c r="F1471" s="15" t="str">
        <f t="shared" si="242"/>
        <v>16927</v>
      </c>
      <c r="G1471" s="15" t="str">
        <f t="shared" si="243"/>
        <v>1-1</v>
      </c>
      <c r="H1471" s="5" t="s">
        <v>1841</v>
      </c>
      <c r="I1471" s="5">
        <f t="shared" si="244"/>
        <v>1</v>
      </c>
      <c r="J1471" s="5">
        <f t="shared" si="245"/>
        <v>2022</v>
      </c>
      <c r="K1471" s="5">
        <f t="shared" si="246"/>
        <v>21</v>
      </c>
      <c r="L1471" s="7">
        <f t="shared" si="247"/>
        <v>44582</v>
      </c>
      <c r="M1471" s="5" t="s">
        <v>1841</v>
      </c>
      <c r="U1471" s="5" t="s">
        <v>33</v>
      </c>
      <c r="V1471" s="5" t="str">
        <f t="shared" si="248"/>
        <v>clientes - varios</v>
      </c>
      <c r="W1471" s="5" t="str">
        <f t="shared" si="249"/>
        <v>CLIENTES - VARIOS</v>
      </c>
      <c r="X1471" s="5" t="str">
        <f t="shared" si="250"/>
        <v>Clientes - Varios</v>
      </c>
      <c r="Y1471" s="5">
        <v>99999999</v>
      </c>
      <c r="Z1471" s="5" t="s">
        <v>34</v>
      </c>
      <c r="AA1471" s="5" t="s">
        <v>35</v>
      </c>
      <c r="AD1471" s="5" t="s">
        <v>36</v>
      </c>
      <c r="AE1471" s="5">
        <v>166.95</v>
      </c>
      <c r="AF1471" s="5">
        <v>0</v>
      </c>
      <c r="AG1471" s="5">
        <v>30.05</v>
      </c>
      <c r="AH1471" s="5">
        <f t="shared" si="251"/>
        <v>197</v>
      </c>
    </row>
    <row r="1472" spans="1:34" x14ac:dyDescent="0.25">
      <c r="A1472" s="5">
        <v>1457</v>
      </c>
      <c r="B1472" s="5" t="s">
        <v>29</v>
      </c>
      <c r="C1472" s="5" t="s">
        <v>38</v>
      </c>
      <c r="D1472" s="5" t="s">
        <v>1859</v>
      </c>
      <c r="E1472" s="15" t="str">
        <f t="shared" si="252"/>
        <v>F001</v>
      </c>
      <c r="F1472" s="15" t="str">
        <f t="shared" si="242"/>
        <v>8197</v>
      </c>
      <c r="G1472" s="15" t="str">
        <f t="shared" si="243"/>
        <v>1-8</v>
      </c>
      <c r="H1472" s="5" t="s">
        <v>1841</v>
      </c>
      <c r="I1472" s="5">
        <f t="shared" si="244"/>
        <v>1</v>
      </c>
      <c r="J1472" s="5">
        <f t="shared" si="245"/>
        <v>2022</v>
      </c>
      <c r="K1472" s="5">
        <f t="shared" si="246"/>
        <v>21</v>
      </c>
      <c r="L1472" s="7">
        <f t="shared" si="247"/>
        <v>44582</v>
      </c>
      <c r="M1472" s="5" t="s">
        <v>1841</v>
      </c>
      <c r="U1472" s="5" t="s">
        <v>1326</v>
      </c>
      <c r="V1472" s="5" t="str">
        <f t="shared" si="248"/>
        <v>tecniservicios ascate eirl</v>
      </c>
      <c r="W1472" s="5" t="str">
        <f t="shared" si="249"/>
        <v>TECNISERVICIOS ASCATE EIRL</v>
      </c>
      <c r="X1472" s="5" t="str">
        <f t="shared" si="250"/>
        <v>Tecniservicios Ascate Eirl</v>
      </c>
      <c r="Y1472" s="5">
        <v>20608391232</v>
      </c>
      <c r="Z1472" s="5" t="s">
        <v>34</v>
      </c>
      <c r="AA1472" s="5" t="s">
        <v>35</v>
      </c>
      <c r="AD1472" s="5" t="s">
        <v>36</v>
      </c>
      <c r="AE1472" s="5">
        <v>847.46</v>
      </c>
      <c r="AF1472" s="5">
        <v>0</v>
      </c>
      <c r="AG1472" s="5">
        <v>152.54</v>
      </c>
      <c r="AH1472" s="5">
        <f t="shared" si="251"/>
        <v>1000</v>
      </c>
    </row>
    <row r="1473" spans="1:34" x14ac:dyDescent="0.25">
      <c r="A1473" s="5">
        <v>1458</v>
      </c>
      <c r="B1473" s="5" t="s">
        <v>29</v>
      </c>
      <c r="C1473" s="5" t="s">
        <v>38</v>
      </c>
      <c r="D1473" s="5" t="s">
        <v>1860</v>
      </c>
      <c r="E1473" s="15" t="str">
        <f t="shared" si="252"/>
        <v>F001</v>
      </c>
      <c r="F1473" s="15" t="str">
        <f t="shared" si="242"/>
        <v>8196</v>
      </c>
      <c r="G1473" s="15" t="str">
        <f t="shared" si="243"/>
        <v>1-8</v>
      </c>
      <c r="H1473" s="5" t="s">
        <v>1841</v>
      </c>
      <c r="I1473" s="5">
        <f t="shared" si="244"/>
        <v>1</v>
      </c>
      <c r="J1473" s="5">
        <f t="shared" si="245"/>
        <v>2022</v>
      </c>
      <c r="K1473" s="5">
        <f t="shared" si="246"/>
        <v>21</v>
      </c>
      <c r="L1473" s="7">
        <f t="shared" si="247"/>
        <v>44582</v>
      </c>
      <c r="M1473" s="5" t="s">
        <v>1841</v>
      </c>
      <c r="R1473" s="5" t="s">
        <v>41</v>
      </c>
      <c r="S1473" s="5" t="s">
        <v>40</v>
      </c>
      <c r="T1473" s="5" t="s">
        <v>41</v>
      </c>
      <c r="U1473" s="5" t="s">
        <v>958</v>
      </c>
      <c r="V1473" s="5" t="str">
        <f t="shared" si="248"/>
        <v>empresa de transportes turismo batangrande srl</v>
      </c>
      <c r="W1473" s="5" t="str">
        <f t="shared" si="249"/>
        <v>EMPRESA DE TRANSPORTES TURISMO BATANGRANDE SRL</v>
      </c>
      <c r="X1473" s="5" t="str">
        <f t="shared" si="250"/>
        <v>Empresa De Transportes Turismo Batangrande Srl</v>
      </c>
      <c r="Y1473" s="5">
        <v>20212390624</v>
      </c>
      <c r="Z1473" s="5" t="s">
        <v>34</v>
      </c>
      <c r="AA1473" s="5" t="s">
        <v>35</v>
      </c>
      <c r="AD1473" s="5" t="s">
        <v>36</v>
      </c>
      <c r="AE1473" s="5">
        <v>364.41</v>
      </c>
      <c r="AF1473" s="5">
        <v>0</v>
      </c>
      <c r="AG1473" s="5">
        <v>65.59</v>
      </c>
      <c r="AH1473" s="5">
        <f t="shared" si="251"/>
        <v>430</v>
      </c>
    </row>
    <row r="1474" spans="1:34" x14ac:dyDescent="0.25">
      <c r="A1474" s="5">
        <v>1459</v>
      </c>
      <c r="B1474" s="5" t="s">
        <v>29</v>
      </c>
      <c r="C1474" s="5" t="s">
        <v>38</v>
      </c>
      <c r="D1474" s="5" t="s">
        <v>1861</v>
      </c>
      <c r="E1474" s="15" t="str">
        <f t="shared" si="252"/>
        <v>F001</v>
      </c>
      <c r="F1474" s="15" t="str">
        <f t="shared" si="242"/>
        <v>8195</v>
      </c>
      <c r="G1474" s="15" t="str">
        <f t="shared" si="243"/>
        <v>1-8</v>
      </c>
      <c r="H1474" s="5" t="s">
        <v>1841</v>
      </c>
      <c r="I1474" s="5">
        <f t="shared" si="244"/>
        <v>1</v>
      </c>
      <c r="J1474" s="5">
        <f t="shared" si="245"/>
        <v>2022</v>
      </c>
      <c r="K1474" s="5">
        <f t="shared" si="246"/>
        <v>21</v>
      </c>
      <c r="L1474" s="7">
        <f t="shared" si="247"/>
        <v>44582</v>
      </c>
      <c r="M1474" s="5" t="s">
        <v>1841</v>
      </c>
      <c r="R1474" s="5" t="s">
        <v>41</v>
      </c>
      <c r="S1474" s="5" t="s">
        <v>40</v>
      </c>
      <c r="T1474" s="5" t="s">
        <v>41</v>
      </c>
      <c r="U1474" s="5" t="s">
        <v>106</v>
      </c>
      <c r="V1474" s="5" t="str">
        <f t="shared" si="248"/>
        <v>casiano maco segundo baltazar</v>
      </c>
      <c r="W1474" s="5" t="str">
        <f t="shared" si="249"/>
        <v>CASIANO MACO SEGUNDO BALTAZAR</v>
      </c>
      <c r="X1474" s="5" t="str">
        <f t="shared" si="250"/>
        <v>Casiano Maco Segundo Baltazar</v>
      </c>
      <c r="Y1474" s="5">
        <v>10432479388</v>
      </c>
      <c r="Z1474" s="5" t="s">
        <v>34</v>
      </c>
      <c r="AA1474" s="5" t="s">
        <v>35</v>
      </c>
      <c r="AD1474" s="5" t="s">
        <v>36</v>
      </c>
      <c r="AE1474" s="5">
        <v>108.47</v>
      </c>
      <c r="AF1474" s="5">
        <v>0</v>
      </c>
      <c r="AG1474" s="5">
        <v>19.53</v>
      </c>
      <c r="AH1474" s="5">
        <f t="shared" si="251"/>
        <v>128</v>
      </c>
    </row>
    <row r="1475" spans="1:34" x14ac:dyDescent="0.25">
      <c r="A1475" s="5">
        <v>1460</v>
      </c>
      <c r="B1475" s="5" t="s">
        <v>29</v>
      </c>
      <c r="C1475" s="5" t="s">
        <v>38</v>
      </c>
      <c r="D1475" s="5" t="s">
        <v>1862</v>
      </c>
      <c r="E1475" s="15" t="str">
        <f t="shared" si="252"/>
        <v>F001</v>
      </c>
      <c r="F1475" s="15" t="str">
        <f t="shared" si="242"/>
        <v>8194</v>
      </c>
      <c r="G1475" s="15" t="str">
        <f t="shared" si="243"/>
        <v>1-8</v>
      </c>
      <c r="H1475" s="5" t="s">
        <v>1841</v>
      </c>
      <c r="I1475" s="5">
        <f t="shared" si="244"/>
        <v>1</v>
      </c>
      <c r="J1475" s="5">
        <f t="shared" si="245"/>
        <v>2022</v>
      </c>
      <c r="K1475" s="5">
        <f t="shared" si="246"/>
        <v>21</v>
      </c>
      <c r="L1475" s="7">
        <f t="shared" si="247"/>
        <v>44582</v>
      </c>
      <c r="M1475" s="5" t="s">
        <v>1841</v>
      </c>
      <c r="R1475" s="5" t="s">
        <v>41</v>
      </c>
      <c r="S1475" s="5" t="s">
        <v>40</v>
      </c>
      <c r="T1475" s="5" t="s">
        <v>41</v>
      </c>
      <c r="U1475" s="5" t="s">
        <v>1499</v>
      </c>
      <c r="V1475" s="5" t="str">
        <f t="shared" si="248"/>
        <v>coronel ramos cleber</v>
      </c>
      <c r="W1475" s="5" t="str">
        <f t="shared" si="249"/>
        <v>CORONEL RAMOS CLEBER</v>
      </c>
      <c r="X1475" s="5" t="str">
        <f t="shared" si="250"/>
        <v>Coronel Ramos Cleber</v>
      </c>
      <c r="Y1475" s="5">
        <v>10400491530</v>
      </c>
      <c r="Z1475" s="5" t="s">
        <v>34</v>
      </c>
      <c r="AA1475" s="5" t="s">
        <v>35</v>
      </c>
      <c r="AD1475" s="5" t="s">
        <v>36</v>
      </c>
      <c r="AE1475" s="5">
        <v>381.36</v>
      </c>
      <c r="AF1475" s="5">
        <v>0</v>
      </c>
      <c r="AG1475" s="5">
        <v>68.64</v>
      </c>
      <c r="AH1475" s="5">
        <f t="shared" si="251"/>
        <v>450</v>
      </c>
    </row>
    <row r="1476" spans="1:34" x14ac:dyDescent="0.25">
      <c r="A1476" s="5">
        <v>1461</v>
      </c>
      <c r="B1476" s="5" t="s">
        <v>29</v>
      </c>
      <c r="C1476" s="5" t="s">
        <v>30</v>
      </c>
      <c r="D1476" s="5" t="s">
        <v>1863</v>
      </c>
      <c r="E1476" s="15" t="str">
        <f t="shared" si="252"/>
        <v>B001</v>
      </c>
      <c r="F1476" s="15" t="str">
        <f t="shared" si="242"/>
        <v>16926</v>
      </c>
      <c r="G1476" s="15" t="str">
        <f t="shared" si="243"/>
        <v>1-1</v>
      </c>
      <c r="H1476" s="5" t="s">
        <v>1841</v>
      </c>
      <c r="I1476" s="5">
        <f t="shared" si="244"/>
        <v>1</v>
      </c>
      <c r="J1476" s="5">
        <f t="shared" si="245"/>
        <v>2022</v>
      </c>
      <c r="K1476" s="5">
        <f t="shared" si="246"/>
        <v>21</v>
      </c>
      <c r="L1476" s="7">
        <f t="shared" si="247"/>
        <v>44582</v>
      </c>
      <c r="M1476" s="5" t="s">
        <v>1841</v>
      </c>
      <c r="U1476" s="5" t="s">
        <v>33</v>
      </c>
      <c r="V1476" s="5" t="str">
        <f t="shared" si="248"/>
        <v>clientes - varios</v>
      </c>
      <c r="W1476" s="5" t="str">
        <f t="shared" si="249"/>
        <v>CLIENTES - VARIOS</v>
      </c>
      <c r="X1476" s="5" t="str">
        <f t="shared" si="250"/>
        <v>Clientes - Varios</v>
      </c>
      <c r="Y1476" s="5">
        <v>99999999</v>
      </c>
      <c r="Z1476" s="5" t="s">
        <v>34</v>
      </c>
      <c r="AA1476" s="5" t="s">
        <v>35</v>
      </c>
      <c r="AD1476" s="5" t="s">
        <v>36</v>
      </c>
      <c r="AE1476" s="5">
        <v>84.75</v>
      </c>
      <c r="AF1476" s="5">
        <v>0</v>
      </c>
      <c r="AG1476" s="5">
        <v>15.25</v>
      </c>
      <c r="AH1476" s="5">
        <f t="shared" si="251"/>
        <v>100</v>
      </c>
    </row>
    <row r="1477" spans="1:34" x14ac:dyDescent="0.25">
      <c r="A1477" s="5">
        <v>1462</v>
      </c>
      <c r="B1477" s="5" t="s">
        <v>29</v>
      </c>
      <c r="C1477" s="5" t="s">
        <v>38</v>
      </c>
      <c r="D1477" s="5" t="s">
        <v>1864</v>
      </c>
      <c r="E1477" s="15" t="str">
        <f t="shared" si="252"/>
        <v>F001</v>
      </c>
      <c r="F1477" s="15" t="str">
        <f t="shared" si="242"/>
        <v>8193</v>
      </c>
      <c r="G1477" s="15" t="str">
        <f t="shared" si="243"/>
        <v>1-8</v>
      </c>
      <c r="H1477" s="5" t="s">
        <v>1841</v>
      </c>
      <c r="I1477" s="5">
        <f t="shared" si="244"/>
        <v>1</v>
      </c>
      <c r="J1477" s="5">
        <f t="shared" si="245"/>
        <v>2022</v>
      </c>
      <c r="K1477" s="5">
        <f t="shared" si="246"/>
        <v>21</v>
      </c>
      <c r="L1477" s="7">
        <f t="shared" si="247"/>
        <v>44582</v>
      </c>
      <c r="M1477" s="5" t="s">
        <v>1841</v>
      </c>
      <c r="R1477" s="5" t="s">
        <v>271</v>
      </c>
      <c r="S1477" s="5" t="s">
        <v>168</v>
      </c>
      <c r="T1477" s="5" t="s">
        <v>169</v>
      </c>
      <c r="U1477" s="5" t="s">
        <v>676</v>
      </c>
      <c r="V1477" s="5" t="str">
        <f t="shared" si="248"/>
        <v>benicorp s.a.c.</v>
      </c>
      <c r="W1477" s="5" t="str">
        <f t="shared" si="249"/>
        <v>BENICORP S.A.C.</v>
      </c>
      <c r="X1477" s="5" t="str">
        <f t="shared" si="250"/>
        <v>Benicorp S.A.C.</v>
      </c>
      <c r="Y1477" s="5">
        <v>20601152291</v>
      </c>
      <c r="Z1477" s="5" t="s">
        <v>34</v>
      </c>
      <c r="AA1477" s="5" t="s">
        <v>35</v>
      </c>
      <c r="AD1477" s="5" t="s">
        <v>36</v>
      </c>
      <c r="AE1477" s="5">
        <v>84.75</v>
      </c>
      <c r="AF1477" s="5">
        <v>0</v>
      </c>
      <c r="AG1477" s="5">
        <v>15.25</v>
      </c>
      <c r="AH1477" s="5">
        <f t="shared" si="251"/>
        <v>100</v>
      </c>
    </row>
    <row r="1478" spans="1:34" x14ac:dyDescent="0.25">
      <c r="A1478" s="5">
        <v>1463</v>
      </c>
      <c r="B1478" s="5" t="s">
        <v>29</v>
      </c>
      <c r="C1478" s="5" t="s">
        <v>38</v>
      </c>
      <c r="D1478" s="5" t="s">
        <v>1865</v>
      </c>
      <c r="E1478" s="15" t="str">
        <f t="shared" si="252"/>
        <v>F001</v>
      </c>
      <c r="F1478" s="15" t="str">
        <f t="shared" si="242"/>
        <v>8192</v>
      </c>
      <c r="G1478" s="15" t="str">
        <f t="shared" si="243"/>
        <v>1-8</v>
      </c>
      <c r="H1478" s="5" t="s">
        <v>1841</v>
      </c>
      <c r="I1478" s="5">
        <f t="shared" si="244"/>
        <v>1</v>
      </c>
      <c r="J1478" s="5">
        <f t="shared" si="245"/>
        <v>2022</v>
      </c>
      <c r="K1478" s="5">
        <f t="shared" si="246"/>
        <v>21</v>
      </c>
      <c r="L1478" s="7">
        <f t="shared" si="247"/>
        <v>44582</v>
      </c>
      <c r="M1478" s="5" t="s">
        <v>1841</v>
      </c>
      <c r="R1478" s="5" t="s">
        <v>271</v>
      </c>
      <c r="S1478" s="5" t="s">
        <v>168</v>
      </c>
      <c r="T1478" s="5" t="s">
        <v>169</v>
      </c>
      <c r="U1478" s="5" t="s">
        <v>676</v>
      </c>
      <c r="V1478" s="5" t="str">
        <f t="shared" si="248"/>
        <v>benicorp s.a.c.</v>
      </c>
      <c r="W1478" s="5" t="str">
        <f t="shared" si="249"/>
        <v>BENICORP S.A.C.</v>
      </c>
      <c r="X1478" s="5" t="str">
        <f t="shared" si="250"/>
        <v>Benicorp S.A.C.</v>
      </c>
      <c r="Y1478" s="5">
        <v>20601152291</v>
      </c>
      <c r="Z1478" s="5" t="s">
        <v>34</v>
      </c>
      <c r="AA1478" s="5" t="s">
        <v>35</v>
      </c>
      <c r="AD1478" s="5" t="s">
        <v>36</v>
      </c>
      <c r="AE1478" s="5">
        <v>1932.2</v>
      </c>
      <c r="AF1478" s="5">
        <v>0</v>
      </c>
      <c r="AG1478" s="5">
        <v>347.8</v>
      </c>
      <c r="AH1478" s="5">
        <f t="shared" si="251"/>
        <v>2280</v>
      </c>
    </row>
    <row r="1479" spans="1:34" x14ac:dyDescent="0.25">
      <c r="A1479" s="5">
        <v>1464</v>
      </c>
      <c r="B1479" s="5" t="s">
        <v>29</v>
      </c>
      <c r="C1479" s="5" t="s">
        <v>38</v>
      </c>
      <c r="D1479" s="5" t="s">
        <v>1866</v>
      </c>
      <c r="E1479" s="15" t="str">
        <f t="shared" si="252"/>
        <v>F001</v>
      </c>
      <c r="F1479" s="15" t="str">
        <f t="shared" si="242"/>
        <v>8191</v>
      </c>
      <c r="G1479" s="15" t="str">
        <f t="shared" si="243"/>
        <v>1-8</v>
      </c>
      <c r="H1479" s="5" t="s">
        <v>1841</v>
      </c>
      <c r="I1479" s="5">
        <f t="shared" si="244"/>
        <v>1</v>
      </c>
      <c r="J1479" s="5">
        <f t="shared" si="245"/>
        <v>2022</v>
      </c>
      <c r="K1479" s="5">
        <f t="shared" si="246"/>
        <v>21</v>
      </c>
      <c r="L1479" s="7">
        <f t="shared" si="247"/>
        <v>44582</v>
      </c>
      <c r="M1479" s="5" t="s">
        <v>1841</v>
      </c>
      <c r="R1479" s="5" t="s">
        <v>695</v>
      </c>
      <c r="S1479" s="5" t="s">
        <v>61</v>
      </c>
      <c r="T1479" s="5" t="s">
        <v>695</v>
      </c>
      <c r="U1479" s="5" t="s">
        <v>696</v>
      </c>
      <c r="V1479" s="5" t="str">
        <f t="shared" si="248"/>
        <v>empresa de transportes turistico &amp; servicios señor del costado s.a.c.</v>
      </c>
      <c r="W1479" s="5" t="str">
        <f t="shared" si="249"/>
        <v>EMPRESA DE TRANSPORTES TURISTICO &amp; SERVICIOS SEÑOR DEL COSTADO S.A.C.</v>
      </c>
      <c r="X1479" s="5" t="str">
        <f t="shared" si="250"/>
        <v>Empresa De Transportes Turistico &amp; Servicios Señor Del Costado S.A.C.</v>
      </c>
      <c r="Y1479" s="5">
        <v>20606636394</v>
      </c>
      <c r="Z1479" s="5" t="s">
        <v>34</v>
      </c>
      <c r="AA1479" s="5" t="s">
        <v>35</v>
      </c>
      <c r="AD1479" s="5" t="s">
        <v>36</v>
      </c>
      <c r="AE1479" s="5">
        <v>117.8</v>
      </c>
      <c r="AF1479" s="5">
        <v>0</v>
      </c>
      <c r="AG1479" s="5">
        <v>21.2</v>
      </c>
      <c r="AH1479" s="5">
        <f t="shared" si="251"/>
        <v>139</v>
      </c>
    </row>
    <row r="1480" spans="1:34" x14ac:dyDescent="0.25">
      <c r="A1480" s="5">
        <v>1465</v>
      </c>
      <c r="B1480" s="5" t="s">
        <v>55</v>
      </c>
      <c r="C1480" s="5" t="s">
        <v>38</v>
      </c>
      <c r="D1480" s="5" t="s">
        <v>1867</v>
      </c>
      <c r="E1480" s="15" t="str">
        <f t="shared" si="252"/>
        <v>F002</v>
      </c>
      <c r="F1480" s="15" t="str">
        <f t="shared" si="242"/>
        <v>3438</v>
      </c>
      <c r="G1480" s="15" t="str">
        <f t="shared" si="243"/>
        <v>2-3</v>
      </c>
      <c r="H1480" s="5" t="s">
        <v>1841</v>
      </c>
      <c r="I1480" s="5">
        <f t="shared" si="244"/>
        <v>1</v>
      </c>
      <c r="J1480" s="5">
        <f t="shared" si="245"/>
        <v>2022</v>
      </c>
      <c r="K1480" s="5">
        <f t="shared" si="246"/>
        <v>21</v>
      </c>
      <c r="L1480" s="7">
        <f t="shared" si="247"/>
        <v>44582</v>
      </c>
      <c r="M1480" s="5" t="s">
        <v>1841</v>
      </c>
      <c r="U1480" s="5" t="s">
        <v>312</v>
      </c>
      <c r="V1480" s="5" t="str">
        <f t="shared" si="248"/>
        <v>inversiones tantalean cayotopa</v>
      </c>
      <c r="W1480" s="5" t="str">
        <f t="shared" si="249"/>
        <v>INVERSIONES TANTALEAN CAYOTOPA</v>
      </c>
      <c r="X1480" s="5" t="str">
        <f t="shared" si="250"/>
        <v>Inversiones Tantalean Cayotopa</v>
      </c>
      <c r="Y1480" s="5">
        <v>20608161296</v>
      </c>
      <c r="Z1480" s="5" t="s">
        <v>34</v>
      </c>
      <c r="AA1480" s="5" t="s">
        <v>35</v>
      </c>
      <c r="AD1480" s="5" t="s">
        <v>36</v>
      </c>
      <c r="AE1480" s="5">
        <v>8.4700000000000006</v>
      </c>
      <c r="AF1480" s="5">
        <v>0</v>
      </c>
      <c r="AG1480" s="5">
        <v>1.53</v>
      </c>
      <c r="AH1480" s="5">
        <f t="shared" si="251"/>
        <v>10</v>
      </c>
    </row>
    <row r="1481" spans="1:34" x14ac:dyDescent="0.25">
      <c r="A1481" s="5">
        <v>1466</v>
      </c>
      <c r="B1481" s="5" t="s">
        <v>29</v>
      </c>
      <c r="C1481" s="5" t="s">
        <v>38</v>
      </c>
      <c r="D1481" s="5" t="s">
        <v>1868</v>
      </c>
      <c r="E1481" s="15" t="str">
        <f t="shared" si="252"/>
        <v>F001</v>
      </c>
      <c r="F1481" s="15" t="str">
        <f t="shared" si="242"/>
        <v>8190</v>
      </c>
      <c r="G1481" s="15" t="str">
        <f t="shared" si="243"/>
        <v>1-8</v>
      </c>
      <c r="H1481" s="5" t="s">
        <v>1841</v>
      </c>
      <c r="I1481" s="5">
        <f t="shared" si="244"/>
        <v>1</v>
      </c>
      <c r="J1481" s="5">
        <f t="shared" si="245"/>
        <v>2022</v>
      </c>
      <c r="K1481" s="5">
        <f t="shared" si="246"/>
        <v>21</v>
      </c>
      <c r="L1481" s="7">
        <f t="shared" si="247"/>
        <v>44582</v>
      </c>
      <c r="M1481" s="5" t="s">
        <v>1841</v>
      </c>
      <c r="U1481" s="5" t="s">
        <v>1849</v>
      </c>
      <c r="V1481" s="5" t="str">
        <f t="shared" si="248"/>
        <v>w.jj bustamante e.i.r.l</v>
      </c>
      <c r="W1481" s="5" t="str">
        <f t="shared" si="249"/>
        <v>W.JJ BUSTAMANTE E.I.R.L</v>
      </c>
      <c r="X1481" s="5" t="str">
        <f t="shared" si="250"/>
        <v>W.Jj Bustamante E.I.R.L</v>
      </c>
      <c r="Y1481" s="5">
        <v>20608852141</v>
      </c>
      <c r="Z1481" s="5" t="s">
        <v>34</v>
      </c>
      <c r="AA1481" s="5" t="s">
        <v>35</v>
      </c>
      <c r="AD1481" s="5" t="s">
        <v>36</v>
      </c>
      <c r="AE1481" s="5">
        <v>987.29</v>
      </c>
      <c r="AF1481" s="5">
        <v>0</v>
      </c>
      <c r="AG1481" s="5">
        <v>177.71</v>
      </c>
      <c r="AH1481" s="5">
        <f t="shared" si="251"/>
        <v>1165</v>
      </c>
    </row>
    <row r="1482" spans="1:34" x14ac:dyDescent="0.25">
      <c r="A1482" s="5">
        <v>1467</v>
      </c>
      <c r="B1482" s="5" t="s">
        <v>29</v>
      </c>
      <c r="C1482" s="5" t="s">
        <v>30</v>
      </c>
      <c r="D1482" s="5" t="s">
        <v>1869</v>
      </c>
      <c r="E1482" s="15" t="str">
        <f t="shared" si="252"/>
        <v>B001</v>
      </c>
      <c r="F1482" s="15" t="str">
        <f t="shared" si="242"/>
        <v>16925</v>
      </c>
      <c r="G1482" s="15" t="str">
        <f t="shared" si="243"/>
        <v>1-1</v>
      </c>
      <c r="H1482" s="5" t="s">
        <v>1841</v>
      </c>
      <c r="I1482" s="5">
        <f t="shared" si="244"/>
        <v>1</v>
      </c>
      <c r="J1482" s="5">
        <f t="shared" si="245"/>
        <v>2022</v>
      </c>
      <c r="K1482" s="5">
        <f t="shared" si="246"/>
        <v>21</v>
      </c>
      <c r="L1482" s="7">
        <f t="shared" si="247"/>
        <v>44582</v>
      </c>
      <c r="M1482" s="5" t="s">
        <v>1841</v>
      </c>
      <c r="U1482" s="5" t="s">
        <v>33</v>
      </c>
      <c r="V1482" s="5" t="str">
        <f t="shared" si="248"/>
        <v>clientes - varios</v>
      </c>
      <c r="W1482" s="5" t="str">
        <f t="shared" si="249"/>
        <v>CLIENTES - VARIOS</v>
      </c>
      <c r="X1482" s="5" t="str">
        <f t="shared" si="250"/>
        <v>Clientes - Varios</v>
      </c>
      <c r="Y1482" s="5">
        <v>99999999</v>
      </c>
      <c r="Z1482" s="5" t="s">
        <v>34</v>
      </c>
      <c r="AA1482" s="5" t="s">
        <v>35</v>
      </c>
      <c r="AD1482" s="5" t="s">
        <v>36</v>
      </c>
      <c r="AE1482" s="5">
        <v>42.37</v>
      </c>
      <c r="AF1482" s="5">
        <v>0</v>
      </c>
      <c r="AG1482" s="5">
        <v>7.63</v>
      </c>
      <c r="AH1482" s="5">
        <f t="shared" si="251"/>
        <v>50</v>
      </c>
    </row>
    <row r="1483" spans="1:34" x14ac:dyDescent="0.25">
      <c r="A1483" s="5">
        <v>1468</v>
      </c>
      <c r="B1483" s="5" t="s">
        <v>29</v>
      </c>
      <c r="C1483" s="5" t="s">
        <v>38</v>
      </c>
      <c r="D1483" s="5" t="s">
        <v>1870</v>
      </c>
      <c r="E1483" s="15" t="str">
        <f t="shared" si="252"/>
        <v>F001</v>
      </c>
      <c r="F1483" s="15" t="str">
        <f t="shared" si="242"/>
        <v>8189</v>
      </c>
      <c r="G1483" s="15" t="str">
        <f t="shared" si="243"/>
        <v>1-8</v>
      </c>
      <c r="H1483" s="5" t="s">
        <v>1841</v>
      </c>
      <c r="I1483" s="5">
        <f t="shared" si="244"/>
        <v>1</v>
      </c>
      <c r="J1483" s="5">
        <f t="shared" si="245"/>
        <v>2022</v>
      </c>
      <c r="K1483" s="5">
        <f t="shared" si="246"/>
        <v>21</v>
      </c>
      <c r="L1483" s="7">
        <f t="shared" si="247"/>
        <v>44582</v>
      </c>
      <c r="M1483" s="5" t="s">
        <v>1841</v>
      </c>
      <c r="R1483" s="5" t="s">
        <v>395</v>
      </c>
      <c r="S1483" s="5" t="s">
        <v>168</v>
      </c>
      <c r="T1483" s="5" t="s">
        <v>169</v>
      </c>
      <c r="U1483" s="5" t="s">
        <v>396</v>
      </c>
      <c r="V1483" s="5" t="str">
        <f t="shared" si="248"/>
        <v>transportes pasamayo s r ltda</v>
      </c>
      <c r="W1483" s="5" t="str">
        <f t="shared" si="249"/>
        <v>TRANSPORTES PASAMAYO S R LTDA</v>
      </c>
      <c r="X1483" s="5" t="str">
        <f t="shared" si="250"/>
        <v>Transportes Pasamayo S R Ltda</v>
      </c>
      <c r="Y1483" s="5">
        <v>20225171719</v>
      </c>
      <c r="Z1483" s="5" t="s">
        <v>34</v>
      </c>
      <c r="AA1483" s="5" t="s">
        <v>35</v>
      </c>
      <c r="AD1483" s="5" t="s">
        <v>36</v>
      </c>
      <c r="AE1483" s="5">
        <v>156.78</v>
      </c>
      <c r="AF1483" s="5">
        <v>0</v>
      </c>
      <c r="AG1483" s="5">
        <v>28.22</v>
      </c>
      <c r="AH1483" s="5">
        <f t="shared" si="251"/>
        <v>185</v>
      </c>
    </row>
    <row r="1484" spans="1:34" x14ac:dyDescent="0.25">
      <c r="A1484" s="5">
        <v>1469</v>
      </c>
      <c r="B1484" s="5" t="s">
        <v>29</v>
      </c>
      <c r="C1484" s="5" t="s">
        <v>30</v>
      </c>
      <c r="D1484" s="5" t="s">
        <v>1871</v>
      </c>
      <c r="E1484" s="15" t="str">
        <f t="shared" si="252"/>
        <v>B001</v>
      </c>
      <c r="F1484" s="15" t="str">
        <f t="shared" si="242"/>
        <v>16924</v>
      </c>
      <c r="G1484" s="15" t="str">
        <f t="shared" si="243"/>
        <v>1-1</v>
      </c>
      <c r="H1484" s="5" t="s">
        <v>1841</v>
      </c>
      <c r="I1484" s="5">
        <f t="shared" si="244"/>
        <v>1</v>
      </c>
      <c r="J1484" s="5">
        <f t="shared" si="245"/>
        <v>2022</v>
      </c>
      <c r="K1484" s="5">
        <f t="shared" si="246"/>
        <v>21</v>
      </c>
      <c r="L1484" s="7">
        <f t="shared" si="247"/>
        <v>44582</v>
      </c>
      <c r="M1484" s="5" t="s">
        <v>1841</v>
      </c>
      <c r="U1484" s="5" t="s">
        <v>33</v>
      </c>
      <c r="V1484" s="5" t="str">
        <f t="shared" si="248"/>
        <v>clientes - varios</v>
      </c>
      <c r="W1484" s="5" t="str">
        <f t="shared" si="249"/>
        <v>CLIENTES - VARIOS</v>
      </c>
      <c r="X1484" s="5" t="str">
        <f t="shared" si="250"/>
        <v>Clientes - Varios</v>
      </c>
      <c r="Y1484" s="5">
        <v>99999999</v>
      </c>
      <c r="Z1484" s="5" t="s">
        <v>34</v>
      </c>
      <c r="AA1484" s="5" t="s">
        <v>35</v>
      </c>
      <c r="AD1484" s="5" t="s">
        <v>36</v>
      </c>
      <c r="AE1484" s="5">
        <v>254.24</v>
      </c>
      <c r="AF1484" s="5">
        <v>0</v>
      </c>
      <c r="AG1484" s="5">
        <v>45.76</v>
      </c>
      <c r="AH1484" s="5">
        <f t="shared" si="251"/>
        <v>300</v>
      </c>
    </row>
    <row r="1485" spans="1:34" x14ac:dyDescent="0.25">
      <c r="A1485" s="5">
        <v>1470</v>
      </c>
      <c r="B1485" s="5" t="s">
        <v>55</v>
      </c>
      <c r="C1485" s="5" t="s">
        <v>38</v>
      </c>
      <c r="D1485" s="5" t="s">
        <v>1872</v>
      </c>
      <c r="E1485" s="15" t="str">
        <f t="shared" si="252"/>
        <v>F002</v>
      </c>
      <c r="F1485" s="15" t="str">
        <f t="shared" si="242"/>
        <v>3437</v>
      </c>
      <c r="G1485" s="15" t="str">
        <f t="shared" si="243"/>
        <v>2-3</v>
      </c>
      <c r="H1485" s="5" t="s">
        <v>1841</v>
      </c>
      <c r="I1485" s="5">
        <f t="shared" si="244"/>
        <v>1</v>
      </c>
      <c r="J1485" s="5">
        <f t="shared" si="245"/>
        <v>2022</v>
      </c>
      <c r="K1485" s="5">
        <f t="shared" si="246"/>
        <v>21</v>
      </c>
      <c r="L1485" s="7">
        <f t="shared" si="247"/>
        <v>44582</v>
      </c>
      <c r="M1485" s="5" t="s">
        <v>1841</v>
      </c>
      <c r="U1485" s="5" t="s">
        <v>1873</v>
      </c>
      <c r="V1485" s="5" t="str">
        <f t="shared" si="248"/>
        <v>jomy contratistas generales s.r.l.</v>
      </c>
      <c r="W1485" s="5" t="str">
        <f t="shared" si="249"/>
        <v>JOMY CONTRATISTAS GENERALES S.R.L.</v>
      </c>
      <c r="X1485" s="5" t="str">
        <f t="shared" si="250"/>
        <v>Jomy Contratistas Generales S.R.L.</v>
      </c>
      <c r="Y1485" s="5">
        <v>20561413917</v>
      </c>
      <c r="Z1485" s="5" t="s">
        <v>34</v>
      </c>
      <c r="AA1485" s="5" t="s">
        <v>35</v>
      </c>
      <c r="AD1485" s="5" t="s">
        <v>36</v>
      </c>
      <c r="AE1485" s="5">
        <v>161.86000000000001</v>
      </c>
      <c r="AF1485" s="5">
        <v>0</v>
      </c>
      <c r="AG1485" s="5">
        <v>29.14</v>
      </c>
      <c r="AH1485" s="5">
        <f t="shared" si="251"/>
        <v>191</v>
      </c>
    </row>
    <row r="1486" spans="1:34" x14ac:dyDescent="0.25">
      <c r="A1486" s="5">
        <v>1471</v>
      </c>
      <c r="B1486" s="5" t="s">
        <v>49</v>
      </c>
      <c r="C1486" s="5" t="s">
        <v>30</v>
      </c>
      <c r="D1486" s="5" t="s">
        <v>1874</v>
      </c>
      <c r="E1486" s="15" t="str">
        <f t="shared" si="252"/>
        <v>B003</v>
      </c>
      <c r="F1486" s="15" t="str">
        <f t="shared" si="242"/>
        <v>12440</v>
      </c>
      <c r="G1486" s="15" t="str">
        <f t="shared" si="243"/>
        <v>3-1</v>
      </c>
      <c r="H1486" s="5" t="s">
        <v>1841</v>
      </c>
      <c r="I1486" s="5">
        <f t="shared" si="244"/>
        <v>1</v>
      </c>
      <c r="J1486" s="5">
        <f t="shared" si="245"/>
        <v>2022</v>
      </c>
      <c r="K1486" s="5">
        <f t="shared" si="246"/>
        <v>21</v>
      </c>
      <c r="L1486" s="7">
        <f t="shared" si="247"/>
        <v>44582</v>
      </c>
      <c r="M1486" s="5" t="s">
        <v>1841</v>
      </c>
      <c r="U1486" s="5" t="s">
        <v>33</v>
      </c>
      <c r="V1486" s="5" t="str">
        <f t="shared" si="248"/>
        <v>clientes - varios</v>
      </c>
      <c r="W1486" s="5" t="str">
        <f t="shared" si="249"/>
        <v>CLIENTES - VARIOS</v>
      </c>
      <c r="X1486" s="5" t="str">
        <f t="shared" si="250"/>
        <v>Clientes - Varios</v>
      </c>
      <c r="Y1486" s="5">
        <v>99999999</v>
      </c>
      <c r="Z1486" s="5" t="s">
        <v>34</v>
      </c>
      <c r="AA1486" s="5" t="s">
        <v>35</v>
      </c>
      <c r="AD1486" s="5" t="s">
        <v>36</v>
      </c>
      <c r="AE1486" s="5">
        <v>11.02</v>
      </c>
      <c r="AF1486" s="5">
        <v>0</v>
      </c>
      <c r="AG1486" s="5">
        <v>1.98</v>
      </c>
      <c r="AH1486" s="5">
        <f t="shared" si="251"/>
        <v>13</v>
      </c>
    </row>
    <row r="1487" spans="1:34" x14ac:dyDescent="0.25">
      <c r="A1487" s="5">
        <v>1472</v>
      </c>
      <c r="B1487" s="5" t="s">
        <v>29</v>
      </c>
      <c r="C1487" s="5" t="s">
        <v>38</v>
      </c>
      <c r="D1487" s="5" t="s">
        <v>1875</v>
      </c>
      <c r="E1487" s="15" t="str">
        <f t="shared" si="252"/>
        <v>F001</v>
      </c>
      <c r="F1487" s="15" t="str">
        <f t="shared" si="242"/>
        <v>8188</v>
      </c>
      <c r="G1487" s="15" t="str">
        <f t="shared" si="243"/>
        <v>1-8</v>
      </c>
      <c r="H1487" s="5" t="s">
        <v>1841</v>
      </c>
      <c r="I1487" s="5">
        <f t="shared" si="244"/>
        <v>1</v>
      </c>
      <c r="J1487" s="5">
        <f t="shared" si="245"/>
        <v>2022</v>
      </c>
      <c r="K1487" s="5">
        <f t="shared" si="246"/>
        <v>21</v>
      </c>
      <c r="L1487" s="7">
        <f t="shared" si="247"/>
        <v>44582</v>
      </c>
      <c r="M1487" s="5" t="s">
        <v>1841</v>
      </c>
      <c r="R1487" s="5" t="s">
        <v>683</v>
      </c>
      <c r="S1487" s="5" t="s">
        <v>61</v>
      </c>
      <c r="T1487" s="5" t="s">
        <v>60</v>
      </c>
      <c r="U1487" s="5" t="s">
        <v>684</v>
      </c>
      <c r="V1487" s="5" t="str">
        <f t="shared" si="248"/>
        <v>hermanos taydelmarc sociedad anonima cerrada</v>
      </c>
      <c r="W1487" s="5" t="str">
        <f t="shared" si="249"/>
        <v>HERMANOS TAYDELMARC SOCIEDAD ANONIMA CERRADA</v>
      </c>
      <c r="X1487" s="5" t="str">
        <f t="shared" si="250"/>
        <v>Hermanos Taydelmarc Sociedad Anonima Cerrada</v>
      </c>
      <c r="Y1487" s="5">
        <v>20601932424</v>
      </c>
      <c r="Z1487" s="5" t="s">
        <v>34</v>
      </c>
      <c r="AA1487" s="5" t="s">
        <v>35</v>
      </c>
      <c r="AD1487" s="5" t="s">
        <v>36</v>
      </c>
      <c r="AE1487" s="5">
        <v>127.12</v>
      </c>
      <c r="AF1487" s="5">
        <v>0</v>
      </c>
      <c r="AG1487" s="5">
        <v>22.88</v>
      </c>
      <c r="AH1487" s="5">
        <f t="shared" si="251"/>
        <v>150</v>
      </c>
    </row>
    <row r="1488" spans="1:34" x14ac:dyDescent="0.25">
      <c r="A1488" s="5">
        <v>1473</v>
      </c>
      <c r="B1488" s="5" t="s">
        <v>29</v>
      </c>
      <c r="C1488" s="5" t="s">
        <v>30</v>
      </c>
      <c r="D1488" s="5" t="s">
        <v>1876</v>
      </c>
      <c r="E1488" s="15" t="str">
        <f t="shared" si="252"/>
        <v>B001</v>
      </c>
      <c r="F1488" s="15" t="str">
        <f t="shared" si="242"/>
        <v>16923</v>
      </c>
      <c r="G1488" s="15" t="str">
        <f t="shared" si="243"/>
        <v>1-1</v>
      </c>
      <c r="H1488" s="5" t="s">
        <v>1877</v>
      </c>
      <c r="I1488" s="5">
        <f t="shared" si="244"/>
        <v>1</v>
      </c>
      <c r="J1488" s="5">
        <f t="shared" si="245"/>
        <v>2022</v>
      </c>
      <c r="K1488" s="5">
        <f t="shared" si="246"/>
        <v>20</v>
      </c>
      <c r="L1488" s="7">
        <f t="shared" si="247"/>
        <v>44581</v>
      </c>
      <c r="M1488" s="5" t="s">
        <v>1877</v>
      </c>
      <c r="U1488" s="5" t="s">
        <v>33</v>
      </c>
      <c r="V1488" s="5" t="str">
        <f t="shared" si="248"/>
        <v>clientes - varios</v>
      </c>
      <c r="W1488" s="5" t="str">
        <f t="shared" si="249"/>
        <v>CLIENTES - VARIOS</v>
      </c>
      <c r="X1488" s="5" t="str">
        <f t="shared" si="250"/>
        <v>Clientes - Varios</v>
      </c>
      <c r="Y1488" s="5">
        <v>99999999</v>
      </c>
      <c r="Z1488" s="5" t="s">
        <v>34</v>
      </c>
      <c r="AA1488" s="5" t="s">
        <v>35</v>
      </c>
      <c r="AD1488" s="5" t="s">
        <v>36</v>
      </c>
      <c r="AE1488" s="5">
        <v>117.8</v>
      </c>
      <c r="AF1488" s="5">
        <v>0</v>
      </c>
      <c r="AG1488" s="5">
        <v>21.2</v>
      </c>
      <c r="AH1488" s="5">
        <f t="shared" si="251"/>
        <v>139</v>
      </c>
    </row>
    <row r="1489" spans="1:34" x14ac:dyDescent="0.25">
      <c r="A1489" s="5">
        <v>1474</v>
      </c>
      <c r="B1489" s="5" t="s">
        <v>49</v>
      </c>
      <c r="C1489" s="5" t="s">
        <v>38</v>
      </c>
      <c r="D1489" s="5" t="s">
        <v>1878</v>
      </c>
      <c r="E1489" s="15" t="str">
        <f t="shared" si="252"/>
        <v>F003</v>
      </c>
      <c r="F1489" s="15" t="str">
        <f t="shared" ref="F1489:F1552" si="253">IF(LEFT(RIGHT(D1489,5),1)="-",RIGHT(D1489,4),RIGHT(D1489,5))</f>
        <v>2057</v>
      </c>
      <c r="G1489" s="15" t="str">
        <f t="shared" ref="G1489:G1552" si="254">MID(D1489,4,3)</f>
        <v>3-2</v>
      </c>
      <c r="H1489" s="5" t="s">
        <v>1877</v>
      </c>
      <c r="I1489" s="5">
        <f t="shared" ref="I1489:I1552" si="255">MONTH(H1489)</f>
        <v>1</v>
      </c>
      <c r="J1489" s="5">
        <f t="shared" ref="J1489:J1552" si="256">YEAR(H1489)</f>
        <v>2022</v>
      </c>
      <c r="K1489" s="5">
        <f t="shared" ref="K1489:K1552" si="257">DAY(H1489)</f>
        <v>20</v>
      </c>
      <c r="L1489" s="7">
        <f t="shared" ref="L1489:L1552" si="258">DATE(J1489,I1489,K1489)</f>
        <v>44581</v>
      </c>
      <c r="M1489" s="5" t="s">
        <v>1877</v>
      </c>
      <c r="R1489" s="5" t="s">
        <v>41</v>
      </c>
      <c r="S1489" s="5" t="s">
        <v>40</v>
      </c>
      <c r="T1489" s="5" t="s">
        <v>41</v>
      </c>
      <c r="U1489" s="5" t="s">
        <v>106</v>
      </c>
      <c r="V1489" s="5" t="str">
        <f t="shared" ref="V1489:V1552" si="259">LOWER(U1489)</f>
        <v>casiano maco segundo baltazar</v>
      </c>
      <c r="W1489" s="5" t="str">
        <f t="shared" ref="W1489:W1552" si="260">UPPER(U1489)</f>
        <v>CASIANO MACO SEGUNDO BALTAZAR</v>
      </c>
      <c r="X1489" s="5" t="str">
        <f t="shared" ref="X1489:X1552" si="261">PROPER(W1489)</f>
        <v>Casiano Maco Segundo Baltazar</v>
      </c>
      <c r="Y1489" s="5">
        <v>10432479388</v>
      </c>
      <c r="Z1489" s="5" t="s">
        <v>34</v>
      </c>
      <c r="AA1489" s="5" t="s">
        <v>35</v>
      </c>
      <c r="AD1489" s="5" t="s">
        <v>36</v>
      </c>
      <c r="AE1489" s="5">
        <v>42.37</v>
      </c>
      <c r="AF1489" s="5">
        <v>0</v>
      </c>
      <c r="AG1489" s="5">
        <v>7.63</v>
      </c>
      <c r="AH1489" s="5">
        <f t="shared" ref="AH1489:AH1552" si="262">AE1489+AG1489</f>
        <v>50</v>
      </c>
    </row>
    <row r="1490" spans="1:34" x14ac:dyDescent="0.25">
      <c r="A1490" s="5">
        <v>1475</v>
      </c>
      <c r="B1490" s="5" t="s">
        <v>29</v>
      </c>
      <c r="C1490" s="5" t="s">
        <v>38</v>
      </c>
      <c r="D1490" s="5" t="s">
        <v>1879</v>
      </c>
      <c r="E1490" s="15" t="str">
        <f t="shared" ref="E1490:E1553" si="263">LEFT(D1490,4)</f>
        <v>F001</v>
      </c>
      <c r="F1490" s="15" t="str">
        <f t="shared" si="253"/>
        <v>8187</v>
      </c>
      <c r="G1490" s="15" t="str">
        <f t="shared" si="254"/>
        <v>1-8</v>
      </c>
      <c r="H1490" s="5" t="s">
        <v>1877</v>
      </c>
      <c r="I1490" s="5">
        <f t="shared" si="255"/>
        <v>1</v>
      </c>
      <c r="J1490" s="5">
        <f t="shared" si="256"/>
        <v>2022</v>
      </c>
      <c r="K1490" s="5">
        <f t="shared" si="257"/>
        <v>20</v>
      </c>
      <c r="L1490" s="7">
        <f t="shared" si="258"/>
        <v>44581</v>
      </c>
      <c r="M1490" s="5" t="s">
        <v>1877</v>
      </c>
      <c r="R1490" s="5" t="s">
        <v>92</v>
      </c>
      <c r="S1490" s="5" t="s">
        <v>40</v>
      </c>
      <c r="T1490" s="5" t="s">
        <v>41</v>
      </c>
      <c r="U1490" s="5" t="s">
        <v>200</v>
      </c>
      <c r="V1490" s="5" t="str">
        <f t="shared" si="259"/>
        <v>rodrigo vasquez jesus juan jose</v>
      </c>
      <c r="W1490" s="5" t="str">
        <f t="shared" si="260"/>
        <v>RODRIGO VASQUEZ JESUS JUAN JOSE</v>
      </c>
      <c r="X1490" s="5" t="str">
        <f t="shared" si="261"/>
        <v>Rodrigo Vasquez Jesus Juan Jose</v>
      </c>
      <c r="Y1490" s="5">
        <v>10471184506</v>
      </c>
      <c r="Z1490" s="5" t="s">
        <v>34</v>
      </c>
      <c r="AA1490" s="5" t="s">
        <v>35</v>
      </c>
      <c r="AD1490" s="5" t="s">
        <v>36</v>
      </c>
      <c r="AE1490" s="5">
        <v>114.41</v>
      </c>
      <c r="AF1490" s="5">
        <v>0</v>
      </c>
      <c r="AG1490" s="5">
        <v>20.59</v>
      </c>
      <c r="AH1490" s="5">
        <f t="shared" si="262"/>
        <v>135</v>
      </c>
    </row>
    <row r="1491" spans="1:34" x14ac:dyDescent="0.25">
      <c r="A1491" s="5">
        <v>1476</v>
      </c>
      <c r="B1491" s="5" t="s">
        <v>29</v>
      </c>
      <c r="C1491" s="5" t="s">
        <v>30</v>
      </c>
      <c r="D1491" s="5" t="s">
        <v>1880</v>
      </c>
      <c r="E1491" s="15" t="str">
        <f t="shared" si="263"/>
        <v>B001</v>
      </c>
      <c r="F1491" s="15" t="str">
        <f t="shared" si="253"/>
        <v>16922</v>
      </c>
      <c r="G1491" s="15" t="str">
        <f t="shared" si="254"/>
        <v>1-1</v>
      </c>
      <c r="H1491" s="5" t="s">
        <v>1877</v>
      </c>
      <c r="I1491" s="5">
        <f t="shared" si="255"/>
        <v>1</v>
      </c>
      <c r="J1491" s="5">
        <f t="shared" si="256"/>
        <v>2022</v>
      </c>
      <c r="K1491" s="5">
        <f t="shared" si="257"/>
        <v>20</v>
      </c>
      <c r="L1491" s="7">
        <f t="shared" si="258"/>
        <v>44581</v>
      </c>
      <c r="M1491" s="5" t="s">
        <v>1877</v>
      </c>
      <c r="U1491" s="5" t="s">
        <v>33</v>
      </c>
      <c r="V1491" s="5" t="str">
        <f t="shared" si="259"/>
        <v>clientes - varios</v>
      </c>
      <c r="W1491" s="5" t="str">
        <f t="shared" si="260"/>
        <v>CLIENTES - VARIOS</v>
      </c>
      <c r="X1491" s="5" t="str">
        <f t="shared" si="261"/>
        <v>Clientes - Varios</v>
      </c>
      <c r="Y1491" s="5">
        <v>99999999</v>
      </c>
      <c r="Z1491" s="5" t="s">
        <v>34</v>
      </c>
      <c r="AA1491" s="5" t="s">
        <v>35</v>
      </c>
      <c r="AD1491" s="5" t="s">
        <v>36</v>
      </c>
      <c r="AE1491" s="5">
        <v>65.25</v>
      </c>
      <c r="AF1491" s="5">
        <v>0</v>
      </c>
      <c r="AG1491" s="5">
        <v>11.75</v>
      </c>
      <c r="AH1491" s="5">
        <f t="shared" si="262"/>
        <v>77</v>
      </c>
    </row>
    <row r="1492" spans="1:34" x14ac:dyDescent="0.25">
      <c r="A1492" s="5">
        <v>1477</v>
      </c>
      <c r="B1492" s="5" t="s">
        <v>29</v>
      </c>
      <c r="C1492" s="5" t="s">
        <v>30</v>
      </c>
      <c r="D1492" s="5" t="s">
        <v>1881</v>
      </c>
      <c r="E1492" s="15" t="str">
        <f t="shared" si="263"/>
        <v>B001</v>
      </c>
      <c r="F1492" s="15" t="str">
        <f t="shared" si="253"/>
        <v>16921</v>
      </c>
      <c r="G1492" s="15" t="str">
        <f t="shared" si="254"/>
        <v>1-1</v>
      </c>
      <c r="H1492" s="5" t="s">
        <v>1877</v>
      </c>
      <c r="I1492" s="5">
        <f t="shared" si="255"/>
        <v>1</v>
      </c>
      <c r="J1492" s="5">
        <f t="shared" si="256"/>
        <v>2022</v>
      </c>
      <c r="K1492" s="5">
        <f t="shared" si="257"/>
        <v>20</v>
      </c>
      <c r="L1492" s="7">
        <f t="shared" si="258"/>
        <v>44581</v>
      </c>
      <c r="M1492" s="5" t="s">
        <v>1877</v>
      </c>
      <c r="U1492" s="5" t="s">
        <v>33</v>
      </c>
      <c r="V1492" s="5" t="str">
        <f t="shared" si="259"/>
        <v>clientes - varios</v>
      </c>
      <c r="W1492" s="5" t="str">
        <f t="shared" si="260"/>
        <v>CLIENTES - VARIOS</v>
      </c>
      <c r="X1492" s="5" t="str">
        <f t="shared" si="261"/>
        <v>Clientes - Varios</v>
      </c>
      <c r="Y1492" s="5">
        <v>99999999</v>
      </c>
      <c r="Z1492" s="5" t="s">
        <v>34</v>
      </c>
      <c r="AA1492" s="5" t="s">
        <v>35</v>
      </c>
      <c r="AD1492" s="5" t="s">
        <v>36</v>
      </c>
      <c r="AE1492" s="5">
        <v>94.91</v>
      </c>
      <c r="AF1492" s="5">
        <v>0</v>
      </c>
      <c r="AG1492" s="5">
        <v>17.079999999999998</v>
      </c>
      <c r="AH1492" s="5">
        <f t="shared" si="262"/>
        <v>111.99</v>
      </c>
    </row>
    <row r="1493" spans="1:34" x14ac:dyDescent="0.25">
      <c r="A1493" s="5">
        <v>1478</v>
      </c>
      <c r="B1493" s="5" t="s">
        <v>29</v>
      </c>
      <c r="C1493" s="5" t="s">
        <v>30</v>
      </c>
      <c r="D1493" s="5" t="s">
        <v>1882</v>
      </c>
      <c r="E1493" s="15" t="str">
        <f t="shared" si="263"/>
        <v>B001</v>
      </c>
      <c r="F1493" s="15" t="str">
        <f t="shared" si="253"/>
        <v>16920</v>
      </c>
      <c r="G1493" s="15" t="str">
        <f t="shared" si="254"/>
        <v>1-1</v>
      </c>
      <c r="H1493" s="5" t="s">
        <v>1877</v>
      </c>
      <c r="I1493" s="5">
        <f t="shared" si="255"/>
        <v>1</v>
      </c>
      <c r="J1493" s="5">
        <f t="shared" si="256"/>
        <v>2022</v>
      </c>
      <c r="K1493" s="5">
        <f t="shared" si="257"/>
        <v>20</v>
      </c>
      <c r="L1493" s="7">
        <f t="shared" si="258"/>
        <v>44581</v>
      </c>
      <c r="M1493" s="5" t="s">
        <v>1877</v>
      </c>
      <c r="U1493" s="5" t="s">
        <v>33</v>
      </c>
      <c r="V1493" s="5" t="str">
        <f t="shared" si="259"/>
        <v>clientes - varios</v>
      </c>
      <c r="W1493" s="5" t="str">
        <f t="shared" si="260"/>
        <v>CLIENTES - VARIOS</v>
      </c>
      <c r="X1493" s="5" t="str">
        <f t="shared" si="261"/>
        <v>Clientes - Varios</v>
      </c>
      <c r="Y1493" s="5">
        <v>99999999</v>
      </c>
      <c r="Z1493" s="5" t="s">
        <v>34</v>
      </c>
      <c r="AA1493" s="5" t="s">
        <v>35</v>
      </c>
      <c r="AD1493" s="5" t="s">
        <v>36</v>
      </c>
      <c r="AE1493" s="5">
        <v>61.86</v>
      </c>
      <c r="AF1493" s="5">
        <v>0</v>
      </c>
      <c r="AG1493" s="5">
        <v>11.14</v>
      </c>
      <c r="AH1493" s="5">
        <f t="shared" si="262"/>
        <v>73</v>
      </c>
    </row>
    <row r="1494" spans="1:34" x14ac:dyDescent="0.25">
      <c r="A1494" s="5">
        <v>1479</v>
      </c>
      <c r="B1494" s="5" t="s">
        <v>29</v>
      </c>
      <c r="C1494" s="5" t="s">
        <v>30</v>
      </c>
      <c r="D1494" s="5" t="s">
        <v>1883</v>
      </c>
      <c r="E1494" s="15" t="str">
        <f t="shared" si="263"/>
        <v>B001</v>
      </c>
      <c r="F1494" s="15" t="str">
        <f t="shared" si="253"/>
        <v>16919</v>
      </c>
      <c r="G1494" s="15" t="str">
        <f t="shared" si="254"/>
        <v>1-1</v>
      </c>
      <c r="H1494" s="5" t="s">
        <v>1877</v>
      </c>
      <c r="I1494" s="5">
        <f t="shared" si="255"/>
        <v>1</v>
      </c>
      <c r="J1494" s="5">
        <f t="shared" si="256"/>
        <v>2022</v>
      </c>
      <c r="K1494" s="5">
        <f t="shared" si="257"/>
        <v>20</v>
      </c>
      <c r="L1494" s="7">
        <f t="shared" si="258"/>
        <v>44581</v>
      </c>
      <c r="M1494" s="5" t="s">
        <v>1877</v>
      </c>
      <c r="U1494" s="5" t="s">
        <v>1884</v>
      </c>
      <c r="V1494" s="5" t="str">
        <f t="shared" si="259"/>
        <v>vera inga, lilia rosa</v>
      </c>
      <c r="W1494" s="5" t="str">
        <f t="shared" si="260"/>
        <v>VERA INGA, LILIA ROSA</v>
      </c>
      <c r="X1494" s="5" t="str">
        <f t="shared" si="261"/>
        <v>Vera Inga, Lilia Rosa</v>
      </c>
      <c r="Y1494" s="5">
        <v>77574201</v>
      </c>
      <c r="Z1494" s="5" t="s">
        <v>34</v>
      </c>
      <c r="AA1494" s="5" t="s">
        <v>35</v>
      </c>
      <c r="AD1494" s="5" t="s">
        <v>36</v>
      </c>
      <c r="AE1494" s="5">
        <v>396.61</v>
      </c>
      <c r="AF1494" s="5">
        <v>0</v>
      </c>
      <c r="AG1494" s="5">
        <v>71.39</v>
      </c>
      <c r="AH1494" s="5">
        <f t="shared" si="262"/>
        <v>468</v>
      </c>
    </row>
    <row r="1495" spans="1:34" x14ac:dyDescent="0.25">
      <c r="A1495" s="5">
        <v>1480</v>
      </c>
      <c r="B1495" s="5" t="s">
        <v>49</v>
      </c>
      <c r="C1495" s="5" t="s">
        <v>30</v>
      </c>
      <c r="D1495" s="5" t="s">
        <v>1885</v>
      </c>
      <c r="E1495" s="15" t="str">
        <f t="shared" si="263"/>
        <v>B003</v>
      </c>
      <c r="F1495" s="15" t="str">
        <f t="shared" si="253"/>
        <v>12439</v>
      </c>
      <c r="G1495" s="15" t="str">
        <f t="shared" si="254"/>
        <v>3-1</v>
      </c>
      <c r="H1495" s="5" t="s">
        <v>1877</v>
      </c>
      <c r="I1495" s="5">
        <f t="shared" si="255"/>
        <v>1</v>
      </c>
      <c r="J1495" s="5">
        <f t="shared" si="256"/>
        <v>2022</v>
      </c>
      <c r="K1495" s="5">
        <f t="shared" si="257"/>
        <v>20</v>
      </c>
      <c r="L1495" s="7">
        <f t="shared" si="258"/>
        <v>44581</v>
      </c>
      <c r="M1495" s="5" t="s">
        <v>1877</v>
      </c>
      <c r="U1495" s="5" t="s">
        <v>33</v>
      </c>
      <c r="V1495" s="5" t="str">
        <f t="shared" si="259"/>
        <v>clientes - varios</v>
      </c>
      <c r="W1495" s="5" t="str">
        <f t="shared" si="260"/>
        <v>CLIENTES - VARIOS</v>
      </c>
      <c r="X1495" s="5" t="str">
        <f t="shared" si="261"/>
        <v>Clientes - Varios</v>
      </c>
      <c r="Y1495" s="5">
        <v>99999999</v>
      </c>
      <c r="Z1495" s="5" t="s">
        <v>34</v>
      </c>
      <c r="AA1495" s="5" t="s">
        <v>35</v>
      </c>
      <c r="AD1495" s="5" t="s">
        <v>36</v>
      </c>
      <c r="AE1495" s="5">
        <v>42.37</v>
      </c>
      <c r="AF1495" s="5">
        <v>0</v>
      </c>
      <c r="AG1495" s="5">
        <v>7.63</v>
      </c>
      <c r="AH1495" s="5">
        <f t="shared" si="262"/>
        <v>50</v>
      </c>
    </row>
    <row r="1496" spans="1:34" x14ac:dyDescent="0.25">
      <c r="A1496" s="5">
        <v>1481</v>
      </c>
      <c r="B1496" s="5" t="s">
        <v>29</v>
      </c>
      <c r="C1496" s="5" t="s">
        <v>30</v>
      </c>
      <c r="D1496" s="5" t="s">
        <v>1886</v>
      </c>
      <c r="E1496" s="15" t="str">
        <f t="shared" si="263"/>
        <v>B001</v>
      </c>
      <c r="F1496" s="15" t="str">
        <f t="shared" si="253"/>
        <v>16918</v>
      </c>
      <c r="G1496" s="15" t="str">
        <f t="shared" si="254"/>
        <v>1-1</v>
      </c>
      <c r="H1496" s="5" t="s">
        <v>1877</v>
      </c>
      <c r="I1496" s="5">
        <f t="shared" si="255"/>
        <v>1</v>
      </c>
      <c r="J1496" s="5">
        <f t="shared" si="256"/>
        <v>2022</v>
      </c>
      <c r="K1496" s="5">
        <f t="shared" si="257"/>
        <v>20</v>
      </c>
      <c r="L1496" s="7">
        <f t="shared" si="258"/>
        <v>44581</v>
      </c>
      <c r="M1496" s="5" t="s">
        <v>1877</v>
      </c>
      <c r="U1496" s="5" t="s">
        <v>33</v>
      </c>
      <c r="V1496" s="5" t="str">
        <f t="shared" si="259"/>
        <v>clientes - varios</v>
      </c>
      <c r="W1496" s="5" t="str">
        <f t="shared" si="260"/>
        <v>CLIENTES - VARIOS</v>
      </c>
      <c r="X1496" s="5" t="str">
        <f t="shared" si="261"/>
        <v>Clientes - Varios</v>
      </c>
      <c r="Y1496" s="5">
        <v>99999999</v>
      </c>
      <c r="Z1496" s="5" t="s">
        <v>34</v>
      </c>
      <c r="AA1496" s="5" t="s">
        <v>35</v>
      </c>
      <c r="AD1496" s="5" t="s">
        <v>36</v>
      </c>
      <c r="AE1496" s="5">
        <v>42.37</v>
      </c>
      <c r="AF1496" s="5">
        <v>0</v>
      </c>
      <c r="AG1496" s="5">
        <v>7.63</v>
      </c>
      <c r="AH1496" s="5">
        <f t="shared" si="262"/>
        <v>50</v>
      </c>
    </row>
    <row r="1497" spans="1:34" x14ac:dyDescent="0.25">
      <c r="A1497" s="5">
        <v>1482</v>
      </c>
      <c r="B1497" s="5" t="s">
        <v>49</v>
      </c>
      <c r="C1497" s="5" t="s">
        <v>30</v>
      </c>
      <c r="D1497" s="5" t="s">
        <v>1887</v>
      </c>
      <c r="E1497" s="15" t="str">
        <f t="shared" si="263"/>
        <v>B003</v>
      </c>
      <c r="F1497" s="15" t="str">
        <f t="shared" si="253"/>
        <v>12438</v>
      </c>
      <c r="G1497" s="15" t="str">
        <f t="shared" si="254"/>
        <v>3-1</v>
      </c>
      <c r="H1497" s="5" t="s">
        <v>1877</v>
      </c>
      <c r="I1497" s="5">
        <f t="shared" si="255"/>
        <v>1</v>
      </c>
      <c r="J1497" s="5">
        <f t="shared" si="256"/>
        <v>2022</v>
      </c>
      <c r="K1497" s="5">
        <f t="shared" si="257"/>
        <v>20</v>
      </c>
      <c r="L1497" s="7">
        <f t="shared" si="258"/>
        <v>44581</v>
      </c>
      <c r="M1497" s="5" t="s">
        <v>1877</v>
      </c>
      <c r="U1497" s="5" t="s">
        <v>33</v>
      </c>
      <c r="V1497" s="5" t="str">
        <f t="shared" si="259"/>
        <v>clientes - varios</v>
      </c>
      <c r="W1497" s="5" t="str">
        <f t="shared" si="260"/>
        <v>CLIENTES - VARIOS</v>
      </c>
      <c r="X1497" s="5" t="str">
        <f t="shared" si="261"/>
        <v>Clientes - Varios</v>
      </c>
      <c r="Y1497" s="5">
        <v>99999999</v>
      </c>
      <c r="Z1497" s="5" t="s">
        <v>34</v>
      </c>
      <c r="AA1497" s="5" t="s">
        <v>35</v>
      </c>
      <c r="AD1497" s="5" t="s">
        <v>36</v>
      </c>
      <c r="AE1497" s="5">
        <v>9.32</v>
      </c>
      <c r="AF1497" s="5">
        <v>0</v>
      </c>
      <c r="AG1497" s="5">
        <v>1.68</v>
      </c>
      <c r="AH1497" s="5">
        <f t="shared" si="262"/>
        <v>11</v>
      </c>
    </row>
    <row r="1498" spans="1:34" x14ac:dyDescent="0.25">
      <c r="A1498" s="5">
        <v>1483</v>
      </c>
      <c r="B1498" s="5" t="s">
        <v>29</v>
      </c>
      <c r="C1498" s="5" t="s">
        <v>30</v>
      </c>
      <c r="D1498" s="5" t="s">
        <v>1888</v>
      </c>
      <c r="E1498" s="15" t="str">
        <f t="shared" si="263"/>
        <v>B001</v>
      </c>
      <c r="F1498" s="15" t="str">
        <f t="shared" si="253"/>
        <v>16917</v>
      </c>
      <c r="G1498" s="15" t="str">
        <f t="shared" si="254"/>
        <v>1-1</v>
      </c>
      <c r="H1498" s="5" t="s">
        <v>1877</v>
      </c>
      <c r="I1498" s="5">
        <f t="shared" si="255"/>
        <v>1</v>
      </c>
      <c r="J1498" s="5">
        <f t="shared" si="256"/>
        <v>2022</v>
      </c>
      <c r="K1498" s="5">
        <f t="shared" si="257"/>
        <v>20</v>
      </c>
      <c r="L1498" s="7">
        <f t="shared" si="258"/>
        <v>44581</v>
      </c>
      <c r="M1498" s="5" t="s">
        <v>1877</v>
      </c>
      <c r="U1498" s="5" t="s">
        <v>33</v>
      </c>
      <c r="V1498" s="5" t="str">
        <f t="shared" si="259"/>
        <v>clientes - varios</v>
      </c>
      <c r="W1498" s="5" t="str">
        <f t="shared" si="260"/>
        <v>CLIENTES - VARIOS</v>
      </c>
      <c r="X1498" s="5" t="str">
        <f t="shared" si="261"/>
        <v>Clientes - Varios</v>
      </c>
      <c r="Y1498" s="5">
        <v>99999999</v>
      </c>
      <c r="Z1498" s="5" t="s">
        <v>34</v>
      </c>
      <c r="AA1498" s="5" t="s">
        <v>35</v>
      </c>
      <c r="AD1498" s="5" t="s">
        <v>36</v>
      </c>
      <c r="AE1498" s="5">
        <v>50.85</v>
      </c>
      <c r="AF1498" s="5">
        <v>0</v>
      </c>
      <c r="AG1498" s="5">
        <v>9.15</v>
      </c>
      <c r="AH1498" s="5">
        <f t="shared" si="262"/>
        <v>60</v>
      </c>
    </row>
    <row r="1499" spans="1:34" x14ac:dyDescent="0.25">
      <c r="A1499" s="5">
        <v>1484</v>
      </c>
      <c r="B1499" s="5" t="s">
        <v>49</v>
      </c>
      <c r="C1499" s="5" t="s">
        <v>30</v>
      </c>
      <c r="D1499" s="5" t="s">
        <v>1889</v>
      </c>
      <c r="E1499" s="15" t="str">
        <f t="shared" si="263"/>
        <v>B003</v>
      </c>
      <c r="F1499" s="15" t="str">
        <f t="shared" si="253"/>
        <v>12437</v>
      </c>
      <c r="G1499" s="15" t="str">
        <f t="shared" si="254"/>
        <v>3-1</v>
      </c>
      <c r="H1499" s="5" t="s">
        <v>1877</v>
      </c>
      <c r="I1499" s="5">
        <f t="shared" si="255"/>
        <v>1</v>
      </c>
      <c r="J1499" s="5">
        <f t="shared" si="256"/>
        <v>2022</v>
      </c>
      <c r="K1499" s="5">
        <f t="shared" si="257"/>
        <v>20</v>
      </c>
      <c r="L1499" s="7">
        <f t="shared" si="258"/>
        <v>44581</v>
      </c>
      <c r="M1499" s="5" t="s">
        <v>1877</v>
      </c>
      <c r="U1499" s="5" t="s">
        <v>33</v>
      </c>
      <c r="V1499" s="5" t="str">
        <f t="shared" si="259"/>
        <v>clientes - varios</v>
      </c>
      <c r="W1499" s="5" t="str">
        <f t="shared" si="260"/>
        <v>CLIENTES - VARIOS</v>
      </c>
      <c r="X1499" s="5" t="str">
        <f t="shared" si="261"/>
        <v>Clientes - Varios</v>
      </c>
      <c r="Y1499" s="5">
        <v>99999999</v>
      </c>
      <c r="Z1499" s="5" t="s">
        <v>34</v>
      </c>
      <c r="AA1499" s="5" t="s">
        <v>35</v>
      </c>
      <c r="AD1499" s="5" t="s">
        <v>36</v>
      </c>
      <c r="AE1499" s="5">
        <v>35.17</v>
      </c>
      <c r="AF1499" s="5">
        <v>0</v>
      </c>
      <c r="AG1499" s="5">
        <v>6.33</v>
      </c>
      <c r="AH1499" s="5">
        <f t="shared" si="262"/>
        <v>41.5</v>
      </c>
    </row>
    <row r="1500" spans="1:34" x14ac:dyDescent="0.25">
      <c r="A1500" s="5">
        <v>1485</v>
      </c>
      <c r="B1500" s="5" t="s">
        <v>29</v>
      </c>
      <c r="C1500" s="5" t="s">
        <v>30</v>
      </c>
      <c r="D1500" s="5" t="s">
        <v>1890</v>
      </c>
      <c r="E1500" s="15" t="str">
        <f t="shared" si="263"/>
        <v>B001</v>
      </c>
      <c r="F1500" s="15" t="str">
        <f t="shared" si="253"/>
        <v>16916</v>
      </c>
      <c r="G1500" s="15" t="str">
        <f t="shared" si="254"/>
        <v>1-1</v>
      </c>
      <c r="H1500" s="5" t="s">
        <v>1877</v>
      </c>
      <c r="I1500" s="5">
        <f t="shared" si="255"/>
        <v>1</v>
      </c>
      <c r="J1500" s="5">
        <f t="shared" si="256"/>
        <v>2022</v>
      </c>
      <c r="K1500" s="5">
        <f t="shared" si="257"/>
        <v>20</v>
      </c>
      <c r="L1500" s="7">
        <f t="shared" si="258"/>
        <v>44581</v>
      </c>
      <c r="M1500" s="5" t="s">
        <v>1877</v>
      </c>
      <c r="U1500" s="5" t="s">
        <v>33</v>
      </c>
      <c r="V1500" s="5" t="str">
        <f t="shared" si="259"/>
        <v>clientes - varios</v>
      </c>
      <c r="W1500" s="5" t="str">
        <f t="shared" si="260"/>
        <v>CLIENTES - VARIOS</v>
      </c>
      <c r="X1500" s="5" t="str">
        <f t="shared" si="261"/>
        <v>Clientes - Varios</v>
      </c>
      <c r="Y1500" s="5">
        <v>99999999</v>
      </c>
      <c r="Z1500" s="5" t="s">
        <v>34</v>
      </c>
      <c r="AA1500" s="5" t="s">
        <v>35</v>
      </c>
      <c r="AD1500" s="5" t="s">
        <v>36</v>
      </c>
      <c r="AE1500" s="5">
        <v>84.75</v>
      </c>
      <c r="AF1500" s="5">
        <v>0</v>
      </c>
      <c r="AG1500" s="5">
        <v>15.25</v>
      </c>
      <c r="AH1500" s="5">
        <f t="shared" si="262"/>
        <v>100</v>
      </c>
    </row>
    <row r="1501" spans="1:34" x14ac:dyDescent="0.25">
      <c r="A1501" s="5">
        <v>1486</v>
      </c>
      <c r="B1501" s="5" t="s">
        <v>29</v>
      </c>
      <c r="C1501" s="5" t="s">
        <v>38</v>
      </c>
      <c r="D1501" s="5" t="s">
        <v>1891</v>
      </c>
      <c r="E1501" s="15" t="str">
        <f t="shared" si="263"/>
        <v>F001</v>
      </c>
      <c r="F1501" s="15" t="str">
        <f t="shared" si="253"/>
        <v>8186</v>
      </c>
      <c r="G1501" s="15" t="str">
        <f t="shared" si="254"/>
        <v>1-8</v>
      </c>
      <c r="H1501" s="5" t="s">
        <v>1877</v>
      </c>
      <c r="I1501" s="5">
        <f t="shared" si="255"/>
        <v>1</v>
      </c>
      <c r="J1501" s="5">
        <f t="shared" si="256"/>
        <v>2022</v>
      </c>
      <c r="K1501" s="5">
        <f t="shared" si="257"/>
        <v>20</v>
      </c>
      <c r="L1501" s="7">
        <f t="shared" si="258"/>
        <v>44581</v>
      </c>
      <c r="M1501" s="5" t="s">
        <v>1877</v>
      </c>
      <c r="U1501" s="5" t="s">
        <v>1892</v>
      </c>
      <c r="V1501" s="5" t="str">
        <f t="shared" si="259"/>
        <v>apminco s.r.l</v>
      </c>
      <c r="W1501" s="5" t="str">
        <f t="shared" si="260"/>
        <v>APMINCO S.R.L</v>
      </c>
      <c r="X1501" s="5" t="str">
        <f t="shared" si="261"/>
        <v>Apminco S.R.L</v>
      </c>
      <c r="Y1501" s="5">
        <v>20480444508</v>
      </c>
      <c r="Z1501" s="5" t="s">
        <v>34</v>
      </c>
      <c r="AA1501" s="5" t="s">
        <v>35</v>
      </c>
      <c r="AD1501" s="5" t="s">
        <v>36</v>
      </c>
      <c r="AE1501" s="5">
        <v>84.75</v>
      </c>
      <c r="AF1501" s="5">
        <v>0</v>
      </c>
      <c r="AG1501" s="5">
        <v>15.25</v>
      </c>
      <c r="AH1501" s="5">
        <f t="shared" si="262"/>
        <v>100</v>
      </c>
    </row>
    <row r="1502" spans="1:34" x14ac:dyDescent="0.25">
      <c r="A1502" s="5">
        <v>1487</v>
      </c>
      <c r="B1502" s="5" t="s">
        <v>29</v>
      </c>
      <c r="C1502" s="5" t="s">
        <v>38</v>
      </c>
      <c r="D1502" s="5" t="s">
        <v>1893</v>
      </c>
      <c r="E1502" s="15" t="str">
        <f t="shared" si="263"/>
        <v>F001</v>
      </c>
      <c r="F1502" s="15" t="str">
        <f t="shared" si="253"/>
        <v>8185</v>
      </c>
      <c r="G1502" s="15" t="str">
        <f t="shared" si="254"/>
        <v>1-8</v>
      </c>
      <c r="H1502" s="5" t="s">
        <v>1877</v>
      </c>
      <c r="I1502" s="5">
        <f t="shared" si="255"/>
        <v>1</v>
      </c>
      <c r="J1502" s="5">
        <f t="shared" si="256"/>
        <v>2022</v>
      </c>
      <c r="K1502" s="5">
        <f t="shared" si="257"/>
        <v>20</v>
      </c>
      <c r="L1502" s="7">
        <f t="shared" si="258"/>
        <v>44581</v>
      </c>
      <c r="M1502" s="5" t="s">
        <v>1877</v>
      </c>
      <c r="U1502" s="5" t="s">
        <v>1892</v>
      </c>
      <c r="V1502" s="5" t="str">
        <f t="shared" si="259"/>
        <v>apminco s.r.l</v>
      </c>
      <c r="W1502" s="5" t="str">
        <f t="shared" si="260"/>
        <v>APMINCO S.R.L</v>
      </c>
      <c r="X1502" s="5" t="str">
        <f t="shared" si="261"/>
        <v>Apminco S.R.L</v>
      </c>
      <c r="Y1502" s="5">
        <v>20480444508</v>
      </c>
      <c r="Z1502" s="5" t="s">
        <v>34</v>
      </c>
      <c r="AA1502" s="5" t="s">
        <v>35</v>
      </c>
      <c r="AD1502" s="5" t="s">
        <v>36</v>
      </c>
      <c r="AE1502" s="5">
        <v>949.15</v>
      </c>
      <c r="AF1502" s="5">
        <v>0</v>
      </c>
      <c r="AG1502" s="5">
        <v>170.85</v>
      </c>
      <c r="AH1502" s="5">
        <f t="shared" si="262"/>
        <v>1120</v>
      </c>
    </row>
    <row r="1503" spans="1:34" x14ac:dyDescent="0.25">
      <c r="A1503" s="5">
        <v>1488</v>
      </c>
      <c r="B1503" s="5" t="s">
        <v>29</v>
      </c>
      <c r="C1503" s="5" t="s">
        <v>38</v>
      </c>
      <c r="D1503" s="5" t="s">
        <v>1894</v>
      </c>
      <c r="E1503" s="15" t="str">
        <f t="shared" si="263"/>
        <v>F001</v>
      </c>
      <c r="F1503" s="15" t="str">
        <f t="shared" si="253"/>
        <v>8184</v>
      </c>
      <c r="G1503" s="15" t="str">
        <f t="shared" si="254"/>
        <v>1-8</v>
      </c>
      <c r="H1503" s="5" t="s">
        <v>1877</v>
      </c>
      <c r="I1503" s="5">
        <f t="shared" si="255"/>
        <v>1</v>
      </c>
      <c r="J1503" s="5">
        <f t="shared" si="256"/>
        <v>2022</v>
      </c>
      <c r="K1503" s="5">
        <f t="shared" si="257"/>
        <v>20</v>
      </c>
      <c r="L1503" s="7">
        <f t="shared" si="258"/>
        <v>44581</v>
      </c>
      <c r="M1503" s="5" t="s">
        <v>1877</v>
      </c>
      <c r="R1503" s="5" t="s">
        <v>865</v>
      </c>
      <c r="S1503" s="5" t="s">
        <v>389</v>
      </c>
      <c r="T1503" s="5" t="s">
        <v>865</v>
      </c>
      <c r="U1503" s="5" t="s">
        <v>1895</v>
      </c>
      <c r="V1503" s="5" t="str">
        <f t="shared" si="259"/>
        <v>empresa constructora y consultora saldaña s.r.l</v>
      </c>
      <c r="W1503" s="5" t="str">
        <f t="shared" si="260"/>
        <v>EMPRESA CONSTRUCTORA Y CONSULTORA SALDAÑA S.R.L</v>
      </c>
      <c r="X1503" s="5" t="str">
        <f t="shared" si="261"/>
        <v>Empresa Constructora Y Consultora Saldaña S.R.L</v>
      </c>
      <c r="Y1503" s="5">
        <v>20525952402</v>
      </c>
      <c r="Z1503" s="5" t="s">
        <v>34</v>
      </c>
      <c r="AA1503" s="5" t="s">
        <v>35</v>
      </c>
      <c r="AD1503" s="5" t="s">
        <v>36</v>
      </c>
      <c r="AE1503" s="5">
        <v>144.91999999999999</v>
      </c>
      <c r="AF1503" s="5">
        <v>0</v>
      </c>
      <c r="AG1503" s="5">
        <v>26.08</v>
      </c>
      <c r="AH1503" s="5">
        <f t="shared" si="262"/>
        <v>171</v>
      </c>
    </row>
    <row r="1504" spans="1:34" x14ac:dyDescent="0.25">
      <c r="A1504" s="5">
        <v>1489</v>
      </c>
      <c r="B1504" s="5" t="s">
        <v>29</v>
      </c>
      <c r="C1504" s="5" t="s">
        <v>38</v>
      </c>
      <c r="D1504" s="5" t="s">
        <v>1896</v>
      </c>
      <c r="E1504" s="15" t="str">
        <f t="shared" si="263"/>
        <v>F001</v>
      </c>
      <c r="F1504" s="15" t="str">
        <f t="shared" si="253"/>
        <v>8183</v>
      </c>
      <c r="G1504" s="15" t="str">
        <f t="shared" si="254"/>
        <v>1-8</v>
      </c>
      <c r="H1504" s="5" t="s">
        <v>1877</v>
      </c>
      <c r="I1504" s="5">
        <f t="shared" si="255"/>
        <v>1</v>
      </c>
      <c r="J1504" s="5">
        <f t="shared" si="256"/>
        <v>2022</v>
      </c>
      <c r="K1504" s="5">
        <f t="shared" si="257"/>
        <v>20</v>
      </c>
      <c r="L1504" s="7">
        <f t="shared" si="258"/>
        <v>44581</v>
      </c>
      <c r="M1504" s="5" t="s">
        <v>1877</v>
      </c>
      <c r="S1504" s="5" t="s">
        <v>40</v>
      </c>
      <c r="T1504" s="5" t="s">
        <v>41</v>
      </c>
      <c r="U1504" s="5" t="s">
        <v>83</v>
      </c>
      <c r="V1504" s="5" t="str">
        <f t="shared" si="259"/>
        <v>sosa pagaza elias fernando</v>
      </c>
      <c r="W1504" s="5" t="str">
        <f t="shared" si="260"/>
        <v>SOSA PAGAZA ELIAS FERNANDO</v>
      </c>
      <c r="X1504" s="5" t="str">
        <f t="shared" si="261"/>
        <v>Sosa Pagaza Elias Fernando</v>
      </c>
      <c r="Y1504" s="5">
        <v>10000974787</v>
      </c>
      <c r="Z1504" s="5" t="s">
        <v>34</v>
      </c>
      <c r="AA1504" s="5" t="s">
        <v>35</v>
      </c>
      <c r="AD1504" s="5" t="s">
        <v>36</v>
      </c>
      <c r="AE1504" s="5">
        <v>193.22</v>
      </c>
      <c r="AF1504" s="5">
        <v>0</v>
      </c>
      <c r="AG1504" s="5">
        <v>34.78</v>
      </c>
      <c r="AH1504" s="5">
        <f t="shared" si="262"/>
        <v>228</v>
      </c>
    </row>
    <row r="1505" spans="1:34" x14ac:dyDescent="0.25">
      <c r="A1505" s="5">
        <v>1490</v>
      </c>
      <c r="B1505" s="5" t="s">
        <v>29</v>
      </c>
      <c r="C1505" s="5" t="s">
        <v>38</v>
      </c>
      <c r="D1505" s="5" t="s">
        <v>1897</v>
      </c>
      <c r="E1505" s="15" t="str">
        <f t="shared" si="263"/>
        <v>F001</v>
      </c>
      <c r="F1505" s="15" t="str">
        <f t="shared" si="253"/>
        <v>8182</v>
      </c>
      <c r="G1505" s="15" t="str">
        <f t="shared" si="254"/>
        <v>1-8</v>
      </c>
      <c r="H1505" s="5" t="s">
        <v>1877</v>
      </c>
      <c r="I1505" s="5">
        <f t="shared" si="255"/>
        <v>1</v>
      </c>
      <c r="J1505" s="5">
        <f t="shared" si="256"/>
        <v>2022</v>
      </c>
      <c r="K1505" s="5">
        <f t="shared" si="257"/>
        <v>20</v>
      </c>
      <c r="L1505" s="7">
        <f t="shared" si="258"/>
        <v>44581</v>
      </c>
      <c r="M1505" s="5" t="s">
        <v>1877</v>
      </c>
      <c r="U1505" s="5" t="s">
        <v>1898</v>
      </c>
      <c r="V1505" s="5" t="str">
        <f t="shared" si="259"/>
        <v>consorcio ccjen s.a.c</v>
      </c>
      <c r="W1505" s="5" t="str">
        <f t="shared" si="260"/>
        <v>CONSORCIO CCJEN S.A.C</v>
      </c>
      <c r="X1505" s="5" t="str">
        <f t="shared" si="261"/>
        <v>Consorcio Ccjen S.A.C</v>
      </c>
      <c r="Y1505" s="5">
        <v>20608717154</v>
      </c>
      <c r="Z1505" s="5" t="s">
        <v>34</v>
      </c>
      <c r="AA1505" s="5" t="s">
        <v>35</v>
      </c>
      <c r="AD1505" s="5" t="s">
        <v>36</v>
      </c>
      <c r="AE1505" s="5">
        <v>110.17</v>
      </c>
      <c r="AF1505" s="5">
        <v>0</v>
      </c>
      <c r="AG1505" s="5">
        <v>19.829999999999998</v>
      </c>
      <c r="AH1505" s="5">
        <f t="shared" si="262"/>
        <v>130</v>
      </c>
    </row>
    <row r="1506" spans="1:34" x14ac:dyDescent="0.25">
      <c r="A1506" s="5">
        <v>1491</v>
      </c>
      <c r="B1506" s="5" t="s">
        <v>29</v>
      </c>
      <c r="C1506" s="5" t="s">
        <v>38</v>
      </c>
      <c r="D1506" s="5" t="s">
        <v>1899</v>
      </c>
      <c r="E1506" s="15" t="str">
        <f t="shared" si="263"/>
        <v>F001</v>
      </c>
      <c r="F1506" s="15" t="str">
        <f t="shared" si="253"/>
        <v>8181</v>
      </c>
      <c r="G1506" s="15" t="str">
        <f t="shared" si="254"/>
        <v>1-8</v>
      </c>
      <c r="H1506" s="5" t="s">
        <v>1877</v>
      </c>
      <c r="I1506" s="5">
        <f t="shared" si="255"/>
        <v>1</v>
      </c>
      <c r="J1506" s="5">
        <f t="shared" si="256"/>
        <v>2022</v>
      </c>
      <c r="K1506" s="5">
        <f t="shared" si="257"/>
        <v>20</v>
      </c>
      <c r="L1506" s="7">
        <f t="shared" si="258"/>
        <v>44581</v>
      </c>
      <c r="M1506" s="5" t="s">
        <v>1877</v>
      </c>
      <c r="R1506" s="5" t="s">
        <v>695</v>
      </c>
      <c r="S1506" s="5" t="s">
        <v>61</v>
      </c>
      <c r="T1506" s="5" t="s">
        <v>695</v>
      </c>
      <c r="U1506" s="5" t="s">
        <v>696</v>
      </c>
      <c r="V1506" s="5" t="str">
        <f t="shared" si="259"/>
        <v>empresa de transportes turistico &amp; servicios señor del costado s.a.c.</v>
      </c>
      <c r="W1506" s="5" t="str">
        <f t="shared" si="260"/>
        <v>EMPRESA DE TRANSPORTES TURISTICO &amp; SERVICIOS SEÑOR DEL COSTADO S.A.C.</v>
      </c>
      <c r="X1506" s="5" t="str">
        <f t="shared" si="261"/>
        <v>Empresa De Transportes Turistico &amp; Servicios Señor Del Costado S.A.C.</v>
      </c>
      <c r="Y1506" s="5">
        <v>20606636394</v>
      </c>
      <c r="Z1506" s="5" t="s">
        <v>34</v>
      </c>
      <c r="AA1506" s="5" t="s">
        <v>35</v>
      </c>
      <c r="AD1506" s="5" t="s">
        <v>36</v>
      </c>
      <c r="AE1506" s="5">
        <v>76.27</v>
      </c>
      <c r="AF1506" s="5">
        <v>0</v>
      </c>
      <c r="AG1506" s="5">
        <v>13.73</v>
      </c>
      <c r="AH1506" s="5">
        <f t="shared" si="262"/>
        <v>90</v>
      </c>
    </row>
    <row r="1507" spans="1:34" x14ac:dyDescent="0.25">
      <c r="A1507" s="5">
        <v>1492</v>
      </c>
      <c r="B1507" s="5" t="s">
        <v>29</v>
      </c>
      <c r="C1507" s="5" t="s">
        <v>38</v>
      </c>
      <c r="D1507" s="5" t="s">
        <v>1900</v>
      </c>
      <c r="E1507" s="15" t="str">
        <f t="shared" si="263"/>
        <v>F001</v>
      </c>
      <c r="F1507" s="15" t="str">
        <f t="shared" si="253"/>
        <v>8180</v>
      </c>
      <c r="G1507" s="15" t="str">
        <f t="shared" si="254"/>
        <v>1-8</v>
      </c>
      <c r="H1507" s="5" t="s">
        <v>1877</v>
      </c>
      <c r="I1507" s="5">
        <f t="shared" si="255"/>
        <v>1</v>
      </c>
      <c r="J1507" s="5">
        <f t="shared" si="256"/>
        <v>2022</v>
      </c>
      <c r="K1507" s="5">
        <f t="shared" si="257"/>
        <v>20</v>
      </c>
      <c r="L1507" s="7">
        <f t="shared" si="258"/>
        <v>44581</v>
      </c>
      <c r="M1507" s="5" t="s">
        <v>1877</v>
      </c>
      <c r="R1507" s="5" t="s">
        <v>87</v>
      </c>
      <c r="S1507" s="5" t="s">
        <v>40</v>
      </c>
      <c r="T1507" s="5" t="s">
        <v>41</v>
      </c>
      <c r="U1507" s="5" t="s">
        <v>1901</v>
      </c>
      <c r="V1507" s="5" t="str">
        <f t="shared" si="259"/>
        <v>consultor y ejecutor de proyectos de inversion perez t. s.a.c.</v>
      </c>
      <c r="W1507" s="5" t="str">
        <f t="shared" si="260"/>
        <v>CONSULTOR Y EJECUTOR DE PROYECTOS DE INVERSION PEREZ T. S.A.C.</v>
      </c>
      <c r="X1507" s="5" t="str">
        <f t="shared" si="261"/>
        <v>Consultor Y Ejecutor De Proyectos De Inversion Perez T. S.A.C.</v>
      </c>
      <c r="Y1507" s="5">
        <v>20600139402</v>
      </c>
      <c r="Z1507" s="5" t="s">
        <v>34</v>
      </c>
      <c r="AA1507" s="5" t="s">
        <v>35</v>
      </c>
      <c r="AD1507" s="5" t="s">
        <v>36</v>
      </c>
      <c r="AE1507" s="5">
        <v>211.86</v>
      </c>
      <c r="AF1507" s="5">
        <v>0</v>
      </c>
      <c r="AG1507" s="5">
        <v>38.14</v>
      </c>
      <c r="AH1507" s="5">
        <f t="shared" si="262"/>
        <v>250</v>
      </c>
    </row>
    <row r="1508" spans="1:34" x14ac:dyDescent="0.25">
      <c r="A1508" s="5">
        <v>1493</v>
      </c>
      <c r="B1508" s="5" t="s">
        <v>55</v>
      </c>
      <c r="C1508" s="5" t="s">
        <v>38</v>
      </c>
      <c r="D1508" s="5" t="s">
        <v>1902</v>
      </c>
      <c r="E1508" s="15" t="str">
        <f t="shared" si="263"/>
        <v>F002</v>
      </c>
      <c r="F1508" s="15" t="str">
        <f t="shared" si="253"/>
        <v>3436</v>
      </c>
      <c r="G1508" s="15" t="str">
        <f t="shared" si="254"/>
        <v>2-3</v>
      </c>
      <c r="H1508" s="5" t="s">
        <v>1877</v>
      </c>
      <c r="I1508" s="5">
        <f t="shared" si="255"/>
        <v>1</v>
      </c>
      <c r="J1508" s="5">
        <f t="shared" si="256"/>
        <v>2022</v>
      </c>
      <c r="K1508" s="5">
        <f t="shared" si="257"/>
        <v>20</v>
      </c>
      <c r="L1508" s="7">
        <f t="shared" si="258"/>
        <v>44581</v>
      </c>
      <c r="M1508" s="5" t="s">
        <v>1877</v>
      </c>
      <c r="R1508" s="5" t="s">
        <v>955</v>
      </c>
      <c r="S1508" s="5" t="s">
        <v>168</v>
      </c>
      <c r="T1508" s="5" t="s">
        <v>169</v>
      </c>
      <c r="U1508" s="5" t="s">
        <v>1903</v>
      </c>
      <c r="V1508" s="5" t="str">
        <f t="shared" si="259"/>
        <v>estacion de servicios los pinos del norte srl</v>
      </c>
      <c r="W1508" s="5" t="str">
        <f t="shared" si="260"/>
        <v>ESTACION DE SERVICIOS LOS PINOS DEL NORTE SRL</v>
      </c>
      <c r="X1508" s="5" t="str">
        <f t="shared" si="261"/>
        <v>Estacion De Servicios Los Pinos Del Norte Srl</v>
      </c>
      <c r="Y1508" s="5">
        <v>20601904234</v>
      </c>
      <c r="Z1508" s="5" t="s">
        <v>34</v>
      </c>
      <c r="AA1508" s="5" t="s">
        <v>35</v>
      </c>
      <c r="AD1508" s="5" t="s">
        <v>36</v>
      </c>
      <c r="AE1508" s="5">
        <v>76.27</v>
      </c>
      <c r="AF1508" s="5">
        <v>0</v>
      </c>
      <c r="AG1508" s="5">
        <v>13.73</v>
      </c>
      <c r="AH1508" s="5">
        <f t="shared" si="262"/>
        <v>90</v>
      </c>
    </row>
    <row r="1509" spans="1:34" x14ac:dyDescent="0.25">
      <c r="A1509" s="5">
        <v>1494</v>
      </c>
      <c r="B1509" s="5" t="s">
        <v>29</v>
      </c>
      <c r="C1509" s="5" t="s">
        <v>38</v>
      </c>
      <c r="D1509" s="5" t="s">
        <v>1904</v>
      </c>
      <c r="E1509" s="15" t="str">
        <f t="shared" si="263"/>
        <v>F001</v>
      </c>
      <c r="F1509" s="15" t="str">
        <f t="shared" si="253"/>
        <v>8179</v>
      </c>
      <c r="G1509" s="15" t="str">
        <f t="shared" si="254"/>
        <v>1-8</v>
      </c>
      <c r="H1509" s="5" t="s">
        <v>1877</v>
      </c>
      <c r="I1509" s="5">
        <f t="shared" si="255"/>
        <v>1</v>
      </c>
      <c r="J1509" s="5">
        <f t="shared" si="256"/>
        <v>2022</v>
      </c>
      <c r="K1509" s="5">
        <f t="shared" si="257"/>
        <v>20</v>
      </c>
      <c r="L1509" s="7">
        <f t="shared" si="258"/>
        <v>44581</v>
      </c>
      <c r="M1509" s="5" t="s">
        <v>1877</v>
      </c>
      <c r="U1509" s="5" t="s">
        <v>964</v>
      </c>
      <c r="V1509" s="5" t="str">
        <f t="shared" si="259"/>
        <v>icmv inversiones</v>
      </c>
      <c r="W1509" s="5" t="str">
        <f t="shared" si="260"/>
        <v>ICMV INVERSIONES</v>
      </c>
      <c r="X1509" s="5" t="str">
        <f t="shared" si="261"/>
        <v>Icmv Inversiones</v>
      </c>
      <c r="Y1509" s="5">
        <v>10457954226</v>
      </c>
      <c r="Z1509" s="5" t="s">
        <v>34</v>
      </c>
      <c r="AA1509" s="5" t="s">
        <v>35</v>
      </c>
      <c r="AD1509" s="5" t="s">
        <v>36</v>
      </c>
      <c r="AE1509" s="5">
        <v>207.63</v>
      </c>
      <c r="AF1509" s="5">
        <v>0</v>
      </c>
      <c r="AG1509" s="5">
        <v>37.369999999999997</v>
      </c>
      <c r="AH1509" s="5">
        <f t="shared" si="262"/>
        <v>245</v>
      </c>
    </row>
    <row r="1510" spans="1:34" x14ac:dyDescent="0.25">
      <c r="A1510" s="5">
        <v>1495</v>
      </c>
      <c r="B1510" s="5" t="s">
        <v>49</v>
      </c>
      <c r="C1510" s="5" t="s">
        <v>38</v>
      </c>
      <c r="D1510" s="5" t="s">
        <v>1905</v>
      </c>
      <c r="E1510" s="15" t="str">
        <f t="shared" si="263"/>
        <v>F003</v>
      </c>
      <c r="F1510" s="15" t="str">
        <f t="shared" si="253"/>
        <v>2056</v>
      </c>
      <c r="G1510" s="15" t="str">
        <f t="shared" si="254"/>
        <v>3-2</v>
      </c>
      <c r="H1510" s="5" t="s">
        <v>1877</v>
      </c>
      <c r="I1510" s="5">
        <f t="shared" si="255"/>
        <v>1</v>
      </c>
      <c r="J1510" s="5">
        <f t="shared" si="256"/>
        <v>2022</v>
      </c>
      <c r="K1510" s="5">
        <f t="shared" si="257"/>
        <v>20</v>
      </c>
      <c r="L1510" s="7">
        <f t="shared" si="258"/>
        <v>44581</v>
      </c>
      <c r="M1510" s="5" t="s">
        <v>1877</v>
      </c>
      <c r="R1510" s="5" t="s">
        <v>1906</v>
      </c>
      <c r="S1510" s="5" t="s">
        <v>168</v>
      </c>
      <c r="T1510" s="5" t="s">
        <v>169</v>
      </c>
      <c r="U1510" s="5" t="s">
        <v>1907</v>
      </c>
      <c r="V1510" s="5" t="str">
        <f t="shared" si="259"/>
        <v>crismed e.i.r.l.</v>
      </c>
      <c r="W1510" s="5" t="str">
        <f t="shared" si="260"/>
        <v>CRISMED E.I.R.L.</v>
      </c>
      <c r="X1510" s="5" t="str">
        <f t="shared" si="261"/>
        <v>Crismed E.I.R.L.</v>
      </c>
      <c r="Y1510" s="5">
        <v>20556691046</v>
      </c>
      <c r="Z1510" s="5" t="s">
        <v>34</v>
      </c>
      <c r="AA1510" s="5" t="s">
        <v>35</v>
      </c>
      <c r="AD1510" s="5" t="s">
        <v>36</v>
      </c>
      <c r="AE1510" s="5">
        <v>16.95</v>
      </c>
      <c r="AF1510" s="5">
        <v>0</v>
      </c>
      <c r="AG1510" s="5">
        <v>3.05</v>
      </c>
      <c r="AH1510" s="5">
        <f t="shared" si="262"/>
        <v>20</v>
      </c>
    </row>
    <row r="1511" spans="1:34" x14ac:dyDescent="0.25">
      <c r="A1511" s="5">
        <v>1496</v>
      </c>
      <c r="B1511" s="5" t="s">
        <v>29</v>
      </c>
      <c r="C1511" s="5" t="s">
        <v>30</v>
      </c>
      <c r="D1511" s="5" t="s">
        <v>1908</v>
      </c>
      <c r="E1511" s="15" t="str">
        <f t="shared" si="263"/>
        <v>B001</v>
      </c>
      <c r="F1511" s="15" t="str">
        <f t="shared" si="253"/>
        <v>16915</v>
      </c>
      <c r="G1511" s="15" t="str">
        <f t="shared" si="254"/>
        <v>1-1</v>
      </c>
      <c r="H1511" s="5" t="s">
        <v>1877</v>
      </c>
      <c r="I1511" s="5">
        <f t="shared" si="255"/>
        <v>1</v>
      </c>
      <c r="J1511" s="5">
        <f t="shared" si="256"/>
        <v>2022</v>
      </c>
      <c r="K1511" s="5">
        <f t="shared" si="257"/>
        <v>20</v>
      </c>
      <c r="L1511" s="7">
        <f t="shared" si="258"/>
        <v>44581</v>
      </c>
      <c r="M1511" s="5" t="s">
        <v>1877</v>
      </c>
      <c r="U1511" s="5" t="s">
        <v>33</v>
      </c>
      <c r="V1511" s="5" t="str">
        <f t="shared" si="259"/>
        <v>clientes - varios</v>
      </c>
      <c r="W1511" s="5" t="str">
        <f t="shared" si="260"/>
        <v>CLIENTES - VARIOS</v>
      </c>
      <c r="X1511" s="5" t="str">
        <f t="shared" si="261"/>
        <v>Clientes - Varios</v>
      </c>
      <c r="Y1511" s="5">
        <v>99999999</v>
      </c>
      <c r="Z1511" s="5" t="s">
        <v>34</v>
      </c>
      <c r="AA1511" s="5" t="s">
        <v>35</v>
      </c>
      <c r="AD1511" s="5" t="s">
        <v>36</v>
      </c>
      <c r="AE1511" s="5">
        <v>97.46</v>
      </c>
      <c r="AF1511" s="5">
        <v>0</v>
      </c>
      <c r="AG1511" s="5">
        <v>17.54</v>
      </c>
      <c r="AH1511" s="5">
        <f t="shared" si="262"/>
        <v>115</v>
      </c>
    </row>
    <row r="1512" spans="1:34" x14ac:dyDescent="0.25">
      <c r="A1512" s="5">
        <v>1497</v>
      </c>
      <c r="B1512" s="5" t="s">
        <v>29</v>
      </c>
      <c r="C1512" s="5" t="s">
        <v>38</v>
      </c>
      <c r="D1512" s="5" t="s">
        <v>1909</v>
      </c>
      <c r="E1512" s="15" t="str">
        <f t="shared" si="263"/>
        <v>F001</v>
      </c>
      <c r="F1512" s="15" t="str">
        <f t="shared" si="253"/>
        <v>8178</v>
      </c>
      <c r="G1512" s="15" t="str">
        <f t="shared" si="254"/>
        <v>1-8</v>
      </c>
      <c r="H1512" s="5" t="s">
        <v>1877</v>
      </c>
      <c r="I1512" s="5">
        <f t="shared" si="255"/>
        <v>1</v>
      </c>
      <c r="J1512" s="5">
        <f t="shared" si="256"/>
        <v>2022</v>
      </c>
      <c r="K1512" s="5">
        <f t="shared" si="257"/>
        <v>20</v>
      </c>
      <c r="L1512" s="7">
        <f t="shared" si="258"/>
        <v>44581</v>
      </c>
      <c r="M1512" s="5" t="s">
        <v>1877</v>
      </c>
      <c r="R1512" s="5" t="s">
        <v>219</v>
      </c>
      <c r="S1512" s="5" t="s">
        <v>61</v>
      </c>
      <c r="T1512" s="5" t="s">
        <v>219</v>
      </c>
      <c r="U1512" s="5" t="s">
        <v>1429</v>
      </c>
      <c r="V1512" s="5" t="str">
        <f t="shared" si="259"/>
        <v>maderera y representaciones san lorenzo s.a.c.</v>
      </c>
      <c r="W1512" s="5" t="str">
        <f t="shared" si="260"/>
        <v>MADERERA Y REPRESENTACIONES SAN LORENZO S.A.C.</v>
      </c>
      <c r="X1512" s="5" t="str">
        <f t="shared" si="261"/>
        <v>Maderera Y Representaciones San Lorenzo S.A.C.</v>
      </c>
      <c r="Y1512" s="5">
        <v>20605551832</v>
      </c>
      <c r="Z1512" s="5" t="s">
        <v>34</v>
      </c>
      <c r="AA1512" s="5" t="s">
        <v>35</v>
      </c>
      <c r="AD1512" s="5" t="s">
        <v>36</v>
      </c>
      <c r="AE1512" s="5">
        <v>762.71</v>
      </c>
      <c r="AF1512" s="5">
        <v>0</v>
      </c>
      <c r="AG1512" s="5">
        <v>137.29</v>
      </c>
      <c r="AH1512" s="5">
        <f t="shared" si="262"/>
        <v>900</v>
      </c>
    </row>
    <row r="1513" spans="1:34" x14ac:dyDescent="0.25">
      <c r="A1513" s="5">
        <v>1498</v>
      </c>
      <c r="B1513" s="5" t="s">
        <v>29</v>
      </c>
      <c r="C1513" s="5" t="s">
        <v>30</v>
      </c>
      <c r="D1513" s="5" t="s">
        <v>1910</v>
      </c>
      <c r="E1513" s="15" t="str">
        <f t="shared" si="263"/>
        <v>B001</v>
      </c>
      <c r="F1513" s="15" t="str">
        <f t="shared" si="253"/>
        <v>16914</v>
      </c>
      <c r="G1513" s="15" t="str">
        <f t="shared" si="254"/>
        <v>1-1</v>
      </c>
      <c r="H1513" s="5" t="s">
        <v>1877</v>
      </c>
      <c r="I1513" s="5">
        <f t="shared" si="255"/>
        <v>1</v>
      </c>
      <c r="J1513" s="5">
        <f t="shared" si="256"/>
        <v>2022</v>
      </c>
      <c r="K1513" s="5">
        <f t="shared" si="257"/>
        <v>20</v>
      </c>
      <c r="L1513" s="7">
        <f t="shared" si="258"/>
        <v>44581</v>
      </c>
      <c r="M1513" s="5" t="s">
        <v>1877</v>
      </c>
      <c r="U1513" s="5" t="s">
        <v>33</v>
      </c>
      <c r="V1513" s="5" t="str">
        <f t="shared" si="259"/>
        <v>clientes - varios</v>
      </c>
      <c r="W1513" s="5" t="str">
        <f t="shared" si="260"/>
        <v>CLIENTES - VARIOS</v>
      </c>
      <c r="X1513" s="5" t="str">
        <f t="shared" si="261"/>
        <v>Clientes - Varios</v>
      </c>
      <c r="Y1513" s="5">
        <v>99999999</v>
      </c>
      <c r="Z1513" s="5" t="s">
        <v>34</v>
      </c>
      <c r="AA1513" s="5" t="s">
        <v>35</v>
      </c>
      <c r="AD1513" s="5" t="s">
        <v>36</v>
      </c>
      <c r="AE1513" s="5">
        <v>65.760000000000005</v>
      </c>
      <c r="AF1513" s="5">
        <v>0</v>
      </c>
      <c r="AG1513" s="5">
        <v>11.84</v>
      </c>
      <c r="AH1513" s="5">
        <f t="shared" si="262"/>
        <v>77.600000000000009</v>
      </c>
    </row>
    <row r="1514" spans="1:34" x14ac:dyDescent="0.25">
      <c r="A1514" s="5">
        <v>1499</v>
      </c>
      <c r="B1514" s="5" t="s">
        <v>29</v>
      </c>
      <c r="C1514" s="5" t="s">
        <v>30</v>
      </c>
      <c r="D1514" s="5" t="s">
        <v>1911</v>
      </c>
      <c r="E1514" s="15" t="str">
        <f t="shared" si="263"/>
        <v>B001</v>
      </c>
      <c r="F1514" s="15" t="str">
        <f t="shared" si="253"/>
        <v>16913</v>
      </c>
      <c r="G1514" s="15" t="str">
        <f t="shared" si="254"/>
        <v>1-1</v>
      </c>
      <c r="H1514" s="5" t="s">
        <v>1912</v>
      </c>
      <c r="I1514" s="5">
        <f t="shared" si="255"/>
        <v>1</v>
      </c>
      <c r="J1514" s="5">
        <f t="shared" si="256"/>
        <v>2022</v>
      </c>
      <c r="K1514" s="5">
        <f t="shared" si="257"/>
        <v>19</v>
      </c>
      <c r="L1514" s="7">
        <f t="shared" si="258"/>
        <v>44580</v>
      </c>
      <c r="M1514" s="5" t="s">
        <v>1912</v>
      </c>
      <c r="U1514" s="5" t="s">
        <v>33</v>
      </c>
      <c r="V1514" s="5" t="str">
        <f t="shared" si="259"/>
        <v>clientes - varios</v>
      </c>
      <c r="W1514" s="5" t="str">
        <f t="shared" si="260"/>
        <v>CLIENTES - VARIOS</v>
      </c>
      <c r="X1514" s="5" t="str">
        <f t="shared" si="261"/>
        <v>Clientes - Varios</v>
      </c>
      <c r="Y1514" s="5">
        <v>99999999</v>
      </c>
      <c r="Z1514" s="5" t="s">
        <v>34</v>
      </c>
      <c r="AA1514" s="5" t="s">
        <v>35</v>
      </c>
      <c r="AD1514" s="5" t="s">
        <v>36</v>
      </c>
      <c r="AE1514" s="5">
        <v>116.95</v>
      </c>
      <c r="AF1514" s="5">
        <v>0</v>
      </c>
      <c r="AG1514" s="5">
        <v>21.05</v>
      </c>
      <c r="AH1514" s="5">
        <f t="shared" si="262"/>
        <v>138</v>
      </c>
    </row>
    <row r="1515" spans="1:34" x14ac:dyDescent="0.25">
      <c r="A1515" s="5">
        <v>1500</v>
      </c>
      <c r="B1515" s="5" t="s">
        <v>29</v>
      </c>
      <c r="C1515" s="5" t="s">
        <v>38</v>
      </c>
      <c r="D1515" s="5" t="s">
        <v>1913</v>
      </c>
      <c r="E1515" s="15" t="str">
        <f t="shared" si="263"/>
        <v>F001</v>
      </c>
      <c r="F1515" s="15" t="str">
        <f t="shared" si="253"/>
        <v>8177</v>
      </c>
      <c r="G1515" s="15" t="str">
        <f t="shared" si="254"/>
        <v>1-8</v>
      </c>
      <c r="H1515" s="5" t="s">
        <v>1912</v>
      </c>
      <c r="I1515" s="5">
        <f t="shared" si="255"/>
        <v>1</v>
      </c>
      <c r="J1515" s="5">
        <f t="shared" si="256"/>
        <v>2022</v>
      </c>
      <c r="K1515" s="5">
        <f t="shared" si="257"/>
        <v>19</v>
      </c>
      <c r="L1515" s="7">
        <f t="shared" si="258"/>
        <v>44580</v>
      </c>
      <c r="M1515" s="5" t="s">
        <v>1912</v>
      </c>
      <c r="R1515" s="5" t="s">
        <v>92</v>
      </c>
      <c r="S1515" s="5" t="s">
        <v>40</v>
      </c>
      <c r="T1515" s="5" t="s">
        <v>41</v>
      </c>
      <c r="U1515" s="5" t="s">
        <v>200</v>
      </c>
      <c r="V1515" s="5" t="str">
        <f t="shared" si="259"/>
        <v>rodrigo vasquez jesus juan jose</v>
      </c>
      <c r="W1515" s="5" t="str">
        <f t="shared" si="260"/>
        <v>RODRIGO VASQUEZ JESUS JUAN JOSE</v>
      </c>
      <c r="X1515" s="5" t="str">
        <f t="shared" si="261"/>
        <v>Rodrigo Vasquez Jesus Juan Jose</v>
      </c>
      <c r="Y1515" s="5">
        <v>10471184506</v>
      </c>
      <c r="Z1515" s="5" t="s">
        <v>34</v>
      </c>
      <c r="AA1515" s="5" t="s">
        <v>35</v>
      </c>
      <c r="AD1515" s="5" t="s">
        <v>36</v>
      </c>
      <c r="AE1515" s="5">
        <v>118.64</v>
      </c>
      <c r="AF1515" s="5">
        <v>0</v>
      </c>
      <c r="AG1515" s="5">
        <v>21.36</v>
      </c>
      <c r="AH1515" s="5">
        <f t="shared" si="262"/>
        <v>140</v>
      </c>
    </row>
    <row r="1516" spans="1:34" x14ac:dyDescent="0.25">
      <c r="A1516" s="5">
        <v>1501</v>
      </c>
      <c r="B1516" s="5" t="s">
        <v>29</v>
      </c>
      <c r="C1516" s="5" t="s">
        <v>30</v>
      </c>
      <c r="D1516" s="5" t="s">
        <v>1914</v>
      </c>
      <c r="E1516" s="15" t="str">
        <f t="shared" si="263"/>
        <v>B001</v>
      </c>
      <c r="F1516" s="15" t="str">
        <f t="shared" si="253"/>
        <v>16912</v>
      </c>
      <c r="G1516" s="15" t="str">
        <f t="shared" si="254"/>
        <v>1-1</v>
      </c>
      <c r="H1516" s="5" t="s">
        <v>1912</v>
      </c>
      <c r="I1516" s="5">
        <f t="shared" si="255"/>
        <v>1</v>
      </c>
      <c r="J1516" s="5">
        <f t="shared" si="256"/>
        <v>2022</v>
      </c>
      <c r="K1516" s="5">
        <f t="shared" si="257"/>
        <v>19</v>
      </c>
      <c r="L1516" s="7">
        <f t="shared" si="258"/>
        <v>44580</v>
      </c>
      <c r="M1516" s="5" t="s">
        <v>1912</v>
      </c>
      <c r="U1516" s="5" t="s">
        <v>33</v>
      </c>
      <c r="V1516" s="5" t="str">
        <f t="shared" si="259"/>
        <v>clientes - varios</v>
      </c>
      <c r="W1516" s="5" t="str">
        <f t="shared" si="260"/>
        <v>CLIENTES - VARIOS</v>
      </c>
      <c r="X1516" s="5" t="str">
        <f t="shared" si="261"/>
        <v>Clientes - Varios</v>
      </c>
      <c r="Y1516" s="5">
        <v>99999999</v>
      </c>
      <c r="Z1516" s="5" t="s">
        <v>34</v>
      </c>
      <c r="AA1516" s="5" t="s">
        <v>35</v>
      </c>
      <c r="AD1516" s="5" t="s">
        <v>36</v>
      </c>
      <c r="AE1516" s="5">
        <v>118.64</v>
      </c>
      <c r="AF1516" s="5">
        <v>0</v>
      </c>
      <c r="AG1516" s="5">
        <v>21.36</v>
      </c>
      <c r="AH1516" s="5">
        <f t="shared" si="262"/>
        <v>140</v>
      </c>
    </row>
    <row r="1517" spans="1:34" x14ac:dyDescent="0.25">
      <c r="A1517" s="5">
        <v>1502</v>
      </c>
      <c r="B1517" s="5" t="s">
        <v>49</v>
      </c>
      <c r="C1517" s="5" t="s">
        <v>30</v>
      </c>
      <c r="D1517" s="5" t="s">
        <v>1915</v>
      </c>
      <c r="E1517" s="15" t="str">
        <f t="shared" si="263"/>
        <v>B003</v>
      </c>
      <c r="F1517" s="15" t="str">
        <f t="shared" si="253"/>
        <v>12436</v>
      </c>
      <c r="G1517" s="15" t="str">
        <f t="shared" si="254"/>
        <v>3-1</v>
      </c>
      <c r="H1517" s="5" t="s">
        <v>1912</v>
      </c>
      <c r="I1517" s="5">
        <f t="shared" si="255"/>
        <v>1</v>
      </c>
      <c r="J1517" s="5">
        <f t="shared" si="256"/>
        <v>2022</v>
      </c>
      <c r="K1517" s="5">
        <f t="shared" si="257"/>
        <v>19</v>
      </c>
      <c r="L1517" s="7">
        <f t="shared" si="258"/>
        <v>44580</v>
      </c>
      <c r="M1517" s="5" t="s">
        <v>1912</v>
      </c>
      <c r="U1517" s="5" t="s">
        <v>33</v>
      </c>
      <c r="V1517" s="5" t="str">
        <f t="shared" si="259"/>
        <v>clientes - varios</v>
      </c>
      <c r="W1517" s="5" t="str">
        <f t="shared" si="260"/>
        <v>CLIENTES - VARIOS</v>
      </c>
      <c r="X1517" s="5" t="str">
        <f t="shared" si="261"/>
        <v>Clientes - Varios</v>
      </c>
      <c r="Y1517" s="5">
        <v>99999999</v>
      </c>
      <c r="Z1517" s="5" t="s">
        <v>34</v>
      </c>
      <c r="AA1517" s="5" t="s">
        <v>35</v>
      </c>
      <c r="AD1517" s="5" t="s">
        <v>36</v>
      </c>
      <c r="AE1517" s="5">
        <v>423.73</v>
      </c>
      <c r="AF1517" s="5">
        <v>0</v>
      </c>
      <c r="AG1517" s="5">
        <v>76.27</v>
      </c>
      <c r="AH1517" s="5">
        <f t="shared" si="262"/>
        <v>500</v>
      </c>
    </row>
    <row r="1518" spans="1:34" x14ac:dyDescent="0.25">
      <c r="A1518" s="5">
        <v>1503</v>
      </c>
      <c r="B1518" s="5" t="s">
        <v>49</v>
      </c>
      <c r="C1518" s="5" t="s">
        <v>30</v>
      </c>
      <c r="D1518" s="5" t="s">
        <v>1916</v>
      </c>
      <c r="E1518" s="15" t="str">
        <f t="shared" si="263"/>
        <v>B003</v>
      </c>
      <c r="F1518" s="15" t="str">
        <f t="shared" si="253"/>
        <v>12435</v>
      </c>
      <c r="G1518" s="15" t="str">
        <f t="shared" si="254"/>
        <v>3-1</v>
      </c>
      <c r="H1518" s="5" t="s">
        <v>1912</v>
      </c>
      <c r="I1518" s="5">
        <f t="shared" si="255"/>
        <v>1</v>
      </c>
      <c r="J1518" s="5">
        <f t="shared" si="256"/>
        <v>2022</v>
      </c>
      <c r="K1518" s="5">
        <f t="shared" si="257"/>
        <v>19</v>
      </c>
      <c r="L1518" s="7">
        <f t="shared" si="258"/>
        <v>44580</v>
      </c>
      <c r="M1518" s="5" t="s">
        <v>1912</v>
      </c>
      <c r="U1518" s="5" t="s">
        <v>33</v>
      </c>
      <c r="V1518" s="5" t="str">
        <f t="shared" si="259"/>
        <v>clientes - varios</v>
      </c>
      <c r="W1518" s="5" t="str">
        <f t="shared" si="260"/>
        <v>CLIENTES - VARIOS</v>
      </c>
      <c r="X1518" s="5" t="str">
        <f t="shared" si="261"/>
        <v>Clientes - Varios</v>
      </c>
      <c r="Y1518" s="5">
        <v>99999999</v>
      </c>
      <c r="Z1518" s="5" t="s">
        <v>34</v>
      </c>
      <c r="AA1518" s="5" t="s">
        <v>35</v>
      </c>
      <c r="AD1518" s="5" t="s">
        <v>36</v>
      </c>
      <c r="AE1518" s="5">
        <v>423.73</v>
      </c>
      <c r="AF1518" s="5">
        <v>0</v>
      </c>
      <c r="AG1518" s="5">
        <v>76.27</v>
      </c>
      <c r="AH1518" s="5">
        <f t="shared" si="262"/>
        <v>500</v>
      </c>
    </row>
    <row r="1519" spans="1:34" x14ac:dyDescent="0.25">
      <c r="A1519" s="5">
        <v>1504</v>
      </c>
      <c r="B1519" s="5" t="s">
        <v>49</v>
      </c>
      <c r="C1519" s="5" t="s">
        <v>30</v>
      </c>
      <c r="D1519" s="5" t="s">
        <v>1917</v>
      </c>
      <c r="E1519" s="15" t="str">
        <f t="shared" si="263"/>
        <v>B003</v>
      </c>
      <c r="F1519" s="15" t="str">
        <f t="shared" si="253"/>
        <v>12434</v>
      </c>
      <c r="G1519" s="15" t="str">
        <f t="shared" si="254"/>
        <v>3-1</v>
      </c>
      <c r="H1519" s="5" t="s">
        <v>1912</v>
      </c>
      <c r="I1519" s="5">
        <f t="shared" si="255"/>
        <v>1</v>
      </c>
      <c r="J1519" s="5">
        <f t="shared" si="256"/>
        <v>2022</v>
      </c>
      <c r="K1519" s="5">
        <f t="shared" si="257"/>
        <v>19</v>
      </c>
      <c r="L1519" s="7">
        <f t="shared" si="258"/>
        <v>44580</v>
      </c>
      <c r="M1519" s="5" t="s">
        <v>1912</v>
      </c>
      <c r="U1519" s="5" t="s">
        <v>33</v>
      </c>
      <c r="V1519" s="5" t="str">
        <f t="shared" si="259"/>
        <v>clientes - varios</v>
      </c>
      <c r="W1519" s="5" t="str">
        <f t="shared" si="260"/>
        <v>CLIENTES - VARIOS</v>
      </c>
      <c r="X1519" s="5" t="str">
        <f t="shared" si="261"/>
        <v>Clientes - Varios</v>
      </c>
      <c r="Y1519" s="5">
        <v>99999999</v>
      </c>
      <c r="Z1519" s="5" t="s">
        <v>34</v>
      </c>
      <c r="AA1519" s="5" t="s">
        <v>35</v>
      </c>
      <c r="AD1519" s="5" t="s">
        <v>36</v>
      </c>
      <c r="AE1519" s="5">
        <v>423.73</v>
      </c>
      <c r="AF1519" s="5">
        <v>0</v>
      </c>
      <c r="AG1519" s="5">
        <v>76.27</v>
      </c>
      <c r="AH1519" s="5">
        <f t="shared" si="262"/>
        <v>500</v>
      </c>
    </row>
    <row r="1520" spans="1:34" x14ac:dyDescent="0.25">
      <c r="A1520" s="5">
        <v>1505</v>
      </c>
      <c r="B1520" s="5" t="s">
        <v>49</v>
      </c>
      <c r="C1520" s="5" t="s">
        <v>30</v>
      </c>
      <c r="D1520" s="5" t="s">
        <v>1918</v>
      </c>
      <c r="E1520" s="15" t="str">
        <f t="shared" si="263"/>
        <v>B003</v>
      </c>
      <c r="F1520" s="15" t="str">
        <f t="shared" si="253"/>
        <v>12433</v>
      </c>
      <c r="G1520" s="15" t="str">
        <f t="shared" si="254"/>
        <v>3-1</v>
      </c>
      <c r="H1520" s="5" t="s">
        <v>1912</v>
      </c>
      <c r="I1520" s="5">
        <f t="shared" si="255"/>
        <v>1</v>
      </c>
      <c r="J1520" s="5">
        <f t="shared" si="256"/>
        <v>2022</v>
      </c>
      <c r="K1520" s="5">
        <f t="shared" si="257"/>
        <v>19</v>
      </c>
      <c r="L1520" s="7">
        <f t="shared" si="258"/>
        <v>44580</v>
      </c>
      <c r="M1520" s="5" t="s">
        <v>1912</v>
      </c>
      <c r="U1520" s="5" t="s">
        <v>33</v>
      </c>
      <c r="V1520" s="5" t="str">
        <f t="shared" si="259"/>
        <v>clientes - varios</v>
      </c>
      <c r="W1520" s="5" t="str">
        <f t="shared" si="260"/>
        <v>CLIENTES - VARIOS</v>
      </c>
      <c r="X1520" s="5" t="str">
        <f t="shared" si="261"/>
        <v>Clientes - Varios</v>
      </c>
      <c r="Y1520" s="5">
        <v>99999999</v>
      </c>
      <c r="Z1520" s="5" t="s">
        <v>34</v>
      </c>
      <c r="AA1520" s="5" t="s">
        <v>35</v>
      </c>
      <c r="AD1520" s="5" t="s">
        <v>36</v>
      </c>
      <c r="AE1520" s="5">
        <v>423.73</v>
      </c>
      <c r="AF1520" s="5">
        <v>0</v>
      </c>
      <c r="AG1520" s="5">
        <v>76.27</v>
      </c>
      <c r="AH1520" s="5">
        <f t="shared" si="262"/>
        <v>500</v>
      </c>
    </row>
    <row r="1521" spans="1:34" x14ac:dyDescent="0.25">
      <c r="A1521" s="5">
        <v>1506</v>
      </c>
      <c r="B1521" s="5" t="s">
        <v>29</v>
      </c>
      <c r="C1521" s="5" t="s">
        <v>38</v>
      </c>
      <c r="D1521" s="5" t="s">
        <v>1919</v>
      </c>
      <c r="E1521" s="15" t="str">
        <f t="shared" si="263"/>
        <v>F001</v>
      </c>
      <c r="F1521" s="15" t="str">
        <f t="shared" si="253"/>
        <v>8176</v>
      </c>
      <c r="G1521" s="15" t="str">
        <f t="shared" si="254"/>
        <v>1-8</v>
      </c>
      <c r="H1521" s="5" t="s">
        <v>1912</v>
      </c>
      <c r="I1521" s="5">
        <f t="shared" si="255"/>
        <v>1</v>
      </c>
      <c r="J1521" s="5">
        <f t="shared" si="256"/>
        <v>2022</v>
      </c>
      <c r="K1521" s="5">
        <f t="shared" si="257"/>
        <v>19</v>
      </c>
      <c r="L1521" s="7">
        <f t="shared" si="258"/>
        <v>44580</v>
      </c>
      <c r="M1521" s="5" t="s">
        <v>1912</v>
      </c>
      <c r="S1521" s="5" t="s">
        <v>40</v>
      </c>
      <c r="T1521" s="5" t="s">
        <v>41</v>
      </c>
      <c r="U1521" s="5" t="s">
        <v>295</v>
      </c>
      <c r="V1521" s="5" t="str">
        <f t="shared" si="259"/>
        <v>guerra choroco milton luis</v>
      </c>
      <c r="W1521" s="5" t="str">
        <f t="shared" si="260"/>
        <v>GUERRA CHOROCO MILTON LUIS</v>
      </c>
      <c r="X1521" s="5" t="str">
        <f t="shared" si="261"/>
        <v>Guerra Choroco Milton Luis</v>
      </c>
      <c r="Y1521" s="5">
        <v>10479220285</v>
      </c>
      <c r="Z1521" s="5" t="s">
        <v>34</v>
      </c>
      <c r="AA1521" s="5" t="s">
        <v>35</v>
      </c>
      <c r="AD1521" s="5" t="s">
        <v>36</v>
      </c>
      <c r="AE1521" s="5">
        <v>1016.95</v>
      </c>
      <c r="AF1521" s="5">
        <v>0</v>
      </c>
      <c r="AG1521" s="5">
        <v>183.05</v>
      </c>
      <c r="AH1521" s="5">
        <f t="shared" si="262"/>
        <v>1200</v>
      </c>
    </row>
    <row r="1522" spans="1:34" x14ac:dyDescent="0.25">
      <c r="A1522" s="5">
        <v>1507</v>
      </c>
      <c r="B1522" s="5" t="s">
        <v>29</v>
      </c>
      <c r="C1522" s="5" t="s">
        <v>30</v>
      </c>
      <c r="D1522" s="5" t="s">
        <v>1920</v>
      </c>
      <c r="E1522" s="15" t="str">
        <f t="shared" si="263"/>
        <v>B001</v>
      </c>
      <c r="F1522" s="15" t="str">
        <f t="shared" si="253"/>
        <v>16911</v>
      </c>
      <c r="G1522" s="15" t="str">
        <f t="shared" si="254"/>
        <v>1-1</v>
      </c>
      <c r="H1522" s="5" t="s">
        <v>1912</v>
      </c>
      <c r="I1522" s="5">
        <f t="shared" si="255"/>
        <v>1</v>
      </c>
      <c r="J1522" s="5">
        <f t="shared" si="256"/>
        <v>2022</v>
      </c>
      <c r="K1522" s="5">
        <f t="shared" si="257"/>
        <v>19</v>
      </c>
      <c r="L1522" s="7">
        <f t="shared" si="258"/>
        <v>44580</v>
      </c>
      <c r="M1522" s="5" t="s">
        <v>1912</v>
      </c>
      <c r="R1522" s="5" t="s">
        <v>395</v>
      </c>
      <c r="S1522" s="5" t="s">
        <v>168</v>
      </c>
      <c r="T1522" s="5" t="s">
        <v>169</v>
      </c>
      <c r="U1522" s="5" t="s">
        <v>396</v>
      </c>
      <c r="V1522" s="5" t="str">
        <f t="shared" si="259"/>
        <v>transportes pasamayo s r ltda</v>
      </c>
      <c r="W1522" s="5" t="str">
        <f t="shared" si="260"/>
        <v>TRANSPORTES PASAMAYO S R LTDA</v>
      </c>
      <c r="X1522" s="5" t="str">
        <f t="shared" si="261"/>
        <v>Transportes Pasamayo S R Ltda</v>
      </c>
      <c r="Y1522" s="5">
        <v>20225171719</v>
      </c>
      <c r="Z1522" s="5" t="s">
        <v>34</v>
      </c>
      <c r="AA1522" s="5" t="s">
        <v>35</v>
      </c>
      <c r="AD1522" s="5" t="s">
        <v>36</v>
      </c>
      <c r="AE1522" s="5">
        <v>161.02000000000001</v>
      </c>
      <c r="AF1522" s="5">
        <v>0</v>
      </c>
      <c r="AG1522" s="5">
        <v>28.98</v>
      </c>
      <c r="AH1522" s="5">
        <f t="shared" si="262"/>
        <v>190</v>
      </c>
    </row>
    <row r="1523" spans="1:34" x14ac:dyDescent="0.25">
      <c r="A1523" s="5">
        <v>1508</v>
      </c>
      <c r="B1523" s="5" t="s">
        <v>29</v>
      </c>
      <c r="C1523" s="5" t="s">
        <v>30</v>
      </c>
      <c r="D1523" s="5" t="s">
        <v>1921</v>
      </c>
      <c r="E1523" s="15" t="str">
        <f t="shared" si="263"/>
        <v>B001</v>
      </c>
      <c r="F1523" s="15" t="str">
        <f t="shared" si="253"/>
        <v>16910</v>
      </c>
      <c r="G1523" s="15" t="str">
        <f t="shared" si="254"/>
        <v>1-1</v>
      </c>
      <c r="H1523" s="5" t="s">
        <v>1912</v>
      </c>
      <c r="I1523" s="5">
        <f t="shared" si="255"/>
        <v>1</v>
      </c>
      <c r="J1523" s="5">
        <f t="shared" si="256"/>
        <v>2022</v>
      </c>
      <c r="K1523" s="5">
        <f t="shared" si="257"/>
        <v>19</v>
      </c>
      <c r="L1523" s="7">
        <f t="shared" si="258"/>
        <v>44580</v>
      </c>
      <c r="M1523" s="5" t="s">
        <v>1912</v>
      </c>
      <c r="U1523" s="5" t="s">
        <v>33</v>
      </c>
      <c r="V1523" s="5" t="str">
        <f t="shared" si="259"/>
        <v>clientes - varios</v>
      </c>
      <c r="W1523" s="5" t="str">
        <f t="shared" si="260"/>
        <v>CLIENTES - VARIOS</v>
      </c>
      <c r="X1523" s="5" t="str">
        <f t="shared" si="261"/>
        <v>Clientes - Varios</v>
      </c>
      <c r="Y1523" s="5">
        <v>99999999</v>
      </c>
      <c r="Z1523" s="5" t="s">
        <v>34</v>
      </c>
      <c r="AA1523" s="5" t="s">
        <v>35</v>
      </c>
      <c r="AD1523" s="5" t="s">
        <v>36</v>
      </c>
      <c r="AE1523" s="5">
        <v>508.47</v>
      </c>
      <c r="AF1523" s="5">
        <v>0</v>
      </c>
      <c r="AG1523" s="5">
        <v>91.53</v>
      </c>
      <c r="AH1523" s="5">
        <f t="shared" si="262"/>
        <v>600</v>
      </c>
    </row>
    <row r="1524" spans="1:34" x14ac:dyDescent="0.25">
      <c r="A1524" s="5">
        <v>1509</v>
      </c>
      <c r="B1524" s="5" t="s">
        <v>29</v>
      </c>
      <c r="C1524" s="5" t="s">
        <v>38</v>
      </c>
      <c r="D1524" s="5" t="s">
        <v>1922</v>
      </c>
      <c r="E1524" s="15" t="str">
        <f t="shared" si="263"/>
        <v>F001</v>
      </c>
      <c r="F1524" s="15" t="str">
        <f t="shared" si="253"/>
        <v>8175</v>
      </c>
      <c r="G1524" s="15" t="str">
        <f t="shared" si="254"/>
        <v>1-8</v>
      </c>
      <c r="H1524" s="5" t="s">
        <v>1912</v>
      </c>
      <c r="I1524" s="5">
        <f t="shared" si="255"/>
        <v>1</v>
      </c>
      <c r="J1524" s="5">
        <f t="shared" si="256"/>
        <v>2022</v>
      </c>
      <c r="K1524" s="5">
        <f t="shared" si="257"/>
        <v>19</v>
      </c>
      <c r="L1524" s="7">
        <f t="shared" si="258"/>
        <v>44580</v>
      </c>
      <c r="M1524" s="5" t="s">
        <v>1912</v>
      </c>
      <c r="R1524" s="5" t="s">
        <v>92</v>
      </c>
      <c r="S1524" s="5" t="s">
        <v>40</v>
      </c>
      <c r="T1524" s="5" t="s">
        <v>41</v>
      </c>
      <c r="U1524" s="5" t="s">
        <v>93</v>
      </c>
      <c r="V1524" s="5" t="str">
        <f t="shared" si="259"/>
        <v>transporte mi poderoso cautivo jd &amp; a e.i.r.l.</v>
      </c>
      <c r="W1524" s="5" t="str">
        <f t="shared" si="260"/>
        <v>TRANSPORTE MI PODEROSO CAUTIVO JD &amp; A E.I.R.L.</v>
      </c>
      <c r="X1524" s="5" t="str">
        <f t="shared" si="261"/>
        <v>Transporte Mi Poderoso Cautivo Jd &amp; A E.I.R.L.</v>
      </c>
      <c r="Y1524" s="5">
        <v>20607139378</v>
      </c>
      <c r="Z1524" s="5" t="s">
        <v>34</v>
      </c>
      <c r="AA1524" s="5" t="s">
        <v>35</v>
      </c>
      <c r="AD1524" s="5" t="s">
        <v>36</v>
      </c>
      <c r="AE1524" s="5">
        <v>1182.26</v>
      </c>
      <c r="AF1524" s="5">
        <v>0</v>
      </c>
      <c r="AG1524" s="5">
        <v>212.81</v>
      </c>
      <c r="AH1524" s="5">
        <f t="shared" si="262"/>
        <v>1395.07</v>
      </c>
    </row>
    <row r="1525" spans="1:34" x14ac:dyDescent="0.25">
      <c r="A1525" s="5">
        <v>1510</v>
      </c>
      <c r="B1525" s="5" t="s">
        <v>55</v>
      </c>
      <c r="C1525" s="5" t="s">
        <v>30</v>
      </c>
      <c r="D1525" s="5" t="s">
        <v>1923</v>
      </c>
      <c r="E1525" s="15" t="str">
        <f t="shared" si="263"/>
        <v>B002</v>
      </c>
      <c r="F1525" s="15" t="str">
        <f t="shared" si="253"/>
        <v>15904</v>
      </c>
      <c r="G1525" s="15" t="str">
        <f t="shared" si="254"/>
        <v>2-1</v>
      </c>
      <c r="H1525" s="5" t="s">
        <v>1912</v>
      </c>
      <c r="I1525" s="5">
        <f t="shared" si="255"/>
        <v>1</v>
      </c>
      <c r="J1525" s="5">
        <f t="shared" si="256"/>
        <v>2022</v>
      </c>
      <c r="K1525" s="5">
        <f t="shared" si="257"/>
        <v>19</v>
      </c>
      <c r="L1525" s="7">
        <f t="shared" si="258"/>
        <v>44580</v>
      </c>
      <c r="M1525" s="5" t="s">
        <v>1912</v>
      </c>
      <c r="U1525" s="5" t="s">
        <v>33</v>
      </c>
      <c r="V1525" s="5" t="str">
        <f t="shared" si="259"/>
        <v>clientes - varios</v>
      </c>
      <c r="W1525" s="5" t="str">
        <f t="shared" si="260"/>
        <v>CLIENTES - VARIOS</v>
      </c>
      <c r="X1525" s="5" t="str">
        <f t="shared" si="261"/>
        <v>Clientes - Varios</v>
      </c>
      <c r="Y1525" s="5">
        <v>99999999</v>
      </c>
      <c r="Z1525" s="5" t="s">
        <v>34</v>
      </c>
      <c r="AA1525" s="5" t="s">
        <v>35</v>
      </c>
      <c r="AD1525" s="5" t="s">
        <v>36</v>
      </c>
      <c r="AE1525" s="5">
        <v>423.73</v>
      </c>
      <c r="AF1525" s="5">
        <v>0</v>
      </c>
      <c r="AG1525" s="5">
        <v>76.27</v>
      </c>
      <c r="AH1525" s="5">
        <f t="shared" si="262"/>
        <v>500</v>
      </c>
    </row>
    <row r="1526" spans="1:34" x14ac:dyDescent="0.25">
      <c r="A1526" s="5">
        <v>1511</v>
      </c>
      <c r="B1526" s="5" t="s">
        <v>55</v>
      </c>
      <c r="C1526" s="5" t="s">
        <v>30</v>
      </c>
      <c r="D1526" s="5" t="s">
        <v>1924</v>
      </c>
      <c r="E1526" s="15" t="str">
        <f t="shared" si="263"/>
        <v>B002</v>
      </c>
      <c r="F1526" s="15" t="str">
        <f t="shared" si="253"/>
        <v>15903</v>
      </c>
      <c r="G1526" s="15" t="str">
        <f t="shared" si="254"/>
        <v>2-1</v>
      </c>
      <c r="H1526" s="5" t="s">
        <v>1912</v>
      </c>
      <c r="I1526" s="5">
        <f t="shared" si="255"/>
        <v>1</v>
      </c>
      <c r="J1526" s="5">
        <f t="shared" si="256"/>
        <v>2022</v>
      </c>
      <c r="K1526" s="5">
        <f t="shared" si="257"/>
        <v>19</v>
      </c>
      <c r="L1526" s="7">
        <f t="shared" si="258"/>
        <v>44580</v>
      </c>
      <c r="M1526" s="5" t="s">
        <v>1912</v>
      </c>
      <c r="U1526" s="5" t="s">
        <v>33</v>
      </c>
      <c r="V1526" s="5" t="str">
        <f t="shared" si="259"/>
        <v>clientes - varios</v>
      </c>
      <c r="W1526" s="5" t="str">
        <f t="shared" si="260"/>
        <v>CLIENTES - VARIOS</v>
      </c>
      <c r="X1526" s="5" t="str">
        <f t="shared" si="261"/>
        <v>Clientes - Varios</v>
      </c>
      <c r="Y1526" s="5">
        <v>99999999</v>
      </c>
      <c r="Z1526" s="5" t="s">
        <v>34</v>
      </c>
      <c r="AA1526" s="5" t="s">
        <v>35</v>
      </c>
      <c r="AD1526" s="5" t="s">
        <v>36</v>
      </c>
      <c r="AE1526" s="5">
        <v>423.73</v>
      </c>
      <c r="AF1526" s="5">
        <v>0</v>
      </c>
      <c r="AG1526" s="5">
        <v>76.27</v>
      </c>
      <c r="AH1526" s="5">
        <f t="shared" si="262"/>
        <v>500</v>
      </c>
    </row>
    <row r="1527" spans="1:34" x14ac:dyDescent="0.25">
      <c r="A1527" s="5">
        <v>1512</v>
      </c>
      <c r="B1527" s="5" t="s">
        <v>55</v>
      </c>
      <c r="C1527" s="5" t="s">
        <v>30</v>
      </c>
      <c r="D1527" s="5" t="s">
        <v>1925</v>
      </c>
      <c r="E1527" s="15" t="str">
        <f t="shared" si="263"/>
        <v>B002</v>
      </c>
      <c r="F1527" s="15" t="str">
        <f t="shared" si="253"/>
        <v>15902</v>
      </c>
      <c r="G1527" s="15" t="str">
        <f t="shared" si="254"/>
        <v>2-1</v>
      </c>
      <c r="H1527" s="5" t="s">
        <v>1912</v>
      </c>
      <c r="I1527" s="5">
        <f t="shared" si="255"/>
        <v>1</v>
      </c>
      <c r="J1527" s="5">
        <f t="shared" si="256"/>
        <v>2022</v>
      </c>
      <c r="K1527" s="5">
        <f t="shared" si="257"/>
        <v>19</v>
      </c>
      <c r="L1527" s="7">
        <f t="shared" si="258"/>
        <v>44580</v>
      </c>
      <c r="M1527" s="5" t="s">
        <v>1912</v>
      </c>
      <c r="U1527" s="5" t="s">
        <v>33</v>
      </c>
      <c r="V1527" s="5" t="str">
        <f t="shared" si="259"/>
        <v>clientes - varios</v>
      </c>
      <c r="W1527" s="5" t="str">
        <f t="shared" si="260"/>
        <v>CLIENTES - VARIOS</v>
      </c>
      <c r="X1527" s="5" t="str">
        <f t="shared" si="261"/>
        <v>Clientes - Varios</v>
      </c>
      <c r="Y1527" s="5">
        <v>99999999</v>
      </c>
      <c r="Z1527" s="5" t="s">
        <v>34</v>
      </c>
      <c r="AA1527" s="5" t="s">
        <v>35</v>
      </c>
      <c r="AD1527" s="5" t="s">
        <v>36</v>
      </c>
      <c r="AE1527" s="5">
        <v>423.73</v>
      </c>
      <c r="AF1527" s="5">
        <v>0</v>
      </c>
      <c r="AG1527" s="5">
        <v>76.27</v>
      </c>
      <c r="AH1527" s="5">
        <f t="shared" si="262"/>
        <v>500</v>
      </c>
    </row>
    <row r="1528" spans="1:34" x14ac:dyDescent="0.25">
      <c r="A1528" s="5">
        <v>1513</v>
      </c>
      <c r="B1528" s="5" t="s">
        <v>55</v>
      </c>
      <c r="C1528" s="5" t="s">
        <v>30</v>
      </c>
      <c r="D1528" s="5" t="s">
        <v>1926</v>
      </c>
      <c r="E1528" s="15" t="str">
        <f t="shared" si="263"/>
        <v>B002</v>
      </c>
      <c r="F1528" s="15" t="str">
        <f t="shared" si="253"/>
        <v>15901</v>
      </c>
      <c r="G1528" s="15" t="str">
        <f t="shared" si="254"/>
        <v>2-1</v>
      </c>
      <c r="H1528" s="5" t="s">
        <v>1912</v>
      </c>
      <c r="I1528" s="5">
        <f t="shared" si="255"/>
        <v>1</v>
      </c>
      <c r="J1528" s="5">
        <f t="shared" si="256"/>
        <v>2022</v>
      </c>
      <c r="K1528" s="5">
        <f t="shared" si="257"/>
        <v>19</v>
      </c>
      <c r="L1528" s="7">
        <f t="shared" si="258"/>
        <v>44580</v>
      </c>
      <c r="M1528" s="5" t="s">
        <v>1912</v>
      </c>
      <c r="U1528" s="5" t="s">
        <v>33</v>
      </c>
      <c r="V1528" s="5" t="str">
        <f t="shared" si="259"/>
        <v>clientes - varios</v>
      </c>
      <c r="W1528" s="5" t="str">
        <f t="shared" si="260"/>
        <v>CLIENTES - VARIOS</v>
      </c>
      <c r="X1528" s="5" t="str">
        <f t="shared" si="261"/>
        <v>Clientes - Varios</v>
      </c>
      <c r="Y1528" s="5">
        <v>99999999</v>
      </c>
      <c r="Z1528" s="5" t="s">
        <v>34</v>
      </c>
      <c r="AA1528" s="5" t="s">
        <v>35</v>
      </c>
      <c r="AD1528" s="5" t="s">
        <v>36</v>
      </c>
      <c r="AE1528" s="5">
        <v>21.19</v>
      </c>
      <c r="AF1528" s="5">
        <v>0</v>
      </c>
      <c r="AG1528" s="5">
        <v>3.81</v>
      </c>
      <c r="AH1528" s="5">
        <f t="shared" si="262"/>
        <v>25</v>
      </c>
    </row>
    <row r="1529" spans="1:34" x14ac:dyDescent="0.25">
      <c r="A1529" s="5">
        <v>1514</v>
      </c>
      <c r="B1529" s="5" t="s">
        <v>49</v>
      </c>
      <c r="C1529" s="5" t="s">
        <v>38</v>
      </c>
      <c r="D1529" s="5" t="s">
        <v>1927</v>
      </c>
      <c r="E1529" s="15" t="str">
        <f t="shared" si="263"/>
        <v>F003</v>
      </c>
      <c r="F1529" s="15" t="str">
        <f t="shared" si="253"/>
        <v>2055</v>
      </c>
      <c r="G1529" s="15" t="str">
        <f t="shared" si="254"/>
        <v>3-2</v>
      </c>
      <c r="H1529" s="5" t="s">
        <v>1912</v>
      </c>
      <c r="I1529" s="5">
        <f t="shared" si="255"/>
        <v>1</v>
      </c>
      <c r="J1529" s="5">
        <f t="shared" si="256"/>
        <v>2022</v>
      </c>
      <c r="K1529" s="5">
        <f t="shared" si="257"/>
        <v>19</v>
      </c>
      <c r="L1529" s="7">
        <f t="shared" si="258"/>
        <v>44580</v>
      </c>
      <c r="M1529" s="5" t="s">
        <v>1912</v>
      </c>
      <c r="R1529" s="5" t="s">
        <v>1826</v>
      </c>
      <c r="S1529" s="5" t="s">
        <v>168</v>
      </c>
      <c r="T1529" s="5" t="s">
        <v>169</v>
      </c>
      <c r="U1529" s="5" t="s">
        <v>1827</v>
      </c>
      <c r="V1529" s="5" t="str">
        <f t="shared" si="259"/>
        <v>m &amp; l construcciones e.i.r.l.</v>
      </c>
      <c r="W1529" s="5" t="str">
        <f t="shared" si="260"/>
        <v>M &amp; L CONSTRUCCIONES E.I.R.L.</v>
      </c>
      <c r="X1529" s="5" t="str">
        <f t="shared" si="261"/>
        <v>M &amp; L Construcciones E.I.R.L.</v>
      </c>
      <c r="Y1529" s="5">
        <v>20608484427</v>
      </c>
      <c r="Z1529" s="5" t="s">
        <v>34</v>
      </c>
      <c r="AA1529" s="5" t="s">
        <v>35</v>
      </c>
      <c r="AD1529" s="5" t="s">
        <v>36</v>
      </c>
      <c r="AE1529" s="5">
        <v>50.85</v>
      </c>
      <c r="AF1529" s="5">
        <v>0</v>
      </c>
      <c r="AG1529" s="5">
        <v>9.15</v>
      </c>
      <c r="AH1529" s="5">
        <f t="shared" si="262"/>
        <v>60</v>
      </c>
    </row>
    <row r="1530" spans="1:34" x14ac:dyDescent="0.25">
      <c r="A1530" s="5">
        <v>1515</v>
      </c>
      <c r="B1530" s="5" t="s">
        <v>29</v>
      </c>
      <c r="C1530" s="5" t="s">
        <v>38</v>
      </c>
      <c r="D1530" s="5" t="s">
        <v>1928</v>
      </c>
      <c r="E1530" s="15" t="str">
        <f t="shared" si="263"/>
        <v>F001</v>
      </c>
      <c r="F1530" s="15" t="str">
        <f t="shared" si="253"/>
        <v>8174</v>
      </c>
      <c r="G1530" s="15" t="str">
        <f t="shared" si="254"/>
        <v>1-8</v>
      </c>
      <c r="H1530" s="5" t="s">
        <v>1912</v>
      </c>
      <c r="I1530" s="5">
        <f t="shared" si="255"/>
        <v>1</v>
      </c>
      <c r="J1530" s="5">
        <f t="shared" si="256"/>
        <v>2022</v>
      </c>
      <c r="K1530" s="5">
        <f t="shared" si="257"/>
        <v>19</v>
      </c>
      <c r="L1530" s="7">
        <f t="shared" si="258"/>
        <v>44580</v>
      </c>
      <c r="M1530" s="5" t="s">
        <v>1912</v>
      </c>
      <c r="R1530" s="5" t="s">
        <v>469</v>
      </c>
      <c r="S1530" s="5" t="s">
        <v>61</v>
      </c>
      <c r="T1530" s="5" t="s">
        <v>469</v>
      </c>
      <c r="U1530" s="5" t="s">
        <v>971</v>
      </c>
      <c r="V1530" s="5" t="str">
        <f t="shared" si="259"/>
        <v>grupo de inversiones olarte s.a.c.</v>
      </c>
      <c r="W1530" s="5" t="str">
        <f t="shared" si="260"/>
        <v>GRUPO DE INVERSIONES OLARTE S.A.C.</v>
      </c>
      <c r="X1530" s="5" t="str">
        <f t="shared" si="261"/>
        <v>Grupo De Inversiones Olarte S.A.C.</v>
      </c>
      <c r="Y1530" s="5">
        <v>20574782768</v>
      </c>
      <c r="Z1530" s="5" t="s">
        <v>34</v>
      </c>
      <c r="AA1530" s="5" t="s">
        <v>35</v>
      </c>
      <c r="AD1530" s="5" t="s">
        <v>36</v>
      </c>
      <c r="AE1530" s="5">
        <v>87.29</v>
      </c>
      <c r="AF1530" s="5">
        <v>0</v>
      </c>
      <c r="AG1530" s="5">
        <v>15.71</v>
      </c>
      <c r="AH1530" s="5">
        <f t="shared" si="262"/>
        <v>103</v>
      </c>
    </row>
    <row r="1531" spans="1:34" x14ac:dyDescent="0.25">
      <c r="A1531" s="5">
        <v>1516</v>
      </c>
      <c r="B1531" s="5" t="s">
        <v>29</v>
      </c>
      <c r="C1531" s="5" t="s">
        <v>38</v>
      </c>
      <c r="D1531" s="5" t="s">
        <v>1929</v>
      </c>
      <c r="E1531" s="15" t="str">
        <f t="shared" si="263"/>
        <v>F001</v>
      </c>
      <c r="F1531" s="15" t="str">
        <f t="shared" si="253"/>
        <v>8173</v>
      </c>
      <c r="G1531" s="15" t="str">
        <f t="shared" si="254"/>
        <v>1-8</v>
      </c>
      <c r="H1531" s="5" t="s">
        <v>1912</v>
      </c>
      <c r="I1531" s="5">
        <f t="shared" si="255"/>
        <v>1</v>
      </c>
      <c r="J1531" s="5">
        <f t="shared" si="256"/>
        <v>2022</v>
      </c>
      <c r="K1531" s="5">
        <f t="shared" si="257"/>
        <v>19</v>
      </c>
      <c r="L1531" s="7">
        <f t="shared" si="258"/>
        <v>44580</v>
      </c>
      <c r="M1531" s="5" t="s">
        <v>1912</v>
      </c>
      <c r="R1531" s="5" t="s">
        <v>87</v>
      </c>
      <c r="S1531" s="5" t="s">
        <v>40</v>
      </c>
      <c r="T1531" s="5" t="s">
        <v>41</v>
      </c>
      <c r="U1531" s="5" t="s">
        <v>584</v>
      </c>
      <c r="V1531" s="5" t="str">
        <f t="shared" si="259"/>
        <v>emp de transportes turismo alvarado eirl</v>
      </c>
      <c r="W1531" s="5" t="str">
        <f t="shared" si="260"/>
        <v>EMP DE TRANSPORTES TURISMO ALVARADO EIRL</v>
      </c>
      <c r="X1531" s="5" t="str">
        <f t="shared" si="261"/>
        <v>Emp De Transportes Turismo Alvarado Eirl</v>
      </c>
      <c r="Y1531" s="5">
        <v>20395748701</v>
      </c>
      <c r="Z1531" s="5" t="s">
        <v>34</v>
      </c>
      <c r="AA1531" s="5" t="s">
        <v>35</v>
      </c>
      <c r="AD1531" s="5" t="s">
        <v>36</v>
      </c>
      <c r="AE1531" s="5">
        <v>25756.69</v>
      </c>
      <c r="AF1531" s="5">
        <v>0</v>
      </c>
      <c r="AG1531" s="5">
        <v>4636.21</v>
      </c>
      <c r="AH1531" s="5">
        <f t="shared" si="262"/>
        <v>30392.899999999998</v>
      </c>
    </row>
    <row r="1532" spans="1:34" x14ac:dyDescent="0.25">
      <c r="A1532" s="5">
        <v>1517</v>
      </c>
      <c r="B1532" s="5" t="s">
        <v>29</v>
      </c>
      <c r="C1532" s="5" t="s">
        <v>30</v>
      </c>
      <c r="D1532" s="5" t="s">
        <v>1930</v>
      </c>
      <c r="E1532" s="15" t="str">
        <f t="shared" si="263"/>
        <v>B001</v>
      </c>
      <c r="F1532" s="15" t="str">
        <f t="shared" si="253"/>
        <v>16909</v>
      </c>
      <c r="G1532" s="15" t="str">
        <f t="shared" si="254"/>
        <v>1-1</v>
      </c>
      <c r="H1532" s="5" t="s">
        <v>1912</v>
      </c>
      <c r="I1532" s="5">
        <f t="shared" si="255"/>
        <v>1</v>
      </c>
      <c r="J1532" s="5">
        <f t="shared" si="256"/>
        <v>2022</v>
      </c>
      <c r="K1532" s="5">
        <f t="shared" si="257"/>
        <v>19</v>
      </c>
      <c r="L1532" s="7">
        <f t="shared" si="258"/>
        <v>44580</v>
      </c>
      <c r="M1532" s="5" t="s">
        <v>1912</v>
      </c>
      <c r="U1532" s="5" t="s">
        <v>33</v>
      </c>
      <c r="V1532" s="5" t="str">
        <f t="shared" si="259"/>
        <v>clientes - varios</v>
      </c>
      <c r="W1532" s="5" t="str">
        <f t="shared" si="260"/>
        <v>CLIENTES - VARIOS</v>
      </c>
      <c r="X1532" s="5" t="str">
        <f t="shared" si="261"/>
        <v>Clientes - Varios</v>
      </c>
      <c r="Y1532" s="5">
        <v>99999999</v>
      </c>
      <c r="Z1532" s="5" t="s">
        <v>34</v>
      </c>
      <c r="AA1532" s="5" t="s">
        <v>35</v>
      </c>
      <c r="AD1532" s="5" t="s">
        <v>36</v>
      </c>
      <c r="AE1532" s="5">
        <v>76.27</v>
      </c>
      <c r="AF1532" s="5">
        <v>0</v>
      </c>
      <c r="AG1532" s="5">
        <v>13.73</v>
      </c>
      <c r="AH1532" s="5">
        <f t="shared" si="262"/>
        <v>90</v>
      </c>
    </row>
    <row r="1533" spans="1:34" x14ac:dyDescent="0.25">
      <c r="A1533" s="5">
        <v>1518</v>
      </c>
      <c r="B1533" s="5" t="s">
        <v>29</v>
      </c>
      <c r="C1533" s="5" t="s">
        <v>30</v>
      </c>
      <c r="D1533" s="5" t="s">
        <v>1931</v>
      </c>
      <c r="E1533" s="15" t="str">
        <f t="shared" si="263"/>
        <v>B001</v>
      </c>
      <c r="F1533" s="15" t="str">
        <f t="shared" si="253"/>
        <v>16908</v>
      </c>
      <c r="G1533" s="15" t="str">
        <f t="shared" si="254"/>
        <v>1-1</v>
      </c>
      <c r="H1533" s="5" t="s">
        <v>1912</v>
      </c>
      <c r="I1533" s="5">
        <f t="shared" si="255"/>
        <v>1</v>
      </c>
      <c r="J1533" s="5">
        <f t="shared" si="256"/>
        <v>2022</v>
      </c>
      <c r="K1533" s="5">
        <f t="shared" si="257"/>
        <v>19</v>
      </c>
      <c r="L1533" s="7">
        <f t="shared" si="258"/>
        <v>44580</v>
      </c>
      <c r="M1533" s="5" t="s">
        <v>1912</v>
      </c>
      <c r="U1533" s="5" t="s">
        <v>33</v>
      </c>
      <c r="V1533" s="5" t="str">
        <f t="shared" si="259"/>
        <v>clientes - varios</v>
      </c>
      <c r="W1533" s="5" t="str">
        <f t="shared" si="260"/>
        <v>CLIENTES - VARIOS</v>
      </c>
      <c r="X1533" s="5" t="str">
        <f t="shared" si="261"/>
        <v>Clientes - Varios</v>
      </c>
      <c r="Y1533" s="5">
        <v>99999999</v>
      </c>
      <c r="Z1533" s="5" t="s">
        <v>34</v>
      </c>
      <c r="AA1533" s="5" t="s">
        <v>35</v>
      </c>
      <c r="AD1533" s="5" t="s">
        <v>36</v>
      </c>
      <c r="AE1533" s="5">
        <v>84.75</v>
      </c>
      <c r="AF1533" s="5">
        <v>0</v>
      </c>
      <c r="AG1533" s="5">
        <v>15.25</v>
      </c>
      <c r="AH1533" s="5">
        <f t="shared" si="262"/>
        <v>100</v>
      </c>
    </row>
    <row r="1534" spans="1:34" x14ac:dyDescent="0.25">
      <c r="A1534" s="5">
        <v>1519</v>
      </c>
      <c r="B1534" s="5" t="s">
        <v>49</v>
      </c>
      <c r="C1534" s="5" t="s">
        <v>38</v>
      </c>
      <c r="D1534" s="5" t="s">
        <v>1932</v>
      </c>
      <c r="E1534" s="15" t="str">
        <f t="shared" si="263"/>
        <v>F003</v>
      </c>
      <c r="F1534" s="15" t="str">
        <f t="shared" si="253"/>
        <v>2054</v>
      </c>
      <c r="G1534" s="15" t="str">
        <f t="shared" si="254"/>
        <v>3-2</v>
      </c>
      <c r="H1534" s="5" t="s">
        <v>1912</v>
      </c>
      <c r="I1534" s="5">
        <f t="shared" si="255"/>
        <v>1</v>
      </c>
      <c r="J1534" s="5">
        <f t="shared" si="256"/>
        <v>2022</v>
      </c>
      <c r="K1534" s="5">
        <f t="shared" si="257"/>
        <v>19</v>
      </c>
      <c r="L1534" s="7">
        <f t="shared" si="258"/>
        <v>44580</v>
      </c>
      <c r="M1534" s="5" t="s">
        <v>1912</v>
      </c>
      <c r="R1534" s="5" t="s">
        <v>41</v>
      </c>
      <c r="S1534" s="5" t="s">
        <v>40</v>
      </c>
      <c r="T1534" s="5" t="s">
        <v>41</v>
      </c>
      <c r="U1534" s="5" t="s">
        <v>106</v>
      </c>
      <c r="V1534" s="5" t="str">
        <f t="shared" si="259"/>
        <v>casiano maco segundo baltazar</v>
      </c>
      <c r="W1534" s="5" t="str">
        <f t="shared" si="260"/>
        <v>CASIANO MACO SEGUNDO BALTAZAR</v>
      </c>
      <c r="X1534" s="5" t="str">
        <f t="shared" si="261"/>
        <v>Casiano Maco Segundo Baltazar</v>
      </c>
      <c r="Y1534" s="5">
        <v>10432479388</v>
      </c>
      <c r="Z1534" s="5" t="s">
        <v>34</v>
      </c>
      <c r="AA1534" s="5" t="s">
        <v>35</v>
      </c>
      <c r="AD1534" s="5" t="s">
        <v>36</v>
      </c>
      <c r="AE1534" s="5">
        <v>25.42</v>
      </c>
      <c r="AF1534" s="5">
        <v>0</v>
      </c>
      <c r="AG1534" s="5">
        <v>4.58</v>
      </c>
      <c r="AH1534" s="5">
        <f t="shared" si="262"/>
        <v>30</v>
      </c>
    </row>
    <row r="1535" spans="1:34" x14ac:dyDescent="0.25">
      <c r="A1535" s="5">
        <v>1520</v>
      </c>
      <c r="B1535" s="5" t="s">
        <v>29</v>
      </c>
      <c r="C1535" s="5" t="s">
        <v>38</v>
      </c>
      <c r="D1535" s="5" t="s">
        <v>1933</v>
      </c>
      <c r="E1535" s="15" t="str">
        <f t="shared" si="263"/>
        <v>F001</v>
      </c>
      <c r="F1535" s="15" t="str">
        <f t="shared" si="253"/>
        <v>8172</v>
      </c>
      <c r="G1535" s="15" t="str">
        <f t="shared" si="254"/>
        <v>1-8</v>
      </c>
      <c r="H1535" s="5" t="s">
        <v>1912</v>
      </c>
      <c r="I1535" s="5">
        <f t="shared" si="255"/>
        <v>1</v>
      </c>
      <c r="J1535" s="5">
        <f t="shared" si="256"/>
        <v>2022</v>
      </c>
      <c r="K1535" s="5">
        <f t="shared" si="257"/>
        <v>19</v>
      </c>
      <c r="L1535" s="7">
        <f t="shared" si="258"/>
        <v>44580</v>
      </c>
      <c r="M1535" s="5" t="s">
        <v>1912</v>
      </c>
      <c r="S1535" s="5" t="s">
        <v>40</v>
      </c>
      <c r="T1535" s="5" t="s">
        <v>41</v>
      </c>
      <c r="U1535" s="5" t="s">
        <v>83</v>
      </c>
      <c r="V1535" s="5" t="str">
        <f t="shared" si="259"/>
        <v>sosa pagaza elias fernando</v>
      </c>
      <c r="W1535" s="5" t="str">
        <f t="shared" si="260"/>
        <v>SOSA PAGAZA ELIAS FERNANDO</v>
      </c>
      <c r="X1535" s="5" t="str">
        <f t="shared" si="261"/>
        <v>Sosa Pagaza Elias Fernando</v>
      </c>
      <c r="Y1535" s="5">
        <v>10000974787</v>
      </c>
      <c r="Z1535" s="5" t="s">
        <v>34</v>
      </c>
      <c r="AA1535" s="5" t="s">
        <v>35</v>
      </c>
      <c r="AD1535" s="5" t="s">
        <v>36</v>
      </c>
      <c r="AE1535" s="5">
        <v>257.63</v>
      </c>
      <c r="AF1535" s="5">
        <v>0</v>
      </c>
      <c r="AG1535" s="5">
        <v>46.37</v>
      </c>
      <c r="AH1535" s="5">
        <f t="shared" si="262"/>
        <v>304</v>
      </c>
    </row>
    <row r="1536" spans="1:34" x14ac:dyDescent="0.25">
      <c r="A1536" s="5">
        <v>1521</v>
      </c>
      <c r="B1536" s="5" t="s">
        <v>49</v>
      </c>
      <c r="C1536" s="5" t="s">
        <v>38</v>
      </c>
      <c r="D1536" s="5" t="s">
        <v>1934</v>
      </c>
      <c r="E1536" s="15" t="str">
        <f t="shared" si="263"/>
        <v>F003</v>
      </c>
      <c r="F1536" s="15" t="str">
        <f t="shared" si="253"/>
        <v>2053</v>
      </c>
      <c r="G1536" s="15" t="str">
        <f t="shared" si="254"/>
        <v>3-2</v>
      </c>
      <c r="H1536" s="5" t="s">
        <v>1935</v>
      </c>
      <c r="I1536" s="5">
        <f t="shared" si="255"/>
        <v>1</v>
      </c>
      <c r="J1536" s="5">
        <f t="shared" si="256"/>
        <v>2022</v>
      </c>
      <c r="K1536" s="5">
        <f t="shared" si="257"/>
        <v>18</v>
      </c>
      <c r="L1536" s="7">
        <f t="shared" si="258"/>
        <v>44579</v>
      </c>
      <c r="M1536" s="5" t="s">
        <v>1935</v>
      </c>
      <c r="R1536" s="5" t="s">
        <v>92</v>
      </c>
      <c r="S1536" s="5" t="s">
        <v>40</v>
      </c>
      <c r="T1536" s="5" t="s">
        <v>41</v>
      </c>
      <c r="U1536" s="5" t="s">
        <v>438</v>
      </c>
      <c r="V1536" s="5" t="str">
        <f t="shared" si="259"/>
        <v>consorcio yauyucan</v>
      </c>
      <c r="W1536" s="5" t="str">
        <f t="shared" si="260"/>
        <v>CONSORCIO YAUYUCAN</v>
      </c>
      <c r="X1536" s="5" t="str">
        <f t="shared" si="261"/>
        <v>Consorcio Yauyucan</v>
      </c>
      <c r="Y1536" s="5">
        <v>20608692721</v>
      </c>
      <c r="Z1536" s="5" t="s">
        <v>34</v>
      </c>
      <c r="AA1536" s="5" t="s">
        <v>35</v>
      </c>
      <c r="AD1536" s="5" t="s">
        <v>36</v>
      </c>
      <c r="AE1536" s="5">
        <v>84.75</v>
      </c>
      <c r="AF1536" s="5">
        <v>0</v>
      </c>
      <c r="AG1536" s="5">
        <v>15.25</v>
      </c>
      <c r="AH1536" s="5">
        <f t="shared" si="262"/>
        <v>100</v>
      </c>
    </row>
    <row r="1537" spans="1:34" x14ac:dyDescent="0.25">
      <c r="A1537" s="5">
        <v>1522</v>
      </c>
      <c r="B1537" s="5" t="s">
        <v>55</v>
      </c>
      <c r="C1537" s="5" t="s">
        <v>38</v>
      </c>
      <c r="D1537" s="5" t="s">
        <v>1936</v>
      </c>
      <c r="E1537" s="15" t="str">
        <f t="shared" si="263"/>
        <v>F002</v>
      </c>
      <c r="F1537" s="15" t="str">
        <f t="shared" si="253"/>
        <v>3435</v>
      </c>
      <c r="G1537" s="15" t="str">
        <f t="shared" si="254"/>
        <v>2-3</v>
      </c>
      <c r="H1537" s="5" t="s">
        <v>1935</v>
      </c>
      <c r="I1537" s="5">
        <f t="shared" si="255"/>
        <v>1</v>
      </c>
      <c r="J1537" s="5">
        <f t="shared" si="256"/>
        <v>2022</v>
      </c>
      <c r="K1537" s="5">
        <f t="shared" si="257"/>
        <v>18</v>
      </c>
      <c r="L1537" s="7">
        <f t="shared" si="258"/>
        <v>44579</v>
      </c>
      <c r="M1537" s="5" t="s">
        <v>1935</v>
      </c>
      <c r="R1537" s="5" t="s">
        <v>92</v>
      </c>
      <c r="S1537" s="5" t="s">
        <v>40</v>
      </c>
      <c r="T1537" s="5" t="s">
        <v>41</v>
      </c>
      <c r="U1537" s="5" t="s">
        <v>438</v>
      </c>
      <c r="V1537" s="5" t="str">
        <f t="shared" si="259"/>
        <v>consorcio yauyucan</v>
      </c>
      <c r="W1537" s="5" t="str">
        <f t="shared" si="260"/>
        <v>CONSORCIO YAUYUCAN</v>
      </c>
      <c r="X1537" s="5" t="str">
        <f t="shared" si="261"/>
        <v>Consorcio Yauyucan</v>
      </c>
      <c r="Y1537" s="5">
        <v>20608692721</v>
      </c>
      <c r="Z1537" s="5" t="s">
        <v>34</v>
      </c>
      <c r="AA1537" s="5" t="s">
        <v>35</v>
      </c>
      <c r="AD1537" s="5" t="s">
        <v>36</v>
      </c>
      <c r="AE1537" s="5">
        <v>169.49</v>
      </c>
      <c r="AF1537" s="5">
        <v>0</v>
      </c>
      <c r="AG1537" s="5">
        <v>30.51</v>
      </c>
      <c r="AH1537" s="5">
        <f t="shared" si="262"/>
        <v>200</v>
      </c>
    </row>
    <row r="1538" spans="1:34" x14ac:dyDescent="0.25">
      <c r="A1538" s="5">
        <v>1523</v>
      </c>
      <c r="B1538" s="5" t="s">
        <v>29</v>
      </c>
      <c r="C1538" s="5" t="s">
        <v>38</v>
      </c>
      <c r="D1538" s="5" t="s">
        <v>1937</v>
      </c>
      <c r="E1538" s="15" t="str">
        <f t="shared" si="263"/>
        <v>F001</v>
      </c>
      <c r="F1538" s="15" t="str">
        <f t="shared" si="253"/>
        <v>8171</v>
      </c>
      <c r="G1538" s="15" t="str">
        <f t="shared" si="254"/>
        <v>1-8</v>
      </c>
      <c r="H1538" s="5" t="s">
        <v>1935</v>
      </c>
      <c r="I1538" s="5">
        <f t="shared" si="255"/>
        <v>1</v>
      </c>
      <c r="J1538" s="5">
        <f t="shared" si="256"/>
        <v>2022</v>
      </c>
      <c r="K1538" s="5">
        <f t="shared" si="257"/>
        <v>18</v>
      </c>
      <c r="L1538" s="7">
        <f t="shared" si="258"/>
        <v>44579</v>
      </c>
      <c r="M1538" s="5" t="s">
        <v>1935</v>
      </c>
      <c r="R1538" s="5" t="s">
        <v>781</v>
      </c>
      <c r="S1538" s="5" t="s">
        <v>40</v>
      </c>
      <c r="T1538" s="5" t="s">
        <v>41</v>
      </c>
      <c r="U1538" s="5" t="s">
        <v>782</v>
      </c>
      <c r="V1538" s="5" t="str">
        <f t="shared" si="259"/>
        <v>jambo tafur julver frank</v>
      </c>
      <c r="W1538" s="5" t="str">
        <f t="shared" si="260"/>
        <v>JAMBO TAFUR JULVER FRANK</v>
      </c>
      <c r="X1538" s="5" t="str">
        <f t="shared" si="261"/>
        <v>Jambo Tafur Julver Frank</v>
      </c>
      <c r="Y1538" s="5">
        <v>10469092882</v>
      </c>
      <c r="Z1538" s="5" t="s">
        <v>34</v>
      </c>
      <c r="AA1538" s="5" t="s">
        <v>35</v>
      </c>
      <c r="AD1538" s="5" t="s">
        <v>36</v>
      </c>
      <c r="AE1538" s="5">
        <v>1525.42</v>
      </c>
      <c r="AF1538" s="5">
        <v>0</v>
      </c>
      <c r="AG1538" s="5">
        <v>274.58</v>
      </c>
      <c r="AH1538" s="5">
        <f t="shared" si="262"/>
        <v>1800</v>
      </c>
    </row>
    <row r="1539" spans="1:34" x14ac:dyDescent="0.25">
      <c r="A1539" s="5">
        <v>1524</v>
      </c>
      <c r="B1539" s="5" t="s">
        <v>29</v>
      </c>
      <c r="C1539" s="5" t="s">
        <v>38</v>
      </c>
      <c r="D1539" s="5" t="s">
        <v>1938</v>
      </c>
      <c r="E1539" s="15" t="str">
        <f t="shared" si="263"/>
        <v>F001</v>
      </c>
      <c r="F1539" s="15" t="str">
        <f t="shared" si="253"/>
        <v>8170</v>
      </c>
      <c r="G1539" s="15" t="str">
        <f t="shared" si="254"/>
        <v>1-8</v>
      </c>
      <c r="H1539" s="5" t="s">
        <v>1935</v>
      </c>
      <c r="I1539" s="5">
        <f t="shared" si="255"/>
        <v>1</v>
      </c>
      <c r="J1539" s="5">
        <f t="shared" si="256"/>
        <v>2022</v>
      </c>
      <c r="K1539" s="5">
        <f t="shared" si="257"/>
        <v>18</v>
      </c>
      <c r="L1539" s="7">
        <f t="shared" si="258"/>
        <v>44579</v>
      </c>
      <c r="M1539" s="5" t="s">
        <v>1935</v>
      </c>
      <c r="R1539" s="5" t="s">
        <v>92</v>
      </c>
      <c r="S1539" s="5" t="s">
        <v>40</v>
      </c>
      <c r="T1539" s="5" t="s">
        <v>41</v>
      </c>
      <c r="U1539" s="5" t="s">
        <v>93</v>
      </c>
      <c r="V1539" s="5" t="str">
        <f t="shared" si="259"/>
        <v>transporte mi poderoso cautivo jd &amp; a e.i.r.l.</v>
      </c>
      <c r="W1539" s="5" t="str">
        <f t="shared" si="260"/>
        <v>TRANSPORTE MI PODEROSO CAUTIVO JD &amp; A E.I.R.L.</v>
      </c>
      <c r="X1539" s="5" t="str">
        <f t="shared" si="261"/>
        <v>Transporte Mi Poderoso Cautivo Jd &amp; A E.I.R.L.</v>
      </c>
      <c r="Y1539" s="5">
        <v>20607139378</v>
      </c>
      <c r="Z1539" s="5" t="s">
        <v>34</v>
      </c>
      <c r="AA1539" s="5" t="s">
        <v>35</v>
      </c>
      <c r="AD1539" s="5" t="s">
        <v>36</v>
      </c>
      <c r="AE1539" s="5">
        <v>737.29</v>
      </c>
      <c r="AF1539" s="5">
        <v>0</v>
      </c>
      <c r="AG1539" s="5">
        <v>132.71</v>
      </c>
      <c r="AH1539" s="5">
        <f t="shared" si="262"/>
        <v>870</v>
      </c>
    </row>
    <row r="1540" spans="1:34" x14ac:dyDescent="0.25">
      <c r="A1540" s="5">
        <v>1525</v>
      </c>
      <c r="B1540" s="5" t="s">
        <v>49</v>
      </c>
      <c r="C1540" s="5" t="s">
        <v>38</v>
      </c>
      <c r="D1540" s="5" t="s">
        <v>1939</v>
      </c>
      <c r="E1540" s="15" t="str">
        <f t="shared" si="263"/>
        <v>F003</v>
      </c>
      <c r="F1540" s="15" t="str">
        <f t="shared" si="253"/>
        <v>2052</v>
      </c>
      <c r="G1540" s="15" t="str">
        <f t="shared" si="254"/>
        <v>3-2</v>
      </c>
      <c r="H1540" s="5" t="s">
        <v>1935</v>
      </c>
      <c r="I1540" s="5">
        <f t="shared" si="255"/>
        <v>1</v>
      </c>
      <c r="J1540" s="5">
        <f t="shared" si="256"/>
        <v>2022</v>
      </c>
      <c r="K1540" s="5">
        <f t="shared" si="257"/>
        <v>18</v>
      </c>
      <c r="L1540" s="7">
        <f t="shared" si="258"/>
        <v>44579</v>
      </c>
      <c r="M1540" s="5" t="s">
        <v>1935</v>
      </c>
      <c r="R1540" s="5" t="s">
        <v>41</v>
      </c>
      <c r="S1540" s="5" t="s">
        <v>40</v>
      </c>
      <c r="T1540" s="5" t="s">
        <v>41</v>
      </c>
      <c r="U1540" s="5" t="s">
        <v>106</v>
      </c>
      <c r="V1540" s="5" t="str">
        <f t="shared" si="259"/>
        <v>casiano maco segundo baltazar</v>
      </c>
      <c r="W1540" s="5" t="str">
        <f t="shared" si="260"/>
        <v>CASIANO MACO SEGUNDO BALTAZAR</v>
      </c>
      <c r="X1540" s="5" t="str">
        <f t="shared" si="261"/>
        <v>Casiano Maco Segundo Baltazar</v>
      </c>
      <c r="Y1540" s="5">
        <v>10432479388</v>
      </c>
      <c r="Z1540" s="5" t="s">
        <v>34</v>
      </c>
      <c r="AA1540" s="5" t="s">
        <v>35</v>
      </c>
      <c r="AD1540" s="5" t="s">
        <v>36</v>
      </c>
      <c r="AE1540" s="5">
        <v>25.42</v>
      </c>
      <c r="AF1540" s="5">
        <v>0</v>
      </c>
      <c r="AG1540" s="5">
        <v>4.58</v>
      </c>
      <c r="AH1540" s="5">
        <f t="shared" si="262"/>
        <v>30</v>
      </c>
    </row>
    <row r="1541" spans="1:34" x14ac:dyDescent="0.25">
      <c r="A1541" s="5">
        <v>1526</v>
      </c>
      <c r="B1541" s="5" t="s">
        <v>29</v>
      </c>
      <c r="C1541" s="5" t="s">
        <v>38</v>
      </c>
      <c r="D1541" s="5" t="s">
        <v>1940</v>
      </c>
      <c r="E1541" s="15" t="str">
        <f t="shared" si="263"/>
        <v>F001</v>
      </c>
      <c r="F1541" s="15" t="str">
        <f t="shared" si="253"/>
        <v>8169</v>
      </c>
      <c r="G1541" s="15" t="str">
        <f t="shared" si="254"/>
        <v>1-8</v>
      </c>
      <c r="H1541" s="5" t="s">
        <v>1935</v>
      </c>
      <c r="I1541" s="5">
        <f t="shared" si="255"/>
        <v>1</v>
      </c>
      <c r="J1541" s="5">
        <f t="shared" si="256"/>
        <v>2022</v>
      </c>
      <c r="K1541" s="5">
        <f t="shared" si="257"/>
        <v>18</v>
      </c>
      <c r="L1541" s="7">
        <f t="shared" si="258"/>
        <v>44579</v>
      </c>
      <c r="M1541" s="5" t="s">
        <v>1935</v>
      </c>
      <c r="R1541" s="5" t="s">
        <v>219</v>
      </c>
      <c r="S1541" s="5" t="s">
        <v>61</v>
      </c>
      <c r="T1541" s="5" t="s">
        <v>219</v>
      </c>
      <c r="U1541" s="5" t="s">
        <v>1429</v>
      </c>
      <c r="V1541" s="5" t="str">
        <f t="shared" si="259"/>
        <v>maderera y representaciones san lorenzo s.a.c.</v>
      </c>
      <c r="W1541" s="5" t="str">
        <f t="shared" si="260"/>
        <v>MADERERA Y REPRESENTACIONES SAN LORENZO S.A.C.</v>
      </c>
      <c r="X1541" s="5" t="str">
        <f t="shared" si="261"/>
        <v>Maderera Y Representaciones San Lorenzo S.A.C.</v>
      </c>
      <c r="Y1541" s="5">
        <v>20605551832</v>
      </c>
      <c r="Z1541" s="5" t="s">
        <v>34</v>
      </c>
      <c r="AA1541" s="5" t="s">
        <v>35</v>
      </c>
      <c r="AD1541" s="5" t="s">
        <v>36</v>
      </c>
      <c r="AE1541" s="5">
        <v>1355.93</v>
      </c>
      <c r="AF1541" s="5">
        <v>0</v>
      </c>
      <c r="AG1541" s="5">
        <v>244.07</v>
      </c>
      <c r="AH1541" s="5">
        <f t="shared" si="262"/>
        <v>1600</v>
      </c>
    </row>
    <row r="1542" spans="1:34" x14ac:dyDescent="0.25">
      <c r="A1542" s="5">
        <v>1527</v>
      </c>
      <c r="B1542" s="5" t="s">
        <v>29</v>
      </c>
      <c r="C1542" s="5" t="s">
        <v>30</v>
      </c>
      <c r="D1542" s="5" t="s">
        <v>1941</v>
      </c>
      <c r="E1542" s="15" t="str">
        <f t="shared" si="263"/>
        <v>B001</v>
      </c>
      <c r="F1542" s="15" t="str">
        <f t="shared" si="253"/>
        <v>16907</v>
      </c>
      <c r="G1542" s="15" t="str">
        <f t="shared" si="254"/>
        <v>1-1</v>
      </c>
      <c r="H1542" s="5" t="s">
        <v>1935</v>
      </c>
      <c r="I1542" s="5">
        <f t="shared" si="255"/>
        <v>1</v>
      </c>
      <c r="J1542" s="5">
        <f t="shared" si="256"/>
        <v>2022</v>
      </c>
      <c r="K1542" s="5">
        <f t="shared" si="257"/>
        <v>18</v>
      </c>
      <c r="L1542" s="7">
        <f t="shared" si="258"/>
        <v>44579</v>
      </c>
      <c r="M1542" s="5" t="s">
        <v>1935</v>
      </c>
      <c r="U1542" s="5" t="s">
        <v>33</v>
      </c>
      <c r="V1542" s="5" t="str">
        <f t="shared" si="259"/>
        <v>clientes - varios</v>
      </c>
      <c r="W1542" s="5" t="str">
        <f t="shared" si="260"/>
        <v>CLIENTES - VARIOS</v>
      </c>
      <c r="X1542" s="5" t="str">
        <f t="shared" si="261"/>
        <v>Clientes - Varios</v>
      </c>
      <c r="Y1542" s="5">
        <v>99999999</v>
      </c>
      <c r="Z1542" s="5" t="s">
        <v>34</v>
      </c>
      <c r="AA1542" s="5" t="s">
        <v>35</v>
      </c>
      <c r="AD1542" s="5" t="s">
        <v>36</v>
      </c>
      <c r="AE1542" s="5">
        <v>104.91</v>
      </c>
      <c r="AF1542" s="5">
        <v>0</v>
      </c>
      <c r="AG1542" s="5">
        <v>18.88</v>
      </c>
      <c r="AH1542" s="5">
        <f t="shared" si="262"/>
        <v>123.78999999999999</v>
      </c>
    </row>
    <row r="1543" spans="1:34" x14ac:dyDescent="0.25">
      <c r="A1543" s="5">
        <v>1528</v>
      </c>
      <c r="B1543" s="5" t="s">
        <v>29</v>
      </c>
      <c r="C1543" s="5" t="s">
        <v>30</v>
      </c>
      <c r="D1543" s="5" t="s">
        <v>1942</v>
      </c>
      <c r="E1543" s="15" t="str">
        <f t="shared" si="263"/>
        <v>B001</v>
      </c>
      <c r="F1543" s="15" t="str">
        <f t="shared" si="253"/>
        <v>16906</v>
      </c>
      <c r="G1543" s="15" t="str">
        <f t="shared" si="254"/>
        <v>1-1</v>
      </c>
      <c r="H1543" s="5" t="s">
        <v>1935</v>
      </c>
      <c r="I1543" s="5">
        <f t="shared" si="255"/>
        <v>1</v>
      </c>
      <c r="J1543" s="5">
        <f t="shared" si="256"/>
        <v>2022</v>
      </c>
      <c r="K1543" s="5">
        <f t="shared" si="257"/>
        <v>18</v>
      </c>
      <c r="L1543" s="7">
        <f t="shared" si="258"/>
        <v>44579</v>
      </c>
      <c r="M1543" s="5" t="s">
        <v>1935</v>
      </c>
      <c r="U1543" s="5" t="s">
        <v>33</v>
      </c>
      <c r="V1543" s="5" t="str">
        <f t="shared" si="259"/>
        <v>clientes - varios</v>
      </c>
      <c r="W1543" s="5" t="str">
        <f t="shared" si="260"/>
        <v>CLIENTES - VARIOS</v>
      </c>
      <c r="X1543" s="5" t="str">
        <f t="shared" si="261"/>
        <v>Clientes - Varios</v>
      </c>
      <c r="Y1543" s="5">
        <v>99999999</v>
      </c>
      <c r="Z1543" s="5" t="s">
        <v>34</v>
      </c>
      <c r="AA1543" s="5" t="s">
        <v>35</v>
      </c>
      <c r="AD1543" s="5" t="s">
        <v>36</v>
      </c>
      <c r="AE1543" s="5">
        <v>93.22</v>
      </c>
      <c r="AF1543" s="5">
        <v>0</v>
      </c>
      <c r="AG1543" s="5">
        <v>16.78</v>
      </c>
      <c r="AH1543" s="5">
        <f t="shared" si="262"/>
        <v>110</v>
      </c>
    </row>
    <row r="1544" spans="1:34" x14ac:dyDescent="0.25">
      <c r="A1544" s="5">
        <v>1529</v>
      </c>
      <c r="B1544" s="5" t="s">
        <v>29</v>
      </c>
      <c r="C1544" s="5" t="s">
        <v>38</v>
      </c>
      <c r="D1544" s="5" t="s">
        <v>1943</v>
      </c>
      <c r="E1544" s="15" t="str">
        <f t="shared" si="263"/>
        <v>F001</v>
      </c>
      <c r="F1544" s="15" t="str">
        <f t="shared" si="253"/>
        <v>8168</v>
      </c>
      <c r="G1544" s="15" t="str">
        <f t="shared" si="254"/>
        <v>1-8</v>
      </c>
      <c r="H1544" s="5" t="s">
        <v>1935</v>
      </c>
      <c r="I1544" s="5">
        <f t="shared" si="255"/>
        <v>1</v>
      </c>
      <c r="J1544" s="5">
        <f t="shared" si="256"/>
        <v>2022</v>
      </c>
      <c r="K1544" s="5">
        <f t="shared" si="257"/>
        <v>18</v>
      </c>
      <c r="L1544" s="7">
        <f t="shared" si="258"/>
        <v>44579</v>
      </c>
      <c r="M1544" s="5" t="s">
        <v>1935</v>
      </c>
      <c r="R1544" s="5" t="s">
        <v>66</v>
      </c>
      <c r="S1544" s="5" t="s">
        <v>40</v>
      </c>
      <c r="T1544" s="5" t="s">
        <v>41</v>
      </c>
      <c r="U1544" s="5" t="s">
        <v>67</v>
      </c>
      <c r="V1544" s="5" t="str">
        <f t="shared" si="259"/>
        <v>regalado cieza segundo</v>
      </c>
      <c r="W1544" s="5" t="str">
        <f t="shared" si="260"/>
        <v>REGALADO CIEZA SEGUNDO</v>
      </c>
      <c r="X1544" s="5" t="str">
        <f t="shared" si="261"/>
        <v>Regalado Cieza Segundo</v>
      </c>
      <c r="Y1544" s="5">
        <v>10166087916</v>
      </c>
      <c r="Z1544" s="5" t="s">
        <v>34</v>
      </c>
      <c r="AA1544" s="5" t="s">
        <v>35</v>
      </c>
      <c r="AD1544" s="5" t="s">
        <v>36</v>
      </c>
      <c r="AE1544" s="5">
        <v>2457.63</v>
      </c>
      <c r="AF1544" s="5">
        <v>0</v>
      </c>
      <c r="AG1544" s="5">
        <v>442.37</v>
      </c>
      <c r="AH1544" s="5">
        <f t="shared" si="262"/>
        <v>2900</v>
      </c>
    </row>
    <row r="1545" spans="1:34" x14ac:dyDescent="0.25">
      <c r="A1545" s="5">
        <v>1530</v>
      </c>
      <c r="B1545" s="5" t="s">
        <v>29</v>
      </c>
      <c r="C1545" s="5" t="s">
        <v>38</v>
      </c>
      <c r="D1545" s="5" t="s">
        <v>1944</v>
      </c>
      <c r="E1545" s="15" t="str">
        <f t="shared" si="263"/>
        <v>F001</v>
      </c>
      <c r="F1545" s="15" t="str">
        <f t="shared" si="253"/>
        <v>8167</v>
      </c>
      <c r="G1545" s="15" t="str">
        <f t="shared" si="254"/>
        <v>1-8</v>
      </c>
      <c r="H1545" s="5" t="s">
        <v>1935</v>
      </c>
      <c r="I1545" s="5">
        <f t="shared" si="255"/>
        <v>1</v>
      </c>
      <c r="J1545" s="5">
        <f t="shared" si="256"/>
        <v>2022</v>
      </c>
      <c r="K1545" s="5">
        <f t="shared" si="257"/>
        <v>18</v>
      </c>
      <c r="L1545" s="7">
        <f t="shared" si="258"/>
        <v>44579</v>
      </c>
      <c r="M1545" s="5" t="s">
        <v>1935</v>
      </c>
      <c r="R1545" s="5" t="s">
        <v>66</v>
      </c>
      <c r="S1545" s="5" t="s">
        <v>40</v>
      </c>
      <c r="T1545" s="5" t="s">
        <v>41</v>
      </c>
      <c r="U1545" s="5" t="s">
        <v>67</v>
      </c>
      <c r="V1545" s="5" t="str">
        <f t="shared" si="259"/>
        <v>regalado cieza segundo</v>
      </c>
      <c r="W1545" s="5" t="str">
        <f t="shared" si="260"/>
        <v>REGALADO CIEZA SEGUNDO</v>
      </c>
      <c r="X1545" s="5" t="str">
        <f t="shared" si="261"/>
        <v>Regalado Cieza Segundo</v>
      </c>
      <c r="Y1545" s="5">
        <v>10166087916</v>
      </c>
      <c r="Z1545" s="5" t="s">
        <v>34</v>
      </c>
      <c r="AA1545" s="5" t="s">
        <v>35</v>
      </c>
      <c r="AD1545" s="5" t="s">
        <v>36</v>
      </c>
      <c r="AE1545" s="5">
        <v>2457.63</v>
      </c>
      <c r="AF1545" s="5">
        <v>0</v>
      </c>
      <c r="AG1545" s="5">
        <v>442.37</v>
      </c>
      <c r="AH1545" s="5">
        <f t="shared" si="262"/>
        <v>2900</v>
      </c>
    </row>
    <row r="1546" spans="1:34" x14ac:dyDescent="0.25">
      <c r="A1546" s="5">
        <v>1531</v>
      </c>
      <c r="B1546" s="5" t="s">
        <v>29</v>
      </c>
      <c r="C1546" s="5" t="s">
        <v>38</v>
      </c>
      <c r="D1546" s="5" t="s">
        <v>1945</v>
      </c>
      <c r="E1546" s="15" t="str">
        <f t="shared" si="263"/>
        <v>F001</v>
      </c>
      <c r="F1546" s="15" t="str">
        <f t="shared" si="253"/>
        <v>8166</v>
      </c>
      <c r="G1546" s="15" t="str">
        <f t="shared" si="254"/>
        <v>1-8</v>
      </c>
      <c r="H1546" s="5" t="s">
        <v>1935</v>
      </c>
      <c r="I1546" s="5">
        <f t="shared" si="255"/>
        <v>1</v>
      </c>
      <c r="J1546" s="5">
        <f t="shared" si="256"/>
        <v>2022</v>
      </c>
      <c r="K1546" s="5">
        <f t="shared" si="257"/>
        <v>18</v>
      </c>
      <c r="L1546" s="7">
        <f t="shared" si="258"/>
        <v>44579</v>
      </c>
      <c r="M1546" s="5" t="s">
        <v>1935</v>
      </c>
      <c r="R1546" s="5" t="s">
        <v>66</v>
      </c>
      <c r="S1546" s="5" t="s">
        <v>40</v>
      </c>
      <c r="T1546" s="5" t="s">
        <v>41</v>
      </c>
      <c r="U1546" s="5" t="s">
        <v>67</v>
      </c>
      <c r="V1546" s="5" t="str">
        <f t="shared" si="259"/>
        <v>regalado cieza segundo</v>
      </c>
      <c r="W1546" s="5" t="str">
        <f t="shared" si="260"/>
        <v>REGALADO CIEZA SEGUNDO</v>
      </c>
      <c r="X1546" s="5" t="str">
        <f t="shared" si="261"/>
        <v>Regalado Cieza Segundo</v>
      </c>
      <c r="Y1546" s="5">
        <v>10166087916</v>
      </c>
      <c r="Z1546" s="5" t="s">
        <v>34</v>
      </c>
      <c r="AA1546" s="5" t="s">
        <v>35</v>
      </c>
      <c r="AD1546" s="5" t="s">
        <v>36</v>
      </c>
      <c r="AE1546" s="5">
        <v>2457.63</v>
      </c>
      <c r="AF1546" s="5">
        <v>0</v>
      </c>
      <c r="AG1546" s="5">
        <v>442.37</v>
      </c>
      <c r="AH1546" s="5">
        <f t="shared" si="262"/>
        <v>2900</v>
      </c>
    </row>
    <row r="1547" spans="1:34" x14ac:dyDescent="0.25">
      <c r="A1547" s="5">
        <v>1532</v>
      </c>
      <c r="B1547" s="5" t="s">
        <v>49</v>
      </c>
      <c r="C1547" s="5" t="s">
        <v>30</v>
      </c>
      <c r="D1547" s="5" t="s">
        <v>1946</v>
      </c>
      <c r="E1547" s="15" t="str">
        <f t="shared" si="263"/>
        <v>B003</v>
      </c>
      <c r="F1547" s="15" t="str">
        <f t="shared" si="253"/>
        <v>12432</v>
      </c>
      <c r="G1547" s="15" t="str">
        <f t="shared" si="254"/>
        <v>3-1</v>
      </c>
      <c r="H1547" s="5" t="s">
        <v>1935</v>
      </c>
      <c r="I1547" s="5">
        <f t="shared" si="255"/>
        <v>1</v>
      </c>
      <c r="J1547" s="5">
        <f t="shared" si="256"/>
        <v>2022</v>
      </c>
      <c r="K1547" s="5">
        <f t="shared" si="257"/>
        <v>18</v>
      </c>
      <c r="L1547" s="7">
        <f t="shared" si="258"/>
        <v>44579</v>
      </c>
      <c r="M1547" s="5" t="s">
        <v>1935</v>
      </c>
      <c r="U1547" s="5" t="s">
        <v>33</v>
      </c>
      <c r="V1547" s="5" t="str">
        <f t="shared" si="259"/>
        <v>clientes - varios</v>
      </c>
      <c r="W1547" s="5" t="str">
        <f t="shared" si="260"/>
        <v>CLIENTES - VARIOS</v>
      </c>
      <c r="X1547" s="5" t="str">
        <f t="shared" si="261"/>
        <v>Clientes - Varios</v>
      </c>
      <c r="Y1547" s="5">
        <v>99999999</v>
      </c>
      <c r="Z1547" s="5" t="s">
        <v>34</v>
      </c>
      <c r="AA1547" s="5" t="s">
        <v>35</v>
      </c>
      <c r="AD1547" s="5" t="s">
        <v>36</v>
      </c>
      <c r="AE1547" s="5">
        <v>508.47</v>
      </c>
      <c r="AF1547" s="5">
        <v>0</v>
      </c>
      <c r="AG1547" s="5">
        <v>91.53</v>
      </c>
      <c r="AH1547" s="5">
        <f t="shared" si="262"/>
        <v>600</v>
      </c>
    </row>
    <row r="1548" spans="1:34" x14ac:dyDescent="0.25">
      <c r="A1548" s="5">
        <v>1533</v>
      </c>
      <c r="B1548" s="5" t="s">
        <v>49</v>
      </c>
      <c r="C1548" s="5" t="s">
        <v>30</v>
      </c>
      <c r="D1548" s="5" t="s">
        <v>1947</v>
      </c>
      <c r="E1548" s="15" t="str">
        <f t="shared" si="263"/>
        <v>B003</v>
      </c>
      <c r="F1548" s="15" t="str">
        <f t="shared" si="253"/>
        <v>12431</v>
      </c>
      <c r="G1548" s="15" t="str">
        <f t="shared" si="254"/>
        <v>3-1</v>
      </c>
      <c r="H1548" s="5" t="s">
        <v>1935</v>
      </c>
      <c r="I1548" s="5">
        <f t="shared" si="255"/>
        <v>1</v>
      </c>
      <c r="J1548" s="5">
        <f t="shared" si="256"/>
        <v>2022</v>
      </c>
      <c r="K1548" s="5">
        <f t="shared" si="257"/>
        <v>18</v>
      </c>
      <c r="L1548" s="7">
        <f t="shared" si="258"/>
        <v>44579</v>
      </c>
      <c r="M1548" s="5" t="s">
        <v>1935</v>
      </c>
      <c r="U1548" s="5" t="s">
        <v>33</v>
      </c>
      <c r="V1548" s="5" t="str">
        <f t="shared" si="259"/>
        <v>clientes - varios</v>
      </c>
      <c r="W1548" s="5" t="str">
        <f t="shared" si="260"/>
        <v>CLIENTES - VARIOS</v>
      </c>
      <c r="X1548" s="5" t="str">
        <f t="shared" si="261"/>
        <v>Clientes - Varios</v>
      </c>
      <c r="Y1548" s="5">
        <v>99999999</v>
      </c>
      <c r="Z1548" s="5" t="s">
        <v>34</v>
      </c>
      <c r="AA1548" s="5" t="s">
        <v>35</v>
      </c>
      <c r="AD1548" s="5" t="s">
        <v>36</v>
      </c>
      <c r="AE1548" s="5">
        <v>423.73</v>
      </c>
      <c r="AF1548" s="5">
        <v>0</v>
      </c>
      <c r="AG1548" s="5">
        <v>76.27</v>
      </c>
      <c r="AH1548" s="5">
        <f t="shared" si="262"/>
        <v>500</v>
      </c>
    </row>
    <row r="1549" spans="1:34" x14ac:dyDescent="0.25">
      <c r="A1549" s="5">
        <v>1534</v>
      </c>
      <c r="B1549" s="5" t="s">
        <v>49</v>
      </c>
      <c r="C1549" s="5" t="s">
        <v>30</v>
      </c>
      <c r="D1549" s="5" t="s">
        <v>1948</v>
      </c>
      <c r="E1549" s="15" t="str">
        <f t="shared" si="263"/>
        <v>B003</v>
      </c>
      <c r="F1549" s="15" t="str">
        <f t="shared" si="253"/>
        <v>12430</v>
      </c>
      <c r="G1549" s="15" t="str">
        <f t="shared" si="254"/>
        <v>3-1</v>
      </c>
      <c r="H1549" s="5" t="s">
        <v>1935</v>
      </c>
      <c r="I1549" s="5">
        <f t="shared" si="255"/>
        <v>1</v>
      </c>
      <c r="J1549" s="5">
        <f t="shared" si="256"/>
        <v>2022</v>
      </c>
      <c r="K1549" s="5">
        <f t="shared" si="257"/>
        <v>18</v>
      </c>
      <c r="L1549" s="7">
        <f t="shared" si="258"/>
        <v>44579</v>
      </c>
      <c r="M1549" s="5" t="s">
        <v>1935</v>
      </c>
      <c r="U1549" s="5" t="s">
        <v>33</v>
      </c>
      <c r="V1549" s="5" t="str">
        <f t="shared" si="259"/>
        <v>clientes - varios</v>
      </c>
      <c r="W1549" s="5" t="str">
        <f t="shared" si="260"/>
        <v>CLIENTES - VARIOS</v>
      </c>
      <c r="X1549" s="5" t="str">
        <f t="shared" si="261"/>
        <v>Clientes - Varios</v>
      </c>
      <c r="Y1549" s="5">
        <v>99999999</v>
      </c>
      <c r="Z1549" s="5" t="s">
        <v>34</v>
      </c>
      <c r="AA1549" s="5" t="s">
        <v>35</v>
      </c>
      <c r="AD1549" s="5" t="s">
        <v>36</v>
      </c>
      <c r="AE1549" s="5">
        <v>508.47</v>
      </c>
      <c r="AF1549" s="5">
        <v>0</v>
      </c>
      <c r="AG1549" s="5">
        <v>91.53</v>
      </c>
      <c r="AH1549" s="5">
        <f t="shared" si="262"/>
        <v>600</v>
      </c>
    </row>
    <row r="1550" spans="1:34" x14ac:dyDescent="0.25">
      <c r="A1550" s="5">
        <v>1535</v>
      </c>
      <c r="B1550" s="5" t="s">
        <v>49</v>
      </c>
      <c r="C1550" s="5" t="s">
        <v>30</v>
      </c>
      <c r="D1550" s="5" t="s">
        <v>1949</v>
      </c>
      <c r="E1550" s="15" t="str">
        <f t="shared" si="263"/>
        <v>B003</v>
      </c>
      <c r="F1550" s="15" t="str">
        <f t="shared" si="253"/>
        <v>12429</v>
      </c>
      <c r="G1550" s="15" t="str">
        <f t="shared" si="254"/>
        <v>3-1</v>
      </c>
      <c r="H1550" s="5" t="s">
        <v>1935</v>
      </c>
      <c r="I1550" s="5">
        <f t="shared" si="255"/>
        <v>1</v>
      </c>
      <c r="J1550" s="5">
        <f t="shared" si="256"/>
        <v>2022</v>
      </c>
      <c r="K1550" s="5">
        <f t="shared" si="257"/>
        <v>18</v>
      </c>
      <c r="L1550" s="7">
        <f t="shared" si="258"/>
        <v>44579</v>
      </c>
      <c r="M1550" s="5" t="s">
        <v>1935</v>
      </c>
      <c r="U1550" s="5" t="s">
        <v>33</v>
      </c>
      <c r="V1550" s="5" t="str">
        <f t="shared" si="259"/>
        <v>clientes - varios</v>
      </c>
      <c r="W1550" s="5" t="str">
        <f t="shared" si="260"/>
        <v>CLIENTES - VARIOS</v>
      </c>
      <c r="X1550" s="5" t="str">
        <f t="shared" si="261"/>
        <v>Clientes - Varios</v>
      </c>
      <c r="Y1550" s="5">
        <v>99999999</v>
      </c>
      <c r="Z1550" s="5" t="s">
        <v>34</v>
      </c>
      <c r="AA1550" s="5" t="s">
        <v>35</v>
      </c>
      <c r="AD1550" s="5" t="s">
        <v>36</v>
      </c>
      <c r="AE1550" s="5">
        <v>508.47</v>
      </c>
      <c r="AF1550" s="5">
        <v>0</v>
      </c>
      <c r="AG1550" s="5">
        <v>91.53</v>
      </c>
      <c r="AH1550" s="5">
        <f t="shared" si="262"/>
        <v>600</v>
      </c>
    </row>
    <row r="1551" spans="1:34" x14ac:dyDescent="0.25">
      <c r="A1551" s="5">
        <v>1536</v>
      </c>
      <c r="B1551" s="5" t="s">
        <v>55</v>
      </c>
      <c r="C1551" s="5" t="s">
        <v>30</v>
      </c>
      <c r="D1551" s="5" t="s">
        <v>1950</v>
      </c>
      <c r="E1551" s="15" t="str">
        <f t="shared" si="263"/>
        <v>B002</v>
      </c>
      <c r="F1551" s="15" t="str">
        <f t="shared" si="253"/>
        <v>15900</v>
      </c>
      <c r="G1551" s="15" t="str">
        <f t="shared" si="254"/>
        <v>2-1</v>
      </c>
      <c r="H1551" s="5" t="s">
        <v>1935</v>
      </c>
      <c r="I1551" s="5">
        <f t="shared" si="255"/>
        <v>1</v>
      </c>
      <c r="J1551" s="5">
        <f t="shared" si="256"/>
        <v>2022</v>
      </c>
      <c r="K1551" s="5">
        <f t="shared" si="257"/>
        <v>18</v>
      </c>
      <c r="L1551" s="7">
        <f t="shared" si="258"/>
        <v>44579</v>
      </c>
      <c r="M1551" s="5" t="s">
        <v>1935</v>
      </c>
      <c r="U1551" s="5" t="s">
        <v>33</v>
      </c>
      <c r="V1551" s="5" t="str">
        <f t="shared" si="259"/>
        <v>clientes - varios</v>
      </c>
      <c r="W1551" s="5" t="str">
        <f t="shared" si="260"/>
        <v>CLIENTES - VARIOS</v>
      </c>
      <c r="X1551" s="5" t="str">
        <f t="shared" si="261"/>
        <v>Clientes - Varios</v>
      </c>
      <c r="Y1551" s="5">
        <v>99999999</v>
      </c>
      <c r="Z1551" s="5" t="s">
        <v>34</v>
      </c>
      <c r="AA1551" s="5" t="s">
        <v>35</v>
      </c>
      <c r="AD1551" s="5" t="s">
        <v>36</v>
      </c>
      <c r="AE1551" s="5">
        <v>254.24</v>
      </c>
      <c r="AF1551" s="5">
        <v>0</v>
      </c>
      <c r="AG1551" s="5">
        <v>45.76</v>
      </c>
      <c r="AH1551" s="5">
        <f t="shared" si="262"/>
        <v>300</v>
      </c>
    </row>
    <row r="1552" spans="1:34" x14ac:dyDescent="0.25">
      <c r="A1552" s="5">
        <v>1537</v>
      </c>
      <c r="B1552" s="5" t="s">
        <v>55</v>
      </c>
      <c r="C1552" s="5" t="s">
        <v>30</v>
      </c>
      <c r="D1552" s="5" t="s">
        <v>1951</v>
      </c>
      <c r="E1552" s="15" t="str">
        <f t="shared" si="263"/>
        <v>B002</v>
      </c>
      <c r="F1552" s="15" t="str">
        <f t="shared" si="253"/>
        <v>15899</v>
      </c>
      <c r="G1552" s="15" t="str">
        <f t="shared" si="254"/>
        <v>2-1</v>
      </c>
      <c r="H1552" s="5" t="s">
        <v>1935</v>
      </c>
      <c r="I1552" s="5">
        <f t="shared" si="255"/>
        <v>1</v>
      </c>
      <c r="J1552" s="5">
        <f t="shared" si="256"/>
        <v>2022</v>
      </c>
      <c r="K1552" s="5">
        <f t="shared" si="257"/>
        <v>18</v>
      </c>
      <c r="L1552" s="7">
        <f t="shared" si="258"/>
        <v>44579</v>
      </c>
      <c r="M1552" s="5" t="s">
        <v>1935</v>
      </c>
      <c r="U1552" s="5" t="s">
        <v>33</v>
      </c>
      <c r="V1552" s="5" t="str">
        <f t="shared" si="259"/>
        <v>clientes - varios</v>
      </c>
      <c r="W1552" s="5" t="str">
        <f t="shared" si="260"/>
        <v>CLIENTES - VARIOS</v>
      </c>
      <c r="X1552" s="5" t="str">
        <f t="shared" si="261"/>
        <v>Clientes - Varios</v>
      </c>
      <c r="Y1552" s="5">
        <v>99999999</v>
      </c>
      <c r="Z1552" s="5" t="s">
        <v>34</v>
      </c>
      <c r="AA1552" s="5" t="s">
        <v>35</v>
      </c>
      <c r="AD1552" s="5" t="s">
        <v>36</v>
      </c>
      <c r="AE1552" s="5">
        <v>508.47</v>
      </c>
      <c r="AF1552" s="5">
        <v>0</v>
      </c>
      <c r="AG1552" s="5">
        <v>91.53</v>
      </c>
      <c r="AH1552" s="5">
        <f t="shared" si="262"/>
        <v>600</v>
      </c>
    </row>
    <row r="1553" spans="1:34" x14ac:dyDescent="0.25">
      <c r="A1553" s="5">
        <v>1538</v>
      </c>
      <c r="B1553" s="5" t="s">
        <v>55</v>
      </c>
      <c r="C1553" s="5" t="s">
        <v>30</v>
      </c>
      <c r="D1553" s="5" t="s">
        <v>1952</v>
      </c>
      <c r="E1553" s="15" t="str">
        <f t="shared" si="263"/>
        <v>B002</v>
      </c>
      <c r="F1553" s="15" t="str">
        <f t="shared" ref="F1553:F1616" si="264">IF(LEFT(RIGHT(D1553,5),1)="-",RIGHT(D1553,4),RIGHT(D1553,5))</f>
        <v>15898</v>
      </c>
      <c r="G1553" s="15" t="str">
        <f t="shared" ref="G1553:G1616" si="265">MID(D1553,4,3)</f>
        <v>2-1</v>
      </c>
      <c r="H1553" s="5" t="s">
        <v>1935</v>
      </c>
      <c r="I1553" s="5">
        <f t="shared" ref="I1553:I1616" si="266">MONTH(H1553)</f>
        <v>1</v>
      </c>
      <c r="J1553" s="5">
        <f t="shared" ref="J1553:J1616" si="267">YEAR(H1553)</f>
        <v>2022</v>
      </c>
      <c r="K1553" s="5">
        <f t="shared" ref="K1553:K1616" si="268">DAY(H1553)</f>
        <v>18</v>
      </c>
      <c r="L1553" s="7">
        <f t="shared" ref="L1553:L1616" si="269">DATE(J1553,I1553,K1553)</f>
        <v>44579</v>
      </c>
      <c r="M1553" s="5" t="s">
        <v>1935</v>
      </c>
      <c r="U1553" s="5" t="s">
        <v>33</v>
      </c>
      <c r="V1553" s="5" t="str">
        <f t="shared" ref="V1553:V1616" si="270">LOWER(U1553)</f>
        <v>clientes - varios</v>
      </c>
      <c r="W1553" s="5" t="str">
        <f t="shared" ref="W1553:W1616" si="271">UPPER(U1553)</f>
        <v>CLIENTES - VARIOS</v>
      </c>
      <c r="X1553" s="5" t="str">
        <f t="shared" ref="X1553:X1616" si="272">PROPER(W1553)</f>
        <v>Clientes - Varios</v>
      </c>
      <c r="Y1553" s="5">
        <v>99999999</v>
      </c>
      <c r="Z1553" s="5" t="s">
        <v>34</v>
      </c>
      <c r="AA1553" s="5" t="s">
        <v>35</v>
      </c>
      <c r="AD1553" s="5" t="s">
        <v>36</v>
      </c>
      <c r="AE1553" s="5">
        <v>508.47</v>
      </c>
      <c r="AF1553" s="5">
        <v>0</v>
      </c>
      <c r="AG1553" s="5">
        <v>91.53</v>
      </c>
      <c r="AH1553" s="5">
        <f t="shared" ref="AH1553:AH1616" si="273">AE1553+AG1553</f>
        <v>600</v>
      </c>
    </row>
    <row r="1554" spans="1:34" x14ac:dyDescent="0.25">
      <c r="A1554" s="5">
        <v>1539</v>
      </c>
      <c r="B1554" s="5" t="s">
        <v>55</v>
      </c>
      <c r="C1554" s="5" t="s">
        <v>30</v>
      </c>
      <c r="D1554" s="5" t="s">
        <v>1953</v>
      </c>
      <c r="E1554" s="15" t="str">
        <f t="shared" ref="E1554:E1617" si="274">LEFT(D1554,4)</f>
        <v>B002</v>
      </c>
      <c r="F1554" s="15" t="str">
        <f t="shared" si="264"/>
        <v>15897</v>
      </c>
      <c r="G1554" s="15" t="str">
        <f t="shared" si="265"/>
        <v>2-1</v>
      </c>
      <c r="H1554" s="5" t="s">
        <v>1935</v>
      </c>
      <c r="I1554" s="5">
        <f t="shared" si="266"/>
        <v>1</v>
      </c>
      <c r="J1554" s="5">
        <f t="shared" si="267"/>
        <v>2022</v>
      </c>
      <c r="K1554" s="5">
        <f t="shared" si="268"/>
        <v>18</v>
      </c>
      <c r="L1554" s="7">
        <f t="shared" si="269"/>
        <v>44579</v>
      </c>
      <c r="M1554" s="5" t="s">
        <v>1935</v>
      </c>
      <c r="U1554" s="5" t="s">
        <v>33</v>
      </c>
      <c r="V1554" s="5" t="str">
        <f t="shared" si="270"/>
        <v>clientes - varios</v>
      </c>
      <c r="W1554" s="5" t="str">
        <f t="shared" si="271"/>
        <v>CLIENTES - VARIOS</v>
      </c>
      <c r="X1554" s="5" t="str">
        <f t="shared" si="272"/>
        <v>Clientes - Varios</v>
      </c>
      <c r="Y1554" s="5">
        <v>99999999</v>
      </c>
      <c r="Z1554" s="5" t="s">
        <v>34</v>
      </c>
      <c r="AA1554" s="5" t="s">
        <v>35</v>
      </c>
      <c r="AD1554" s="5" t="s">
        <v>36</v>
      </c>
      <c r="AE1554" s="5">
        <v>423.73</v>
      </c>
      <c r="AF1554" s="5">
        <v>0</v>
      </c>
      <c r="AG1554" s="5">
        <v>76.27</v>
      </c>
      <c r="AH1554" s="5">
        <f t="shared" si="273"/>
        <v>500</v>
      </c>
    </row>
    <row r="1555" spans="1:34" x14ac:dyDescent="0.25">
      <c r="A1555" s="5">
        <v>1540</v>
      </c>
      <c r="B1555" s="5" t="s">
        <v>55</v>
      </c>
      <c r="C1555" s="5" t="s">
        <v>30</v>
      </c>
      <c r="D1555" s="5" t="s">
        <v>1954</v>
      </c>
      <c r="E1555" s="15" t="str">
        <f t="shared" si="274"/>
        <v>B002</v>
      </c>
      <c r="F1555" s="15" t="str">
        <f t="shared" si="264"/>
        <v>15896</v>
      </c>
      <c r="G1555" s="15" t="str">
        <f t="shared" si="265"/>
        <v>2-1</v>
      </c>
      <c r="H1555" s="5" t="s">
        <v>1935</v>
      </c>
      <c r="I1555" s="5">
        <f t="shared" si="266"/>
        <v>1</v>
      </c>
      <c r="J1555" s="5">
        <f t="shared" si="267"/>
        <v>2022</v>
      </c>
      <c r="K1555" s="5">
        <f t="shared" si="268"/>
        <v>18</v>
      </c>
      <c r="L1555" s="7">
        <f t="shared" si="269"/>
        <v>44579</v>
      </c>
      <c r="M1555" s="5" t="s">
        <v>1935</v>
      </c>
      <c r="U1555" s="5" t="s">
        <v>33</v>
      </c>
      <c r="V1555" s="5" t="str">
        <f t="shared" si="270"/>
        <v>clientes - varios</v>
      </c>
      <c r="W1555" s="5" t="str">
        <f t="shared" si="271"/>
        <v>CLIENTES - VARIOS</v>
      </c>
      <c r="X1555" s="5" t="str">
        <f t="shared" si="272"/>
        <v>Clientes - Varios</v>
      </c>
      <c r="Y1555" s="5">
        <v>99999999</v>
      </c>
      <c r="Z1555" s="5" t="s">
        <v>34</v>
      </c>
      <c r="AA1555" s="5" t="s">
        <v>35</v>
      </c>
      <c r="AD1555" s="5" t="s">
        <v>36</v>
      </c>
      <c r="AE1555" s="5">
        <v>423.73</v>
      </c>
      <c r="AF1555" s="5">
        <v>0</v>
      </c>
      <c r="AG1555" s="5">
        <v>76.27</v>
      </c>
      <c r="AH1555" s="5">
        <f t="shared" si="273"/>
        <v>500</v>
      </c>
    </row>
    <row r="1556" spans="1:34" x14ac:dyDescent="0.25">
      <c r="A1556" s="5">
        <v>1541</v>
      </c>
      <c r="B1556" s="5" t="s">
        <v>29</v>
      </c>
      <c r="C1556" s="5" t="s">
        <v>30</v>
      </c>
      <c r="D1556" s="5" t="s">
        <v>1955</v>
      </c>
      <c r="E1556" s="15" t="str">
        <f t="shared" si="274"/>
        <v>B001</v>
      </c>
      <c r="F1556" s="15" t="str">
        <f t="shared" si="264"/>
        <v>16905</v>
      </c>
      <c r="G1556" s="15" t="str">
        <f t="shared" si="265"/>
        <v>1-1</v>
      </c>
      <c r="H1556" s="5" t="s">
        <v>1935</v>
      </c>
      <c r="I1556" s="5">
        <f t="shared" si="266"/>
        <v>1</v>
      </c>
      <c r="J1556" s="5">
        <f t="shared" si="267"/>
        <v>2022</v>
      </c>
      <c r="K1556" s="5">
        <f t="shared" si="268"/>
        <v>18</v>
      </c>
      <c r="L1556" s="7">
        <f t="shared" si="269"/>
        <v>44579</v>
      </c>
      <c r="M1556" s="5" t="s">
        <v>1935</v>
      </c>
      <c r="U1556" s="5" t="s">
        <v>33</v>
      </c>
      <c r="V1556" s="5" t="str">
        <f t="shared" si="270"/>
        <v>clientes - varios</v>
      </c>
      <c r="W1556" s="5" t="str">
        <f t="shared" si="271"/>
        <v>CLIENTES - VARIOS</v>
      </c>
      <c r="X1556" s="5" t="str">
        <f t="shared" si="272"/>
        <v>Clientes - Varios</v>
      </c>
      <c r="Y1556" s="5">
        <v>99999999</v>
      </c>
      <c r="Z1556" s="5" t="s">
        <v>34</v>
      </c>
      <c r="AA1556" s="5" t="s">
        <v>35</v>
      </c>
      <c r="AD1556" s="5" t="s">
        <v>36</v>
      </c>
      <c r="AE1556" s="5">
        <v>423.73</v>
      </c>
      <c r="AF1556" s="5">
        <v>0</v>
      </c>
      <c r="AG1556" s="5">
        <v>76.27</v>
      </c>
      <c r="AH1556" s="5">
        <f t="shared" si="273"/>
        <v>500</v>
      </c>
    </row>
    <row r="1557" spans="1:34" x14ac:dyDescent="0.25">
      <c r="A1557" s="5">
        <v>1542</v>
      </c>
      <c r="B1557" s="5" t="s">
        <v>29</v>
      </c>
      <c r="C1557" s="5" t="s">
        <v>30</v>
      </c>
      <c r="D1557" s="5" t="s">
        <v>1956</v>
      </c>
      <c r="E1557" s="15" t="str">
        <f t="shared" si="274"/>
        <v>B001</v>
      </c>
      <c r="F1557" s="15" t="str">
        <f t="shared" si="264"/>
        <v>16904</v>
      </c>
      <c r="G1557" s="15" t="str">
        <f t="shared" si="265"/>
        <v>1-1</v>
      </c>
      <c r="H1557" s="5" t="s">
        <v>1935</v>
      </c>
      <c r="I1557" s="5">
        <f t="shared" si="266"/>
        <v>1</v>
      </c>
      <c r="J1557" s="5">
        <f t="shared" si="267"/>
        <v>2022</v>
      </c>
      <c r="K1557" s="5">
        <f t="shared" si="268"/>
        <v>18</v>
      </c>
      <c r="L1557" s="7">
        <f t="shared" si="269"/>
        <v>44579</v>
      </c>
      <c r="M1557" s="5" t="s">
        <v>1935</v>
      </c>
      <c r="U1557" s="5" t="s">
        <v>33</v>
      </c>
      <c r="V1557" s="5" t="str">
        <f t="shared" si="270"/>
        <v>clientes - varios</v>
      </c>
      <c r="W1557" s="5" t="str">
        <f t="shared" si="271"/>
        <v>CLIENTES - VARIOS</v>
      </c>
      <c r="X1557" s="5" t="str">
        <f t="shared" si="272"/>
        <v>Clientes - Varios</v>
      </c>
      <c r="Y1557" s="5">
        <v>99999999</v>
      </c>
      <c r="Z1557" s="5" t="s">
        <v>34</v>
      </c>
      <c r="AA1557" s="5" t="s">
        <v>35</v>
      </c>
      <c r="AD1557" s="5" t="s">
        <v>36</v>
      </c>
      <c r="AE1557" s="5">
        <v>508.47</v>
      </c>
      <c r="AF1557" s="5">
        <v>0</v>
      </c>
      <c r="AG1557" s="5">
        <v>91.53</v>
      </c>
      <c r="AH1557" s="5">
        <f t="shared" si="273"/>
        <v>600</v>
      </c>
    </row>
    <row r="1558" spans="1:34" x14ac:dyDescent="0.25">
      <c r="A1558" s="5">
        <v>1543</v>
      </c>
      <c r="B1558" s="5" t="s">
        <v>29</v>
      </c>
      <c r="C1558" s="5" t="s">
        <v>30</v>
      </c>
      <c r="D1558" s="5" t="s">
        <v>1957</v>
      </c>
      <c r="E1558" s="15" t="str">
        <f t="shared" si="274"/>
        <v>B001</v>
      </c>
      <c r="F1558" s="15" t="str">
        <f t="shared" si="264"/>
        <v>16903</v>
      </c>
      <c r="G1558" s="15" t="str">
        <f t="shared" si="265"/>
        <v>1-1</v>
      </c>
      <c r="H1558" s="5" t="s">
        <v>1935</v>
      </c>
      <c r="I1558" s="5">
        <f t="shared" si="266"/>
        <v>1</v>
      </c>
      <c r="J1558" s="5">
        <f t="shared" si="267"/>
        <v>2022</v>
      </c>
      <c r="K1558" s="5">
        <f t="shared" si="268"/>
        <v>18</v>
      </c>
      <c r="L1558" s="7">
        <f t="shared" si="269"/>
        <v>44579</v>
      </c>
      <c r="M1558" s="5" t="s">
        <v>1935</v>
      </c>
      <c r="U1558" s="5" t="s">
        <v>33</v>
      </c>
      <c r="V1558" s="5" t="str">
        <f t="shared" si="270"/>
        <v>clientes - varios</v>
      </c>
      <c r="W1558" s="5" t="str">
        <f t="shared" si="271"/>
        <v>CLIENTES - VARIOS</v>
      </c>
      <c r="X1558" s="5" t="str">
        <f t="shared" si="272"/>
        <v>Clientes - Varios</v>
      </c>
      <c r="Y1558" s="5">
        <v>99999999</v>
      </c>
      <c r="Z1558" s="5" t="s">
        <v>34</v>
      </c>
      <c r="AA1558" s="5" t="s">
        <v>35</v>
      </c>
      <c r="AD1558" s="5" t="s">
        <v>36</v>
      </c>
      <c r="AE1558" s="5">
        <v>84.75</v>
      </c>
      <c r="AF1558" s="5">
        <v>0</v>
      </c>
      <c r="AG1558" s="5">
        <v>15.25</v>
      </c>
      <c r="AH1558" s="5">
        <f t="shared" si="273"/>
        <v>100</v>
      </c>
    </row>
    <row r="1559" spans="1:34" x14ac:dyDescent="0.25">
      <c r="A1559" s="5">
        <v>1544</v>
      </c>
      <c r="B1559" s="5" t="s">
        <v>29</v>
      </c>
      <c r="C1559" s="5" t="s">
        <v>30</v>
      </c>
      <c r="D1559" s="5" t="s">
        <v>1958</v>
      </c>
      <c r="E1559" s="15" t="str">
        <f t="shared" si="274"/>
        <v>B001</v>
      </c>
      <c r="F1559" s="15" t="str">
        <f t="shared" si="264"/>
        <v>16902</v>
      </c>
      <c r="G1559" s="15" t="str">
        <f t="shared" si="265"/>
        <v>1-1</v>
      </c>
      <c r="H1559" s="5" t="s">
        <v>1935</v>
      </c>
      <c r="I1559" s="5">
        <f t="shared" si="266"/>
        <v>1</v>
      </c>
      <c r="J1559" s="5">
        <f t="shared" si="267"/>
        <v>2022</v>
      </c>
      <c r="K1559" s="5">
        <f t="shared" si="268"/>
        <v>18</v>
      </c>
      <c r="L1559" s="7">
        <f t="shared" si="269"/>
        <v>44579</v>
      </c>
      <c r="M1559" s="5" t="s">
        <v>1935</v>
      </c>
      <c r="U1559" s="5" t="s">
        <v>33</v>
      </c>
      <c r="V1559" s="5" t="str">
        <f t="shared" si="270"/>
        <v>clientes - varios</v>
      </c>
      <c r="W1559" s="5" t="str">
        <f t="shared" si="271"/>
        <v>CLIENTES - VARIOS</v>
      </c>
      <c r="X1559" s="5" t="str">
        <f t="shared" si="272"/>
        <v>Clientes - Varios</v>
      </c>
      <c r="Y1559" s="5">
        <v>99999999</v>
      </c>
      <c r="Z1559" s="5" t="s">
        <v>34</v>
      </c>
      <c r="AA1559" s="5" t="s">
        <v>35</v>
      </c>
      <c r="AD1559" s="5" t="s">
        <v>36</v>
      </c>
      <c r="AE1559" s="5">
        <v>101.69</v>
      </c>
      <c r="AF1559" s="5">
        <v>0</v>
      </c>
      <c r="AG1559" s="5">
        <v>18.3</v>
      </c>
      <c r="AH1559" s="5">
        <f t="shared" si="273"/>
        <v>119.99</v>
      </c>
    </row>
    <row r="1560" spans="1:34" x14ac:dyDescent="0.25">
      <c r="A1560" s="5">
        <v>1545</v>
      </c>
      <c r="B1560" s="5" t="s">
        <v>55</v>
      </c>
      <c r="C1560" s="5" t="s">
        <v>38</v>
      </c>
      <c r="D1560" s="5" t="s">
        <v>1959</v>
      </c>
      <c r="E1560" s="15" t="str">
        <f t="shared" si="274"/>
        <v>F002</v>
      </c>
      <c r="F1560" s="15" t="str">
        <f t="shared" si="264"/>
        <v>3434</v>
      </c>
      <c r="G1560" s="15" t="str">
        <f t="shared" si="265"/>
        <v>2-3</v>
      </c>
      <c r="H1560" s="5" t="s">
        <v>1935</v>
      </c>
      <c r="I1560" s="5">
        <f t="shared" si="266"/>
        <v>1</v>
      </c>
      <c r="J1560" s="5">
        <f t="shared" si="267"/>
        <v>2022</v>
      </c>
      <c r="K1560" s="5">
        <f t="shared" si="268"/>
        <v>18</v>
      </c>
      <c r="L1560" s="7">
        <f t="shared" si="269"/>
        <v>44579</v>
      </c>
      <c r="M1560" s="5" t="s">
        <v>1935</v>
      </c>
      <c r="R1560" s="5" t="s">
        <v>695</v>
      </c>
      <c r="S1560" s="5" t="s">
        <v>61</v>
      </c>
      <c r="T1560" s="5" t="s">
        <v>695</v>
      </c>
      <c r="U1560" s="5" t="s">
        <v>1960</v>
      </c>
      <c r="V1560" s="5" t="str">
        <f t="shared" si="270"/>
        <v>grupo santa cruz ingenieria &amp; construccion s.a.c.</v>
      </c>
      <c r="W1560" s="5" t="str">
        <f t="shared" si="271"/>
        <v>GRUPO SANTA CRUZ INGENIERIA &amp; CONSTRUCCION S.A.C.</v>
      </c>
      <c r="X1560" s="5" t="str">
        <f t="shared" si="272"/>
        <v>Grupo Santa Cruz Ingenieria &amp; Construccion S.A.C.</v>
      </c>
      <c r="Y1560" s="5">
        <v>20602863213</v>
      </c>
      <c r="Z1560" s="5" t="s">
        <v>34</v>
      </c>
      <c r="AA1560" s="5" t="s">
        <v>35</v>
      </c>
      <c r="AD1560" s="5" t="s">
        <v>36</v>
      </c>
      <c r="AE1560" s="5">
        <v>42.37</v>
      </c>
      <c r="AF1560" s="5">
        <v>0</v>
      </c>
      <c r="AG1560" s="5">
        <v>7.63</v>
      </c>
      <c r="AH1560" s="5">
        <f t="shared" si="273"/>
        <v>50</v>
      </c>
    </row>
    <row r="1561" spans="1:34" x14ac:dyDescent="0.25">
      <c r="A1561" s="5">
        <v>1546</v>
      </c>
      <c r="B1561" s="5" t="s">
        <v>29</v>
      </c>
      <c r="C1561" s="5" t="s">
        <v>38</v>
      </c>
      <c r="D1561" s="5" t="s">
        <v>1961</v>
      </c>
      <c r="E1561" s="15" t="str">
        <f t="shared" si="274"/>
        <v>F001</v>
      </c>
      <c r="F1561" s="15" t="str">
        <f t="shared" si="264"/>
        <v>8165</v>
      </c>
      <c r="G1561" s="15" t="str">
        <f t="shared" si="265"/>
        <v>1-8</v>
      </c>
      <c r="H1561" s="5" t="s">
        <v>1935</v>
      </c>
      <c r="I1561" s="5">
        <f t="shared" si="266"/>
        <v>1</v>
      </c>
      <c r="J1561" s="5">
        <f t="shared" si="267"/>
        <v>2022</v>
      </c>
      <c r="K1561" s="5">
        <f t="shared" si="268"/>
        <v>18</v>
      </c>
      <c r="L1561" s="7">
        <f t="shared" si="269"/>
        <v>44579</v>
      </c>
      <c r="M1561" s="5" t="s">
        <v>1935</v>
      </c>
      <c r="R1561" s="5" t="s">
        <v>87</v>
      </c>
      <c r="S1561" s="5" t="s">
        <v>40</v>
      </c>
      <c r="T1561" s="5" t="s">
        <v>41</v>
      </c>
      <c r="U1561" s="5" t="s">
        <v>1669</v>
      </c>
      <c r="V1561" s="5" t="str">
        <f t="shared" si="270"/>
        <v>nevygas s.a.c.</v>
      </c>
      <c r="W1561" s="5" t="str">
        <f t="shared" si="271"/>
        <v>NEVYGAS S.A.C.</v>
      </c>
      <c r="X1561" s="5" t="str">
        <f t="shared" si="272"/>
        <v>Nevygas S.A.C.</v>
      </c>
      <c r="Y1561" s="5">
        <v>20605811885</v>
      </c>
      <c r="Z1561" s="5" t="s">
        <v>34</v>
      </c>
      <c r="AA1561" s="5" t="s">
        <v>35</v>
      </c>
      <c r="AD1561" s="5" t="s">
        <v>36</v>
      </c>
      <c r="AE1561" s="5">
        <v>230.51</v>
      </c>
      <c r="AF1561" s="5">
        <v>0</v>
      </c>
      <c r="AG1561" s="5">
        <v>41.49</v>
      </c>
      <c r="AH1561" s="5">
        <f t="shared" si="273"/>
        <v>272</v>
      </c>
    </row>
    <row r="1562" spans="1:34" x14ac:dyDescent="0.25">
      <c r="A1562" s="5">
        <v>1547</v>
      </c>
      <c r="B1562" s="5" t="s">
        <v>29</v>
      </c>
      <c r="C1562" s="5" t="s">
        <v>38</v>
      </c>
      <c r="D1562" s="5" t="s">
        <v>1962</v>
      </c>
      <c r="E1562" s="15" t="str">
        <f t="shared" si="274"/>
        <v>F001</v>
      </c>
      <c r="F1562" s="15" t="str">
        <f t="shared" si="264"/>
        <v>8164</v>
      </c>
      <c r="G1562" s="15" t="str">
        <f t="shared" si="265"/>
        <v>1-8</v>
      </c>
      <c r="H1562" s="5" t="s">
        <v>1935</v>
      </c>
      <c r="I1562" s="5">
        <f t="shared" si="266"/>
        <v>1</v>
      </c>
      <c r="J1562" s="5">
        <f t="shared" si="267"/>
        <v>2022</v>
      </c>
      <c r="K1562" s="5">
        <f t="shared" si="268"/>
        <v>18</v>
      </c>
      <c r="L1562" s="7">
        <f t="shared" si="269"/>
        <v>44579</v>
      </c>
      <c r="M1562" s="5" t="s">
        <v>1935</v>
      </c>
      <c r="S1562" s="5" t="s">
        <v>40</v>
      </c>
      <c r="T1562" s="5" t="s">
        <v>41</v>
      </c>
      <c r="U1562" s="5" t="s">
        <v>83</v>
      </c>
      <c r="V1562" s="5" t="str">
        <f t="shared" si="270"/>
        <v>sosa pagaza elias fernando</v>
      </c>
      <c r="W1562" s="5" t="str">
        <f t="shared" si="271"/>
        <v>SOSA PAGAZA ELIAS FERNANDO</v>
      </c>
      <c r="X1562" s="5" t="str">
        <f t="shared" si="272"/>
        <v>Sosa Pagaza Elias Fernando</v>
      </c>
      <c r="Y1562" s="5">
        <v>10000974787</v>
      </c>
      <c r="Z1562" s="5" t="s">
        <v>34</v>
      </c>
      <c r="AA1562" s="5" t="s">
        <v>35</v>
      </c>
      <c r="AD1562" s="5" t="s">
        <v>36</v>
      </c>
      <c r="AE1562" s="5">
        <v>64.41</v>
      </c>
      <c r="AF1562" s="5">
        <v>0</v>
      </c>
      <c r="AG1562" s="5">
        <v>11.59</v>
      </c>
      <c r="AH1562" s="5">
        <f t="shared" si="273"/>
        <v>76</v>
      </c>
    </row>
    <row r="1563" spans="1:34" x14ac:dyDescent="0.25">
      <c r="A1563" s="5">
        <v>1548</v>
      </c>
      <c r="B1563" s="5" t="s">
        <v>29</v>
      </c>
      <c r="C1563" s="5" t="s">
        <v>30</v>
      </c>
      <c r="D1563" s="5" t="s">
        <v>1963</v>
      </c>
      <c r="E1563" s="15" t="str">
        <f t="shared" si="274"/>
        <v>B001</v>
      </c>
      <c r="F1563" s="15" t="str">
        <f t="shared" si="264"/>
        <v>16901</v>
      </c>
      <c r="G1563" s="15" t="str">
        <f t="shared" si="265"/>
        <v>1-1</v>
      </c>
      <c r="H1563" s="5" t="s">
        <v>1935</v>
      </c>
      <c r="I1563" s="5">
        <f t="shared" si="266"/>
        <v>1</v>
      </c>
      <c r="J1563" s="5">
        <f t="shared" si="267"/>
        <v>2022</v>
      </c>
      <c r="K1563" s="5">
        <f t="shared" si="268"/>
        <v>18</v>
      </c>
      <c r="L1563" s="7">
        <f t="shared" si="269"/>
        <v>44579</v>
      </c>
      <c r="M1563" s="5" t="s">
        <v>1935</v>
      </c>
      <c r="U1563" s="5" t="s">
        <v>33</v>
      </c>
      <c r="V1563" s="5" t="str">
        <f t="shared" si="270"/>
        <v>clientes - varios</v>
      </c>
      <c r="W1563" s="5" t="str">
        <f t="shared" si="271"/>
        <v>CLIENTES - VARIOS</v>
      </c>
      <c r="X1563" s="5" t="str">
        <f t="shared" si="272"/>
        <v>Clientes - Varios</v>
      </c>
      <c r="Y1563" s="5">
        <v>99999999</v>
      </c>
      <c r="Z1563" s="5" t="s">
        <v>34</v>
      </c>
      <c r="AA1563" s="5" t="s">
        <v>35</v>
      </c>
      <c r="AD1563" s="5" t="s">
        <v>36</v>
      </c>
      <c r="AE1563" s="5">
        <v>216.1</v>
      </c>
      <c r="AF1563" s="5">
        <v>0</v>
      </c>
      <c r="AG1563" s="5">
        <v>38.9</v>
      </c>
      <c r="AH1563" s="5">
        <f t="shared" si="273"/>
        <v>255</v>
      </c>
    </row>
    <row r="1564" spans="1:34" x14ac:dyDescent="0.25">
      <c r="A1564" s="5">
        <v>1549</v>
      </c>
      <c r="B1564" s="5" t="s">
        <v>29</v>
      </c>
      <c r="C1564" s="5" t="s">
        <v>38</v>
      </c>
      <c r="D1564" s="5" t="s">
        <v>1964</v>
      </c>
      <c r="E1564" s="15" t="str">
        <f t="shared" si="274"/>
        <v>F001</v>
      </c>
      <c r="F1564" s="15" t="str">
        <f t="shared" si="264"/>
        <v>8163</v>
      </c>
      <c r="G1564" s="15" t="str">
        <f t="shared" si="265"/>
        <v>1-8</v>
      </c>
      <c r="H1564" s="5" t="s">
        <v>1935</v>
      </c>
      <c r="I1564" s="5">
        <f t="shared" si="266"/>
        <v>1</v>
      </c>
      <c r="J1564" s="5">
        <f t="shared" si="267"/>
        <v>2022</v>
      </c>
      <c r="K1564" s="5">
        <f t="shared" si="268"/>
        <v>18</v>
      </c>
      <c r="L1564" s="7">
        <f t="shared" si="269"/>
        <v>44579</v>
      </c>
      <c r="M1564" s="5" t="s">
        <v>1935</v>
      </c>
      <c r="R1564" s="5" t="s">
        <v>60</v>
      </c>
      <c r="S1564" s="5" t="s">
        <v>61</v>
      </c>
      <c r="T1564" s="5" t="s">
        <v>60</v>
      </c>
      <c r="U1564" s="5" t="s">
        <v>1965</v>
      </c>
      <c r="V1564" s="5" t="str">
        <f t="shared" si="270"/>
        <v>maquinaria y construccion condor andino e.i.r.l.</v>
      </c>
      <c r="W1564" s="5" t="str">
        <f t="shared" si="271"/>
        <v>MAQUINARIA Y CONSTRUCCION CONDOR ANDINO E.I.R.L.</v>
      </c>
      <c r="X1564" s="5" t="str">
        <f t="shared" si="272"/>
        <v>Maquinaria Y Construccion Condor Andino E.I.R.L.</v>
      </c>
      <c r="Y1564" s="5">
        <v>20607483907</v>
      </c>
      <c r="Z1564" s="5" t="s">
        <v>34</v>
      </c>
      <c r="AA1564" s="5" t="s">
        <v>35</v>
      </c>
      <c r="AD1564" s="5" t="s">
        <v>36</v>
      </c>
      <c r="AE1564" s="5">
        <v>67.8</v>
      </c>
      <c r="AF1564" s="5">
        <v>0</v>
      </c>
      <c r="AG1564" s="5">
        <v>12.2</v>
      </c>
      <c r="AH1564" s="5">
        <f t="shared" si="273"/>
        <v>80</v>
      </c>
    </row>
    <row r="1565" spans="1:34" x14ac:dyDescent="0.25">
      <c r="A1565" s="5">
        <v>1550</v>
      </c>
      <c r="B1565" s="5" t="s">
        <v>29</v>
      </c>
      <c r="C1565" s="5" t="s">
        <v>38</v>
      </c>
      <c r="D1565" s="5" t="s">
        <v>1966</v>
      </c>
      <c r="E1565" s="15" t="str">
        <f t="shared" si="274"/>
        <v>F001</v>
      </c>
      <c r="F1565" s="15" t="str">
        <f t="shared" si="264"/>
        <v>8162</v>
      </c>
      <c r="G1565" s="15" t="str">
        <f t="shared" si="265"/>
        <v>1-8</v>
      </c>
      <c r="H1565" s="5" t="s">
        <v>1935</v>
      </c>
      <c r="I1565" s="5">
        <f t="shared" si="266"/>
        <v>1</v>
      </c>
      <c r="J1565" s="5">
        <f t="shared" si="267"/>
        <v>2022</v>
      </c>
      <c r="K1565" s="5">
        <f t="shared" si="268"/>
        <v>18</v>
      </c>
      <c r="L1565" s="7">
        <f t="shared" si="269"/>
        <v>44579</v>
      </c>
      <c r="M1565" s="5" t="s">
        <v>1935</v>
      </c>
      <c r="R1565" s="5" t="s">
        <v>865</v>
      </c>
      <c r="S1565" s="5" t="s">
        <v>389</v>
      </c>
      <c r="T1565" s="5" t="s">
        <v>865</v>
      </c>
      <c r="U1565" s="5" t="s">
        <v>1895</v>
      </c>
      <c r="V1565" s="5" t="str">
        <f t="shared" si="270"/>
        <v>empresa constructora y consultora saldaña s.r.l</v>
      </c>
      <c r="W1565" s="5" t="str">
        <f t="shared" si="271"/>
        <v>EMPRESA CONSTRUCTORA Y CONSULTORA SALDAÑA S.R.L</v>
      </c>
      <c r="X1565" s="5" t="str">
        <f t="shared" si="272"/>
        <v>Empresa Constructora Y Consultora Saldaña S.R.L</v>
      </c>
      <c r="Y1565" s="5">
        <v>20525952402</v>
      </c>
      <c r="Z1565" s="5" t="s">
        <v>34</v>
      </c>
      <c r="AA1565" s="5" t="s">
        <v>35</v>
      </c>
      <c r="AD1565" s="5" t="s">
        <v>36</v>
      </c>
      <c r="AE1565" s="5">
        <v>88.98</v>
      </c>
      <c r="AF1565" s="5">
        <v>0</v>
      </c>
      <c r="AG1565" s="5">
        <v>16.02</v>
      </c>
      <c r="AH1565" s="5">
        <f t="shared" si="273"/>
        <v>105</v>
      </c>
    </row>
    <row r="1566" spans="1:34" x14ac:dyDescent="0.25">
      <c r="A1566" s="5">
        <v>1551</v>
      </c>
      <c r="B1566" s="5" t="s">
        <v>49</v>
      </c>
      <c r="C1566" s="5" t="s">
        <v>38</v>
      </c>
      <c r="D1566" s="5" t="s">
        <v>1967</v>
      </c>
      <c r="E1566" s="15" t="str">
        <f t="shared" si="274"/>
        <v>F003</v>
      </c>
      <c r="F1566" s="15" t="str">
        <f t="shared" si="264"/>
        <v>2051</v>
      </c>
      <c r="G1566" s="15" t="str">
        <f t="shared" si="265"/>
        <v>3-2</v>
      </c>
      <c r="H1566" s="5" t="s">
        <v>1935</v>
      </c>
      <c r="I1566" s="5">
        <f t="shared" si="266"/>
        <v>1</v>
      </c>
      <c r="J1566" s="5">
        <f t="shared" si="267"/>
        <v>2022</v>
      </c>
      <c r="K1566" s="5">
        <f t="shared" si="268"/>
        <v>18</v>
      </c>
      <c r="L1566" s="7">
        <f t="shared" si="269"/>
        <v>44579</v>
      </c>
      <c r="M1566" s="5" t="s">
        <v>1935</v>
      </c>
      <c r="R1566" s="5" t="s">
        <v>1826</v>
      </c>
      <c r="S1566" s="5" t="s">
        <v>168</v>
      </c>
      <c r="T1566" s="5" t="s">
        <v>169</v>
      </c>
      <c r="U1566" s="5" t="s">
        <v>1827</v>
      </c>
      <c r="V1566" s="5" t="str">
        <f t="shared" si="270"/>
        <v>m &amp; l construcciones e.i.r.l.</v>
      </c>
      <c r="W1566" s="5" t="str">
        <f t="shared" si="271"/>
        <v>M &amp; L CONSTRUCCIONES E.I.R.L.</v>
      </c>
      <c r="X1566" s="5" t="str">
        <f t="shared" si="272"/>
        <v>M &amp; L Construcciones E.I.R.L.</v>
      </c>
      <c r="Y1566" s="5">
        <v>20608484427</v>
      </c>
      <c r="Z1566" s="5" t="s">
        <v>34</v>
      </c>
      <c r="AA1566" s="5" t="s">
        <v>35</v>
      </c>
      <c r="AD1566" s="5" t="s">
        <v>36</v>
      </c>
      <c r="AE1566" s="5">
        <v>42.37</v>
      </c>
      <c r="AF1566" s="5">
        <v>0</v>
      </c>
      <c r="AG1566" s="5">
        <v>7.63</v>
      </c>
      <c r="AH1566" s="5">
        <f t="shared" si="273"/>
        <v>50</v>
      </c>
    </row>
    <row r="1567" spans="1:34" x14ac:dyDescent="0.25">
      <c r="A1567" s="5">
        <v>1552</v>
      </c>
      <c r="B1567" s="5" t="s">
        <v>55</v>
      </c>
      <c r="C1567" s="5" t="s">
        <v>30</v>
      </c>
      <c r="D1567" s="5" t="s">
        <v>1968</v>
      </c>
      <c r="E1567" s="15" t="str">
        <f t="shared" si="274"/>
        <v>B002</v>
      </c>
      <c r="F1567" s="15" t="str">
        <f t="shared" si="264"/>
        <v>15895</v>
      </c>
      <c r="G1567" s="15" t="str">
        <f t="shared" si="265"/>
        <v>2-1</v>
      </c>
      <c r="H1567" s="5" t="s">
        <v>1935</v>
      </c>
      <c r="I1567" s="5">
        <f t="shared" si="266"/>
        <v>1</v>
      </c>
      <c r="J1567" s="5">
        <f t="shared" si="267"/>
        <v>2022</v>
      </c>
      <c r="K1567" s="5">
        <f t="shared" si="268"/>
        <v>18</v>
      </c>
      <c r="L1567" s="7">
        <f t="shared" si="269"/>
        <v>44579</v>
      </c>
      <c r="M1567" s="5" t="s">
        <v>1935</v>
      </c>
      <c r="U1567" s="5" t="s">
        <v>33</v>
      </c>
      <c r="V1567" s="5" t="str">
        <f t="shared" si="270"/>
        <v>clientes - varios</v>
      </c>
      <c r="W1567" s="5" t="str">
        <f t="shared" si="271"/>
        <v>CLIENTES - VARIOS</v>
      </c>
      <c r="X1567" s="5" t="str">
        <f t="shared" si="272"/>
        <v>Clientes - Varios</v>
      </c>
      <c r="Y1567" s="5">
        <v>99999999</v>
      </c>
      <c r="Z1567" s="5" t="s">
        <v>34</v>
      </c>
      <c r="AA1567" s="5" t="s">
        <v>35</v>
      </c>
      <c r="AD1567" s="5" t="s">
        <v>36</v>
      </c>
      <c r="AE1567" s="5">
        <v>508.47</v>
      </c>
      <c r="AF1567" s="5">
        <v>0</v>
      </c>
      <c r="AG1567" s="5">
        <v>91.53</v>
      </c>
      <c r="AH1567" s="5">
        <f t="shared" si="273"/>
        <v>600</v>
      </c>
    </row>
    <row r="1568" spans="1:34" x14ac:dyDescent="0.25">
      <c r="A1568" s="5">
        <v>1553</v>
      </c>
      <c r="B1568" s="5" t="s">
        <v>55</v>
      </c>
      <c r="C1568" s="5" t="s">
        <v>30</v>
      </c>
      <c r="D1568" s="5" t="s">
        <v>1969</v>
      </c>
      <c r="E1568" s="15" t="str">
        <f t="shared" si="274"/>
        <v>B002</v>
      </c>
      <c r="F1568" s="15" t="str">
        <f t="shared" si="264"/>
        <v>15894</v>
      </c>
      <c r="G1568" s="15" t="str">
        <f t="shared" si="265"/>
        <v>2-1</v>
      </c>
      <c r="H1568" s="5" t="s">
        <v>1935</v>
      </c>
      <c r="I1568" s="5">
        <f t="shared" si="266"/>
        <v>1</v>
      </c>
      <c r="J1568" s="5">
        <f t="shared" si="267"/>
        <v>2022</v>
      </c>
      <c r="K1568" s="5">
        <f t="shared" si="268"/>
        <v>18</v>
      </c>
      <c r="L1568" s="7">
        <f t="shared" si="269"/>
        <v>44579</v>
      </c>
      <c r="M1568" s="5" t="s">
        <v>1935</v>
      </c>
      <c r="U1568" s="5" t="s">
        <v>33</v>
      </c>
      <c r="V1568" s="5" t="str">
        <f t="shared" si="270"/>
        <v>clientes - varios</v>
      </c>
      <c r="W1568" s="5" t="str">
        <f t="shared" si="271"/>
        <v>CLIENTES - VARIOS</v>
      </c>
      <c r="X1568" s="5" t="str">
        <f t="shared" si="272"/>
        <v>Clientes - Varios</v>
      </c>
      <c r="Y1568" s="5">
        <v>99999999</v>
      </c>
      <c r="Z1568" s="5" t="s">
        <v>34</v>
      </c>
      <c r="AA1568" s="5" t="s">
        <v>35</v>
      </c>
      <c r="AD1568" s="5" t="s">
        <v>36</v>
      </c>
      <c r="AE1568" s="5">
        <v>508.47</v>
      </c>
      <c r="AF1568" s="5">
        <v>0</v>
      </c>
      <c r="AG1568" s="5">
        <v>91.53</v>
      </c>
      <c r="AH1568" s="5">
        <f t="shared" si="273"/>
        <v>600</v>
      </c>
    </row>
    <row r="1569" spans="1:34" x14ac:dyDescent="0.25">
      <c r="A1569" s="5">
        <v>1554</v>
      </c>
      <c r="B1569" s="5" t="s">
        <v>55</v>
      </c>
      <c r="C1569" s="5" t="s">
        <v>30</v>
      </c>
      <c r="D1569" s="5" t="s">
        <v>1970</v>
      </c>
      <c r="E1569" s="15" t="str">
        <f t="shared" si="274"/>
        <v>B002</v>
      </c>
      <c r="F1569" s="15" t="str">
        <f t="shared" si="264"/>
        <v>15893</v>
      </c>
      <c r="G1569" s="15" t="str">
        <f t="shared" si="265"/>
        <v>2-1</v>
      </c>
      <c r="H1569" s="5" t="s">
        <v>1935</v>
      </c>
      <c r="I1569" s="5">
        <f t="shared" si="266"/>
        <v>1</v>
      </c>
      <c r="J1569" s="5">
        <f t="shared" si="267"/>
        <v>2022</v>
      </c>
      <c r="K1569" s="5">
        <f t="shared" si="268"/>
        <v>18</v>
      </c>
      <c r="L1569" s="7">
        <f t="shared" si="269"/>
        <v>44579</v>
      </c>
      <c r="M1569" s="5" t="s">
        <v>1935</v>
      </c>
      <c r="U1569" s="5" t="s">
        <v>33</v>
      </c>
      <c r="V1569" s="5" t="str">
        <f t="shared" si="270"/>
        <v>clientes - varios</v>
      </c>
      <c r="W1569" s="5" t="str">
        <f t="shared" si="271"/>
        <v>CLIENTES - VARIOS</v>
      </c>
      <c r="X1569" s="5" t="str">
        <f t="shared" si="272"/>
        <v>Clientes - Varios</v>
      </c>
      <c r="Y1569" s="5">
        <v>99999999</v>
      </c>
      <c r="Z1569" s="5" t="s">
        <v>34</v>
      </c>
      <c r="AA1569" s="5" t="s">
        <v>35</v>
      </c>
      <c r="AD1569" s="5" t="s">
        <v>36</v>
      </c>
      <c r="AE1569" s="5">
        <v>508.47</v>
      </c>
      <c r="AF1569" s="5">
        <v>0</v>
      </c>
      <c r="AG1569" s="5">
        <v>91.53</v>
      </c>
      <c r="AH1569" s="5">
        <f t="shared" si="273"/>
        <v>600</v>
      </c>
    </row>
    <row r="1570" spans="1:34" x14ac:dyDescent="0.25">
      <c r="A1570" s="5">
        <v>1555</v>
      </c>
      <c r="B1570" s="5" t="s">
        <v>49</v>
      </c>
      <c r="C1570" s="5" t="s">
        <v>30</v>
      </c>
      <c r="D1570" s="5" t="s">
        <v>1971</v>
      </c>
      <c r="E1570" s="15" t="str">
        <f t="shared" si="274"/>
        <v>B003</v>
      </c>
      <c r="F1570" s="15" t="str">
        <f t="shared" si="264"/>
        <v>12428</v>
      </c>
      <c r="G1570" s="15" t="str">
        <f t="shared" si="265"/>
        <v>3-1</v>
      </c>
      <c r="H1570" s="5" t="s">
        <v>1935</v>
      </c>
      <c r="I1570" s="5">
        <f t="shared" si="266"/>
        <v>1</v>
      </c>
      <c r="J1570" s="5">
        <f t="shared" si="267"/>
        <v>2022</v>
      </c>
      <c r="K1570" s="5">
        <f t="shared" si="268"/>
        <v>18</v>
      </c>
      <c r="L1570" s="7">
        <f t="shared" si="269"/>
        <v>44579</v>
      </c>
      <c r="M1570" s="5" t="s">
        <v>1935</v>
      </c>
      <c r="U1570" s="5" t="s">
        <v>33</v>
      </c>
      <c r="V1570" s="5" t="str">
        <f t="shared" si="270"/>
        <v>clientes - varios</v>
      </c>
      <c r="W1570" s="5" t="str">
        <f t="shared" si="271"/>
        <v>CLIENTES - VARIOS</v>
      </c>
      <c r="X1570" s="5" t="str">
        <f t="shared" si="272"/>
        <v>Clientes - Varios</v>
      </c>
      <c r="Y1570" s="5">
        <v>99999999</v>
      </c>
      <c r="Z1570" s="5" t="s">
        <v>34</v>
      </c>
      <c r="AA1570" s="5" t="s">
        <v>35</v>
      </c>
      <c r="AD1570" s="5" t="s">
        <v>36</v>
      </c>
      <c r="AE1570" s="5">
        <v>423.73</v>
      </c>
      <c r="AF1570" s="5">
        <v>0</v>
      </c>
      <c r="AG1570" s="5">
        <v>76.27</v>
      </c>
      <c r="AH1570" s="5">
        <f t="shared" si="273"/>
        <v>500</v>
      </c>
    </row>
    <row r="1571" spans="1:34" x14ac:dyDescent="0.25">
      <c r="A1571" s="5">
        <v>1556</v>
      </c>
      <c r="B1571" s="5" t="s">
        <v>49</v>
      </c>
      <c r="C1571" s="5" t="s">
        <v>30</v>
      </c>
      <c r="D1571" s="5" t="s">
        <v>1972</v>
      </c>
      <c r="E1571" s="15" t="str">
        <f t="shared" si="274"/>
        <v>B003</v>
      </c>
      <c r="F1571" s="15" t="str">
        <f t="shared" si="264"/>
        <v>12427</v>
      </c>
      <c r="G1571" s="15" t="str">
        <f t="shared" si="265"/>
        <v>3-1</v>
      </c>
      <c r="H1571" s="5" t="s">
        <v>1935</v>
      </c>
      <c r="I1571" s="5">
        <f t="shared" si="266"/>
        <v>1</v>
      </c>
      <c r="J1571" s="5">
        <f t="shared" si="267"/>
        <v>2022</v>
      </c>
      <c r="K1571" s="5">
        <f t="shared" si="268"/>
        <v>18</v>
      </c>
      <c r="L1571" s="7">
        <f t="shared" si="269"/>
        <v>44579</v>
      </c>
      <c r="M1571" s="5" t="s">
        <v>1935</v>
      </c>
      <c r="U1571" s="5" t="s">
        <v>33</v>
      </c>
      <c r="V1571" s="5" t="str">
        <f t="shared" si="270"/>
        <v>clientes - varios</v>
      </c>
      <c r="W1571" s="5" t="str">
        <f t="shared" si="271"/>
        <v>CLIENTES - VARIOS</v>
      </c>
      <c r="X1571" s="5" t="str">
        <f t="shared" si="272"/>
        <v>Clientes - Varios</v>
      </c>
      <c r="Y1571" s="5">
        <v>99999999</v>
      </c>
      <c r="Z1571" s="5" t="s">
        <v>34</v>
      </c>
      <c r="AA1571" s="5" t="s">
        <v>35</v>
      </c>
      <c r="AD1571" s="5" t="s">
        <v>36</v>
      </c>
      <c r="AE1571" s="5">
        <v>423.73</v>
      </c>
      <c r="AF1571" s="5">
        <v>0</v>
      </c>
      <c r="AG1571" s="5">
        <v>76.27</v>
      </c>
      <c r="AH1571" s="5">
        <f t="shared" si="273"/>
        <v>500</v>
      </c>
    </row>
    <row r="1572" spans="1:34" x14ac:dyDescent="0.25">
      <c r="A1572" s="5">
        <v>1557</v>
      </c>
      <c r="B1572" s="5" t="s">
        <v>49</v>
      </c>
      <c r="C1572" s="5" t="s">
        <v>30</v>
      </c>
      <c r="D1572" s="5" t="s">
        <v>1973</v>
      </c>
      <c r="E1572" s="15" t="str">
        <f t="shared" si="274"/>
        <v>B003</v>
      </c>
      <c r="F1572" s="15" t="str">
        <f t="shared" si="264"/>
        <v>12426</v>
      </c>
      <c r="G1572" s="15" t="str">
        <f t="shared" si="265"/>
        <v>3-1</v>
      </c>
      <c r="H1572" s="5" t="s">
        <v>1935</v>
      </c>
      <c r="I1572" s="5">
        <f t="shared" si="266"/>
        <v>1</v>
      </c>
      <c r="J1572" s="5">
        <f t="shared" si="267"/>
        <v>2022</v>
      </c>
      <c r="K1572" s="5">
        <f t="shared" si="268"/>
        <v>18</v>
      </c>
      <c r="L1572" s="7">
        <f t="shared" si="269"/>
        <v>44579</v>
      </c>
      <c r="M1572" s="5" t="s">
        <v>1935</v>
      </c>
      <c r="U1572" s="5" t="s">
        <v>33</v>
      </c>
      <c r="V1572" s="5" t="str">
        <f t="shared" si="270"/>
        <v>clientes - varios</v>
      </c>
      <c r="W1572" s="5" t="str">
        <f t="shared" si="271"/>
        <v>CLIENTES - VARIOS</v>
      </c>
      <c r="X1572" s="5" t="str">
        <f t="shared" si="272"/>
        <v>Clientes - Varios</v>
      </c>
      <c r="Y1572" s="5">
        <v>99999999</v>
      </c>
      <c r="Z1572" s="5" t="s">
        <v>34</v>
      </c>
      <c r="AA1572" s="5" t="s">
        <v>35</v>
      </c>
      <c r="AD1572" s="5" t="s">
        <v>36</v>
      </c>
      <c r="AE1572" s="5">
        <v>423.73</v>
      </c>
      <c r="AF1572" s="5">
        <v>0</v>
      </c>
      <c r="AG1572" s="5">
        <v>76.27</v>
      </c>
      <c r="AH1572" s="5">
        <f t="shared" si="273"/>
        <v>500</v>
      </c>
    </row>
    <row r="1573" spans="1:34" x14ac:dyDescent="0.25">
      <c r="A1573" s="5">
        <v>1558</v>
      </c>
      <c r="B1573" s="5" t="s">
        <v>49</v>
      </c>
      <c r="C1573" s="5" t="s">
        <v>30</v>
      </c>
      <c r="D1573" s="5" t="s">
        <v>1974</v>
      </c>
      <c r="E1573" s="15" t="str">
        <f t="shared" si="274"/>
        <v>B003</v>
      </c>
      <c r="F1573" s="15" t="str">
        <f t="shared" si="264"/>
        <v>12425</v>
      </c>
      <c r="G1573" s="15" t="str">
        <f t="shared" si="265"/>
        <v>3-1</v>
      </c>
      <c r="H1573" s="5" t="s">
        <v>1935</v>
      </c>
      <c r="I1573" s="5">
        <f t="shared" si="266"/>
        <v>1</v>
      </c>
      <c r="J1573" s="5">
        <f t="shared" si="267"/>
        <v>2022</v>
      </c>
      <c r="K1573" s="5">
        <f t="shared" si="268"/>
        <v>18</v>
      </c>
      <c r="L1573" s="7">
        <f t="shared" si="269"/>
        <v>44579</v>
      </c>
      <c r="M1573" s="5" t="s">
        <v>1935</v>
      </c>
      <c r="U1573" s="5" t="s">
        <v>33</v>
      </c>
      <c r="V1573" s="5" t="str">
        <f t="shared" si="270"/>
        <v>clientes - varios</v>
      </c>
      <c r="W1573" s="5" t="str">
        <f t="shared" si="271"/>
        <v>CLIENTES - VARIOS</v>
      </c>
      <c r="X1573" s="5" t="str">
        <f t="shared" si="272"/>
        <v>Clientes - Varios</v>
      </c>
      <c r="Y1573" s="5">
        <v>99999999</v>
      </c>
      <c r="Z1573" s="5" t="s">
        <v>34</v>
      </c>
      <c r="AA1573" s="5" t="s">
        <v>35</v>
      </c>
      <c r="AD1573" s="5" t="s">
        <v>36</v>
      </c>
      <c r="AE1573" s="5">
        <v>423.73</v>
      </c>
      <c r="AF1573" s="5">
        <v>0</v>
      </c>
      <c r="AG1573" s="5">
        <v>76.27</v>
      </c>
      <c r="AH1573" s="5">
        <f t="shared" si="273"/>
        <v>500</v>
      </c>
    </row>
    <row r="1574" spans="1:34" x14ac:dyDescent="0.25">
      <c r="A1574" s="5">
        <v>1559</v>
      </c>
      <c r="B1574" s="5" t="s">
        <v>29</v>
      </c>
      <c r="C1574" s="5" t="s">
        <v>30</v>
      </c>
      <c r="D1574" s="5" t="s">
        <v>1975</v>
      </c>
      <c r="E1574" s="15" t="str">
        <f t="shared" si="274"/>
        <v>B001</v>
      </c>
      <c r="F1574" s="15" t="str">
        <f t="shared" si="264"/>
        <v>16900</v>
      </c>
      <c r="G1574" s="15" t="str">
        <f t="shared" si="265"/>
        <v>1-1</v>
      </c>
      <c r="H1574" s="5" t="s">
        <v>1935</v>
      </c>
      <c r="I1574" s="5">
        <f t="shared" si="266"/>
        <v>1</v>
      </c>
      <c r="J1574" s="5">
        <f t="shared" si="267"/>
        <v>2022</v>
      </c>
      <c r="K1574" s="5">
        <f t="shared" si="268"/>
        <v>18</v>
      </c>
      <c r="L1574" s="7">
        <f t="shared" si="269"/>
        <v>44579</v>
      </c>
      <c r="M1574" s="5" t="s">
        <v>1935</v>
      </c>
      <c r="U1574" s="5" t="s">
        <v>33</v>
      </c>
      <c r="V1574" s="5" t="str">
        <f t="shared" si="270"/>
        <v>clientes - varios</v>
      </c>
      <c r="W1574" s="5" t="str">
        <f t="shared" si="271"/>
        <v>CLIENTES - VARIOS</v>
      </c>
      <c r="X1574" s="5" t="str">
        <f t="shared" si="272"/>
        <v>Clientes - Varios</v>
      </c>
      <c r="Y1574" s="5">
        <v>99999999</v>
      </c>
      <c r="Z1574" s="5" t="s">
        <v>34</v>
      </c>
      <c r="AA1574" s="5" t="s">
        <v>35</v>
      </c>
      <c r="AD1574" s="5" t="s">
        <v>36</v>
      </c>
      <c r="AE1574" s="5">
        <v>254.24</v>
      </c>
      <c r="AF1574" s="5">
        <v>0</v>
      </c>
      <c r="AG1574" s="5">
        <v>45.76</v>
      </c>
      <c r="AH1574" s="5">
        <f t="shared" si="273"/>
        <v>300</v>
      </c>
    </row>
    <row r="1575" spans="1:34" x14ac:dyDescent="0.25">
      <c r="A1575" s="5">
        <v>1560</v>
      </c>
      <c r="B1575" s="5" t="s">
        <v>29</v>
      </c>
      <c r="C1575" s="5" t="s">
        <v>30</v>
      </c>
      <c r="D1575" s="5" t="s">
        <v>1976</v>
      </c>
      <c r="E1575" s="15" t="str">
        <f t="shared" si="274"/>
        <v>B001</v>
      </c>
      <c r="F1575" s="15" t="str">
        <f t="shared" si="264"/>
        <v>16899</v>
      </c>
      <c r="G1575" s="15" t="str">
        <f t="shared" si="265"/>
        <v>1-1</v>
      </c>
      <c r="H1575" s="5" t="s">
        <v>1935</v>
      </c>
      <c r="I1575" s="5">
        <f t="shared" si="266"/>
        <v>1</v>
      </c>
      <c r="J1575" s="5">
        <f t="shared" si="267"/>
        <v>2022</v>
      </c>
      <c r="K1575" s="5">
        <f t="shared" si="268"/>
        <v>18</v>
      </c>
      <c r="L1575" s="7">
        <f t="shared" si="269"/>
        <v>44579</v>
      </c>
      <c r="M1575" s="5" t="s">
        <v>1935</v>
      </c>
      <c r="U1575" s="5" t="s">
        <v>33</v>
      </c>
      <c r="V1575" s="5" t="str">
        <f t="shared" si="270"/>
        <v>clientes - varios</v>
      </c>
      <c r="W1575" s="5" t="str">
        <f t="shared" si="271"/>
        <v>CLIENTES - VARIOS</v>
      </c>
      <c r="X1575" s="5" t="str">
        <f t="shared" si="272"/>
        <v>Clientes - Varios</v>
      </c>
      <c r="Y1575" s="5">
        <v>99999999</v>
      </c>
      <c r="Z1575" s="5" t="s">
        <v>34</v>
      </c>
      <c r="AA1575" s="5" t="s">
        <v>35</v>
      </c>
      <c r="AD1575" s="5" t="s">
        <v>36</v>
      </c>
      <c r="AE1575" s="5">
        <v>508.47</v>
      </c>
      <c r="AF1575" s="5">
        <v>0</v>
      </c>
      <c r="AG1575" s="5">
        <v>91.53</v>
      </c>
      <c r="AH1575" s="5">
        <f t="shared" si="273"/>
        <v>600</v>
      </c>
    </row>
    <row r="1576" spans="1:34" x14ac:dyDescent="0.25">
      <c r="A1576" s="5">
        <v>1561</v>
      </c>
      <c r="B1576" s="5" t="s">
        <v>29</v>
      </c>
      <c r="C1576" s="5" t="s">
        <v>30</v>
      </c>
      <c r="D1576" s="5" t="s">
        <v>1977</v>
      </c>
      <c r="E1576" s="15" t="str">
        <f t="shared" si="274"/>
        <v>B001</v>
      </c>
      <c r="F1576" s="15" t="str">
        <f t="shared" si="264"/>
        <v>16898</v>
      </c>
      <c r="G1576" s="15" t="str">
        <f t="shared" si="265"/>
        <v>1-1</v>
      </c>
      <c r="H1576" s="5" t="s">
        <v>1935</v>
      </c>
      <c r="I1576" s="5">
        <f t="shared" si="266"/>
        <v>1</v>
      </c>
      <c r="J1576" s="5">
        <f t="shared" si="267"/>
        <v>2022</v>
      </c>
      <c r="K1576" s="5">
        <f t="shared" si="268"/>
        <v>18</v>
      </c>
      <c r="L1576" s="7">
        <f t="shared" si="269"/>
        <v>44579</v>
      </c>
      <c r="M1576" s="5" t="s">
        <v>1935</v>
      </c>
      <c r="U1576" s="5" t="s">
        <v>33</v>
      </c>
      <c r="V1576" s="5" t="str">
        <f t="shared" si="270"/>
        <v>clientes - varios</v>
      </c>
      <c r="W1576" s="5" t="str">
        <f t="shared" si="271"/>
        <v>CLIENTES - VARIOS</v>
      </c>
      <c r="X1576" s="5" t="str">
        <f t="shared" si="272"/>
        <v>Clientes - Varios</v>
      </c>
      <c r="Y1576" s="5">
        <v>99999999</v>
      </c>
      <c r="Z1576" s="5" t="s">
        <v>34</v>
      </c>
      <c r="AA1576" s="5" t="s">
        <v>35</v>
      </c>
      <c r="AD1576" s="5" t="s">
        <v>36</v>
      </c>
      <c r="AE1576" s="5">
        <v>508.47</v>
      </c>
      <c r="AF1576" s="5">
        <v>0</v>
      </c>
      <c r="AG1576" s="5">
        <v>91.53</v>
      </c>
      <c r="AH1576" s="5">
        <f t="shared" si="273"/>
        <v>600</v>
      </c>
    </row>
    <row r="1577" spans="1:34" x14ac:dyDescent="0.25">
      <c r="A1577" s="5">
        <v>1562</v>
      </c>
      <c r="B1577" s="5" t="s">
        <v>29</v>
      </c>
      <c r="C1577" s="5" t="s">
        <v>30</v>
      </c>
      <c r="D1577" s="5" t="s">
        <v>1978</v>
      </c>
      <c r="E1577" s="15" t="str">
        <f t="shared" si="274"/>
        <v>B001</v>
      </c>
      <c r="F1577" s="15" t="str">
        <f t="shared" si="264"/>
        <v>16897</v>
      </c>
      <c r="G1577" s="15" t="str">
        <f t="shared" si="265"/>
        <v>1-1</v>
      </c>
      <c r="H1577" s="5" t="s">
        <v>1935</v>
      </c>
      <c r="I1577" s="5">
        <f t="shared" si="266"/>
        <v>1</v>
      </c>
      <c r="J1577" s="5">
        <f t="shared" si="267"/>
        <v>2022</v>
      </c>
      <c r="K1577" s="5">
        <f t="shared" si="268"/>
        <v>18</v>
      </c>
      <c r="L1577" s="7">
        <f t="shared" si="269"/>
        <v>44579</v>
      </c>
      <c r="M1577" s="5" t="s">
        <v>1935</v>
      </c>
      <c r="U1577" s="5" t="s">
        <v>33</v>
      </c>
      <c r="V1577" s="5" t="str">
        <f t="shared" si="270"/>
        <v>clientes - varios</v>
      </c>
      <c r="W1577" s="5" t="str">
        <f t="shared" si="271"/>
        <v>CLIENTES - VARIOS</v>
      </c>
      <c r="X1577" s="5" t="str">
        <f t="shared" si="272"/>
        <v>Clientes - Varios</v>
      </c>
      <c r="Y1577" s="5">
        <v>99999999</v>
      </c>
      <c r="Z1577" s="5" t="s">
        <v>34</v>
      </c>
      <c r="AA1577" s="5" t="s">
        <v>35</v>
      </c>
      <c r="AD1577" s="5" t="s">
        <v>36</v>
      </c>
      <c r="AE1577" s="5">
        <v>148.72999999999999</v>
      </c>
      <c r="AF1577" s="5">
        <v>0</v>
      </c>
      <c r="AG1577" s="5">
        <v>26.77</v>
      </c>
      <c r="AH1577" s="5">
        <f t="shared" si="273"/>
        <v>175.5</v>
      </c>
    </row>
    <row r="1578" spans="1:34" x14ac:dyDescent="0.25">
      <c r="A1578" s="5">
        <v>1563</v>
      </c>
      <c r="B1578" s="5" t="s">
        <v>49</v>
      </c>
      <c r="C1578" s="5" t="s">
        <v>38</v>
      </c>
      <c r="D1578" s="5" t="s">
        <v>1979</v>
      </c>
      <c r="E1578" s="15" t="str">
        <f t="shared" si="274"/>
        <v>F003</v>
      </c>
      <c r="F1578" s="15" t="str">
        <f t="shared" si="264"/>
        <v>2050</v>
      </c>
      <c r="G1578" s="15" t="str">
        <f t="shared" si="265"/>
        <v>3-2</v>
      </c>
      <c r="H1578" s="5" t="s">
        <v>1935</v>
      </c>
      <c r="I1578" s="5">
        <f t="shared" si="266"/>
        <v>1</v>
      </c>
      <c r="J1578" s="5">
        <f t="shared" si="267"/>
        <v>2022</v>
      </c>
      <c r="K1578" s="5">
        <f t="shared" si="268"/>
        <v>18</v>
      </c>
      <c r="L1578" s="7">
        <f t="shared" si="269"/>
        <v>44579</v>
      </c>
      <c r="M1578" s="5" t="s">
        <v>1935</v>
      </c>
      <c r="R1578" s="5" t="s">
        <v>41</v>
      </c>
      <c r="S1578" s="5" t="s">
        <v>40</v>
      </c>
      <c r="T1578" s="5" t="s">
        <v>41</v>
      </c>
      <c r="U1578" s="5" t="s">
        <v>106</v>
      </c>
      <c r="V1578" s="5" t="str">
        <f t="shared" si="270"/>
        <v>casiano maco segundo baltazar</v>
      </c>
      <c r="W1578" s="5" t="str">
        <f t="shared" si="271"/>
        <v>CASIANO MACO SEGUNDO BALTAZAR</v>
      </c>
      <c r="X1578" s="5" t="str">
        <f t="shared" si="272"/>
        <v>Casiano Maco Segundo Baltazar</v>
      </c>
      <c r="Y1578" s="5">
        <v>10432479388</v>
      </c>
      <c r="Z1578" s="5" t="s">
        <v>34</v>
      </c>
      <c r="AA1578" s="5" t="s">
        <v>35</v>
      </c>
      <c r="AD1578" s="5" t="s">
        <v>36</v>
      </c>
      <c r="AE1578" s="5">
        <v>42.37</v>
      </c>
      <c r="AF1578" s="5">
        <v>0</v>
      </c>
      <c r="AG1578" s="5">
        <v>7.63</v>
      </c>
      <c r="AH1578" s="5">
        <f t="shared" si="273"/>
        <v>50</v>
      </c>
    </row>
    <row r="1579" spans="1:34" x14ac:dyDescent="0.25">
      <c r="A1579" s="5">
        <v>1564</v>
      </c>
      <c r="B1579" s="5" t="s">
        <v>29</v>
      </c>
      <c r="C1579" s="5" t="s">
        <v>38</v>
      </c>
      <c r="D1579" s="5" t="s">
        <v>1980</v>
      </c>
      <c r="E1579" s="15" t="str">
        <f t="shared" si="274"/>
        <v>F001</v>
      </c>
      <c r="F1579" s="15" t="str">
        <f t="shared" si="264"/>
        <v>8161</v>
      </c>
      <c r="G1579" s="15" t="str">
        <f t="shared" si="265"/>
        <v>1-8</v>
      </c>
      <c r="H1579" s="5" t="s">
        <v>1935</v>
      </c>
      <c r="I1579" s="5">
        <f t="shared" si="266"/>
        <v>1</v>
      </c>
      <c r="J1579" s="5">
        <f t="shared" si="267"/>
        <v>2022</v>
      </c>
      <c r="K1579" s="5">
        <f t="shared" si="268"/>
        <v>18</v>
      </c>
      <c r="L1579" s="7">
        <f t="shared" si="269"/>
        <v>44579</v>
      </c>
      <c r="M1579" s="5" t="s">
        <v>1935</v>
      </c>
      <c r="S1579" s="5" t="s">
        <v>40</v>
      </c>
      <c r="T1579" s="5" t="s">
        <v>41</v>
      </c>
      <c r="U1579" s="5" t="s">
        <v>83</v>
      </c>
      <c r="V1579" s="5" t="str">
        <f t="shared" si="270"/>
        <v>sosa pagaza elias fernando</v>
      </c>
      <c r="W1579" s="5" t="str">
        <f t="shared" si="271"/>
        <v>SOSA PAGAZA ELIAS FERNANDO</v>
      </c>
      <c r="X1579" s="5" t="str">
        <f t="shared" si="272"/>
        <v>Sosa Pagaza Elias Fernando</v>
      </c>
      <c r="Y1579" s="5">
        <v>10000974787</v>
      </c>
      <c r="Z1579" s="5" t="s">
        <v>34</v>
      </c>
      <c r="AA1579" s="5" t="s">
        <v>35</v>
      </c>
      <c r="AD1579" s="5" t="s">
        <v>36</v>
      </c>
      <c r="AE1579" s="5">
        <v>193.22</v>
      </c>
      <c r="AF1579" s="5">
        <v>0</v>
      </c>
      <c r="AG1579" s="5">
        <v>34.78</v>
      </c>
      <c r="AH1579" s="5">
        <f t="shared" si="273"/>
        <v>228</v>
      </c>
    </row>
    <row r="1580" spans="1:34" x14ac:dyDescent="0.25">
      <c r="A1580" s="5">
        <v>1565</v>
      </c>
      <c r="B1580" s="5" t="s">
        <v>49</v>
      </c>
      <c r="C1580" s="5" t="s">
        <v>30</v>
      </c>
      <c r="D1580" s="5" t="s">
        <v>1981</v>
      </c>
      <c r="E1580" s="15" t="str">
        <f t="shared" si="274"/>
        <v>B003</v>
      </c>
      <c r="F1580" s="15" t="str">
        <f t="shared" si="264"/>
        <v>12424</v>
      </c>
      <c r="G1580" s="15" t="str">
        <f t="shared" si="265"/>
        <v>3-1</v>
      </c>
      <c r="H1580" s="5" t="s">
        <v>1935</v>
      </c>
      <c r="I1580" s="5">
        <f t="shared" si="266"/>
        <v>1</v>
      </c>
      <c r="J1580" s="5">
        <f t="shared" si="267"/>
        <v>2022</v>
      </c>
      <c r="K1580" s="5">
        <f t="shared" si="268"/>
        <v>18</v>
      </c>
      <c r="L1580" s="7">
        <f t="shared" si="269"/>
        <v>44579</v>
      </c>
      <c r="M1580" s="5" t="s">
        <v>1935</v>
      </c>
      <c r="U1580" s="5" t="s">
        <v>33</v>
      </c>
      <c r="V1580" s="5" t="str">
        <f t="shared" si="270"/>
        <v>clientes - varios</v>
      </c>
      <c r="W1580" s="5" t="str">
        <f t="shared" si="271"/>
        <v>CLIENTES - VARIOS</v>
      </c>
      <c r="X1580" s="5" t="str">
        <f t="shared" si="272"/>
        <v>Clientes - Varios</v>
      </c>
      <c r="Y1580" s="5">
        <v>99999999</v>
      </c>
      <c r="Z1580" s="5" t="s">
        <v>34</v>
      </c>
      <c r="AA1580" s="5" t="s">
        <v>35</v>
      </c>
      <c r="AD1580" s="5" t="s">
        <v>36</v>
      </c>
      <c r="AE1580" s="5">
        <v>42.37</v>
      </c>
      <c r="AF1580" s="5">
        <v>0</v>
      </c>
      <c r="AG1580" s="5">
        <v>7.63</v>
      </c>
      <c r="AH1580" s="5">
        <f t="shared" si="273"/>
        <v>50</v>
      </c>
    </row>
    <row r="1581" spans="1:34" x14ac:dyDescent="0.25">
      <c r="A1581" s="5">
        <v>1566</v>
      </c>
      <c r="B1581" s="5" t="s">
        <v>29</v>
      </c>
      <c r="C1581" s="5" t="s">
        <v>38</v>
      </c>
      <c r="D1581" s="5" t="s">
        <v>1982</v>
      </c>
      <c r="E1581" s="15" t="str">
        <f t="shared" si="274"/>
        <v>F001</v>
      </c>
      <c r="F1581" s="15" t="str">
        <f t="shared" si="264"/>
        <v>8160</v>
      </c>
      <c r="G1581" s="15" t="str">
        <f t="shared" si="265"/>
        <v>1-8</v>
      </c>
      <c r="H1581" s="5" t="s">
        <v>1935</v>
      </c>
      <c r="I1581" s="5">
        <f t="shared" si="266"/>
        <v>1</v>
      </c>
      <c r="J1581" s="5">
        <f t="shared" si="267"/>
        <v>2022</v>
      </c>
      <c r="K1581" s="5">
        <f t="shared" si="268"/>
        <v>18</v>
      </c>
      <c r="L1581" s="7">
        <f t="shared" si="269"/>
        <v>44579</v>
      </c>
      <c r="M1581" s="5" t="s">
        <v>1935</v>
      </c>
      <c r="R1581" s="5" t="s">
        <v>1983</v>
      </c>
      <c r="S1581" s="5" t="s">
        <v>379</v>
      </c>
      <c r="T1581" s="5" t="s">
        <v>380</v>
      </c>
      <c r="U1581" s="5" t="s">
        <v>1984</v>
      </c>
      <c r="V1581" s="5" t="str">
        <f t="shared" si="270"/>
        <v>j &amp; v perme e.i.r.l.</v>
      </c>
      <c r="W1581" s="5" t="str">
        <f t="shared" si="271"/>
        <v>J &amp; V PERME E.I.R.L.</v>
      </c>
      <c r="X1581" s="5" t="str">
        <f t="shared" si="272"/>
        <v>J &amp; V Perme E.I.R.L.</v>
      </c>
      <c r="Y1581" s="5">
        <v>20546578543</v>
      </c>
      <c r="Z1581" s="5" t="s">
        <v>34</v>
      </c>
      <c r="AA1581" s="5" t="s">
        <v>35</v>
      </c>
      <c r="AD1581" s="5" t="s">
        <v>36</v>
      </c>
      <c r="AE1581" s="5">
        <v>296.61</v>
      </c>
      <c r="AF1581" s="5">
        <v>0</v>
      </c>
      <c r="AG1581" s="5">
        <v>53.39</v>
      </c>
      <c r="AH1581" s="5">
        <f t="shared" si="273"/>
        <v>350</v>
      </c>
    </row>
    <row r="1582" spans="1:34" x14ac:dyDescent="0.25">
      <c r="A1582" s="5">
        <v>1567</v>
      </c>
      <c r="B1582" s="5" t="s">
        <v>29</v>
      </c>
      <c r="C1582" s="5" t="s">
        <v>38</v>
      </c>
      <c r="D1582" s="5" t="s">
        <v>1985</v>
      </c>
      <c r="E1582" s="15" t="str">
        <f t="shared" si="274"/>
        <v>F001</v>
      </c>
      <c r="F1582" s="15" t="str">
        <f t="shared" si="264"/>
        <v>8159</v>
      </c>
      <c r="G1582" s="15" t="str">
        <f t="shared" si="265"/>
        <v>1-8</v>
      </c>
      <c r="H1582" s="5" t="s">
        <v>1986</v>
      </c>
      <c r="I1582" s="5">
        <f t="shared" si="266"/>
        <v>1</v>
      </c>
      <c r="J1582" s="5">
        <f t="shared" si="267"/>
        <v>2022</v>
      </c>
      <c r="K1582" s="5">
        <f t="shared" si="268"/>
        <v>17</v>
      </c>
      <c r="L1582" s="7">
        <f t="shared" si="269"/>
        <v>44578</v>
      </c>
      <c r="M1582" s="5" t="s">
        <v>1986</v>
      </c>
      <c r="R1582" s="5" t="s">
        <v>41</v>
      </c>
      <c r="S1582" s="5" t="s">
        <v>40</v>
      </c>
      <c r="T1582" s="5" t="s">
        <v>41</v>
      </c>
      <c r="U1582" s="5" t="s">
        <v>265</v>
      </c>
      <c r="V1582" s="5" t="str">
        <f t="shared" si="270"/>
        <v>empresa de transportes cj emperador e.i.r.l.</v>
      </c>
      <c r="W1582" s="5" t="str">
        <f t="shared" si="271"/>
        <v>EMPRESA DE TRANSPORTES CJ EMPERADOR E.I.R.L.</v>
      </c>
      <c r="X1582" s="5" t="str">
        <f t="shared" si="272"/>
        <v>Empresa De Transportes Cj Emperador E.I.R.L.</v>
      </c>
      <c r="Y1582" s="5">
        <v>20603639210</v>
      </c>
      <c r="Z1582" s="5" t="s">
        <v>34</v>
      </c>
      <c r="AA1582" s="5" t="s">
        <v>35</v>
      </c>
      <c r="AD1582" s="5" t="s">
        <v>36</v>
      </c>
      <c r="AE1582" s="5">
        <v>515.25</v>
      </c>
      <c r="AF1582" s="5">
        <v>0</v>
      </c>
      <c r="AG1582" s="5">
        <v>92.75</v>
      </c>
      <c r="AH1582" s="5">
        <f t="shared" si="273"/>
        <v>608</v>
      </c>
    </row>
    <row r="1583" spans="1:34" x14ac:dyDescent="0.25">
      <c r="A1583" s="5">
        <v>1568</v>
      </c>
      <c r="B1583" s="5" t="s">
        <v>29</v>
      </c>
      <c r="C1583" s="5" t="s">
        <v>38</v>
      </c>
      <c r="D1583" s="5" t="s">
        <v>1987</v>
      </c>
      <c r="E1583" s="15" t="str">
        <f t="shared" si="274"/>
        <v>F001</v>
      </c>
      <c r="F1583" s="15" t="str">
        <f t="shared" si="264"/>
        <v>8158</v>
      </c>
      <c r="G1583" s="15" t="str">
        <f t="shared" si="265"/>
        <v>1-8</v>
      </c>
      <c r="H1583" s="5" t="s">
        <v>1986</v>
      </c>
      <c r="I1583" s="5">
        <f t="shared" si="266"/>
        <v>1</v>
      </c>
      <c r="J1583" s="5">
        <f t="shared" si="267"/>
        <v>2022</v>
      </c>
      <c r="K1583" s="5">
        <f t="shared" si="268"/>
        <v>17</v>
      </c>
      <c r="L1583" s="7">
        <f t="shared" si="269"/>
        <v>44578</v>
      </c>
      <c r="M1583" s="5" t="s">
        <v>1986</v>
      </c>
      <c r="U1583" s="5" t="s">
        <v>919</v>
      </c>
      <c r="V1583" s="5" t="str">
        <f t="shared" si="270"/>
        <v>delgado olivera bernardino</v>
      </c>
      <c r="W1583" s="5" t="str">
        <f t="shared" si="271"/>
        <v>DELGADO OLIVERA BERNARDINO</v>
      </c>
      <c r="X1583" s="5" t="str">
        <f t="shared" si="272"/>
        <v>Delgado Olivera Bernardino</v>
      </c>
      <c r="Y1583" s="5">
        <v>10272967526</v>
      </c>
      <c r="Z1583" s="5" t="s">
        <v>34</v>
      </c>
      <c r="AA1583" s="5" t="s">
        <v>35</v>
      </c>
      <c r="AD1583" s="5" t="s">
        <v>36</v>
      </c>
      <c r="AE1583" s="5">
        <v>338.98</v>
      </c>
      <c r="AF1583" s="5">
        <v>0</v>
      </c>
      <c r="AG1583" s="5">
        <v>61.02</v>
      </c>
      <c r="AH1583" s="5">
        <f t="shared" si="273"/>
        <v>400</v>
      </c>
    </row>
    <row r="1584" spans="1:34" x14ac:dyDescent="0.25">
      <c r="A1584" s="5">
        <v>1569</v>
      </c>
      <c r="B1584" s="5" t="s">
        <v>29</v>
      </c>
      <c r="C1584" s="5" t="s">
        <v>30</v>
      </c>
      <c r="D1584" s="5" t="s">
        <v>1988</v>
      </c>
      <c r="E1584" s="15" t="str">
        <f t="shared" si="274"/>
        <v>B001</v>
      </c>
      <c r="F1584" s="15" t="str">
        <f t="shared" si="264"/>
        <v>16896</v>
      </c>
      <c r="G1584" s="15" t="str">
        <f t="shared" si="265"/>
        <v>1-1</v>
      </c>
      <c r="H1584" s="5" t="s">
        <v>1986</v>
      </c>
      <c r="I1584" s="5">
        <f t="shared" si="266"/>
        <v>1</v>
      </c>
      <c r="J1584" s="5">
        <f t="shared" si="267"/>
        <v>2022</v>
      </c>
      <c r="K1584" s="5">
        <f t="shared" si="268"/>
        <v>17</v>
      </c>
      <c r="L1584" s="7">
        <f t="shared" si="269"/>
        <v>44578</v>
      </c>
      <c r="M1584" s="5" t="s">
        <v>1986</v>
      </c>
      <c r="U1584" s="5" t="s">
        <v>33</v>
      </c>
      <c r="V1584" s="5" t="str">
        <f t="shared" si="270"/>
        <v>clientes - varios</v>
      </c>
      <c r="W1584" s="5" t="str">
        <f t="shared" si="271"/>
        <v>CLIENTES - VARIOS</v>
      </c>
      <c r="X1584" s="5" t="str">
        <f t="shared" si="272"/>
        <v>Clientes - Varios</v>
      </c>
      <c r="Y1584" s="5">
        <v>99999999</v>
      </c>
      <c r="Z1584" s="5" t="s">
        <v>34</v>
      </c>
      <c r="AA1584" s="5" t="s">
        <v>35</v>
      </c>
      <c r="AD1584" s="5" t="s">
        <v>36</v>
      </c>
      <c r="AE1584" s="5">
        <v>166.1</v>
      </c>
      <c r="AF1584" s="5">
        <v>0</v>
      </c>
      <c r="AG1584" s="5">
        <v>29.9</v>
      </c>
      <c r="AH1584" s="5">
        <f t="shared" si="273"/>
        <v>196</v>
      </c>
    </row>
    <row r="1585" spans="1:34" x14ac:dyDescent="0.25">
      <c r="A1585" s="5">
        <v>1570</v>
      </c>
      <c r="B1585" s="5" t="s">
        <v>29</v>
      </c>
      <c r="C1585" s="5" t="s">
        <v>38</v>
      </c>
      <c r="D1585" s="5" t="s">
        <v>1989</v>
      </c>
      <c r="E1585" s="15" t="str">
        <f t="shared" si="274"/>
        <v>F001</v>
      </c>
      <c r="F1585" s="15" t="str">
        <f t="shared" si="264"/>
        <v>8157</v>
      </c>
      <c r="G1585" s="15" t="str">
        <f t="shared" si="265"/>
        <v>1-8</v>
      </c>
      <c r="H1585" s="5" t="s">
        <v>1986</v>
      </c>
      <c r="I1585" s="5">
        <f t="shared" si="266"/>
        <v>1</v>
      </c>
      <c r="J1585" s="5">
        <f t="shared" si="267"/>
        <v>2022</v>
      </c>
      <c r="K1585" s="5">
        <f t="shared" si="268"/>
        <v>17</v>
      </c>
      <c r="L1585" s="7">
        <f t="shared" si="269"/>
        <v>44578</v>
      </c>
      <c r="M1585" s="5" t="s">
        <v>1986</v>
      </c>
      <c r="S1585" s="5" t="s">
        <v>61</v>
      </c>
      <c r="T1585" s="5" t="s">
        <v>60</v>
      </c>
      <c r="U1585" s="5" t="s">
        <v>1694</v>
      </c>
      <c r="V1585" s="5" t="str">
        <f t="shared" si="270"/>
        <v>idrogo medina anibal</v>
      </c>
      <c r="W1585" s="5" t="str">
        <f t="shared" si="271"/>
        <v>IDROGO MEDINA ANIBAL</v>
      </c>
      <c r="X1585" s="5" t="str">
        <f t="shared" si="272"/>
        <v>Idrogo Medina Anibal</v>
      </c>
      <c r="Y1585" s="5">
        <v>10424174365</v>
      </c>
      <c r="Z1585" s="5" t="s">
        <v>34</v>
      </c>
      <c r="AA1585" s="5" t="s">
        <v>35</v>
      </c>
      <c r="AD1585" s="5" t="s">
        <v>36</v>
      </c>
      <c r="AE1585" s="5">
        <v>235.76</v>
      </c>
      <c r="AF1585" s="5">
        <v>0</v>
      </c>
      <c r="AG1585" s="5">
        <v>42.44</v>
      </c>
      <c r="AH1585" s="5">
        <f t="shared" si="273"/>
        <v>278.2</v>
      </c>
    </row>
    <row r="1586" spans="1:34" x14ac:dyDescent="0.25">
      <c r="A1586" s="5">
        <v>1571</v>
      </c>
      <c r="B1586" s="5" t="s">
        <v>29</v>
      </c>
      <c r="C1586" s="5" t="s">
        <v>30</v>
      </c>
      <c r="D1586" s="5" t="s">
        <v>1990</v>
      </c>
      <c r="E1586" s="15" t="str">
        <f t="shared" si="274"/>
        <v>B001</v>
      </c>
      <c r="F1586" s="15" t="str">
        <f t="shared" si="264"/>
        <v>16895</v>
      </c>
      <c r="G1586" s="15" t="str">
        <f t="shared" si="265"/>
        <v>1-1</v>
      </c>
      <c r="H1586" s="5" t="s">
        <v>1986</v>
      </c>
      <c r="I1586" s="5">
        <f t="shared" si="266"/>
        <v>1</v>
      </c>
      <c r="J1586" s="5">
        <f t="shared" si="267"/>
        <v>2022</v>
      </c>
      <c r="K1586" s="5">
        <f t="shared" si="268"/>
        <v>17</v>
      </c>
      <c r="L1586" s="7">
        <f t="shared" si="269"/>
        <v>44578</v>
      </c>
      <c r="M1586" s="5" t="s">
        <v>1986</v>
      </c>
      <c r="U1586" s="5" t="s">
        <v>33</v>
      </c>
      <c r="V1586" s="5" t="str">
        <f t="shared" si="270"/>
        <v>clientes - varios</v>
      </c>
      <c r="W1586" s="5" t="str">
        <f t="shared" si="271"/>
        <v>CLIENTES - VARIOS</v>
      </c>
      <c r="X1586" s="5" t="str">
        <f t="shared" si="272"/>
        <v>Clientes - Varios</v>
      </c>
      <c r="Y1586" s="5">
        <v>99999999</v>
      </c>
      <c r="Z1586" s="5" t="s">
        <v>34</v>
      </c>
      <c r="AA1586" s="5" t="s">
        <v>35</v>
      </c>
      <c r="AD1586" s="5" t="s">
        <v>36</v>
      </c>
      <c r="AE1586" s="5">
        <v>381.36</v>
      </c>
      <c r="AF1586" s="5">
        <v>0</v>
      </c>
      <c r="AG1586" s="5">
        <v>68.64</v>
      </c>
      <c r="AH1586" s="5">
        <f t="shared" si="273"/>
        <v>450</v>
      </c>
    </row>
    <row r="1587" spans="1:34" x14ac:dyDescent="0.25">
      <c r="A1587" s="5">
        <v>1572</v>
      </c>
      <c r="B1587" s="5" t="s">
        <v>29</v>
      </c>
      <c r="C1587" s="5" t="s">
        <v>30</v>
      </c>
      <c r="D1587" s="5" t="s">
        <v>1991</v>
      </c>
      <c r="E1587" s="15" t="str">
        <f t="shared" si="274"/>
        <v>B001</v>
      </c>
      <c r="F1587" s="15" t="str">
        <f t="shared" si="264"/>
        <v>16894</v>
      </c>
      <c r="G1587" s="15" t="str">
        <f t="shared" si="265"/>
        <v>1-1</v>
      </c>
      <c r="H1587" s="5" t="s">
        <v>1986</v>
      </c>
      <c r="I1587" s="5">
        <f t="shared" si="266"/>
        <v>1</v>
      </c>
      <c r="J1587" s="5">
        <f t="shared" si="267"/>
        <v>2022</v>
      </c>
      <c r="K1587" s="5">
        <f t="shared" si="268"/>
        <v>17</v>
      </c>
      <c r="L1587" s="7">
        <f t="shared" si="269"/>
        <v>44578</v>
      </c>
      <c r="M1587" s="5" t="s">
        <v>1986</v>
      </c>
      <c r="U1587" s="5" t="s">
        <v>33</v>
      </c>
      <c r="V1587" s="5" t="str">
        <f t="shared" si="270"/>
        <v>clientes - varios</v>
      </c>
      <c r="W1587" s="5" t="str">
        <f t="shared" si="271"/>
        <v>CLIENTES - VARIOS</v>
      </c>
      <c r="X1587" s="5" t="str">
        <f t="shared" si="272"/>
        <v>Clientes - Varios</v>
      </c>
      <c r="Y1587" s="5">
        <v>99999999</v>
      </c>
      <c r="Z1587" s="5" t="s">
        <v>34</v>
      </c>
      <c r="AA1587" s="5" t="s">
        <v>35</v>
      </c>
      <c r="AD1587" s="5" t="s">
        <v>36</v>
      </c>
      <c r="AE1587" s="5">
        <v>42.37</v>
      </c>
      <c r="AF1587" s="5">
        <v>0</v>
      </c>
      <c r="AG1587" s="5">
        <v>7.63</v>
      </c>
      <c r="AH1587" s="5">
        <f t="shared" si="273"/>
        <v>50</v>
      </c>
    </row>
    <row r="1588" spans="1:34" x14ac:dyDescent="0.25">
      <c r="A1588" s="5">
        <v>1573</v>
      </c>
      <c r="B1588" s="5" t="s">
        <v>29</v>
      </c>
      <c r="C1588" s="5" t="s">
        <v>30</v>
      </c>
      <c r="D1588" s="5" t="s">
        <v>1992</v>
      </c>
      <c r="E1588" s="15" t="str">
        <f t="shared" si="274"/>
        <v>B001</v>
      </c>
      <c r="F1588" s="15" t="str">
        <f t="shared" si="264"/>
        <v>16893</v>
      </c>
      <c r="G1588" s="15" t="str">
        <f t="shared" si="265"/>
        <v>1-1</v>
      </c>
      <c r="H1588" s="5" t="s">
        <v>1986</v>
      </c>
      <c r="I1588" s="5">
        <f t="shared" si="266"/>
        <v>1</v>
      </c>
      <c r="J1588" s="5">
        <f t="shared" si="267"/>
        <v>2022</v>
      </c>
      <c r="K1588" s="5">
        <f t="shared" si="268"/>
        <v>17</v>
      </c>
      <c r="L1588" s="7">
        <f t="shared" si="269"/>
        <v>44578</v>
      </c>
      <c r="M1588" s="5" t="s">
        <v>1986</v>
      </c>
      <c r="U1588" s="5" t="s">
        <v>33</v>
      </c>
      <c r="V1588" s="5" t="str">
        <f t="shared" si="270"/>
        <v>clientes - varios</v>
      </c>
      <c r="W1588" s="5" t="str">
        <f t="shared" si="271"/>
        <v>CLIENTES - VARIOS</v>
      </c>
      <c r="X1588" s="5" t="str">
        <f t="shared" si="272"/>
        <v>Clientes - Varios</v>
      </c>
      <c r="Y1588" s="5">
        <v>99999999</v>
      </c>
      <c r="Z1588" s="5" t="s">
        <v>34</v>
      </c>
      <c r="AA1588" s="5" t="s">
        <v>35</v>
      </c>
      <c r="AD1588" s="5" t="s">
        <v>36</v>
      </c>
      <c r="AE1588" s="5">
        <v>93.22</v>
      </c>
      <c r="AF1588" s="5">
        <v>0</v>
      </c>
      <c r="AG1588" s="5">
        <v>16.78</v>
      </c>
      <c r="AH1588" s="5">
        <f t="shared" si="273"/>
        <v>110</v>
      </c>
    </row>
    <row r="1589" spans="1:34" x14ac:dyDescent="0.25">
      <c r="A1589" s="5">
        <v>1574</v>
      </c>
      <c r="B1589" s="5" t="s">
        <v>49</v>
      </c>
      <c r="C1589" s="5" t="s">
        <v>30</v>
      </c>
      <c r="D1589" s="5" t="s">
        <v>1993</v>
      </c>
      <c r="E1589" s="15" t="str">
        <f t="shared" si="274"/>
        <v>B003</v>
      </c>
      <c r="F1589" s="15" t="str">
        <f t="shared" si="264"/>
        <v>12423</v>
      </c>
      <c r="G1589" s="15" t="str">
        <f t="shared" si="265"/>
        <v>3-1</v>
      </c>
      <c r="H1589" s="5" t="s">
        <v>1986</v>
      </c>
      <c r="I1589" s="5">
        <f t="shared" si="266"/>
        <v>1</v>
      </c>
      <c r="J1589" s="5">
        <f t="shared" si="267"/>
        <v>2022</v>
      </c>
      <c r="K1589" s="5">
        <f t="shared" si="268"/>
        <v>17</v>
      </c>
      <c r="L1589" s="7">
        <f t="shared" si="269"/>
        <v>44578</v>
      </c>
      <c r="M1589" s="5" t="s">
        <v>1986</v>
      </c>
      <c r="U1589" s="5" t="s">
        <v>33</v>
      </c>
      <c r="V1589" s="5" t="str">
        <f t="shared" si="270"/>
        <v>clientes - varios</v>
      </c>
      <c r="W1589" s="5" t="str">
        <f t="shared" si="271"/>
        <v>CLIENTES - VARIOS</v>
      </c>
      <c r="X1589" s="5" t="str">
        <f t="shared" si="272"/>
        <v>Clientes - Varios</v>
      </c>
      <c r="Y1589" s="5">
        <v>99999999</v>
      </c>
      <c r="Z1589" s="5" t="s">
        <v>34</v>
      </c>
      <c r="AA1589" s="5" t="s">
        <v>35</v>
      </c>
      <c r="AD1589" s="5" t="s">
        <v>36</v>
      </c>
      <c r="AE1589" s="5">
        <v>105.08</v>
      </c>
      <c r="AF1589" s="5">
        <v>0</v>
      </c>
      <c r="AG1589" s="5">
        <v>18.920000000000002</v>
      </c>
      <c r="AH1589" s="5">
        <f t="shared" si="273"/>
        <v>124</v>
      </c>
    </row>
    <row r="1590" spans="1:34" x14ac:dyDescent="0.25">
      <c r="A1590" s="5">
        <v>1575</v>
      </c>
      <c r="B1590" s="5" t="s">
        <v>29</v>
      </c>
      <c r="C1590" s="5" t="s">
        <v>30</v>
      </c>
      <c r="D1590" s="5" t="s">
        <v>1994</v>
      </c>
      <c r="E1590" s="15" t="str">
        <f t="shared" si="274"/>
        <v>B001</v>
      </c>
      <c r="F1590" s="15" t="str">
        <f t="shared" si="264"/>
        <v>16892</v>
      </c>
      <c r="G1590" s="15" t="str">
        <f t="shared" si="265"/>
        <v>1-1</v>
      </c>
      <c r="H1590" s="5" t="s">
        <v>1986</v>
      </c>
      <c r="I1590" s="5">
        <f t="shared" si="266"/>
        <v>1</v>
      </c>
      <c r="J1590" s="5">
        <f t="shared" si="267"/>
        <v>2022</v>
      </c>
      <c r="K1590" s="5">
        <f t="shared" si="268"/>
        <v>17</v>
      </c>
      <c r="L1590" s="7">
        <f t="shared" si="269"/>
        <v>44578</v>
      </c>
      <c r="M1590" s="5" t="s">
        <v>1986</v>
      </c>
      <c r="U1590" s="5" t="s">
        <v>33</v>
      </c>
      <c r="V1590" s="5" t="str">
        <f t="shared" si="270"/>
        <v>clientes - varios</v>
      </c>
      <c r="W1590" s="5" t="str">
        <f t="shared" si="271"/>
        <v>CLIENTES - VARIOS</v>
      </c>
      <c r="X1590" s="5" t="str">
        <f t="shared" si="272"/>
        <v>Clientes - Varios</v>
      </c>
      <c r="Y1590" s="5">
        <v>99999999</v>
      </c>
      <c r="Z1590" s="5" t="s">
        <v>34</v>
      </c>
      <c r="AA1590" s="5" t="s">
        <v>35</v>
      </c>
      <c r="AD1590" s="5" t="s">
        <v>36</v>
      </c>
      <c r="AE1590" s="5">
        <v>148.31</v>
      </c>
      <c r="AF1590" s="5">
        <v>0</v>
      </c>
      <c r="AG1590" s="5">
        <v>26.7</v>
      </c>
      <c r="AH1590" s="5">
        <f t="shared" si="273"/>
        <v>175.01</v>
      </c>
    </row>
    <row r="1591" spans="1:34" x14ac:dyDescent="0.25">
      <c r="A1591" s="5">
        <v>1576</v>
      </c>
      <c r="B1591" s="5" t="s">
        <v>29</v>
      </c>
      <c r="C1591" s="5" t="s">
        <v>38</v>
      </c>
      <c r="D1591" s="5" t="s">
        <v>1995</v>
      </c>
      <c r="E1591" s="15" t="str">
        <f t="shared" si="274"/>
        <v>F001</v>
      </c>
      <c r="F1591" s="15" t="str">
        <f t="shared" si="264"/>
        <v>8156</v>
      </c>
      <c r="G1591" s="15" t="str">
        <f t="shared" si="265"/>
        <v>1-8</v>
      </c>
      <c r="H1591" s="5" t="s">
        <v>1986</v>
      </c>
      <c r="I1591" s="5">
        <f t="shared" si="266"/>
        <v>1</v>
      </c>
      <c r="J1591" s="5">
        <f t="shared" si="267"/>
        <v>2022</v>
      </c>
      <c r="K1591" s="5">
        <f t="shared" si="268"/>
        <v>17</v>
      </c>
      <c r="L1591" s="7">
        <f t="shared" si="269"/>
        <v>44578</v>
      </c>
      <c r="M1591" s="5" t="s">
        <v>1986</v>
      </c>
      <c r="R1591" s="5" t="s">
        <v>87</v>
      </c>
      <c r="S1591" s="5" t="s">
        <v>40</v>
      </c>
      <c r="T1591" s="5" t="s">
        <v>41</v>
      </c>
      <c r="U1591" s="5" t="s">
        <v>159</v>
      </c>
      <c r="V1591" s="5" t="str">
        <f t="shared" si="270"/>
        <v>corporacion shekinah s.a.c.</v>
      </c>
      <c r="W1591" s="5" t="str">
        <f t="shared" si="271"/>
        <v>CORPORACION SHEKINAH S.A.C.</v>
      </c>
      <c r="X1591" s="5" t="str">
        <f t="shared" si="272"/>
        <v>Corporacion Shekinah S.A.C.</v>
      </c>
      <c r="Y1591" s="5">
        <v>20606378727</v>
      </c>
      <c r="Z1591" s="5" t="s">
        <v>34</v>
      </c>
      <c r="AA1591" s="5" t="s">
        <v>35</v>
      </c>
      <c r="AD1591" s="5" t="s">
        <v>36</v>
      </c>
      <c r="AE1591" s="5">
        <v>149.15</v>
      </c>
      <c r="AF1591" s="5">
        <v>0</v>
      </c>
      <c r="AG1591" s="5">
        <v>26.85</v>
      </c>
      <c r="AH1591" s="5">
        <f t="shared" si="273"/>
        <v>176</v>
      </c>
    </row>
    <row r="1592" spans="1:34" x14ac:dyDescent="0.25">
      <c r="A1592" s="5">
        <v>1577</v>
      </c>
      <c r="B1592" s="5" t="s">
        <v>29</v>
      </c>
      <c r="C1592" s="5" t="s">
        <v>30</v>
      </c>
      <c r="D1592" s="5" t="s">
        <v>1996</v>
      </c>
      <c r="E1592" s="15" t="str">
        <f t="shared" si="274"/>
        <v>B001</v>
      </c>
      <c r="F1592" s="15" t="str">
        <f t="shared" si="264"/>
        <v>16891</v>
      </c>
      <c r="G1592" s="15" t="str">
        <f t="shared" si="265"/>
        <v>1-1</v>
      </c>
      <c r="H1592" s="5" t="s">
        <v>1986</v>
      </c>
      <c r="I1592" s="5">
        <f t="shared" si="266"/>
        <v>1</v>
      </c>
      <c r="J1592" s="5">
        <f t="shared" si="267"/>
        <v>2022</v>
      </c>
      <c r="K1592" s="5">
        <f t="shared" si="268"/>
        <v>17</v>
      </c>
      <c r="L1592" s="7">
        <f t="shared" si="269"/>
        <v>44578</v>
      </c>
      <c r="M1592" s="5" t="s">
        <v>1986</v>
      </c>
      <c r="U1592" s="5" t="s">
        <v>33</v>
      </c>
      <c r="V1592" s="5" t="str">
        <f t="shared" si="270"/>
        <v>clientes - varios</v>
      </c>
      <c r="W1592" s="5" t="str">
        <f t="shared" si="271"/>
        <v>CLIENTES - VARIOS</v>
      </c>
      <c r="X1592" s="5" t="str">
        <f t="shared" si="272"/>
        <v>Clientes - Varios</v>
      </c>
      <c r="Y1592" s="5">
        <v>99999999</v>
      </c>
      <c r="Z1592" s="5" t="s">
        <v>34</v>
      </c>
      <c r="AA1592" s="5" t="s">
        <v>35</v>
      </c>
      <c r="AD1592" s="5" t="s">
        <v>36</v>
      </c>
      <c r="AE1592" s="5">
        <v>254.24</v>
      </c>
      <c r="AF1592" s="5">
        <v>0</v>
      </c>
      <c r="AG1592" s="5">
        <v>45.76</v>
      </c>
      <c r="AH1592" s="5">
        <f t="shared" si="273"/>
        <v>300</v>
      </c>
    </row>
    <row r="1593" spans="1:34" x14ac:dyDescent="0.25">
      <c r="A1593" s="5">
        <v>1578</v>
      </c>
      <c r="B1593" s="5" t="s">
        <v>49</v>
      </c>
      <c r="C1593" s="5" t="s">
        <v>30</v>
      </c>
      <c r="D1593" s="5" t="s">
        <v>1997</v>
      </c>
      <c r="E1593" s="15" t="str">
        <f t="shared" si="274"/>
        <v>B003</v>
      </c>
      <c r="F1593" s="15" t="str">
        <f t="shared" si="264"/>
        <v>12422</v>
      </c>
      <c r="G1593" s="15" t="str">
        <f t="shared" si="265"/>
        <v>3-1</v>
      </c>
      <c r="H1593" s="5" t="s">
        <v>1986</v>
      </c>
      <c r="I1593" s="5">
        <f t="shared" si="266"/>
        <v>1</v>
      </c>
      <c r="J1593" s="5">
        <f t="shared" si="267"/>
        <v>2022</v>
      </c>
      <c r="K1593" s="5">
        <f t="shared" si="268"/>
        <v>17</v>
      </c>
      <c r="L1593" s="7">
        <f t="shared" si="269"/>
        <v>44578</v>
      </c>
      <c r="M1593" s="5" t="s">
        <v>1986</v>
      </c>
      <c r="U1593" s="5" t="s">
        <v>33</v>
      </c>
      <c r="V1593" s="5" t="str">
        <f t="shared" si="270"/>
        <v>clientes - varios</v>
      </c>
      <c r="W1593" s="5" t="str">
        <f t="shared" si="271"/>
        <v>CLIENTES - VARIOS</v>
      </c>
      <c r="X1593" s="5" t="str">
        <f t="shared" si="272"/>
        <v>Clientes - Varios</v>
      </c>
      <c r="Y1593" s="5">
        <v>99999999</v>
      </c>
      <c r="Z1593" s="5" t="s">
        <v>34</v>
      </c>
      <c r="AA1593" s="5" t="s">
        <v>35</v>
      </c>
      <c r="AD1593" s="5" t="s">
        <v>36</v>
      </c>
      <c r="AE1593" s="5">
        <v>63.56</v>
      </c>
      <c r="AF1593" s="5">
        <v>0</v>
      </c>
      <c r="AG1593" s="5">
        <v>11.44</v>
      </c>
      <c r="AH1593" s="5">
        <f t="shared" si="273"/>
        <v>75</v>
      </c>
    </row>
    <row r="1594" spans="1:34" x14ac:dyDescent="0.25">
      <c r="A1594" s="5">
        <v>1579</v>
      </c>
      <c r="B1594" s="5" t="s">
        <v>29</v>
      </c>
      <c r="C1594" s="5" t="s">
        <v>38</v>
      </c>
      <c r="D1594" s="5" t="s">
        <v>1998</v>
      </c>
      <c r="E1594" s="15" t="str">
        <f t="shared" si="274"/>
        <v>F001</v>
      </c>
      <c r="F1594" s="15" t="str">
        <f t="shared" si="264"/>
        <v>8155</v>
      </c>
      <c r="G1594" s="15" t="str">
        <f t="shared" si="265"/>
        <v>1-8</v>
      </c>
      <c r="H1594" s="5" t="s">
        <v>1986</v>
      </c>
      <c r="I1594" s="5">
        <f t="shared" si="266"/>
        <v>1</v>
      </c>
      <c r="J1594" s="5">
        <f t="shared" si="267"/>
        <v>2022</v>
      </c>
      <c r="K1594" s="5">
        <f t="shared" si="268"/>
        <v>17</v>
      </c>
      <c r="L1594" s="7">
        <f t="shared" si="269"/>
        <v>44578</v>
      </c>
      <c r="M1594" s="5" t="s">
        <v>1986</v>
      </c>
      <c r="R1594" s="5" t="s">
        <v>222</v>
      </c>
      <c r="S1594" s="5" t="s">
        <v>40</v>
      </c>
      <c r="T1594" s="5" t="s">
        <v>41</v>
      </c>
      <c r="U1594" s="5" t="s">
        <v>223</v>
      </c>
      <c r="V1594" s="5" t="str">
        <f t="shared" si="270"/>
        <v>servicios generales oasis camp srl</v>
      </c>
      <c r="W1594" s="5" t="str">
        <f t="shared" si="271"/>
        <v>SERVICIOS GENERALES OASIS CAMP SRL</v>
      </c>
      <c r="X1594" s="5" t="str">
        <f t="shared" si="272"/>
        <v>Servicios Generales Oasis Camp Srl</v>
      </c>
      <c r="Y1594" s="5">
        <v>20538972071</v>
      </c>
      <c r="Z1594" s="5" t="s">
        <v>34</v>
      </c>
      <c r="AA1594" s="5" t="s">
        <v>35</v>
      </c>
      <c r="AD1594" s="5" t="s">
        <v>36</v>
      </c>
      <c r="AE1594" s="5">
        <v>127.12</v>
      </c>
      <c r="AF1594" s="5">
        <v>0</v>
      </c>
      <c r="AG1594" s="5">
        <v>22.88</v>
      </c>
      <c r="AH1594" s="5">
        <f t="shared" si="273"/>
        <v>150</v>
      </c>
    </row>
    <row r="1595" spans="1:34" x14ac:dyDescent="0.25">
      <c r="A1595" s="5">
        <v>1580</v>
      </c>
      <c r="B1595" s="5" t="s">
        <v>29</v>
      </c>
      <c r="C1595" s="5" t="s">
        <v>38</v>
      </c>
      <c r="D1595" s="5" t="s">
        <v>1999</v>
      </c>
      <c r="E1595" s="15" t="str">
        <f t="shared" si="274"/>
        <v>F001</v>
      </c>
      <c r="F1595" s="15" t="str">
        <f t="shared" si="264"/>
        <v>8154</v>
      </c>
      <c r="G1595" s="15" t="str">
        <f t="shared" si="265"/>
        <v>1-8</v>
      </c>
      <c r="H1595" s="5" t="s">
        <v>1986</v>
      </c>
      <c r="I1595" s="5">
        <f t="shared" si="266"/>
        <v>1</v>
      </c>
      <c r="J1595" s="5">
        <f t="shared" si="267"/>
        <v>2022</v>
      </c>
      <c r="K1595" s="5">
        <f t="shared" si="268"/>
        <v>17</v>
      </c>
      <c r="L1595" s="7">
        <f t="shared" si="269"/>
        <v>44578</v>
      </c>
      <c r="M1595" s="5" t="s">
        <v>1986</v>
      </c>
      <c r="R1595" s="5" t="s">
        <v>222</v>
      </c>
      <c r="S1595" s="5" t="s">
        <v>40</v>
      </c>
      <c r="T1595" s="5" t="s">
        <v>41</v>
      </c>
      <c r="U1595" s="5" t="s">
        <v>442</v>
      </c>
      <c r="V1595" s="5" t="str">
        <f t="shared" si="270"/>
        <v>distribuidora vela motor?s s.r.l.</v>
      </c>
      <c r="W1595" s="5" t="str">
        <f t="shared" si="271"/>
        <v>DISTRIBUIDORA VELA MOTOR?S S.R.L.</v>
      </c>
      <c r="X1595" s="5" t="str">
        <f t="shared" si="272"/>
        <v>Distribuidora Vela Motor?S S.R.L.</v>
      </c>
      <c r="Y1595" s="5">
        <v>20479970468</v>
      </c>
      <c r="Z1595" s="5" t="s">
        <v>34</v>
      </c>
      <c r="AA1595" s="5" t="s">
        <v>35</v>
      </c>
      <c r="AD1595" s="5" t="s">
        <v>36</v>
      </c>
      <c r="AE1595" s="5">
        <v>84.75</v>
      </c>
      <c r="AF1595" s="5">
        <v>0</v>
      </c>
      <c r="AG1595" s="5">
        <v>15.25</v>
      </c>
      <c r="AH1595" s="5">
        <f t="shared" si="273"/>
        <v>100</v>
      </c>
    </row>
    <row r="1596" spans="1:34" x14ac:dyDescent="0.25">
      <c r="A1596" s="5">
        <v>1581</v>
      </c>
      <c r="B1596" s="5" t="s">
        <v>55</v>
      </c>
      <c r="C1596" s="5" t="s">
        <v>30</v>
      </c>
      <c r="D1596" s="5" t="s">
        <v>2000</v>
      </c>
      <c r="E1596" s="15" t="str">
        <f t="shared" si="274"/>
        <v>B002</v>
      </c>
      <c r="F1596" s="15" t="str">
        <f t="shared" si="264"/>
        <v>15892</v>
      </c>
      <c r="G1596" s="15" t="str">
        <f t="shared" si="265"/>
        <v>2-1</v>
      </c>
      <c r="H1596" s="5" t="s">
        <v>1986</v>
      </c>
      <c r="I1596" s="5">
        <f t="shared" si="266"/>
        <v>1</v>
      </c>
      <c r="J1596" s="5">
        <f t="shared" si="267"/>
        <v>2022</v>
      </c>
      <c r="K1596" s="5">
        <f t="shared" si="268"/>
        <v>17</v>
      </c>
      <c r="L1596" s="7">
        <f t="shared" si="269"/>
        <v>44578</v>
      </c>
      <c r="M1596" s="5" t="s">
        <v>1986</v>
      </c>
      <c r="U1596" s="5" t="s">
        <v>33</v>
      </c>
      <c r="V1596" s="5" t="str">
        <f t="shared" si="270"/>
        <v>clientes - varios</v>
      </c>
      <c r="W1596" s="5" t="str">
        <f t="shared" si="271"/>
        <v>CLIENTES - VARIOS</v>
      </c>
      <c r="X1596" s="5" t="str">
        <f t="shared" si="272"/>
        <v>Clientes - Varios</v>
      </c>
      <c r="Y1596" s="5">
        <v>99999999</v>
      </c>
      <c r="Z1596" s="5" t="s">
        <v>34</v>
      </c>
      <c r="AA1596" s="5" t="s">
        <v>35</v>
      </c>
      <c r="AD1596" s="5" t="s">
        <v>36</v>
      </c>
      <c r="AE1596" s="5">
        <v>211.86</v>
      </c>
      <c r="AF1596" s="5">
        <v>0</v>
      </c>
      <c r="AG1596" s="5">
        <v>38.14</v>
      </c>
      <c r="AH1596" s="5">
        <f t="shared" si="273"/>
        <v>250</v>
      </c>
    </row>
    <row r="1597" spans="1:34" x14ac:dyDescent="0.25">
      <c r="A1597" s="5">
        <v>1582</v>
      </c>
      <c r="B1597" s="5" t="s">
        <v>55</v>
      </c>
      <c r="C1597" s="5" t="s">
        <v>30</v>
      </c>
      <c r="D1597" s="5" t="s">
        <v>2001</v>
      </c>
      <c r="E1597" s="15" t="str">
        <f t="shared" si="274"/>
        <v>B002</v>
      </c>
      <c r="F1597" s="15" t="str">
        <f t="shared" si="264"/>
        <v>15891</v>
      </c>
      <c r="G1597" s="15" t="str">
        <f t="shared" si="265"/>
        <v>2-1</v>
      </c>
      <c r="H1597" s="5" t="s">
        <v>1986</v>
      </c>
      <c r="I1597" s="5">
        <f t="shared" si="266"/>
        <v>1</v>
      </c>
      <c r="J1597" s="5">
        <f t="shared" si="267"/>
        <v>2022</v>
      </c>
      <c r="K1597" s="5">
        <f t="shared" si="268"/>
        <v>17</v>
      </c>
      <c r="L1597" s="7">
        <f t="shared" si="269"/>
        <v>44578</v>
      </c>
      <c r="M1597" s="5" t="s">
        <v>1986</v>
      </c>
      <c r="U1597" s="5" t="s">
        <v>33</v>
      </c>
      <c r="V1597" s="5" t="str">
        <f t="shared" si="270"/>
        <v>clientes - varios</v>
      </c>
      <c r="W1597" s="5" t="str">
        <f t="shared" si="271"/>
        <v>CLIENTES - VARIOS</v>
      </c>
      <c r="X1597" s="5" t="str">
        <f t="shared" si="272"/>
        <v>Clientes - Varios</v>
      </c>
      <c r="Y1597" s="5">
        <v>99999999</v>
      </c>
      <c r="Z1597" s="5" t="s">
        <v>34</v>
      </c>
      <c r="AA1597" s="5" t="s">
        <v>35</v>
      </c>
      <c r="AD1597" s="5" t="s">
        <v>36</v>
      </c>
      <c r="AE1597" s="5">
        <v>211.86</v>
      </c>
      <c r="AF1597" s="5">
        <v>0</v>
      </c>
      <c r="AG1597" s="5">
        <v>38.14</v>
      </c>
      <c r="AH1597" s="5">
        <f t="shared" si="273"/>
        <v>250</v>
      </c>
    </row>
    <row r="1598" spans="1:34" x14ac:dyDescent="0.25">
      <c r="A1598" s="5">
        <v>1583</v>
      </c>
      <c r="B1598" s="5" t="s">
        <v>55</v>
      </c>
      <c r="C1598" s="5" t="s">
        <v>30</v>
      </c>
      <c r="D1598" s="5" t="s">
        <v>2002</v>
      </c>
      <c r="E1598" s="15" t="str">
        <f t="shared" si="274"/>
        <v>B002</v>
      </c>
      <c r="F1598" s="15" t="str">
        <f t="shared" si="264"/>
        <v>15890</v>
      </c>
      <c r="G1598" s="15" t="str">
        <f t="shared" si="265"/>
        <v>2-1</v>
      </c>
      <c r="H1598" s="5" t="s">
        <v>1986</v>
      </c>
      <c r="I1598" s="5">
        <f t="shared" si="266"/>
        <v>1</v>
      </c>
      <c r="J1598" s="5">
        <f t="shared" si="267"/>
        <v>2022</v>
      </c>
      <c r="K1598" s="5">
        <f t="shared" si="268"/>
        <v>17</v>
      </c>
      <c r="L1598" s="7">
        <f t="shared" si="269"/>
        <v>44578</v>
      </c>
      <c r="M1598" s="5" t="s">
        <v>1986</v>
      </c>
      <c r="U1598" s="5" t="s">
        <v>33</v>
      </c>
      <c r="V1598" s="5" t="str">
        <f t="shared" si="270"/>
        <v>clientes - varios</v>
      </c>
      <c r="W1598" s="5" t="str">
        <f t="shared" si="271"/>
        <v>CLIENTES - VARIOS</v>
      </c>
      <c r="X1598" s="5" t="str">
        <f t="shared" si="272"/>
        <v>Clientes - Varios</v>
      </c>
      <c r="Y1598" s="5">
        <v>99999999</v>
      </c>
      <c r="Z1598" s="5" t="s">
        <v>34</v>
      </c>
      <c r="AA1598" s="5" t="s">
        <v>35</v>
      </c>
      <c r="AD1598" s="5" t="s">
        <v>36</v>
      </c>
      <c r="AE1598" s="5">
        <v>211.86</v>
      </c>
      <c r="AF1598" s="5">
        <v>0</v>
      </c>
      <c r="AG1598" s="5">
        <v>38.14</v>
      </c>
      <c r="AH1598" s="5">
        <f t="shared" si="273"/>
        <v>250</v>
      </c>
    </row>
    <row r="1599" spans="1:34" x14ac:dyDescent="0.25">
      <c r="A1599" s="5">
        <v>1584</v>
      </c>
      <c r="B1599" s="5" t="s">
        <v>55</v>
      </c>
      <c r="C1599" s="5" t="s">
        <v>30</v>
      </c>
      <c r="D1599" s="5" t="s">
        <v>2003</v>
      </c>
      <c r="E1599" s="15" t="str">
        <f t="shared" si="274"/>
        <v>B002</v>
      </c>
      <c r="F1599" s="15" t="str">
        <f t="shared" si="264"/>
        <v>15889</v>
      </c>
      <c r="G1599" s="15" t="str">
        <f t="shared" si="265"/>
        <v>2-1</v>
      </c>
      <c r="H1599" s="5" t="s">
        <v>1986</v>
      </c>
      <c r="I1599" s="5">
        <f t="shared" si="266"/>
        <v>1</v>
      </c>
      <c r="J1599" s="5">
        <f t="shared" si="267"/>
        <v>2022</v>
      </c>
      <c r="K1599" s="5">
        <f t="shared" si="268"/>
        <v>17</v>
      </c>
      <c r="L1599" s="7">
        <f t="shared" si="269"/>
        <v>44578</v>
      </c>
      <c r="M1599" s="5" t="s">
        <v>1986</v>
      </c>
      <c r="U1599" s="5" t="s">
        <v>33</v>
      </c>
      <c r="V1599" s="5" t="str">
        <f t="shared" si="270"/>
        <v>clientes - varios</v>
      </c>
      <c r="W1599" s="5" t="str">
        <f t="shared" si="271"/>
        <v>CLIENTES - VARIOS</v>
      </c>
      <c r="X1599" s="5" t="str">
        <f t="shared" si="272"/>
        <v>Clientes - Varios</v>
      </c>
      <c r="Y1599" s="5">
        <v>99999999</v>
      </c>
      <c r="Z1599" s="5" t="s">
        <v>34</v>
      </c>
      <c r="AA1599" s="5" t="s">
        <v>35</v>
      </c>
      <c r="AD1599" s="5" t="s">
        <v>36</v>
      </c>
      <c r="AE1599" s="5">
        <v>211.86</v>
      </c>
      <c r="AF1599" s="5">
        <v>0</v>
      </c>
      <c r="AG1599" s="5">
        <v>38.14</v>
      </c>
      <c r="AH1599" s="5">
        <f t="shared" si="273"/>
        <v>250</v>
      </c>
    </row>
    <row r="1600" spans="1:34" x14ac:dyDescent="0.25">
      <c r="A1600" s="5">
        <v>1585</v>
      </c>
      <c r="B1600" s="5" t="s">
        <v>55</v>
      </c>
      <c r="C1600" s="5" t="s">
        <v>30</v>
      </c>
      <c r="D1600" s="5" t="s">
        <v>2004</v>
      </c>
      <c r="E1600" s="15" t="str">
        <f t="shared" si="274"/>
        <v>B002</v>
      </c>
      <c r="F1600" s="15" t="str">
        <f t="shared" si="264"/>
        <v>15888</v>
      </c>
      <c r="G1600" s="15" t="str">
        <f t="shared" si="265"/>
        <v>2-1</v>
      </c>
      <c r="H1600" s="5" t="s">
        <v>1986</v>
      </c>
      <c r="I1600" s="5">
        <f t="shared" si="266"/>
        <v>1</v>
      </c>
      <c r="J1600" s="5">
        <f t="shared" si="267"/>
        <v>2022</v>
      </c>
      <c r="K1600" s="5">
        <f t="shared" si="268"/>
        <v>17</v>
      </c>
      <c r="L1600" s="7">
        <f t="shared" si="269"/>
        <v>44578</v>
      </c>
      <c r="M1600" s="5" t="s">
        <v>1986</v>
      </c>
      <c r="U1600" s="5" t="s">
        <v>33</v>
      </c>
      <c r="V1600" s="5" t="str">
        <f t="shared" si="270"/>
        <v>clientes - varios</v>
      </c>
      <c r="W1600" s="5" t="str">
        <f t="shared" si="271"/>
        <v>CLIENTES - VARIOS</v>
      </c>
      <c r="X1600" s="5" t="str">
        <f t="shared" si="272"/>
        <v>Clientes - Varios</v>
      </c>
      <c r="Y1600" s="5">
        <v>99999999</v>
      </c>
      <c r="Z1600" s="5" t="s">
        <v>34</v>
      </c>
      <c r="AA1600" s="5" t="s">
        <v>35</v>
      </c>
      <c r="AD1600" s="5" t="s">
        <v>36</v>
      </c>
      <c r="AE1600" s="5">
        <v>67.8</v>
      </c>
      <c r="AF1600" s="5">
        <v>0</v>
      </c>
      <c r="AG1600" s="5">
        <v>12.2</v>
      </c>
      <c r="AH1600" s="5">
        <f t="shared" si="273"/>
        <v>80</v>
      </c>
    </row>
    <row r="1601" spans="1:34" x14ac:dyDescent="0.25">
      <c r="A1601" s="5">
        <v>1586</v>
      </c>
      <c r="B1601" s="5" t="s">
        <v>49</v>
      </c>
      <c r="C1601" s="5" t="s">
        <v>30</v>
      </c>
      <c r="D1601" s="5" t="s">
        <v>2005</v>
      </c>
      <c r="E1601" s="15" t="str">
        <f t="shared" si="274"/>
        <v>B003</v>
      </c>
      <c r="F1601" s="15" t="str">
        <f t="shared" si="264"/>
        <v>12421</v>
      </c>
      <c r="G1601" s="15" t="str">
        <f t="shared" si="265"/>
        <v>3-1</v>
      </c>
      <c r="H1601" s="5" t="s">
        <v>1986</v>
      </c>
      <c r="I1601" s="5">
        <f t="shared" si="266"/>
        <v>1</v>
      </c>
      <c r="J1601" s="5">
        <f t="shared" si="267"/>
        <v>2022</v>
      </c>
      <c r="K1601" s="5">
        <f t="shared" si="268"/>
        <v>17</v>
      </c>
      <c r="L1601" s="7">
        <f t="shared" si="269"/>
        <v>44578</v>
      </c>
      <c r="M1601" s="5" t="s">
        <v>1986</v>
      </c>
      <c r="U1601" s="5" t="s">
        <v>33</v>
      </c>
      <c r="V1601" s="5" t="str">
        <f t="shared" si="270"/>
        <v>clientes - varios</v>
      </c>
      <c r="W1601" s="5" t="str">
        <f t="shared" si="271"/>
        <v>CLIENTES - VARIOS</v>
      </c>
      <c r="X1601" s="5" t="str">
        <f t="shared" si="272"/>
        <v>Clientes - Varios</v>
      </c>
      <c r="Y1601" s="5">
        <v>99999999</v>
      </c>
      <c r="Z1601" s="5" t="s">
        <v>34</v>
      </c>
      <c r="AA1601" s="5" t="s">
        <v>35</v>
      </c>
      <c r="AD1601" s="5" t="s">
        <v>36</v>
      </c>
      <c r="AE1601" s="5">
        <v>296.61</v>
      </c>
      <c r="AF1601" s="5">
        <v>0</v>
      </c>
      <c r="AG1601" s="5">
        <v>53.39</v>
      </c>
      <c r="AH1601" s="5">
        <f t="shared" si="273"/>
        <v>350</v>
      </c>
    </row>
    <row r="1602" spans="1:34" x14ac:dyDescent="0.25">
      <c r="A1602" s="5">
        <v>1587</v>
      </c>
      <c r="B1602" s="5" t="s">
        <v>49</v>
      </c>
      <c r="C1602" s="5" t="s">
        <v>30</v>
      </c>
      <c r="D1602" s="5" t="s">
        <v>2006</v>
      </c>
      <c r="E1602" s="15" t="str">
        <f t="shared" si="274"/>
        <v>B003</v>
      </c>
      <c r="F1602" s="15" t="str">
        <f t="shared" si="264"/>
        <v>12420</v>
      </c>
      <c r="G1602" s="15" t="str">
        <f t="shared" si="265"/>
        <v>3-1</v>
      </c>
      <c r="H1602" s="5" t="s">
        <v>1986</v>
      </c>
      <c r="I1602" s="5">
        <f t="shared" si="266"/>
        <v>1</v>
      </c>
      <c r="J1602" s="5">
        <f t="shared" si="267"/>
        <v>2022</v>
      </c>
      <c r="K1602" s="5">
        <f t="shared" si="268"/>
        <v>17</v>
      </c>
      <c r="L1602" s="7">
        <f t="shared" si="269"/>
        <v>44578</v>
      </c>
      <c r="M1602" s="5" t="s">
        <v>1986</v>
      </c>
      <c r="U1602" s="5" t="s">
        <v>33</v>
      </c>
      <c r="V1602" s="5" t="str">
        <f t="shared" si="270"/>
        <v>clientes - varios</v>
      </c>
      <c r="W1602" s="5" t="str">
        <f t="shared" si="271"/>
        <v>CLIENTES - VARIOS</v>
      </c>
      <c r="X1602" s="5" t="str">
        <f t="shared" si="272"/>
        <v>Clientes - Varios</v>
      </c>
      <c r="Y1602" s="5">
        <v>99999999</v>
      </c>
      <c r="Z1602" s="5" t="s">
        <v>34</v>
      </c>
      <c r="AA1602" s="5" t="s">
        <v>35</v>
      </c>
      <c r="AD1602" s="5" t="s">
        <v>36</v>
      </c>
      <c r="AE1602" s="5">
        <v>169.49</v>
      </c>
      <c r="AF1602" s="5">
        <v>0</v>
      </c>
      <c r="AG1602" s="5">
        <v>30.51</v>
      </c>
      <c r="AH1602" s="5">
        <f t="shared" si="273"/>
        <v>200</v>
      </c>
    </row>
    <row r="1603" spans="1:34" x14ac:dyDescent="0.25">
      <c r="A1603" s="5">
        <v>1588</v>
      </c>
      <c r="B1603" s="5" t="s">
        <v>49</v>
      </c>
      <c r="C1603" s="5" t="s">
        <v>30</v>
      </c>
      <c r="D1603" s="5" t="s">
        <v>2007</v>
      </c>
      <c r="E1603" s="15" t="str">
        <f t="shared" si="274"/>
        <v>B003</v>
      </c>
      <c r="F1603" s="15" t="str">
        <f t="shared" si="264"/>
        <v>12419</v>
      </c>
      <c r="G1603" s="15" t="str">
        <f t="shared" si="265"/>
        <v>3-1</v>
      </c>
      <c r="H1603" s="5" t="s">
        <v>1986</v>
      </c>
      <c r="I1603" s="5">
        <f t="shared" si="266"/>
        <v>1</v>
      </c>
      <c r="J1603" s="5">
        <f t="shared" si="267"/>
        <v>2022</v>
      </c>
      <c r="K1603" s="5">
        <f t="shared" si="268"/>
        <v>17</v>
      </c>
      <c r="L1603" s="7">
        <f t="shared" si="269"/>
        <v>44578</v>
      </c>
      <c r="M1603" s="5" t="s">
        <v>1986</v>
      </c>
      <c r="U1603" s="5" t="s">
        <v>33</v>
      </c>
      <c r="V1603" s="5" t="str">
        <f t="shared" si="270"/>
        <v>clientes - varios</v>
      </c>
      <c r="W1603" s="5" t="str">
        <f t="shared" si="271"/>
        <v>CLIENTES - VARIOS</v>
      </c>
      <c r="X1603" s="5" t="str">
        <f t="shared" si="272"/>
        <v>Clientes - Varios</v>
      </c>
      <c r="Y1603" s="5">
        <v>99999999</v>
      </c>
      <c r="Z1603" s="5" t="s">
        <v>34</v>
      </c>
      <c r="AA1603" s="5" t="s">
        <v>35</v>
      </c>
      <c r="AD1603" s="5" t="s">
        <v>36</v>
      </c>
      <c r="AE1603" s="5">
        <v>423.73</v>
      </c>
      <c r="AF1603" s="5">
        <v>0</v>
      </c>
      <c r="AG1603" s="5">
        <v>76.27</v>
      </c>
      <c r="AH1603" s="5">
        <f t="shared" si="273"/>
        <v>500</v>
      </c>
    </row>
    <row r="1604" spans="1:34" x14ac:dyDescent="0.25">
      <c r="A1604" s="5">
        <v>1589</v>
      </c>
      <c r="B1604" s="5" t="s">
        <v>49</v>
      </c>
      <c r="C1604" s="5" t="s">
        <v>30</v>
      </c>
      <c r="D1604" s="5" t="s">
        <v>2008</v>
      </c>
      <c r="E1604" s="15" t="str">
        <f t="shared" si="274"/>
        <v>B003</v>
      </c>
      <c r="F1604" s="15" t="str">
        <f t="shared" si="264"/>
        <v>12418</v>
      </c>
      <c r="G1604" s="15" t="str">
        <f t="shared" si="265"/>
        <v>3-1</v>
      </c>
      <c r="H1604" s="5" t="s">
        <v>1986</v>
      </c>
      <c r="I1604" s="5">
        <f t="shared" si="266"/>
        <v>1</v>
      </c>
      <c r="J1604" s="5">
        <f t="shared" si="267"/>
        <v>2022</v>
      </c>
      <c r="K1604" s="5">
        <f t="shared" si="268"/>
        <v>17</v>
      </c>
      <c r="L1604" s="7">
        <f t="shared" si="269"/>
        <v>44578</v>
      </c>
      <c r="M1604" s="5" t="s">
        <v>1986</v>
      </c>
      <c r="U1604" s="5" t="s">
        <v>33</v>
      </c>
      <c r="V1604" s="5" t="str">
        <f t="shared" si="270"/>
        <v>clientes - varios</v>
      </c>
      <c r="W1604" s="5" t="str">
        <f t="shared" si="271"/>
        <v>CLIENTES - VARIOS</v>
      </c>
      <c r="X1604" s="5" t="str">
        <f t="shared" si="272"/>
        <v>Clientes - Varios</v>
      </c>
      <c r="Y1604" s="5">
        <v>99999999</v>
      </c>
      <c r="Z1604" s="5" t="s">
        <v>34</v>
      </c>
      <c r="AA1604" s="5" t="s">
        <v>35</v>
      </c>
      <c r="AD1604" s="5" t="s">
        <v>36</v>
      </c>
      <c r="AE1604" s="5">
        <v>254.24</v>
      </c>
      <c r="AF1604" s="5">
        <v>0</v>
      </c>
      <c r="AG1604" s="5">
        <v>45.76</v>
      </c>
      <c r="AH1604" s="5">
        <f t="shared" si="273"/>
        <v>300</v>
      </c>
    </row>
    <row r="1605" spans="1:34" x14ac:dyDescent="0.25">
      <c r="A1605" s="5">
        <v>1590</v>
      </c>
      <c r="B1605" s="5" t="s">
        <v>49</v>
      </c>
      <c r="C1605" s="5" t="s">
        <v>30</v>
      </c>
      <c r="D1605" s="5" t="s">
        <v>2009</v>
      </c>
      <c r="E1605" s="15" t="str">
        <f t="shared" si="274"/>
        <v>B003</v>
      </c>
      <c r="F1605" s="15" t="str">
        <f t="shared" si="264"/>
        <v>12417</v>
      </c>
      <c r="G1605" s="15" t="str">
        <f t="shared" si="265"/>
        <v>3-1</v>
      </c>
      <c r="H1605" s="5" t="s">
        <v>1986</v>
      </c>
      <c r="I1605" s="5">
        <f t="shared" si="266"/>
        <v>1</v>
      </c>
      <c r="J1605" s="5">
        <f t="shared" si="267"/>
        <v>2022</v>
      </c>
      <c r="K1605" s="5">
        <f t="shared" si="268"/>
        <v>17</v>
      </c>
      <c r="L1605" s="7">
        <f t="shared" si="269"/>
        <v>44578</v>
      </c>
      <c r="M1605" s="5" t="s">
        <v>1986</v>
      </c>
      <c r="U1605" s="5" t="s">
        <v>33</v>
      </c>
      <c r="V1605" s="5" t="str">
        <f t="shared" si="270"/>
        <v>clientes - varios</v>
      </c>
      <c r="W1605" s="5" t="str">
        <f t="shared" si="271"/>
        <v>CLIENTES - VARIOS</v>
      </c>
      <c r="X1605" s="5" t="str">
        <f t="shared" si="272"/>
        <v>Clientes - Varios</v>
      </c>
      <c r="Y1605" s="5">
        <v>99999999</v>
      </c>
      <c r="Z1605" s="5" t="s">
        <v>34</v>
      </c>
      <c r="AA1605" s="5" t="s">
        <v>35</v>
      </c>
      <c r="AD1605" s="5" t="s">
        <v>36</v>
      </c>
      <c r="AE1605" s="5">
        <v>423.73</v>
      </c>
      <c r="AF1605" s="5">
        <v>0</v>
      </c>
      <c r="AG1605" s="5">
        <v>76.27</v>
      </c>
      <c r="AH1605" s="5">
        <f t="shared" si="273"/>
        <v>500</v>
      </c>
    </row>
    <row r="1606" spans="1:34" x14ac:dyDescent="0.25">
      <c r="A1606" s="5">
        <v>1591</v>
      </c>
      <c r="B1606" s="5" t="s">
        <v>49</v>
      </c>
      <c r="C1606" s="5" t="s">
        <v>30</v>
      </c>
      <c r="D1606" s="5" t="s">
        <v>2010</v>
      </c>
      <c r="E1606" s="15" t="str">
        <f t="shared" si="274"/>
        <v>B003</v>
      </c>
      <c r="F1606" s="15" t="str">
        <f t="shared" si="264"/>
        <v>12416</v>
      </c>
      <c r="G1606" s="15" t="str">
        <f t="shared" si="265"/>
        <v>3-1</v>
      </c>
      <c r="H1606" s="5" t="s">
        <v>1986</v>
      </c>
      <c r="I1606" s="5">
        <f t="shared" si="266"/>
        <v>1</v>
      </c>
      <c r="J1606" s="5">
        <f t="shared" si="267"/>
        <v>2022</v>
      </c>
      <c r="K1606" s="5">
        <f t="shared" si="268"/>
        <v>17</v>
      </c>
      <c r="L1606" s="7">
        <f t="shared" si="269"/>
        <v>44578</v>
      </c>
      <c r="M1606" s="5" t="s">
        <v>1986</v>
      </c>
      <c r="U1606" s="5" t="s">
        <v>33</v>
      </c>
      <c r="V1606" s="5" t="str">
        <f t="shared" si="270"/>
        <v>clientes - varios</v>
      </c>
      <c r="W1606" s="5" t="str">
        <f t="shared" si="271"/>
        <v>CLIENTES - VARIOS</v>
      </c>
      <c r="X1606" s="5" t="str">
        <f t="shared" si="272"/>
        <v>Clientes - Varios</v>
      </c>
      <c r="Y1606" s="5">
        <v>99999999</v>
      </c>
      <c r="Z1606" s="5" t="s">
        <v>34</v>
      </c>
      <c r="AA1606" s="5" t="s">
        <v>35</v>
      </c>
      <c r="AD1606" s="5" t="s">
        <v>36</v>
      </c>
      <c r="AE1606" s="5">
        <v>423.73</v>
      </c>
      <c r="AF1606" s="5">
        <v>0</v>
      </c>
      <c r="AG1606" s="5">
        <v>76.27</v>
      </c>
      <c r="AH1606" s="5">
        <f t="shared" si="273"/>
        <v>500</v>
      </c>
    </row>
    <row r="1607" spans="1:34" x14ac:dyDescent="0.25">
      <c r="A1607" s="5">
        <v>1592</v>
      </c>
      <c r="B1607" s="5" t="s">
        <v>49</v>
      </c>
      <c r="C1607" s="5" t="s">
        <v>30</v>
      </c>
      <c r="D1607" s="5" t="s">
        <v>2011</v>
      </c>
      <c r="E1607" s="15" t="str">
        <f t="shared" si="274"/>
        <v>B003</v>
      </c>
      <c r="F1607" s="15" t="str">
        <f t="shared" si="264"/>
        <v>12415</v>
      </c>
      <c r="G1607" s="15" t="str">
        <f t="shared" si="265"/>
        <v>3-1</v>
      </c>
      <c r="H1607" s="5" t="s">
        <v>1986</v>
      </c>
      <c r="I1607" s="5">
        <f t="shared" si="266"/>
        <v>1</v>
      </c>
      <c r="J1607" s="5">
        <f t="shared" si="267"/>
        <v>2022</v>
      </c>
      <c r="K1607" s="5">
        <f t="shared" si="268"/>
        <v>17</v>
      </c>
      <c r="L1607" s="7">
        <f t="shared" si="269"/>
        <v>44578</v>
      </c>
      <c r="M1607" s="5" t="s">
        <v>1986</v>
      </c>
      <c r="U1607" s="5" t="s">
        <v>33</v>
      </c>
      <c r="V1607" s="5" t="str">
        <f t="shared" si="270"/>
        <v>clientes - varios</v>
      </c>
      <c r="W1607" s="5" t="str">
        <f t="shared" si="271"/>
        <v>CLIENTES - VARIOS</v>
      </c>
      <c r="X1607" s="5" t="str">
        <f t="shared" si="272"/>
        <v>Clientes - Varios</v>
      </c>
      <c r="Y1607" s="5">
        <v>99999999</v>
      </c>
      <c r="Z1607" s="5" t="s">
        <v>34</v>
      </c>
      <c r="AA1607" s="5" t="s">
        <v>35</v>
      </c>
      <c r="AD1607" s="5" t="s">
        <v>36</v>
      </c>
      <c r="AE1607" s="5">
        <v>423.73</v>
      </c>
      <c r="AF1607" s="5">
        <v>0</v>
      </c>
      <c r="AG1607" s="5">
        <v>76.27</v>
      </c>
      <c r="AH1607" s="5">
        <f t="shared" si="273"/>
        <v>500</v>
      </c>
    </row>
    <row r="1608" spans="1:34" x14ac:dyDescent="0.25">
      <c r="A1608" s="5">
        <v>1593</v>
      </c>
      <c r="B1608" s="5" t="s">
        <v>49</v>
      </c>
      <c r="C1608" s="5" t="s">
        <v>30</v>
      </c>
      <c r="D1608" s="5" t="s">
        <v>2012</v>
      </c>
      <c r="E1608" s="15" t="str">
        <f t="shared" si="274"/>
        <v>B003</v>
      </c>
      <c r="F1608" s="15" t="str">
        <f t="shared" si="264"/>
        <v>12414</v>
      </c>
      <c r="G1608" s="15" t="str">
        <f t="shared" si="265"/>
        <v>3-1</v>
      </c>
      <c r="H1608" s="5" t="s">
        <v>1986</v>
      </c>
      <c r="I1608" s="5">
        <f t="shared" si="266"/>
        <v>1</v>
      </c>
      <c r="J1608" s="5">
        <f t="shared" si="267"/>
        <v>2022</v>
      </c>
      <c r="K1608" s="5">
        <f t="shared" si="268"/>
        <v>17</v>
      </c>
      <c r="L1608" s="7">
        <f t="shared" si="269"/>
        <v>44578</v>
      </c>
      <c r="M1608" s="5" t="s">
        <v>1986</v>
      </c>
      <c r="U1608" s="5" t="s">
        <v>33</v>
      </c>
      <c r="V1608" s="5" t="str">
        <f t="shared" si="270"/>
        <v>clientes - varios</v>
      </c>
      <c r="W1608" s="5" t="str">
        <f t="shared" si="271"/>
        <v>CLIENTES - VARIOS</v>
      </c>
      <c r="X1608" s="5" t="str">
        <f t="shared" si="272"/>
        <v>Clientes - Varios</v>
      </c>
      <c r="Y1608" s="5">
        <v>99999999</v>
      </c>
      <c r="Z1608" s="5" t="s">
        <v>34</v>
      </c>
      <c r="AA1608" s="5" t="s">
        <v>35</v>
      </c>
      <c r="AD1608" s="5" t="s">
        <v>36</v>
      </c>
      <c r="AE1608" s="5">
        <v>423.73</v>
      </c>
      <c r="AF1608" s="5">
        <v>0</v>
      </c>
      <c r="AG1608" s="5">
        <v>76.27</v>
      </c>
      <c r="AH1608" s="5">
        <f t="shared" si="273"/>
        <v>500</v>
      </c>
    </row>
    <row r="1609" spans="1:34" x14ac:dyDescent="0.25">
      <c r="A1609" s="5">
        <v>1594</v>
      </c>
      <c r="B1609" s="5" t="s">
        <v>29</v>
      </c>
      <c r="C1609" s="5" t="s">
        <v>38</v>
      </c>
      <c r="D1609" s="5" t="s">
        <v>2013</v>
      </c>
      <c r="E1609" s="15" t="str">
        <f t="shared" si="274"/>
        <v>F001</v>
      </c>
      <c r="F1609" s="15" t="str">
        <f t="shared" si="264"/>
        <v>8153</v>
      </c>
      <c r="G1609" s="15" t="str">
        <f t="shared" si="265"/>
        <v>1-8</v>
      </c>
      <c r="H1609" s="5" t="s">
        <v>1986</v>
      </c>
      <c r="I1609" s="5">
        <f t="shared" si="266"/>
        <v>1</v>
      </c>
      <c r="J1609" s="5">
        <f t="shared" si="267"/>
        <v>2022</v>
      </c>
      <c r="K1609" s="5">
        <f t="shared" si="268"/>
        <v>17</v>
      </c>
      <c r="L1609" s="7">
        <f t="shared" si="269"/>
        <v>44578</v>
      </c>
      <c r="M1609" s="5" t="s">
        <v>1986</v>
      </c>
      <c r="R1609" s="5" t="s">
        <v>2014</v>
      </c>
      <c r="S1609" s="5" t="s">
        <v>168</v>
      </c>
      <c r="T1609" s="5" t="s">
        <v>169</v>
      </c>
      <c r="U1609" s="5" t="s">
        <v>2015</v>
      </c>
      <c r="V1609" s="5" t="str">
        <f t="shared" si="270"/>
        <v>empresa de transportes turismo santa cruz s.a.c.</v>
      </c>
      <c r="W1609" s="5" t="str">
        <f t="shared" si="271"/>
        <v>EMPRESA DE TRANSPORTES TURISMO SANTA CRUZ S.A.C.</v>
      </c>
      <c r="X1609" s="5" t="str">
        <f t="shared" si="272"/>
        <v>Empresa De Transportes Turismo Santa Cruz S.A.C.</v>
      </c>
      <c r="Y1609" s="5">
        <v>20546334831</v>
      </c>
      <c r="Z1609" s="5" t="s">
        <v>34</v>
      </c>
      <c r="AA1609" s="5" t="s">
        <v>35</v>
      </c>
      <c r="AD1609" s="5" t="s">
        <v>36</v>
      </c>
      <c r="AE1609" s="5">
        <v>1932.2</v>
      </c>
      <c r="AF1609" s="5">
        <v>0</v>
      </c>
      <c r="AG1609" s="5">
        <v>347.8</v>
      </c>
      <c r="AH1609" s="5">
        <f t="shared" si="273"/>
        <v>2280</v>
      </c>
    </row>
    <row r="1610" spans="1:34" x14ac:dyDescent="0.25">
      <c r="A1610" s="5">
        <v>1595</v>
      </c>
      <c r="B1610" s="5" t="s">
        <v>49</v>
      </c>
      <c r="C1610" s="5" t="s">
        <v>30</v>
      </c>
      <c r="D1610" s="5" t="s">
        <v>2016</v>
      </c>
      <c r="E1610" s="15" t="str">
        <f t="shared" si="274"/>
        <v>B003</v>
      </c>
      <c r="F1610" s="15" t="str">
        <f t="shared" si="264"/>
        <v>12413</v>
      </c>
      <c r="G1610" s="15" t="str">
        <f t="shared" si="265"/>
        <v>3-1</v>
      </c>
      <c r="H1610" s="5" t="s">
        <v>1986</v>
      </c>
      <c r="I1610" s="5">
        <f t="shared" si="266"/>
        <v>1</v>
      </c>
      <c r="J1610" s="5">
        <f t="shared" si="267"/>
        <v>2022</v>
      </c>
      <c r="K1610" s="5">
        <f t="shared" si="268"/>
        <v>17</v>
      </c>
      <c r="L1610" s="7">
        <f t="shared" si="269"/>
        <v>44578</v>
      </c>
      <c r="M1610" s="5" t="s">
        <v>1986</v>
      </c>
      <c r="U1610" s="5" t="s">
        <v>33</v>
      </c>
      <c r="V1610" s="5" t="str">
        <f t="shared" si="270"/>
        <v>clientes - varios</v>
      </c>
      <c r="W1610" s="5" t="str">
        <f t="shared" si="271"/>
        <v>CLIENTES - VARIOS</v>
      </c>
      <c r="X1610" s="5" t="str">
        <f t="shared" si="272"/>
        <v>Clientes - Varios</v>
      </c>
      <c r="Y1610" s="5">
        <v>99999999</v>
      </c>
      <c r="Z1610" s="5" t="s">
        <v>34</v>
      </c>
      <c r="AA1610" s="5" t="s">
        <v>35</v>
      </c>
      <c r="AD1610" s="5" t="s">
        <v>36</v>
      </c>
      <c r="AE1610" s="5">
        <v>508.47</v>
      </c>
      <c r="AF1610" s="5">
        <v>0</v>
      </c>
      <c r="AG1610" s="5">
        <v>91.53</v>
      </c>
      <c r="AH1610" s="5">
        <f t="shared" si="273"/>
        <v>600</v>
      </c>
    </row>
    <row r="1611" spans="1:34" x14ac:dyDescent="0.25">
      <c r="A1611" s="5">
        <v>1596</v>
      </c>
      <c r="B1611" s="5" t="s">
        <v>49</v>
      </c>
      <c r="C1611" s="5" t="s">
        <v>30</v>
      </c>
      <c r="D1611" s="5" t="s">
        <v>2017</v>
      </c>
      <c r="E1611" s="15" t="str">
        <f t="shared" si="274"/>
        <v>B003</v>
      </c>
      <c r="F1611" s="15" t="str">
        <f t="shared" si="264"/>
        <v>12412</v>
      </c>
      <c r="G1611" s="15" t="str">
        <f t="shared" si="265"/>
        <v>3-1</v>
      </c>
      <c r="H1611" s="5" t="s">
        <v>1986</v>
      </c>
      <c r="I1611" s="5">
        <f t="shared" si="266"/>
        <v>1</v>
      </c>
      <c r="J1611" s="5">
        <f t="shared" si="267"/>
        <v>2022</v>
      </c>
      <c r="K1611" s="5">
        <f t="shared" si="268"/>
        <v>17</v>
      </c>
      <c r="L1611" s="7">
        <f t="shared" si="269"/>
        <v>44578</v>
      </c>
      <c r="M1611" s="5" t="s">
        <v>1986</v>
      </c>
      <c r="U1611" s="5" t="s">
        <v>33</v>
      </c>
      <c r="V1611" s="5" t="str">
        <f t="shared" si="270"/>
        <v>clientes - varios</v>
      </c>
      <c r="W1611" s="5" t="str">
        <f t="shared" si="271"/>
        <v>CLIENTES - VARIOS</v>
      </c>
      <c r="X1611" s="5" t="str">
        <f t="shared" si="272"/>
        <v>Clientes - Varios</v>
      </c>
      <c r="Y1611" s="5">
        <v>99999999</v>
      </c>
      <c r="Z1611" s="5" t="s">
        <v>34</v>
      </c>
      <c r="AA1611" s="5" t="s">
        <v>35</v>
      </c>
      <c r="AD1611" s="5" t="s">
        <v>36</v>
      </c>
      <c r="AE1611" s="5">
        <v>508.47</v>
      </c>
      <c r="AF1611" s="5">
        <v>0</v>
      </c>
      <c r="AG1611" s="5">
        <v>91.53</v>
      </c>
      <c r="AH1611" s="5">
        <f t="shared" si="273"/>
        <v>600</v>
      </c>
    </row>
    <row r="1612" spans="1:34" x14ac:dyDescent="0.25">
      <c r="A1612" s="5">
        <v>1597</v>
      </c>
      <c r="B1612" s="5" t="s">
        <v>49</v>
      </c>
      <c r="C1612" s="5" t="s">
        <v>30</v>
      </c>
      <c r="D1612" s="5" t="s">
        <v>2018</v>
      </c>
      <c r="E1612" s="15" t="str">
        <f t="shared" si="274"/>
        <v>B003</v>
      </c>
      <c r="F1612" s="15" t="str">
        <f t="shared" si="264"/>
        <v>12411</v>
      </c>
      <c r="G1612" s="15" t="str">
        <f t="shared" si="265"/>
        <v>3-1</v>
      </c>
      <c r="H1612" s="5" t="s">
        <v>1986</v>
      </c>
      <c r="I1612" s="5">
        <f t="shared" si="266"/>
        <v>1</v>
      </c>
      <c r="J1612" s="5">
        <f t="shared" si="267"/>
        <v>2022</v>
      </c>
      <c r="K1612" s="5">
        <f t="shared" si="268"/>
        <v>17</v>
      </c>
      <c r="L1612" s="7">
        <f t="shared" si="269"/>
        <v>44578</v>
      </c>
      <c r="M1612" s="5" t="s">
        <v>1986</v>
      </c>
      <c r="U1612" s="5" t="s">
        <v>33</v>
      </c>
      <c r="V1612" s="5" t="str">
        <f t="shared" si="270"/>
        <v>clientes - varios</v>
      </c>
      <c r="W1612" s="5" t="str">
        <f t="shared" si="271"/>
        <v>CLIENTES - VARIOS</v>
      </c>
      <c r="X1612" s="5" t="str">
        <f t="shared" si="272"/>
        <v>Clientes - Varios</v>
      </c>
      <c r="Y1612" s="5">
        <v>99999999</v>
      </c>
      <c r="Z1612" s="5" t="s">
        <v>34</v>
      </c>
      <c r="AA1612" s="5" t="s">
        <v>35</v>
      </c>
      <c r="AD1612" s="5" t="s">
        <v>36</v>
      </c>
      <c r="AE1612" s="5">
        <v>508.47</v>
      </c>
      <c r="AF1612" s="5">
        <v>0</v>
      </c>
      <c r="AG1612" s="5">
        <v>91.53</v>
      </c>
      <c r="AH1612" s="5">
        <f t="shared" si="273"/>
        <v>600</v>
      </c>
    </row>
    <row r="1613" spans="1:34" x14ac:dyDescent="0.25">
      <c r="A1613" s="5">
        <v>1598</v>
      </c>
      <c r="B1613" s="5" t="s">
        <v>49</v>
      </c>
      <c r="C1613" s="5" t="s">
        <v>30</v>
      </c>
      <c r="D1613" s="5" t="s">
        <v>2019</v>
      </c>
      <c r="E1613" s="15" t="str">
        <f t="shared" si="274"/>
        <v>B003</v>
      </c>
      <c r="F1613" s="15" t="str">
        <f t="shared" si="264"/>
        <v>12410</v>
      </c>
      <c r="G1613" s="15" t="str">
        <f t="shared" si="265"/>
        <v>3-1</v>
      </c>
      <c r="H1613" s="5" t="s">
        <v>1986</v>
      </c>
      <c r="I1613" s="5">
        <f t="shared" si="266"/>
        <v>1</v>
      </c>
      <c r="J1613" s="5">
        <f t="shared" si="267"/>
        <v>2022</v>
      </c>
      <c r="K1613" s="5">
        <f t="shared" si="268"/>
        <v>17</v>
      </c>
      <c r="L1613" s="7">
        <f t="shared" si="269"/>
        <v>44578</v>
      </c>
      <c r="M1613" s="5" t="s">
        <v>1986</v>
      </c>
      <c r="U1613" s="5" t="s">
        <v>33</v>
      </c>
      <c r="V1613" s="5" t="str">
        <f t="shared" si="270"/>
        <v>clientes - varios</v>
      </c>
      <c r="W1613" s="5" t="str">
        <f t="shared" si="271"/>
        <v>CLIENTES - VARIOS</v>
      </c>
      <c r="X1613" s="5" t="str">
        <f t="shared" si="272"/>
        <v>Clientes - Varios</v>
      </c>
      <c r="Y1613" s="5">
        <v>99999999</v>
      </c>
      <c r="Z1613" s="5" t="s">
        <v>34</v>
      </c>
      <c r="AA1613" s="5" t="s">
        <v>35</v>
      </c>
      <c r="AD1613" s="5" t="s">
        <v>36</v>
      </c>
      <c r="AE1613" s="5">
        <v>508.47</v>
      </c>
      <c r="AF1613" s="5">
        <v>0</v>
      </c>
      <c r="AG1613" s="5">
        <v>91.53</v>
      </c>
      <c r="AH1613" s="5">
        <f t="shared" si="273"/>
        <v>600</v>
      </c>
    </row>
    <row r="1614" spans="1:34" x14ac:dyDescent="0.25">
      <c r="A1614" s="5">
        <v>1599</v>
      </c>
      <c r="B1614" s="5" t="s">
        <v>55</v>
      </c>
      <c r="C1614" s="5" t="s">
        <v>30</v>
      </c>
      <c r="D1614" s="5" t="s">
        <v>2020</v>
      </c>
      <c r="E1614" s="15" t="str">
        <f t="shared" si="274"/>
        <v>B002</v>
      </c>
      <c r="F1614" s="15" t="str">
        <f t="shared" si="264"/>
        <v>15887</v>
      </c>
      <c r="G1614" s="15" t="str">
        <f t="shared" si="265"/>
        <v>2-1</v>
      </c>
      <c r="H1614" s="5" t="s">
        <v>1986</v>
      </c>
      <c r="I1614" s="5">
        <f t="shared" si="266"/>
        <v>1</v>
      </c>
      <c r="J1614" s="5">
        <f t="shared" si="267"/>
        <v>2022</v>
      </c>
      <c r="K1614" s="5">
        <f t="shared" si="268"/>
        <v>17</v>
      </c>
      <c r="L1614" s="7">
        <f t="shared" si="269"/>
        <v>44578</v>
      </c>
      <c r="M1614" s="5" t="s">
        <v>1986</v>
      </c>
      <c r="U1614" s="5" t="s">
        <v>33</v>
      </c>
      <c r="V1614" s="5" t="str">
        <f t="shared" si="270"/>
        <v>clientes - varios</v>
      </c>
      <c r="W1614" s="5" t="str">
        <f t="shared" si="271"/>
        <v>CLIENTES - VARIOS</v>
      </c>
      <c r="X1614" s="5" t="str">
        <f t="shared" si="272"/>
        <v>Clientes - Varios</v>
      </c>
      <c r="Y1614" s="5">
        <v>99999999</v>
      </c>
      <c r="Z1614" s="5" t="s">
        <v>34</v>
      </c>
      <c r="AA1614" s="5" t="s">
        <v>35</v>
      </c>
      <c r="AD1614" s="5" t="s">
        <v>36</v>
      </c>
      <c r="AE1614" s="5">
        <v>508.47</v>
      </c>
      <c r="AF1614" s="5">
        <v>0</v>
      </c>
      <c r="AG1614" s="5">
        <v>91.53</v>
      </c>
      <c r="AH1614" s="5">
        <f t="shared" si="273"/>
        <v>600</v>
      </c>
    </row>
    <row r="1615" spans="1:34" x14ac:dyDescent="0.25">
      <c r="A1615" s="5">
        <v>1600</v>
      </c>
      <c r="B1615" s="5" t="s">
        <v>55</v>
      </c>
      <c r="C1615" s="5" t="s">
        <v>30</v>
      </c>
      <c r="D1615" s="5" t="s">
        <v>2021</v>
      </c>
      <c r="E1615" s="15" t="str">
        <f t="shared" si="274"/>
        <v>B002</v>
      </c>
      <c r="F1615" s="15" t="str">
        <f t="shared" si="264"/>
        <v>15886</v>
      </c>
      <c r="G1615" s="15" t="str">
        <f t="shared" si="265"/>
        <v>2-1</v>
      </c>
      <c r="H1615" s="5" t="s">
        <v>1986</v>
      </c>
      <c r="I1615" s="5">
        <f t="shared" si="266"/>
        <v>1</v>
      </c>
      <c r="J1615" s="5">
        <f t="shared" si="267"/>
        <v>2022</v>
      </c>
      <c r="K1615" s="5">
        <f t="shared" si="268"/>
        <v>17</v>
      </c>
      <c r="L1615" s="7">
        <f t="shared" si="269"/>
        <v>44578</v>
      </c>
      <c r="M1615" s="5" t="s">
        <v>1986</v>
      </c>
      <c r="U1615" s="5" t="s">
        <v>33</v>
      </c>
      <c r="V1615" s="5" t="str">
        <f t="shared" si="270"/>
        <v>clientes - varios</v>
      </c>
      <c r="W1615" s="5" t="str">
        <f t="shared" si="271"/>
        <v>CLIENTES - VARIOS</v>
      </c>
      <c r="X1615" s="5" t="str">
        <f t="shared" si="272"/>
        <v>Clientes - Varios</v>
      </c>
      <c r="Y1615" s="5">
        <v>99999999</v>
      </c>
      <c r="Z1615" s="5" t="s">
        <v>34</v>
      </c>
      <c r="AA1615" s="5" t="s">
        <v>35</v>
      </c>
      <c r="AD1615" s="5" t="s">
        <v>36</v>
      </c>
      <c r="AE1615" s="5">
        <v>508.47</v>
      </c>
      <c r="AF1615" s="5">
        <v>0</v>
      </c>
      <c r="AG1615" s="5">
        <v>91.53</v>
      </c>
      <c r="AH1615" s="5">
        <f t="shared" si="273"/>
        <v>600</v>
      </c>
    </row>
    <row r="1616" spans="1:34" x14ac:dyDescent="0.25">
      <c r="A1616" s="5">
        <v>1601</v>
      </c>
      <c r="B1616" s="5" t="s">
        <v>55</v>
      </c>
      <c r="C1616" s="5" t="s">
        <v>30</v>
      </c>
      <c r="D1616" s="5" t="s">
        <v>2022</v>
      </c>
      <c r="E1616" s="15" t="str">
        <f t="shared" si="274"/>
        <v>B002</v>
      </c>
      <c r="F1616" s="15" t="str">
        <f t="shared" si="264"/>
        <v>15885</v>
      </c>
      <c r="G1616" s="15" t="str">
        <f t="shared" si="265"/>
        <v>2-1</v>
      </c>
      <c r="H1616" s="5" t="s">
        <v>1986</v>
      </c>
      <c r="I1616" s="5">
        <f t="shared" si="266"/>
        <v>1</v>
      </c>
      <c r="J1616" s="5">
        <f t="shared" si="267"/>
        <v>2022</v>
      </c>
      <c r="K1616" s="5">
        <f t="shared" si="268"/>
        <v>17</v>
      </c>
      <c r="L1616" s="7">
        <f t="shared" si="269"/>
        <v>44578</v>
      </c>
      <c r="M1616" s="5" t="s">
        <v>1986</v>
      </c>
      <c r="U1616" s="5" t="s">
        <v>33</v>
      </c>
      <c r="V1616" s="5" t="str">
        <f t="shared" si="270"/>
        <v>clientes - varios</v>
      </c>
      <c r="W1616" s="5" t="str">
        <f t="shared" si="271"/>
        <v>CLIENTES - VARIOS</v>
      </c>
      <c r="X1616" s="5" t="str">
        <f t="shared" si="272"/>
        <v>Clientes - Varios</v>
      </c>
      <c r="Y1616" s="5">
        <v>99999999</v>
      </c>
      <c r="Z1616" s="5" t="s">
        <v>34</v>
      </c>
      <c r="AA1616" s="5" t="s">
        <v>35</v>
      </c>
      <c r="AD1616" s="5" t="s">
        <v>36</v>
      </c>
      <c r="AE1616" s="5">
        <v>508.47</v>
      </c>
      <c r="AF1616" s="5">
        <v>0</v>
      </c>
      <c r="AG1616" s="5">
        <v>91.53</v>
      </c>
      <c r="AH1616" s="5">
        <f t="shared" si="273"/>
        <v>600</v>
      </c>
    </row>
    <row r="1617" spans="1:34" x14ac:dyDescent="0.25">
      <c r="A1617" s="5">
        <v>1602</v>
      </c>
      <c r="B1617" s="5" t="s">
        <v>55</v>
      </c>
      <c r="C1617" s="5" t="s">
        <v>30</v>
      </c>
      <c r="D1617" s="5" t="s">
        <v>2023</v>
      </c>
      <c r="E1617" s="15" t="str">
        <f t="shared" si="274"/>
        <v>B002</v>
      </c>
      <c r="F1617" s="15" t="str">
        <f t="shared" ref="F1617:F1680" si="275">IF(LEFT(RIGHT(D1617,5),1)="-",RIGHT(D1617,4),RIGHT(D1617,5))</f>
        <v>15884</v>
      </c>
      <c r="G1617" s="15" t="str">
        <f t="shared" ref="G1617:G1680" si="276">MID(D1617,4,3)</f>
        <v>2-1</v>
      </c>
      <c r="H1617" s="5" t="s">
        <v>1986</v>
      </c>
      <c r="I1617" s="5">
        <f t="shared" ref="I1617:I1680" si="277">MONTH(H1617)</f>
        <v>1</v>
      </c>
      <c r="J1617" s="5">
        <f t="shared" ref="J1617:J1680" si="278">YEAR(H1617)</f>
        <v>2022</v>
      </c>
      <c r="K1617" s="5">
        <f t="shared" ref="K1617:K1680" si="279">DAY(H1617)</f>
        <v>17</v>
      </c>
      <c r="L1617" s="7">
        <f t="shared" ref="L1617:L1680" si="280">DATE(J1617,I1617,K1617)</f>
        <v>44578</v>
      </c>
      <c r="M1617" s="5" t="s">
        <v>1986</v>
      </c>
      <c r="U1617" s="5" t="s">
        <v>33</v>
      </c>
      <c r="V1617" s="5" t="str">
        <f t="shared" ref="V1617:V1680" si="281">LOWER(U1617)</f>
        <v>clientes - varios</v>
      </c>
      <c r="W1617" s="5" t="str">
        <f t="shared" ref="W1617:W1680" si="282">UPPER(U1617)</f>
        <v>CLIENTES - VARIOS</v>
      </c>
      <c r="X1617" s="5" t="str">
        <f t="shared" ref="X1617:X1680" si="283">PROPER(W1617)</f>
        <v>Clientes - Varios</v>
      </c>
      <c r="Y1617" s="5">
        <v>99999999</v>
      </c>
      <c r="Z1617" s="5" t="s">
        <v>34</v>
      </c>
      <c r="AA1617" s="5" t="s">
        <v>35</v>
      </c>
      <c r="AD1617" s="5" t="s">
        <v>36</v>
      </c>
      <c r="AE1617" s="5">
        <v>508.47</v>
      </c>
      <c r="AF1617" s="5">
        <v>0</v>
      </c>
      <c r="AG1617" s="5">
        <v>91.53</v>
      </c>
      <c r="AH1617" s="5">
        <f t="shared" ref="AH1617:AH1680" si="284">AE1617+AG1617</f>
        <v>600</v>
      </c>
    </row>
    <row r="1618" spans="1:34" x14ac:dyDescent="0.25">
      <c r="A1618" s="5">
        <v>1603</v>
      </c>
      <c r="B1618" s="5" t="s">
        <v>29</v>
      </c>
      <c r="C1618" s="5" t="s">
        <v>30</v>
      </c>
      <c r="D1618" s="5" t="s">
        <v>2024</v>
      </c>
      <c r="E1618" s="15" t="str">
        <f t="shared" ref="E1618:E1681" si="285">LEFT(D1618,4)</f>
        <v>B001</v>
      </c>
      <c r="F1618" s="15" t="str">
        <f t="shared" si="275"/>
        <v>16890</v>
      </c>
      <c r="G1618" s="15" t="str">
        <f t="shared" si="276"/>
        <v>1-1</v>
      </c>
      <c r="H1618" s="5" t="s">
        <v>1986</v>
      </c>
      <c r="I1618" s="5">
        <f t="shared" si="277"/>
        <v>1</v>
      </c>
      <c r="J1618" s="5">
        <f t="shared" si="278"/>
        <v>2022</v>
      </c>
      <c r="K1618" s="5">
        <f t="shared" si="279"/>
        <v>17</v>
      </c>
      <c r="L1618" s="7">
        <f t="shared" si="280"/>
        <v>44578</v>
      </c>
      <c r="M1618" s="5" t="s">
        <v>1986</v>
      </c>
      <c r="U1618" s="5" t="s">
        <v>33</v>
      </c>
      <c r="V1618" s="5" t="str">
        <f t="shared" si="281"/>
        <v>clientes - varios</v>
      </c>
      <c r="W1618" s="5" t="str">
        <f t="shared" si="282"/>
        <v>CLIENTES - VARIOS</v>
      </c>
      <c r="X1618" s="5" t="str">
        <f t="shared" si="283"/>
        <v>Clientes - Varios</v>
      </c>
      <c r="Y1618" s="5">
        <v>99999999</v>
      </c>
      <c r="Z1618" s="5" t="s">
        <v>34</v>
      </c>
      <c r="AA1618" s="5" t="s">
        <v>35</v>
      </c>
      <c r="AD1618" s="5" t="s">
        <v>36</v>
      </c>
      <c r="AE1618" s="5">
        <v>423.73</v>
      </c>
      <c r="AF1618" s="5">
        <v>0</v>
      </c>
      <c r="AG1618" s="5">
        <v>76.27</v>
      </c>
      <c r="AH1618" s="5">
        <f t="shared" si="284"/>
        <v>500</v>
      </c>
    </row>
    <row r="1619" spans="1:34" x14ac:dyDescent="0.25">
      <c r="A1619" s="5">
        <v>1604</v>
      </c>
      <c r="B1619" s="5" t="s">
        <v>29</v>
      </c>
      <c r="C1619" s="5" t="s">
        <v>30</v>
      </c>
      <c r="D1619" s="5" t="s">
        <v>2025</v>
      </c>
      <c r="E1619" s="15" t="str">
        <f t="shared" si="285"/>
        <v>B001</v>
      </c>
      <c r="F1619" s="15" t="str">
        <f t="shared" si="275"/>
        <v>16889</v>
      </c>
      <c r="G1619" s="15" t="str">
        <f t="shared" si="276"/>
        <v>1-1</v>
      </c>
      <c r="H1619" s="5" t="s">
        <v>1986</v>
      </c>
      <c r="I1619" s="5">
        <f t="shared" si="277"/>
        <v>1</v>
      </c>
      <c r="J1619" s="5">
        <f t="shared" si="278"/>
        <v>2022</v>
      </c>
      <c r="K1619" s="5">
        <f t="shared" si="279"/>
        <v>17</v>
      </c>
      <c r="L1619" s="7">
        <f t="shared" si="280"/>
        <v>44578</v>
      </c>
      <c r="M1619" s="5" t="s">
        <v>1986</v>
      </c>
      <c r="U1619" s="5" t="s">
        <v>33</v>
      </c>
      <c r="V1619" s="5" t="str">
        <f t="shared" si="281"/>
        <v>clientes - varios</v>
      </c>
      <c r="W1619" s="5" t="str">
        <f t="shared" si="282"/>
        <v>CLIENTES - VARIOS</v>
      </c>
      <c r="X1619" s="5" t="str">
        <f t="shared" si="283"/>
        <v>Clientes - Varios</v>
      </c>
      <c r="Y1619" s="5">
        <v>99999999</v>
      </c>
      <c r="Z1619" s="5" t="s">
        <v>34</v>
      </c>
      <c r="AA1619" s="5" t="s">
        <v>35</v>
      </c>
      <c r="AD1619" s="5" t="s">
        <v>36</v>
      </c>
      <c r="AE1619" s="5">
        <v>508.47</v>
      </c>
      <c r="AF1619" s="5">
        <v>0</v>
      </c>
      <c r="AG1619" s="5">
        <v>91.53</v>
      </c>
      <c r="AH1619" s="5">
        <f t="shared" si="284"/>
        <v>600</v>
      </c>
    </row>
    <row r="1620" spans="1:34" x14ac:dyDescent="0.25">
      <c r="A1620" s="5">
        <v>1605</v>
      </c>
      <c r="B1620" s="5" t="s">
        <v>29</v>
      </c>
      <c r="C1620" s="5" t="s">
        <v>30</v>
      </c>
      <c r="D1620" s="5" t="s">
        <v>2026</v>
      </c>
      <c r="E1620" s="15" t="str">
        <f t="shared" si="285"/>
        <v>B001</v>
      </c>
      <c r="F1620" s="15" t="str">
        <f t="shared" si="275"/>
        <v>16888</v>
      </c>
      <c r="G1620" s="15" t="str">
        <f t="shared" si="276"/>
        <v>1-1</v>
      </c>
      <c r="H1620" s="5" t="s">
        <v>1986</v>
      </c>
      <c r="I1620" s="5">
        <f t="shared" si="277"/>
        <v>1</v>
      </c>
      <c r="J1620" s="5">
        <f t="shared" si="278"/>
        <v>2022</v>
      </c>
      <c r="K1620" s="5">
        <f t="shared" si="279"/>
        <v>17</v>
      </c>
      <c r="L1620" s="7">
        <f t="shared" si="280"/>
        <v>44578</v>
      </c>
      <c r="M1620" s="5" t="s">
        <v>1986</v>
      </c>
      <c r="U1620" s="5" t="s">
        <v>33</v>
      </c>
      <c r="V1620" s="5" t="str">
        <f t="shared" si="281"/>
        <v>clientes - varios</v>
      </c>
      <c r="W1620" s="5" t="str">
        <f t="shared" si="282"/>
        <v>CLIENTES - VARIOS</v>
      </c>
      <c r="X1620" s="5" t="str">
        <f t="shared" si="283"/>
        <v>Clientes - Varios</v>
      </c>
      <c r="Y1620" s="5">
        <v>99999999</v>
      </c>
      <c r="Z1620" s="5" t="s">
        <v>34</v>
      </c>
      <c r="AA1620" s="5" t="s">
        <v>35</v>
      </c>
      <c r="AD1620" s="5" t="s">
        <v>36</v>
      </c>
      <c r="AE1620" s="5">
        <v>508.47</v>
      </c>
      <c r="AF1620" s="5">
        <v>0</v>
      </c>
      <c r="AG1620" s="5">
        <v>91.53</v>
      </c>
      <c r="AH1620" s="5">
        <f t="shared" si="284"/>
        <v>600</v>
      </c>
    </row>
    <row r="1621" spans="1:34" x14ac:dyDescent="0.25">
      <c r="A1621" s="5">
        <v>1606</v>
      </c>
      <c r="B1621" s="5" t="s">
        <v>29</v>
      </c>
      <c r="C1621" s="5" t="s">
        <v>30</v>
      </c>
      <c r="D1621" s="5" t="s">
        <v>2027</v>
      </c>
      <c r="E1621" s="15" t="str">
        <f t="shared" si="285"/>
        <v>B001</v>
      </c>
      <c r="F1621" s="15" t="str">
        <f t="shared" si="275"/>
        <v>16887</v>
      </c>
      <c r="G1621" s="15" t="str">
        <f t="shared" si="276"/>
        <v>1-1</v>
      </c>
      <c r="H1621" s="5" t="s">
        <v>1986</v>
      </c>
      <c r="I1621" s="5">
        <f t="shared" si="277"/>
        <v>1</v>
      </c>
      <c r="J1621" s="5">
        <f t="shared" si="278"/>
        <v>2022</v>
      </c>
      <c r="K1621" s="5">
        <f t="shared" si="279"/>
        <v>17</v>
      </c>
      <c r="L1621" s="7">
        <f t="shared" si="280"/>
        <v>44578</v>
      </c>
      <c r="M1621" s="5" t="s">
        <v>1986</v>
      </c>
      <c r="U1621" s="5" t="s">
        <v>33</v>
      </c>
      <c r="V1621" s="5" t="str">
        <f t="shared" si="281"/>
        <v>clientes - varios</v>
      </c>
      <c r="W1621" s="5" t="str">
        <f t="shared" si="282"/>
        <v>CLIENTES - VARIOS</v>
      </c>
      <c r="X1621" s="5" t="str">
        <f t="shared" si="283"/>
        <v>Clientes - Varios</v>
      </c>
      <c r="Y1621" s="5">
        <v>99999999</v>
      </c>
      <c r="Z1621" s="5" t="s">
        <v>34</v>
      </c>
      <c r="AA1621" s="5" t="s">
        <v>35</v>
      </c>
      <c r="AD1621" s="5" t="s">
        <v>36</v>
      </c>
      <c r="AE1621" s="5">
        <v>508.47</v>
      </c>
      <c r="AF1621" s="5">
        <v>0</v>
      </c>
      <c r="AG1621" s="5">
        <v>91.53</v>
      </c>
      <c r="AH1621" s="5">
        <f t="shared" si="284"/>
        <v>600</v>
      </c>
    </row>
    <row r="1622" spans="1:34" x14ac:dyDescent="0.25">
      <c r="A1622" s="5">
        <v>1607</v>
      </c>
      <c r="B1622" s="5" t="s">
        <v>29</v>
      </c>
      <c r="C1622" s="5" t="s">
        <v>30</v>
      </c>
      <c r="D1622" s="5" t="s">
        <v>2028</v>
      </c>
      <c r="E1622" s="15" t="str">
        <f t="shared" si="285"/>
        <v>B001</v>
      </c>
      <c r="F1622" s="15" t="str">
        <f t="shared" si="275"/>
        <v>16886</v>
      </c>
      <c r="G1622" s="15" t="str">
        <f t="shared" si="276"/>
        <v>1-1</v>
      </c>
      <c r="H1622" s="5" t="s">
        <v>1986</v>
      </c>
      <c r="I1622" s="5">
        <f t="shared" si="277"/>
        <v>1</v>
      </c>
      <c r="J1622" s="5">
        <f t="shared" si="278"/>
        <v>2022</v>
      </c>
      <c r="K1622" s="5">
        <f t="shared" si="279"/>
        <v>17</v>
      </c>
      <c r="L1622" s="7">
        <f t="shared" si="280"/>
        <v>44578</v>
      </c>
      <c r="M1622" s="5" t="s">
        <v>1986</v>
      </c>
      <c r="U1622" s="5" t="s">
        <v>33</v>
      </c>
      <c r="V1622" s="5" t="str">
        <f t="shared" si="281"/>
        <v>clientes - varios</v>
      </c>
      <c r="W1622" s="5" t="str">
        <f t="shared" si="282"/>
        <v>CLIENTES - VARIOS</v>
      </c>
      <c r="X1622" s="5" t="str">
        <f t="shared" si="283"/>
        <v>Clientes - Varios</v>
      </c>
      <c r="Y1622" s="5">
        <v>99999999</v>
      </c>
      <c r="Z1622" s="5" t="s">
        <v>34</v>
      </c>
      <c r="AA1622" s="5" t="s">
        <v>35</v>
      </c>
      <c r="AD1622" s="5" t="s">
        <v>36</v>
      </c>
      <c r="AE1622" s="5">
        <v>508.47</v>
      </c>
      <c r="AF1622" s="5">
        <v>0</v>
      </c>
      <c r="AG1622" s="5">
        <v>91.53</v>
      </c>
      <c r="AH1622" s="5">
        <f t="shared" si="284"/>
        <v>600</v>
      </c>
    </row>
    <row r="1623" spans="1:34" x14ac:dyDescent="0.25">
      <c r="A1623" s="5">
        <v>1608</v>
      </c>
      <c r="B1623" s="5" t="s">
        <v>29</v>
      </c>
      <c r="C1623" s="5" t="s">
        <v>30</v>
      </c>
      <c r="D1623" s="5" t="s">
        <v>2029</v>
      </c>
      <c r="E1623" s="15" t="str">
        <f t="shared" si="285"/>
        <v>B001</v>
      </c>
      <c r="F1623" s="15" t="str">
        <f t="shared" si="275"/>
        <v>16885</v>
      </c>
      <c r="G1623" s="15" t="str">
        <f t="shared" si="276"/>
        <v>1-1</v>
      </c>
      <c r="H1623" s="5" t="s">
        <v>1986</v>
      </c>
      <c r="I1623" s="5">
        <f t="shared" si="277"/>
        <v>1</v>
      </c>
      <c r="J1623" s="5">
        <f t="shared" si="278"/>
        <v>2022</v>
      </c>
      <c r="K1623" s="5">
        <f t="shared" si="279"/>
        <v>17</v>
      </c>
      <c r="L1623" s="7">
        <f t="shared" si="280"/>
        <v>44578</v>
      </c>
      <c r="M1623" s="5" t="s">
        <v>1986</v>
      </c>
      <c r="U1623" s="5" t="s">
        <v>33</v>
      </c>
      <c r="V1623" s="5" t="str">
        <f t="shared" si="281"/>
        <v>clientes - varios</v>
      </c>
      <c r="W1623" s="5" t="str">
        <f t="shared" si="282"/>
        <v>CLIENTES - VARIOS</v>
      </c>
      <c r="X1623" s="5" t="str">
        <f t="shared" si="283"/>
        <v>Clientes - Varios</v>
      </c>
      <c r="Y1623" s="5">
        <v>99999999</v>
      </c>
      <c r="Z1623" s="5" t="s">
        <v>34</v>
      </c>
      <c r="AA1623" s="5" t="s">
        <v>35</v>
      </c>
      <c r="AD1623" s="5" t="s">
        <v>36</v>
      </c>
      <c r="AE1623" s="5">
        <v>101.69</v>
      </c>
      <c r="AF1623" s="5">
        <v>0</v>
      </c>
      <c r="AG1623" s="5">
        <v>18.3</v>
      </c>
      <c r="AH1623" s="5">
        <f t="shared" si="284"/>
        <v>119.99</v>
      </c>
    </row>
    <row r="1624" spans="1:34" x14ac:dyDescent="0.25">
      <c r="A1624" s="5">
        <v>1609</v>
      </c>
      <c r="B1624" s="5" t="s">
        <v>29</v>
      </c>
      <c r="C1624" s="5" t="s">
        <v>30</v>
      </c>
      <c r="D1624" s="5" t="s">
        <v>2030</v>
      </c>
      <c r="E1624" s="15" t="str">
        <f t="shared" si="285"/>
        <v>B001</v>
      </c>
      <c r="F1624" s="15" t="str">
        <f t="shared" si="275"/>
        <v>16884</v>
      </c>
      <c r="G1624" s="15" t="str">
        <f t="shared" si="276"/>
        <v>1-1</v>
      </c>
      <c r="H1624" s="5" t="s">
        <v>1986</v>
      </c>
      <c r="I1624" s="5">
        <f t="shared" si="277"/>
        <v>1</v>
      </c>
      <c r="J1624" s="5">
        <f t="shared" si="278"/>
        <v>2022</v>
      </c>
      <c r="K1624" s="5">
        <f t="shared" si="279"/>
        <v>17</v>
      </c>
      <c r="L1624" s="7">
        <f t="shared" si="280"/>
        <v>44578</v>
      </c>
      <c r="M1624" s="5" t="s">
        <v>1986</v>
      </c>
      <c r="U1624" s="5" t="s">
        <v>33</v>
      </c>
      <c r="V1624" s="5" t="str">
        <f t="shared" si="281"/>
        <v>clientes - varios</v>
      </c>
      <c r="W1624" s="5" t="str">
        <f t="shared" si="282"/>
        <v>CLIENTES - VARIOS</v>
      </c>
      <c r="X1624" s="5" t="str">
        <f t="shared" si="283"/>
        <v>Clientes - Varios</v>
      </c>
      <c r="Y1624" s="5">
        <v>99999999</v>
      </c>
      <c r="Z1624" s="5" t="s">
        <v>34</v>
      </c>
      <c r="AA1624" s="5" t="s">
        <v>35</v>
      </c>
      <c r="AD1624" s="5" t="s">
        <v>36</v>
      </c>
      <c r="AE1624" s="5">
        <v>136.94999999999999</v>
      </c>
      <c r="AF1624" s="5">
        <v>0</v>
      </c>
      <c r="AG1624" s="5">
        <v>24.65</v>
      </c>
      <c r="AH1624" s="5">
        <f t="shared" si="284"/>
        <v>161.6</v>
      </c>
    </row>
    <row r="1625" spans="1:34" x14ac:dyDescent="0.25">
      <c r="A1625" s="5">
        <v>1610</v>
      </c>
      <c r="B1625" s="5" t="s">
        <v>29</v>
      </c>
      <c r="C1625" s="5" t="s">
        <v>30</v>
      </c>
      <c r="D1625" s="5" t="s">
        <v>2031</v>
      </c>
      <c r="E1625" s="15" t="str">
        <f t="shared" si="285"/>
        <v>B001</v>
      </c>
      <c r="F1625" s="15" t="str">
        <f t="shared" si="275"/>
        <v>16883</v>
      </c>
      <c r="G1625" s="15" t="str">
        <f t="shared" si="276"/>
        <v>1-1</v>
      </c>
      <c r="H1625" s="5" t="s">
        <v>2032</v>
      </c>
      <c r="I1625" s="5">
        <f t="shared" si="277"/>
        <v>1</v>
      </c>
      <c r="J1625" s="5">
        <f t="shared" si="278"/>
        <v>2022</v>
      </c>
      <c r="K1625" s="5">
        <f t="shared" si="279"/>
        <v>16</v>
      </c>
      <c r="L1625" s="7">
        <f t="shared" si="280"/>
        <v>44577</v>
      </c>
      <c r="M1625" s="5" t="s">
        <v>2032</v>
      </c>
      <c r="U1625" s="5" t="s">
        <v>33</v>
      </c>
      <c r="V1625" s="5" t="str">
        <f t="shared" si="281"/>
        <v>clientes - varios</v>
      </c>
      <c r="W1625" s="5" t="str">
        <f t="shared" si="282"/>
        <v>CLIENTES - VARIOS</v>
      </c>
      <c r="X1625" s="5" t="str">
        <f t="shared" si="283"/>
        <v>Clientes - Varios</v>
      </c>
      <c r="Y1625" s="5">
        <v>99999999</v>
      </c>
      <c r="Z1625" s="5" t="s">
        <v>34</v>
      </c>
      <c r="AA1625" s="5" t="s">
        <v>35</v>
      </c>
      <c r="AD1625" s="5" t="s">
        <v>36</v>
      </c>
      <c r="AE1625" s="5">
        <v>94.49</v>
      </c>
      <c r="AF1625" s="5">
        <v>0</v>
      </c>
      <c r="AG1625" s="5">
        <v>17.010000000000002</v>
      </c>
      <c r="AH1625" s="5">
        <f t="shared" si="284"/>
        <v>111.5</v>
      </c>
    </row>
    <row r="1626" spans="1:34" x14ac:dyDescent="0.25">
      <c r="A1626" s="5">
        <v>1611</v>
      </c>
      <c r="B1626" s="5" t="s">
        <v>49</v>
      </c>
      <c r="C1626" s="5" t="s">
        <v>38</v>
      </c>
      <c r="D1626" s="5" t="s">
        <v>2033</v>
      </c>
      <c r="E1626" s="15" t="str">
        <f t="shared" si="285"/>
        <v>F003</v>
      </c>
      <c r="F1626" s="15" t="str">
        <f t="shared" si="275"/>
        <v>2049</v>
      </c>
      <c r="G1626" s="15" t="str">
        <f t="shared" si="276"/>
        <v>3-2</v>
      </c>
      <c r="H1626" s="5" t="s">
        <v>2032</v>
      </c>
      <c r="I1626" s="5">
        <f t="shared" si="277"/>
        <v>1</v>
      </c>
      <c r="J1626" s="5">
        <f t="shared" si="278"/>
        <v>2022</v>
      </c>
      <c r="K1626" s="5">
        <f t="shared" si="279"/>
        <v>16</v>
      </c>
      <c r="L1626" s="7">
        <f t="shared" si="280"/>
        <v>44577</v>
      </c>
      <c r="M1626" s="5" t="s">
        <v>2032</v>
      </c>
      <c r="R1626" s="5" t="s">
        <v>1826</v>
      </c>
      <c r="S1626" s="5" t="s">
        <v>168</v>
      </c>
      <c r="T1626" s="5" t="s">
        <v>169</v>
      </c>
      <c r="U1626" s="5" t="s">
        <v>1827</v>
      </c>
      <c r="V1626" s="5" t="str">
        <f t="shared" si="281"/>
        <v>m &amp; l construcciones e.i.r.l.</v>
      </c>
      <c r="W1626" s="5" t="str">
        <f t="shared" si="282"/>
        <v>M &amp; L CONSTRUCCIONES E.I.R.L.</v>
      </c>
      <c r="X1626" s="5" t="str">
        <f t="shared" si="283"/>
        <v>M &amp; L Construcciones E.I.R.L.</v>
      </c>
      <c r="Y1626" s="5">
        <v>20608484427</v>
      </c>
      <c r="Z1626" s="5" t="s">
        <v>34</v>
      </c>
      <c r="AA1626" s="5" t="s">
        <v>35</v>
      </c>
      <c r="AD1626" s="5" t="s">
        <v>36</v>
      </c>
      <c r="AE1626" s="5">
        <v>41.53</v>
      </c>
      <c r="AF1626" s="5">
        <v>0</v>
      </c>
      <c r="AG1626" s="5">
        <v>7.47</v>
      </c>
      <c r="AH1626" s="5">
        <f t="shared" si="284"/>
        <v>49</v>
      </c>
    </row>
    <row r="1627" spans="1:34" x14ac:dyDescent="0.25">
      <c r="A1627" s="5">
        <v>1612</v>
      </c>
      <c r="B1627" s="5" t="s">
        <v>29</v>
      </c>
      <c r="C1627" s="5" t="s">
        <v>38</v>
      </c>
      <c r="D1627" s="5" t="s">
        <v>2034</v>
      </c>
      <c r="E1627" s="15" t="str">
        <f t="shared" si="285"/>
        <v>F001</v>
      </c>
      <c r="F1627" s="15" t="str">
        <f t="shared" si="275"/>
        <v>8152</v>
      </c>
      <c r="G1627" s="15" t="str">
        <f t="shared" si="276"/>
        <v>1-8</v>
      </c>
      <c r="H1627" s="5" t="s">
        <v>2032</v>
      </c>
      <c r="I1627" s="5">
        <f t="shared" si="277"/>
        <v>1</v>
      </c>
      <c r="J1627" s="5">
        <f t="shared" si="278"/>
        <v>2022</v>
      </c>
      <c r="K1627" s="5">
        <f t="shared" si="279"/>
        <v>16</v>
      </c>
      <c r="L1627" s="7">
        <f t="shared" si="280"/>
        <v>44577</v>
      </c>
      <c r="M1627" s="5" t="s">
        <v>2032</v>
      </c>
      <c r="R1627" s="5" t="s">
        <v>169</v>
      </c>
      <c r="S1627" s="5" t="s">
        <v>168</v>
      </c>
      <c r="T1627" s="5" t="s">
        <v>169</v>
      </c>
      <c r="U1627" s="5" t="s">
        <v>328</v>
      </c>
      <c r="V1627" s="5" t="str">
        <f t="shared" si="281"/>
        <v>empresa de transporte delgado rodriguez sociedad anonima cerrada</v>
      </c>
      <c r="W1627" s="5" t="str">
        <f t="shared" si="282"/>
        <v>EMPRESA DE TRANSPORTE DELGADO RODRIGUEZ SOCIEDAD ANONIMA CERRADA</v>
      </c>
      <c r="X1627" s="5" t="str">
        <f t="shared" si="283"/>
        <v>Empresa De Transporte Delgado Rodriguez Sociedad Anonima Cerrada</v>
      </c>
      <c r="Y1627" s="5">
        <v>20524458501</v>
      </c>
      <c r="Z1627" s="5" t="s">
        <v>34</v>
      </c>
      <c r="AA1627" s="5" t="s">
        <v>35</v>
      </c>
      <c r="AD1627" s="5" t="s">
        <v>36</v>
      </c>
      <c r="AE1627" s="5">
        <v>710.34</v>
      </c>
      <c r="AF1627" s="5">
        <v>0</v>
      </c>
      <c r="AG1627" s="5">
        <v>127.86</v>
      </c>
      <c r="AH1627" s="5">
        <f t="shared" si="284"/>
        <v>838.2</v>
      </c>
    </row>
    <row r="1628" spans="1:34" x14ac:dyDescent="0.25">
      <c r="A1628" s="5">
        <v>1613</v>
      </c>
      <c r="B1628" s="5" t="s">
        <v>49</v>
      </c>
      <c r="C1628" s="5" t="s">
        <v>30</v>
      </c>
      <c r="D1628" s="5" t="s">
        <v>2035</v>
      </c>
      <c r="E1628" s="15" t="str">
        <f t="shared" si="285"/>
        <v>B003</v>
      </c>
      <c r="F1628" s="15" t="str">
        <f t="shared" si="275"/>
        <v>12409</v>
      </c>
      <c r="G1628" s="15" t="str">
        <f t="shared" si="276"/>
        <v>3-1</v>
      </c>
      <c r="H1628" s="5" t="s">
        <v>2032</v>
      </c>
      <c r="I1628" s="5">
        <f t="shared" si="277"/>
        <v>1</v>
      </c>
      <c r="J1628" s="5">
        <f t="shared" si="278"/>
        <v>2022</v>
      </c>
      <c r="K1628" s="5">
        <f t="shared" si="279"/>
        <v>16</v>
      </c>
      <c r="L1628" s="7">
        <f t="shared" si="280"/>
        <v>44577</v>
      </c>
      <c r="M1628" s="5" t="s">
        <v>2032</v>
      </c>
      <c r="U1628" s="5" t="s">
        <v>33</v>
      </c>
      <c r="V1628" s="5" t="str">
        <f t="shared" si="281"/>
        <v>clientes - varios</v>
      </c>
      <c r="W1628" s="5" t="str">
        <f t="shared" si="282"/>
        <v>CLIENTES - VARIOS</v>
      </c>
      <c r="X1628" s="5" t="str">
        <f t="shared" si="283"/>
        <v>Clientes - Varios</v>
      </c>
      <c r="Y1628" s="5">
        <v>99999999</v>
      </c>
      <c r="Z1628" s="5" t="s">
        <v>34</v>
      </c>
      <c r="AA1628" s="5" t="s">
        <v>35</v>
      </c>
      <c r="AD1628" s="5" t="s">
        <v>36</v>
      </c>
      <c r="AE1628" s="5">
        <v>17.8</v>
      </c>
      <c r="AF1628" s="5">
        <v>0</v>
      </c>
      <c r="AG1628" s="5">
        <v>3.2</v>
      </c>
      <c r="AH1628" s="5">
        <f t="shared" si="284"/>
        <v>21</v>
      </c>
    </row>
    <row r="1629" spans="1:34" x14ac:dyDescent="0.25">
      <c r="A1629" s="5">
        <v>1614</v>
      </c>
      <c r="B1629" s="5" t="s">
        <v>29</v>
      </c>
      <c r="C1629" s="5" t="s">
        <v>30</v>
      </c>
      <c r="D1629" s="5" t="s">
        <v>2036</v>
      </c>
      <c r="E1629" s="15" t="str">
        <f t="shared" si="285"/>
        <v>B001</v>
      </c>
      <c r="F1629" s="15" t="str">
        <f t="shared" si="275"/>
        <v>16882</v>
      </c>
      <c r="G1629" s="15" t="str">
        <f t="shared" si="276"/>
        <v>1-1</v>
      </c>
      <c r="H1629" s="5" t="s">
        <v>2032</v>
      </c>
      <c r="I1629" s="5">
        <f t="shared" si="277"/>
        <v>1</v>
      </c>
      <c r="J1629" s="5">
        <f t="shared" si="278"/>
        <v>2022</v>
      </c>
      <c r="K1629" s="5">
        <f t="shared" si="279"/>
        <v>16</v>
      </c>
      <c r="L1629" s="7">
        <f t="shared" si="280"/>
        <v>44577</v>
      </c>
      <c r="M1629" s="5" t="s">
        <v>2032</v>
      </c>
      <c r="U1629" s="5" t="s">
        <v>33</v>
      </c>
      <c r="V1629" s="5" t="str">
        <f t="shared" si="281"/>
        <v>clientes - varios</v>
      </c>
      <c r="W1629" s="5" t="str">
        <f t="shared" si="282"/>
        <v>CLIENTES - VARIOS</v>
      </c>
      <c r="X1629" s="5" t="str">
        <f t="shared" si="283"/>
        <v>Clientes - Varios</v>
      </c>
      <c r="Y1629" s="5">
        <v>99999999</v>
      </c>
      <c r="Z1629" s="5" t="s">
        <v>34</v>
      </c>
      <c r="AA1629" s="5" t="s">
        <v>35</v>
      </c>
      <c r="AD1629" s="5" t="s">
        <v>36</v>
      </c>
      <c r="AE1629" s="5">
        <v>115.25</v>
      </c>
      <c r="AF1629" s="5">
        <v>0</v>
      </c>
      <c r="AG1629" s="5">
        <v>20.75</v>
      </c>
      <c r="AH1629" s="5">
        <f t="shared" si="284"/>
        <v>136</v>
      </c>
    </row>
    <row r="1630" spans="1:34" x14ac:dyDescent="0.25">
      <c r="A1630" s="5">
        <v>1615</v>
      </c>
      <c r="B1630" s="5" t="s">
        <v>55</v>
      </c>
      <c r="C1630" s="5" t="s">
        <v>30</v>
      </c>
      <c r="D1630" s="5" t="s">
        <v>2037</v>
      </c>
      <c r="E1630" s="15" t="str">
        <f t="shared" si="285"/>
        <v>B002</v>
      </c>
      <c r="F1630" s="15" t="str">
        <f t="shared" si="275"/>
        <v>15883</v>
      </c>
      <c r="G1630" s="15" t="str">
        <f t="shared" si="276"/>
        <v>2-1</v>
      </c>
      <c r="H1630" s="5" t="s">
        <v>2032</v>
      </c>
      <c r="I1630" s="5">
        <f t="shared" si="277"/>
        <v>1</v>
      </c>
      <c r="J1630" s="5">
        <f t="shared" si="278"/>
        <v>2022</v>
      </c>
      <c r="K1630" s="5">
        <f t="shared" si="279"/>
        <v>16</v>
      </c>
      <c r="L1630" s="7">
        <f t="shared" si="280"/>
        <v>44577</v>
      </c>
      <c r="M1630" s="5" t="s">
        <v>2032</v>
      </c>
      <c r="U1630" s="5" t="s">
        <v>33</v>
      </c>
      <c r="V1630" s="5" t="str">
        <f t="shared" si="281"/>
        <v>clientes - varios</v>
      </c>
      <c r="W1630" s="5" t="str">
        <f t="shared" si="282"/>
        <v>CLIENTES - VARIOS</v>
      </c>
      <c r="X1630" s="5" t="str">
        <f t="shared" si="283"/>
        <v>Clientes - Varios</v>
      </c>
      <c r="Y1630" s="5">
        <v>99999999</v>
      </c>
      <c r="Z1630" s="5" t="s">
        <v>34</v>
      </c>
      <c r="AA1630" s="5" t="s">
        <v>35</v>
      </c>
      <c r="AD1630" s="5" t="s">
        <v>36</v>
      </c>
      <c r="AE1630" s="5">
        <v>59.32</v>
      </c>
      <c r="AF1630" s="5">
        <v>0</v>
      </c>
      <c r="AG1630" s="5">
        <v>10.68</v>
      </c>
      <c r="AH1630" s="5">
        <f t="shared" si="284"/>
        <v>70</v>
      </c>
    </row>
    <row r="1631" spans="1:34" x14ac:dyDescent="0.25">
      <c r="A1631" s="5">
        <v>1616</v>
      </c>
      <c r="B1631" s="5" t="s">
        <v>55</v>
      </c>
      <c r="C1631" s="5" t="s">
        <v>30</v>
      </c>
      <c r="D1631" s="5" t="s">
        <v>2038</v>
      </c>
      <c r="E1631" s="15" t="str">
        <f t="shared" si="285"/>
        <v>B002</v>
      </c>
      <c r="F1631" s="15" t="str">
        <f t="shared" si="275"/>
        <v>15882</v>
      </c>
      <c r="G1631" s="15" t="str">
        <f t="shared" si="276"/>
        <v>2-1</v>
      </c>
      <c r="H1631" s="5" t="s">
        <v>2032</v>
      </c>
      <c r="I1631" s="5">
        <f t="shared" si="277"/>
        <v>1</v>
      </c>
      <c r="J1631" s="5">
        <f t="shared" si="278"/>
        <v>2022</v>
      </c>
      <c r="K1631" s="5">
        <f t="shared" si="279"/>
        <v>16</v>
      </c>
      <c r="L1631" s="7">
        <f t="shared" si="280"/>
        <v>44577</v>
      </c>
      <c r="M1631" s="5" t="s">
        <v>2032</v>
      </c>
      <c r="U1631" s="5" t="s">
        <v>33</v>
      </c>
      <c r="V1631" s="5" t="str">
        <f t="shared" si="281"/>
        <v>clientes - varios</v>
      </c>
      <c r="W1631" s="5" t="str">
        <f t="shared" si="282"/>
        <v>CLIENTES - VARIOS</v>
      </c>
      <c r="X1631" s="5" t="str">
        <f t="shared" si="283"/>
        <v>Clientes - Varios</v>
      </c>
      <c r="Y1631" s="5">
        <v>99999999</v>
      </c>
      <c r="Z1631" s="5" t="s">
        <v>34</v>
      </c>
      <c r="AA1631" s="5" t="s">
        <v>35</v>
      </c>
      <c r="AD1631" s="5" t="s">
        <v>36</v>
      </c>
      <c r="AE1631" s="5">
        <v>16.95</v>
      </c>
      <c r="AF1631" s="5">
        <v>0</v>
      </c>
      <c r="AG1631" s="5">
        <v>3.05</v>
      </c>
      <c r="AH1631" s="5">
        <f t="shared" si="284"/>
        <v>20</v>
      </c>
    </row>
    <row r="1632" spans="1:34" x14ac:dyDescent="0.25">
      <c r="A1632" s="5">
        <v>1617</v>
      </c>
      <c r="B1632" s="5" t="s">
        <v>29</v>
      </c>
      <c r="C1632" s="5" t="s">
        <v>38</v>
      </c>
      <c r="D1632" s="5" t="s">
        <v>2039</v>
      </c>
      <c r="E1632" s="15" t="str">
        <f t="shared" si="285"/>
        <v>F001</v>
      </c>
      <c r="F1632" s="15" t="str">
        <f t="shared" si="275"/>
        <v>8151</v>
      </c>
      <c r="G1632" s="15" t="str">
        <f t="shared" si="276"/>
        <v>1-8</v>
      </c>
      <c r="H1632" s="5" t="s">
        <v>2032</v>
      </c>
      <c r="I1632" s="5">
        <f t="shared" si="277"/>
        <v>1</v>
      </c>
      <c r="J1632" s="5">
        <f t="shared" si="278"/>
        <v>2022</v>
      </c>
      <c r="K1632" s="5">
        <f t="shared" si="279"/>
        <v>16</v>
      </c>
      <c r="L1632" s="7">
        <f t="shared" si="280"/>
        <v>44577</v>
      </c>
      <c r="M1632" s="5" t="s">
        <v>2032</v>
      </c>
      <c r="U1632" s="5" t="s">
        <v>108</v>
      </c>
      <c r="V1632" s="5" t="str">
        <f t="shared" si="281"/>
        <v>empresa constructora y servicios generales akunta s.r.l.</v>
      </c>
      <c r="W1632" s="5" t="str">
        <f t="shared" si="282"/>
        <v>EMPRESA CONSTRUCTORA Y SERVICIOS GENERALES AKUNTA S.R.L.</v>
      </c>
      <c r="X1632" s="5" t="str">
        <f t="shared" si="283"/>
        <v>Empresa Constructora Y Servicios Generales Akunta S.R.L.</v>
      </c>
      <c r="Y1632" s="5">
        <v>20496149425</v>
      </c>
      <c r="Z1632" s="5" t="s">
        <v>34</v>
      </c>
      <c r="AA1632" s="5" t="s">
        <v>35</v>
      </c>
      <c r="AD1632" s="5" t="s">
        <v>36</v>
      </c>
      <c r="AE1632" s="5">
        <v>84.75</v>
      </c>
      <c r="AF1632" s="5">
        <v>0</v>
      </c>
      <c r="AG1632" s="5">
        <v>15.25</v>
      </c>
      <c r="AH1632" s="5">
        <f t="shared" si="284"/>
        <v>100</v>
      </c>
    </row>
    <row r="1633" spans="1:34" x14ac:dyDescent="0.25">
      <c r="A1633" s="5">
        <v>1618</v>
      </c>
      <c r="B1633" s="5" t="s">
        <v>29</v>
      </c>
      <c r="C1633" s="5" t="s">
        <v>30</v>
      </c>
      <c r="D1633" s="5" t="s">
        <v>2040</v>
      </c>
      <c r="E1633" s="15" t="str">
        <f t="shared" si="285"/>
        <v>B001</v>
      </c>
      <c r="F1633" s="15" t="str">
        <f t="shared" si="275"/>
        <v>16881</v>
      </c>
      <c r="G1633" s="15" t="str">
        <f t="shared" si="276"/>
        <v>1-1</v>
      </c>
      <c r="H1633" s="5" t="s">
        <v>2032</v>
      </c>
      <c r="I1633" s="5">
        <f t="shared" si="277"/>
        <v>1</v>
      </c>
      <c r="J1633" s="5">
        <f t="shared" si="278"/>
        <v>2022</v>
      </c>
      <c r="K1633" s="5">
        <f t="shared" si="279"/>
        <v>16</v>
      </c>
      <c r="L1633" s="7">
        <f t="shared" si="280"/>
        <v>44577</v>
      </c>
      <c r="M1633" s="5" t="s">
        <v>2032</v>
      </c>
      <c r="U1633" s="5" t="s">
        <v>33</v>
      </c>
      <c r="V1633" s="5" t="str">
        <f t="shared" si="281"/>
        <v>clientes - varios</v>
      </c>
      <c r="W1633" s="5" t="str">
        <f t="shared" si="282"/>
        <v>CLIENTES - VARIOS</v>
      </c>
      <c r="X1633" s="5" t="str">
        <f t="shared" si="283"/>
        <v>Clientes - Varios</v>
      </c>
      <c r="Y1633" s="5">
        <v>99999999</v>
      </c>
      <c r="Z1633" s="5" t="s">
        <v>34</v>
      </c>
      <c r="AA1633" s="5" t="s">
        <v>35</v>
      </c>
      <c r="AD1633" s="5" t="s">
        <v>36</v>
      </c>
      <c r="AE1633" s="5">
        <v>33.9</v>
      </c>
      <c r="AF1633" s="5">
        <v>0</v>
      </c>
      <c r="AG1633" s="5">
        <v>6.1</v>
      </c>
      <c r="AH1633" s="5">
        <f t="shared" si="284"/>
        <v>40</v>
      </c>
    </row>
    <row r="1634" spans="1:34" x14ac:dyDescent="0.25">
      <c r="A1634" s="5">
        <v>1619</v>
      </c>
      <c r="B1634" s="5" t="s">
        <v>29</v>
      </c>
      <c r="C1634" s="5" t="s">
        <v>30</v>
      </c>
      <c r="D1634" s="5" t="s">
        <v>2041</v>
      </c>
      <c r="E1634" s="15" t="str">
        <f t="shared" si="285"/>
        <v>B001</v>
      </c>
      <c r="F1634" s="15" t="str">
        <f t="shared" si="275"/>
        <v>16880</v>
      </c>
      <c r="G1634" s="15" t="str">
        <f t="shared" si="276"/>
        <v>1-1</v>
      </c>
      <c r="H1634" s="5" t="s">
        <v>2032</v>
      </c>
      <c r="I1634" s="5">
        <f t="shared" si="277"/>
        <v>1</v>
      </c>
      <c r="J1634" s="5">
        <f t="shared" si="278"/>
        <v>2022</v>
      </c>
      <c r="K1634" s="5">
        <f t="shared" si="279"/>
        <v>16</v>
      </c>
      <c r="L1634" s="7">
        <f t="shared" si="280"/>
        <v>44577</v>
      </c>
      <c r="M1634" s="5" t="s">
        <v>2032</v>
      </c>
      <c r="U1634" s="5" t="s">
        <v>33</v>
      </c>
      <c r="V1634" s="5" t="str">
        <f t="shared" si="281"/>
        <v>clientes - varios</v>
      </c>
      <c r="W1634" s="5" t="str">
        <f t="shared" si="282"/>
        <v>CLIENTES - VARIOS</v>
      </c>
      <c r="X1634" s="5" t="str">
        <f t="shared" si="283"/>
        <v>Clientes - Varios</v>
      </c>
      <c r="Y1634" s="5">
        <v>99999999</v>
      </c>
      <c r="Z1634" s="5" t="s">
        <v>34</v>
      </c>
      <c r="AA1634" s="5" t="s">
        <v>35</v>
      </c>
      <c r="AD1634" s="5" t="s">
        <v>36</v>
      </c>
      <c r="AE1634" s="5">
        <v>93.22</v>
      </c>
      <c r="AF1634" s="5">
        <v>0</v>
      </c>
      <c r="AG1634" s="5">
        <v>16.78</v>
      </c>
      <c r="AH1634" s="5">
        <f t="shared" si="284"/>
        <v>110</v>
      </c>
    </row>
    <row r="1635" spans="1:34" x14ac:dyDescent="0.25">
      <c r="A1635" s="5">
        <v>1620</v>
      </c>
      <c r="B1635" s="5" t="s">
        <v>49</v>
      </c>
      <c r="C1635" s="5" t="s">
        <v>30</v>
      </c>
      <c r="D1635" s="5" t="s">
        <v>2042</v>
      </c>
      <c r="E1635" s="15" t="str">
        <f t="shared" si="285"/>
        <v>B003</v>
      </c>
      <c r="F1635" s="15" t="str">
        <f t="shared" si="275"/>
        <v>12408</v>
      </c>
      <c r="G1635" s="15" t="str">
        <f t="shared" si="276"/>
        <v>3-1</v>
      </c>
      <c r="H1635" s="5" t="s">
        <v>2032</v>
      </c>
      <c r="I1635" s="5">
        <f t="shared" si="277"/>
        <v>1</v>
      </c>
      <c r="J1635" s="5">
        <f t="shared" si="278"/>
        <v>2022</v>
      </c>
      <c r="K1635" s="5">
        <f t="shared" si="279"/>
        <v>16</v>
      </c>
      <c r="L1635" s="7">
        <f t="shared" si="280"/>
        <v>44577</v>
      </c>
      <c r="M1635" s="5" t="s">
        <v>2032</v>
      </c>
      <c r="U1635" s="5" t="s">
        <v>33</v>
      </c>
      <c r="V1635" s="5" t="str">
        <f t="shared" si="281"/>
        <v>clientes - varios</v>
      </c>
      <c r="W1635" s="5" t="str">
        <f t="shared" si="282"/>
        <v>CLIENTES - VARIOS</v>
      </c>
      <c r="X1635" s="5" t="str">
        <f t="shared" si="283"/>
        <v>Clientes - Varios</v>
      </c>
      <c r="Y1635" s="5">
        <v>99999999</v>
      </c>
      <c r="Z1635" s="5" t="s">
        <v>34</v>
      </c>
      <c r="AA1635" s="5" t="s">
        <v>35</v>
      </c>
      <c r="AD1635" s="5" t="s">
        <v>36</v>
      </c>
      <c r="AE1635" s="5">
        <v>25.42</v>
      </c>
      <c r="AF1635" s="5">
        <v>0</v>
      </c>
      <c r="AG1635" s="5">
        <v>4.58</v>
      </c>
      <c r="AH1635" s="5">
        <f t="shared" si="284"/>
        <v>30</v>
      </c>
    </row>
    <row r="1636" spans="1:34" x14ac:dyDescent="0.25">
      <c r="A1636" s="5">
        <v>1621</v>
      </c>
      <c r="B1636" s="5" t="s">
        <v>29</v>
      </c>
      <c r="C1636" s="5" t="s">
        <v>30</v>
      </c>
      <c r="D1636" s="5" t="s">
        <v>2043</v>
      </c>
      <c r="E1636" s="15" t="str">
        <f t="shared" si="285"/>
        <v>B001</v>
      </c>
      <c r="F1636" s="15" t="str">
        <f t="shared" si="275"/>
        <v>16879</v>
      </c>
      <c r="G1636" s="15" t="str">
        <f t="shared" si="276"/>
        <v>1-1</v>
      </c>
      <c r="H1636" s="5" t="s">
        <v>2032</v>
      </c>
      <c r="I1636" s="5">
        <f t="shared" si="277"/>
        <v>1</v>
      </c>
      <c r="J1636" s="5">
        <f t="shared" si="278"/>
        <v>2022</v>
      </c>
      <c r="K1636" s="5">
        <f t="shared" si="279"/>
        <v>16</v>
      </c>
      <c r="L1636" s="7">
        <f t="shared" si="280"/>
        <v>44577</v>
      </c>
      <c r="M1636" s="5" t="s">
        <v>2032</v>
      </c>
      <c r="U1636" s="5" t="s">
        <v>33</v>
      </c>
      <c r="V1636" s="5" t="str">
        <f t="shared" si="281"/>
        <v>clientes - varios</v>
      </c>
      <c r="W1636" s="5" t="str">
        <f t="shared" si="282"/>
        <v>CLIENTES - VARIOS</v>
      </c>
      <c r="X1636" s="5" t="str">
        <f t="shared" si="283"/>
        <v>Clientes - Varios</v>
      </c>
      <c r="Y1636" s="5">
        <v>99999999</v>
      </c>
      <c r="Z1636" s="5" t="s">
        <v>34</v>
      </c>
      <c r="AA1636" s="5" t="s">
        <v>35</v>
      </c>
      <c r="AD1636" s="5" t="s">
        <v>36</v>
      </c>
      <c r="AE1636" s="5">
        <v>77.97</v>
      </c>
      <c r="AF1636" s="5">
        <v>0</v>
      </c>
      <c r="AG1636" s="5">
        <v>14.03</v>
      </c>
      <c r="AH1636" s="5">
        <f t="shared" si="284"/>
        <v>92</v>
      </c>
    </row>
    <row r="1637" spans="1:34" x14ac:dyDescent="0.25">
      <c r="A1637" s="5">
        <v>1622</v>
      </c>
      <c r="B1637" s="5" t="s">
        <v>29</v>
      </c>
      <c r="C1637" s="5" t="s">
        <v>38</v>
      </c>
      <c r="D1637" s="5" t="s">
        <v>2044</v>
      </c>
      <c r="E1637" s="15" t="str">
        <f t="shared" si="285"/>
        <v>F001</v>
      </c>
      <c r="F1637" s="15" t="str">
        <f t="shared" si="275"/>
        <v>8150</v>
      </c>
      <c r="G1637" s="15" t="str">
        <f t="shared" si="276"/>
        <v>1-8</v>
      </c>
      <c r="H1637" s="5" t="s">
        <v>2032</v>
      </c>
      <c r="I1637" s="5">
        <f t="shared" si="277"/>
        <v>1</v>
      </c>
      <c r="J1637" s="5">
        <f t="shared" si="278"/>
        <v>2022</v>
      </c>
      <c r="K1637" s="5">
        <f t="shared" si="279"/>
        <v>16</v>
      </c>
      <c r="L1637" s="7">
        <f t="shared" si="280"/>
        <v>44577</v>
      </c>
      <c r="M1637" s="5" t="s">
        <v>2032</v>
      </c>
      <c r="R1637" s="5" t="s">
        <v>1665</v>
      </c>
      <c r="S1637" s="5" t="s">
        <v>168</v>
      </c>
      <c r="T1637" s="5" t="s">
        <v>169</v>
      </c>
      <c r="U1637" s="5" t="s">
        <v>2045</v>
      </c>
      <c r="V1637" s="5" t="str">
        <f t="shared" si="281"/>
        <v>vasmil contratistas generales s.a.c.</v>
      </c>
      <c r="W1637" s="5" t="str">
        <f t="shared" si="282"/>
        <v>VASMIL CONTRATISTAS GENERALES S.A.C.</v>
      </c>
      <c r="X1637" s="5" t="str">
        <f t="shared" si="283"/>
        <v>Vasmil Contratistas Generales S.A.C.</v>
      </c>
      <c r="Y1637" s="5">
        <v>20602307728</v>
      </c>
      <c r="Z1637" s="5" t="s">
        <v>34</v>
      </c>
      <c r="AA1637" s="5" t="s">
        <v>35</v>
      </c>
      <c r="AD1637" s="5" t="s">
        <v>36</v>
      </c>
      <c r="AE1637" s="5">
        <v>84.75</v>
      </c>
      <c r="AF1637" s="5">
        <v>0</v>
      </c>
      <c r="AG1637" s="5">
        <v>15.25</v>
      </c>
      <c r="AH1637" s="5">
        <f t="shared" si="284"/>
        <v>100</v>
      </c>
    </row>
    <row r="1638" spans="1:34" x14ac:dyDescent="0.25">
      <c r="A1638" s="5">
        <v>1623</v>
      </c>
      <c r="B1638" s="5" t="s">
        <v>29</v>
      </c>
      <c r="C1638" s="5" t="s">
        <v>30</v>
      </c>
      <c r="D1638" s="5" t="s">
        <v>2046</v>
      </c>
      <c r="E1638" s="15" t="str">
        <f t="shared" si="285"/>
        <v>B001</v>
      </c>
      <c r="F1638" s="15" t="str">
        <f t="shared" si="275"/>
        <v>16878</v>
      </c>
      <c r="G1638" s="15" t="str">
        <f t="shared" si="276"/>
        <v>1-1</v>
      </c>
      <c r="H1638" s="5" t="s">
        <v>2032</v>
      </c>
      <c r="I1638" s="5">
        <f t="shared" si="277"/>
        <v>1</v>
      </c>
      <c r="J1638" s="5">
        <f t="shared" si="278"/>
        <v>2022</v>
      </c>
      <c r="K1638" s="5">
        <f t="shared" si="279"/>
        <v>16</v>
      </c>
      <c r="L1638" s="7">
        <f t="shared" si="280"/>
        <v>44577</v>
      </c>
      <c r="M1638" s="5" t="s">
        <v>2032</v>
      </c>
      <c r="U1638" s="5" t="s">
        <v>33</v>
      </c>
      <c r="V1638" s="5" t="str">
        <f t="shared" si="281"/>
        <v>clientes - varios</v>
      </c>
      <c r="W1638" s="5" t="str">
        <f t="shared" si="282"/>
        <v>CLIENTES - VARIOS</v>
      </c>
      <c r="X1638" s="5" t="str">
        <f t="shared" si="283"/>
        <v>Clientes - Varios</v>
      </c>
      <c r="Y1638" s="5">
        <v>99999999</v>
      </c>
      <c r="Z1638" s="5" t="s">
        <v>34</v>
      </c>
      <c r="AA1638" s="5" t="s">
        <v>35</v>
      </c>
      <c r="AD1638" s="5" t="s">
        <v>36</v>
      </c>
      <c r="AE1638" s="5">
        <v>150.85</v>
      </c>
      <c r="AF1638" s="5">
        <v>0</v>
      </c>
      <c r="AG1638" s="5">
        <v>27.15</v>
      </c>
      <c r="AH1638" s="5">
        <f t="shared" si="284"/>
        <v>178</v>
      </c>
    </row>
    <row r="1639" spans="1:34" x14ac:dyDescent="0.25">
      <c r="A1639" s="5">
        <v>1624</v>
      </c>
      <c r="B1639" s="5" t="s">
        <v>29</v>
      </c>
      <c r="C1639" s="5" t="s">
        <v>38</v>
      </c>
      <c r="D1639" s="5" t="s">
        <v>2047</v>
      </c>
      <c r="E1639" s="15" t="str">
        <f t="shared" si="285"/>
        <v>F001</v>
      </c>
      <c r="F1639" s="15" t="str">
        <f t="shared" si="275"/>
        <v>8149</v>
      </c>
      <c r="G1639" s="15" t="str">
        <f t="shared" si="276"/>
        <v>1-8</v>
      </c>
      <c r="H1639" s="5" t="s">
        <v>2032</v>
      </c>
      <c r="I1639" s="5">
        <f t="shared" si="277"/>
        <v>1</v>
      </c>
      <c r="J1639" s="5">
        <f t="shared" si="278"/>
        <v>2022</v>
      </c>
      <c r="K1639" s="5">
        <f t="shared" si="279"/>
        <v>16</v>
      </c>
      <c r="L1639" s="7">
        <f t="shared" si="280"/>
        <v>44577</v>
      </c>
      <c r="M1639" s="5" t="s">
        <v>2032</v>
      </c>
      <c r="R1639" s="5" t="s">
        <v>41</v>
      </c>
      <c r="S1639" s="5" t="s">
        <v>40</v>
      </c>
      <c r="T1639" s="5" t="s">
        <v>41</v>
      </c>
      <c r="U1639" s="5" t="s">
        <v>958</v>
      </c>
      <c r="V1639" s="5" t="str">
        <f t="shared" si="281"/>
        <v>empresa de transportes turismo batangrande srl</v>
      </c>
      <c r="W1639" s="5" t="str">
        <f t="shared" si="282"/>
        <v>EMPRESA DE TRANSPORTES TURISMO BATANGRANDE SRL</v>
      </c>
      <c r="X1639" s="5" t="str">
        <f t="shared" si="283"/>
        <v>Empresa De Transportes Turismo Batangrande Srl</v>
      </c>
      <c r="Y1639" s="5">
        <v>20212390624</v>
      </c>
      <c r="Z1639" s="5" t="s">
        <v>34</v>
      </c>
      <c r="AA1639" s="5" t="s">
        <v>35</v>
      </c>
      <c r="AD1639" s="5" t="s">
        <v>36</v>
      </c>
      <c r="AE1639" s="5">
        <v>208.47</v>
      </c>
      <c r="AF1639" s="5">
        <v>0</v>
      </c>
      <c r="AG1639" s="5">
        <v>37.53</v>
      </c>
      <c r="AH1639" s="5">
        <f t="shared" si="284"/>
        <v>246</v>
      </c>
    </row>
    <row r="1640" spans="1:34" x14ac:dyDescent="0.25">
      <c r="A1640" s="5">
        <v>1625</v>
      </c>
      <c r="B1640" s="5" t="s">
        <v>49</v>
      </c>
      <c r="C1640" s="5" t="s">
        <v>38</v>
      </c>
      <c r="D1640" s="5" t="s">
        <v>2048</v>
      </c>
      <c r="E1640" s="15" t="str">
        <f t="shared" si="285"/>
        <v>F003</v>
      </c>
      <c r="F1640" s="15" t="str">
        <f t="shared" si="275"/>
        <v>2048</v>
      </c>
      <c r="G1640" s="15" t="str">
        <f t="shared" si="276"/>
        <v>3-2</v>
      </c>
      <c r="H1640" s="5" t="s">
        <v>2032</v>
      </c>
      <c r="I1640" s="5">
        <f t="shared" si="277"/>
        <v>1</v>
      </c>
      <c r="J1640" s="5">
        <f t="shared" si="278"/>
        <v>2022</v>
      </c>
      <c r="K1640" s="5">
        <f t="shared" si="279"/>
        <v>16</v>
      </c>
      <c r="L1640" s="7">
        <f t="shared" si="280"/>
        <v>44577</v>
      </c>
      <c r="M1640" s="5" t="s">
        <v>2032</v>
      </c>
      <c r="R1640" s="5" t="s">
        <v>222</v>
      </c>
      <c r="S1640" s="5" t="s">
        <v>40</v>
      </c>
      <c r="T1640" s="5" t="s">
        <v>41</v>
      </c>
      <c r="U1640" s="5" t="s">
        <v>2049</v>
      </c>
      <c r="V1640" s="5" t="str">
        <f t="shared" si="281"/>
        <v>inmobiliaria rosales del valle s.a.c.</v>
      </c>
      <c r="W1640" s="5" t="str">
        <f t="shared" si="282"/>
        <v>INMOBILIARIA ROSALES DEL VALLE S.A.C.</v>
      </c>
      <c r="X1640" s="5" t="str">
        <f t="shared" si="283"/>
        <v>Inmobiliaria Rosales Del Valle S.A.C.</v>
      </c>
      <c r="Y1640" s="5">
        <v>20602201164</v>
      </c>
      <c r="Z1640" s="5" t="s">
        <v>34</v>
      </c>
      <c r="AA1640" s="5" t="s">
        <v>35</v>
      </c>
      <c r="AD1640" s="5" t="s">
        <v>36</v>
      </c>
      <c r="AE1640" s="5">
        <v>25.42</v>
      </c>
      <c r="AF1640" s="5">
        <v>0</v>
      </c>
      <c r="AG1640" s="5">
        <v>4.58</v>
      </c>
      <c r="AH1640" s="5">
        <f t="shared" si="284"/>
        <v>30</v>
      </c>
    </row>
    <row r="1641" spans="1:34" x14ac:dyDescent="0.25">
      <c r="A1641" s="5">
        <v>1626</v>
      </c>
      <c r="B1641" s="5" t="s">
        <v>55</v>
      </c>
      <c r="C1641" s="5" t="s">
        <v>38</v>
      </c>
      <c r="D1641" s="5" t="s">
        <v>2050</v>
      </c>
      <c r="E1641" s="15" t="str">
        <f t="shared" si="285"/>
        <v>F002</v>
      </c>
      <c r="F1641" s="15" t="str">
        <f t="shared" si="275"/>
        <v>3433</v>
      </c>
      <c r="G1641" s="15" t="str">
        <f t="shared" si="276"/>
        <v>2-3</v>
      </c>
      <c r="H1641" s="5" t="s">
        <v>2051</v>
      </c>
      <c r="I1641" s="5">
        <f t="shared" si="277"/>
        <v>1</v>
      </c>
      <c r="J1641" s="5">
        <f t="shared" si="278"/>
        <v>2022</v>
      </c>
      <c r="K1641" s="5">
        <f t="shared" si="279"/>
        <v>15</v>
      </c>
      <c r="L1641" s="7">
        <f t="shared" si="280"/>
        <v>44576</v>
      </c>
      <c r="M1641" s="5" t="s">
        <v>2051</v>
      </c>
      <c r="R1641" s="5" t="s">
        <v>41</v>
      </c>
      <c r="S1641" s="5" t="s">
        <v>40</v>
      </c>
      <c r="T1641" s="5" t="s">
        <v>41</v>
      </c>
      <c r="U1641" s="5" t="s">
        <v>106</v>
      </c>
      <c r="V1641" s="5" t="str">
        <f t="shared" si="281"/>
        <v>casiano maco segundo baltazar</v>
      </c>
      <c r="W1641" s="5" t="str">
        <f t="shared" si="282"/>
        <v>CASIANO MACO SEGUNDO BALTAZAR</v>
      </c>
      <c r="X1641" s="5" t="str">
        <f t="shared" si="283"/>
        <v>Casiano Maco Segundo Baltazar</v>
      </c>
      <c r="Y1641" s="5">
        <v>10432479388</v>
      </c>
      <c r="Z1641" s="5" t="s">
        <v>34</v>
      </c>
      <c r="AA1641" s="5" t="s">
        <v>35</v>
      </c>
      <c r="AD1641" s="5" t="s">
        <v>36</v>
      </c>
      <c r="AE1641" s="5">
        <v>59.32</v>
      </c>
      <c r="AF1641" s="5">
        <v>0</v>
      </c>
      <c r="AG1641" s="5">
        <v>10.68</v>
      </c>
      <c r="AH1641" s="5">
        <f t="shared" si="284"/>
        <v>70</v>
      </c>
    </row>
    <row r="1642" spans="1:34" x14ac:dyDescent="0.25">
      <c r="A1642" s="5">
        <v>1627</v>
      </c>
      <c r="B1642" s="5" t="s">
        <v>55</v>
      </c>
      <c r="C1642" s="5" t="s">
        <v>38</v>
      </c>
      <c r="D1642" s="5" t="s">
        <v>2052</v>
      </c>
      <c r="E1642" s="15" t="str">
        <f t="shared" si="285"/>
        <v>F002</v>
      </c>
      <c r="F1642" s="15" t="str">
        <f t="shared" si="275"/>
        <v>3432</v>
      </c>
      <c r="G1642" s="15" t="str">
        <f t="shared" si="276"/>
        <v>2-3</v>
      </c>
      <c r="H1642" s="5" t="s">
        <v>2051</v>
      </c>
      <c r="I1642" s="5">
        <f t="shared" si="277"/>
        <v>1</v>
      </c>
      <c r="J1642" s="5">
        <f t="shared" si="278"/>
        <v>2022</v>
      </c>
      <c r="K1642" s="5">
        <f t="shared" si="279"/>
        <v>15</v>
      </c>
      <c r="L1642" s="7">
        <f t="shared" si="280"/>
        <v>44576</v>
      </c>
      <c r="M1642" s="5" t="s">
        <v>2051</v>
      </c>
      <c r="R1642" s="5" t="s">
        <v>41</v>
      </c>
      <c r="S1642" s="5" t="s">
        <v>40</v>
      </c>
      <c r="T1642" s="5" t="s">
        <v>41</v>
      </c>
      <c r="U1642" s="5" t="s">
        <v>95</v>
      </c>
      <c r="V1642" s="5" t="str">
        <f t="shared" si="281"/>
        <v>distribuciones e.m.i. s.a.c.</v>
      </c>
      <c r="W1642" s="5" t="str">
        <f t="shared" si="282"/>
        <v>DISTRIBUCIONES E.M.I. S.A.C.</v>
      </c>
      <c r="X1642" s="5" t="str">
        <f t="shared" si="283"/>
        <v>Distribuciones E.M.I. S.A.C.</v>
      </c>
      <c r="Y1642" s="5">
        <v>20352813711</v>
      </c>
      <c r="Z1642" s="5" t="s">
        <v>34</v>
      </c>
      <c r="AA1642" s="5" t="s">
        <v>35</v>
      </c>
      <c r="AD1642" s="5" t="s">
        <v>36</v>
      </c>
      <c r="AE1642" s="5">
        <v>50.85</v>
      </c>
      <c r="AF1642" s="5">
        <v>0</v>
      </c>
      <c r="AG1642" s="5">
        <v>9.15</v>
      </c>
      <c r="AH1642" s="5">
        <f t="shared" si="284"/>
        <v>60</v>
      </c>
    </row>
    <row r="1643" spans="1:34" x14ac:dyDescent="0.25">
      <c r="A1643" s="5">
        <v>1628</v>
      </c>
      <c r="B1643" s="5" t="s">
        <v>29</v>
      </c>
      <c r="C1643" s="5" t="s">
        <v>30</v>
      </c>
      <c r="D1643" s="5" t="s">
        <v>2053</v>
      </c>
      <c r="E1643" s="15" t="str">
        <f t="shared" si="285"/>
        <v>B001</v>
      </c>
      <c r="F1643" s="15" t="str">
        <f t="shared" si="275"/>
        <v>16877</v>
      </c>
      <c r="G1643" s="15" t="str">
        <f t="shared" si="276"/>
        <v>1-1</v>
      </c>
      <c r="H1643" s="5" t="s">
        <v>2051</v>
      </c>
      <c r="I1643" s="5">
        <f t="shared" si="277"/>
        <v>1</v>
      </c>
      <c r="J1643" s="5">
        <f t="shared" si="278"/>
        <v>2022</v>
      </c>
      <c r="K1643" s="5">
        <f t="shared" si="279"/>
        <v>15</v>
      </c>
      <c r="L1643" s="7">
        <f t="shared" si="280"/>
        <v>44576</v>
      </c>
      <c r="M1643" s="5" t="s">
        <v>2051</v>
      </c>
      <c r="U1643" s="5" t="s">
        <v>33</v>
      </c>
      <c r="V1643" s="5" t="str">
        <f t="shared" si="281"/>
        <v>clientes - varios</v>
      </c>
      <c r="W1643" s="5" t="str">
        <f t="shared" si="282"/>
        <v>CLIENTES - VARIOS</v>
      </c>
      <c r="X1643" s="5" t="str">
        <f t="shared" si="283"/>
        <v>Clientes - Varios</v>
      </c>
      <c r="Y1643" s="5">
        <v>99999999</v>
      </c>
      <c r="Z1643" s="5" t="s">
        <v>34</v>
      </c>
      <c r="AA1643" s="5" t="s">
        <v>35</v>
      </c>
      <c r="AD1643" s="5" t="s">
        <v>36</v>
      </c>
      <c r="AE1643" s="5">
        <v>112.71</v>
      </c>
      <c r="AF1643" s="5">
        <v>0</v>
      </c>
      <c r="AG1643" s="5">
        <v>20.29</v>
      </c>
      <c r="AH1643" s="5">
        <f t="shared" si="284"/>
        <v>133</v>
      </c>
    </row>
    <row r="1644" spans="1:34" x14ac:dyDescent="0.25">
      <c r="A1644" s="5">
        <v>1629</v>
      </c>
      <c r="B1644" s="5" t="s">
        <v>29</v>
      </c>
      <c r="C1644" s="5" t="s">
        <v>30</v>
      </c>
      <c r="D1644" s="5" t="s">
        <v>2054</v>
      </c>
      <c r="E1644" s="15" t="str">
        <f t="shared" si="285"/>
        <v>B001</v>
      </c>
      <c r="F1644" s="15" t="str">
        <f t="shared" si="275"/>
        <v>16876</v>
      </c>
      <c r="G1644" s="15" t="str">
        <f t="shared" si="276"/>
        <v>1-1</v>
      </c>
      <c r="H1644" s="5" t="s">
        <v>2051</v>
      </c>
      <c r="I1644" s="5">
        <f t="shared" si="277"/>
        <v>1</v>
      </c>
      <c r="J1644" s="5">
        <f t="shared" si="278"/>
        <v>2022</v>
      </c>
      <c r="K1644" s="5">
        <f t="shared" si="279"/>
        <v>15</v>
      </c>
      <c r="L1644" s="7">
        <f t="shared" si="280"/>
        <v>44576</v>
      </c>
      <c r="M1644" s="5" t="s">
        <v>2051</v>
      </c>
      <c r="R1644" s="5" t="s">
        <v>87</v>
      </c>
      <c r="S1644" s="5" t="s">
        <v>40</v>
      </c>
      <c r="T1644" s="5" t="s">
        <v>41</v>
      </c>
      <c r="U1644" s="5" t="s">
        <v>2055</v>
      </c>
      <c r="V1644" s="5" t="str">
        <f t="shared" si="281"/>
        <v>mejia nuñez, jose wilmer</v>
      </c>
      <c r="W1644" s="5" t="str">
        <f t="shared" si="282"/>
        <v>MEJIA NUÑEZ, JOSE WILMER</v>
      </c>
      <c r="X1644" s="5" t="str">
        <f t="shared" si="283"/>
        <v>Mejia Nuñez, Jose Wilmer</v>
      </c>
      <c r="Y1644" s="5">
        <v>27436858</v>
      </c>
      <c r="Z1644" s="5" t="s">
        <v>34</v>
      </c>
      <c r="AA1644" s="5" t="s">
        <v>35</v>
      </c>
      <c r="AD1644" s="5" t="s">
        <v>36</v>
      </c>
      <c r="AE1644" s="5">
        <v>84.75</v>
      </c>
      <c r="AF1644" s="5">
        <v>0</v>
      </c>
      <c r="AG1644" s="5">
        <v>15.25</v>
      </c>
      <c r="AH1644" s="5">
        <f t="shared" si="284"/>
        <v>100</v>
      </c>
    </row>
    <row r="1645" spans="1:34" x14ac:dyDescent="0.25">
      <c r="A1645" s="5">
        <v>1630</v>
      </c>
      <c r="B1645" s="5" t="s">
        <v>55</v>
      </c>
      <c r="C1645" s="5" t="s">
        <v>30</v>
      </c>
      <c r="D1645" s="5" t="s">
        <v>2056</v>
      </c>
      <c r="E1645" s="15" t="str">
        <f t="shared" si="285"/>
        <v>B002</v>
      </c>
      <c r="F1645" s="15" t="str">
        <f t="shared" si="275"/>
        <v>15881</v>
      </c>
      <c r="G1645" s="15" t="str">
        <f t="shared" si="276"/>
        <v>2-1</v>
      </c>
      <c r="H1645" s="5" t="s">
        <v>2051</v>
      </c>
      <c r="I1645" s="5">
        <f t="shared" si="277"/>
        <v>1</v>
      </c>
      <c r="J1645" s="5">
        <f t="shared" si="278"/>
        <v>2022</v>
      </c>
      <c r="K1645" s="5">
        <f t="shared" si="279"/>
        <v>15</v>
      </c>
      <c r="L1645" s="7">
        <f t="shared" si="280"/>
        <v>44576</v>
      </c>
      <c r="M1645" s="5" t="s">
        <v>2051</v>
      </c>
      <c r="U1645" s="5" t="s">
        <v>33</v>
      </c>
      <c r="V1645" s="5" t="str">
        <f t="shared" si="281"/>
        <v>clientes - varios</v>
      </c>
      <c r="W1645" s="5" t="str">
        <f t="shared" si="282"/>
        <v>CLIENTES - VARIOS</v>
      </c>
      <c r="X1645" s="5" t="str">
        <f t="shared" si="283"/>
        <v>Clientes - Varios</v>
      </c>
      <c r="Y1645" s="5">
        <v>99999999</v>
      </c>
      <c r="Z1645" s="5" t="s">
        <v>34</v>
      </c>
      <c r="AA1645" s="5" t="s">
        <v>35</v>
      </c>
      <c r="AD1645" s="5" t="s">
        <v>36</v>
      </c>
      <c r="AE1645" s="5">
        <v>63.56</v>
      </c>
      <c r="AF1645" s="5">
        <v>0</v>
      </c>
      <c r="AG1645" s="5">
        <v>11.44</v>
      </c>
      <c r="AH1645" s="5">
        <f t="shared" si="284"/>
        <v>75</v>
      </c>
    </row>
    <row r="1646" spans="1:34" x14ac:dyDescent="0.25">
      <c r="A1646" s="5">
        <v>1631</v>
      </c>
      <c r="B1646" s="5" t="s">
        <v>55</v>
      </c>
      <c r="C1646" s="5" t="s">
        <v>38</v>
      </c>
      <c r="D1646" s="5" t="s">
        <v>2057</v>
      </c>
      <c r="E1646" s="15" t="str">
        <f t="shared" si="285"/>
        <v>F002</v>
      </c>
      <c r="F1646" s="15" t="str">
        <f t="shared" si="275"/>
        <v>3431</v>
      </c>
      <c r="G1646" s="15" t="str">
        <f t="shared" si="276"/>
        <v>2-3</v>
      </c>
      <c r="H1646" s="5" t="s">
        <v>2051</v>
      </c>
      <c r="I1646" s="5">
        <f t="shared" si="277"/>
        <v>1</v>
      </c>
      <c r="J1646" s="5">
        <f t="shared" si="278"/>
        <v>2022</v>
      </c>
      <c r="K1646" s="5">
        <f t="shared" si="279"/>
        <v>15</v>
      </c>
      <c r="L1646" s="7">
        <f t="shared" si="280"/>
        <v>44576</v>
      </c>
      <c r="M1646" s="5" t="s">
        <v>2051</v>
      </c>
      <c r="U1646" s="5" t="s">
        <v>312</v>
      </c>
      <c r="V1646" s="5" t="str">
        <f t="shared" si="281"/>
        <v>inversiones tantalean cayotopa</v>
      </c>
      <c r="W1646" s="5" t="str">
        <f t="shared" si="282"/>
        <v>INVERSIONES TANTALEAN CAYOTOPA</v>
      </c>
      <c r="X1646" s="5" t="str">
        <f t="shared" si="283"/>
        <v>Inversiones Tantalean Cayotopa</v>
      </c>
      <c r="Y1646" s="5">
        <v>20608161296</v>
      </c>
      <c r="Z1646" s="5" t="s">
        <v>34</v>
      </c>
      <c r="AA1646" s="5" t="s">
        <v>35</v>
      </c>
      <c r="AD1646" s="5" t="s">
        <v>36</v>
      </c>
      <c r="AE1646" s="5">
        <v>16.95</v>
      </c>
      <c r="AF1646" s="5">
        <v>0</v>
      </c>
      <c r="AG1646" s="5">
        <v>3.05</v>
      </c>
      <c r="AH1646" s="5">
        <f t="shared" si="284"/>
        <v>20</v>
      </c>
    </row>
    <row r="1647" spans="1:34" x14ac:dyDescent="0.25">
      <c r="A1647" s="5">
        <v>1632</v>
      </c>
      <c r="B1647" s="5" t="s">
        <v>29</v>
      </c>
      <c r="C1647" s="5" t="s">
        <v>30</v>
      </c>
      <c r="D1647" s="5" t="s">
        <v>2058</v>
      </c>
      <c r="E1647" s="15" t="str">
        <f t="shared" si="285"/>
        <v>B001</v>
      </c>
      <c r="F1647" s="15" t="str">
        <f t="shared" si="275"/>
        <v>16875</v>
      </c>
      <c r="G1647" s="15" t="str">
        <f t="shared" si="276"/>
        <v>1-1</v>
      </c>
      <c r="H1647" s="5" t="s">
        <v>2051</v>
      </c>
      <c r="I1647" s="5">
        <f t="shared" si="277"/>
        <v>1</v>
      </c>
      <c r="J1647" s="5">
        <f t="shared" si="278"/>
        <v>2022</v>
      </c>
      <c r="K1647" s="5">
        <f t="shared" si="279"/>
        <v>15</v>
      </c>
      <c r="L1647" s="7">
        <f t="shared" si="280"/>
        <v>44576</v>
      </c>
      <c r="M1647" s="5" t="s">
        <v>2051</v>
      </c>
      <c r="U1647" s="5" t="s">
        <v>33</v>
      </c>
      <c r="V1647" s="5" t="str">
        <f t="shared" si="281"/>
        <v>clientes - varios</v>
      </c>
      <c r="W1647" s="5" t="str">
        <f t="shared" si="282"/>
        <v>CLIENTES - VARIOS</v>
      </c>
      <c r="X1647" s="5" t="str">
        <f t="shared" si="283"/>
        <v>Clientes - Varios</v>
      </c>
      <c r="Y1647" s="5">
        <v>99999999</v>
      </c>
      <c r="Z1647" s="5" t="s">
        <v>34</v>
      </c>
      <c r="AA1647" s="5" t="s">
        <v>35</v>
      </c>
      <c r="AD1647" s="5" t="s">
        <v>36</v>
      </c>
      <c r="AE1647" s="5">
        <v>135.59</v>
      </c>
      <c r="AF1647" s="5">
        <v>0</v>
      </c>
      <c r="AG1647" s="5">
        <v>24.41</v>
      </c>
      <c r="AH1647" s="5">
        <f t="shared" si="284"/>
        <v>160</v>
      </c>
    </row>
    <row r="1648" spans="1:34" x14ac:dyDescent="0.25">
      <c r="A1648" s="5">
        <v>1633</v>
      </c>
      <c r="B1648" s="5" t="s">
        <v>29</v>
      </c>
      <c r="C1648" s="5" t="s">
        <v>38</v>
      </c>
      <c r="D1648" s="5" t="s">
        <v>2059</v>
      </c>
      <c r="E1648" s="15" t="str">
        <f t="shared" si="285"/>
        <v>F001</v>
      </c>
      <c r="F1648" s="15" t="str">
        <f t="shared" si="275"/>
        <v>8148</v>
      </c>
      <c r="G1648" s="15" t="str">
        <f t="shared" si="276"/>
        <v>1-8</v>
      </c>
      <c r="H1648" s="5" t="s">
        <v>2051</v>
      </c>
      <c r="I1648" s="5">
        <f t="shared" si="277"/>
        <v>1</v>
      </c>
      <c r="J1648" s="5">
        <f t="shared" si="278"/>
        <v>2022</v>
      </c>
      <c r="K1648" s="5">
        <f t="shared" si="279"/>
        <v>15</v>
      </c>
      <c r="L1648" s="7">
        <f t="shared" si="280"/>
        <v>44576</v>
      </c>
      <c r="M1648" s="5" t="s">
        <v>2051</v>
      </c>
      <c r="R1648" s="5" t="s">
        <v>395</v>
      </c>
      <c r="S1648" s="5" t="s">
        <v>168</v>
      </c>
      <c r="T1648" s="5" t="s">
        <v>169</v>
      </c>
      <c r="U1648" s="5" t="s">
        <v>396</v>
      </c>
      <c r="V1648" s="5" t="str">
        <f t="shared" si="281"/>
        <v>transportes pasamayo s r ltda</v>
      </c>
      <c r="W1648" s="5" t="str">
        <f t="shared" si="282"/>
        <v>TRANSPORTES PASAMAYO S R LTDA</v>
      </c>
      <c r="X1648" s="5" t="str">
        <f t="shared" si="283"/>
        <v>Transportes Pasamayo S R Ltda</v>
      </c>
      <c r="Y1648" s="5">
        <v>20225171719</v>
      </c>
      <c r="Z1648" s="5" t="s">
        <v>34</v>
      </c>
      <c r="AA1648" s="5" t="s">
        <v>35</v>
      </c>
      <c r="AD1648" s="5" t="s">
        <v>36</v>
      </c>
      <c r="AE1648" s="5">
        <v>169.49</v>
      </c>
      <c r="AF1648" s="5">
        <v>0</v>
      </c>
      <c r="AG1648" s="5">
        <v>30.51</v>
      </c>
      <c r="AH1648" s="5">
        <f t="shared" si="284"/>
        <v>200</v>
      </c>
    </row>
    <row r="1649" spans="1:34" x14ac:dyDescent="0.25">
      <c r="A1649" s="5">
        <v>1634</v>
      </c>
      <c r="B1649" s="5" t="s">
        <v>29</v>
      </c>
      <c r="C1649" s="5" t="s">
        <v>30</v>
      </c>
      <c r="D1649" s="5" t="s">
        <v>2060</v>
      </c>
      <c r="E1649" s="15" t="str">
        <f t="shared" si="285"/>
        <v>B001</v>
      </c>
      <c r="F1649" s="15" t="str">
        <f t="shared" si="275"/>
        <v>16874</v>
      </c>
      <c r="G1649" s="15" t="str">
        <f t="shared" si="276"/>
        <v>1-1</v>
      </c>
      <c r="H1649" s="5" t="s">
        <v>2051</v>
      </c>
      <c r="I1649" s="5">
        <f t="shared" si="277"/>
        <v>1</v>
      </c>
      <c r="J1649" s="5">
        <f t="shared" si="278"/>
        <v>2022</v>
      </c>
      <c r="K1649" s="5">
        <f t="shared" si="279"/>
        <v>15</v>
      </c>
      <c r="L1649" s="7">
        <f t="shared" si="280"/>
        <v>44576</v>
      </c>
      <c r="M1649" s="5" t="s">
        <v>2051</v>
      </c>
      <c r="U1649" s="5" t="s">
        <v>33</v>
      </c>
      <c r="V1649" s="5" t="str">
        <f t="shared" si="281"/>
        <v>clientes - varios</v>
      </c>
      <c r="W1649" s="5" t="str">
        <f t="shared" si="282"/>
        <v>CLIENTES - VARIOS</v>
      </c>
      <c r="X1649" s="5" t="str">
        <f t="shared" si="283"/>
        <v>Clientes - Varios</v>
      </c>
      <c r="Y1649" s="5">
        <v>99999999</v>
      </c>
      <c r="Z1649" s="5" t="s">
        <v>34</v>
      </c>
      <c r="AA1649" s="5" t="s">
        <v>35</v>
      </c>
      <c r="AD1649" s="5" t="s">
        <v>36</v>
      </c>
      <c r="AE1649" s="5">
        <v>101.69</v>
      </c>
      <c r="AF1649" s="5">
        <v>0</v>
      </c>
      <c r="AG1649" s="5">
        <v>18.3</v>
      </c>
      <c r="AH1649" s="5">
        <f t="shared" si="284"/>
        <v>119.99</v>
      </c>
    </row>
    <row r="1650" spans="1:34" x14ac:dyDescent="0.25">
      <c r="A1650" s="5">
        <v>1635</v>
      </c>
      <c r="B1650" s="5" t="s">
        <v>49</v>
      </c>
      <c r="C1650" s="5" t="s">
        <v>30</v>
      </c>
      <c r="D1650" s="5" t="s">
        <v>2061</v>
      </c>
      <c r="E1650" s="15" t="str">
        <f t="shared" si="285"/>
        <v>B003</v>
      </c>
      <c r="F1650" s="15" t="str">
        <f t="shared" si="275"/>
        <v>12407</v>
      </c>
      <c r="G1650" s="15" t="str">
        <f t="shared" si="276"/>
        <v>3-1</v>
      </c>
      <c r="H1650" s="5" t="s">
        <v>2051</v>
      </c>
      <c r="I1650" s="5">
        <f t="shared" si="277"/>
        <v>1</v>
      </c>
      <c r="J1650" s="5">
        <f t="shared" si="278"/>
        <v>2022</v>
      </c>
      <c r="K1650" s="5">
        <f t="shared" si="279"/>
        <v>15</v>
      </c>
      <c r="L1650" s="7">
        <f t="shared" si="280"/>
        <v>44576</v>
      </c>
      <c r="M1650" s="5" t="s">
        <v>2051</v>
      </c>
      <c r="U1650" s="5" t="s">
        <v>33</v>
      </c>
      <c r="V1650" s="5" t="str">
        <f t="shared" si="281"/>
        <v>clientes - varios</v>
      </c>
      <c r="W1650" s="5" t="str">
        <f t="shared" si="282"/>
        <v>CLIENTES - VARIOS</v>
      </c>
      <c r="X1650" s="5" t="str">
        <f t="shared" si="283"/>
        <v>Clientes - Varios</v>
      </c>
      <c r="Y1650" s="5">
        <v>99999999</v>
      </c>
      <c r="Z1650" s="5" t="s">
        <v>34</v>
      </c>
      <c r="AA1650" s="5" t="s">
        <v>35</v>
      </c>
      <c r="AD1650" s="5" t="s">
        <v>36</v>
      </c>
      <c r="AE1650" s="5">
        <v>423.73</v>
      </c>
      <c r="AF1650" s="5">
        <v>0</v>
      </c>
      <c r="AG1650" s="5">
        <v>76.27</v>
      </c>
      <c r="AH1650" s="5">
        <f t="shared" si="284"/>
        <v>500</v>
      </c>
    </row>
    <row r="1651" spans="1:34" x14ac:dyDescent="0.25">
      <c r="A1651" s="5">
        <v>1636</v>
      </c>
      <c r="B1651" s="5" t="s">
        <v>49</v>
      </c>
      <c r="C1651" s="5" t="s">
        <v>30</v>
      </c>
      <c r="D1651" s="5" t="s">
        <v>2062</v>
      </c>
      <c r="E1651" s="15" t="str">
        <f t="shared" si="285"/>
        <v>B003</v>
      </c>
      <c r="F1651" s="15" t="str">
        <f t="shared" si="275"/>
        <v>12406</v>
      </c>
      <c r="G1651" s="15" t="str">
        <f t="shared" si="276"/>
        <v>3-1</v>
      </c>
      <c r="H1651" s="5" t="s">
        <v>2051</v>
      </c>
      <c r="I1651" s="5">
        <f t="shared" si="277"/>
        <v>1</v>
      </c>
      <c r="J1651" s="5">
        <f t="shared" si="278"/>
        <v>2022</v>
      </c>
      <c r="K1651" s="5">
        <f t="shared" si="279"/>
        <v>15</v>
      </c>
      <c r="L1651" s="7">
        <f t="shared" si="280"/>
        <v>44576</v>
      </c>
      <c r="M1651" s="5" t="s">
        <v>2051</v>
      </c>
      <c r="U1651" s="5" t="s">
        <v>33</v>
      </c>
      <c r="V1651" s="5" t="str">
        <f t="shared" si="281"/>
        <v>clientes - varios</v>
      </c>
      <c r="W1651" s="5" t="str">
        <f t="shared" si="282"/>
        <v>CLIENTES - VARIOS</v>
      </c>
      <c r="X1651" s="5" t="str">
        <f t="shared" si="283"/>
        <v>Clientes - Varios</v>
      </c>
      <c r="Y1651" s="5">
        <v>99999999</v>
      </c>
      <c r="Z1651" s="5" t="s">
        <v>34</v>
      </c>
      <c r="AA1651" s="5" t="s">
        <v>35</v>
      </c>
      <c r="AD1651" s="5" t="s">
        <v>36</v>
      </c>
      <c r="AE1651" s="5">
        <v>423.73</v>
      </c>
      <c r="AF1651" s="5">
        <v>0</v>
      </c>
      <c r="AG1651" s="5">
        <v>76.27</v>
      </c>
      <c r="AH1651" s="5">
        <f t="shared" si="284"/>
        <v>500</v>
      </c>
    </row>
    <row r="1652" spans="1:34" x14ac:dyDescent="0.25">
      <c r="A1652" s="5">
        <v>1637</v>
      </c>
      <c r="B1652" s="5" t="s">
        <v>49</v>
      </c>
      <c r="C1652" s="5" t="s">
        <v>30</v>
      </c>
      <c r="D1652" s="5" t="s">
        <v>2063</v>
      </c>
      <c r="E1652" s="15" t="str">
        <f t="shared" si="285"/>
        <v>B003</v>
      </c>
      <c r="F1652" s="15" t="str">
        <f t="shared" si="275"/>
        <v>12405</v>
      </c>
      <c r="G1652" s="15" t="str">
        <f t="shared" si="276"/>
        <v>3-1</v>
      </c>
      <c r="H1652" s="5" t="s">
        <v>2051</v>
      </c>
      <c r="I1652" s="5">
        <f t="shared" si="277"/>
        <v>1</v>
      </c>
      <c r="J1652" s="5">
        <f t="shared" si="278"/>
        <v>2022</v>
      </c>
      <c r="K1652" s="5">
        <f t="shared" si="279"/>
        <v>15</v>
      </c>
      <c r="L1652" s="7">
        <f t="shared" si="280"/>
        <v>44576</v>
      </c>
      <c r="M1652" s="5" t="s">
        <v>2051</v>
      </c>
      <c r="U1652" s="5" t="s">
        <v>33</v>
      </c>
      <c r="V1652" s="5" t="str">
        <f t="shared" si="281"/>
        <v>clientes - varios</v>
      </c>
      <c r="W1652" s="5" t="str">
        <f t="shared" si="282"/>
        <v>CLIENTES - VARIOS</v>
      </c>
      <c r="X1652" s="5" t="str">
        <f t="shared" si="283"/>
        <v>Clientes - Varios</v>
      </c>
      <c r="Y1652" s="5">
        <v>99999999</v>
      </c>
      <c r="Z1652" s="5" t="s">
        <v>34</v>
      </c>
      <c r="AA1652" s="5" t="s">
        <v>35</v>
      </c>
      <c r="AD1652" s="5" t="s">
        <v>36</v>
      </c>
      <c r="AE1652" s="5">
        <v>423.73</v>
      </c>
      <c r="AF1652" s="5">
        <v>0</v>
      </c>
      <c r="AG1652" s="5">
        <v>76.27</v>
      </c>
      <c r="AH1652" s="5">
        <f t="shared" si="284"/>
        <v>500</v>
      </c>
    </row>
    <row r="1653" spans="1:34" x14ac:dyDescent="0.25">
      <c r="A1653" s="5">
        <v>1638</v>
      </c>
      <c r="B1653" s="5" t="s">
        <v>49</v>
      </c>
      <c r="C1653" s="5" t="s">
        <v>30</v>
      </c>
      <c r="D1653" s="5" t="s">
        <v>2064</v>
      </c>
      <c r="E1653" s="15" t="str">
        <f t="shared" si="285"/>
        <v>B003</v>
      </c>
      <c r="F1653" s="15" t="str">
        <f t="shared" si="275"/>
        <v>12404</v>
      </c>
      <c r="G1653" s="15" t="str">
        <f t="shared" si="276"/>
        <v>3-1</v>
      </c>
      <c r="H1653" s="5" t="s">
        <v>2051</v>
      </c>
      <c r="I1653" s="5">
        <f t="shared" si="277"/>
        <v>1</v>
      </c>
      <c r="J1653" s="5">
        <f t="shared" si="278"/>
        <v>2022</v>
      </c>
      <c r="K1653" s="5">
        <f t="shared" si="279"/>
        <v>15</v>
      </c>
      <c r="L1653" s="7">
        <f t="shared" si="280"/>
        <v>44576</v>
      </c>
      <c r="M1653" s="5" t="s">
        <v>2051</v>
      </c>
      <c r="U1653" s="5" t="s">
        <v>33</v>
      </c>
      <c r="V1653" s="5" t="str">
        <f t="shared" si="281"/>
        <v>clientes - varios</v>
      </c>
      <c r="W1653" s="5" t="str">
        <f t="shared" si="282"/>
        <v>CLIENTES - VARIOS</v>
      </c>
      <c r="X1653" s="5" t="str">
        <f t="shared" si="283"/>
        <v>Clientes - Varios</v>
      </c>
      <c r="Y1653" s="5">
        <v>99999999</v>
      </c>
      <c r="Z1653" s="5" t="s">
        <v>34</v>
      </c>
      <c r="AA1653" s="5" t="s">
        <v>35</v>
      </c>
      <c r="AD1653" s="5" t="s">
        <v>36</v>
      </c>
      <c r="AE1653" s="5">
        <v>423.73</v>
      </c>
      <c r="AF1653" s="5">
        <v>0</v>
      </c>
      <c r="AG1653" s="5">
        <v>76.27</v>
      </c>
      <c r="AH1653" s="5">
        <f t="shared" si="284"/>
        <v>500</v>
      </c>
    </row>
    <row r="1654" spans="1:34" x14ac:dyDescent="0.25">
      <c r="A1654" s="5">
        <v>1639</v>
      </c>
      <c r="B1654" s="5" t="s">
        <v>29</v>
      </c>
      <c r="C1654" s="5" t="s">
        <v>30</v>
      </c>
      <c r="D1654" s="5" t="s">
        <v>2065</v>
      </c>
      <c r="E1654" s="15" t="str">
        <f t="shared" si="285"/>
        <v>B001</v>
      </c>
      <c r="F1654" s="15" t="str">
        <f t="shared" si="275"/>
        <v>16873</v>
      </c>
      <c r="G1654" s="15" t="str">
        <f t="shared" si="276"/>
        <v>1-1</v>
      </c>
      <c r="H1654" s="5" t="s">
        <v>2051</v>
      </c>
      <c r="I1654" s="5">
        <f t="shared" si="277"/>
        <v>1</v>
      </c>
      <c r="J1654" s="5">
        <f t="shared" si="278"/>
        <v>2022</v>
      </c>
      <c r="K1654" s="5">
        <f t="shared" si="279"/>
        <v>15</v>
      </c>
      <c r="L1654" s="7">
        <f t="shared" si="280"/>
        <v>44576</v>
      </c>
      <c r="M1654" s="5" t="s">
        <v>2051</v>
      </c>
      <c r="U1654" s="5" t="s">
        <v>33</v>
      </c>
      <c r="V1654" s="5" t="str">
        <f t="shared" si="281"/>
        <v>clientes - varios</v>
      </c>
      <c r="W1654" s="5" t="str">
        <f t="shared" si="282"/>
        <v>CLIENTES - VARIOS</v>
      </c>
      <c r="X1654" s="5" t="str">
        <f t="shared" si="283"/>
        <v>Clientes - Varios</v>
      </c>
      <c r="Y1654" s="5">
        <v>99999999</v>
      </c>
      <c r="Z1654" s="5" t="s">
        <v>34</v>
      </c>
      <c r="AA1654" s="5" t="s">
        <v>35</v>
      </c>
      <c r="AD1654" s="5" t="s">
        <v>36</v>
      </c>
      <c r="AE1654" s="5">
        <v>84.75</v>
      </c>
      <c r="AF1654" s="5">
        <v>0</v>
      </c>
      <c r="AG1654" s="5">
        <v>15.25</v>
      </c>
      <c r="AH1654" s="5">
        <f t="shared" si="284"/>
        <v>100</v>
      </c>
    </row>
    <row r="1655" spans="1:34" x14ac:dyDescent="0.25">
      <c r="A1655" s="5">
        <v>1640</v>
      </c>
      <c r="B1655" s="5" t="s">
        <v>29</v>
      </c>
      <c r="C1655" s="5" t="s">
        <v>30</v>
      </c>
      <c r="D1655" s="5" t="s">
        <v>2066</v>
      </c>
      <c r="E1655" s="15" t="str">
        <f t="shared" si="285"/>
        <v>B001</v>
      </c>
      <c r="F1655" s="15" t="str">
        <f t="shared" si="275"/>
        <v>16872</v>
      </c>
      <c r="G1655" s="15" t="str">
        <f t="shared" si="276"/>
        <v>1-1</v>
      </c>
      <c r="H1655" s="5" t="s">
        <v>2051</v>
      </c>
      <c r="I1655" s="5">
        <f t="shared" si="277"/>
        <v>1</v>
      </c>
      <c r="J1655" s="5">
        <f t="shared" si="278"/>
        <v>2022</v>
      </c>
      <c r="K1655" s="5">
        <f t="shared" si="279"/>
        <v>15</v>
      </c>
      <c r="L1655" s="7">
        <f t="shared" si="280"/>
        <v>44576</v>
      </c>
      <c r="M1655" s="5" t="s">
        <v>2051</v>
      </c>
      <c r="U1655" s="5" t="s">
        <v>33</v>
      </c>
      <c r="V1655" s="5" t="str">
        <f t="shared" si="281"/>
        <v>clientes - varios</v>
      </c>
      <c r="W1655" s="5" t="str">
        <f t="shared" si="282"/>
        <v>CLIENTES - VARIOS</v>
      </c>
      <c r="X1655" s="5" t="str">
        <f t="shared" si="283"/>
        <v>Clientes - Varios</v>
      </c>
      <c r="Y1655" s="5">
        <v>99999999</v>
      </c>
      <c r="Z1655" s="5" t="s">
        <v>34</v>
      </c>
      <c r="AA1655" s="5" t="s">
        <v>35</v>
      </c>
      <c r="AD1655" s="5" t="s">
        <v>36</v>
      </c>
      <c r="AE1655" s="5">
        <v>93.22</v>
      </c>
      <c r="AF1655" s="5">
        <v>0</v>
      </c>
      <c r="AG1655" s="5">
        <v>16.78</v>
      </c>
      <c r="AH1655" s="5">
        <f t="shared" si="284"/>
        <v>110</v>
      </c>
    </row>
    <row r="1656" spans="1:34" x14ac:dyDescent="0.25">
      <c r="A1656" s="5">
        <v>1641</v>
      </c>
      <c r="B1656" s="5" t="s">
        <v>49</v>
      </c>
      <c r="C1656" s="5" t="s">
        <v>30</v>
      </c>
      <c r="D1656" s="5" t="s">
        <v>2067</v>
      </c>
      <c r="E1656" s="15" t="str">
        <f t="shared" si="285"/>
        <v>B003</v>
      </c>
      <c r="F1656" s="15" t="str">
        <f t="shared" si="275"/>
        <v>12403</v>
      </c>
      <c r="G1656" s="15" t="str">
        <f t="shared" si="276"/>
        <v>3-1</v>
      </c>
      <c r="H1656" s="5" t="s">
        <v>2051</v>
      </c>
      <c r="I1656" s="5">
        <f t="shared" si="277"/>
        <v>1</v>
      </c>
      <c r="J1656" s="5">
        <f t="shared" si="278"/>
        <v>2022</v>
      </c>
      <c r="K1656" s="5">
        <f t="shared" si="279"/>
        <v>15</v>
      </c>
      <c r="L1656" s="7">
        <f t="shared" si="280"/>
        <v>44576</v>
      </c>
      <c r="M1656" s="5" t="s">
        <v>2051</v>
      </c>
      <c r="U1656" s="5" t="s">
        <v>33</v>
      </c>
      <c r="V1656" s="5" t="str">
        <f t="shared" si="281"/>
        <v>clientes - varios</v>
      </c>
      <c r="W1656" s="5" t="str">
        <f t="shared" si="282"/>
        <v>CLIENTES - VARIOS</v>
      </c>
      <c r="X1656" s="5" t="str">
        <f t="shared" si="283"/>
        <v>Clientes - Varios</v>
      </c>
      <c r="Y1656" s="5">
        <v>99999999</v>
      </c>
      <c r="Z1656" s="5" t="s">
        <v>34</v>
      </c>
      <c r="AA1656" s="5" t="s">
        <v>35</v>
      </c>
      <c r="AD1656" s="5" t="s">
        <v>36</v>
      </c>
      <c r="AE1656" s="5">
        <v>423.73</v>
      </c>
      <c r="AF1656" s="5">
        <v>0</v>
      </c>
      <c r="AG1656" s="5">
        <v>76.27</v>
      </c>
      <c r="AH1656" s="5">
        <f t="shared" si="284"/>
        <v>500</v>
      </c>
    </row>
    <row r="1657" spans="1:34" x14ac:dyDescent="0.25">
      <c r="A1657" s="5">
        <v>1642</v>
      </c>
      <c r="B1657" s="5" t="s">
        <v>49</v>
      </c>
      <c r="C1657" s="5" t="s">
        <v>30</v>
      </c>
      <c r="D1657" s="5" t="s">
        <v>2068</v>
      </c>
      <c r="E1657" s="15" t="str">
        <f t="shared" si="285"/>
        <v>B003</v>
      </c>
      <c r="F1657" s="15" t="str">
        <f t="shared" si="275"/>
        <v>12402</v>
      </c>
      <c r="G1657" s="15" t="str">
        <f t="shared" si="276"/>
        <v>3-1</v>
      </c>
      <c r="H1657" s="5" t="s">
        <v>2051</v>
      </c>
      <c r="I1657" s="5">
        <f t="shared" si="277"/>
        <v>1</v>
      </c>
      <c r="J1657" s="5">
        <f t="shared" si="278"/>
        <v>2022</v>
      </c>
      <c r="K1657" s="5">
        <f t="shared" si="279"/>
        <v>15</v>
      </c>
      <c r="L1657" s="7">
        <f t="shared" si="280"/>
        <v>44576</v>
      </c>
      <c r="M1657" s="5" t="s">
        <v>2051</v>
      </c>
      <c r="U1657" s="5" t="s">
        <v>33</v>
      </c>
      <c r="V1657" s="5" t="str">
        <f t="shared" si="281"/>
        <v>clientes - varios</v>
      </c>
      <c r="W1657" s="5" t="str">
        <f t="shared" si="282"/>
        <v>CLIENTES - VARIOS</v>
      </c>
      <c r="X1657" s="5" t="str">
        <f t="shared" si="283"/>
        <v>Clientes - Varios</v>
      </c>
      <c r="Y1657" s="5">
        <v>99999999</v>
      </c>
      <c r="Z1657" s="5" t="s">
        <v>34</v>
      </c>
      <c r="AA1657" s="5" t="s">
        <v>35</v>
      </c>
      <c r="AD1657" s="5" t="s">
        <v>36</v>
      </c>
      <c r="AE1657" s="5">
        <v>423.73</v>
      </c>
      <c r="AF1657" s="5">
        <v>0</v>
      </c>
      <c r="AG1657" s="5">
        <v>76.27</v>
      </c>
      <c r="AH1657" s="5">
        <f t="shared" si="284"/>
        <v>500</v>
      </c>
    </row>
    <row r="1658" spans="1:34" x14ac:dyDescent="0.25">
      <c r="A1658" s="5">
        <v>1643</v>
      </c>
      <c r="B1658" s="5" t="s">
        <v>49</v>
      </c>
      <c r="C1658" s="5" t="s">
        <v>30</v>
      </c>
      <c r="D1658" s="5" t="s">
        <v>2069</v>
      </c>
      <c r="E1658" s="15" t="str">
        <f t="shared" si="285"/>
        <v>B003</v>
      </c>
      <c r="F1658" s="15" t="str">
        <f t="shared" si="275"/>
        <v>12401</v>
      </c>
      <c r="G1658" s="15" t="str">
        <f t="shared" si="276"/>
        <v>3-1</v>
      </c>
      <c r="H1658" s="5" t="s">
        <v>2051</v>
      </c>
      <c r="I1658" s="5">
        <f t="shared" si="277"/>
        <v>1</v>
      </c>
      <c r="J1658" s="5">
        <f t="shared" si="278"/>
        <v>2022</v>
      </c>
      <c r="K1658" s="5">
        <f t="shared" si="279"/>
        <v>15</v>
      </c>
      <c r="L1658" s="7">
        <f t="shared" si="280"/>
        <v>44576</v>
      </c>
      <c r="M1658" s="5" t="s">
        <v>2051</v>
      </c>
      <c r="U1658" s="5" t="s">
        <v>33</v>
      </c>
      <c r="V1658" s="5" t="str">
        <f t="shared" si="281"/>
        <v>clientes - varios</v>
      </c>
      <c r="W1658" s="5" t="str">
        <f t="shared" si="282"/>
        <v>CLIENTES - VARIOS</v>
      </c>
      <c r="X1658" s="5" t="str">
        <f t="shared" si="283"/>
        <v>Clientes - Varios</v>
      </c>
      <c r="Y1658" s="5">
        <v>99999999</v>
      </c>
      <c r="Z1658" s="5" t="s">
        <v>34</v>
      </c>
      <c r="AA1658" s="5" t="s">
        <v>35</v>
      </c>
      <c r="AD1658" s="5" t="s">
        <v>36</v>
      </c>
      <c r="AE1658" s="5">
        <v>423.73</v>
      </c>
      <c r="AF1658" s="5">
        <v>0</v>
      </c>
      <c r="AG1658" s="5">
        <v>76.27</v>
      </c>
      <c r="AH1658" s="5">
        <f t="shared" si="284"/>
        <v>500</v>
      </c>
    </row>
    <row r="1659" spans="1:34" x14ac:dyDescent="0.25">
      <c r="A1659" s="5">
        <v>1644</v>
      </c>
      <c r="B1659" s="5" t="s">
        <v>49</v>
      </c>
      <c r="C1659" s="5" t="s">
        <v>30</v>
      </c>
      <c r="D1659" s="5" t="s">
        <v>2070</v>
      </c>
      <c r="E1659" s="15" t="str">
        <f t="shared" si="285"/>
        <v>B003</v>
      </c>
      <c r="F1659" s="15" t="str">
        <f t="shared" si="275"/>
        <v>12400</v>
      </c>
      <c r="G1659" s="15" t="str">
        <f t="shared" si="276"/>
        <v>3-1</v>
      </c>
      <c r="H1659" s="5" t="s">
        <v>2051</v>
      </c>
      <c r="I1659" s="5">
        <f t="shared" si="277"/>
        <v>1</v>
      </c>
      <c r="J1659" s="5">
        <f t="shared" si="278"/>
        <v>2022</v>
      </c>
      <c r="K1659" s="5">
        <f t="shared" si="279"/>
        <v>15</v>
      </c>
      <c r="L1659" s="7">
        <f t="shared" si="280"/>
        <v>44576</v>
      </c>
      <c r="M1659" s="5" t="s">
        <v>2051</v>
      </c>
      <c r="U1659" s="5" t="s">
        <v>33</v>
      </c>
      <c r="V1659" s="5" t="str">
        <f t="shared" si="281"/>
        <v>clientes - varios</v>
      </c>
      <c r="W1659" s="5" t="str">
        <f t="shared" si="282"/>
        <v>CLIENTES - VARIOS</v>
      </c>
      <c r="X1659" s="5" t="str">
        <f t="shared" si="283"/>
        <v>Clientes - Varios</v>
      </c>
      <c r="Y1659" s="5">
        <v>99999999</v>
      </c>
      <c r="Z1659" s="5" t="s">
        <v>34</v>
      </c>
      <c r="AA1659" s="5" t="s">
        <v>35</v>
      </c>
      <c r="AD1659" s="5" t="s">
        <v>36</v>
      </c>
      <c r="AE1659" s="5">
        <v>423.73</v>
      </c>
      <c r="AF1659" s="5">
        <v>0</v>
      </c>
      <c r="AG1659" s="5">
        <v>76.27</v>
      </c>
      <c r="AH1659" s="5">
        <f t="shared" si="284"/>
        <v>500</v>
      </c>
    </row>
    <row r="1660" spans="1:34" x14ac:dyDescent="0.25">
      <c r="A1660" s="5">
        <v>1645</v>
      </c>
      <c r="B1660" s="5" t="s">
        <v>49</v>
      </c>
      <c r="C1660" s="5" t="s">
        <v>30</v>
      </c>
      <c r="D1660" s="5" t="s">
        <v>2071</v>
      </c>
      <c r="E1660" s="15" t="str">
        <f t="shared" si="285"/>
        <v>B003</v>
      </c>
      <c r="F1660" s="15" t="str">
        <f t="shared" si="275"/>
        <v>12399</v>
      </c>
      <c r="G1660" s="15" t="str">
        <f t="shared" si="276"/>
        <v>3-1</v>
      </c>
      <c r="H1660" s="5" t="s">
        <v>2051</v>
      </c>
      <c r="I1660" s="5">
        <f t="shared" si="277"/>
        <v>1</v>
      </c>
      <c r="J1660" s="5">
        <f t="shared" si="278"/>
        <v>2022</v>
      </c>
      <c r="K1660" s="5">
        <f t="shared" si="279"/>
        <v>15</v>
      </c>
      <c r="L1660" s="7">
        <f t="shared" si="280"/>
        <v>44576</v>
      </c>
      <c r="M1660" s="5" t="s">
        <v>2051</v>
      </c>
      <c r="U1660" s="5" t="s">
        <v>33</v>
      </c>
      <c r="V1660" s="5" t="str">
        <f t="shared" si="281"/>
        <v>clientes - varios</v>
      </c>
      <c r="W1660" s="5" t="str">
        <f t="shared" si="282"/>
        <v>CLIENTES - VARIOS</v>
      </c>
      <c r="X1660" s="5" t="str">
        <f t="shared" si="283"/>
        <v>Clientes - Varios</v>
      </c>
      <c r="Y1660" s="5">
        <v>99999999</v>
      </c>
      <c r="Z1660" s="5" t="s">
        <v>34</v>
      </c>
      <c r="AA1660" s="5" t="s">
        <v>35</v>
      </c>
      <c r="AD1660" s="5" t="s">
        <v>36</v>
      </c>
      <c r="AE1660" s="5">
        <v>423.73</v>
      </c>
      <c r="AF1660" s="5">
        <v>0</v>
      </c>
      <c r="AG1660" s="5">
        <v>76.27</v>
      </c>
      <c r="AH1660" s="5">
        <f t="shared" si="284"/>
        <v>500</v>
      </c>
    </row>
    <row r="1661" spans="1:34" x14ac:dyDescent="0.25">
      <c r="A1661" s="5">
        <v>1646</v>
      </c>
      <c r="B1661" s="5" t="s">
        <v>49</v>
      </c>
      <c r="C1661" s="5" t="s">
        <v>30</v>
      </c>
      <c r="D1661" s="5" t="s">
        <v>2072</v>
      </c>
      <c r="E1661" s="15" t="str">
        <f t="shared" si="285"/>
        <v>B003</v>
      </c>
      <c r="F1661" s="15" t="str">
        <f t="shared" si="275"/>
        <v>12398</v>
      </c>
      <c r="G1661" s="15" t="str">
        <f t="shared" si="276"/>
        <v>3-1</v>
      </c>
      <c r="H1661" s="5" t="s">
        <v>2051</v>
      </c>
      <c r="I1661" s="5">
        <f t="shared" si="277"/>
        <v>1</v>
      </c>
      <c r="J1661" s="5">
        <f t="shared" si="278"/>
        <v>2022</v>
      </c>
      <c r="K1661" s="5">
        <f t="shared" si="279"/>
        <v>15</v>
      </c>
      <c r="L1661" s="7">
        <f t="shared" si="280"/>
        <v>44576</v>
      </c>
      <c r="M1661" s="5" t="s">
        <v>2051</v>
      </c>
      <c r="U1661" s="5" t="s">
        <v>33</v>
      </c>
      <c r="V1661" s="5" t="str">
        <f t="shared" si="281"/>
        <v>clientes - varios</v>
      </c>
      <c r="W1661" s="5" t="str">
        <f t="shared" si="282"/>
        <v>CLIENTES - VARIOS</v>
      </c>
      <c r="X1661" s="5" t="str">
        <f t="shared" si="283"/>
        <v>Clientes - Varios</v>
      </c>
      <c r="Y1661" s="5">
        <v>99999999</v>
      </c>
      <c r="Z1661" s="5" t="s">
        <v>34</v>
      </c>
      <c r="AA1661" s="5" t="s">
        <v>35</v>
      </c>
      <c r="AD1661" s="5" t="s">
        <v>36</v>
      </c>
      <c r="AE1661" s="5">
        <v>423.73</v>
      </c>
      <c r="AF1661" s="5">
        <v>0</v>
      </c>
      <c r="AG1661" s="5">
        <v>76.27</v>
      </c>
      <c r="AH1661" s="5">
        <f t="shared" si="284"/>
        <v>500</v>
      </c>
    </row>
    <row r="1662" spans="1:34" x14ac:dyDescent="0.25">
      <c r="A1662" s="5">
        <v>1647</v>
      </c>
      <c r="B1662" s="5" t="s">
        <v>49</v>
      </c>
      <c r="C1662" s="5" t="s">
        <v>38</v>
      </c>
      <c r="D1662" s="5" t="s">
        <v>2073</v>
      </c>
      <c r="E1662" s="15" t="str">
        <f t="shared" si="285"/>
        <v>F003</v>
      </c>
      <c r="F1662" s="15" t="str">
        <f t="shared" si="275"/>
        <v>2047</v>
      </c>
      <c r="G1662" s="15" t="str">
        <f t="shared" si="276"/>
        <v>3-2</v>
      </c>
      <c r="H1662" s="5" t="s">
        <v>2051</v>
      </c>
      <c r="I1662" s="5">
        <f t="shared" si="277"/>
        <v>1</v>
      </c>
      <c r="J1662" s="5">
        <f t="shared" si="278"/>
        <v>2022</v>
      </c>
      <c r="K1662" s="5">
        <f t="shared" si="279"/>
        <v>15</v>
      </c>
      <c r="L1662" s="7">
        <f t="shared" si="280"/>
        <v>44576</v>
      </c>
      <c r="M1662" s="5" t="s">
        <v>2051</v>
      </c>
      <c r="R1662" s="5" t="s">
        <v>41</v>
      </c>
      <c r="S1662" s="5" t="s">
        <v>40</v>
      </c>
      <c r="T1662" s="5" t="s">
        <v>41</v>
      </c>
      <c r="U1662" s="5" t="s">
        <v>1306</v>
      </c>
      <c r="V1662" s="5" t="str">
        <f t="shared" si="281"/>
        <v>blackpark e.i.r.l.</v>
      </c>
      <c r="W1662" s="5" t="str">
        <f t="shared" si="282"/>
        <v>BLACKPARK E.I.R.L.</v>
      </c>
      <c r="X1662" s="5" t="str">
        <f t="shared" si="283"/>
        <v>Blackpark E.I.R.L.</v>
      </c>
      <c r="Y1662" s="5">
        <v>20606507012</v>
      </c>
      <c r="Z1662" s="5" t="s">
        <v>34</v>
      </c>
      <c r="AA1662" s="5" t="s">
        <v>35</v>
      </c>
      <c r="AD1662" s="5" t="s">
        <v>36</v>
      </c>
      <c r="AE1662" s="5">
        <v>46.61</v>
      </c>
      <c r="AF1662" s="5">
        <v>0</v>
      </c>
      <c r="AG1662" s="5">
        <v>8.39</v>
      </c>
      <c r="AH1662" s="5">
        <f t="shared" si="284"/>
        <v>55</v>
      </c>
    </row>
    <row r="1663" spans="1:34" x14ac:dyDescent="0.25">
      <c r="A1663" s="5">
        <v>1648</v>
      </c>
      <c r="B1663" s="5" t="s">
        <v>49</v>
      </c>
      <c r="C1663" s="5" t="s">
        <v>30</v>
      </c>
      <c r="D1663" s="5" t="s">
        <v>2074</v>
      </c>
      <c r="E1663" s="15" t="str">
        <f t="shared" si="285"/>
        <v>B003</v>
      </c>
      <c r="F1663" s="15" t="str">
        <f t="shared" si="275"/>
        <v>12397</v>
      </c>
      <c r="G1663" s="15" t="str">
        <f t="shared" si="276"/>
        <v>3-1</v>
      </c>
      <c r="H1663" s="5" t="s">
        <v>2051</v>
      </c>
      <c r="I1663" s="5">
        <f t="shared" si="277"/>
        <v>1</v>
      </c>
      <c r="J1663" s="5">
        <f t="shared" si="278"/>
        <v>2022</v>
      </c>
      <c r="K1663" s="5">
        <f t="shared" si="279"/>
        <v>15</v>
      </c>
      <c r="L1663" s="7">
        <f t="shared" si="280"/>
        <v>44576</v>
      </c>
      <c r="M1663" s="5" t="s">
        <v>2051</v>
      </c>
      <c r="U1663" s="5" t="s">
        <v>33</v>
      </c>
      <c r="V1663" s="5" t="str">
        <f t="shared" si="281"/>
        <v>clientes - varios</v>
      </c>
      <c r="W1663" s="5" t="str">
        <f t="shared" si="282"/>
        <v>CLIENTES - VARIOS</v>
      </c>
      <c r="X1663" s="5" t="str">
        <f t="shared" si="283"/>
        <v>Clientes - Varios</v>
      </c>
      <c r="Y1663" s="5">
        <v>99999999</v>
      </c>
      <c r="Z1663" s="5" t="s">
        <v>34</v>
      </c>
      <c r="AA1663" s="5" t="s">
        <v>35</v>
      </c>
      <c r="AD1663" s="5" t="s">
        <v>36</v>
      </c>
      <c r="AE1663" s="5">
        <v>16.95</v>
      </c>
      <c r="AF1663" s="5">
        <v>0</v>
      </c>
      <c r="AG1663" s="5">
        <v>3.05</v>
      </c>
      <c r="AH1663" s="5">
        <f t="shared" si="284"/>
        <v>20</v>
      </c>
    </row>
    <row r="1664" spans="1:34" x14ac:dyDescent="0.25">
      <c r="A1664" s="5">
        <v>1649</v>
      </c>
      <c r="B1664" s="5" t="s">
        <v>29</v>
      </c>
      <c r="C1664" s="5" t="s">
        <v>38</v>
      </c>
      <c r="D1664" s="5" t="s">
        <v>2075</v>
      </c>
      <c r="E1664" s="15" t="str">
        <f t="shared" si="285"/>
        <v>F001</v>
      </c>
      <c r="F1664" s="15" t="str">
        <f t="shared" si="275"/>
        <v>8147</v>
      </c>
      <c r="G1664" s="15" t="str">
        <f t="shared" si="276"/>
        <v>1-8</v>
      </c>
      <c r="H1664" s="5" t="s">
        <v>2051</v>
      </c>
      <c r="I1664" s="5">
        <f t="shared" si="277"/>
        <v>1</v>
      </c>
      <c r="J1664" s="5">
        <f t="shared" si="278"/>
        <v>2022</v>
      </c>
      <c r="K1664" s="5">
        <f t="shared" si="279"/>
        <v>15</v>
      </c>
      <c r="L1664" s="7">
        <f t="shared" si="280"/>
        <v>44576</v>
      </c>
      <c r="M1664" s="5" t="s">
        <v>2051</v>
      </c>
      <c r="R1664" s="5" t="s">
        <v>1826</v>
      </c>
      <c r="S1664" s="5" t="s">
        <v>168</v>
      </c>
      <c r="T1664" s="5" t="s">
        <v>169</v>
      </c>
      <c r="U1664" s="5" t="s">
        <v>2076</v>
      </c>
      <c r="V1664" s="5" t="str">
        <f t="shared" si="281"/>
        <v>corporacion alimentaria suiza s.a.c. - coraliza sac</v>
      </c>
      <c r="W1664" s="5" t="str">
        <f t="shared" si="282"/>
        <v>CORPORACION ALIMENTARIA SUIZA S.A.C. - CORALIZA SAC</v>
      </c>
      <c r="X1664" s="5" t="str">
        <f t="shared" si="283"/>
        <v>Corporacion Alimentaria Suiza S.A.C. - Coraliza Sac</v>
      </c>
      <c r="Y1664" s="5">
        <v>20601261031</v>
      </c>
      <c r="Z1664" s="5" t="s">
        <v>34</v>
      </c>
      <c r="AA1664" s="5" t="s">
        <v>35</v>
      </c>
      <c r="AD1664" s="5" t="s">
        <v>36</v>
      </c>
      <c r="AE1664" s="5">
        <v>172.88</v>
      </c>
      <c r="AF1664" s="5">
        <v>0</v>
      </c>
      <c r="AG1664" s="5">
        <v>31.12</v>
      </c>
      <c r="AH1664" s="5">
        <f t="shared" si="284"/>
        <v>204</v>
      </c>
    </row>
    <row r="1665" spans="1:34" x14ac:dyDescent="0.25">
      <c r="A1665" s="5">
        <v>1650</v>
      </c>
      <c r="B1665" s="5" t="s">
        <v>49</v>
      </c>
      <c r="C1665" s="5" t="s">
        <v>30</v>
      </c>
      <c r="D1665" s="5" t="s">
        <v>2077</v>
      </c>
      <c r="E1665" s="15" t="str">
        <f t="shared" si="285"/>
        <v>B003</v>
      </c>
      <c r="F1665" s="15" t="str">
        <f t="shared" si="275"/>
        <v>12396</v>
      </c>
      <c r="G1665" s="15" t="str">
        <f t="shared" si="276"/>
        <v>3-1</v>
      </c>
      <c r="H1665" s="5" t="s">
        <v>2051</v>
      </c>
      <c r="I1665" s="5">
        <f t="shared" si="277"/>
        <v>1</v>
      </c>
      <c r="J1665" s="5">
        <f t="shared" si="278"/>
        <v>2022</v>
      </c>
      <c r="K1665" s="5">
        <f t="shared" si="279"/>
        <v>15</v>
      </c>
      <c r="L1665" s="7">
        <f t="shared" si="280"/>
        <v>44576</v>
      </c>
      <c r="M1665" s="5" t="s">
        <v>2051</v>
      </c>
      <c r="U1665" s="5" t="s">
        <v>33</v>
      </c>
      <c r="V1665" s="5" t="str">
        <f t="shared" si="281"/>
        <v>clientes - varios</v>
      </c>
      <c r="W1665" s="5" t="str">
        <f t="shared" si="282"/>
        <v>CLIENTES - VARIOS</v>
      </c>
      <c r="X1665" s="5" t="str">
        <f t="shared" si="283"/>
        <v>Clientes - Varios</v>
      </c>
      <c r="Y1665" s="5">
        <v>99999999</v>
      </c>
      <c r="Z1665" s="5" t="s">
        <v>34</v>
      </c>
      <c r="AA1665" s="5" t="s">
        <v>35</v>
      </c>
      <c r="AD1665" s="5" t="s">
        <v>36</v>
      </c>
      <c r="AE1665" s="5">
        <v>423.73</v>
      </c>
      <c r="AF1665" s="5">
        <v>0</v>
      </c>
      <c r="AG1665" s="5">
        <v>76.27</v>
      </c>
      <c r="AH1665" s="5">
        <f t="shared" si="284"/>
        <v>500</v>
      </c>
    </row>
    <row r="1666" spans="1:34" x14ac:dyDescent="0.25">
      <c r="A1666" s="5">
        <v>1651</v>
      </c>
      <c r="B1666" s="5" t="s">
        <v>49</v>
      </c>
      <c r="C1666" s="5" t="s">
        <v>30</v>
      </c>
      <c r="D1666" s="5" t="s">
        <v>2078</v>
      </c>
      <c r="E1666" s="15" t="str">
        <f t="shared" si="285"/>
        <v>B003</v>
      </c>
      <c r="F1666" s="15" t="str">
        <f t="shared" si="275"/>
        <v>12395</v>
      </c>
      <c r="G1666" s="15" t="str">
        <f t="shared" si="276"/>
        <v>3-1</v>
      </c>
      <c r="H1666" s="5" t="s">
        <v>2051</v>
      </c>
      <c r="I1666" s="5">
        <f t="shared" si="277"/>
        <v>1</v>
      </c>
      <c r="J1666" s="5">
        <f t="shared" si="278"/>
        <v>2022</v>
      </c>
      <c r="K1666" s="5">
        <f t="shared" si="279"/>
        <v>15</v>
      </c>
      <c r="L1666" s="7">
        <f t="shared" si="280"/>
        <v>44576</v>
      </c>
      <c r="M1666" s="5" t="s">
        <v>2051</v>
      </c>
      <c r="U1666" s="5" t="s">
        <v>33</v>
      </c>
      <c r="V1666" s="5" t="str">
        <f t="shared" si="281"/>
        <v>clientes - varios</v>
      </c>
      <c r="W1666" s="5" t="str">
        <f t="shared" si="282"/>
        <v>CLIENTES - VARIOS</v>
      </c>
      <c r="X1666" s="5" t="str">
        <f t="shared" si="283"/>
        <v>Clientes - Varios</v>
      </c>
      <c r="Y1666" s="5">
        <v>99999999</v>
      </c>
      <c r="Z1666" s="5" t="s">
        <v>34</v>
      </c>
      <c r="AA1666" s="5" t="s">
        <v>35</v>
      </c>
      <c r="AD1666" s="5" t="s">
        <v>36</v>
      </c>
      <c r="AE1666" s="5">
        <v>423.73</v>
      </c>
      <c r="AF1666" s="5">
        <v>0</v>
      </c>
      <c r="AG1666" s="5">
        <v>76.27</v>
      </c>
      <c r="AH1666" s="5">
        <f t="shared" si="284"/>
        <v>500</v>
      </c>
    </row>
    <row r="1667" spans="1:34" x14ac:dyDescent="0.25">
      <c r="A1667" s="5">
        <v>1652</v>
      </c>
      <c r="B1667" s="5" t="s">
        <v>49</v>
      </c>
      <c r="C1667" s="5" t="s">
        <v>30</v>
      </c>
      <c r="D1667" s="5" t="s">
        <v>2079</v>
      </c>
      <c r="E1667" s="15" t="str">
        <f t="shared" si="285"/>
        <v>B003</v>
      </c>
      <c r="F1667" s="15" t="str">
        <f t="shared" si="275"/>
        <v>12394</v>
      </c>
      <c r="G1667" s="15" t="str">
        <f t="shared" si="276"/>
        <v>3-1</v>
      </c>
      <c r="H1667" s="5" t="s">
        <v>2051</v>
      </c>
      <c r="I1667" s="5">
        <f t="shared" si="277"/>
        <v>1</v>
      </c>
      <c r="J1667" s="5">
        <f t="shared" si="278"/>
        <v>2022</v>
      </c>
      <c r="K1667" s="5">
        <f t="shared" si="279"/>
        <v>15</v>
      </c>
      <c r="L1667" s="7">
        <f t="shared" si="280"/>
        <v>44576</v>
      </c>
      <c r="M1667" s="5" t="s">
        <v>2051</v>
      </c>
      <c r="U1667" s="5" t="s">
        <v>33</v>
      </c>
      <c r="V1667" s="5" t="str">
        <f t="shared" si="281"/>
        <v>clientes - varios</v>
      </c>
      <c r="W1667" s="5" t="str">
        <f t="shared" si="282"/>
        <v>CLIENTES - VARIOS</v>
      </c>
      <c r="X1667" s="5" t="str">
        <f t="shared" si="283"/>
        <v>Clientes - Varios</v>
      </c>
      <c r="Y1667" s="5">
        <v>99999999</v>
      </c>
      <c r="Z1667" s="5" t="s">
        <v>34</v>
      </c>
      <c r="AA1667" s="5" t="s">
        <v>35</v>
      </c>
      <c r="AD1667" s="5" t="s">
        <v>36</v>
      </c>
      <c r="AE1667" s="5">
        <v>423.73</v>
      </c>
      <c r="AF1667" s="5">
        <v>0</v>
      </c>
      <c r="AG1667" s="5">
        <v>76.27</v>
      </c>
      <c r="AH1667" s="5">
        <f t="shared" si="284"/>
        <v>500</v>
      </c>
    </row>
    <row r="1668" spans="1:34" x14ac:dyDescent="0.25">
      <c r="A1668" s="5">
        <v>1653</v>
      </c>
      <c r="B1668" s="5" t="s">
        <v>49</v>
      </c>
      <c r="C1668" s="5" t="s">
        <v>30</v>
      </c>
      <c r="D1668" s="5" t="s">
        <v>2080</v>
      </c>
      <c r="E1668" s="15" t="str">
        <f t="shared" si="285"/>
        <v>B003</v>
      </c>
      <c r="F1668" s="15" t="str">
        <f t="shared" si="275"/>
        <v>12393</v>
      </c>
      <c r="G1668" s="15" t="str">
        <f t="shared" si="276"/>
        <v>3-1</v>
      </c>
      <c r="H1668" s="5" t="s">
        <v>2051</v>
      </c>
      <c r="I1668" s="5">
        <f t="shared" si="277"/>
        <v>1</v>
      </c>
      <c r="J1668" s="5">
        <f t="shared" si="278"/>
        <v>2022</v>
      </c>
      <c r="K1668" s="5">
        <f t="shared" si="279"/>
        <v>15</v>
      </c>
      <c r="L1668" s="7">
        <f t="shared" si="280"/>
        <v>44576</v>
      </c>
      <c r="M1668" s="5" t="s">
        <v>2051</v>
      </c>
      <c r="U1668" s="5" t="s">
        <v>33</v>
      </c>
      <c r="V1668" s="5" t="str">
        <f t="shared" si="281"/>
        <v>clientes - varios</v>
      </c>
      <c r="W1668" s="5" t="str">
        <f t="shared" si="282"/>
        <v>CLIENTES - VARIOS</v>
      </c>
      <c r="X1668" s="5" t="str">
        <f t="shared" si="283"/>
        <v>Clientes - Varios</v>
      </c>
      <c r="Y1668" s="5">
        <v>99999999</v>
      </c>
      <c r="Z1668" s="5" t="s">
        <v>34</v>
      </c>
      <c r="AA1668" s="5" t="s">
        <v>35</v>
      </c>
      <c r="AD1668" s="5" t="s">
        <v>36</v>
      </c>
      <c r="AE1668" s="5">
        <v>423.73</v>
      </c>
      <c r="AF1668" s="5">
        <v>0</v>
      </c>
      <c r="AG1668" s="5">
        <v>76.27</v>
      </c>
      <c r="AH1668" s="5">
        <f t="shared" si="284"/>
        <v>500</v>
      </c>
    </row>
    <row r="1669" spans="1:34" x14ac:dyDescent="0.25">
      <c r="A1669" s="5">
        <v>1654</v>
      </c>
      <c r="B1669" s="5" t="s">
        <v>49</v>
      </c>
      <c r="C1669" s="5" t="s">
        <v>30</v>
      </c>
      <c r="D1669" s="5" t="s">
        <v>2081</v>
      </c>
      <c r="E1669" s="15" t="str">
        <f t="shared" si="285"/>
        <v>B003</v>
      </c>
      <c r="F1669" s="15" t="str">
        <f t="shared" si="275"/>
        <v>12392</v>
      </c>
      <c r="G1669" s="15" t="str">
        <f t="shared" si="276"/>
        <v>3-1</v>
      </c>
      <c r="H1669" s="5" t="s">
        <v>2051</v>
      </c>
      <c r="I1669" s="5">
        <f t="shared" si="277"/>
        <v>1</v>
      </c>
      <c r="J1669" s="5">
        <f t="shared" si="278"/>
        <v>2022</v>
      </c>
      <c r="K1669" s="5">
        <f t="shared" si="279"/>
        <v>15</v>
      </c>
      <c r="L1669" s="7">
        <f t="shared" si="280"/>
        <v>44576</v>
      </c>
      <c r="M1669" s="5" t="s">
        <v>2051</v>
      </c>
      <c r="U1669" s="5" t="s">
        <v>33</v>
      </c>
      <c r="V1669" s="5" t="str">
        <f t="shared" si="281"/>
        <v>clientes - varios</v>
      </c>
      <c r="W1669" s="5" t="str">
        <f t="shared" si="282"/>
        <v>CLIENTES - VARIOS</v>
      </c>
      <c r="X1669" s="5" t="str">
        <f t="shared" si="283"/>
        <v>Clientes - Varios</v>
      </c>
      <c r="Y1669" s="5">
        <v>99999999</v>
      </c>
      <c r="Z1669" s="5" t="s">
        <v>34</v>
      </c>
      <c r="AA1669" s="5" t="s">
        <v>35</v>
      </c>
      <c r="AD1669" s="5" t="s">
        <v>36</v>
      </c>
      <c r="AE1669" s="5">
        <v>423.73</v>
      </c>
      <c r="AF1669" s="5">
        <v>0</v>
      </c>
      <c r="AG1669" s="5">
        <v>76.27</v>
      </c>
      <c r="AH1669" s="5">
        <f t="shared" si="284"/>
        <v>500</v>
      </c>
    </row>
    <row r="1670" spans="1:34" x14ac:dyDescent="0.25">
      <c r="A1670" s="5">
        <v>1655</v>
      </c>
      <c r="B1670" s="5" t="s">
        <v>29</v>
      </c>
      <c r="C1670" s="5" t="s">
        <v>30</v>
      </c>
      <c r="D1670" s="5" t="s">
        <v>2082</v>
      </c>
      <c r="E1670" s="15" t="str">
        <f t="shared" si="285"/>
        <v>B001</v>
      </c>
      <c r="F1670" s="15" t="str">
        <f t="shared" si="275"/>
        <v>16871</v>
      </c>
      <c r="G1670" s="15" t="str">
        <f t="shared" si="276"/>
        <v>1-1</v>
      </c>
      <c r="H1670" s="5" t="s">
        <v>2051</v>
      </c>
      <c r="I1670" s="5">
        <f t="shared" si="277"/>
        <v>1</v>
      </c>
      <c r="J1670" s="5">
        <f t="shared" si="278"/>
        <v>2022</v>
      </c>
      <c r="K1670" s="5">
        <f t="shared" si="279"/>
        <v>15</v>
      </c>
      <c r="L1670" s="7">
        <f t="shared" si="280"/>
        <v>44576</v>
      </c>
      <c r="M1670" s="5" t="s">
        <v>2051</v>
      </c>
      <c r="U1670" s="5" t="s">
        <v>2083</v>
      </c>
      <c r="V1670" s="5" t="str">
        <f t="shared" si="281"/>
        <v>davila campos, edwin segundo</v>
      </c>
      <c r="W1670" s="5" t="str">
        <f t="shared" si="282"/>
        <v>DAVILA CAMPOS, EDWIN SEGUNDO</v>
      </c>
      <c r="X1670" s="5" t="str">
        <f t="shared" si="283"/>
        <v>Davila Campos, Edwin Segundo</v>
      </c>
      <c r="Y1670" s="5">
        <v>45542846</v>
      </c>
      <c r="Z1670" s="5" t="s">
        <v>34</v>
      </c>
      <c r="AA1670" s="5" t="s">
        <v>35</v>
      </c>
      <c r="AD1670" s="5" t="s">
        <v>36</v>
      </c>
      <c r="AE1670" s="5">
        <v>42.37</v>
      </c>
      <c r="AF1670" s="5">
        <v>0</v>
      </c>
      <c r="AG1670" s="5">
        <v>7.63</v>
      </c>
      <c r="AH1670" s="5">
        <f t="shared" si="284"/>
        <v>50</v>
      </c>
    </row>
    <row r="1671" spans="1:34" x14ac:dyDescent="0.25">
      <c r="A1671" s="5">
        <v>1656</v>
      </c>
      <c r="B1671" s="5" t="s">
        <v>29</v>
      </c>
      <c r="C1671" s="5" t="s">
        <v>38</v>
      </c>
      <c r="D1671" s="5" t="s">
        <v>2084</v>
      </c>
      <c r="E1671" s="15" t="str">
        <f t="shared" si="285"/>
        <v>F001</v>
      </c>
      <c r="F1671" s="15" t="str">
        <f t="shared" si="275"/>
        <v>8146</v>
      </c>
      <c r="G1671" s="15" t="str">
        <f t="shared" si="276"/>
        <v>1-8</v>
      </c>
      <c r="H1671" s="5" t="s">
        <v>2051</v>
      </c>
      <c r="I1671" s="5">
        <f t="shared" si="277"/>
        <v>1</v>
      </c>
      <c r="J1671" s="5">
        <f t="shared" si="278"/>
        <v>2022</v>
      </c>
      <c r="K1671" s="5">
        <f t="shared" si="279"/>
        <v>15</v>
      </c>
      <c r="L1671" s="7">
        <f t="shared" si="280"/>
        <v>44576</v>
      </c>
      <c r="M1671" s="5" t="s">
        <v>2051</v>
      </c>
      <c r="U1671" s="5" t="s">
        <v>1838</v>
      </c>
      <c r="V1671" s="5" t="str">
        <f t="shared" si="281"/>
        <v>davila bravo arbel demetrio</v>
      </c>
      <c r="W1671" s="5" t="str">
        <f t="shared" si="282"/>
        <v>DAVILA BRAVO ARBEL DEMETRIO</v>
      </c>
      <c r="X1671" s="5" t="str">
        <f t="shared" si="283"/>
        <v>Davila Bravo Arbel Demetrio</v>
      </c>
      <c r="Y1671" s="5">
        <v>10273978548</v>
      </c>
      <c r="Z1671" s="5" t="s">
        <v>34</v>
      </c>
      <c r="AA1671" s="5" t="s">
        <v>35</v>
      </c>
      <c r="AD1671" s="5" t="s">
        <v>36</v>
      </c>
      <c r="AE1671" s="5">
        <v>169.49</v>
      </c>
      <c r="AF1671" s="5">
        <v>0</v>
      </c>
      <c r="AG1671" s="5">
        <v>30.51</v>
      </c>
      <c r="AH1671" s="5">
        <f t="shared" si="284"/>
        <v>200</v>
      </c>
    </row>
    <row r="1672" spans="1:34" x14ac:dyDescent="0.25">
      <c r="A1672" s="5">
        <v>1657</v>
      </c>
      <c r="B1672" s="5" t="s">
        <v>29</v>
      </c>
      <c r="C1672" s="5" t="s">
        <v>38</v>
      </c>
      <c r="D1672" s="5" t="s">
        <v>2085</v>
      </c>
      <c r="E1672" s="15" t="str">
        <f t="shared" si="285"/>
        <v>F001</v>
      </c>
      <c r="F1672" s="15" t="str">
        <f t="shared" si="275"/>
        <v>8145</v>
      </c>
      <c r="G1672" s="15" t="str">
        <f t="shared" si="276"/>
        <v>1-8</v>
      </c>
      <c r="H1672" s="5" t="s">
        <v>2051</v>
      </c>
      <c r="I1672" s="5">
        <f t="shared" si="277"/>
        <v>1</v>
      </c>
      <c r="J1672" s="5">
        <f t="shared" si="278"/>
        <v>2022</v>
      </c>
      <c r="K1672" s="5">
        <f t="shared" si="279"/>
        <v>15</v>
      </c>
      <c r="L1672" s="7">
        <f t="shared" si="280"/>
        <v>44576</v>
      </c>
      <c r="M1672" s="5" t="s">
        <v>2051</v>
      </c>
      <c r="R1672" s="5" t="s">
        <v>395</v>
      </c>
      <c r="S1672" s="5" t="s">
        <v>168</v>
      </c>
      <c r="T1672" s="5" t="s">
        <v>169</v>
      </c>
      <c r="U1672" s="5" t="s">
        <v>1414</v>
      </c>
      <c r="V1672" s="5" t="str">
        <f t="shared" si="281"/>
        <v>enerconst e.i.r.l.</v>
      </c>
      <c r="W1672" s="5" t="str">
        <f t="shared" si="282"/>
        <v>ENERCONST E.I.R.L.</v>
      </c>
      <c r="X1672" s="5" t="str">
        <f t="shared" si="283"/>
        <v>Enerconst E.I.R.L.</v>
      </c>
      <c r="Y1672" s="5">
        <v>20603400551</v>
      </c>
      <c r="Z1672" s="5" t="s">
        <v>34</v>
      </c>
      <c r="AA1672" s="5" t="s">
        <v>35</v>
      </c>
      <c r="AD1672" s="5" t="s">
        <v>36</v>
      </c>
      <c r="AE1672" s="5">
        <v>236.44</v>
      </c>
      <c r="AF1672" s="5">
        <v>0</v>
      </c>
      <c r="AG1672" s="5">
        <v>42.56</v>
      </c>
      <c r="AH1672" s="5">
        <f t="shared" si="284"/>
        <v>279</v>
      </c>
    </row>
    <row r="1673" spans="1:34" x14ac:dyDescent="0.25">
      <c r="A1673" s="5">
        <v>1658</v>
      </c>
      <c r="B1673" s="5" t="s">
        <v>49</v>
      </c>
      <c r="C1673" s="5" t="s">
        <v>30</v>
      </c>
      <c r="D1673" s="5" t="s">
        <v>2086</v>
      </c>
      <c r="E1673" s="15" t="str">
        <f t="shared" si="285"/>
        <v>B003</v>
      </c>
      <c r="F1673" s="15" t="str">
        <f t="shared" si="275"/>
        <v>12391</v>
      </c>
      <c r="G1673" s="15" t="str">
        <f t="shared" si="276"/>
        <v>3-1</v>
      </c>
      <c r="H1673" s="5" t="s">
        <v>2051</v>
      </c>
      <c r="I1673" s="5">
        <f t="shared" si="277"/>
        <v>1</v>
      </c>
      <c r="J1673" s="5">
        <f t="shared" si="278"/>
        <v>2022</v>
      </c>
      <c r="K1673" s="5">
        <f t="shared" si="279"/>
        <v>15</v>
      </c>
      <c r="L1673" s="7">
        <f t="shared" si="280"/>
        <v>44576</v>
      </c>
      <c r="M1673" s="5" t="s">
        <v>2051</v>
      </c>
      <c r="U1673" s="5" t="s">
        <v>33</v>
      </c>
      <c r="V1673" s="5" t="str">
        <f t="shared" si="281"/>
        <v>clientes - varios</v>
      </c>
      <c r="W1673" s="5" t="str">
        <f t="shared" si="282"/>
        <v>CLIENTES - VARIOS</v>
      </c>
      <c r="X1673" s="5" t="str">
        <f t="shared" si="283"/>
        <v>Clientes - Varios</v>
      </c>
      <c r="Y1673" s="5">
        <v>99999999</v>
      </c>
      <c r="Z1673" s="5" t="s">
        <v>34</v>
      </c>
      <c r="AA1673" s="5" t="s">
        <v>35</v>
      </c>
      <c r="AD1673" s="5" t="s">
        <v>36</v>
      </c>
      <c r="AE1673" s="5">
        <v>423.73</v>
      </c>
      <c r="AF1673" s="5">
        <v>0</v>
      </c>
      <c r="AG1673" s="5">
        <v>76.27</v>
      </c>
      <c r="AH1673" s="5">
        <f t="shared" si="284"/>
        <v>500</v>
      </c>
    </row>
    <row r="1674" spans="1:34" x14ac:dyDescent="0.25">
      <c r="A1674" s="5">
        <v>1659</v>
      </c>
      <c r="B1674" s="5" t="s">
        <v>49</v>
      </c>
      <c r="C1674" s="5" t="s">
        <v>38</v>
      </c>
      <c r="D1674" s="5" t="s">
        <v>2087</v>
      </c>
      <c r="E1674" s="15" t="str">
        <f t="shared" si="285"/>
        <v>F003</v>
      </c>
      <c r="F1674" s="15" t="str">
        <f t="shared" si="275"/>
        <v>2046</v>
      </c>
      <c r="G1674" s="15" t="str">
        <f t="shared" si="276"/>
        <v>3-2</v>
      </c>
      <c r="H1674" s="5" t="s">
        <v>2051</v>
      </c>
      <c r="I1674" s="5">
        <f t="shared" si="277"/>
        <v>1</v>
      </c>
      <c r="J1674" s="5">
        <f t="shared" si="278"/>
        <v>2022</v>
      </c>
      <c r="K1674" s="5">
        <f t="shared" si="279"/>
        <v>15</v>
      </c>
      <c r="L1674" s="7">
        <f t="shared" si="280"/>
        <v>44576</v>
      </c>
      <c r="M1674" s="5" t="s">
        <v>2051</v>
      </c>
      <c r="R1674" s="5" t="s">
        <v>1798</v>
      </c>
      <c r="S1674" s="5" t="s">
        <v>168</v>
      </c>
      <c r="T1674" s="5" t="s">
        <v>169</v>
      </c>
      <c r="U1674" s="5" t="s">
        <v>1799</v>
      </c>
      <c r="V1674" s="5" t="str">
        <f t="shared" si="281"/>
        <v>lineas gourmet s.a.c.</v>
      </c>
      <c r="W1674" s="5" t="str">
        <f t="shared" si="282"/>
        <v>LINEAS GOURMET S.A.C.</v>
      </c>
      <c r="X1674" s="5" t="str">
        <f t="shared" si="283"/>
        <v>Lineas Gourmet S.A.C.</v>
      </c>
      <c r="Y1674" s="5">
        <v>20601527627</v>
      </c>
      <c r="Z1674" s="5" t="s">
        <v>34</v>
      </c>
      <c r="AA1674" s="5" t="s">
        <v>35</v>
      </c>
      <c r="AD1674" s="5" t="s">
        <v>36</v>
      </c>
      <c r="AE1674" s="5">
        <v>67.8</v>
      </c>
      <c r="AF1674" s="5">
        <v>0</v>
      </c>
      <c r="AG1674" s="5">
        <v>12.2</v>
      </c>
      <c r="AH1674" s="5">
        <f t="shared" si="284"/>
        <v>80</v>
      </c>
    </row>
    <row r="1675" spans="1:34" x14ac:dyDescent="0.25">
      <c r="A1675" s="5">
        <v>1660</v>
      </c>
      <c r="B1675" s="5" t="s">
        <v>29</v>
      </c>
      <c r="C1675" s="5" t="s">
        <v>30</v>
      </c>
      <c r="D1675" s="5" t="s">
        <v>2088</v>
      </c>
      <c r="E1675" s="15" t="str">
        <f t="shared" si="285"/>
        <v>B001</v>
      </c>
      <c r="F1675" s="15" t="str">
        <f t="shared" si="275"/>
        <v>16870</v>
      </c>
      <c r="G1675" s="15" t="str">
        <f t="shared" si="276"/>
        <v>1-1</v>
      </c>
      <c r="H1675" s="5" t="s">
        <v>2051</v>
      </c>
      <c r="I1675" s="5">
        <f t="shared" si="277"/>
        <v>1</v>
      </c>
      <c r="J1675" s="5">
        <f t="shared" si="278"/>
        <v>2022</v>
      </c>
      <c r="K1675" s="5">
        <f t="shared" si="279"/>
        <v>15</v>
      </c>
      <c r="L1675" s="7">
        <f t="shared" si="280"/>
        <v>44576</v>
      </c>
      <c r="M1675" s="5" t="s">
        <v>2051</v>
      </c>
      <c r="U1675" s="5" t="s">
        <v>33</v>
      </c>
      <c r="V1675" s="5" t="str">
        <f t="shared" si="281"/>
        <v>clientes - varios</v>
      </c>
      <c r="W1675" s="5" t="str">
        <f t="shared" si="282"/>
        <v>CLIENTES - VARIOS</v>
      </c>
      <c r="X1675" s="5" t="str">
        <f t="shared" si="283"/>
        <v>Clientes - Varios</v>
      </c>
      <c r="Y1675" s="5">
        <v>99999999</v>
      </c>
      <c r="Z1675" s="5" t="s">
        <v>34</v>
      </c>
      <c r="AA1675" s="5" t="s">
        <v>35</v>
      </c>
      <c r="AD1675" s="5" t="s">
        <v>36</v>
      </c>
      <c r="AE1675" s="5">
        <v>423.73</v>
      </c>
      <c r="AF1675" s="5">
        <v>0</v>
      </c>
      <c r="AG1675" s="5">
        <v>76.27</v>
      </c>
      <c r="AH1675" s="5">
        <f t="shared" si="284"/>
        <v>500</v>
      </c>
    </row>
    <row r="1676" spans="1:34" x14ac:dyDescent="0.25">
      <c r="A1676" s="5">
        <v>1661</v>
      </c>
      <c r="B1676" s="5" t="s">
        <v>29</v>
      </c>
      <c r="C1676" s="5" t="s">
        <v>30</v>
      </c>
      <c r="D1676" s="5" t="s">
        <v>2089</v>
      </c>
      <c r="E1676" s="15" t="str">
        <f t="shared" si="285"/>
        <v>B001</v>
      </c>
      <c r="F1676" s="15" t="str">
        <f t="shared" si="275"/>
        <v>16869</v>
      </c>
      <c r="G1676" s="15" t="str">
        <f t="shared" si="276"/>
        <v>1-1</v>
      </c>
      <c r="H1676" s="5" t="s">
        <v>2051</v>
      </c>
      <c r="I1676" s="5">
        <f t="shared" si="277"/>
        <v>1</v>
      </c>
      <c r="J1676" s="5">
        <f t="shared" si="278"/>
        <v>2022</v>
      </c>
      <c r="K1676" s="5">
        <f t="shared" si="279"/>
        <v>15</v>
      </c>
      <c r="L1676" s="7">
        <f t="shared" si="280"/>
        <v>44576</v>
      </c>
      <c r="M1676" s="5" t="s">
        <v>2051</v>
      </c>
      <c r="U1676" s="5" t="s">
        <v>33</v>
      </c>
      <c r="V1676" s="5" t="str">
        <f t="shared" si="281"/>
        <v>clientes - varios</v>
      </c>
      <c r="W1676" s="5" t="str">
        <f t="shared" si="282"/>
        <v>CLIENTES - VARIOS</v>
      </c>
      <c r="X1676" s="5" t="str">
        <f t="shared" si="283"/>
        <v>Clientes - Varios</v>
      </c>
      <c r="Y1676" s="5">
        <v>99999999</v>
      </c>
      <c r="Z1676" s="5" t="s">
        <v>34</v>
      </c>
      <c r="AA1676" s="5" t="s">
        <v>35</v>
      </c>
      <c r="AD1676" s="5" t="s">
        <v>36</v>
      </c>
      <c r="AE1676" s="5">
        <v>84.75</v>
      </c>
      <c r="AF1676" s="5">
        <v>0</v>
      </c>
      <c r="AG1676" s="5">
        <v>15.25</v>
      </c>
      <c r="AH1676" s="5">
        <f t="shared" si="284"/>
        <v>100</v>
      </c>
    </row>
    <row r="1677" spans="1:34" x14ac:dyDescent="0.25">
      <c r="A1677" s="5">
        <v>1662</v>
      </c>
      <c r="B1677" s="5" t="s">
        <v>29</v>
      </c>
      <c r="C1677" s="5" t="s">
        <v>30</v>
      </c>
      <c r="D1677" s="5" t="s">
        <v>2090</v>
      </c>
      <c r="E1677" s="15" t="str">
        <f t="shared" si="285"/>
        <v>B001</v>
      </c>
      <c r="F1677" s="15" t="str">
        <f t="shared" si="275"/>
        <v>16868</v>
      </c>
      <c r="G1677" s="15" t="str">
        <f t="shared" si="276"/>
        <v>1-1</v>
      </c>
      <c r="H1677" s="5" t="s">
        <v>2051</v>
      </c>
      <c r="I1677" s="5">
        <f t="shared" si="277"/>
        <v>1</v>
      </c>
      <c r="J1677" s="5">
        <f t="shared" si="278"/>
        <v>2022</v>
      </c>
      <c r="K1677" s="5">
        <f t="shared" si="279"/>
        <v>15</v>
      </c>
      <c r="L1677" s="7">
        <f t="shared" si="280"/>
        <v>44576</v>
      </c>
      <c r="M1677" s="5" t="s">
        <v>2051</v>
      </c>
      <c r="U1677" s="5" t="s">
        <v>33</v>
      </c>
      <c r="V1677" s="5" t="str">
        <f t="shared" si="281"/>
        <v>clientes - varios</v>
      </c>
      <c r="W1677" s="5" t="str">
        <f t="shared" si="282"/>
        <v>CLIENTES - VARIOS</v>
      </c>
      <c r="X1677" s="5" t="str">
        <f t="shared" si="283"/>
        <v>Clientes - Varios</v>
      </c>
      <c r="Y1677" s="5">
        <v>99999999</v>
      </c>
      <c r="Z1677" s="5" t="s">
        <v>34</v>
      </c>
      <c r="AA1677" s="5" t="s">
        <v>35</v>
      </c>
      <c r="AD1677" s="5" t="s">
        <v>36</v>
      </c>
      <c r="AE1677" s="5">
        <v>84.75</v>
      </c>
      <c r="AF1677" s="5">
        <v>0</v>
      </c>
      <c r="AG1677" s="5">
        <v>15.25</v>
      </c>
      <c r="AH1677" s="5">
        <f t="shared" si="284"/>
        <v>100</v>
      </c>
    </row>
    <row r="1678" spans="1:34" x14ac:dyDescent="0.25">
      <c r="A1678" s="5">
        <v>1663</v>
      </c>
      <c r="B1678" s="5" t="s">
        <v>29</v>
      </c>
      <c r="C1678" s="5" t="s">
        <v>30</v>
      </c>
      <c r="D1678" s="5" t="s">
        <v>2091</v>
      </c>
      <c r="E1678" s="15" t="str">
        <f t="shared" si="285"/>
        <v>B001</v>
      </c>
      <c r="F1678" s="15" t="str">
        <f t="shared" si="275"/>
        <v>16867</v>
      </c>
      <c r="G1678" s="15" t="str">
        <f t="shared" si="276"/>
        <v>1-1</v>
      </c>
      <c r="H1678" s="5" t="s">
        <v>2051</v>
      </c>
      <c r="I1678" s="5">
        <f t="shared" si="277"/>
        <v>1</v>
      </c>
      <c r="J1678" s="5">
        <f t="shared" si="278"/>
        <v>2022</v>
      </c>
      <c r="K1678" s="5">
        <f t="shared" si="279"/>
        <v>15</v>
      </c>
      <c r="L1678" s="7">
        <f t="shared" si="280"/>
        <v>44576</v>
      </c>
      <c r="M1678" s="5" t="s">
        <v>2051</v>
      </c>
      <c r="U1678" s="5" t="s">
        <v>33</v>
      </c>
      <c r="V1678" s="5" t="str">
        <f t="shared" si="281"/>
        <v>clientes - varios</v>
      </c>
      <c r="W1678" s="5" t="str">
        <f t="shared" si="282"/>
        <v>CLIENTES - VARIOS</v>
      </c>
      <c r="X1678" s="5" t="str">
        <f t="shared" si="283"/>
        <v>Clientes - Varios</v>
      </c>
      <c r="Y1678" s="5">
        <v>99999999</v>
      </c>
      <c r="Z1678" s="5" t="s">
        <v>34</v>
      </c>
      <c r="AA1678" s="5" t="s">
        <v>35</v>
      </c>
      <c r="AD1678" s="5" t="s">
        <v>36</v>
      </c>
      <c r="AE1678" s="5">
        <v>84.75</v>
      </c>
      <c r="AF1678" s="5">
        <v>0</v>
      </c>
      <c r="AG1678" s="5">
        <v>15.25</v>
      </c>
      <c r="AH1678" s="5">
        <f t="shared" si="284"/>
        <v>100</v>
      </c>
    </row>
    <row r="1679" spans="1:34" x14ac:dyDescent="0.25">
      <c r="A1679" s="5">
        <v>1664</v>
      </c>
      <c r="B1679" s="5" t="s">
        <v>29</v>
      </c>
      <c r="C1679" s="5" t="s">
        <v>30</v>
      </c>
      <c r="D1679" s="5" t="s">
        <v>2092</v>
      </c>
      <c r="E1679" s="15" t="str">
        <f t="shared" si="285"/>
        <v>B001</v>
      </c>
      <c r="F1679" s="15" t="str">
        <f t="shared" si="275"/>
        <v>16866</v>
      </c>
      <c r="G1679" s="15" t="str">
        <f t="shared" si="276"/>
        <v>1-1</v>
      </c>
      <c r="H1679" s="5" t="s">
        <v>2051</v>
      </c>
      <c r="I1679" s="5">
        <f t="shared" si="277"/>
        <v>1</v>
      </c>
      <c r="J1679" s="5">
        <f t="shared" si="278"/>
        <v>2022</v>
      </c>
      <c r="K1679" s="5">
        <f t="shared" si="279"/>
        <v>15</v>
      </c>
      <c r="L1679" s="7">
        <f t="shared" si="280"/>
        <v>44576</v>
      </c>
      <c r="M1679" s="5" t="s">
        <v>2051</v>
      </c>
      <c r="U1679" s="5" t="s">
        <v>33</v>
      </c>
      <c r="V1679" s="5" t="str">
        <f t="shared" si="281"/>
        <v>clientes - varios</v>
      </c>
      <c r="W1679" s="5" t="str">
        <f t="shared" si="282"/>
        <v>CLIENTES - VARIOS</v>
      </c>
      <c r="X1679" s="5" t="str">
        <f t="shared" si="283"/>
        <v>Clientes - Varios</v>
      </c>
      <c r="Y1679" s="5">
        <v>99999999</v>
      </c>
      <c r="Z1679" s="5" t="s">
        <v>34</v>
      </c>
      <c r="AA1679" s="5" t="s">
        <v>35</v>
      </c>
      <c r="AD1679" s="5" t="s">
        <v>36</v>
      </c>
      <c r="AE1679" s="5">
        <v>84.75</v>
      </c>
      <c r="AF1679" s="5">
        <v>0</v>
      </c>
      <c r="AG1679" s="5">
        <v>15.25</v>
      </c>
      <c r="AH1679" s="5">
        <f t="shared" si="284"/>
        <v>100</v>
      </c>
    </row>
    <row r="1680" spans="1:34" x14ac:dyDescent="0.25">
      <c r="A1680" s="5">
        <v>1665</v>
      </c>
      <c r="B1680" s="5" t="s">
        <v>29</v>
      </c>
      <c r="C1680" s="5" t="s">
        <v>30</v>
      </c>
      <c r="D1680" s="5" t="s">
        <v>2093</v>
      </c>
      <c r="E1680" s="15" t="str">
        <f t="shared" si="285"/>
        <v>B001</v>
      </c>
      <c r="F1680" s="15" t="str">
        <f t="shared" si="275"/>
        <v>16865</v>
      </c>
      <c r="G1680" s="15" t="str">
        <f t="shared" si="276"/>
        <v>1-1</v>
      </c>
      <c r="H1680" s="5" t="s">
        <v>2051</v>
      </c>
      <c r="I1680" s="5">
        <f t="shared" si="277"/>
        <v>1</v>
      </c>
      <c r="J1680" s="5">
        <f t="shared" si="278"/>
        <v>2022</v>
      </c>
      <c r="K1680" s="5">
        <f t="shared" si="279"/>
        <v>15</v>
      </c>
      <c r="L1680" s="7">
        <f t="shared" si="280"/>
        <v>44576</v>
      </c>
      <c r="M1680" s="5" t="s">
        <v>2051</v>
      </c>
      <c r="U1680" s="5" t="s">
        <v>33</v>
      </c>
      <c r="V1680" s="5" t="str">
        <f t="shared" si="281"/>
        <v>clientes - varios</v>
      </c>
      <c r="W1680" s="5" t="str">
        <f t="shared" si="282"/>
        <v>CLIENTES - VARIOS</v>
      </c>
      <c r="X1680" s="5" t="str">
        <f t="shared" si="283"/>
        <v>Clientes - Varios</v>
      </c>
      <c r="Y1680" s="5">
        <v>99999999</v>
      </c>
      <c r="Z1680" s="5" t="s">
        <v>34</v>
      </c>
      <c r="AA1680" s="5" t="s">
        <v>35</v>
      </c>
      <c r="AD1680" s="5" t="s">
        <v>36</v>
      </c>
      <c r="AE1680" s="5">
        <v>84.75</v>
      </c>
      <c r="AF1680" s="5">
        <v>0</v>
      </c>
      <c r="AG1680" s="5">
        <v>15.25</v>
      </c>
      <c r="AH1680" s="5">
        <f t="shared" si="284"/>
        <v>100</v>
      </c>
    </row>
    <row r="1681" spans="1:34" x14ac:dyDescent="0.25">
      <c r="A1681" s="5">
        <v>1666</v>
      </c>
      <c r="B1681" s="5" t="s">
        <v>29</v>
      </c>
      <c r="C1681" s="5" t="s">
        <v>38</v>
      </c>
      <c r="D1681" s="5" t="s">
        <v>2094</v>
      </c>
      <c r="E1681" s="15" t="str">
        <f t="shared" si="285"/>
        <v>F001</v>
      </c>
      <c r="F1681" s="15" t="str">
        <f t="shared" ref="F1681:F1744" si="286">IF(LEFT(RIGHT(D1681,5),1)="-",RIGHT(D1681,4),RIGHT(D1681,5))</f>
        <v>8144</v>
      </c>
      <c r="G1681" s="15" t="str">
        <f t="shared" ref="G1681:G1744" si="287">MID(D1681,4,3)</f>
        <v>1-8</v>
      </c>
      <c r="H1681" s="5" t="s">
        <v>2051</v>
      </c>
      <c r="I1681" s="5">
        <f t="shared" ref="I1681:I1744" si="288">MONTH(H1681)</f>
        <v>1</v>
      </c>
      <c r="J1681" s="5">
        <f t="shared" ref="J1681:J1744" si="289">YEAR(H1681)</f>
        <v>2022</v>
      </c>
      <c r="K1681" s="5">
        <f t="shared" ref="K1681:K1744" si="290">DAY(H1681)</f>
        <v>15</v>
      </c>
      <c r="L1681" s="7">
        <f t="shared" ref="L1681:L1744" si="291">DATE(J1681,I1681,K1681)</f>
        <v>44576</v>
      </c>
      <c r="M1681" s="5" t="s">
        <v>2051</v>
      </c>
      <c r="S1681" s="5" t="s">
        <v>40</v>
      </c>
      <c r="T1681" s="5" t="s">
        <v>41</v>
      </c>
      <c r="U1681" s="5" t="s">
        <v>83</v>
      </c>
      <c r="V1681" s="5" t="str">
        <f t="shared" ref="V1681:V1744" si="292">LOWER(U1681)</f>
        <v>sosa pagaza elias fernando</v>
      </c>
      <c r="W1681" s="5" t="str">
        <f t="shared" ref="W1681:W1744" si="293">UPPER(U1681)</f>
        <v>SOSA PAGAZA ELIAS FERNANDO</v>
      </c>
      <c r="X1681" s="5" t="str">
        <f t="shared" ref="X1681:X1744" si="294">PROPER(W1681)</f>
        <v>Sosa Pagaza Elias Fernando</v>
      </c>
      <c r="Y1681" s="5">
        <v>10000974787</v>
      </c>
      <c r="Z1681" s="5" t="s">
        <v>34</v>
      </c>
      <c r="AA1681" s="5" t="s">
        <v>35</v>
      </c>
      <c r="AD1681" s="5" t="s">
        <v>36</v>
      </c>
      <c r="AE1681" s="5">
        <v>193.22</v>
      </c>
      <c r="AF1681" s="5">
        <v>0</v>
      </c>
      <c r="AG1681" s="5">
        <v>34.78</v>
      </c>
      <c r="AH1681" s="5">
        <f t="shared" ref="AH1681:AH1744" si="295">AE1681+AG1681</f>
        <v>228</v>
      </c>
    </row>
    <row r="1682" spans="1:34" x14ac:dyDescent="0.25">
      <c r="A1682" s="5">
        <v>1667</v>
      </c>
      <c r="B1682" s="5" t="s">
        <v>29</v>
      </c>
      <c r="C1682" s="5" t="s">
        <v>38</v>
      </c>
      <c r="D1682" s="5" t="s">
        <v>2095</v>
      </c>
      <c r="E1682" s="15" t="str">
        <f t="shared" ref="E1682:E1745" si="296">LEFT(D1682,4)</f>
        <v>F001</v>
      </c>
      <c r="F1682" s="15" t="str">
        <f t="shared" si="286"/>
        <v>8143</v>
      </c>
      <c r="G1682" s="15" t="str">
        <f t="shared" si="287"/>
        <v>1-8</v>
      </c>
      <c r="H1682" s="5" t="s">
        <v>2051</v>
      </c>
      <c r="I1682" s="5">
        <f t="shared" si="288"/>
        <v>1</v>
      </c>
      <c r="J1682" s="5">
        <f t="shared" si="289"/>
        <v>2022</v>
      </c>
      <c r="K1682" s="5">
        <f t="shared" si="290"/>
        <v>15</v>
      </c>
      <c r="L1682" s="7">
        <f t="shared" si="291"/>
        <v>44576</v>
      </c>
      <c r="M1682" s="5" t="s">
        <v>2051</v>
      </c>
      <c r="S1682" s="5" t="s">
        <v>40</v>
      </c>
      <c r="T1682" s="5" t="s">
        <v>41</v>
      </c>
      <c r="U1682" s="5" t="s">
        <v>83</v>
      </c>
      <c r="V1682" s="5" t="str">
        <f t="shared" si="292"/>
        <v>sosa pagaza elias fernando</v>
      </c>
      <c r="W1682" s="5" t="str">
        <f t="shared" si="293"/>
        <v>SOSA PAGAZA ELIAS FERNANDO</v>
      </c>
      <c r="X1682" s="5" t="str">
        <f t="shared" si="294"/>
        <v>Sosa Pagaza Elias Fernando</v>
      </c>
      <c r="Y1682" s="5">
        <v>10000974787</v>
      </c>
      <c r="Z1682" s="5" t="s">
        <v>34</v>
      </c>
      <c r="AA1682" s="5" t="s">
        <v>35</v>
      </c>
      <c r="AD1682" s="5" t="s">
        <v>36</v>
      </c>
      <c r="AE1682" s="5">
        <v>195.76</v>
      </c>
      <c r="AF1682" s="5">
        <v>0</v>
      </c>
      <c r="AG1682" s="5">
        <v>35.24</v>
      </c>
      <c r="AH1682" s="5">
        <f t="shared" si="295"/>
        <v>231</v>
      </c>
    </row>
    <row r="1683" spans="1:34" x14ac:dyDescent="0.25">
      <c r="A1683" s="5">
        <v>1668</v>
      </c>
      <c r="B1683" s="5" t="s">
        <v>49</v>
      </c>
      <c r="C1683" s="5" t="s">
        <v>30</v>
      </c>
      <c r="D1683" s="5" t="s">
        <v>2096</v>
      </c>
      <c r="E1683" s="15" t="str">
        <f t="shared" si="296"/>
        <v>B003</v>
      </c>
      <c r="F1683" s="15" t="str">
        <f t="shared" si="286"/>
        <v>12390</v>
      </c>
      <c r="G1683" s="15" t="str">
        <f t="shared" si="287"/>
        <v>3-1</v>
      </c>
      <c r="H1683" s="5" t="s">
        <v>2051</v>
      </c>
      <c r="I1683" s="5">
        <f t="shared" si="288"/>
        <v>1</v>
      </c>
      <c r="J1683" s="5">
        <f t="shared" si="289"/>
        <v>2022</v>
      </c>
      <c r="K1683" s="5">
        <f t="shared" si="290"/>
        <v>15</v>
      </c>
      <c r="L1683" s="7">
        <f t="shared" si="291"/>
        <v>44576</v>
      </c>
      <c r="M1683" s="5" t="s">
        <v>2051</v>
      </c>
      <c r="U1683" s="5" t="s">
        <v>33</v>
      </c>
      <c r="V1683" s="5" t="str">
        <f t="shared" si="292"/>
        <v>clientes - varios</v>
      </c>
      <c r="W1683" s="5" t="str">
        <f t="shared" si="293"/>
        <v>CLIENTES - VARIOS</v>
      </c>
      <c r="X1683" s="5" t="str">
        <f t="shared" si="294"/>
        <v>Clientes - Varios</v>
      </c>
      <c r="Y1683" s="5">
        <v>99999999</v>
      </c>
      <c r="Z1683" s="5" t="s">
        <v>34</v>
      </c>
      <c r="AA1683" s="5" t="s">
        <v>35</v>
      </c>
      <c r="AD1683" s="5" t="s">
        <v>36</v>
      </c>
      <c r="AE1683" s="5">
        <v>423.73</v>
      </c>
      <c r="AF1683" s="5">
        <v>0</v>
      </c>
      <c r="AG1683" s="5">
        <v>76.27</v>
      </c>
      <c r="AH1683" s="5">
        <f t="shared" si="295"/>
        <v>500</v>
      </c>
    </row>
    <row r="1684" spans="1:34" x14ac:dyDescent="0.25">
      <c r="A1684" s="5">
        <v>1669</v>
      </c>
      <c r="B1684" s="5" t="s">
        <v>49</v>
      </c>
      <c r="C1684" s="5" t="s">
        <v>30</v>
      </c>
      <c r="D1684" s="5" t="s">
        <v>2097</v>
      </c>
      <c r="E1684" s="15" t="str">
        <f t="shared" si="296"/>
        <v>B003</v>
      </c>
      <c r="F1684" s="15" t="str">
        <f t="shared" si="286"/>
        <v>12389</v>
      </c>
      <c r="G1684" s="15" t="str">
        <f t="shared" si="287"/>
        <v>3-1</v>
      </c>
      <c r="H1684" s="5" t="s">
        <v>2051</v>
      </c>
      <c r="I1684" s="5">
        <f t="shared" si="288"/>
        <v>1</v>
      </c>
      <c r="J1684" s="5">
        <f t="shared" si="289"/>
        <v>2022</v>
      </c>
      <c r="K1684" s="5">
        <f t="shared" si="290"/>
        <v>15</v>
      </c>
      <c r="L1684" s="7">
        <f t="shared" si="291"/>
        <v>44576</v>
      </c>
      <c r="M1684" s="5" t="s">
        <v>2051</v>
      </c>
      <c r="U1684" s="5" t="s">
        <v>33</v>
      </c>
      <c r="V1684" s="5" t="str">
        <f t="shared" si="292"/>
        <v>clientes - varios</v>
      </c>
      <c r="W1684" s="5" t="str">
        <f t="shared" si="293"/>
        <v>CLIENTES - VARIOS</v>
      </c>
      <c r="X1684" s="5" t="str">
        <f t="shared" si="294"/>
        <v>Clientes - Varios</v>
      </c>
      <c r="Y1684" s="5">
        <v>99999999</v>
      </c>
      <c r="Z1684" s="5" t="s">
        <v>34</v>
      </c>
      <c r="AA1684" s="5" t="s">
        <v>35</v>
      </c>
      <c r="AD1684" s="5" t="s">
        <v>36</v>
      </c>
      <c r="AE1684" s="5">
        <v>423.73</v>
      </c>
      <c r="AF1684" s="5">
        <v>0</v>
      </c>
      <c r="AG1684" s="5">
        <v>76.27</v>
      </c>
      <c r="AH1684" s="5">
        <f t="shared" si="295"/>
        <v>500</v>
      </c>
    </row>
    <row r="1685" spans="1:34" x14ac:dyDescent="0.25">
      <c r="A1685" s="5">
        <v>1670</v>
      </c>
      <c r="B1685" s="5" t="s">
        <v>49</v>
      </c>
      <c r="C1685" s="5" t="s">
        <v>30</v>
      </c>
      <c r="D1685" s="5" t="s">
        <v>2098</v>
      </c>
      <c r="E1685" s="15" t="str">
        <f t="shared" si="296"/>
        <v>B003</v>
      </c>
      <c r="F1685" s="15" t="str">
        <f t="shared" si="286"/>
        <v>12388</v>
      </c>
      <c r="G1685" s="15" t="str">
        <f t="shared" si="287"/>
        <v>3-1</v>
      </c>
      <c r="H1685" s="5" t="s">
        <v>2051</v>
      </c>
      <c r="I1685" s="5">
        <f t="shared" si="288"/>
        <v>1</v>
      </c>
      <c r="J1685" s="5">
        <f t="shared" si="289"/>
        <v>2022</v>
      </c>
      <c r="K1685" s="5">
        <f t="shared" si="290"/>
        <v>15</v>
      </c>
      <c r="L1685" s="7">
        <f t="shared" si="291"/>
        <v>44576</v>
      </c>
      <c r="M1685" s="5" t="s">
        <v>2051</v>
      </c>
      <c r="U1685" s="5" t="s">
        <v>33</v>
      </c>
      <c r="V1685" s="5" t="str">
        <f t="shared" si="292"/>
        <v>clientes - varios</v>
      </c>
      <c r="W1685" s="5" t="str">
        <f t="shared" si="293"/>
        <v>CLIENTES - VARIOS</v>
      </c>
      <c r="X1685" s="5" t="str">
        <f t="shared" si="294"/>
        <v>Clientes - Varios</v>
      </c>
      <c r="Y1685" s="5">
        <v>99999999</v>
      </c>
      <c r="Z1685" s="5" t="s">
        <v>34</v>
      </c>
      <c r="AA1685" s="5" t="s">
        <v>35</v>
      </c>
      <c r="AD1685" s="5" t="s">
        <v>36</v>
      </c>
      <c r="AE1685" s="5">
        <v>423.73</v>
      </c>
      <c r="AF1685" s="5">
        <v>0</v>
      </c>
      <c r="AG1685" s="5">
        <v>76.27</v>
      </c>
      <c r="AH1685" s="5">
        <f t="shared" si="295"/>
        <v>500</v>
      </c>
    </row>
    <row r="1686" spans="1:34" x14ac:dyDescent="0.25">
      <c r="A1686" s="5">
        <v>1671</v>
      </c>
      <c r="B1686" s="5" t="s">
        <v>49</v>
      </c>
      <c r="C1686" s="5" t="s">
        <v>30</v>
      </c>
      <c r="D1686" s="5" t="s">
        <v>2099</v>
      </c>
      <c r="E1686" s="15" t="str">
        <f t="shared" si="296"/>
        <v>B003</v>
      </c>
      <c r="F1686" s="15" t="str">
        <f t="shared" si="286"/>
        <v>12387</v>
      </c>
      <c r="G1686" s="15" t="str">
        <f t="shared" si="287"/>
        <v>3-1</v>
      </c>
      <c r="H1686" s="5" t="s">
        <v>2051</v>
      </c>
      <c r="I1686" s="5">
        <f t="shared" si="288"/>
        <v>1</v>
      </c>
      <c r="J1686" s="5">
        <f t="shared" si="289"/>
        <v>2022</v>
      </c>
      <c r="K1686" s="5">
        <f t="shared" si="290"/>
        <v>15</v>
      </c>
      <c r="L1686" s="7">
        <f t="shared" si="291"/>
        <v>44576</v>
      </c>
      <c r="M1686" s="5" t="s">
        <v>2051</v>
      </c>
      <c r="U1686" s="5" t="s">
        <v>33</v>
      </c>
      <c r="V1686" s="5" t="str">
        <f t="shared" si="292"/>
        <v>clientes - varios</v>
      </c>
      <c r="W1686" s="5" t="str">
        <f t="shared" si="293"/>
        <v>CLIENTES - VARIOS</v>
      </c>
      <c r="X1686" s="5" t="str">
        <f t="shared" si="294"/>
        <v>Clientes - Varios</v>
      </c>
      <c r="Y1686" s="5">
        <v>99999999</v>
      </c>
      <c r="Z1686" s="5" t="s">
        <v>34</v>
      </c>
      <c r="AA1686" s="5" t="s">
        <v>35</v>
      </c>
      <c r="AD1686" s="5" t="s">
        <v>36</v>
      </c>
      <c r="AE1686" s="5">
        <v>423.73</v>
      </c>
      <c r="AF1686" s="5">
        <v>0</v>
      </c>
      <c r="AG1686" s="5">
        <v>76.27</v>
      </c>
      <c r="AH1686" s="5">
        <f t="shared" si="295"/>
        <v>500</v>
      </c>
    </row>
    <row r="1687" spans="1:34" x14ac:dyDescent="0.25">
      <c r="A1687" s="5">
        <v>1672</v>
      </c>
      <c r="B1687" s="5" t="s">
        <v>49</v>
      </c>
      <c r="C1687" s="5" t="s">
        <v>30</v>
      </c>
      <c r="D1687" s="5" t="s">
        <v>2100</v>
      </c>
      <c r="E1687" s="15" t="str">
        <f t="shared" si="296"/>
        <v>B003</v>
      </c>
      <c r="F1687" s="15" t="str">
        <f t="shared" si="286"/>
        <v>12386</v>
      </c>
      <c r="G1687" s="15" t="str">
        <f t="shared" si="287"/>
        <v>3-1</v>
      </c>
      <c r="H1687" s="5" t="s">
        <v>2051</v>
      </c>
      <c r="I1687" s="5">
        <f t="shared" si="288"/>
        <v>1</v>
      </c>
      <c r="J1687" s="5">
        <f t="shared" si="289"/>
        <v>2022</v>
      </c>
      <c r="K1687" s="5">
        <f t="shared" si="290"/>
        <v>15</v>
      </c>
      <c r="L1687" s="7">
        <f t="shared" si="291"/>
        <v>44576</v>
      </c>
      <c r="M1687" s="5" t="s">
        <v>2051</v>
      </c>
      <c r="U1687" s="5" t="s">
        <v>33</v>
      </c>
      <c r="V1687" s="5" t="str">
        <f t="shared" si="292"/>
        <v>clientes - varios</v>
      </c>
      <c r="W1687" s="5" t="str">
        <f t="shared" si="293"/>
        <v>CLIENTES - VARIOS</v>
      </c>
      <c r="X1687" s="5" t="str">
        <f t="shared" si="294"/>
        <v>Clientes - Varios</v>
      </c>
      <c r="Y1687" s="5">
        <v>99999999</v>
      </c>
      <c r="Z1687" s="5" t="s">
        <v>34</v>
      </c>
      <c r="AA1687" s="5" t="s">
        <v>35</v>
      </c>
      <c r="AD1687" s="5" t="s">
        <v>36</v>
      </c>
      <c r="AE1687" s="5">
        <v>423.73</v>
      </c>
      <c r="AF1687" s="5">
        <v>0</v>
      </c>
      <c r="AG1687" s="5">
        <v>76.27</v>
      </c>
      <c r="AH1687" s="5">
        <f t="shared" si="295"/>
        <v>500</v>
      </c>
    </row>
    <row r="1688" spans="1:34" x14ac:dyDescent="0.25">
      <c r="A1688" s="5">
        <v>1673</v>
      </c>
      <c r="B1688" s="5" t="s">
        <v>49</v>
      </c>
      <c r="C1688" s="5" t="s">
        <v>30</v>
      </c>
      <c r="D1688" s="5" t="s">
        <v>2101</v>
      </c>
      <c r="E1688" s="15" t="str">
        <f t="shared" si="296"/>
        <v>B003</v>
      </c>
      <c r="F1688" s="15" t="str">
        <f t="shared" si="286"/>
        <v>12385</v>
      </c>
      <c r="G1688" s="15" t="str">
        <f t="shared" si="287"/>
        <v>3-1</v>
      </c>
      <c r="H1688" s="5" t="s">
        <v>2051</v>
      </c>
      <c r="I1688" s="5">
        <f t="shared" si="288"/>
        <v>1</v>
      </c>
      <c r="J1688" s="5">
        <f t="shared" si="289"/>
        <v>2022</v>
      </c>
      <c r="K1688" s="5">
        <f t="shared" si="290"/>
        <v>15</v>
      </c>
      <c r="L1688" s="7">
        <f t="shared" si="291"/>
        <v>44576</v>
      </c>
      <c r="M1688" s="5" t="s">
        <v>2051</v>
      </c>
      <c r="U1688" s="5" t="s">
        <v>33</v>
      </c>
      <c r="V1688" s="5" t="str">
        <f t="shared" si="292"/>
        <v>clientes - varios</v>
      </c>
      <c r="W1688" s="5" t="str">
        <f t="shared" si="293"/>
        <v>CLIENTES - VARIOS</v>
      </c>
      <c r="X1688" s="5" t="str">
        <f t="shared" si="294"/>
        <v>Clientes - Varios</v>
      </c>
      <c r="Y1688" s="5">
        <v>99999999</v>
      </c>
      <c r="Z1688" s="5" t="s">
        <v>34</v>
      </c>
      <c r="AA1688" s="5" t="s">
        <v>35</v>
      </c>
      <c r="AD1688" s="5" t="s">
        <v>36</v>
      </c>
      <c r="AE1688" s="5">
        <v>423.73</v>
      </c>
      <c r="AF1688" s="5">
        <v>0</v>
      </c>
      <c r="AG1688" s="5">
        <v>76.27</v>
      </c>
      <c r="AH1688" s="5">
        <f t="shared" si="295"/>
        <v>500</v>
      </c>
    </row>
    <row r="1689" spans="1:34" x14ac:dyDescent="0.25">
      <c r="A1689" s="5">
        <v>1674</v>
      </c>
      <c r="B1689" s="5" t="s">
        <v>49</v>
      </c>
      <c r="C1689" s="5" t="s">
        <v>30</v>
      </c>
      <c r="D1689" s="5" t="s">
        <v>2102</v>
      </c>
      <c r="E1689" s="15" t="str">
        <f t="shared" si="296"/>
        <v>B003</v>
      </c>
      <c r="F1689" s="15" t="str">
        <f t="shared" si="286"/>
        <v>12384</v>
      </c>
      <c r="G1689" s="15" t="str">
        <f t="shared" si="287"/>
        <v>3-1</v>
      </c>
      <c r="H1689" s="5" t="s">
        <v>2051</v>
      </c>
      <c r="I1689" s="5">
        <f t="shared" si="288"/>
        <v>1</v>
      </c>
      <c r="J1689" s="5">
        <f t="shared" si="289"/>
        <v>2022</v>
      </c>
      <c r="K1689" s="5">
        <f t="shared" si="290"/>
        <v>15</v>
      </c>
      <c r="L1689" s="7">
        <f t="shared" si="291"/>
        <v>44576</v>
      </c>
      <c r="M1689" s="5" t="s">
        <v>2051</v>
      </c>
      <c r="U1689" s="5" t="s">
        <v>33</v>
      </c>
      <c r="V1689" s="5" t="str">
        <f t="shared" si="292"/>
        <v>clientes - varios</v>
      </c>
      <c r="W1689" s="5" t="str">
        <f t="shared" si="293"/>
        <v>CLIENTES - VARIOS</v>
      </c>
      <c r="X1689" s="5" t="str">
        <f t="shared" si="294"/>
        <v>Clientes - Varios</v>
      </c>
      <c r="Y1689" s="5">
        <v>99999999</v>
      </c>
      <c r="Z1689" s="5" t="s">
        <v>34</v>
      </c>
      <c r="AA1689" s="5" t="s">
        <v>35</v>
      </c>
      <c r="AD1689" s="5" t="s">
        <v>36</v>
      </c>
      <c r="AE1689" s="5">
        <v>423.73</v>
      </c>
      <c r="AF1689" s="5">
        <v>0</v>
      </c>
      <c r="AG1689" s="5">
        <v>76.27</v>
      </c>
      <c r="AH1689" s="5">
        <f t="shared" si="295"/>
        <v>500</v>
      </c>
    </row>
    <row r="1690" spans="1:34" x14ac:dyDescent="0.25">
      <c r="A1690" s="5">
        <v>1675</v>
      </c>
      <c r="B1690" s="5" t="s">
        <v>29</v>
      </c>
      <c r="C1690" s="5" t="s">
        <v>30</v>
      </c>
      <c r="D1690" s="5" t="s">
        <v>2103</v>
      </c>
      <c r="E1690" s="15" t="str">
        <f t="shared" si="296"/>
        <v>B001</v>
      </c>
      <c r="F1690" s="15" t="str">
        <f t="shared" si="286"/>
        <v>16864</v>
      </c>
      <c r="G1690" s="15" t="str">
        <f t="shared" si="287"/>
        <v>1-1</v>
      </c>
      <c r="H1690" s="5" t="s">
        <v>2051</v>
      </c>
      <c r="I1690" s="5">
        <f t="shared" si="288"/>
        <v>1</v>
      </c>
      <c r="J1690" s="5">
        <f t="shared" si="289"/>
        <v>2022</v>
      </c>
      <c r="K1690" s="5">
        <f t="shared" si="290"/>
        <v>15</v>
      </c>
      <c r="L1690" s="7">
        <f t="shared" si="291"/>
        <v>44576</v>
      </c>
      <c r="M1690" s="5" t="s">
        <v>2051</v>
      </c>
      <c r="U1690" s="5" t="s">
        <v>33</v>
      </c>
      <c r="V1690" s="5" t="str">
        <f t="shared" si="292"/>
        <v>clientes - varios</v>
      </c>
      <c r="W1690" s="5" t="str">
        <f t="shared" si="293"/>
        <v>CLIENTES - VARIOS</v>
      </c>
      <c r="X1690" s="5" t="str">
        <f t="shared" si="294"/>
        <v>Clientes - Varios</v>
      </c>
      <c r="Y1690" s="5">
        <v>99999999</v>
      </c>
      <c r="Z1690" s="5" t="s">
        <v>34</v>
      </c>
      <c r="AA1690" s="5" t="s">
        <v>35</v>
      </c>
      <c r="AD1690" s="5" t="s">
        <v>36</v>
      </c>
      <c r="AE1690" s="5">
        <v>423.73</v>
      </c>
      <c r="AF1690" s="5">
        <v>0</v>
      </c>
      <c r="AG1690" s="5">
        <v>76.27</v>
      </c>
      <c r="AH1690" s="5">
        <f t="shared" si="295"/>
        <v>500</v>
      </c>
    </row>
    <row r="1691" spans="1:34" x14ac:dyDescent="0.25">
      <c r="A1691" s="5">
        <v>1676</v>
      </c>
      <c r="B1691" s="5" t="s">
        <v>29</v>
      </c>
      <c r="C1691" s="5" t="s">
        <v>30</v>
      </c>
      <c r="D1691" s="5" t="s">
        <v>2104</v>
      </c>
      <c r="E1691" s="15" t="str">
        <f t="shared" si="296"/>
        <v>B001</v>
      </c>
      <c r="F1691" s="15" t="str">
        <f t="shared" si="286"/>
        <v>16863</v>
      </c>
      <c r="G1691" s="15" t="str">
        <f t="shared" si="287"/>
        <v>1-1</v>
      </c>
      <c r="H1691" s="5" t="s">
        <v>2051</v>
      </c>
      <c r="I1691" s="5">
        <f t="shared" si="288"/>
        <v>1</v>
      </c>
      <c r="J1691" s="5">
        <f t="shared" si="289"/>
        <v>2022</v>
      </c>
      <c r="K1691" s="5">
        <f t="shared" si="290"/>
        <v>15</v>
      </c>
      <c r="L1691" s="7">
        <f t="shared" si="291"/>
        <v>44576</v>
      </c>
      <c r="M1691" s="5" t="s">
        <v>2051</v>
      </c>
      <c r="U1691" s="5" t="s">
        <v>33</v>
      </c>
      <c r="V1691" s="5" t="str">
        <f t="shared" si="292"/>
        <v>clientes - varios</v>
      </c>
      <c r="W1691" s="5" t="str">
        <f t="shared" si="293"/>
        <v>CLIENTES - VARIOS</v>
      </c>
      <c r="X1691" s="5" t="str">
        <f t="shared" si="294"/>
        <v>Clientes - Varios</v>
      </c>
      <c r="Y1691" s="5">
        <v>99999999</v>
      </c>
      <c r="Z1691" s="5" t="s">
        <v>34</v>
      </c>
      <c r="AA1691" s="5" t="s">
        <v>35</v>
      </c>
      <c r="AD1691" s="5" t="s">
        <v>36</v>
      </c>
      <c r="AE1691" s="5">
        <v>423.73</v>
      </c>
      <c r="AF1691" s="5">
        <v>0</v>
      </c>
      <c r="AG1691" s="5">
        <v>76.27</v>
      </c>
      <c r="AH1691" s="5">
        <f t="shared" si="295"/>
        <v>500</v>
      </c>
    </row>
    <row r="1692" spans="1:34" x14ac:dyDescent="0.25">
      <c r="A1692" s="5">
        <v>1677</v>
      </c>
      <c r="B1692" s="5" t="s">
        <v>29</v>
      </c>
      <c r="C1692" s="5" t="s">
        <v>30</v>
      </c>
      <c r="D1692" s="5" t="s">
        <v>2105</v>
      </c>
      <c r="E1692" s="15" t="str">
        <f t="shared" si="296"/>
        <v>B001</v>
      </c>
      <c r="F1692" s="15" t="str">
        <f t="shared" si="286"/>
        <v>16862</v>
      </c>
      <c r="G1692" s="15" t="str">
        <f t="shared" si="287"/>
        <v>1-1</v>
      </c>
      <c r="H1692" s="5" t="s">
        <v>2051</v>
      </c>
      <c r="I1692" s="5">
        <f t="shared" si="288"/>
        <v>1</v>
      </c>
      <c r="J1692" s="5">
        <f t="shared" si="289"/>
        <v>2022</v>
      </c>
      <c r="K1692" s="5">
        <f t="shared" si="290"/>
        <v>15</v>
      </c>
      <c r="L1692" s="7">
        <f t="shared" si="291"/>
        <v>44576</v>
      </c>
      <c r="M1692" s="5" t="s">
        <v>2051</v>
      </c>
      <c r="U1692" s="5" t="s">
        <v>33</v>
      </c>
      <c r="V1692" s="5" t="str">
        <f t="shared" si="292"/>
        <v>clientes - varios</v>
      </c>
      <c r="W1692" s="5" t="str">
        <f t="shared" si="293"/>
        <v>CLIENTES - VARIOS</v>
      </c>
      <c r="X1692" s="5" t="str">
        <f t="shared" si="294"/>
        <v>Clientes - Varios</v>
      </c>
      <c r="Y1692" s="5">
        <v>99999999</v>
      </c>
      <c r="Z1692" s="5" t="s">
        <v>34</v>
      </c>
      <c r="AA1692" s="5" t="s">
        <v>35</v>
      </c>
      <c r="AD1692" s="5" t="s">
        <v>36</v>
      </c>
      <c r="AE1692" s="5">
        <v>423.73</v>
      </c>
      <c r="AF1692" s="5">
        <v>0</v>
      </c>
      <c r="AG1692" s="5">
        <v>76.27</v>
      </c>
      <c r="AH1692" s="5">
        <f t="shared" si="295"/>
        <v>500</v>
      </c>
    </row>
    <row r="1693" spans="1:34" x14ac:dyDescent="0.25">
      <c r="A1693" s="5">
        <v>1678</v>
      </c>
      <c r="B1693" s="5" t="s">
        <v>29</v>
      </c>
      <c r="C1693" s="5" t="s">
        <v>30</v>
      </c>
      <c r="D1693" s="5" t="s">
        <v>2106</v>
      </c>
      <c r="E1693" s="15" t="str">
        <f t="shared" si="296"/>
        <v>B001</v>
      </c>
      <c r="F1693" s="15" t="str">
        <f t="shared" si="286"/>
        <v>16861</v>
      </c>
      <c r="G1693" s="15" t="str">
        <f t="shared" si="287"/>
        <v>1-1</v>
      </c>
      <c r="H1693" s="5" t="s">
        <v>2051</v>
      </c>
      <c r="I1693" s="5">
        <f t="shared" si="288"/>
        <v>1</v>
      </c>
      <c r="J1693" s="5">
        <f t="shared" si="289"/>
        <v>2022</v>
      </c>
      <c r="K1693" s="5">
        <f t="shared" si="290"/>
        <v>15</v>
      </c>
      <c r="L1693" s="7">
        <f t="shared" si="291"/>
        <v>44576</v>
      </c>
      <c r="M1693" s="5" t="s">
        <v>2051</v>
      </c>
      <c r="U1693" s="5" t="s">
        <v>33</v>
      </c>
      <c r="V1693" s="5" t="str">
        <f t="shared" si="292"/>
        <v>clientes - varios</v>
      </c>
      <c r="W1693" s="5" t="str">
        <f t="shared" si="293"/>
        <v>CLIENTES - VARIOS</v>
      </c>
      <c r="X1693" s="5" t="str">
        <f t="shared" si="294"/>
        <v>Clientes - Varios</v>
      </c>
      <c r="Y1693" s="5">
        <v>99999999</v>
      </c>
      <c r="Z1693" s="5" t="s">
        <v>34</v>
      </c>
      <c r="AA1693" s="5" t="s">
        <v>35</v>
      </c>
      <c r="AD1693" s="5" t="s">
        <v>36</v>
      </c>
      <c r="AE1693" s="5">
        <v>423.73</v>
      </c>
      <c r="AF1693" s="5">
        <v>0</v>
      </c>
      <c r="AG1693" s="5">
        <v>76.27</v>
      </c>
      <c r="AH1693" s="5">
        <f t="shared" si="295"/>
        <v>500</v>
      </c>
    </row>
    <row r="1694" spans="1:34" x14ac:dyDescent="0.25">
      <c r="A1694" s="5">
        <v>1679</v>
      </c>
      <c r="B1694" s="5" t="s">
        <v>29</v>
      </c>
      <c r="C1694" s="5" t="s">
        <v>38</v>
      </c>
      <c r="D1694" s="5" t="s">
        <v>2107</v>
      </c>
      <c r="E1694" s="15" t="str">
        <f t="shared" si="296"/>
        <v>F001</v>
      </c>
      <c r="F1694" s="15" t="str">
        <f t="shared" si="286"/>
        <v>8142</v>
      </c>
      <c r="G1694" s="15" t="str">
        <f t="shared" si="287"/>
        <v>1-8</v>
      </c>
      <c r="H1694" s="5" t="s">
        <v>2051</v>
      </c>
      <c r="I1694" s="5">
        <f t="shared" si="288"/>
        <v>1</v>
      </c>
      <c r="J1694" s="5">
        <f t="shared" si="289"/>
        <v>2022</v>
      </c>
      <c r="K1694" s="5">
        <f t="shared" si="290"/>
        <v>15</v>
      </c>
      <c r="L1694" s="7">
        <f t="shared" si="291"/>
        <v>44576</v>
      </c>
      <c r="M1694" s="5" t="s">
        <v>2051</v>
      </c>
      <c r="R1694" s="5" t="s">
        <v>395</v>
      </c>
      <c r="S1694" s="5" t="s">
        <v>168</v>
      </c>
      <c r="T1694" s="5" t="s">
        <v>169</v>
      </c>
      <c r="U1694" s="5" t="s">
        <v>396</v>
      </c>
      <c r="V1694" s="5" t="str">
        <f t="shared" si="292"/>
        <v>transportes pasamayo s r ltda</v>
      </c>
      <c r="W1694" s="5" t="str">
        <f t="shared" si="293"/>
        <v>TRANSPORTES PASAMAYO S R LTDA</v>
      </c>
      <c r="X1694" s="5" t="str">
        <f t="shared" si="294"/>
        <v>Transportes Pasamayo S R Ltda</v>
      </c>
      <c r="Y1694" s="5">
        <v>20225171719</v>
      </c>
      <c r="Z1694" s="5" t="s">
        <v>34</v>
      </c>
      <c r="AA1694" s="5" t="s">
        <v>35</v>
      </c>
      <c r="AD1694" s="5" t="s">
        <v>36</v>
      </c>
      <c r="AE1694" s="5">
        <v>153.38999999999999</v>
      </c>
      <c r="AF1694" s="5">
        <v>0</v>
      </c>
      <c r="AG1694" s="5">
        <v>27.61</v>
      </c>
      <c r="AH1694" s="5">
        <f t="shared" si="295"/>
        <v>181</v>
      </c>
    </row>
    <row r="1695" spans="1:34" x14ac:dyDescent="0.25">
      <c r="A1695" s="5">
        <v>1680</v>
      </c>
      <c r="B1695" s="5" t="s">
        <v>29</v>
      </c>
      <c r="C1695" s="5" t="s">
        <v>38</v>
      </c>
      <c r="D1695" s="5" t="s">
        <v>2108</v>
      </c>
      <c r="E1695" s="15" t="str">
        <f t="shared" si="296"/>
        <v>F001</v>
      </c>
      <c r="F1695" s="15" t="str">
        <f t="shared" si="286"/>
        <v>8141</v>
      </c>
      <c r="G1695" s="15" t="str">
        <f t="shared" si="287"/>
        <v>1-8</v>
      </c>
      <c r="H1695" s="5" t="s">
        <v>2051</v>
      </c>
      <c r="I1695" s="5">
        <f t="shared" si="288"/>
        <v>1</v>
      </c>
      <c r="J1695" s="5">
        <f t="shared" si="289"/>
        <v>2022</v>
      </c>
      <c r="K1695" s="5">
        <f t="shared" si="290"/>
        <v>15</v>
      </c>
      <c r="L1695" s="7">
        <f t="shared" si="291"/>
        <v>44576</v>
      </c>
      <c r="M1695" s="5" t="s">
        <v>2051</v>
      </c>
      <c r="R1695" s="5" t="s">
        <v>2109</v>
      </c>
      <c r="S1695" s="5" t="s">
        <v>168</v>
      </c>
      <c r="T1695" s="5" t="s">
        <v>169</v>
      </c>
      <c r="U1695" s="5" t="s">
        <v>2110</v>
      </c>
      <c r="V1695" s="5" t="str">
        <f t="shared" si="292"/>
        <v>mangrup s.r.l.</v>
      </c>
      <c r="W1695" s="5" t="str">
        <f t="shared" si="293"/>
        <v>MANGRUP S.R.L.</v>
      </c>
      <c r="X1695" s="5" t="str">
        <f t="shared" si="294"/>
        <v>Mangrup S.R.L.</v>
      </c>
      <c r="Y1695" s="5">
        <v>20550421527</v>
      </c>
      <c r="Z1695" s="5" t="s">
        <v>34</v>
      </c>
      <c r="AA1695" s="5" t="s">
        <v>35</v>
      </c>
      <c r="AD1695" s="5" t="s">
        <v>36</v>
      </c>
      <c r="AE1695" s="5">
        <v>111.86</v>
      </c>
      <c r="AF1695" s="5">
        <v>0</v>
      </c>
      <c r="AG1695" s="5">
        <v>20.14</v>
      </c>
      <c r="AH1695" s="5">
        <f t="shared" si="295"/>
        <v>132</v>
      </c>
    </row>
    <row r="1696" spans="1:34" x14ac:dyDescent="0.25">
      <c r="A1696" s="5">
        <v>1681</v>
      </c>
      <c r="B1696" s="5" t="s">
        <v>29</v>
      </c>
      <c r="C1696" s="5" t="s">
        <v>30</v>
      </c>
      <c r="D1696" s="5" t="s">
        <v>2111</v>
      </c>
      <c r="E1696" s="15" t="str">
        <f t="shared" si="296"/>
        <v>B001</v>
      </c>
      <c r="F1696" s="15" t="str">
        <f t="shared" si="286"/>
        <v>16860</v>
      </c>
      <c r="G1696" s="15" t="str">
        <f t="shared" si="287"/>
        <v>1-1</v>
      </c>
      <c r="H1696" s="5" t="s">
        <v>2112</v>
      </c>
      <c r="I1696" s="5">
        <f t="shared" si="288"/>
        <v>1</v>
      </c>
      <c r="J1696" s="5">
        <f t="shared" si="289"/>
        <v>2022</v>
      </c>
      <c r="K1696" s="5">
        <f t="shared" si="290"/>
        <v>14</v>
      </c>
      <c r="L1696" s="7">
        <f t="shared" si="291"/>
        <v>44575</v>
      </c>
      <c r="M1696" s="5" t="s">
        <v>2112</v>
      </c>
      <c r="U1696" s="5" t="s">
        <v>33</v>
      </c>
      <c r="V1696" s="5" t="str">
        <f t="shared" si="292"/>
        <v>clientes - varios</v>
      </c>
      <c r="W1696" s="5" t="str">
        <f t="shared" si="293"/>
        <v>CLIENTES - VARIOS</v>
      </c>
      <c r="X1696" s="5" t="str">
        <f t="shared" si="294"/>
        <v>Clientes - Varios</v>
      </c>
      <c r="Y1696" s="5">
        <v>99999999</v>
      </c>
      <c r="Z1696" s="5" t="s">
        <v>34</v>
      </c>
      <c r="AA1696" s="5" t="s">
        <v>35</v>
      </c>
      <c r="AD1696" s="5" t="s">
        <v>36</v>
      </c>
      <c r="AE1696" s="5">
        <v>118.64</v>
      </c>
      <c r="AF1696" s="5">
        <v>0</v>
      </c>
      <c r="AG1696" s="5">
        <v>21.36</v>
      </c>
      <c r="AH1696" s="5">
        <f t="shared" si="295"/>
        <v>140</v>
      </c>
    </row>
    <row r="1697" spans="1:34" x14ac:dyDescent="0.25">
      <c r="A1697" s="5">
        <v>1682</v>
      </c>
      <c r="B1697" s="5" t="s">
        <v>29</v>
      </c>
      <c r="C1697" s="5" t="s">
        <v>38</v>
      </c>
      <c r="D1697" s="5" t="s">
        <v>2113</v>
      </c>
      <c r="E1697" s="15" t="str">
        <f t="shared" si="296"/>
        <v>F001</v>
      </c>
      <c r="F1697" s="15" t="str">
        <f t="shared" si="286"/>
        <v>8140</v>
      </c>
      <c r="G1697" s="15" t="str">
        <f t="shared" si="287"/>
        <v>1-8</v>
      </c>
      <c r="H1697" s="5" t="s">
        <v>2112</v>
      </c>
      <c r="I1697" s="5">
        <f t="shared" si="288"/>
        <v>1</v>
      </c>
      <c r="J1697" s="5">
        <f t="shared" si="289"/>
        <v>2022</v>
      </c>
      <c r="K1697" s="5">
        <f t="shared" si="290"/>
        <v>14</v>
      </c>
      <c r="L1697" s="7">
        <f t="shared" si="291"/>
        <v>44575</v>
      </c>
      <c r="M1697" s="5" t="s">
        <v>2112</v>
      </c>
      <c r="R1697" s="5" t="s">
        <v>813</v>
      </c>
      <c r="S1697" s="5" t="s">
        <v>168</v>
      </c>
      <c r="T1697" s="5" t="s">
        <v>169</v>
      </c>
      <c r="U1697" s="5" t="s">
        <v>814</v>
      </c>
      <c r="V1697" s="5" t="str">
        <f t="shared" si="292"/>
        <v>consorcio izavar &amp; ads</v>
      </c>
      <c r="W1697" s="5" t="str">
        <f t="shared" si="293"/>
        <v>CONSORCIO IZAVAR &amp; ADS</v>
      </c>
      <c r="X1697" s="5" t="str">
        <f t="shared" si="294"/>
        <v>Consorcio Izavar &amp; Ads</v>
      </c>
      <c r="Y1697" s="5">
        <v>20608395696</v>
      </c>
      <c r="Z1697" s="5" t="s">
        <v>34</v>
      </c>
      <c r="AA1697" s="5" t="s">
        <v>35</v>
      </c>
      <c r="AD1697" s="5" t="s">
        <v>36</v>
      </c>
      <c r="AE1697" s="5">
        <v>211.86</v>
      </c>
      <c r="AF1697" s="5">
        <v>0</v>
      </c>
      <c r="AG1697" s="5">
        <v>38.14</v>
      </c>
      <c r="AH1697" s="5">
        <f t="shared" si="295"/>
        <v>250</v>
      </c>
    </row>
    <row r="1698" spans="1:34" x14ac:dyDescent="0.25">
      <c r="A1698" s="5">
        <v>1683</v>
      </c>
      <c r="B1698" s="5" t="s">
        <v>29</v>
      </c>
      <c r="C1698" s="5" t="s">
        <v>30</v>
      </c>
      <c r="D1698" s="5" t="s">
        <v>2114</v>
      </c>
      <c r="E1698" s="15" t="str">
        <f t="shared" si="296"/>
        <v>B001</v>
      </c>
      <c r="F1698" s="15" t="str">
        <f t="shared" si="286"/>
        <v>16859</v>
      </c>
      <c r="G1698" s="15" t="str">
        <f t="shared" si="287"/>
        <v>1-1</v>
      </c>
      <c r="H1698" s="5" t="s">
        <v>2112</v>
      </c>
      <c r="I1698" s="5">
        <f t="shared" si="288"/>
        <v>1</v>
      </c>
      <c r="J1698" s="5">
        <f t="shared" si="289"/>
        <v>2022</v>
      </c>
      <c r="K1698" s="5">
        <f t="shared" si="290"/>
        <v>14</v>
      </c>
      <c r="L1698" s="7">
        <f t="shared" si="291"/>
        <v>44575</v>
      </c>
      <c r="M1698" s="5" t="s">
        <v>2112</v>
      </c>
      <c r="U1698" s="5" t="s">
        <v>33</v>
      </c>
      <c r="V1698" s="5" t="str">
        <f t="shared" si="292"/>
        <v>clientes - varios</v>
      </c>
      <c r="W1698" s="5" t="str">
        <f t="shared" si="293"/>
        <v>CLIENTES - VARIOS</v>
      </c>
      <c r="X1698" s="5" t="str">
        <f t="shared" si="294"/>
        <v>Clientes - Varios</v>
      </c>
      <c r="Y1698" s="5">
        <v>99999999</v>
      </c>
      <c r="Z1698" s="5" t="s">
        <v>34</v>
      </c>
      <c r="AA1698" s="5" t="s">
        <v>35</v>
      </c>
      <c r="AD1698" s="5" t="s">
        <v>36</v>
      </c>
      <c r="AE1698" s="5">
        <v>135.59</v>
      </c>
      <c r="AF1698" s="5">
        <v>0</v>
      </c>
      <c r="AG1698" s="5">
        <v>24.41</v>
      </c>
      <c r="AH1698" s="5">
        <f t="shared" si="295"/>
        <v>160</v>
      </c>
    </row>
    <row r="1699" spans="1:34" x14ac:dyDescent="0.25">
      <c r="A1699" s="5">
        <v>1684</v>
      </c>
      <c r="B1699" s="5" t="s">
        <v>49</v>
      </c>
      <c r="C1699" s="5" t="s">
        <v>30</v>
      </c>
      <c r="D1699" s="5" t="s">
        <v>2115</v>
      </c>
      <c r="E1699" s="15" t="str">
        <f t="shared" si="296"/>
        <v>B003</v>
      </c>
      <c r="F1699" s="15" t="str">
        <f t="shared" si="286"/>
        <v>12383</v>
      </c>
      <c r="G1699" s="15" t="str">
        <f t="shared" si="287"/>
        <v>3-1</v>
      </c>
      <c r="H1699" s="5" t="s">
        <v>2112</v>
      </c>
      <c r="I1699" s="5">
        <f t="shared" si="288"/>
        <v>1</v>
      </c>
      <c r="J1699" s="5">
        <f t="shared" si="289"/>
        <v>2022</v>
      </c>
      <c r="K1699" s="5">
        <f t="shared" si="290"/>
        <v>14</v>
      </c>
      <c r="L1699" s="7">
        <f t="shared" si="291"/>
        <v>44575</v>
      </c>
      <c r="M1699" s="5" t="s">
        <v>2112</v>
      </c>
      <c r="U1699" s="5" t="s">
        <v>33</v>
      </c>
      <c r="V1699" s="5" t="str">
        <f t="shared" si="292"/>
        <v>clientes - varios</v>
      </c>
      <c r="W1699" s="5" t="str">
        <f t="shared" si="293"/>
        <v>CLIENTES - VARIOS</v>
      </c>
      <c r="X1699" s="5" t="str">
        <f t="shared" si="294"/>
        <v>Clientes - Varios</v>
      </c>
      <c r="Y1699" s="5">
        <v>99999999</v>
      </c>
      <c r="Z1699" s="5" t="s">
        <v>34</v>
      </c>
      <c r="AA1699" s="5" t="s">
        <v>35</v>
      </c>
      <c r="AD1699" s="5" t="s">
        <v>36</v>
      </c>
      <c r="AE1699" s="5">
        <v>423.73</v>
      </c>
      <c r="AF1699" s="5">
        <v>0</v>
      </c>
      <c r="AG1699" s="5">
        <v>76.27</v>
      </c>
      <c r="AH1699" s="5">
        <f t="shared" si="295"/>
        <v>500</v>
      </c>
    </row>
    <row r="1700" spans="1:34" x14ac:dyDescent="0.25">
      <c r="A1700" s="5">
        <v>1685</v>
      </c>
      <c r="B1700" s="5" t="s">
        <v>49</v>
      </c>
      <c r="C1700" s="5" t="s">
        <v>30</v>
      </c>
      <c r="D1700" s="5" t="s">
        <v>2116</v>
      </c>
      <c r="E1700" s="15" t="str">
        <f t="shared" si="296"/>
        <v>B003</v>
      </c>
      <c r="F1700" s="15" t="str">
        <f t="shared" si="286"/>
        <v>12382</v>
      </c>
      <c r="G1700" s="15" t="str">
        <f t="shared" si="287"/>
        <v>3-1</v>
      </c>
      <c r="H1700" s="5" t="s">
        <v>2112</v>
      </c>
      <c r="I1700" s="5">
        <f t="shared" si="288"/>
        <v>1</v>
      </c>
      <c r="J1700" s="5">
        <f t="shared" si="289"/>
        <v>2022</v>
      </c>
      <c r="K1700" s="5">
        <f t="shared" si="290"/>
        <v>14</v>
      </c>
      <c r="L1700" s="7">
        <f t="shared" si="291"/>
        <v>44575</v>
      </c>
      <c r="M1700" s="5" t="s">
        <v>2112</v>
      </c>
      <c r="U1700" s="5" t="s">
        <v>33</v>
      </c>
      <c r="V1700" s="5" t="str">
        <f t="shared" si="292"/>
        <v>clientes - varios</v>
      </c>
      <c r="W1700" s="5" t="str">
        <f t="shared" si="293"/>
        <v>CLIENTES - VARIOS</v>
      </c>
      <c r="X1700" s="5" t="str">
        <f t="shared" si="294"/>
        <v>Clientes - Varios</v>
      </c>
      <c r="Y1700" s="5">
        <v>99999999</v>
      </c>
      <c r="Z1700" s="5" t="s">
        <v>34</v>
      </c>
      <c r="AA1700" s="5" t="s">
        <v>35</v>
      </c>
      <c r="AD1700" s="5" t="s">
        <v>36</v>
      </c>
      <c r="AE1700" s="5">
        <v>423.73</v>
      </c>
      <c r="AF1700" s="5">
        <v>0</v>
      </c>
      <c r="AG1700" s="5">
        <v>76.27</v>
      </c>
      <c r="AH1700" s="5">
        <f t="shared" si="295"/>
        <v>500</v>
      </c>
    </row>
    <row r="1701" spans="1:34" x14ac:dyDescent="0.25">
      <c r="A1701" s="5">
        <v>1686</v>
      </c>
      <c r="B1701" s="5" t="s">
        <v>49</v>
      </c>
      <c r="C1701" s="5" t="s">
        <v>30</v>
      </c>
      <c r="D1701" s="5" t="s">
        <v>2117</v>
      </c>
      <c r="E1701" s="15" t="str">
        <f t="shared" si="296"/>
        <v>B003</v>
      </c>
      <c r="F1701" s="15" t="str">
        <f t="shared" si="286"/>
        <v>12381</v>
      </c>
      <c r="G1701" s="15" t="str">
        <f t="shared" si="287"/>
        <v>3-1</v>
      </c>
      <c r="H1701" s="5" t="s">
        <v>2112</v>
      </c>
      <c r="I1701" s="5">
        <f t="shared" si="288"/>
        <v>1</v>
      </c>
      <c r="J1701" s="5">
        <f t="shared" si="289"/>
        <v>2022</v>
      </c>
      <c r="K1701" s="5">
        <f t="shared" si="290"/>
        <v>14</v>
      </c>
      <c r="L1701" s="7">
        <f t="shared" si="291"/>
        <v>44575</v>
      </c>
      <c r="M1701" s="5" t="s">
        <v>2112</v>
      </c>
      <c r="U1701" s="5" t="s">
        <v>33</v>
      </c>
      <c r="V1701" s="5" t="str">
        <f t="shared" si="292"/>
        <v>clientes - varios</v>
      </c>
      <c r="W1701" s="5" t="str">
        <f t="shared" si="293"/>
        <v>CLIENTES - VARIOS</v>
      </c>
      <c r="X1701" s="5" t="str">
        <f t="shared" si="294"/>
        <v>Clientes - Varios</v>
      </c>
      <c r="Y1701" s="5">
        <v>99999999</v>
      </c>
      <c r="Z1701" s="5" t="s">
        <v>34</v>
      </c>
      <c r="AA1701" s="5" t="s">
        <v>35</v>
      </c>
      <c r="AD1701" s="5" t="s">
        <v>36</v>
      </c>
      <c r="AE1701" s="5">
        <v>423.73</v>
      </c>
      <c r="AF1701" s="5">
        <v>0</v>
      </c>
      <c r="AG1701" s="5">
        <v>76.27</v>
      </c>
      <c r="AH1701" s="5">
        <f t="shared" si="295"/>
        <v>500</v>
      </c>
    </row>
    <row r="1702" spans="1:34" x14ac:dyDescent="0.25">
      <c r="A1702" s="5">
        <v>1687</v>
      </c>
      <c r="B1702" s="5" t="s">
        <v>49</v>
      </c>
      <c r="C1702" s="5" t="s">
        <v>30</v>
      </c>
      <c r="D1702" s="5" t="s">
        <v>2118</v>
      </c>
      <c r="E1702" s="15" t="str">
        <f t="shared" si="296"/>
        <v>B003</v>
      </c>
      <c r="F1702" s="15" t="str">
        <f t="shared" si="286"/>
        <v>12380</v>
      </c>
      <c r="G1702" s="15" t="str">
        <f t="shared" si="287"/>
        <v>3-1</v>
      </c>
      <c r="H1702" s="5" t="s">
        <v>2112</v>
      </c>
      <c r="I1702" s="5">
        <f t="shared" si="288"/>
        <v>1</v>
      </c>
      <c r="J1702" s="5">
        <f t="shared" si="289"/>
        <v>2022</v>
      </c>
      <c r="K1702" s="5">
        <f t="shared" si="290"/>
        <v>14</v>
      </c>
      <c r="L1702" s="7">
        <f t="shared" si="291"/>
        <v>44575</v>
      </c>
      <c r="M1702" s="5" t="s">
        <v>2112</v>
      </c>
      <c r="U1702" s="5" t="s">
        <v>33</v>
      </c>
      <c r="V1702" s="5" t="str">
        <f t="shared" si="292"/>
        <v>clientes - varios</v>
      </c>
      <c r="W1702" s="5" t="str">
        <f t="shared" si="293"/>
        <v>CLIENTES - VARIOS</v>
      </c>
      <c r="X1702" s="5" t="str">
        <f t="shared" si="294"/>
        <v>Clientes - Varios</v>
      </c>
      <c r="Y1702" s="5">
        <v>99999999</v>
      </c>
      <c r="Z1702" s="5" t="s">
        <v>34</v>
      </c>
      <c r="AA1702" s="5" t="s">
        <v>35</v>
      </c>
      <c r="AD1702" s="5" t="s">
        <v>36</v>
      </c>
      <c r="AE1702" s="5">
        <v>423.73</v>
      </c>
      <c r="AF1702" s="5">
        <v>0</v>
      </c>
      <c r="AG1702" s="5">
        <v>76.27</v>
      </c>
      <c r="AH1702" s="5">
        <f t="shared" si="295"/>
        <v>500</v>
      </c>
    </row>
    <row r="1703" spans="1:34" x14ac:dyDescent="0.25">
      <c r="A1703" s="5">
        <v>1688</v>
      </c>
      <c r="B1703" s="5" t="s">
        <v>49</v>
      </c>
      <c r="C1703" s="5" t="s">
        <v>30</v>
      </c>
      <c r="D1703" s="5" t="s">
        <v>2119</v>
      </c>
      <c r="E1703" s="15" t="str">
        <f t="shared" si="296"/>
        <v>B003</v>
      </c>
      <c r="F1703" s="15" t="str">
        <f t="shared" si="286"/>
        <v>12379</v>
      </c>
      <c r="G1703" s="15" t="str">
        <f t="shared" si="287"/>
        <v>3-1</v>
      </c>
      <c r="H1703" s="5" t="s">
        <v>2112</v>
      </c>
      <c r="I1703" s="5">
        <f t="shared" si="288"/>
        <v>1</v>
      </c>
      <c r="J1703" s="5">
        <f t="shared" si="289"/>
        <v>2022</v>
      </c>
      <c r="K1703" s="5">
        <f t="shared" si="290"/>
        <v>14</v>
      </c>
      <c r="L1703" s="7">
        <f t="shared" si="291"/>
        <v>44575</v>
      </c>
      <c r="M1703" s="5" t="s">
        <v>2112</v>
      </c>
      <c r="U1703" s="5" t="s">
        <v>33</v>
      </c>
      <c r="V1703" s="5" t="str">
        <f t="shared" si="292"/>
        <v>clientes - varios</v>
      </c>
      <c r="W1703" s="5" t="str">
        <f t="shared" si="293"/>
        <v>CLIENTES - VARIOS</v>
      </c>
      <c r="X1703" s="5" t="str">
        <f t="shared" si="294"/>
        <v>Clientes - Varios</v>
      </c>
      <c r="Y1703" s="5">
        <v>99999999</v>
      </c>
      <c r="Z1703" s="5" t="s">
        <v>34</v>
      </c>
      <c r="AA1703" s="5" t="s">
        <v>35</v>
      </c>
      <c r="AD1703" s="5" t="s">
        <v>36</v>
      </c>
      <c r="AE1703" s="5">
        <v>423.73</v>
      </c>
      <c r="AF1703" s="5">
        <v>0</v>
      </c>
      <c r="AG1703" s="5">
        <v>76.27</v>
      </c>
      <c r="AH1703" s="5">
        <f t="shared" si="295"/>
        <v>500</v>
      </c>
    </row>
    <row r="1704" spans="1:34" x14ac:dyDescent="0.25">
      <c r="A1704" s="5">
        <v>1689</v>
      </c>
      <c r="B1704" s="5" t="s">
        <v>49</v>
      </c>
      <c r="C1704" s="5" t="s">
        <v>30</v>
      </c>
      <c r="D1704" s="5" t="s">
        <v>2120</v>
      </c>
      <c r="E1704" s="15" t="str">
        <f t="shared" si="296"/>
        <v>B003</v>
      </c>
      <c r="F1704" s="15" t="str">
        <f t="shared" si="286"/>
        <v>12378</v>
      </c>
      <c r="G1704" s="15" t="str">
        <f t="shared" si="287"/>
        <v>3-1</v>
      </c>
      <c r="H1704" s="5" t="s">
        <v>2112</v>
      </c>
      <c r="I1704" s="5">
        <f t="shared" si="288"/>
        <v>1</v>
      </c>
      <c r="J1704" s="5">
        <f t="shared" si="289"/>
        <v>2022</v>
      </c>
      <c r="K1704" s="5">
        <f t="shared" si="290"/>
        <v>14</v>
      </c>
      <c r="L1704" s="7">
        <f t="shared" si="291"/>
        <v>44575</v>
      </c>
      <c r="M1704" s="5" t="s">
        <v>2112</v>
      </c>
      <c r="U1704" s="5" t="s">
        <v>33</v>
      </c>
      <c r="V1704" s="5" t="str">
        <f t="shared" si="292"/>
        <v>clientes - varios</v>
      </c>
      <c r="W1704" s="5" t="str">
        <f t="shared" si="293"/>
        <v>CLIENTES - VARIOS</v>
      </c>
      <c r="X1704" s="5" t="str">
        <f t="shared" si="294"/>
        <v>Clientes - Varios</v>
      </c>
      <c r="Y1704" s="5">
        <v>99999999</v>
      </c>
      <c r="Z1704" s="5" t="s">
        <v>34</v>
      </c>
      <c r="AA1704" s="5" t="s">
        <v>35</v>
      </c>
      <c r="AD1704" s="5" t="s">
        <v>36</v>
      </c>
      <c r="AE1704" s="5">
        <v>423.73</v>
      </c>
      <c r="AF1704" s="5">
        <v>0</v>
      </c>
      <c r="AG1704" s="5">
        <v>76.27</v>
      </c>
      <c r="AH1704" s="5">
        <f t="shared" si="295"/>
        <v>500</v>
      </c>
    </row>
    <row r="1705" spans="1:34" x14ac:dyDescent="0.25">
      <c r="A1705" s="5">
        <v>1690</v>
      </c>
      <c r="B1705" s="5" t="s">
        <v>29</v>
      </c>
      <c r="C1705" s="5" t="s">
        <v>38</v>
      </c>
      <c r="D1705" s="5" t="s">
        <v>2121</v>
      </c>
      <c r="E1705" s="15" t="str">
        <f t="shared" si="296"/>
        <v>F001</v>
      </c>
      <c r="F1705" s="15" t="str">
        <f t="shared" si="286"/>
        <v>8139</v>
      </c>
      <c r="G1705" s="15" t="str">
        <f t="shared" si="287"/>
        <v>1-8</v>
      </c>
      <c r="H1705" s="5" t="s">
        <v>2112</v>
      </c>
      <c r="I1705" s="5">
        <f t="shared" si="288"/>
        <v>1</v>
      </c>
      <c r="J1705" s="5">
        <f t="shared" si="289"/>
        <v>2022</v>
      </c>
      <c r="K1705" s="5">
        <f t="shared" si="290"/>
        <v>14</v>
      </c>
      <c r="L1705" s="7">
        <f t="shared" si="291"/>
        <v>44575</v>
      </c>
      <c r="M1705" s="5" t="s">
        <v>2112</v>
      </c>
      <c r="R1705" s="5" t="s">
        <v>66</v>
      </c>
      <c r="S1705" s="5" t="s">
        <v>40</v>
      </c>
      <c r="T1705" s="5" t="s">
        <v>41</v>
      </c>
      <c r="U1705" s="5" t="s">
        <v>67</v>
      </c>
      <c r="V1705" s="5" t="str">
        <f t="shared" si="292"/>
        <v>regalado cieza segundo</v>
      </c>
      <c r="W1705" s="5" t="str">
        <f t="shared" si="293"/>
        <v>REGALADO CIEZA SEGUNDO</v>
      </c>
      <c r="X1705" s="5" t="str">
        <f t="shared" si="294"/>
        <v>Regalado Cieza Segundo</v>
      </c>
      <c r="Y1705" s="5">
        <v>10166087916</v>
      </c>
      <c r="Z1705" s="5" t="s">
        <v>34</v>
      </c>
      <c r="AA1705" s="5" t="s">
        <v>35</v>
      </c>
      <c r="AD1705" s="5" t="s">
        <v>36</v>
      </c>
      <c r="AE1705" s="5">
        <v>2457.63</v>
      </c>
      <c r="AF1705" s="5">
        <v>0</v>
      </c>
      <c r="AG1705" s="5">
        <v>442.37</v>
      </c>
      <c r="AH1705" s="5">
        <f t="shared" si="295"/>
        <v>2900</v>
      </c>
    </row>
    <row r="1706" spans="1:34" x14ac:dyDescent="0.25">
      <c r="A1706" s="5">
        <v>1691</v>
      </c>
      <c r="B1706" s="5" t="s">
        <v>29</v>
      </c>
      <c r="C1706" s="5" t="s">
        <v>38</v>
      </c>
      <c r="D1706" s="5" t="s">
        <v>2122</v>
      </c>
      <c r="E1706" s="15" t="str">
        <f t="shared" si="296"/>
        <v>F001</v>
      </c>
      <c r="F1706" s="15" t="str">
        <f t="shared" si="286"/>
        <v>8138</v>
      </c>
      <c r="G1706" s="15" t="str">
        <f t="shared" si="287"/>
        <v>1-8</v>
      </c>
      <c r="H1706" s="5" t="s">
        <v>2112</v>
      </c>
      <c r="I1706" s="5">
        <f t="shared" si="288"/>
        <v>1</v>
      </c>
      <c r="J1706" s="5">
        <f t="shared" si="289"/>
        <v>2022</v>
      </c>
      <c r="K1706" s="5">
        <f t="shared" si="290"/>
        <v>14</v>
      </c>
      <c r="L1706" s="7">
        <f t="shared" si="291"/>
        <v>44575</v>
      </c>
      <c r="M1706" s="5" t="s">
        <v>2112</v>
      </c>
      <c r="R1706" s="5" t="s">
        <v>66</v>
      </c>
      <c r="S1706" s="5" t="s">
        <v>40</v>
      </c>
      <c r="T1706" s="5" t="s">
        <v>41</v>
      </c>
      <c r="U1706" s="5" t="s">
        <v>67</v>
      </c>
      <c r="V1706" s="5" t="str">
        <f t="shared" si="292"/>
        <v>regalado cieza segundo</v>
      </c>
      <c r="W1706" s="5" t="str">
        <f t="shared" si="293"/>
        <v>REGALADO CIEZA SEGUNDO</v>
      </c>
      <c r="X1706" s="5" t="str">
        <f t="shared" si="294"/>
        <v>Regalado Cieza Segundo</v>
      </c>
      <c r="Y1706" s="5">
        <v>10166087916</v>
      </c>
      <c r="Z1706" s="5" t="s">
        <v>34</v>
      </c>
      <c r="AA1706" s="5" t="s">
        <v>35</v>
      </c>
      <c r="AD1706" s="5" t="s">
        <v>36</v>
      </c>
      <c r="AE1706" s="5">
        <v>2457.63</v>
      </c>
      <c r="AF1706" s="5">
        <v>0</v>
      </c>
      <c r="AG1706" s="5">
        <v>442.37</v>
      </c>
      <c r="AH1706" s="5">
        <f t="shared" si="295"/>
        <v>2900</v>
      </c>
    </row>
    <row r="1707" spans="1:34" x14ac:dyDescent="0.25">
      <c r="A1707" s="5">
        <v>1692</v>
      </c>
      <c r="B1707" s="5" t="s">
        <v>29</v>
      </c>
      <c r="C1707" s="5" t="s">
        <v>30</v>
      </c>
      <c r="D1707" s="5" t="s">
        <v>2123</v>
      </c>
      <c r="E1707" s="15" t="str">
        <f t="shared" si="296"/>
        <v>B001</v>
      </c>
      <c r="F1707" s="15" t="str">
        <f t="shared" si="286"/>
        <v>16858</v>
      </c>
      <c r="G1707" s="15" t="str">
        <f t="shared" si="287"/>
        <v>1-1</v>
      </c>
      <c r="H1707" s="5" t="s">
        <v>2112</v>
      </c>
      <c r="I1707" s="5">
        <f t="shared" si="288"/>
        <v>1</v>
      </c>
      <c r="J1707" s="5">
        <f t="shared" si="289"/>
        <v>2022</v>
      </c>
      <c r="K1707" s="5">
        <f t="shared" si="290"/>
        <v>14</v>
      </c>
      <c r="L1707" s="7">
        <f t="shared" si="291"/>
        <v>44575</v>
      </c>
      <c r="M1707" s="5" t="s">
        <v>2112</v>
      </c>
      <c r="U1707" s="5" t="s">
        <v>33</v>
      </c>
      <c r="V1707" s="5" t="str">
        <f t="shared" si="292"/>
        <v>clientes - varios</v>
      </c>
      <c r="W1707" s="5" t="str">
        <f t="shared" si="293"/>
        <v>CLIENTES - VARIOS</v>
      </c>
      <c r="X1707" s="5" t="str">
        <f t="shared" si="294"/>
        <v>Clientes - Varios</v>
      </c>
      <c r="Y1707" s="5">
        <v>99999999</v>
      </c>
      <c r="Z1707" s="5" t="s">
        <v>34</v>
      </c>
      <c r="AA1707" s="5" t="s">
        <v>35</v>
      </c>
      <c r="AD1707" s="5" t="s">
        <v>36</v>
      </c>
      <c r="AE1707" s="5">
        <v>103.39</v>
      </c>
      <c r="AF1707" s="5">
        <v>0</v>
      </c>
      <c r="AG1707" s="5">
        <v>18.61</v>
      </c>
      <c r="AH1707" s="5">
        <f t="shared" si="295"/>
        <v>122</v>
      </c>
    </row>
    <row r="1708" spans="1:34" x14ac:dyDescent="0.25">
      <c r="A1708" s="5">
        <v>1693</v>
      </c>
      <c r="B1708" s="5" t="s">
        <v>29</v>
      </c>
      <c r="C1708" s="5" t="s">
        <v>30</v>
      </c>
      <c r="D1708" s="5" t="s">
        <v>2124</v>
      </c>
      <c r="E1708" s="15" t="str">
        <f t="shared" si="296"/>
        <v>B001</v>
      </c>
      <c r="F1708" s="15" t="str">
        <f t="shared" si="286"/>
        <v>16857</v>
      </c>
      <c r="G1708" s="15" t="str">
        <f t="shared" si="287"/>
        <v>1-1</v>
      </c>
      <c r="H1708" s="5" t="s">
        <v>2112</v>
      </c>
      <c r="I1708" s="5">
        <f t="shared" si="288"/>
        <v>1</v>
      </c>
      <c r="J1708" s="5">
        <f t="shared" si="289"/>
        <v>2022</v>
      </c>
      <c r="K1708" s="5">
        <f t="shared" si="290"/>
        <v>14</v>
      </c>
      <c r="L1708" s="7">
        <f t="shared" si="291"/>
        <v>44575</v>
      </c>
      <c r="M1708" s="5" t="s">
        <v>2112</v>
      </c>
      <c r="U1708" s="5" t="s">
        <v>33</v>
      </c>
      <c r="V1708" s="5" t="str">
        <f t="shared" si="292"/>
        <v>clientes - varios</v>
      </c>
      <c r="W1708" s="5" t="str">
        <f t="shared" si="293"/>
        <v>CLIENTES - VARIOS</v>
      </c>
      <c r="X1708" s="5" t="str">
        <f t="shared" si="294"/>
        <v>Clientes - Varios</v>
      </c>
      <c r="Y1708" s="5">
        <v>99999999</v>
      </c>
      <c r="Z1708" s="5" t="s">
        <v>34</v>
      </c>
      <c r="AA1708" s="5" t="s">
        <v>35</v>
      </c>
      <c r="AD1708" s="5" t="s">
        <v>36</v>
      </c>
      <c r="AE1708" s="5">
        <v>42.37</v>
      </c>
      <c r="AF1708" s="5">
        <v>0</v>
      </c>
      <c r="AG1708" s="5">
        <v>7.63</v>
      </c>
      <c r="AH1708" s="5">
        <f t="shared" si="295"/>
        <v>50</v>
      </c>
    </row>
    <row r="1709" spans="1:34" x14ac:dyDescent="0.25">
      <c r="A1709" s="5">
        <v>1694</v>
      </c>
      <c r="B1709" s="5" t="s">
        <v>29</v>
      </c>
      <c r="C1709" s="5" t="s">
        <v>30</v>
      </c>
      <c r="D1709" s="5" t="s">
        <v>2125</v>
      </c>
      <c r="E1709" s="15" t="str">
        <f t="shared" si="296"/>
        <v>B001</v>
      </c>
      <c r="F1709" s="15" t="str">
        <f t="shared" si="286"/>
        <v>16856</v>
      </c>
      <c r="G1709" s="15" t="str">
        <f t="shared" si="287"/>
        <v>1-1</v>
      </c>
      <c r="H1709" s="5" t="s">
        <v>2112</v>
      </c>
      <c r="I1709" s="5">
        <f t="shared" si="288"/>
        <v>1</v>
      </c>
      <c r="J1709" s="5">
        <f t="shared" si="289"/>
        <v>2022</v>
      </c>
      <c r="K1709" s="5">
        <f t="shared" si="290"/>
        <v>14</v>
      </c>
      <c r="L1709" s="7">
        <f t="shared" si="291"/>
        <v>44575</v>
      </c>
      <c r="M1709" s="5" t="s">
        <v>2112</v>
      </c>
      <c r="U1709" s="5" t="s">
        <v>33</v>
      </c>
      <c r="V1709" s="5" t="str">
        <f t="shared" si="292"/>
        <v>clientes - varios</v>
      </c>
      <c r="W1709" s="5" t="str">
        <f t="shared" si="293"/>
        <v>CLIENTES - VARIOS</v>
      </c>
      <c r="X1709" s="5" t="str">
        <f t="shared" si="294"/>
        <v>Clientes - Varios</v>
      </c>
      <c r="Y1709" s="5">
        <v>99999999</v>
      </c>
      <c r="Z1709" s="5" t="s">
        <v>34</v>
      </c>
      <c r="AA1709" s="5" t="s">
        <v>35</v>
      </c>
      <c r="AD1709" s="5" t="s">
        <v>36</v>
      </c>
      <c r="AE1709" s="5">
        <v>127.12</v>
      </c>
      <c r="AF1709" s="5">
        <v>0</v>
      </c>
      <c r="AG1709" s="5">
        <v>22.88</v>
      </c>
      <c r="AH1709" s="5">
        <f t="shared" si="295"/>
        <v>150</v>
      </c>
    </row>
    <row r="1710" spans="1:34" x14ac:dyDescent="0.25">
      <c r="A1710" s="5">
        <v>1695</v>
      </c>
      <c r="B1710" s="5" t="s">
        <v>29</v>
      </c>
      <c r="C1710" s="5" t="s">
        <v>30</v>
      </c>
      <c r="D1710" s="5" t="s">
        <v>2126</v>
      </c>
      <c r="E1710" s="15" t="str">
        <f t="shared" si="296"/>
        <v>B001</v>
      </c>
      <c r="F1710" s="15" t="str">
        <f t="shared" si="286"/>
        <v>16855</v>
      </c>
      <c r="G1710" s="15" t="str">
        <f t="shared" si="287"/>
        <v>1-1</v>
      </c>
      <c r="H1710" s="5" t="s">
        <v>2112</v>
      </c>
      <c r="I1710" s="5">
        <f t="shared" si="288"/>
        <v>1</v>
      </c>
      <c r="J1710" s="5">
        <f t="shared" si="289"/>
        <v>2022</v>
      </c>
      <c r="K1710" s="5">
        <f t="shared" si="290"/>
        <v>14</v>
      </c>
      <c r="L1710" s="7">
        <f t="shared" si="291"/>
        <v>44575</v>
      </c>
      <c r="M1710" s="5" t="s">
        <v>2112</v>
      </c>
      <c r="U1710" s="5" t="s">
        <v>33</v>
      </c>
      <c r="V1710" s="5" t="str">
        <f t="shared" si="292"/>
        <v>clientes - varios</v>
      </c>
      <c r="W1710" s="5" t="str">
        <f t="shared" si="293"/>
        <v>CLIENTES - VARIOS</v>
      </c>
      <c r="X1710" s="5" t="str">
        <f t="shared" si="294"/>
        <v>Clientes - Varios</v>
      </c>
      <c r="Y1710" s="5">
        <v>99999999</v>
      </c>
      <c r="Z1710" s="5" t="s">
        <v>34</v>
      </c>
      <c r="AA1710" s="5" t="s">
        <v>35</v>
      </c>
      <c r="AD1710" s="5" t="s">
        <v>36</v>
      </c>
      <c r="AE1710" s="5">
        <v>50.85</v>
      </c>
      <c r="AF1710" s="5">
        <v>0</v>
      </c>
      <c r="AG1710" s="5">
        <v>9.15</v>
      </c>
      <c r="AH1710" s="5">
        <f t="shared" si="295"/>
        <v>60</v>
      </c>
    </row>
    <row r="1711" spans="1:34" x14ac:dyDescent="0.25">
      <c r="A1711" s="5">
        <v>1696</v>
      </c>
      <c r="B1711" s="5" t="s">
        <v>29</v>
      </c>
      <c r="C1711" s="5" t="s">
        <v>30</v>
      </c>
      <c r="D1711" s="5" t="s">
        <v>2127</v>
      </c>
      <c r="E1711" s="15" t="str">
        <f t="shared" si="296"/>
        <v>B001</v>
      </c>
      <c r="F1711" s="15" t="str">
        <f t="shared" si="286"/>
        <v>16854</v>
      </c>
      <c r="G1711" s="15" t="str">
        <f t="shared" si="287"/>
        <v>1-1</v>
      </c>
      <c r="H1711" s="5" t="s">
        <v>2112</v>
      </c>
      <c r="I1711" s="5">
        <f t="shared" si="288"/>
        <v>1</v>
      </c>
      <c r="J1711" s="5">
        <f t="shared" si="289"/>
        <v>2022</v>
      </c>
      <c r="K1711" s="5">
        <f t="shared" si="290"/>
        <v>14</v>
      </c>
      <c r="L1711" s="7">
        <f t="shared" si="291"/>
        <v>44575</v>
      </c>
      <c r="M1711" s="5" t="s">
        <v>2112</v>
      </c>
      <c r="U1711" s="5" t="s">
        <v>33</v>
      </c>
      <c r="V1711" s="5" t="str">
        <f t="shared" si="292"/>
        <v>clientes - varios</v>
      </c>
      <c r="W1711" s="5" t="str">
        <f t="shared" si="293"/>
        <v>CLIENTES - VARIOS</v>
      </c>
      <c r="X1711" s="5" t="str">
        <f t="shared" si="294"/>
        <v>Clientes - Varios</v>
      </c>
      <c r="Y1711" s="5">
        <v>99999999</v>
      </c>
      <c r="Z1711" s="5" t="s">
        <v>34</v>
      </c>
      <c r="AA1711" s="5" t="s">
        <v>35</v>
      </c>
      <c r="AD1711" s="5" t="s">
        <v>36</v>
      </c>
      <c r="AE1711" s="5">
        <v>101.69</v>
      </c>
      <c r="AF1711" s="5">
        <v>0</v>
      </c>
      <c r="AG1711" s="5">
        <v>18.309999999999999</v>
      </c>
      <c r="AH1711" s="5">
        <f t="shared" si="295"/>
        <v>120</v>
      </c>
    </row>
    <row r="1712" spans="1:34" x14ac:dyDescent="0.25">
      <c r="A1712" s="5">
        <v>1697</v>
      </c>
      <c r="B1712" s="5" t="s">
        <v>29</v>
      </c>
      <c r="C1712" s="5" t="s">
        <v>38</v>
      </c>
      <c r="D1712" s="5" t="s">
        <v>2128</v>
      </c>
      <c r="E1712" s="15" t="str">
        <f t="shared" si="296"/>
        <v>F001</v>
      </c>
      <c r="F1712" s="15" t="str">
        <f t="shared" si="286"/>
        <v>8137</v>
      </c>
      <c r="G1712" s="15" t="str">
        <f t="shared" si="287"/>
        <v>1-8</v>
      </c>
      <c r="H1712" s="5" t="s">
        <v>2112</v>
      </c>
      <c r="I1712" s="5">
        <f t="shared" si="288"/>
        <v>1</v>
      </c>
      <c r="J1712" s="5">
        <f t="shared" si="289"/>
        <v>2022</v>
      </c>
      <c r="K1712" s="5">
        <f t="shared" si="290"/>
        <v>14</v>
      </c>
      <c r="L1712" s="7">
        <f t="shared" si="291"/>
        <v>44575</v>
      </c>
      <c r="M1712" s="5" t="s">
        <v>2112</v>
      </c>
      <c r="S1712" s="5" t="s">
        <v>40</v>
      </c>
      <c r="T1712" s="5" t="s">
        <v>41</v>
      </c>
      <c r="U1712" s="5" t="s">
        <v>83</v>
      </c>
      <c r="V1712" s="5" t="str">
        <f t="shared" si="292"/>
        <v>sosa pagaza elias fernando</v>
      </c>
      <c r="W1712" s="5" t="str">
        <f t="shared" si="293"/>
        <v>SOSA PAGAZA ELIAS FERNANDO</v>
      </c>
      <c r="X1712" s="5" t="str">
        <f t="shared" si="294"/>
        <v>Sosa Pagaza Elias Fernando</v>
      </c>
      <c r="Y1712" s="5">
        <v>10000974787</v>
      </c>
      <c r="Z1712" s="5" t="s">
        <v>34</v>
      </c>
      <c r="AA1712" s="5" t="s">
        <v>35</v>
      </c>
      <c r="AD1712" s="5" t="s">
        <v>36</v>
      </c>
      <c r="AE1712" s="5">
        <v>65.25</v>
      </c>
      <c r="AF1712" s="5">
        <v>0</v>
      </c>
      <c r="AG1712" s="5">
        <v>11.75</v>
      </c>
      <c r="AH1712" s="5">
        <f t="shared" si="295"/>
        <v>77</v>
      </c>
    </row>
    <row r="1713" spans="1:34" x14ac:dyDescent="0.25">
      <c r="A1713" s="5">
        <v>1698</v>
      </c>
      <c r="B1713" s="5" t="s">
        <v>29</v>
      </c>
      <c r="C1713" s="5" t="s">
        <v>38</v>
      </c>
      <c r="D1713" s="5" t="s">
        <v>2129</v>
      </c>
      <c r="E1713" s="15" t="str">
        <f t="shared" si="296"/>
        <v>F001</v>
      </c>
      <c r="F1713" s="15" t="str">
        <f t="shared" si="286"/>
        <v>8136</v>
      </c>
      <c r="G1713" s="15" t="str">
        <f t="shared" si="287"/>
        <v>1-8</v>
      </c>
      <c r="H1713" s="5" t="s">
        <v>2112</v>
      </c>
      <c r="I1713" s="5">
        <f t="shared" si="288"/>
        <v>1</v>
      </c>
      <c r="J1713" s="5">
        <f t="shared" si="289"/>
        <v>2022</v>
      </c>
      <c r="K1713" s="5">
        <f t="shared" si="290"/>
        <v>14</v>
      </c>
      <c r="L1713" s="7">
        <f t="shared" si="291"/>
        <v>44575</v>
      </c>
      <c r="M1713" s="5" t="s">
        <v>2112</v>
      </c>
      <c r="R1713" s="5" t="s">
        <v>60</v>
      </c>
      <c r="S1713" s="5" t="s">
        <v>61</v>
      </c>
      <c r="T1713" s="5" t="s">
        <v>60</v>
      </c>
      <c r="U1713" s="5" t="s">
        <v>2130</v>
      </c>
      <c r="V1713" s="5" t="str">
        <f t="shared" si="292"/>
        <v>las palmas contratistas generales s.r.l.</v>
      </c>
      <c r="W1713" s="5" t="str">
        <f t="shared" si="293"/>
        <v>LAS PALMAS CONTRATISTAS GENERALES S.R.L.</v>
      </c>
      <c r="X1713" s="5" t="str">
        <f t="shared" si="294"/>
        <v>Las Palmas Contratistas Generales S.R.L.</v>
      </c>
      <c r="Y1713" s="5">
        <v>20495934498</v>
      </c>
      <c r="Z1713" s="5" t="s">
        <v>34</v>
      </c>
      <c r="AA1713" s="5" t="s">
        <v>35</v>
      </c>
      <c r="AD1713" s="5" t="s">
        <v>36</v>
      </c>
      <c r="AE1713" s="5">
        <v>254.24</v>
      </c>
      <c r="AF1713" s="5">
        <v>0</v>
      </c>
      <c r="AG1713" s="5">
        <v>45.76</v>
      </c>
      <c r="AH1713" s="5">
        <f t="shared" si="295"/>
        <v>300</v>
      </c>
    </row>
    <row r="1714" spans="1:34" x14ac:dyDescent="0.25">
      <c r="A1714" s="5">
        <v>1699</v>
      </c>
      <c r="B1714" s="5" t="s">
        <v>49</v>
      </c>
      <c r="C1714" s="5" t="s">
        <v>30</v>
      </c>
      <c r="D1714" s="5" t="s">
        <v>2131</v>
      </c>
      <c r="E1714" s="15" t="str">
        <f t="shared" si="296"/>
        <v>B003</v>
      </c>
      <c r="F1714" s="15" t="str">
        <f t="shared" si="286"/>
        <v>12377</v>
      </c>
      <c r="G1714" s="15" t="str">
        <f t="shared" si="287"/>
        <v>3-1</v>
      </c>
      <c r="H1714" s="5" t="s">
        <v>2112</v>
      </c>
      <c r="I1714" s="5">
        <f t="shared" si="288"/>
        <v>1</v>
      </c>
      <c r="J1714" s="5">
        <f t="shared" si="289"/>
        <v>2022</v>
      </c>
      <c r="K1714" s="5">
        <f t="shared" si="290"/>
        <v>14</v>
      </c>
      <c r="L1714" s="7">
        <f t="shared" si="291"/>
        <v>44575</v>
      </c>
      <c r="M1714" s="5" t="s">
        <v>2112</v>
      </c>
      <c r="U1714" s="5" t="s">
        <v>33</v>
      </c>
      <c r="V1714" s="5" t="str">
        <f t="shared" si="292"/>
        <v>clientes - varios</v>
      </c>
      <c r="W1714" s="5" t="str">
        <f t="shared" si="293"/>
        <v>CLIENTES - VARIOS</v>
      </c>
      <c r="X1714" s="5" t="str">
        <f t="shared" si="294"/>
        <v>Clientes - Varios</v>
      </c>
      <c r="Y1714" s="5">
        <v>99999999</v>
      </c>
      <c r="Z1714" s="5" t="s">
        <v>34</v>
      </c>
      <c r="AA1714" s="5" t="s">
        <v>35</v>
      </c>
      <c r="AD1714" s="5" t="s">
        <v>36</v>
      </c>
      <c r="AE1714" s="5">
        <v>21.19</v>
      </c>
      <c r="AF1714" s="5">
        <v>0</v>
      </c>
      <c r="AG1714" s="5">
        <v>3.81</v>
      </c>
      <c r="AH1714" s="5">
        <f t="shared" si="295"/>
        <v>25</v>
      </c>
    </row>
    <row r="1715" spans="1:34" x14ac:dyDescent="0.25">
      <c r="A1715" s="5">
        <v>1700</v>
      </c>
      <c r="B1715" s="5" t="s">
        <v>29</v>
      </c>
      <c r="C1715" s="5" t="s">
        <v>38</v>
      </c>
      <c r="D1715" s="5" t="s">
        <v>2132</v>
      </c>
      <c r="E1715" s="15" t="str">
        <f t="shared" si="296"/>
        <v>F001</v>
      </c>
      <c r="F1715" s="15" t="str">
        <f t="shared" si="286"/>
        <v>8135</v>
      </c>
      <c r="G1715" s="15" t="str">
        <f t="shared" si="287"/>
        <v>1-8</v>
      </c>
      <c r="H1715" s="5" t="s">
        <v>2112</v>
      </c>
      <c r="I1715" s="5">
        <f t="shared" si="288"/>
        <v>1</v>
      </c>
      <c r="J1715" s="5">
        <f t="shared" si="289"/>
        <v>2022</v>
      </c>
      <c r="K1715" s="5">
        <f t="shared" si="290"/>
        <v>14</v>
      </c>
      <c r="L1715" s="7">
        <f t="shared" si="291"/>
        <v>44575</v>
      </c>
      <c r="M1715" s="5" t="s">
        <v>2112</v>
      </c>
      <c r="R1715" s="5" t="s">
        <v>1635</v>
      </c>
      <c r="S1715" s="5" t="s">
        <v>40</v>
      </c>
      <c r="T1715" s="5" t="s">
        <v>41</v>
      </c>
      <c r="U1715" s="5" t="s">
        <v>1636</v>
      </c>
      <c r="V1715" s="5" t="str">
        <f t="shared" si="292"/>
        <v>pedraza cubas doralisa</v>
      </c>
      <c r="W1715" s="5" t="str">
        <f t="shared" si="293"/>
        <v>PEDRAZA CUBAS DORALISA</v>
      </c>
      <c r="X1715" s="5" t="str">
        <f t="shared" si="294"/>
        <v>Pedraza Cubas Doralisa</v>
      </c>
      <c r="Y1715" s="5">
        <v>10453320036</v>
      </c>
      <c r="Z1715" s="5" t="s">
        <v>34</v>
      </c>
      <c r="AA1715" s="5" t="s">
        <v>35</v>
      </c>
      <c r="AD1715" s="5" t="s">
        <v>36</v>
      </c>
      <c r="AE1715" s="5">
        <v>84.75</v>
      </c>
      <c r="AF1715" s="5">
        <v>0</v>
      </c>
      <c r="AG1715" s="5">
        <v>15.25</v>
      </c>
      <c r="AH1715" s="5">
        <f t="shared" si="295"/>
        <v>100</v>
      </c>
    </row>
    <row r="1716" spans="1:34" x14ac:dyDescent="0.25">
      <c r="A1716" s="5">
        <v>1701</v>
      </c>
      <c r="B1716" s="5" t="s">
        <v>55</v>
      </c>
      <c r="C1716" s="5" t="s">
        <v>38</v>
      </c>
      <c r="D1716" s="5" t="s">
        <v>2133</v>
      </c>
      <c r="E1716" s="15" t="str">
        <f t="shared" si="296"/>
        <v>F002</v>
      </c>
      <c r="F1716" s="15" t="str">
        <f t="shared" si="286"/>
        <v>3430</v>
      </c>
      <c r="G1716" s="15" t="str">
        <f t="shared" si="287"/>
        <v>2-3</v>
      </c>
      <c r="H1716" s="5" t="s">
        <v>2112</v>
      </c>
      <c r="I1716" s="5">
        <f t="shared" si="288"/>
        <v>1</v>
      </c>
      <c r="J1716" s="5">
        <f t="shared" si="289"/>
        <v>2022</v>
      </c>
      <c r="K1716" s="5">
        <f t="shared" si="290"/>
        <v>14</v>
      </c>
      <c r="L1716" s="7">
        <f t="shared" si="291"/>
        <v>44575</v>
      </c>
      <c r="M1716" s="5" t="s">
        <v>2112</v>
      </c>
      <c r="R1716" s="5" t="s">
        <v>271</v>
      </c>
      <c r="S1716" s="5" t="s">
        <v>168</v>
      </c>
      <c r="T1716" s="5" t="s">
        <v>169</v>
      </c>
      <c r="U1716" s="5" t="s">
        <v>676</v>
      </c>
      <c r="V1716" s="5" t="str">
        <f t="shared" si="292"/>
        <v>benicorp s.a.c.</v>
      </c>
      <c r="W1716" s="5" t="str">
        <f t="shared" si="293"/>
        <v>BENICORP S.A.C.</v>
      </c>
      <c r="X1716" s="5" t="str">
        <f t="shared" si="294"/>
        <v>Benicorp S.A.C.</v>
      </c>
      <c r="Y1716" s="5">
        <v>20601152291</v>
      </c>
      <c r="Z1716" s="5" t="s">
        <v>34</v>
      </c>
      <c r="AA1716" s="5" t="s">
        <v>35</v>
      </c>
      <c r="AD1716" s="5" t="s">
        <v>36</v>
      </c>
      <c r="AE1716" s="5">
        <v>144.91999999999999</v>
      </c>
      <c r="AF1716" s="5">
        <v>0</v>
      </c>
      <c r="AG1716" s="5">
        <v>26.08</v>
      </c>
      <c r="AH1716" s="5">
        <f t="shared" si="295"/>
        <v>171</v>
      </c>
    </row>
    <row r="1717" spans="1:34" x14ac:dyDescent="0.25">
      <c r="A1717" s="5">
        <v>1702</v>
      </c>
      <c r="B1717" s="5" t="s">
        <v>29</v>
      </c>
      <c r="C1717" s="5" t="s">
        <v>38</v>
      </c>
      <c r="D1717" s="5" t="s">
        <v>2134</v>
      </c>
      <c r="E1717" s="15" t="str">
        <f t="shared" si="296"/>
        <v>F001</v>
      </c>
      <c r="F1717" s="15" t="str">
        <f t="shared" si="286"/>
        <v>8134</v>
      </c>
      <c r="G1717" s="15" t="str">
        <f t="shared" si="287"/>
        <v>1-8</v>
      </c>
      <c r="H1717" s="5" t="s">
        <v>2112</v>
      </c>
      <c r="I1717" s="5">
        <f t="shared" si="288"/>
        <v>1</v>
      </c>
      <c r="J1717" s="5">
        <f t="shared" si="289"/>
        <v>2022</v>
      </c>
      <c r="K1717" s="5">
        <f t="shared" si="290"/>
        <v>14</v>
      </c>
      <c r="L1717" s="7">
        <f t="shared" si="291"/>
        <v>44575</v>
      </c>
      <c r="M1717" s="5" t="s">
        <v>2112</v>
      </c>
      <c r="U1717" s="5" t="s">
        <v>2135</v>
      </c>
      <c r="V1717" s="5" t="str">
        <f t="shared" si="292"/>
        <v>santamaria sandoval pedro</v>
      </c>
      <c r="W1717" s="5" t="str">
        <f t="shared" si="293"/>
        <v>SANTAMARIA SANDOVAL PEDRO</v>
      </c>
      <c r="X1717" s="5" t="str">
        <f t="shared" si="294"/>
        <v>Santamaria Sandoval Pedro</v>
      </c>
      <c r="Y1717" s="5">
        <v>10426099280</v>
      </c>
      <c r="Z1717" s="5" t="s">
        <v>34</v>
      </c>
      <c r="AA1717" s="5" t="s">
        <v>35</v>
      </c>
      <c r="AD1717" s="5" t="s">
        <v>36</v>
      </c>
      <c r="AE1717" s="5">
        <v>84.75</v>
      </c>
      <c r="AF1717" s="5">
        <v>0</v>
      </c>
      <c r="AG1717" s="5">
        <v>15.25</v>
      </c>
      <c r="AH1717" s="5">
        <f t="shared" si="295"/>
        <v>100</v>
      </c>
    </row>
    <row r="1718" spans="1:34" x14ac:dyDescent="0.25">
      <c r="A1718" s="5">
        <v>1703</v>
      </c>
      <c r="B1718" s="5" t="s">
        <v>29</v>
      </c>
      <c r="C1718" s="5" t="s">
        <v>38</v>
      </c>
      <c r="D1718" s="5" t="s">
        <v>2136</v>
      </c>
      <c r="E1718" s="15" t="str">
        <f t="shared" si="296"/>
        <v>F001</v>
      </c>
      <c r="F1718" s="15" t="str">
        <f t="shared" si="286"/>
        <v>8133</v>
      </c>
      <c r="G1718" s="15" t="str">
        <f t="shared" si="287"/>
        <v>1-8</v>
      </c>
      <c r="H1718" s="5" t="s">
        <v>2112</v>
      </c>
      <c r="I1718" s="5">
        <f t="shared" si="288"/>
        <v>1</v>
      </c>
      <c r="J1718" s="5">
        <f t="shared" si="289"/>
        <v>2022</v>
      </c>
      <c r="K1718" s="5">
        <f t="shared" si="290"/>
        <v>14</v>
      </c>
      <c r="L1718" s="7">
        <f t="shared" si="291"/>
        <v>44575</v>
      </c>
      <c r="M1718" s="5" t="s">
        <v>2112</v>
      </c>
      <c r="R1718" s="5" t="s">
        <v>41</v>
      </c>
      <c r="S1718" s="5" t="s">
        <v>40</v>
      </c>
      <c r="T1718" s="5" t="s">
        <v>41</v>
      </c>
      <c r="U1718" s="5" t="s">
        <v>958</v>
      </c>
      <c r="V1718" s="5" t="str">
        <f t="shared" si="292"/>
        <v>empresa de transportes turismo batangrande srl</v>
      </c>
      <c r="W1718" s="5" t="str">
        <f t="shared" si="293"/>
        <v>EMPRESA DE TRANSPORTES TURISMO BATANGRANDE SRL</v>
      </c>
      <c r="X1718" s="5" t="str">
        <f t="shared" si="294"/>
        <v>Empresa De Transportes Turismo Batangrande Srl</v>
      </c>
      <c r="Y1718" s="5">
        <v>20212390624</v>
      </c>
      <c r="Z1718" s="5" t="s">
        <v>34</v>
      </c>
      <c r="AA1718" s="5" t="s">
        <v>35</v>
      </c>
      <c r="AD1718" s="5" t="s">
        <v>36</v>
      </c>
      <c r="AE1718" s="5">
        <v>227.12</v>
      </c>
      <c r="AF1718" s="5">
        <v>0</v>
      </c>
      <c r="AG1718" s="5">
        <v>40.880000000000003</v>
      </c>
      <c r="AH1718" s="5">
        <f t="shared" si="295"/>
        <v>268</v>
      </c>
    </row>
    <row r="1719" spans="1:34" x14ac:dyDescent="0.25">
      <c r="A1719" s="5">
        <v>1704</v>
      </c>
      <c r="B1719" s="5" t="s">
        <v>29</v>
      </c>
      <c r="C1719" s="5" t="s">
        <v>30</v>
      </c>
      <c r="D1719" s="5" t="s">
        <v>2137</v>
      </c>
      <c r="E1719" s="15" t="str">
        <f t="shared" si="296"/>
        <v>B001</v>
      </c>
      <c r="F1719" s="15" t="str">
        <f t="shared" si="286"/>
        <v>16853</v>
      </c>
      <c r="G1719" s="15" t="str">
        <f t="shared" si="287"/>
        <v>1-1</v>
      </c>
      <c r="H1719" s="5" t="s">
        <v>2112</v>
      </c>
      <c r="I1719" s="5">
        <f t="shared" si="288"/>
        <v>1</v>
      </c>
      <c r="J1719" s="5">
        <f t="shared" si="289"/>
        <v>2022</v>
      </c>
      <c r="K1719" s="5">
        <f t="shared" si="290"/>
        <v>14</v>
      </c>
      <c r="L1719" s="7">
        <f t="shared" si="291"/>
        <v>44575</v>
      </c>
      <c r="M1719" s="5" t="s">
        <v>2112</v>
      </c>
      <c r="U1719" s="5" t="s">
        <v>33</v>
      </c>
      <c r="V1719" s="5" t="str">
        <f t="shared" si="292"/>
        <v>clientes - varios</v>
      </c>
      <c r="W1719" s="5" t="str">
        <f t="shared" si="293"/>
        <v>CLIENTES - VARIOS</v>
      </c>
      <c r="X1719" s="5" t="str">
        <f t="shared" si="294"/>
        <v>Clientes - Varios</v>
      </c>
      <c r="Y1719" s="5">
        <v>99999999</v>
      </c>
      <c r="Z1719" s="5" t="s">
        <v>34</v>
      </c>
      <c r="AA1719" s="5" t="s">
        <v>35</v>
      </c>
      <c r="AD1719" s="5" t="s">
        <v>36</v>
      </c>
      <c r="AE1719" s="5">
        <v>93.22</v>
      </c>
      <c r="AF1719" s="5">
        <v>0</v>
      </c>
      <c r="AG1719" s="5">
        <v>16.78</v>
      </c>
      <c r="AH1719" s="5">
        <f t="shared" si="295"/>
        <v>110</v>
      </c>
    </row>
    <row r="1720" spans="1:34" x14ac:dyDescent="0.25">
      <c r="A1720" s="5">
        <v>1705</v>
      </c>
      <c r="B1720" s="5" t="s">
        <v>29</v>
      </c>
      <c r="C1720" s="5" t="s">
        <v>30</v>
      </c>
      <c r="D1720" s="5" t="s">
        <v>2138</v>
      </c>
      <c r="E1720" s="15" t="str">
        <f t="shared" si="296"/>
        <v>B001</v>
      </c>
      <c r="F1720" s="15" t="str">
        <f t="shared" si="286"/>
        <v>16852</v>
      </c>
      <c r="G1720" s="15" t="str">
        <f t="shared" si="287"/>
        <v>1-1</v>
      </c>
      <c r="H1720" s="5" t="s">
        <v>2112</v>
      </c>
      <c r="I1720" s="5">
        <f t="shared" si="288"/>
        <v>1</v>
      </c>
      <c r="J1720" s="5">
        <f t="shared" si="289"/>
        <v>2022</v>
      </c>
      <c r="K1720" s="5">
        <f t="shared" si="290"/>
        <v>14</v>
      </c>
      <c r="L1720" s="7">
        <f t="shared" si="291"/>
        <v>44575</v>
      </c>
      <c r="M1720" s="5" t="s">
        <v>2112</v>
      </c>
      <c r="U1720" s="5" t="s">
        <v>33</v>
      </c>
      <c r="V1720" s="5" t="str">
        <f t="shared" si="292"/>
        <v>clientes - varios</v>
      </c>
      <c r="W1720" s="5" t="str">
        <f t="shared" si="293"/>
        <v>CLIENTES - VARIOS</v>
      </c>
      <c r="X1720" s="5" t="str">
        <f t="shared" si="294"/>
        <v>Clientes - Varios</v>
      </c>
      <c r="Y1720" s="5">
        <v>99999999</v>
      </c>
      <c r="Z1720" s="5" t="s">
        <v>34</v>
      </c>
      <c r="AA1720" s="5" t="s">
        <v>35</v>
      </c>
      <c r="AD1720" s="5" t="s">
        <v>36</v>
      </c>
      <c r="AE1720" s="5">
        <v>508.47</v>
      </c>
      <c r="AF1720" s="5">
        <v>0</v>
      </c>
      <c r="AG1720" s="5">
        <v>91.53</v>
      </c>
      <c r="AH1720" s="5">
        <f t="shared" si="295"/>
        <v>600</v>
      </c>
    </row>
    <row r="1721" spans="1:34" x14ac:dyDescent="0.25">
      <c r="A1721" s="5">
        <v>1706</v>
      </c>
      <c r="B1721" s="5" t="s">
        <v>29</v>
      </c>
      <c r="C1721" s="5" t="s">
        <v>30</v>
      </c>
      <c r="D1721" s="5" t="s">
        <v>2139</v>
      </c>
      <c r="E1721" s="15" t="str">
        <f t="shared" si="296"/>
        <v>B001</v>
      </c>
      <c r="F1721" s="15" t="str">
        <f t="shared" si="286"/>
        <v>16851</v>
      </c>
      <c r="G1721" s="15" t="str">
        <f t="shared" si="287"/>
        <v>1-1</v>
      </c>
      <c r="H1721" s="5" t="s">
        <v>2112</v>
      </c>
      <c r="I1721" s="5">
        <f t="shared" si="288"/>
        <v>1</v>
      </c>
      <c r="J1721" s="5">
        <f t="shared" si="289"/>
        <v>2022</v>
      </c>
      <c r="K1721" s="5">
        <f t="shared" si="290"/>
        <v>14</v>
      </c>
      <c r="L1721" s="7">
        <f t="shared" si="291"/>
        <v>44575</v>
      </c>
      <c r="M1721" s="5" t="s">
        <v>2112</v>
      </c>
      <c r="U1721" s="5" t="s">
        <v>33</v>
      </c>
      <c r="V1721" s="5" t="str">
        <f t="shared" si="292"/>
        <v>clientes - varios</v>
      </c>
      <c r="W1721" s="5" t="str">
        <f t="shared" si="293"/>
        <v>CLIENTES - VARIOS</v>
      </c>
      <c r="X1721" s="5" t="str">
        <f t="shared" si="294"/>
        <v>Clientes - Varios</v>
      </c>
      <c r="Y1721" s="5">
        <v>99999999</v>
      </c>
      <c r="Z1721" s="5" t="s">
        <v>34</v>
      </c>
      <c r="AA1721" s="5" t="s">
        <v>35</v>
      </c>
      <c r="AD1721" s="5" t="s">
        <v>36</v>
      </c>
      <c r="AE1721" s="5">
        <v>423.73</v>
      </c>
      <c r="AF1721" s="5">
        <v>0</v>
      </c>
      <c r="AG1721" s="5">
        <v>76.27</v>
      </c>
      <c r="AH1721" s="5">
        <f t="shared" si="295"/>
        <v>500</v>
      </c>
    </row>
    <row r="1722" spans="1:34" x14ac:dyDescent="0.25">
      <c r="A1722" s="5">
        <v>1707</v>
      </c>
      <c r="B1722" s="5" t="s">
        <v>29</v>
      </c>
      <c r="C1722" s="5" t="s">
        <v>30</v>
      </c>
      <c r="D1722" s="5" t="s">
        <v>2140</v>
      </c>
      <c r="E1722" s="15" t="str">
        <f t="shared" si="296"/>
        <v>B001</v>
      </c>
      <c r="F1722" s="15" t="str">
        <f t="shared" si="286"/>
        <v>16850</v>
      </c>
      <c r="G1722" s="15" t="str">
        <f t="shared" si="287"/>
        <v>1-1</v>
      </c>
      <c r="H1722" s="5" t="s">
        <v>2112</v>
      </c>
      <c r="I1722" s="5">
        <f t="shared" si="288"/>
        <v>1</v>
      </c>
      <c r="J1722" s="5">
        <f t="shared" si="289"/>
        <v>2022</v>
      </c>
      <c r="K1722" s="5">
        <f t="shared" si="290"/>
        <v>14</v>
      </c>
      <c r="L1722" s="7">
        <f t="shared" si="291"/>
        <v>44575</v>
      </c>
      <c r="M1722" s="5" t="s">
        <v>2112</v>
      </c>
      <c r="U1722" s="5" t="s">
        <v>33</v>
      </c>
      <c r="V1722" s="5" t="str">
        <f t="shared" si="292"/>
        <v>clientes - varios</v>
      </c>
      <c r="W1722" s="5" t="str">
        <f t="shared" si="293"/>
        <v>CLIENTES - VARIOS</v>
      </c>
      <c r="X1722" s="5" t="str">
        <f t="shared" si="294"/>
        <v>Clientes - Varios</v>
      </c>
      <c r="Y1722" s="5">
        <v>99999999</v>
      </c>
      <c r="Z1722" s="5" t="s">
        <v>34</v>
      </c>
      <c r="AA1722" s="5" t="s">
        <v>35</v>
      </c>
      <c r="AD1722" s="5" t="s">
        <v>36</v>
      </c>
      <c r="AE1722" s="5">
        <v>508.47</v>
      </c>
      <c r="AF1722" s="5">
        <v>0</v>
      </c>
      <c r="AG1722" s="5">
        <v>91.53</v>
      </c>
      <c r="AH1722" s="5">
        <f t="shared" si="295"/>
        <v>600</v>
      </c>
    </row>
    <row r="1723" spans="1:34" x14ac:dyDescent="0.25">
      <c r="A1723" s="5">
        <v>1708</v>
      </c>
      <c r="B1723" s="5" t="s">
        <v>29</v>
      </c>
      <c r="C1723" s="5" t="s">
        <v>30</v>
      </c>
      <c r="D1723" s="5" t="s">
        <v>2141</v>
      </c>
      <c r="E1723" s="15" t="str">
        <f t="shared" si="296"/>
        <v>B001</v>
      </c>
      <c r="F1723" s="15" t="str">
        <f t="shared" si="286"/>
        <v>16849</v>
      </c>
      <c r="G1723" s="15" t="str">
        <f t="shared" si="287"/>
        <v>1-1</v>
      </c>
      <c r="H1723" s="5" t="s">
        <v>2112</v>
      </c>
      <c r="I1723" s="5">
        <f t="shared" si="288"/>
        <v>1</v>
      </c>
      <c r="J1723" s="5">
        <f t="shared" si="289"/>
        <v>2022</v>
      </c>
      <c r="K1723" s="5">
        <f t="shared" si="290"/>
        <v>14</v>
      </c>
      <c r="L1723" s="7">
        <f t="shared" si="291"/>
        <v>44575</v>
      </c>
      <c r="M1723" s="5" t="s">
        <v>2112</v>
      </c>
      <c r="U1723" s="5" t="s">
        <v>33</v>
      </c>
      <c r="V1723" s="5" t="str">
        <f t="shared" si="292"/>
        <v>clientes - varios</v>
      </c>
      <c r="W1723" s="5" t="str">
        <f t="shared" si="293"/>
        <v>CLIENTES - VARIOS</v>
      </c>
      <c r="X1723" s="5" t="str">
        <f t="shared" si="294"/>
        <v>Clientes - Varios</v>
      </c>
      <c r="Y1723" s="5">
        <v>99999999</v>
      </c>
      <c r="Z1723" s="5" t="s">
        <v>34</v>
      </c>
      <c r="AA1723" s="5" t="s">
        <v>35</v>
      </c>
      <c r="AD1723" s="5" t="s">
        <v>36</v>
      </c>
      <c r="AE1723" s="5">
        <v>508.47</v>
      </c>
      <c r="AF1723" s="5">
        <v>0</v>
      </c>
      <c r="AG1723" s="5">
        <v>91.53</v>
      </c>
      <c r="AH1723" s="5">
        <f t="shared" si="295"/>
        <v>600</v>
      </c>
    </row>
    <row r="1724" spans="1:34" x14ac:dyDescent="0.25">
      <c r="A1724" s="5">
        <v>1709</v>
      </c>
      <c r="B1724" s="5" t="s">
        <v>29</v>
      </c>
      <c r="C1724" s="5" t="s">
        <v>30</v>
      </c>
      <c r="D1724" s="5" t="s">
        <v>2142</v>
      </c>
      <c r="E1724" s="15" t="str">
        <f t="shared" si="296"/>
        <v>B001</v>
      </c>
      <c r="F1724" s="15" t="str">
        <f t="shared" si="286"/>
        <v>16848</v>
      </c>
      <c r="G1724" s="15" t="str">
        <f t="shared" si="287"/>
        <v>1-1</v>
      </c>
      <c r="H1724" s="5" t="s">
        <v>2112</v>
      </c>
      <c r="I1724" s="5">
        <f t="shared" si="288"/>
        <v>1</v>
      </c>
      <c r="J1724" s="5">
        <f t="shared" si="289"/>
        <v>2022</v>
      </c>
      <c r="K1724" s="5">
        <f t="shared" si="290"/>
        <v>14</v>
      </c>
      <c r="L1724" s="7">
        <f t="shared" si="291"/>
        <v>44575</v>
      </c>
      <c r="M1724" s="5" t="s">
        <v>2112</v>
      </c>
      <c r="U1724" s="5" t="s">
        <v>33</v>
      </c>
      <c r="V1724" s="5" t="str">
        <f t="shared" si="292"/>
        <v>clientes - varios</v>
      </c>
      <c r="W1724" s="5" t="str">
        <f t="shared" si="293"/>
        <v>CLIENTES - VARIOS</v>
      </c>
      <c r="X1724" s="5" t="str">
        <f t="shared" si="294"/>
        <v>Clientes - Varios</v>
      </c>
      <c r="Y1724" s="5">
        <v>99999999</v>
      </c>
      <c r="Z1724" s="5" t="s">
        <v>34</v>
      </c>
      <c r="AA1724" s="5" t="s">
        <v>35</v>
      </c>
      <c r="AD1724" s="5" t="s">
        <v>36</v>
      </c>
      <c r="AE1724" s="5">
        <v>508.47</v>
      </c>
      <c r="AF1724" s="5">
        <v>0</v>
      </c>
      <c r="AG1724" s="5">
        <v>91.53</v>
      </c>
      <c r="AH1724" s="5">
        <f t="shared" si="295"/>
        <v>600</v>
      </c>
    </row>
    <row r="1725" spans="1:34" x14ac:dyDescent="0.25">
      <c r="A1725" s="5">
        <v>1710</v>
      </c>
      <c r="B1725" s="5" t="s">
        <v>55</v>
      </c>
      <c r="C1725" s="5" t="s">
        <v>30</v>
      </c>
      <c r="D1725" s="5" t="s">
        <v>2143</v>
      </c>
      <c r="E1725" s="15" t="str">
        <f t="shared" si="296"/>
        <v>B002</v>
      </c>
      <c r="F1725" s="15" t="str">
        <f t="shared" si="286"/>
        <v>15880</v>
      </c>
      <c r="G1725" s="15" t="str">
        <f t="shared" si="287"/>
        <v>2-1</v>
      </c>
      <c r="H1725" s="5" t="s">
        <v>2112</v>
      </c>
      <c r="I1725" s="5">
        <f t="shared" si="288"/>
        <v>1</v>
      </c>
      <c r="J1725" s="5">
        <f t="shared" si="289"/>
        <v>2022</v>
      </c>
      <c r="K1725" s="5">
        <f t="shared" si="290"/>
        <v>14</v>
      </c>
      <c r="L1725" s="7">
        <f t="shared" si="291"/>
        <v>44575</v>
      </c>
      <c r="M1725" s="5" t="s">
        <v>2112</v>
      </c>
      <c r="U1725" s="5" t="s">
        <v>33</v>
      </c>
      <c r="V1725" s="5" t="str">
        <f t="shared" si="292"/>
        <v>clientes - varios</v>
      </c>
      <c r="W1725" s="5" t="str">
        <f t="shared" si="293"/>
        <v>CLIENTES - VARIOS</v>
      </c>
      <c r="X1725" s="5" t="str">
        <f t="shared" si="294"/>
        <v>Clientes - Varios</v>
      </c>
      <c r="Y1725" s="5">
        <v>99999999</v>
      </c>
      <c r="Z1725" s="5" t="s">
        <v>34</v>
      </c>
      <c r="AA1725" s="5" t="s">
        <v>35</v>
      </c>
      <c r="AD1725" s="5" t="s">
        <v>36</v>
      </c>
      <c r="AE1725" s="5">
        <v>508.47</v>
      </c>
      <c r="AF1725" s="5">
        <v>0</v>
      </c>
      <c r="AG1725" s="5">
        <v>91.53</v>
      </c>
      <c r="AH1725" s="5">
        <f t="shared" si="295"/>
        <v>600</v>
      </c>
    </row>
    <row r="1726" spans="1:34" x14ac:dyDescent="0.25">
      <c r="A1726" s="5">
        <v>1711</v>
      </c>
      <c r="B1726" s="5" t="s">
        <v>55</v>
      </c>
      <c r="C1726" s="5" t="s">
        <v>30</v>
      </c>
      <c r="D1726" s="5" t="s">
        <v>2144</v>
      </c>
      <c r="E1726" s="15" t="str">
        <f t="shared" si="296"/>
        <v>B002</v>
      </c>
      <c r="F1726" s="15" t="str">
        <f t="shared" si="286"/>
        <v>15879</v>
      </c>
      <c r="G1726" s="15" t="str">
        <f t="shared" si="287"/>
        <v>2-1</v>
      </c>
      <c r="H1726" s="5" t="s">
        <v>2112</v>
      </c>
      <c r="I1726" s="5">
        <f t="shared" si="288"/>
        <v>1</v>
      </c>
      <c r="J1726" s="5">
        <f t="shared" si="289"/>
        <v>2022</v>
      </c>
      <c r="K1726" s="5">
        <f t="shared" si="290"/>
        <v>14</v>
      </c>
      <c r="L1726" s="7">
        <f t="shared" si="291"/>
        <v>44575</v>
      </c>
      <c r="M1726" s="5" t="s">
        <v>2112</v>
      </c>
      <c r="U1726" s="5" t="s">
        <v>33</v>
      </c>
      <c r="V1726" s="5" t="str">
        <f t="shared" si="292"/>
        <v>clientes - varios</v>
      </c>
      <c r="W1726" s="5" t="str">
        <f t="shared" si="293"/>
        <v>CLIENTES - VARIOS</v>
      </c>
      <c r="X1726" s="5" t="str">
        <f t="shared" si="294"/>
        <v>Clientes - Varios</v>
      </c>
      <c r="Y1726" s="5">
        <v>99999999</v>
      </c>
      <c r="Z1726" s="5" t="s">
        <v>34</v>
      </c>
      <c r="AA1726" s="5" t="s">
        <v>35</v>
      </c>
      <c r="AD1726" s="5" t="s">
        <v>36</v>
      </c>
      <c r="AE1726" s="5">
        <v>508.47</v>
      </c>
      <c r="AF1726" s="5">
        <v>0</v>
      </c>
      <c r="AG1726" s="5">
        <v>91.53</v>
      </c>
      <c r="AH1726" s="5">
        <f t="shared" si="295"/>
        <v>600</v>
      </c>
    </row>
    <row r="1727" spans="1:34" x14ac:dyDescent="0.25">
      <c r="A1727" s="5">
        <v>1712</v>
      </c>
      <c r="B1727" s="5" t="s">
        <v>55</v>
      </c>
      <c r="C1727" s="5" t="s">
        <v>30</v>
      </c>
      <c r="D1727" s="5" t="s">
        <v>2145</v>
      </c>
      <c r="E1727" s="15" t="str">
        <f t="shared" si="296"/>
        <v>B002</v>
      </c>
      <c r="F1727" s="15" t="str">
        <f t="shared" si="286"/>
        <v>15878</v>
      </c>
      <c r="G1727" s="15" t="str">
        <f t="shared" si="287"/>
        <v>2-1</v>
      </c>
      <c r="H1727" s="5" t="s">
        <v>2112</v>
      </c>
      <c r="I1727" s="5">
        <f t="shared" si="288"/>
        <v>1</v>
      </c>
      <c r="J1727" s="5">
        <f t="shared" si="289"/>
        <v>2022</v>
      </c>
      <c r="K1727" s="5">
        <f t="shared" si="290"/>
        <v>14</v>
      </c>
      <c r="L1727" s="7">
        <f t="shared" si="291"/>
        <v>44575</v>
      </c>
      <c r="M1727" s="5" t="s">
        <v>2112</v>
      </c>
      <c r="U1727" s="5" t="s">
        <v>33</v>
      </c>
      <c r="V1727" s="5" t="str">
        <f t="shared" si="292"/>
        <v>clientes - varios</v>
      </c>
      <c r="W1727" s="5" t="str">
        <f t="shared" si="293"/>
        <v>CLIENTES - VARIOS</v>
      </c>
      <c r="X1727" s="5" t="str">
        <f t="shared" si="294"/>
        <v>Clientes - Varios</v>
      </c>
      <c r="Y1727" s="5">
        <v>99999999</v>
      </c>
      <c r="Z1727" s="5" t="s">
        <v>34</v>
      </c>
      <c r="AA1727" s="5" t="s">
        <v>35</v>
      </c>
      <c r="AD1727" s="5" t="s">
        <v>36</v>
      </c>
      <c r="AE1727" s="5">
        <v>508.47</v>
      </c>
      <c r="AF1727" s="5">
        <v>0</v>
      </c>
      <c r="AG1727" s="5">
        <v>91.53</v>
      </c>
      <c r="AH1727" s="5">
        <f t="shared" si="295"/>
        <v>600</v>
      </c>
    </row>
    <row r="1728" spans="1:34" x14ac:dyDescent="0.25">
      <c r="A1728" s="5">
        <v>1713</v>
      </c>
      <c r="B1728" s="5" t="s">
        <v>49</v>
      </c>
      <c r="C1728" s="5" t="s">
        <v>30</v>
      </c>
      <c r="D1728" s="5" t="s">
        <v>2146</v>
      </c>
      <c r="E1728" s="15" t="str">
        <f t="shared" si="296"/>
        <v>B003</v>
      </c>
      <c r="F1728" s="15" t="str">
        <f t="shared" si="286"/>
        <v>12376</v>
      </c>
      <c r="G1728" s="15" t="str">
        <f t="shared" si="287"/>
        <v>3-1</v>
      </c>
      <c r="H1728" s="5" t="s">
        <v>2112</v>
      </c>
      <c r="I1728" s="5">
        <f t="shared" si="288"/>
        <v>1</v>
      </c>
      <c r="J1728" s="5">
        <f t="shared" si="289"/>
        <v>2022</v>
      </c>
      <c r="K1728" s="5">
        <f t="shared" si="290"/>
        <v>14</v>
      </c>
      <c r="L1728" s="7">
        <f t="shared" si="291"/>
        <v>44575</v>
      </c>
      <c r="M1728" s="5" t="s">
        <v>2112</v>
      </c>
      <c r="U1728" s="5" t="s">
        <v>33</v>
      </c>
      <c r="V1728" s="5" t="str">
        <f t="shared" si="292"/>
        <v>clientes - varios</v>
      </c>
      <c r="W1728" s="5" t="str">
        <f t="shared" si="293"/>
        <v>CLIENTES - VARIOS</v>
      </c>
      <c r="X1728" s="5" t="str">
        <f t="shared" si="294"/>
        <v>Clientes - Varios</v>
      </c>
      <c r="Y1728" s="5">
        <v>99999999</v>
      </c>
      <c r="Z1728" s="5" t="s">
        <v>34</v>
      </c>
      <c r="AA1728" s="5" t="s">
        <v>35</v>
      </c>
      <c r="AD1728" s="5" t="s">
        <v>36</v>
      </c>
      <c r="AE1728" s="5">
        <v>508.47</v>
      </c>
      <c r="AF1728" s="5">
        <v>0</v>
      </c>
      <c r="AG1728" s="5">
        <v>91.53</v>
      </c>
      <c r="AH1728" s="5">
        <f t="shared" si="295"/>
        <v>600</v>
      </c>
    </row>
    <row r="1729" spans="1:34" x14ac:dyDescent="0.25">
      <c r="A1729" s="5">
        <v>1714</v>
      </c>
      <c r="B1729" s="5" t="s">
        <v>49</v>
      </c>
      <c r="C1729" s="5" t="s">
        <v>30</v>
      </c>
      <c r="D1729" s="5" t="s">
        <v>2147</v>
      </c>
      <c r="E1729" s="15" t="str">
        <f t="shared" si="296"/>
        <v>B003</v>
      </c>
      <c r="F1729" s="15" t="str">
        <f t="shared" si="286"/>
        <v>12375</v>
      </c>
      <c r="G1729" s="15" t="str">
        <f t="shared" si="287"/>
        <v>3-1</v>
      </c>
      <c r="H1729" s="5" t="s">
        <v>2112</v>
      </c>
      <c r="I1729" s="5">
        <f t="shared" si="288"/>
        <v>1</v>
      </c>
      <c r="J1729" s="5">
        <f t="shared" si="289"/>
        <v>2022</v>
      </c>
      <c r="K1729" s="5">
        <f t="shared" si="290"/>
        <v>14</v>
      </c>
      <c r="L1729" s="7">
        <f t="shared" si="291"/>
        <v>44575</v>
      </c>
      <c r="M1729" s="5" t="s">
        <v>2112</v>
      </c>
      <c r="U1729" s="5" t="s">
        <v>33</v>
      </c>
      <c r="V1729" s="5" t="str">
        <f t="shared" si="292"/>
        <v>clientes - varios</v>
      </c>
      <c r="W1729" s="5" t="str">
        <f t="shared" si="293"/>
        <v>CLIENTES - VARIOS</v>
      </c>
      <c r="X1729" s="5" t="str">
        <f t="shared" si="294"/>
        <v>Clientes - Varios</v>
      </c>
      <c r="Y1729" s="5">
        <v>99999999</v>
      </c>
      <c r="Z1729" s="5" t="s">
        <v>34</v>
      </c>
      <c r="AA1729" s="5" t="s">
        <v>35</v>
      </c>
      <c r="AD1729" s="5" t="s">
        <v>36</v>
      </c>
      <c r="AE1729" s="5">
        <v>423.73</v>
      </c>
      <c r="AF1729" s="5">
        <v>0</v>
      </c>
      <c r="AG1729" s="5">
        <v>76.27</v>
      </c>
      <c r="AH1729" s="5">
        <f t="shared" si="295"/>
        <v>500</v>
      </c>
    </row>
    <row r="1730" spans="1:34" x14ac:dyDescent="0.25">
      <c r="A1730" s="5">
        <v>1715</v>
      </c>
      <c r="B1730" s="5" t="s">
        <v>49</v>
      </c>
      <c r="C1730" s="5" t="s">
        <v>30</v>
      </c>
      <c r="D1730" s="5" t="s">
        <v>2148</v>
      </c>
      <c r="E1730" s="15" t="str">
        <f t="shared" si="296"/>
        <v>B003</v>
      </c>
      <c r="F1730" s="15" t="str">
        <f t="shared" si="286"/>
        <v>12374</v>
      </c>
      <c r="G1730" s="15" t="str">
        <f t="shared" si="287"/>
        <v>3-1</v>
      </c>
      <c r="H1730" s="5" t="s">
        <v>2112</v>
      </c>
      <c r="I1730" s="5">
        <f t="shared" si="288"/>
        <v>1</v>
      </c>
      <c r="J1730" s="5">
        <f t="shared" si="289"/>
        <v>2022</v>
      </c>
      <c r="K1730" s="5">
        <f t="shared" si="290"/>
        <v>14</v>
      </c>
      <c r="L1730" s="7">
        <f t="shared" si="291"/>
        <v>44575</v>
      </c>
      <c r="M1730" s="5" t="s">
        <v>2112</v>
      </c>
      <c r="U1730" s="5" t="s">
        <v>33</v>
      </c>
      <c r="V1730" s="5" t="str">
        <f t="shared" si="292"/>
        <v>clientes - varios</v>
      </c>
      <c r="W1730" s="5" t="str">
        <f t="shared" si="293"/>
        <v>CLIENTES - VARIOS</v>
      </c>
      <c r="X1730" s="5" t="str">
        <f t="shared" si="294"/>
        <v>Clientes - Varios</v>
      </c>
      <c r="Y1730" s="5">
        <v>99999999</v>
      </c>
      <c r="Z1730" s="5" t="s">
        <v>34</v>
      </c>
      <c r="AA1730" s="5" t="s">
        <v>35</v>
      </c>
      <c r="AD1730" s="5" t="s">
        <v>36</v>
      </c>
      <c r="AE1730" s="5">
        <v>508.47</v>
      </c>
      <c r="AF1730" s="5">
        <v>0</v>
      </c>
      <c r="AG1730" s="5">
        <v>91.53</v>
      </c>
      <c r="AH1730" s="5">
        <f t="shared" si="295"/>
        <v>600</v>
      </c>
    </row>
    <row r="1731" spans="1:34" x14ac:dyDescent="0.25">
      <c r="A1731" s="5">
        <v>1716</v>
      </c>
      <c r="B1731" s="5" t="s">
        <v>49</v>
      </c>
      <c r="C1731" s="5" t="s">
        <v>30</v>
      </c>
      <c r="D1731" s="5" t="s">
        <v>2149</v>
      </c>
      <c r="E1731" s="15" t="str">
        <f t="shared" si="296"/>
        <v>B003</v>
      </c>
      <c r="F1731" s="15" t="str">
        <f t="shared" si="286"/>
        <v>12373</v>
      </c>
      <c r="G1731" s="15" t="str">
        <f t="shared" si="287"/>
        <v>3-1</v>
      </c>
      <c r="H1731" s="5" t="s">
        <v>2112</v>
      </c>
      <c r="I1731" s="5">
        <f t="shared" si="288"/>
        <v>1</v>
      </c>
      <c r="J1731" s="5">
        <f t="shared" si="289"/>
        <v>2022</v>
      </c>
      <c r="K1731" s="5">
        <f t="shared" si="290"/>
        <v>14</v>
      </c>
      <c r="L1731" s="7">
        <f t="shared" si="291"/>
        <v>44575</v>
      </c>
      <c r="M1731" s="5" t="s">
        <v>2112</v>
      </c>
      <c r="U1731" s="5" t="s">
        <v>33</v>
      </c>
      <c r="V1731" s="5" t="str">
        <f t="shared" si="292"/>
        <v>clientes - varios</v>
      </c>
      <c r="W1731" s="5" t="str">
        <f t="shared" si="293"/>
        <v>CLIENTES - VARIOS</v>
      </c>
      <c r="X1731" s="5" t="str">
        <f t="shared" si="294"/>
        <v>Clientes - Varios</v>
      </c>
      <c r="Y1731" s="5">
        <v>99999999</v>
      </c>
      <c r="Z1731" s="5" t="s">
        <v>34</v>
      </c>
      <c r="AA1731" s="5" t="s">
        <v>35</v>
      </c>
      <c r="AD1731" s="5" t="s">
        <v>36</v>
      </c>
      <c r="AE1731" s="5">
        <v>508.47</v>
      </c>
      <c r="AF1731" s="5">
        <v>0</v>
      </c>
      <c r="AG1731" s="5">
        <v>91.53</v>
      </c>
      <c r="AH1731" s="5">
        <f t="shared" si="295"/>
        <v>600</v>
      </c>
    </row>
    <row r="1732" spans="1:34" x14ac:dyDescent="0.25">
      <c r="A1732" s="5">
        <v>1717</v>
      </c>
      <c r="B1732" s="5" t="s">
        <v>49</v>
      </c>
      <c r="C1732" s="5" t="s">
        <v>30</v>
      </c>
      <c r="D1732" s="5" t="s">
        <v>2150</v>
      </c>
      <c r="E1732" s="15" t="str">
        <f t="shared" si="296"/>
        <v>B003</v>
      </c>
      <c r="F1732" s="15" t="str">
        <f t="shared" si="286"/>
        <v>12372</v>
      </c>
      <c r="G1732" s="15" t="str">
        <f t="shared" si="287"/>
        <v>3-1</v>
      </c>
      <c r="H1732" s="5" t="s">
        <v>2112</v>
      </c>
      <c r="I1732" s="5">
        <f t="shared" si="288"/>
        <v>1</v>
      </c>
      <c r="J1732" s="5">
        <f t="shared" si="289"/>
        <v>2022</v>
      </c>
      <c r="K1732" s="5">
        <f t="shared" si="290"/>
        <v>14</v>
      </c>
      <c r="L1732" s="7">
        <f t="shared" si="291"/>
        <v>44575</v>
      </c>
      <c r="M1732" s="5" t="s">
        <v>2112</v>
      </c>
      <c r="U1732" s="5" t="s">
        <v>33</v>
      </c>
      <c r="V1732" s="5" t="str">
        <f t="shared" si="292"/>
        <v>clientes - varios</v>
      </c>
      <c r="W1732" s="5" t="str">
        <f t="shared" si="293"/>
        <v>CLIENTES - VARIOS</v>
      </c>
      <c r="X1732" s="5" t="str">
        <f t="shared" si="294"/>
        <v>Clientes - Varios</v>
      </c>
      <c r="Y1732" s="5">
        <v>99999999</v>
      </c>
      <c r="Z1732" s="5" t="s">
        <v>34</v>
      </c>
      <c r="AA1732" s="5" t="s">
        <v>35</v>
      </c>
      <c r="AD1732" s="5" t="s">
        <v>36</v>
      </c>
      <c r="AE1732" s="5">
        <v>508.47</v>
      </c>
      <c r="AF1732" s="5">
        <v>0</v>
      </c>
      <c r="AG1732" s="5">
        <v>91.53</v>
      </c>
      <c r="AH1732" s="5">
        <f t="shared" si="295"/>
        <v>600</v>
      </c>
    </row>
    <row r="1733" spans="1:34" x14ac:dyDescent="0.25">
      <c r="A1733" s="5">
        <v>1718</v>
      </c>
      <c r="B1733" s="5" t="s">
        <v>49</v>
      </c>
      <c r="C1733" s="5" t="s">
        <v>30</v>
      </c>
      <c r="D1733" s="5" t="s">
        <v>2151</v>
      </c>
      <c r="E1733" s="15" t="str">
        <f t="shared" si="296"/>
        <v>B003</v>
      </c>
      <c r="F1733" s="15" t="str">
        <f t="shared" si="286"/>
        <v>12371</v>
      </c>
      <c r="G1733" s="15" t="str">
        <f t="shared" si="287"/>
        <v>3-1</v>
      </c>
      <c r="H1733" s="5" t="s">
        <v>2112</v>
      </c>
      <c r="I1733" s="5">
        <f t="shared" si="288"/>
        <v>1</v>
      </c>
      <c r="J1733" s="5">
        <f t="shared" si="289"/>
        <v>2022</v>
      </c>
      <c r="K1733" s="5">
        <f t="shared" si="290"/>
        <v>14</v>
      </c>
      <c r="L1733" s="7">
        <f t="shared" si="291"/>
        <v>44575</v>
      </c>
      <c r="M1733" s="5" t="s">
        <v>2112</v>
      </c>
      <c r="U1733" s="5" t="s">
        <v>33</v>
      </c>
      <c r="V1733" s="5" t="str">
        <f t="shared" si="292"/>
        <v>clientes - varios</v>
      </c>
      <c r="W1733" s="5" t="str">
        <f t="shared" si="293"/>
        <v>CLIENTES - VARIOS</v>
      </c>
      <c r="X1733" s="5" t="str">
        <f t="shared" si="294"/>
        <v>Clientes - Varios</v>
      </c>
      <c r="Y1733" s="5">
        <v>99999999</v>
      </c>
      <c r="Z1733" s="5" t="s">
        <v>34</v>
      </c>
      <c r="AA1733" s="5" t="s">
        <v>35</v>
      </c>
      <c r="AD1733" s="5" t="s">
        <v>36</v>
      </c>
      <c r="AE1733" s="5">
        <v>508.47</v>
      </c>
      <c r="AF1733" s="5">
        <v>0</v>
      </c>
      <c r="AG1733" s="5">
        <v>91.53</v>
      </c>
      <c r="AH1733" s="5">
        <f t="shared" si="295"/>
        <v>600</v>
      </c>
    </row>
    <row r="1734" spans="1:34" x14ac:dyDescent="0.25">
      <c r="A1734" s="5">
        <v>1719</v>
      </c>
      <c r="B1734" s="5" t="s">
        <v>49</v>
      </c>
      <c r="C1734" s="5" t="s">
        <v>30</v>
      </c>
      <c r="D1734" s="5" t="s">
        <v>2152</v>
      </c>
      <c r="E1734" s="15" t="str">
        <f t="shared" si="296"/>
        <v>B003</v>
      </c>
      <c r="F1734" s="15" t="str">
        <f t="shared" si="286"/>
        <v>12370</v>
      </c>
      <c r="G1734" s="15" t="str">
        <f t="shared" si="287"/>
        <v>3-1</v>
      </c>
      <c r="H1734" s="5" t="s">
        <v>2112</v>
      </c>
      <c r="I1734" s="5">
        <f t="shared" si="288"/>
        <v>1</v>
      </c>
      <c r="J1734" s="5">
        <f t="shared" si="289"/>
        <v>2022</v>
      </c>
      <c r="K1734" s="5">
        <f t="shared" si="290"/>
        <v>14</v>
      </c>
      <c r="L1734" s="7">
        <f t="shared" si="291"/>
        <v>44575</v>
      </c>
      <c r="M1734" s="5" t="s">
        <v>2112</v>
      </c>
      <c r="U1734" s="5" t="s">
        <v>33</v>
      </c>
      <c r="V1734" s="5" t="str">
        <f t="shared" si="292"/>
        <v>clientes - varios</v>
      </c>
      <c r="W1734" s="5" t="str">
        <f t="shared" si="293"/>
        <v>CLIENTES - VARIOS</v>
      </c>
      <c r="X1734" s="5" t="str">
        <f t="shared" si="294"/>
        <v>Clientes - Varios</v>
      </c>
      <c r="Y1734" s="5">
        <v>99999999</v>
      </c>
      <c r="Z1734" s="5" t="s">
        <v>34</v>
      </c>
      <c r="AA1734" s="5" t="s">
        <v>35</v>
      </c>
      <c r="AD1734" s="5" t="s">
        <v>36</v>
      </c>
      <c r="AE1734" s="5">
        <v>423.73</v>
      </c>
      <c r="AF1734" s="5">
        <v>0</v>
      </c>
      <c r="AG1734" s="5">
        <v>76.27</v>
      </c>
      <c r="AH1734" s="5">
        <f t="shared" si="295"/>
        <v>500</v>
      </c>
    </row>
    <row r="1735" spans="1:34" x14ac:dyDescent="0.25">
      <c r="A1735" s="5">
        <v>1720</v>
      </c>
      <c r="B1735" s="5" t="s">
        <v>49</v>
      </c>
      <c r="C1735" s="5" t="s">
        <v>30</v>
      </c>
      <c r="D1735" s="5" t="s">
        <v>2153</v>
      </c>
      <c r="E1735" s="15" t="str">
        <f t="shared" si="296"/>
        <v>B003</v>
      </c>
      <c r="F1735" s="15" t="str">
        <f t="shared" si="286"/>
        <v>12369</v>
      </c>
      <c r="G1735" s="15" t="str">
        <f t="shared" si="287"/>
        <v>3-1</v>
      </c>
      <c r="H1735" s="5" t="s">
        <v>2112</v>
      </c>
      <c r="I1735" s="5">
        <f t="shared" si="288"/>
        <v>1</v>
      </c>
      <c r="J1735" s="5">
        <f t="shared" si="289"/>
        <v>2022</v>
      </c>
      <c r="K1735" s="5">
        <f t="shared" si="290"/>
        <v>14</v>
      </c>
      <c r="L1735" s="7">
        <f t="shared" si="291"/>
        <v>44575</v>
      </c>
      <c r="M1735" s="5" t="s">
        <v>2112</v>
      </c>
      <c r="U1735" s="5" t="s">
        <v>33</v>
      </c>
      <c r="V1735" s="5" t="str">
        <f t="shared" si="292"/>
        <v>clientes - varios</v>
      </c>
      <c r="W1735" s="5" t="str">
        <f t="shared" si="293"/>
        <v>CLIENTES - VARIOS</v>
      </c>
      <c r="X1735" s="5" t="str">
        <f t="shared" si="294"/>
        <v>Clientes - Varios</v>
      </c>
      <c r="Y1735" s="5">
        <v>99999999</v>
      </c>
      <c r="Z1735" s="5" t="s">
        <v>34</v>
      </c>
      <c r="AA1735" s="5" t="s">
        <v>35</v>
      </c>
      <c r="AD1735" s="5" t="s">
        <v>36</v>
      </c>
      <c r="AE1735" s="5">
        <v>508.47</v>
      </c>
      <c r="AF1735" s="5">
        <v>0</v>
      </c>
      <c r="AG1735" s="5">
        <v>91.53</v>
      </c>
      <c r="AH1735" s="5">
        <f t="shared" si="295"/>
        <v>600</v>
      </c>
    </row>
    <row r="1736" spans="1:34" x14ac:dyDescent="0.25">
      <c r="A1736" s="5">
        <v>1721</v>
      </c>
      <c r="B1736" s="5" t="s">
        <v>49</v>
      </c>
      <c r="C1736" s="5" t="s">
        <v>30</v>
      </c>
      <c r="D1736" s="5" t="s">
        <v>2154</v>
      </c>
      <c r="E1736" s="15" t="str">
        <f t="shared" si="296"/>
        <v>B003</v>
      </c>
      <c r="F1736" s="15" t="str">
        <f t="shared" si="286"/>
        <v>12368</v>
      </c>
      <c r="G1736" s="15" t="str">
        <f t="shared" si="287"/>
        <v>3-1</v>
      </c>
      <c r="H1736" s="5" t="s">
        <v>2112</v>
      </c>
      <c r="I1736" s="5">
        <f t="shared" si="288"/>
        <v>1</v>
      </c>
      <c r="J1736" s="5">
        <f t="shared" si="289"/>
        <v>2022</v>
      </c>
      <c r="K1736" s="5">
        <f t="shared" si="290"/>
        <v>14</v>
      </c>
      <c r="L1736" s="7">
        <f t="shared" si="291"/>
        <v>44575</v>
      </c>
      <c r="M1736" s="5" t="s">
        <v>2112</v>
      </c>
      <c r="U1736" s="5" t="s">
        <v>33</v>
      </c>
      <c r="V1736" s="5" t="str">
        <f t="shared" si="292"/>
        <v>clientes - varios</v>
      </c>
      <c r="W1736" s="5" t="str">
        <f t="shared" si="293"/>
        <v>CLIENTES - VARIOS</v>
      </c>
      <c r="X1736" s="5" t="str">
        <f t="shared" si="294"/>
        <v>Clientes - Varios</v>
      </c>
      <c r="Y1736" s="5">
        <v>99999999</v>
      </c>
      <c r="Z1736" s="5" t="s">
        <v>34</v>
      </c>
      <c r="AA1736" s="5" t="s">
        <v>35</v>
      </c>
      <c r="AD1736" s="5" t="s">
        <v>36</v>
      </c>
      <c r="AE1736" s="5">
        <v>508.47</v>
      </c>
      <c r="AF1736" s="5">
        <v>0</v>
      </c>
      <c r="AG1736" s="5">
        <v>91.53</v>
      </c>
      <c r="AH1736" s="5">
        <f t="shared" si="295"/>
        <v>600</v>
      </c>
    </row>
    <row r="1737" spans="1:34" x14ac:dyDescent="0.25">
      <c r="A1737" s="5">
        <v>1722</v>
      </c>
      <c r="B1737" s="5" t="s">
        <v>49</v>
      </c>
      <c r="C1737" s="5" t="s">
        <v>30</v>
      </c>
      <c r="D1737" s="5" t="s">
        <v>2155</v>
      </c>
      <c r="E1737" s="15" t="str">
        <f t="shared" si="296"/>
        <v>B003</v>
      </c>
      <c r="F1737" s="15" t="str">
        <f t="shared" si="286"/>
        <v>12367</v>
      </c>
      <c r="G1737" s="15" t="str">
        <f t="shared" si="287"/>
        <v>3-1</v>
      </c>
      <c r="H1737" s="5" t="s">
        <v>2112</v>
      </c>
      <c r="I1737" s="5">
        <f t="shared" si="288"/>
        <v>1</v>
      </c>
      <c r="J1737" s="5">
        <f t="shared" si="289"/>
        <v>2022</v>
      </c>
      <c r="K1737" s="5">
        <f t="shared" si="290"/>
        <v>14</v>
      </c>
      <c r="L1737" s="7">
        <f t="shared" si="291"/>
        <v>44575</v>
      </c>
      <c r="M1737" s="5" t="s">
        <v>2112</v>
      </c>
      <c r="U1737" s="5" t="s">
        <v>33</v>
      </c>
      <c r="V1737" s="5" t="str">
        <f t="shared" si="292"/>
        <v>clientes - varios</v>
      </c>
      <c r="W1737" s="5" t="str">
        <f t="shared" si="293"/>
        <v>CLIENTES - VARIOS</v>
      </c>
      <c r="X1737" s="5" t="str">
        <f t="shared" si="294"/>
        <v>Clientes - Varios</v>
      </c>
      <c r="Y1737" s="5">
        <v>99999999</v>
      </c>
      <c r="Z1737" s="5" t="s">
        <v>34</v>
      </c>
      <c r="AA1737" s="5" t="s">
        <v>35</v>
      </c>
      <c r="AD1737" s="5" t="s">
        <v>36</v>
      </c>
      <c r="AE1737" s="5">
        <v>423.73</v>
      </c>
      <c r="AF1737" s="5">
        <v>0</v>
      </c>
      <c r="AG1737" s="5">
        <v>76.27</v>
      </c>
      <c r="AH1737" s="5">
        <f t="shared" si="295"/>
        <v>500</v>
      </c>
    </row>
    <row r="1738" spans="1:34" x14ac:dyDescent="0.25">
      <c r="A1738" s="5">
        <v>1723</v>
      </c>
      <c r="B1738" s="5" t="s">
        <v>49</v>
      </c>
      <c r="C1738" s="5" t="s">
        <v>30</v>
      </c>
      <c r="D1738" s="5" t="s">
        <v>2156</v>
      </c>
      <c r="E1738" s="15" t="str">
        <f t="shared" si="296"/>
        <v>B003</v>
      </c>
      <c r="F1738" s="15" t="str">
        <f t="shared" si="286"/>
        <v>12366</v>
      </c>
      <c r="G1738" s="15" t="str">
        <f t="shared" si="287"/>
        <v>3-1</v>
      </c>
      <c r="H1738" s="5" t="s">
        <v>2112</v>
      </c>
      <c r="I1738" s="5">
        <f t="shared" si="288"/>
        <v>1</v>
      </c>
      <c r="J1738" s="5">
        <f t="shared" si="289"/>
        <v>2022</v>
      </c>
      <c r="K1738" s="5">
        <f t="shared" si="290"/>
        <v>14</v>
      </c>
      <c r="L1738" s="7">
        <f t="shared" si="291"/>
        <v>44575</v>
      </c>
      <c r="M1738" s="5" t="s">
        <v>2112</v>
      </c>
      <c r="U1738" s="5" t="s">
        <v>33</v>
      </c>
      <c r="V1738" s="5" t="str">
        <f t="shared" si="292"/>
        <v>clientes - varios</v>
      </c>
      <c r="W1738" s="5" t="str">
        <f t="shared" si="293"/>
        <v>CLIENTES - VARIOS</v>
      </c>
      <c r="X1738" s="5" t="str">
        <f t="shared" si="294"/>
        <v>Clientes - Varios</v>
      </c>
      <c r="Y1738" s="5">
        <v>99999999</v>
      </c>
      <c r="Z1738" s="5" t="s">
        <v>34</v>
      </c>
      <c r="AA1738" s="5" t="s">
        <v>35</v>
      </c>
      <c r="AD1738" s="5" t="s">
        <v>36</v>
      </c>
      <c r="AE1738" s="5">
        <v>508.47</v>
      </c>
      <c r="AF1738" s="5">
        <v>0</v>
      </c>
      <c r="AG1738" s="5">
        <v>91.53</v>
      </c>
      <c r="AH1738" s="5">
        <f t="shared" si="295"/>
        <v>600</v>
      </c>
    </row>
    <row r="1739" spans="1:34" x14ac:dyDescent="0.25">
      <c r="A1739" s="5">
        <v>1724</v>
      </c>
      <c r="B1739" s="5" t="s">
        <v>49</v>
      </c>
      <c r="C1739" s="5" t="s">
        <v>30</v>
      </c>
      <c r="D1739" s="5" t="s">
        <v>2157</v>
      </c>
      <c r="E1739" s="15" t="str">
        <f t="shared" si="296"/>
        <v>B003</v>
      </c>
      <c r="F1739" s="15" t="str">
        <f t="shared" si="286"/>
        <v>12365</v>
      </c>
      <c r="G1739" s="15" t="str">
        <f t="shared" si="287"/>
        <v>3-1</v>
      </c>
      <c r="H1739" s="5" t="s">
        <v>2112</v>
      </c>
      <c r="I1739" s="5">
        <f t="shared" si="288"/>
        <v>1</v>
      </c>
      <c r="J1739" s="5">
        <f t="shared" si="289"/>
        <v>2022</v>
      </c>
      <c r="K1739" s="5">
        <f t="shared" si="290"/>
        <v>14</v>
      </c>
      <c r="L1739" s="7">
        <f t="shared" si="291"/>
        <v>44575</v>
      </c>
      <c r="M1739" s="5" t="s">
        <v>2112</v>
      </c>
      <c r="U1739" s="5" t="s">
        <v>33</v>
      </c>
      <c r="V1739" s="5" t="str">
        <f t="shared" si="292"/>
        <v>clientes - varios</v>
      </c>
      <c r="W1739" s="5" t="str">
        <f t="shared" si="293"/>
        <v>CLIENTES - VARIOS</v>
      </c>
      <c r="X1739" s="5" t="str">
        <f t="shared" si="294"/>
        <v>Clientes - Varios</v>
      </c>
      <c r="Y1739" s="5">
        <v>99999999</v>
      </c>
      <c r="Z1739" s="5" t="s">
        <v>34</v>
      </c>
      <c r="AA1739" s="5" t="s">
        <v>35</v>
      </c>
      <c r="AD1739" s="5" t="s">
        <v>36</v>
      </c>
      <c r="AE1739" s="5">
        <v>508.47</v>
      </c>
      <c r="AF1739" s="5">
        <v>0</v>
      </c>
      <c r="AG1739" s="5">
        <v>91.53</v>
      </c>
      <c r="AH1739" s="5">
        <f t="shared" si="295"/>
        <v>600</v>
      </c>
    </row>
    <row r="1740" spans="1:34" x14ac:dyDescent="0.25">
      <c r="A1740" s="5">
        <v>1725</v>
      </c>
      <c r="B1740" s="5" t="s">
        <v>49</v>
      </c>
      <c r="C1740" s="5" t="s">
        <v>30</v>
      </c>
      <c r="D1740" s="5" t="s">
        <v>2158</v>
      </c>
      <c r="E1740" s="15" t="str">
        <f t="shared" si="296"/>
        <v>B003</v>
      </c>
      <c r="F1740" s="15" t="str">
        <f t="shared" si="286"/>
        <v>12364</v>
      </c>
      <c r="G1740" s="15" t="str">
        <f t="shared" si="287"/>
        <v>3-1</v>
      </c>
      <c r="H1740" s="5" t="s">
        <v>2112</v>
      </c>
      <c r="I1740" s="5">
        <f t="shared" si="288"/>
        <v>1</v>
      </c>
      <c r="J1740" s="5">
        <f t="shared" si="289"/>
        <v>2022</v>
      </c>
      <c r="K1740" s="5">
        <f t="shared" si="290"/>
        <v>14</v>
      </c>
      <c r="L1740" s="7">
        <f t="shared" si="291"/>
        <v>44575</v>
      </c>
      <c r="M1740" s="5" t="s">
        <v>2112</v>
      </c>
      <c r="U1740" s="5" t="s">
        <v>33</v>
      </c>
      <c r="V1740" s="5" t="str">
        <f t="shared" si="292"/>
        <v>clientes - varios</v>
      </c>
      <c r="W1740" s="5" t="str">
        <f t="shared" si="293"/>
        <v>CLIENTES - VARIOS</v>
      </c>
      <c r="X1740" s="5" t="str">
        <f t="shared" si="294"/>
        <v>Clientes - Varios</v>
      </c>
      <c r="Y1740" s="5">
        <v>99999999</v>
      </c>
      <c r="Z1740" s="5" t="s">
        <v>34</v>
      </c>
      <c r="AA1740" s="5" t="s">
        <v>35</v>
      </c>
      <c r="AD1740" s="5" t="s">
        <v>36</v>
      </c>
      <c r="AE1740" s="5">
        <v>423.73</v>
      </c>
      <c r="AF1740" s="5">
        <v>0</v>
      </c>
      <c r="AG1740" s="5">
        <v>76.27</v>
      </c>
      <c r="AH1740" s="5">
        <f t="shared" si="295"/>
        <v>500</v>
      </c>
    </row>
    <row r="1741" spans="1:34" x14ac:dyDescent="0.25">
      <c r="A1741" s="5">
        <v>1726</v>
      </c>
      <c r="B1741" s="5" t="s">
        <v>49</v>
      </c>
      <c r="C1741" s="5" t="s">
        <v>30</v>
      </c>
      <c r="D1741" s="5" t="s">
        <v>2159</v>
      </c>
      <c r="E1741" s="15" t="str">
        <f t="shared" si="296"/>
        <v>B003</v>
      </c>
      <c r="F1741" s="15" t="str">
        <f t="shared" si="286"/>
        <v>12363</v>
      </c>
      <c r="G1741" s="15" t="str">
        <f t="shared" si="287"/>
        <v>3-1</v>
      </c>
      <c r="H1741" s="5" t="s">
        <v>2112</v>
      </c>
      <c r="I1741" s="5">
        <f t="shared" si="288"/>
        <v>1</v>
      </c>
      <c r="J1741" s="5">
        <f t="shared" si="289"/>
        <v>2022</v>
      </c>
      <c r="K1741" s="5">
        <f t="shared" si="290"/>
        <v>14</v>
      </c>
      <c r="L1741" s="7">
        <f t="shared" si="291"/>
        <v>44575</v>
      </c>
      <c r="M1741" s="5" t="s">
        <v>2112</v>
      </c>
      <c r="U1741" s="5" t="s">
        <v>33</v>
      </c>
      <c r="V1741" s="5" t="str">
        <f t="shared" si="292"/>
        <v>clientes - varios</v>
      </c>
      <c r="W1741" s="5" t="str">
        <f t="shared" si="293"/>
        <v>CLIENTES - VARIOS</v>
      </c>
      <c r="X1741" s="5" t="str">
        <f t="shared" si="294"/>
        <v>Clientes - Varios</v>
      </c>
      <c r="Y1741" s="5">
        <v>99999999</v>
      </c>
      <c r="Z1741" s="5" t="s">
        <v>34</v>
      </c>
      <c r="AA1741" s="5" t="s">
        <v>35</v>
      </c>
      <c r="AD1741" s="5" t="s">
        <v>36</v>
      </c>
      <c r="AE1741" s="5">
        <v>508.47</v>
      </c>
      <c r="AF1741" s="5">
        <v>0</v>
      </c>
      <c r="AG1741" s="5">
        <v>91.53</v>
      </c>
      <c r="AH1741" s="5">
        <f t="shared" si="295"/>
        <v>600</v>
      </c>
    </row>
    <row r="1742" spans="1:34" x14ac:dyDescent="0.25">
      <c r="A1742" s="5">
        <v>1727</v>
      </c>
      <c r="B1742" s="5" t="s">
        <v>49</v>
      </c>
      <c r="C1742" s="5" t="s">
        <v>30</v>
      </c>
      <c r="D1742" s="5" t="s">
        <v>2160</v>
      </c>
      <c r="E1742" s="15" t="str">
        <f t="shared" si="296"/>
        <v>B003</v>
      </c>
      <c r="F1742" s="15" t="str">
        <f t="shared" si="286"/>
        <v>12362</v>
      </c>
      <c r="G1742" s="15" t="str">
        <f t="shared" si="287"/>
        <v>3-1</v>
      </c>
      <c r="H1742" s="5" t="s">
        <v>2112</v>
      </c>
      <c r="I1742" s="5">
        <f t="shared" si="288"/>
        <v>1</v>
      </c>
      <c r="J1742" s="5">
        <f t="shared" si="289"/>
        <v>2022</v>
      </c>
      <c r="K1742" s="5">
        <f t="shared" si="290"/>
        <v>14</v>
      </c>
      <c r="L1742" s="7">
        <f t="shared" si="291"/>
        <v>44575</v>
      </c>
      <c r="M1742" s="5" t="s">
        <v>2112</v>
      </c>
      <c r="U1742" s="5" t="s">
        <v>33</v>
      </c>
      <c r="V1742" s="5" t="str">
        <f t="shared" si="292"/>
        <v>clientes - varios</v>
      </c>
      <c r="W1742" s="5" t="str">
        <f t="shared" si="293"/>
        <v>CLIENTES - VARIOS</v>
      </c>
      <c r="X1742" s="5" t="str">
        <f t="shared" si="294"/>
        <v>Clientes - Varios</v>
      </c>
      <c r="Y1742" s="5">
        <v>99999999</v>
      </c>
      <c r="Z1742" s="5" t="s">
        <v>34</v>
      </c>
      <c r="AA1742" s="5" t="s">
        <v>35</v>
      </c>
      <c r="AD1742" s="5" t="s">
        <v>36</v>
      </c>
      <c r="AE1742" s="5">
        <v>508.47</v>
      </c>
      <c r="AF1742" s="5">
        <v>0</v>
      </c>
      <c r="AG1742" s="5">
        <v>91.53</v>
      </c>
      <c r="AH1742" s="5">
        <f t="shared" si="295"/>
        <v>600</v>
      </c>
    </row>
    <row r="1743" spans="1:34" x14ac:dyDescent="0.25">
      <c r="A1743" s="5">
        <v>1728</v>
      </c>
      <c r="B1743" s="5" t="s">
        <v>49</v>
      </c>
      <c r="C1743" s="5" t="s">
        <v>30</v>
      </c>
      <c r="D1743" s="5" t="s">
        <v>2161</v>
      </c>
      <c r="E1743" s="15" t="str">
        <f t="shared" si="296"/>
        <v>B003</v>
      </c>
      <c r="F1743" s="15" t="str">
        <f t="shared" si="286"/>
        <v>12361</v>
      </c>
      <c r="G1743" s="15" t="str">
        <f t="shared" si="287"/>
        <v>3-1</v>
      </c>
      <c r="H1743" s="5" t="s">
        <v>2112</v>
      </c>
      <c r="I1743" s="5">
        <f t="shared" si="288"/>
        <v>1</v>
      </c>
      <c r="J1743" s="5">
        <f t="shared" si="289"/>
        <v>2022</v>
      </c>
      <c r="K1743" s="5">
        <f t="shared" si="290"/>
        <v>14</v>
      </c>
      <c r="L1743" s="7">
        <f t="shared" si="291"/>
        <v>44575</v>
      </c>
      <c r="M1743" s="5" t="s">
        <v>2112</v>
      </c>
      <c r="U1743" s="5" t="s">
        <v>33</v>
      </c>
      <c r="V1743" s="5" t="str">
        <f t="shared" si="292"/>
        <v>clientes - varios</v>
      </c>
      <c r="W1743" s="5" t="str">
        <f t="shared" si="293"/>
        <v>CLIENTES - VARIOS</v>
      </c>
      <c r="X1743" s="5" t="str">
        <f t="shared" si="294"/>
        <v>Clientes - Varios</v>
      </c>
      <c r="Y1743" s="5">
        <v>99999999</v>
      </c>
      <c r="Z1743" s="5" t="s">
        <v>34</v>
      </c>
      <c r="AA1743" s="5" t="s">
        <v>35</v>
      </c>
      <c r="AD1743" s="5" t="s">
        <v>36</v>
      </c>
      <c r="AE1743" s="5">
        <v>508.47</v>
      </c>
      <c r="AF1743" s="5">
        <v>0</v>
      </c>
      <c r="AG1743" s="5">
        <v>91.53</v>
      </c>
      <c r="AH1743" s="5">
        <f t="shared" si="295"/>
        <v>600</v>
      </c>
    </row>
    <row r="1744" spans="1:34" x14ac:dyDescent="0.25">
      <c r="A1744" s="5">
        <v>1729</v>
      </c>
      <c r="B1744" s="5" t="s">
        <v>49</v>
      </c>
      <c r="C1744" s="5" t="s">
        <v>30</v>
      </c>
      <c r="D1744" s="5" t="s">
        <v>2162</v>
      </c>
      <c r="E1744" s="15" t="str">
        <f t="shared" si="296"/>
        <v>B003</v>
      </c>
      <c r="F1744" s="15" t="str">
        <f t="shared" si="286"/>
        <v>12360</v>
      </c>
      <c r="G1744" s="15" t="str">
        <f t="shared" si="287"/>
        <v>3-1</v>
      </c>
      <c r="H1744" s="5" t="s">
        <v>2112</v>
      </c>
      <c r="I1744" s="5">
        <f t="shared" si="288"/>
        <v>1</v>
      </c>
      <c r="J1744" s="5">
        <f t="shared" si="289"/>
        <v>2022</v>
      </c>
      <c r="K1744" s="5">
        <f t="shared" si="290"/>
        <v>14</v>
      </c>
      <c r="L1744" s="7">
        <f t="shared" si="291"/>
        <v>44575</v>
      </c>
      <c r="M1744" s="5" t="s">
        <v>2112</v>
      </c>
      <c r="U1744" s="5" t="s">
        <v>33</v>
      </c>
      <c r="V1744" s="5" t="str">
        <f t="shared" si="292"/>
        <v>clientes - varios</v>
      </c>
      <c r="W1744" s="5" t="str">
        <f t="shared" si="293"/>
        <v>CLIENTES - VARIOS</v>
      </c>
      <c r="X1744" s="5" t="str">
        <f t="shared" si="294"/>
        <v>Clientes - Varios</v>
      </c>
      <c r="Y1744" s="5">
        <v>99999999</v>
      </c>
      <c r="Z1744" s="5" t="s">
        <v>34</v>
      </c>
      <c r="AA1744" s="5" t="s">
        <v>35</v>
      </c>
      <c r="AD1744" s="5" t="s">
        <v>36</v>
      </c>
      <c r="AE1744" s="5">
        <v>423.73</v>
      </c>
      <c r="AF1744" s="5">
        <v>0</v>
      </c>
      <c r="AG1744" s="5">
        <v>76.27</v>
      </c>
      <c r="AH1744" s="5">
        <f t="shared" si="295"/>
        <v>500</v>
      </c>
    </row>
    <row r="1745" spans="1:34" x14ac:dyDescent="0.25">
      <c r="A1745" s="5">
        <v>1730</v>
      </c>
      <c r="B1745" s="5" t="s">
        <v>49</v>
      </c>
      <c r="C1745" s="5" t="s">
        <v>30</v>
      </c>
      <c r="D1745" s="5" t="s">
        <v>2163</v>
      </c>
      <c r="E1745" s="15" t="str">
        <f t="shared" si="296"/>
        <v>B003</v>
      </c>
      <c r="F1745" s="15" t="str">
        <f t="shared" ref="F1745:F1808" si="297">IF(LEFT(RIGHT(D1745,5),1)="-",RIGHT(D1745,4),RIGHT(D1745,5))</f>
        <v>12359</v>
      </c>
      <c r="G1745" s="15" t="str">
        <f t="shared" ref="G1745:G1808" si="298">MID(D1745,4,3)</f>
        <v>3-1</v>
      </c>
      <c r="H1745" s="5" t="s">
        <v>2112</v>
      </c>
      <c r="I1745" s="5">
        <f t="shared" ref="I1745:I1808" si="299">MONTH(H1745)</f>
        <v>1</v>
      </c>
      <c r="J1745" s="5">
        <f t="shared" ref="J1745:J1808" si="300">YEAR(H1745)</f>
        <v>2022</v>
      </c>
      <c r="K1745" s="5">
        <f t="shared" ref="K1745:K1808" si="301">DAY(H1745)</f>
        <v>14</v>
      </c>
      <c r="L1745" s="7">
        <f t="shared" ref="L1745:L1808" si="302">DATE(J1745,I1745,K1745)</f>
        <v>44575</v>
      </c>
      <c r="M1745" s="5" t="s">
        <v>2112</v>
      </c>
      <c r="U1745" s="5" t="s">
        <v>33</v>
      </c>
      <c r="V1745" s="5" t="str">
        <f t="shared" ref="V1745:V1808" si="303">LOWER(U1745)</f>
        <v>clientes - varios</v>
      </c>
      <c r="W1745" s="5" t="str">
        <f t="shared" ref="W1745:W1808" si="304">UPPER(U1745)</f>
        <v>CLIENTES - VARIOS</v>
      </c>
      <c r="X1745" s="5" t="str">
        <f t="shared" ref="X1745:X1808" si="305">PROPER(W1745)</f>
        <v>Clientes - Varios</v>
      </c>
      <c r="Y1745" s="5">
        <v>99999999</v>
      </c>
      <c r="Z1745" s="5" t="s">
        <v>34</v>
      </c>
      <c r="AA1745" s="5" t="s">
        <v>35</v>
      </c>
      <c r="AD1745" s="5" t="s">
        <v>36</v>
      </c>
      <c r="AE1745" s="5">
        <v>423.73</v>
      </c>
      <c r="AF1745" s="5">
        <v>0</v>
      </c>
      <c r="AG1745" s="5">
        <v>76.27</v>
      </c>
      <c r="AH1745" s="5">
        <f t="shared" ref="AH1745:AH1808" si="306">AE1745+AG1745</f>
        <v>500</v>
      </c>
    </row>
    <row r="1746" spans="1:34" x14ac:dyDescent="0.25">
      <c r="A1746" s="5">
        <v>1731</v>
      </c>
      <c r="B1746" s="5" t="s">
        <v>49</v>
      </c>
      <c r="C1746" s="5" t="s">
        <v>30</v>
      </c>
      <c r="D1746" s="5" t="s">
        <v>2164</v>
      </c>
      <c r="E1746" s="15" t="str">
        <f t="shared" ref="E1746:E1809" si="307">LEFT(D1746,4)</f>
        <v>B003</v>
      </c>
      <c r="F1746" s="15" t="str">
        <f t="shared" si="297"/>
        <v>12358</v>
      </c>
      <c r="G1746" s="15" t="str">
        <f t="shared" si="298"/>
        <v>3-1</v>
      </c>
      <c r="H1746" s="5" t="s">
        <v>2112</v>
      </c>
      <c r="I1746" s="5">
        <f t="shared" si="299"/>
        <v>1</v>
      </c>
      <c r="J1746" s="5">
        <f t="shared" si="300"/>
        <v>2022</v>
      </c>
      <c r="K1746" s="5">
        <f t="shared" si="301"/>
        <v>14</v>
      </c>
      <c r="L1746" s="7">
        <f t="shared" si="302"/>
        <v>44575</v>
      </c>
      <c r="M1746" s="5" t="s">
        <v>2112</v>
      </c>
      <c r="U1746" s="5" t="s">
        <v>33</v>
      </c>
      <c r="V1746" s="5" t="str">
        <f t="shared" si="303"/>
        <v>clientes - varios</v>
      </c>
      <c r="W1746" s="5" t="str">
        <f t="shared" si="304"/>
        <v>CLIENTES - VARIOS</v>
      </c>
      <c r="X1746" s="5" t="str">
        <f t="shared" si="305"/>
        <v>Clientes - Varios</v>
      </c>
      <c r="Y1746" s="5">
        <v>99999999</v>
      </c>
      <c r="Z1746" s="5" t="s">
        <v>34</v>
      </c>
      <c r="AA1746" s="5" t="s">
        <v>35</v>
      </c>
      <c r="AD1746" s="5" t="s">
        <v>36</v>
      </c>
      <c r="AE1746" s="5">
        <v>423.73</v>
      </c>
      <c r="AF1746" s="5">
        <v>0</v>
      </c>
      <c r="AG1746" s="5">
        <v>76.27</v>
      </c>
      <c r="AH1746" s="5">
        <f t="shared" si="306"/>
        <v>500</v>
      </c>
    </row>
    <row r="1747" spans="1:34" x14ac:dyDescent="0.25">
      <c r="A1747" s="5">
        <v>1732</v>
      </c>
      <c r="B1747" s="5" t="s">
        <v>49</v>
      </c>
      <c r="C1747" s="5" t="s">
        <v>30</v>
      </c>
      <c r="D1747" s="5" t="s">
        <v>2165</v>
      </c>
      <c r="E1747" s="15" t="str">
        <f t="shared" si="307"/>
        <v>B003</v>
      </c>
      <c r="F1747" s="15" t="str">
        <f t="shared" si="297"/>
        <v>12357</v>
      </c>
      <c r="G1747" s="15" t="str">
        <f t="shared" si="298"/>
        <v>3-1</v>
      </c>
      <c r="H1747" s="5" t="s">
        <v>2112</v>
      </c>
      <c r="I1747" s="5">
        <f t="shared" si="299"/>
        <v>1</v>
      </c>
      <c r="J1747" s="5">
        <f t="shared" si="300"/>
        <v>2022</v>
      </c>
      <c r="K1747" s="5">
        <f t="shared" si="301"/>
        <v>14</v>
      </c>
      <c r="L1747" s="7">
        <f t="shared" si="302"/>
        <v>44575</v>
      </c>
      <c r="M1747" s="5" t="s">
        <v>2112</v>
      </c>
      <c r="U1747" s="5" t="s">
        <v>33</v>
      </c>
      <c r="V1747" s="5" t="str">
        <f t="shared" si="303"/>
        <v>clientes - varios</v>
      </c>
      <c r="W1747" s="5" t="str">
        <f t="shared" si="304"/>
        <v>CLIENTES - VARIOS</v>
      </c>
      <c r="X1747" s="5" t="str">
        <f t="shared" si="305"/>
        <v>Clientes - Varios</v>
      </c>
      <c r="Y1747" s="5">
        <v>99999999</v>
      </c>
      <c r="Z1747" s="5" t="s">
        <v>34</v>
      </c>
      <c r="AA1747" s="5" t="s">
        <v>35</v>
      </c>
      <c r="AE1747" s="5">
        <v>508.47</v>
      </c>
      <c r="AF1747" s="5">
        <v>0</v>
      </c>
      <c r="AG1747" s="5">
        <v>91.53</v>
      </c>
      <c r="AH1747" s="5">
        <f t="shared" si="306"/>
        <v>600</v>
      </c>
    </row>
    <row r="1748" spans="1:34" x14ac:dyDescent="0.25">
      <c r="A1748" s="5">
        <v>1733</v>
      </c>
      <c r="B1748" s="5" t="s">
        <v>49</v>
      </c>
      <c r="C1748" s="5" t="s">
        <v>30</v>
      </c>
      <c r="D1748" s="5" t="s">
        <v>2166</v>
      </c>
      <c r="E1748" s="15" t="str">
        <f t="shared" si="307"/>
        <v>B003</v>
      </c>
      <c r="F1748" s="15" t="str">
        <f t="shared" si="297"/>
        <v>12356</v>
      </c>
      <c r="G1748" s="15" t="str">
        <f t="shared" si="298"/>
        <v>3-1</v>
      </c>
      <c r="H1748" s="5" t="s">
        <v>2112</v>
      </c>
      <c r="I1748" s="5">
        <f t="shared" si="299"/>
        <v>1</v>
      </c>
      <c r="J1748" s="5">
        <f t="shared" si="300"/>
        <v>2022</v>
      </c>
      <c r="K1748" s="5">
        <f t="shared" si="301"/>
        <v>14</v>
      </c>
      <c r="L1748" s="7">
        <f t="shared" si="302"/>
        <v>44575</v>
      </c>
      <c r="M1748" s="5" t="s">
        <v>2112</v>
      </c>
      <c r="U1748" s="5" t="s">
        <v>33</v>
      </c>
      <c r="V1748" s="5" t="str">
        <f t="shared" si="303"/>
        <v>clientes - varios</v>
      </c>
      <c r="W1748" s="5" t="str">
        <f t="shared" si="304"/>
        <v>CLIENTES - VARIOS</v>
      </c>
      <c r="X1748" s="5" t="str">
        <f t="shared" si="305"/>
        <v>Clientes - Varios</v>
      </c>
      <c r="Y1748" s="5">
        <v>99999999</v>
      </c>
      <c r="Z1748" s="5" t="s">
        <v>34</v>
      </c>
      <c r="AA1748" s="5" t="s">
        <v>35</v>
      </c>
      <c r="AD1748" s="5" t="s">
        <v>36</v>
      </c>
      <c r="AE1748" s="5">
        <v>423.73</v>
      </c>
      <c r="AF1748" s="5">
        <v>0</v>
      </c>
      <c r="AG1748" s="5">
        <v>76.27</v>
      </c>
      <c r="AH1748" s="5">
        <f t="shared" si="306"/>
        <v>500</v>
      </c>
    </row>
    <row r="1749" spans="1:34" x14ac:dyDescent="0.25">
      <c r="A1749" s="5">
        <v>1734</v>
      </c>
      <c r="B1749" s="5" t="s">
        <v>49</v>
      </c>
      <c r="C1749" s="5" t="s">
        <v>30</v>
      </c>
      <c r="D1749" s="5" t="s">
        <v>2167</v>
      </c>
      <c r="E1749" s="15" t="str">
        <f t="shared" si="307"/>
        <v>B003</v>
      </c>
      <c r="F1749" s="15" t="str">
        <f t="shared" si="297"/>
        <v>12355</v>
      </c>
      <c r="G1749" s="15" t="str">
        <f t="shared" si="298"/>
        <v>3-1</v>
      </c>
      <c r="H1749" s="5" t="s">
        <v>2112</v>
      </c>
      <c r="I1749" s="5">
        <f t="shared" si="299"/>
        <v>1</v>
      </c>
      <c r="J1749" s="5">
        <f t="shared" si="300"/>
        <v>2022</v>
      </c>
      <c r="K1749" s="5">
        <f t="shared" si="301"/>
        <v>14</v>
      </c>
      <c r="L1749" s="7">
        <f t="shared" si="302"/>
        <v>44575</v>
      </c>
      <c r="M1749" s="5" t="s">
        <v>2112</v>
      </c>
      <c r="U1749" s="5" t="s">
        <v>33</v>
      </c>
      <c r="V1749" s="5" t="str">
        <f t="shared" si="303"/>
        <v>clientes - varios</v>
      </c>
      <c r="W1749" s="5" t="str">
        <f t="shared" si="304"/>
        <v>CLIENTES - VARIOS</v>
      </c>
      <c r="X1749" s="5" t="str">
        <f t="shared" si="305"/>
        <v>Clientes - Varios</v>
      </c>
      <c r="Y1749" s="5">
        <v>99999999</v>
      </c>
      <c r="Z1749" s="5" t="s">
        <v>34</v>
      </c>
      <c r="AA1749" s="5" t="s">
        <v>35</v>
      </c>
      <c r="AD1749" s="5" t="s">
        <v>36</v>
      </c>
      <c r="AE1749" s="5">
        <v>508.47</v>
      </c>
      <c r="AF1749" s="5">
        <v>0</v>
      </c>
      <c r="AG1749" s="5">
        <v>91.53</v>
      </c>
      <c r="AH1749" s="5">
        <f t="shared" si="306"/>
        <v>600</v>
      </c>
    </row>
    <row r="1750" spans="1:34" x14ac:dyDescent="0.25">
      <c r="A1750" s="5">
        <v>1735</v>
      </c>
      <c r="B1750" s="5" t="s">
        <v>49</v>
      </c>
      <c r="C1750" s="5" t="s">
        <v>30</v>
      </c>
      <c r="D1750" s="5" t="s">
        <v>2168</v>
      </c>
      <c r="E1750" s="15" t="str">
        <f t="shared" si="307"/>
        <v>B003</v>
      </c>
      <c r="F1750" s="15" t="str">
        <f t="shared" si="297"/>
        <v>12354</v>
      </c>
      <c r="G1750" s="15" t="str">
        <f t="shared" si="298"/>
        <v>3-1</v>
      </c>
      <c r="H1750" s="5" t="s">
        <v>2112</v>
      </c>
      <c r="I1750" s="5">
        <f t="shared" si="299"/>
        <v>1</v>
      </c>
      <c r="J1750" s="5">
        <f t="shared" si="300"/>
        <v>2022</v>
      </c>
      <c r="K1750" s="5">
        <f t="shared" si="301"/>
        <v>14</v>
      </c>
      <c r="L1750" s="7">
        <f t="shared" si="302"/>
        <v>44575</v>
      </c>
      <c r="M1750" s="5" t="s">
        <v>2112</v>
      </c>
      <c r="U1750" s="5" t="s">
        <v>33</v>
      </c>
      <c r="V1750" s="5" t="str">
        <f t="shared" si="303"/>
        <v>clientes - varios</v>
      </c>
      <c r="W1750" s="5" t="str">
        <f t="shared" si="304"/>
        <v>CLIENTES - VARIOS</v>
      </c>
      <c r="X1750" s="5" t="str">
        <f t="shared" si="305"/>
        <v>Clientes - Varios</v>
      </c>
      <c r="Y1750" s="5">
        <v>99999999</v>
      </c>
      <c r="Z1750" s="5" t="s">
        <v>34</v>
      </c>
      <c r="AA1750" s="5" t="s">
        <v>35</v>
      </c>
      <c r="AD1750" s="5" t="s">
        <v>36</v>
      </c>
      <c r="AE1750" s="5">
        <v>423.73</v>
      </c>
      <c r="AF1750" s="5">
        <v>0</v>
      </c>
      <c r="AG1750" s="5">
        <v>76.27</v>
      </c>
      <c r="AH1750" s="5">
        <f t="shared" si="306"/>
        <v>500</v>
      </c>
    </row>
    <row r="1751" spans="1:34" x14ac:dyDescent="0.25">
      <c r="A1751" s="5">
        <v>1736</v>
      </c>
      <c r="B1751" s="5" t="s">
        <v>49</v>
      </c>
      <c r="C1751" s="5" t="s">
        <v>30</v>
      </c>
      <c r="D1751" s="5" t="s">
        <v>2169</v>
      </c>
      <c r="E1751" s="15" t="str">
        <f t="shared" si="307"/>
        <v>B003</v>
      </c>
      <c r="F1751" s="15" t="str">
        <f t="shared" si="297"/>
        <v>12353</v>
      </c>
      <c r="G1751" s="15" t="str">
        <f t="shared" si="298"/>
        <v>3-1</v>
      </c>
      <c r="H1751" s="5" t="s">
        <v>2112</v>
      </c>
      <c r="I1751" s="5">
        <f t="shared" si="299"/>
        <v>1</v>
      </c>
      <c r="J1751" s="5">
        <f t="shared" si="300"/>
        <v>2022</v>
      </c>
      <c r="K1751" s="5">
        <f t="shared" si="301"/>
        <v>14</v>
      </c>
      <c r="L1751" s="7">
        <f t="shared" si="302"/>
        <v>44575</v>
      </c>
      <c r="M1751" s="5" t="s">
        <v>2112</v>
      </c>
      <c r="U1751" s="5" t="s">
        <v>33</v>
      </c>
      <c r="V1751" s="5" t="str">
        <f t="shared" si="303"/>
        <v>clientes - varios</v>
      </c>
      <c r="W1751" s="5" t="str">
        <f t="shared" si="304"/>
        <v>CLIENTES - VARIOS</v>
      </c>
      <c r="X1751" s="5" t="str">
        <f t="shared" si="305"/>
        <v>Clientes - Varios</v>
      </c>
      <c r="Y1751" s="5">
        <v>99999999</v>
      </c>
      <c r="Z1751" s="5" t="s">
        <v>34</v>
      </c>
      <c r="AA1751" s="5" t="s">
        <v>35</v>
      </c>
      <c r="AD1751" s="5" t="s">
        <v>36</v>
      </c>
      <c r="AE1751" s="5">
        <v>423.73</v>
      </c>
      <c r="AF1751" s="5">
        <v>0</v>
      </c>
      <c r="AG1751" s="5">
        <v>76.27</v>
      </c>
      <c r="AH1751" s="5">
        <f t="shared" si="306"/>
        <v>500</v>
      </c>
    </row>
    <row r="1752" spans="1:34" x14ac:dyDescent="0.25">
      <c r="A1752" s="5">
        <v>1737</v>
      </c>
      <c r="B1752" s="5" t="s">
        <v>49</v>
      </c>
      <c r="C1752" s="5" t="s">
        <v>30</v>
      </c>
      <c r="D1752" s="5" t="s">
        <v>2170</v>
      </c>
      <c r="E1752" s="15" t="str">
        <f t="shared" si="307"/>
        <v>B003</v>
      </c>
      <c r="F1752" s="15" t="str">
        <f t="shared" si="297"/>
        <v>12352</v>
      </c>
      <c r="G1752" s="15" t="str">
        <f t="shared" si="298"/>
        <v>3-1</v>
      </c>
      <c r="H1752" s="5" t="s">
        <v>2112</v>
      </c>
      <c r="I1752" s="5">
        <f t="shared" si="299"/>
        <v>1</v>
      </c>
      <c r="J1752" s="5">
        <f t="shared" si="300"/>
        <v>2022</v>
      </c>
      <c r="K1752" s="5">
        <f t="shared" si="301"/>
        <v>14</v>
      </c>
      <c r="L1752" s="7">
        <f t="shared" si="302"/>
        <v>44575</v>
      </c>
      <c r="M1752" s="5" t="s">
        <v>2112</v>
      </c>
      <c r="U1752" s="5" t="s">
        <v>33</v>
      </c>
      <c r="V1752" s="5" t="str">
        <f t="shared" si="303"/>
        <v>clientes - varios</v>
      </c>
      <c r="W1752" s="5" t="str">
        <f t="shared" si="304"/>
        <v>CLIENTES - VARIOS</v>
      </c>
      <c r="X1752" s="5" t="str">
        <f t="shared" si="305"/>
        <v>Clientes - Varios</v>
      </c>
      <c r="Y1752" s="5">
        <v>99999999</v>
      </c>
      <c r="Z1752" s="5" t="s">
        <v>34</v>
      </c>
      <c r="AA1752" s="5" t="s">
        <v>35</v>
      </c>
      <c r="AD1752" s="5" t="s">
        <v>36</v>
      </c>
      <c r="AE1752" s="5">
        <v>508.47</v>
      </c>
      <c r="AF1752" s="5">
        <v>0</v>
      </c>
      <c r="AG1752" s="5">
        <v>91.53</v>
      </c>
      <c r="AH1752" s="5">
        <f t="shared" si="306"/>
        <v>600</v>
      </c>
    </row>
    <row r="1753" spans="1:34" x14ac:dyDescent="0.25">
      <c r="A1753" s="5">
        <v>1738</v>
      </c>
      <c r="B1753" s="5" t="s">
        <v>49</v>
      </c>
      <c r="C1753" s="5" t="s">
        <v>30</v>
      </c>
      <c r="D1753" s="5" t="s">
        <v>2171</v>
      </c>
      <c r="E1753" s="15" t="str">
        <f t="shared" si="307"/>
        <v>B003</v>
      </c>
      <c r="F1753" s="15" t="str">
        <f t="shared" si="297"/>
        <v>12351</v>
      </c>
      <c r="G1753" s="15" t="str">
        <f t="shared" si="298"/>
        <v>3-1</v>
      </c>
      <c r="H1753" s="5" t="s">
        <v>2112</v>
      </c>
      <c r="I1753" s="5">
        <f t="shared" si="299"/>
        <v>1</v>
      </c>
      <c r="J1753" s="5">
        <f t="shared" si="300"/>
        <v>2022</v>
      </c>
      <c r="K1753" s="5">
        <f t="shared" si="301"/>
        <v>14</v>
      </c>
      <c r="L1753" s="7">
        <f t="shared" si="302"/>
        <v>44575</v>
      </c>
      <c r="M1753" s="5" t="s">
        <v>2112</v>
      </c>
      <c r="U1753" s="5" t="s">
        <v>33</v>
      </c>
      <c r="V1753" s="5" t="str">
        <f t="shared" si="303"/>
        <v>clientes - varios</v>
      </c>
      <c r="W1753" s="5" t="str">
        <f t="shared" si="304"/>
        <v>CLIENTES - VARIOS</v>
      </c>
      <c r="X1753" s="5" t="str">
        <f t="shared" si="305"/>
        <v>Clientes - Varios</v>
      </c>
      <c r="Y1753" s="5">
        <v>99999999</v>
      </c>
      <c r="Z1753" s="5" t="s">
        <v>34</v>
      </c>
      <c r="AA1753" s="5" t="s">
        <v>35</v>
      </c>
      <c r="AD1753" s="5" t="s">
        <v>36</v>
      </c>
      <c r="AE1753" s="5">
        <v>508.47</v>
      </c>
      <c r="AF1753" s="5">
        <v>0</v>
      </c>
      <c r="AG1753" s="5">
        <v>91.53</v>
      </c>
      <c r="AH1753" s="5">
        <f t="shared" si="306"/>
        <v>600</v>
      </c>
    </row>
    <row r="1754" spans="1:34" x14ac:dyDescent="0.25">
      <c r="A1754" s="5">
        <v>1739</v>
      </c>
      <c r="B1754" s="5" t="s">
        <v>49</v>
      </c>
      <c r="C1754" s="5" t="s">
        <v>30</v>
      </c>
      <c r="D1754" s="5" t="s">
        <v>2172</v>
      </c>
      <c r="E1754" s="15" t="str">
        <f t="shared" si="307"/>
        <v>B003</v>
      </c>
      <c r="F1754" s="15" t="str">
        <f t="shared" si="297"/>
        <v>12350</v>
      </c>
      <c r="G1754" s="15" t="str">
        <f t="shared" si="298"/>
        <v>3-1</v>
      </c>
      <c r="H1754" s="5" t="s">
        <v>2112</v>
      </c>
      <c r="I1754" s="5">
        <f t="shared" si="299"/>
        <v>1</v>
      </c>
      <c r="J1754" s="5">
        <f t="shared" si="300"/>
        <v>2022</v>
      </c>
      <c r="K1754" s="5">
        <f t="shared" si="301"/>
        <v>14</v>
      </c>
      <c r="L1754" s="7">
        <f t="shared" si="302"/>
        <v>44575</v>
      </c>
      <c r="M1754" s="5" t="s">
        <v>2112</v>
      </c>
      <c r="U1754" s="5" t="s">
        <v>33</v>
      </c>
      <c r="V1754" s="5" t="str">
        <f t="shared" si="303"/>
        <v>clientes - varios</v>
      </c>
      <c r="W1754" s="5" t="str">
        <f t="shared" si="304"/>
        <v>CLIENTES - VARIOS</v>
      </c>
      <c r="X1754" s="5" t="str">
        <f t="shared" si="305"/>
        <v>Clientes - Varios</v>
      </c>
      <c r="Y1754" s="5">
        <v>99999999</v>
      </c>
      <c r="Z1754" s="5" t="s">
        <v>34</v>
      </c>
      <c r="AA1754" s="5" t="s">
        <v>35</v>
      </c>
      <c r="AD1754" s="5" t="s">
        <v>36</v>
      </c>
      <c r="AE1754" s="5">
        <v>508.47</v>
      </c>
      <c r="AF1754" s="5">
        <v>0</v>
      </c>
      <c r="AG1754" s="5">
        <v>91.53</v>
      </c>
      <c r="AH1754" s="5">
        <f t="shared" si="306"/>
        <v>600</v>
      </c>
    </row>
    <row r="1755" spans="1:34" x14ac:dyDescent="0.25">
      <c r="A1755" s="5">
        <v>1740</v>
      </c>
      <c r="B1755" s="5" t="s">
        <v>49</v>
      </c>
      <c r="C1755" s="5" t="s">
        <v>30</v>
      </c>
      <c r="D1755" s="5" t="s">
        <v>2173</v>
      </c>
      <c r="E1755" s="15" t="str">
        <f t="shared" si="307"/>
        <v>B003</v>
      </c>
      <c r="F1755" s="15" t="str">
        <f t="shared" si="297"/>
        <v>12349</v>
      </c>
      <c r="G1755" s="15" t="str">
        <f t="shared" si="298"/>
        <v>3-1</v>
      </c>
      <c r="H1755" s="5" t="s">
        <v>2112</v>
      </c>
      <c r="I1755" s="5">
        <f t="shared" si="299"/>
        <v>1</v>
      </c>
      <c r="J1755" s="5">
        <f t="shared" si="300"/>
        <v>2022</v>
      </c>
      <c r="K1755" s="5">
        <f t="shared" si="301"/>
        <v>14</v>
      </c>
      <c r="L1755" s="7">
        <f t="shared" si="302"/>
        <v>44575</v>
      </c>
      <c r="M1755" s="5" t="s">
        <v>2112</v>
      </c>
      <c r="U1755" s="5" t="s">
        <v>33</v>
      </c>
      <c r="V1755" s="5" t="str">
        <f t="shared" si="303"/>
        <v>clientes - varios</v>
      </c>
      <c r="W1755" s="5" t="str">
        <f t="shared" si="304"/>
        <v>CLIENTES - VARIOS</v>
      </c>
      <c r="X1755" s="5" t="str">
        <f t="shared" si="305"/>
        <v>Clientes - Varios</v>
      </c>
      <c r="Y1755" s="5">
        <v>99999999</v>
      </c>
      <c r="Z1755" s="5" t="s">
        <v>34</v>
      </c>
      <c r="AA1755" s="5" t="s">
        <v>35</v>
      </c>
      <c r="AD1755" s="5" t="s">
        <v>36</v>
      </c>
      <c r="AE1755" s="5">
        <v>508.47</v>
      </c>
      <c r="AF1755" s="5">
        <v>0</v>
      </c>
      <c r="AG1755" s="5">
        <v>91.53</v>
      </c>
      <c r="AH1755" s="5">
        <f t="shared" si="306"/>
        <v>600</v>
      </c>
    </row>
    <row r="1756" spans="1:34" x14ac:dyDescent="0.25">
      <c r="A1756" s="5">
        <v>1741</v>
      </c>
      <c r="B1756" s="5" t="s">
        <v>49</v>
      </c>
      <c r="C1756" s="5" t="s">
        <v>30</v>
      </c>
      <c r="D1756" s="5" t="s">
        <v>2174</v>
      </c>
      <c r="E1756" s="15" t="str">
        <f t="shared" si="307"/>
        <v>B003</v>
      </c>
      <c r="F1756" s="15" t="str">
        <f t="shared" si="297"/>
        <v>12348</v>
      </c>
      <c r="G1756" s="15" t="str">
        <f t="shared" si="298"/>
        <v>3-1</v>
      </c>
      <c r="H1756" s="5" t="s">
        <v>2112</v>
      </c>
      <c r="I1756" s="5">
        <f t="shared" si="299"/>
        <v>1</v>
      </c>
      <c r="J1756" s="5">
        <f t="shared" si="300"/>
        <v>2022</v>
      </c>
      <c r="K1756" s="5">
        <f t="shared" si="301"/>
        <v>14</v>
      </c>
      <c r="L1756" s="7">
        <f t="shared" si="302"/>
        <v>44575</v>
      </c>
      <c r="M1756" s="5" t="s">
        <v>2112</v>
      </c>
      <c r="U1756" s="5" t="s">
        <v>33</v>
      </c>
      <c r="V1756" s="5" t="str">
        <f t="shared" si="303"/>
        <v>clientes - varios</v>
      </c>
      <c r="W1756" s="5" t="str">
        <f t="shared" si="304"/>
        <v>CLIENTES - VARIOS</v>
      </c>
      <c r="X1756" s="5" t="str">
        <f t="shared" si="305"/>
        <v>Clientes - Varios</v>
      </c>
      <c r="Y1756" s="5">
        <v>99999999</v>
      </c>
      <c r="Z1756" s="5" t="s">
        <v>34</v>
      </c>
      <c r="AA1756" s="5" t="s">
        <v>35</v>
      </c>
      <c r="AD1756" s="5" t="s">
        <v>36</v>
      </c>
      <c r="AE1756" s="5">
        <v>508.47</v>
      </c>
      <c r="AF1756" s="5">
        <v>0</v>
      </c>
      <c r="AG1756" s="5">
        <v>91.53</v>
      </c>
      <c r="AH1756" s="5">
        <f t="shared" si="306"/>
        <v>600</v>
      </c>
    </row>
    <row r="1757" spans="1:34" x14ac:dyDescent="0.25">
      <c r="A1757" s="5">
        <v>1742</v>
      </c>
      <c r="B1757" s="5" t="s">
        <v>49</v>
      </c>
      <c r="C1757" s="5" t="s">
        <v>30</v>
      </c>
      <c r="D1757" s="5" t="s">
        <v>2175</v>
      </c>
      <c r="E1757" s="15" t="str">
        <f t="shared" si="307"/>
        <v>B003</v>
      </c>
      <c r="F1757" s="15" t="str">
        <f t="shared" si="297"/>
        <v>12347</v>
      </c>
      <c r="G1757" s="15" t="str">
        <f t="shared" si="298"/>
        <v>3-1</v>
      </c>
      <c r="H1757" s="5" t="s">
        <v>2112</v>
      </c>
      <c r="I1757" s="5">
        <f t="shared" si="299"/>
        <v>1</v>
      </c>
      <c r="J1757" s="5">
        <f t="shared" si="300"/>
        <v>2022</v>
      </c>
      <c r="K1757" s="5">
        <f t="shared" si="301"/>
        <v>14</v>
      </c>
      <c r="L1757" s="7">
        <f t="shared" si="302"/>
        <v>44575</v>
      </c>
      <c r="M1757" s="5" t="s">
        <v>2112</v>
      </c>
      <c r="U1757" s="5" t="s">
        <v>33</v>
      </c>
      <c r="V1757" s="5" t="str">
        <f t="shared" si="303"/>
        <v>clientes - varios</v>
      </c>
      <c r="W1757" s="5" t="str">
        <f t="shared" si="304"/>
        <v>CLIENTES - VARIOS</v>
      </c>
      <c r="X1757" s="5" t="str">
        <f t="shared" si="305"/>
        <v>Clientes - Varios</v>
      </c>
      <c r="Y1757" s="5">
        <v>99999999</v>
      </c>
      <c r="Z1757" s="5" t="s">
        <v>34</v>
      </c>
      <c r="AA1757" s="5" t="s">
        <v>35</v>
      </c>
      <c r="AD1757" s="5" t="s">
        <v>36</v>
      </c>
      <c r="AE1757" s="5">
        <v>508.47</v>
      </c>
      <c r="AF1757" s="5">
        <v>0</v>
      </c>
      <c r="AG1757" s="5">
        <v>91.53</v>
      </c>
      <c r="AH1757" s="5">
        <f t="shared" si="306"/>
        <v>600</v>
      </c>
    </row>
    <row r="1758" spans="1:34" x14ac:dyDescent="0.25">
      <c r="A1758" s="5">
        <v>1743</v>
      </c>
      <c r="B1758" s="5" t="s">
        <v>49</v>
      </c>
      <c r="C1758" s="5" t="s">
        <v>30</v>
      </c>
      <c r="D1758" s="5" t="s">
        <v>2176</v>
      </c>
      <c r="E1758" s="15" t="str">
        <f t="shared" si="307"/>
        <v>B003</v>
      </c>
      <c r="F1758" s="15" t="str">
        <f t="shared" si="297"/>
        <v>12346</v>
      </c>
      <c r="G1758" s="15" t="str">
        <f t="shared" si="298"/>
        <v>3-1</v>
      </c>
      <c r="H1758" s="5" t="s">
        <v>2112</v>
      </c>
      <c r="I1758" s="5">
        <f t="shared" si="299"/>
        <v>1</v>
      </c>
      <c r="J1758" s="5">
        <f t="shared" si="300"/>
        <v>2022</v>
      </c>
      <c r="K1758" s="5">
        <f t="shared" si="301"/>
        <v>14</v>
      </c>
      <c r="L1758" s="7">
        <f t="shared" si="302"/>
        <v>44575</v>
      </c>
      <c r="M1758" s="5" t="s">
        <v>2112</v>
      </c>
      <c r="U1758" s="5" t="s">
        <v>33</v>
      </c>
      <c r="V1758" s="5" t="str">
        <f t="shared" si="303"/>
        <v>clientes - varios</v>
      </c>
      <c r="W1758" s="5" t="str">
        <f t="shared" si="304"/>
        <v>CLIENTES - VARIOS</v>
      </c>
      <c r="X1758" s="5" t="str">
        <f t="shared" si="305"/>
        <v>Clientes - Varios</v>
      </c>
      <c r="Y1758" s="5">
        <v>99999999</v>
      </c>
      <c r="Z1758" s="5" t="s">
        <v>34</v>
      </c>
      <c r="AA1758" s="5" t="s">
        <v>35</v>
      </c>
      <c r="AD1758" s="5" t="s">
        <v>36</v>
      </c>
      <c r="AE1758" s="5">
        <v>508.47</v>
      </c>
      <c r="AF1758" s="5">
        <v>0</v>
      </c>
      <c r="AG1758" s="5">
        <v>91.53</v>
      </c>
      <c r="AH1758" s="5">
        <f t="shared" si="306"/>
        <v>600</v>
      </c>
    </row>
    <row r="1759" spans="1:34" x14ac:dyDescent="0.25">
      <c r="A1759" s="5">
        <v>1744</v>
      </c>
      <c r="B1759" s="5" t="s">
        <v>49</v>
      </c>
      <c r="C1759" s="5" t="s">
        <v>30</v>
      </c>
      <c r="D1759" s="5" t="s">
        <v>2177</v>
      </c>
      <c r="E1759" s="15" t="str">
        <f t="shared" si="307"/>
        <v>B003</v>
      </c>
      <c r="F1759" s="15" t="str">
        <f t="shared" si="297"/>
        <v>12345</v>
      </c>
      <c r="G1759" s="15" t="str">
        <f t="shared" si="298"/>
        <v>3-1</v>
      </c>
      <c r="H1759" s="5" t="s">
        <v>2112</v>
      </c>
      <c r="I1759" s="5">
        <f t="shared" si="299"/>
        <v>1</v>
      </c>
      <c r="J1759" s="5">
        <f t="shared" si="300"/>
        <v>2022</v>
      </c>
      <c r="K1759" s="5">
        <f t="shared" si="301"/>
        <v>14</v>
      </c>
      <c r="L1759" s="7">
        <f t="shared" si="302"/>
        <v>44575</v>
      </c>
      <c r="M1759" s="5" t="s">
        <v>2112</v>
      </c>
      <c r="U1759" s="5" t="s">
        <v>33</v>
      </c>
      <c r="V1759" s="5" t="str">
        <f t="shared" si="303"/>
        <v>clientes - varios</v>
      </c>
      <c r="W1759" s="5" t="str">
        <f t="shared" si="304"/>
        <v>CLIENTES - VARIOS</v>
      </c>
      <c r="X1759" s="5" t="str">
        <f t="shared" si="305"/>
        <v>Clientes - Varios</v>
      </c>
      <c r="Y1759" s="5">
        <v>99999999</v>
      </c>
      <c r="Z1759" s="5" t="s">
        <v>34</v>
      </c>
      <c r="AA1759" s="5" t="s">
        <v>35</v>
      </c>
      <c r="AD1759" s="5" t="s">
        <v>36</v>
      </c>
      <c r="AE1759" s="5">
        <v>508.47</v>
      </c>
      <c r="AF1759" s="5">
        <v>0</v>
      </c>
      <c r="AG1759" s="5">
        <v>91.53</v>
      </c>
      <c r="AH1759" s="5">
        <f t="shared" si="306"/>
        <v>600</v>
      </c>
    </row>
    <row r="1760" spans="1:34" x14ac:dyDescent="0.25">
      <c r="A1760" s="5">
        <v>1745</v>
      </c>
      <c r="B1760" s="5" t="s">
        <v>49</v>
      </c>
      <c r="C1760" s="5" t="s">
        <v>30</v>
      </c>
      <c r="D1760" s="5" t="s">
        <v>2178</v>
      </c>
      <c r="E1760" s="15" t="str">
        <f t="shared" si="307"/>
        <v>B003</v>
      </c>
      <c r="F1760" s="15" t="str">
        <f t="shared" si="297"/>
        <v>12344</v>
      </c>
      <c r="G1760" s="15" t="str">
        <f t="shared" si="298"/>
        <v>3-1</v>
      </c>
      <c r="H1760" s="5" t="s">
        <v>2112</v>
      </c>
      <c r="I1760" s="5">
        <f t="shared" si="299"/>
        <v>1</v>
      </c>
      <c r="J1760" s="5">
        <f t="shared" si="300"/>
        <v>2022</v>
      </c>
      <c r="K1760" s="5">
        <f t="shared" si="301"/>
        <v>14</v>
      </c>
      <c r="L1760" s="7">
        <f t="shared" si="302"/>
        <v>44575</v>
      </c>
      <c r="M1760" s="5" t="s">
        <v>2112</v>
      </c>
      <c r="U1760" s="5" t="s">
        <v>33</v>
      </c>
      <c r="V1760" s="5" t="str">
        <f t="shared" si="303"/>
        <v>clientes - varios</v>
      </c>
      <c r="W1760" s="5" t="str">
        <f t="shared" si="304"/>
        <v>CLIENTES - VARIOS</v>
      </c>
      <c r="X1760" s="5" t="str">
        <f t="shared" si="305"/>
        <v>Clientes - Varios</v>
      </c>
      <c r="Y1760" s="5">
        <v>99999999</v>
      </c>
      <c r="Z1760" s="5" t="s">
        <v>34</v>
      </c>
      <c r="AA1760" s="5" t="s">
        <v>35</v>
      </c>
      <c r="AD1760" s="5" t="s">
        <v>36</v>
      </c>
      <c r="AE1760" s="5">
        <v>508.47</v>
      </c>
      <c r="AF1760" s="5">
        <v>0</v>
      </c>
      <c r="AG1760" s="5">
        <v>91.53</v>
      </c>
      <c r="AH1760" s="5">
        <f t="shared" si="306"/>
        <v>600</v>
      </c>
    </row>
    <row r="1761" spans="1:34" x14ac:dyDescent="0.25">
      <c r="A1761" s="5">
        <v>1746</v>
      </c>
      <c r="B1761" s="5" t="s">
        <v>49</v>
      </c>
      <c r="C1761" s="5" t="s">
        <v>30</v>
      </c>
      <c r="D1761" s="5" t="s">
        <v>2179</v>
      </c>
      <c r="E1761" s="15" t="str">
        <f t="shared" si="307"/>
        <v>B003</v>
      </c>
      <c r="F1761" s="15" t="str">
        <f t="shared" si="297"/>
        <v>12343</v>
      </c>
      <c r="G1761" s="15" t="str">
        <f t="shared" si="298"/>
        <v>3-1</v>
      </c>
      <c r="H1761" s="5" t="s">
        <v>2112</v>
      </c>
      <c r="I1761" s="5">
        <f t="shared" si="299"/>
        <v>1</v>
      </c>
      <c r="J1761" s="5">
        <f t="shared" si="300"/>
        <v>2022</v>
      </c>
      <c r="K1761" s="5">
        <f t="shared" si="301"/>
        <v>14</v>
      </c>
      <c r="L1761" s="7">
        <f t="shared" si="302"/>
        <v>44575</v>
      </c>
      <c r="M1761" s="5" t="s">
        <v>2112</v>
      </c>
      <c r="U1761" s="5" t="s">
        <v>33</v>
      </c>
      <c r="V1761" s="5" t="str">
        <f t="shared" si="303"/>
        <v>clientes - varios</v>
      </c>
      <c r="W1761" s="5" t="str">
        <f t="shared" si="304"/>
        <v>CLIENTES - VARIOS</v>
      </c>
      <c r="X1761" s="5" t="str">
        <f t="shared" si="305"/>
        <v>Clientes - Varios</v>
      </c>
      <c r="Y1761" s="5">
        <v>99999999</v>
      </c>
      <c r="Z1761" s="5" t="s">
        <v>34</v>
      </c>
      <c r="AA1761" s="5" t="s">
        <v>35</v>
      </c>
      <c r="AD1761" s="5" t="s">
        <v>36</v>
      </c>
      <c r="AE1761" s="5">
        <v>508.47</v>
      </c>
      <c r="AF1761" s="5">
        <v>0</v>
      </c>
      <c r="AG1761" s="5">
        <v>91.53</v>
      </c>
      <c r="AH1761" s="5">
        <f t="shared" si="306"/>
        <v>600</v>
      </c>
    </row>
    <row r="1762" spans="1:34" x14ac:dyDescent="0.25">
      <c r="A1762" s="5">
        <v>1747</v>
      </c>
      <c r="B1762" s="5" t="s">
        <v>49</v>
      </c>
      <c r="C1762" s="5" t="s">
        <v>30</v>
      </c>
      <c r="D1762" s="5" t="s">
        <v>2180</v>
      </c>
      <c r="E1762" s="15" t="str">
        <f t="shared" si="307"/>
        <v>B003</v>
      </c>
      <c r="F1762" s="15" t="str">
        <f t="shared" si="297"/>
        <v>12342</v>
      </c>
      <c r="G1762" s="15" t="str">
        <f t="shared" si="298"/>
        <v>3-1</v>
      </c>
      <c r="H1762" s="5" t="s">
        <v>2112</v>
      </c>
      <c r="I1762" s="5">
        <f t="shared" si="299"/>
        <v>1</v>
      </c>
      <c r="J1762" s="5">
        <f t="shared" si="300"/>
        <v>2022</v>
      </c>
      <c r="K1762" s="5">
        <f t="shared" si="301"/>
        <v>14</v>
      </c>
      <c r="L1762" s="7">
        <f t="shared" si="302"/>
        <v>44575</v>
      </c>
      <c r="M1762" s="5" t="s">
        <v>2112</v>
      </c>
      <c r="U1762" s="5" t="s">
        <v>33</v>
      </c>
      <c r="V1762" s="5" t="str">
        <f t="shared" si="303"/>
        <v>clientes - varios</v>
      </c>
      <c r="W1762" s="5" t="str">
        <f t="shared" si="304"/>
        <v>CLIENTES - VARIOS</v>
      </c>
      <c r="X1762" s="5" t="str">
        <f t="shared" si="305"/>
        <v>Clientes - Varios</v>
      </c>
      <c r="Y1762" s="5">
        <v>99999999</v>
      </c>
      <c r="Z1762" s="5" t="s">
        <v>34</v>
      </c>
      <c r="AA1762" s="5" t="s">
        <v>35</v>
      </c>
      <c r="AD1762" s="5" t="s">
        <v>36</v>
      </c>
      <c r="AE1762" s="5">
        <v>508.47</v>
      </c>
      <c r="AF1762" s="5">
        <v>0</v>
      </c>
      <c r="AG1762" s="5">
        <v>91.53</v>
      </c>
      <c r="AH1762" s="5">
        <f t="shared" si="306"/>
        <v>600</v>
      </c>
    </row>
    <row r="1763" spans="1:34" x14ac:dyDescent="0.25">
      <c r="A1763" s="5">
        <v>1748</v>
      </c>
      <c r="B1763" s="5" t="s">
        <v>49</v>
      </c>
      <c r="C1763" s="5" t="s">
        <v>30</v>
      </c>
      <c r="D1763" s="5" t="s">
        <v>2181</v>
      </c>
      <c r="E1763" s="15" t="str">
        <f t="shared" si="307"/>
        <v>B003</v>
      </c>
      <c r="F1763" s="15" t="str">
        <f t="shared" si="297"/>
        <v>12341</v>
      </c>
      <c r="G1763" s="15" t="str">
        <f t="shared" si="298"/>
        <v>3-1</v>
      </c>
      <c r="H1763" s="5" t="s">
        <v>2112</v>
      </c>
      <c r="I1763" s="5">
        <f t="shared" si="299"/>
        <v>1</v>
      </c>
      <c r="J1763" s="5">
        <f t="shared" si="300"/>
        <v>2022</v>
      </c>
      <c r="K1763" s="5">
        <f t="shared" si="301"/>
        <v>14</v>
      </c>
      <c r="L1763" s="7">
        <f t="shared" si="302"/>
        <v>44575</v>
      </c>
      <c r="M1763" s="5" t="s">
        <v>2112</v>
      </c>
      <c r="U1763" s="5" t="s">
        <v>33</v>
      </c>
      <c r="V1763" s="5" t="str">
        <f t="shared" si="303"/>
        <v>clientes - varios</v>
      </c>
      <c r="W1763" s="5" t="str">
        <f t="shared" si="304"/>
        <v>CLIENTES - VARIOS</v>
      </c>
      <c r="X1763" s="5" t="str">
        <f t="shared" si="305"/>
        <v>Clientes - Varios</v>
      </c>
      <c r="Y1763" s="5">
        <v>99999999</v>
      </c>
      <c r="Z1763" s="5" t="s">
        <v>34</v>
      </c>
      <c r="AA1763" s="5" t="s">
        <v>35</v>
      </c>
      <c r="AD1763" s="5" t="s">
        <v>36</v>
      </c>
      <c r="AE1763" s="5">
        <v>508.47</v>
      </c>
      <c r="AF1763" s="5">
        <v>0</v>
      </c>
      <c r="AG1763" s="5">
        <v>91.53</v>
      </c>
      <c r="AH1763" s="5">
        <f t="shared" si="306"/>
        <v>600</v>
      </c>
    </row>
    <row r="1764" spans="1:34" x14ac:dyDescent="0.25">
      <c r="A1764" s="5">
        <v>1749</v>
      </c>
      <c r="B1764" s="5" t="s">
        <v>49</v>
      </c>
      <c r="C1764" s="5" t="s">
        <v>30</v>
      </c>
      <c r="D1764" s="5" t="s">
        <v>2182</v>
      </c>
      <c r="E1764" s="15" t="str">
        <f t="shared" si="307"/>
        <v>B003</v>
      </c>
      <c r="F1764" s="15" t="str">
        <f t="shared" si="297"/>
        <v>12340</v>
      </c>
      <c r="G1764" s="15" t="str">
        <f t="shared" si="298"/>
        <v>3-1</v>
      </c>
      <c r="H1764" s="5" t="s">
        <v>2112</v>
      </c>
      <c r="I1764" s="5">
        <f t="shared" si="299"/>
        <v>1</v>
      </c>
      <c r="J1764" s="5">
        <f t="shared" si="300"/>
        <v>2022</v>
      </c>
      <c r="K1764" s="5">
        <f t="shared" si="301"/>
        <v>14</v>
      </c>
      <c r="L1764" s="7">
        <f t="shared" si="302"/>
        <v>44575</v>
      </c>
      <c r="M1764" s="5" t="s">
        <v>2112</v>
      </c>
      <c r="U1764" s="5" t="s">
        <v>33</v>
      </c>
      <c r="V1764" s="5" t="str">
        <f t="shared" si="303"/>
        <v>clientes - varios</v>
      </c>
      <c r="W1764" s="5" t="str">
        <f t="shared" si="304"/>
        <v>CLIENTES - VARIOS</v>
      </c>
      <c r="X1764" s="5" t="str">
        <f t="shared" si="305"/>
        <v>Clientes - Varios</v>
      </c>
      <c r="Y1764" s="5">
        <v>99999999</v>
      </c>
      <c r="Z1764" s="5" t="s">
        <v>34</v>
      </c>
      <c r="AA1764" s="5" t="s">
        <v>35</v>
      </c>
      <c r="AD1764" s="5" t="s">
        <v>36</v>
      </c>
      <c r="AE1764" s="5">
        <v>508.47</v>
      </c>
      <c r="AF1764" s="5">
        <v>0</v>
      </c>
      <c r="AG1764" s="5">
        <v>91.53</v>
      </c>
      <c r="AH1764" s="5">
        <f t="shared" si="306"/>
        <v>600</v>
      </c>
    </row>
    <row r="1765" spans="1:34" x14ac:dyDescent="0.25">
      <c r="A1765" s="5">
        <v>1750</v>
      </c>
      <c r="B1765" s="5" t="s">
        <v>49</v>
      </c>
      <c r="C1765" s="5" t="s">
        <v>30</v>
      </c>
      <c r="D1765" s="5" t="s">
        <v>2183</v>
      </c>
      <c r="E1765" s="15" t="str">
        <f t="shared" si="307"/>
        <v>B003</v>
      </c>
      <c r="F1765" s="15" t="str">
        <f t="shared" si="297"/>
        <v>12339</v>
      </c>
      <c r="G1765" s="15" t="str">
        <f t="shared" si="298"/>
        <v>3-1</v>
      </c>
      <c r="H1765" s="5" t="s">
        <v>2112</v>
      </c>
      <c r="I1765" s="5">
        <f t="shared" si="299"/>
        <v>1</v>
      </c>
      <c r="J1765" s="5">
        <f t="shared" si="300"/>
        <v>2022</v>
      </c>
      <c r="K1765" s="5">
        <f t="shared" si="301"/>
        <v>14</v>
      </c>
      <c r="L1765" s="7">
        <f t="shared" si="302"/>
        <v>44575</v>
      </c>
      <c r="M1765" s="5" t="s">
        <v>2112</v>
      </c>
      <c r="U1765" s="5" t="s">
        <v>33</v>
      </c>
      <c r="V1765" s="5" t="str">
        <f t="shared" si="303"/>
        <v>clientes - varios</v>
      </c>
      <c r="W1765" s="5" t="str">
        <f t="shared" si="304"/>
        <v>CLIENTES - VARIOS</v>
      </c>
      <c r="X1765" s="5" t="str">
        <f t="shared" si="305"/>
        <v>Clientes - Varios</v>
      </c>
      <c r="Y1765" s="5">
        <v>99999999</v>
      </c>
      <c r="Z1765" s="5" t="s">
        <v>34</v>
      </c>
      <c r="AA1765" s="5" t="s">
        <v>35</v>
      </c>
      <c r="AD1765" s="5" t="s">
        <v>36</v>
      </c>
      <c r="AE1765" s="5">
        <v>508.47</v>
      </c>
      <c r="AF1765" s="5">
        <v>0</v>
      </c>
      <c r="AG1765" s="5">
        <v>91.53</v>
      </c>
      <c r="AH1765" s="5">
        <f t="shared" si="306"/>
        <v>600</v>
      </c>
    </row>
    <row r="1766" spans="1:34" x14ac:dyDescent="0.25">
      <c r="A1766" s="5">
        <v>1751</v>
      </c>
      <c r="B1766" s="5" t="s">
        <v>49</v>
      </c>
      <c r="C1766" s="5" t="s">
        <v>30</v>
      </c>
      <c r="D1766" s="5" t="s">
        <v>2184</v>
      </c>
      <c r="E1766" s="15" t="str">
        <f t="shared" si="307"/>
        <v>B003</v>
      </c>
      <c r="F1766" s="15" t="str">
        <f t="shared" si="297"/>
        <v>12338</v>
      </c>
      <c r="G1766" s="15" t="str">
        <f t="shared" si="298"/>
        <v>3-1</v>
      </c>
      <c r="H1766" s="5" t="s">
        <v>2112</v>
      </c>
      <c r="I1766" s="5">
        <f t="shared" si="299"/>
        <v>1</v>
      </c>
      <c r="J1766" s="5">
        <f t="shared" si="300"/>
        <v>2022</v>
      </c>
      <c r="K1766" s="5">
        <f t="shared" si="301"/>
        <v>14</v>
      </c>
      <c r="L1766" s="7">
        <f t="shared" si="302"/>
        <v>44575</v>
      </c>
      <c r="M1766" s="5" t="s">
        <v>2112</v>
      </c>
      <c r="U1766" s="5" t="s">
        <v>33</v>
      </c>
      <c r="V1766" s="5" t="str">
        <f t="shared" si="303"/>
        <v>clientes - varios</v>
      </c>
      <c r="W1766" s="5" t="str">
        <f t="shared" si="304"/>
        <v>CLIENTES - VARIOS</v>
      </c>
      <c r="X1766" s="5" t="str">
        <f t="shared" si="305"/>
        <v>Clientes - Varios</v>
      </c>
      <c r="Y1766" s="5">
        <v>99999999</v>
      </c>
      <c r="Z1766" s="5" t="s">
        <v>34</v>
      </c>
      <c r="AA1766" s="5" t="s">
        <v>35</v>
      </c>
      <c r="AD1766" s="5" t="s">
        <v>36</v>
      </c>
      <c r="AE1766" s="5">
        <v>508.47</v>
      </c>
      <c r="AF1766" s="5">
        <v>0</v>
      </c>
      <c r="AG1766" s="5">
        <v>91.53</v>
      </c>
      <c r="AH1766" s="5">
        <f t="shared" si="306"/>
        <v>600</v>
      </c>
    </row>
    <row r="1767" spans="1:34" x14ac:dyDescent="0.25">
      <c r="A1767" s="5">
        <v>1752</v>
      </c>
      <c r="B1767" s="5" t="s">
        <v>49</v>
      </c>
      <c r="C1767" s="5" t="s">
        <v>30</v>
      </c>
      <c r="D1767" s="5" t="s">
        <v>2185</v>
      </c>
      <c r="E1767" s="15" t="str">
        <f t="shared" si="307"/>
        <v>B003</v>
      </c>
      <c r="F1767" s="15" t="str">
        <f t="shared" si="297"/>
        <v>12337</v>
      </c>
      <c r="G1767" s="15" t="str">
        <f t="shared" si="298"/>
        <v>3-1</v>
      </c>
      <c r="H1767" s="5" t="s">
        <v>2112</v>
      </c>
      <c r="I1767" s="5">
        <f t="shared" si="299"/>
        <v>1</v>
      </c>
      <c r="J1767" s="5">
        <f t="shared" si="300"/>
        <v>2022</v>
      </c>
      <c r="K1767" s="5">
        <f t="shared" si="301"/>
        <v>14</v>
      </c>
      <c r="L1767" s="7">
        <f t="shared" si="302"/>
        <v>44575</v>
      </c>
      <c r="M1767" s="5" t="s">
        <v>2112</v>
      </c>
      <c r="U1767" s="5" t="s">
        <v>33</v>
      </c>
      <c r="V1767" s="5" t="str">
        <f t="shared" si="303"/>
        <v>clientes - varios</v>
      </c>
      <c r="W1767" s="5" t="str">
        <f t="shared" si="304"/>
        <v>CLIENTES - VARIOS</v>
      </c>
      <c r="X1767" s="5" t="str">
        <f t="shared" si="305"/>
        <v>Clientes - Varios</v>
      </c>
      <c r="Y1767" s="5">
        <v>99999999</v>
      </c>
      <c r="Z1767" s="5" t="s">
        <v>34</v>
      </c>
      <c r="AA1767" s="5" t="s">
        <v>35</v>
      </c>
      <c r="AD1767" s="5" t="s">
        <v>36</v>
      </c>
      <c r="AE1767" s="5">
        <v>423.73</v>
      </c>
      <c r="AF1767" s="5">
        <v>0</v>
      </c>
      <c r="AG1767" s="5">
        <v>76.27</v>
      </c>
      <c r="AH1767" s="5">
        <f t="shared" si="306"/>
        <v>500</v>
      </c>
    </row>
    <row r="1768" spans="1:34" x14ac:dyDescent="0.25">
      <c r="A1768" s="5">
        <v>1753</v>
      </c>
      <c r="B1768" s="5" t="s">
        <v>49</v>
      </c>
      <c r="C1768" s="5" t="s">
        <v>30</v>
      </c>
      <c r="D1768" s="5" t="s">
        <v>2186</v>
      </c>
      <c r="E1768" s="15" t="str">
        <f t="shared" si="307"/>
        <v>B003</v>
      </c>
      <c r="F1768" s="15" t="str">
        <f t="shared" si="297"/>
        <v>12336</v>
      </c>
      <c r="G1768" s="15" t="str">
        <f t="shared" si="298"/>
        <v>3-1</v>
      </c>
      <c r="H1768" s="5" t="s">
        <v>2112</v>
      </c>
      <c r="I1768" s="5">
        <f t="shared" si="299"/>
        <v>1</v>
      </c>
      <c r="J1768" s="5">
        <f t="shared" si="300"/>
        <v>2022</v>
      </c>
      <c r="K1768" s="5">
        <f t="shared" si="301"/>
        <v>14</v>
      </c>
      <c r="L1768" s="7">
        <f t="shared" si="302"/>
        <v>44575</v>
      </c>
      <c r="M1768" s="5" t="s">
        <v>2112</v>
      </c>
      <c r="U1768" s="5" t="s">
        <v>33</v>
      </c>
      <c r="V1768" s="5" t="str">
        <f t="shared" si="303"/>
        <v>clientes - varios</v>
      </c>
      <c r="W1768" s="5" t="str">
        <f t="shared" si="304"/>
        <v>CLIENTES - VARIOS</v>
      </c>
      <c r="X1768" s="5" t="str">
        <f t="shared" si="305"/>
        <v>Clientes - Varios</v>
      </c>
      <c r="Y1768" s="5">
        <v>99999999</v>
      </c>
      <c r="Z1768" s="5" t="s">
        <v>34</v>
      </c>
      <c r="AA1768" s="5" t="s">
        <v>35</v>
      </c>
      <c r="AD1768" s="5" t="s">
        <v>36</v>
      </c>
      <c r="AE1768" s="5">
        <v>423.73</v>
      </c>
      <c r="AF1768" s="5">
        <v>0</v>
      </c>
      <c r="AG1768" s="5">
        <v>76.27</v>
      </c>
      <c r="AH1768" s="5">
        <f t="shared" si="306"/>
        <v>500</v>
      </c>
    </row>
    <row r="1769" spans="1:34" x14ac:dyDescent="0.25">
      <c r="A1769" s="5">
        <v>1754</v>
      </c>
      <c r="B1769" s="5" t="s">
        <v>49</v>
      </c>
      <c r="C1769" s="5" t="s">
        <v>30</v>
      </c>
      <c r="D1769" s="5" t="s">
        <v>2187</v>
      </c>
      <c r="E1769" s="15" t="str">
        <f t="shared" si="307"/>
        <v>B003</v>
      </c>
      <c r="F1769" s="15" t="str">
        <f t="shared" si="297"/>
        <v>12335</v>
      </c>
      <c r="G1769" s="15" t="str">
        <f t="shared" si="298"/>
        <v>3-1</v>
      </c>
      <c r="H1769" s="5" t="s">
        <v>2112</v>
      </c>
      <c r="I1769" s="5">
        <f t="shared" si="299"/>
        <v>1</v>
      </c>
      <c r="J1769" s="5">
        <f t="shared" si="300"/>
        <v>2022</v>
      </c>
      <c r="K1769" s="5">
        <f t="shared" si="301"/>
        <v>14</v>
      </c>
      <c r="L1769" s="7">
        <f t="shared" si="302"/>
        <v>44575</v>
      </c>
      <c r="M1769" s="5" t="s">
        <v>2112</v>
      </c>
      <c r="U1769" s="5" t="s">
        <v>33</v>
      </c>
      <c r="V1769" s="5" t="str">
        <f t="shared" si="303"/>
        <v>clientes - varios</v>
      </c>
      <c r="W1769" s="5" t="str">
        <f t="shared" si="304"/>
        <v>CLIENTES - VARIOS</v>
      </c>
      <c r="X1769" s="5" t="str">
        <f t="shared" si="305"/>
        <v>Clientes - Varios</v>
      </c>
      <c r="Y1769" s="5">
        <v>99999999</v>
      </c>
      <c r="Z1769" s="5" t="s">
        <v>34</v>
      </c>
      <c r="AA1769" s="5" t="s">
        <v>35</v>
      </c>
      <c r="AD1769" s="5" t="s">
        <v>36</v>
      </c>
      <c r="AE1769" s="5">
        <v>423.73</v>
      </c>
      <c r="AF1769" s="5">
        <v>0</v>
      </c>
      <c r="AG1769" s="5">
        <v>76.27</v>
      </c>
      <c r="AH1769" s="5">
        <f t="shared" si="306"/>
        <v>500</v>
      </c>
    </row>
    <row r="1770" spans="1:34" x14ac:dyDescent="0.25">
      <c r="A1770" s="5">
        <v>1755</v>
      </c>
      <c r="B1770" s="5" t="s">
        <v>49</v>
      </c>
      <c r="C1770" s="5" t="s">
        <v>30</v>
      </c>
      <c r="D1770" s="5" t="s">
        <v>2188</v>
      </c>
      <c r="E1770" s="15" t="str">
        <f t="shared" si="307"/>
        <v>B003</v>
      </c>
      <c r="F1770" s="15" t="str">
        <f t="shared" si="297"/>
        <v>12334</v>
      </c>
      <c r="G1770" s="15" t="str">
        <f t="shared" si="298"/>
        <v>3-1</v>
      </c>
      <c r="H1770" s="5" t="s">
        <v>2112</v>
      </c>
      <c r="I1770" s="5">
        <f t="shared" si="299"/>
        <v>1</v>
      </c>
      <c r="J1770" s="5">
        <f t="shared" si="300"/>
        <v>2022</v>
      </c>
      <c r="K1770" s="5">
        <f t="shared" si="301"/>
        <v>14</v>
      </c>
      <c r="L1770" s="7">
        <f t="shared" si="302"/>
        <v>44575</v>
      </c>
      <c r="M1770" s="5" t="s">
        <v>2112</v>
      </c>
      <c r="U1770" s="5" t="s">
        <v>33</v>
      </c>
      <c r="V1770" s="5" t="str">
        <f t="shared" si="303"/>
        <v>clientes - varios</v>
      </c>
      <c r="W1770" s="5" t="str">
        <f t="shared" si="304"/>
        <v>CLIENTES - VARIOS</v>
      </c>
      <c r="X1770" s="5" t="str">
        <f t="shared" si="305"/>
        <v>Clientes - Varios</v>
      </c>
      <c r="Y1770" s="5">
        <v>99999999</v>
      </c>
      <c r="Z1770" s="5" t="s">
        <v>34</v>
      </c>
      <c r="AA1770" s="5" t="s">
        <v>35</v>
      </c>
      <c r="AD1770" s="5" t="s">
        <v>36</v>
      </c>
      <c r="AE1770" s="5">
        <v>423.73</v>
      </c>
      <c r="AF1770" s="5">
        <v>0</v>
      </c>
      <c r="AG1770" s="5">
        <v>76.27</v>
      </c>
      <c r="AH1770" s="5">
        <f t="shared" si="306"/>
        <v>500</v>
      </c>
    </row>
    <row r="1771" spans="1:34" x14ac:dyDescent="0.25">
      <c r="A1771" s="5">
        <v>1756</v>
      </c>
      <c r="B1771" s="5" t="s">
        <v>49</v>
      </c>
      <c r="C1771" s="5" t="s">
        <v>30</v>
      </c>
      <c r="D1771" s="5" t="s">
        <v>2189</v>
      </c>
      <c r="E1771" s="15" t="str">
        <f t="shared" si="307"/>
        <v>B003</v>
      </c>
      <c r="F1771" s="15" t="str">
        <f t="shared" si="297"/>
        <v>12333</v>
      </c>
      <c r="G1771" s="15" t="str">
        <f t="shared" si="298"/>
        <v>3-1</v>
      </c>
      <c r="H1771" s="5" t="s">
        <v>2112</v>
      </c>
      <c r="I1771" s="5">
        <f t="shared" si="299"/>
        <v>1</v>
      </c>
      <c r="J1771" s="5">
        <f t="shared" si="300"/>
        <v>2022</v>
      </c>
      <c r="K1771" s="5">
        <f t="shared" si="301"/>
        <v>14</v>
      </c>
      <c r="L1771" s="7">
        <f t="shared" si="302"/>
        <v>44575</v>
      </c>
      <c r="M1771" s="5" t="s">
        <v>2112</v>
      </c>
      <c r="U1771" s="5" t="s">
        <v>33</v>
      </c>
      <c r="V1771" s="5" t="str">
        <f t="shared" si="303"/>
        <v>clientes - varios</v>
      </c>
      <c r="W1771" s="5" t="str">
        <f t="shared" si="304"/>
        <v>CLIENTES - VARIOS</v>
      </c>
      <c r="X1771" s="5" t="str">
        <f t="shared" si="305"/>
        <v>Clientes - Varios</v>
      </c>
      <c r="Y1771" s="5">
        <v>99999999</v>
      </c>
      <c r="Z1771" s="5" t="s">
        <v>34</v>
      </c>
      <c r="AA1771" s="5" t="s">
        <v>35</v>
      </c>
      <c r="AD1771" s="5" t="s">
        <v>36</v>
      </c>
      <c r="AE1771" s="5">
        <v>423.73</v>
      </c>
      <c r="AF1771" s="5">
        <v>0</v>
      </c>
      <c r="AG1771" s="5">
        <v>76.27</v>
      </c>
      <c r="AH1771" s="5">
        <f t="shared" si="306"/>
        <v>500</v>
      </c>
    </row>
    <row r="1772" spans="1:34" x14ac:dyDescent="0.25">
      <c r="A1772" s="5">
        <v>1757</v>
      </c>
      <c r="B1772" s="5" t="s">
        <v>49</v>
      </c>
      <c r="C1772" s="5" t="s">
        <v>30</v>
      </c>
      <c r="D1772" s="5" t="s">
        <v>2190</v>
      </c>
      <c r="E1772" s="15" t="str">
        <f t="shared" si="307"/>
        <v>B003</v>
      </c>
      <c r="F1772" s="15" t="str">
        <f t="shared" si="297"/>
        <v>12332</v>
      </c>
      <c r="G1772" s="15" t="str">
        <f t="shared" si="298"/>
        <v>3-1</v>
      </c>
      <c r="H1772" s="5" t="s">
        <v>2112</v>
      </c>
      <c r="I1772" s="5">
        <f t="shared" si="299"/>
        <v>1</v>
      </c>
      <c r="J1772" s="5">
        <f t="shared" si="300"/>
        <v>2022</v>
      </c>
      <c r="K1772" s="5">
        <f t="shared" si="301"/>
        <v>14</v>
      </c>
      <c r="L1772" s="7">
        <f t="shared" si="302"/>
        <v>44575</v>
      </c>
      <c r="M1772" s="5" t="s">
        <v>2112</v>
      </c>
      <c r="U1772" s="5" t="s">
        <v>33</v>
      </c>
      <c r="V1772" s="5" t="str">
        <f t="shared" si="303"/>
        <v>clientes - varios</v>
      </c>
      <c r="W1772" s="5" t="str">
        <f t="shared" si="304"/>
        <v>CLIENTES - VARIOS</v>
      </c>
      <c r="X1772" s="5" t="str">
        <f t="shared" si="305"/>
        <v>Clientes - Varios</v>
      </c>
      <c r="Y1772" s="5">
        <v>99999999</v>
      </c>
      <c r="Z1772" s="5" t="s">
        <v>34</v>
      </c>
      <c r="AA1772" s="5" t="s">
        <v>35</v>
      </c>
      <c r="AD1772" s="5" t="s">
        <v>36</v>
      </c>
      <c r="AE1772" s="5">
        <v>423.73</v>
      </c>
      <c r="AF1772" s="5">
        <v>0</v>
      </c>
      <c r="AG1772" s="5">
        <v>76.27</v>
      </c>
      <c r="AH1772" s="5">
        <f t="shared" si="306"/>
        <v>500</v>
      </c>
    </row>
    <row r="1773" spans="1:34" x14ac:dyDescent="0.25">
      <c r="A1773" s="5">
        <v>1758</v>
      </c>
      <c r="B1773" s="5" t="s">
        <v>49</v>
      </c>
      <c r="C1773" s="5" t="s">
        <v>30</v>
      </c>
      <c r="D1773" s="5" t="s">
        <v>2191</v>
      </c>
      <c r="E1773" s="15" t="str">
        <f t="shared" si="307"/>
        <v>B003</v>
      </c>
      <c r="F1773" s="15" t="str">
        <f t="shared" si="297"/>
        <v>12331</v>
      </c>
      <c r="G1773" s="15" t="str">
        <f t="shared" si="298"/>
        <v>3-1</v>
      </c>
      <c r="H1773" s="5" t="s">
        <v>2112</v>
      </c>
      <c r="I1773" s="5">
        <f t="shared" si="299"/>
        <v>1</v>
      </c>
      <c r="J1773" s="5">
        <f t="shared" si="300"/>
        <v>2022</v>
      </c>
      <c r="K1773" s="5">
        <f t="shared" si="301"/>
        <v>14</v>
      </c>
      <c r="L1773" s="7">
        <f t="shared" si="302"/>
        <v>44575</v>
      </c>
      <c r="M1773" s="5" t="s">
        <v>2112</v>
      </c>
      <c r="U1773" s="5" t="s">
        <v>33</v>
      </c>
      <c r="V1773" s="5" t="str">
        <f t="shared" si="303"/>
        <v>clientes - varios</v>
      </c>
      <c r="W1773" s="5" t="str">
        <f t="shared" si="304"/>
        <v>CLIENTES - VARIOS</v>
      </c>
      <c r="X1773" s="5" t="str">
        <f t="shared" si="305"/>
        <v>Clientes - Varios</v>
      </c>
      <c r="Y1773" s="5">
        <v>99999999</v>
      </c>
      <c r="Z1773" s="5" t="s">
        <v>34</v>
      </c>
      <c r="AA1773" s="5" t="s">
        <v>35</v>
      </c>
      <c r="AD1773" s="5" t="s">
        <v>36</v>
      </c>
      <c r="AE1773" s="5">
        <v>423.73</v>
      </c>
      <c r="AF1773" s="5">
        <v>0</v>
      </c>
      <c r="AG1773" s="5">
        <v>76.27</v>
      </c>
      <c r="AH1773" s="5">
        <f t="shared" si="306"/>
        <v>500</v>
      </c>
    </row>
    <row r="1774" spans="1:34" x14ac:dyDescent="0.25">
      <c r="A1774" s="5">
        <v>1759</v>
      </c>
      <c r="B1774" s="5" t="s">
        <v>49</v>
      </c>
      <c r="C1774" s="5" t="s">
        <v>30</v>
      </c>
      <c r="D1774" s="5" t="s">
        <v>2192</v>
      </c>
      <c r="E1774" s="15" t="str">
        <f t="shared" si="307"/>
        <v>B003</v>
      </c>
      <c r="F1774" s="15" t="str">
        <f t="shared" si="297"/>
        <v>12330</v>
      </c>
      <c r="G1774" s="15" t="str">
        <f t="shared" si="298"/>
        <v>3-1</v>
      </c>
      <c r="H1774" s="5" t="s">
        <v>2112</v>
      </c>
      <c r="I1774" s="5">
        <f t="shared" si="299"/>
        <v>1</v>
      </c>
      <c r="J1774" s="5">
        <f t="shared" si="300"/>
        <v>2022</v>
      </c>
      <c r="K1774" s="5">
        <f t="shared" si="301"/>
        <v>14</v>
      </c>
      <c r="L1774" s="7">
        <f t="shared" si="302"/>
        <v>44575</v>
      </c>
      <c r="M1774" s="5" t="s">
        <v>2112</v>
      </c>
      <c r="U1774" s="5" t="s">
        <v>33</v>
      </c>
      <c r="V1774" s="5" t="str">
        <f t="shared" si="303"/>
        <v>clientes - varios</v>
      </c>
      <c r="W1774" s="5" t="str">
        <f t="shared" si="304"/>
        <v>CLIENTES - VARIOS</v>
      </c>
      <c r="X1774" s="5" t="str">
        <f t="shared" si="305"/>
        <v>Clientes - Varios</v>
      </c>
      <c r="Y1774" s="5">
        <v>99999999</v>
      </c>
      <c r="Z1774" s="5" t="s">
        <v>34</v>
      </c>
      <c r="AA1774" s="5" t="s">
        <v>35</v>
      </c>
      <c r="AD1774" s="5" t="s">
        <v>36</v>
      </c>
      <c r="AE1774" s="5">
        <v>423.73</v>
      </c>
      <c r="AF1774" s="5">
        <v>0</v>
      </c>
      <c r="AG1774" s="5">
        <v>76.27</v>
      </c>
      <c r="AH1774" s="5">
        <f t="shared" si="306"/>
        <v>500</v>
      </c>
    </row>
    <row r="1775" spans="1:34" x14ac:dyDescent="0.25">
      <c r="A1775" s="5">
        <v>1760</v>
      </c>
      <c r="B1775" s="5" t="s">
        <v>49</v>
      </c>
      <c r="C1775" s="5" t="s">
        <v>30</v>
      </c>
      <c r="D1775" s="5" t="s">
        <v>2193</v>
      </c>
      <c r="E1775" s="15" t="str">
        <f t="shared" si="307"/>
        <v>B003</v>
      </c>
      <c r="F1775" s="15" t="str">
        <f t="shared" si="297"/>
        <v>12329</v>
      </c>
      <c r="G1775" s="15" t="str">
        <f t="shared" si="298"/>
        <v>3-1</v>
      </c>
      <c r="H1775" s="5" t="s">
        <v>2112</v>
      </c>
      <c r="I1775" s="5">
        <f t="shared" si="299"/>
        <v>1</v>
      </c>
      <c r="J1775" s="5">
        <f t="shared" si="300"/>
        <v>2022</v>
      </c>
      <c r="K1775" s="5">
        <f t="shared" si="301"/>
        <v>14</v>
      </c>
      <c r="L1775" s="7">
        <f t="shared" si="302"/>
        <v>44575</v>
      </c>
      <c r="M1775" s="5" t="s">
        <v>2112</v>
      </c>
      <c r="U1775" s="5" t="s">
        <v>33</v>
      </c>
      <c r="V1775" s="5" t="str">
        <f t="shared" si="303"/>
        <v>clientes - varios</v>
      </c>
      <c r="W1775" s="5" t="str">
        <f t="shared" si="304"/>
        <v>CLIENTES - VARIOS</v>
      </c>
      <c r="X1775" s="5" t="str">
        <f t="shared" si="305"/>
        <v>Clientes - Varios</v>
      </c>
      <c r="Y1775" s="5">
        <v>99999999</v>
      </c>
      <c r="Z1775" s="5" t="s">
        <v>34</v>
      </c>
      <c r="AA1775" s="5" t="s">
        <v>35</v>
      </c>
      <c r="AD1775" s="5" t="s">
        <v>36</v>
      </c>
      <c r="AE1775" s="5">
        <v>423.73</v>
      </c>
      <c r="AF1775" s="5">
        <v>0</v>
      </c>
      <c r="AG1775" s="5">
        <v>76.27</v>
      </c>
      <c r="AH1775" s="5">
        <f t="shared" si="306"/>
        <v>500</v>
      </c>
    </row>
    <row r="1776" spans="1:34" x14ac:dyDescent="0.25">
      <c r="A1776" s="5">
        <v>1761</v>
      </c>
      <c r="B1776" s="5" t="s">
        <v>49</v>
      </c>
      <c r="C1776" s="5" t="s">
        <v>30</v>
      </c>
      <c r="D1776" s="5" t="s">
        <v>2194</v>
      </c>
      <c r="E1776" s="15" t="str">
        <f t="shared" si="307"/>
        <v>B003</v>
      </c>
      <c r="F1776" s="15" t="str">
        <f t="shared" si="297"/>
        <v>12328</v>
      </c>
      <c r="G1776" s="15" t="str">
        <f t="shared" si="298"/>
        <v>3-1</v>
      </c>
      <c r="H1776" s="5" t="s">
        <v>2112</v>
      </c>
      <c r="I1776" s="5">
        <f t="shared" si="299"/>
        <v>1</v>
      </c>
      <c r="J1776" s="5">
        <f t="shared" si="300"/>
        <v>2022</v>
      </c>
      <c r="K1776" s="5">
        <f t="shared" si="301"/>
        <v>14</v>
      </c>
      <c r="L1776" s="7">
        <f t="shared" si="302"/>
        <v>44575</v>
      </c>
      <c r="M1776" s="5" t="s">
        <v>2112</v>
      </c>
      <c r="U1776" s="5" t="s">
        <v>33</v>
      </c>
      <c r="V1776" s="5" t="str">
        <f t="shared" si="303"/>
        <v>clientes - varios</v>
      </c>
      <c r="W1776" s="5" t="str">
        <f t="shared" si="304"/>
        <v>CLIENTES - VARIOS</v>
      </c>
      <c r="X1776" s="5" t="str">
        <f t="shared" si="305"/>
        <v>Clientes - Varios</v>
      </c>
      <c r="Y1776" s="5">
        <v>99999999</v>
      </c>
      <c r="Z1776" s="5" t="s">
        <v>34</v>
      </c>
      <c r="AA1776" s="5" t="s">
        <v>35</v>
      </c>
      <c r="AD1776" s="5" t="s">
        <v>36</v>
      </c>
      <c r="AE1776" s="5">
        <v>466.1</v>
      </c>
      <c r="AF1776" s="5">
        <v>0</v>
      </c>
      <c r="AG1776" s="5">
        <v>83.9</v>
      </c>
      <c r="AH1776" s="5">
        <f t="shared" si="306"/>
        <v>550</v>
      </c>
    </row>
    <row r="1777" spans="1:34" x14ac:dyDescent="0.25">
      <c r="A1777" s="5">
        <v>1762</v>
      </c>
      <c r="B1777" s="5" t="s">
        <v>29</v>
      </c>
      <c r="C1777" s="5" t="s">
        <v>30</v>
      </c>
      <c r="D1777" s="5" t="s">
        <v>2195</v>
      </c>
      <c r="E1777" s="15" t="str">
        <f t="shared" si="307"/>
        <v>B001</v>
      </c>
      <c r="F1777" s="15" t="str">
        <f t="shared" si="297"/>
        <v>16847</v>
      </c>
      <c r="G1777" s="15" t="str">
        <f t="shared" si="298"/>
        <v>1-1</v>
      </c>
      <c r="H1777" s="5" t="s">
        <v>2112</v>
      </c>
      <c r="I1777" s="5">
        <f t="shared" si="299"/>
        <v>1</v>
      </c>
      <c r="J1777" s="5">
        <f t="shared" si="300"/>
        <v>2022</v>
      </c>
      <c r="K1777" s="5">
        <f t="shared" si="301"/>
        <v>14</v>
      </c>
      <c r="L1777" s="7">
        <f t="shared" si="302"/>
        <v>44575</v>
      </c>
      <c r="M1777" s="5" t="s">
        <v>2112</v>
      </c>
      <c r="U1777" s="5" t="s">
        <v>33</v>
      </c>
      <c r="V1777" s="5" t="str">
        <f t="shared" si="303"/>
        <v>clientes - varios</v>
      </c>
      <c r="W1777" s="5" t="str">
        <f t="shared" si="304"/>
        <v>CLIENTES - VARIOS</v>
      </c>
      <c r="X1777" s="5" t="str">
        <f t="shared" si="305"/>
        <v>Clientes - Varios</v>
      </c>
      <c r="Y1777" s="5">
        <v>99999999</v>
      </c>
      <c r="Z1777" s="5" t="s">
        <v>34</v>
      </c>
      <c r="AA1777" s="5" t="s">
        <v>35</v>
      </c>
      <c r="AD1777" s="5" t="s">
        <v>36</v>
      </c>
      <c r="AE1777" s="5">
        <v>101.69</v>
      </c>
      <c r="AF1777" s="5">
        <v>0</v>
      </c>
      <c r="AG1777" s="5">
        <v>18.309999999999999</v>
      </c>
      <c r="AH1777" s="5">
        <f t="shared" si="306"/>
        <v>120</v>
      </c>
    </row>
    <row r="1778" spans="1:34" x14ac:dyDescent="0.25">
      <c r="A1778" s="5">
        <v>1763</v>
      </c>
      <c r="B1778" s="5" t="s">
        <v>29</v>
      </c>
      <c r="C1778" s="5" t="s">
        <v>38</v>
      </c>
      <c r="D1778" s="5" t="s">
        <v>2196</v>
      </c>
      <c r="E1778" s="15" t="str">
        <f t="shared" si="307"/>
        <v>F001</v>
      </c>
      <c r="F1778" s="15" t="str">
        <f t="shared" si="297"/>
        <v>8132</v>
      </c>
      <c r="G1778" s="15" t="str">
        <f t="shared" si="298"/>
        <v>1-8</v>
      </c>
      <c r="H1778" s="5" t="s">
        <v>2112</v>
      </c>
      <c r="I1778" s="5">
        <f t="shared" si="299"/>
        <v>1</v>
      </c>
      <c r="J1778" s="5">
        <f t="shared" si="300"/>
        <v>2022</v>
      </c>
      <c r="K1778" s="5">
        <f t="shared" si="301"/>
        <v>14</v>
      </c>
      <c r="L1778" s="7">
        <f t="shared" si="302"/>
        <v>44575</v>
      </c>
      <c r="M1778" s="5" t="s">
        <v>2112</v>
      </c>
      <c r="R1778" s="5" t="s">
        <v>395</v>
      </c>
      <c r="S1778" s="5" t="s">
        <v>168</v>
      </c>
      <c r="T1778" s="5" t="s">
        <v>169</v>
      </c>
      <c r="U1778" s="5" t="s">
        <v>396</v>
      </c>
      <c r="V1778" s="5" t="str">
        <f t="shared" si="303"/>
        <v>transportes pasamayo s r ltda</v>
      </c>
      <c r="W1778" s="5" t="str">
        <f t="shared" si="304"/>
        <v>TRANSPORTES PASAMAYO S R LTDA</v>
      </c>
      <c r="X1778" s="5" t="str">
        <f t="shared" si="305"/>
        <v>Transportes Pasamayo S R Ltda</v>
      </c>
      <c r="Y1778" s="5">
        <v>20225171719</v>
      </c>
      <c r="Z1778" s="5" t="s">
        <v>34</v>
      </c>
      <c r="AA1778" s="5" t="s">
        <v>35</v>
      </c>
      <c r="AD1778" s="5" t="s">
        <v>36</v>
      </c>
      <c r="AE1778" s="5">
        <v>110.17</v>
      </c>
      <c r="AF1778" s="5">
        <v>0</v>
      </c>
      <c r="AG1778" s="5">
        <v>19.829999999999998</v>
      </c>
      <c r="AH1778" s="5">
        <f t="shared" si="306"/>
        <v>130</v>
      </c>
    </row>
    <row r="1779" spans="1:34" x14ac:dyDescent="0.25">
      <c r="A1779" s="5">
        <v>1764</v>
      </c>
      <c r="B1779" s="5" t="s">
        <v>29</v>
      </c>
      <c r="C1779" s="5" t="s">
        <v>38</v>
      </c>
      <c r="D1779" s="5" t="s">
        <v>2197</v>
      </c>
      <c r="E1779" s="15" t="str">
        <f t="shared" si="307"/>
        <v>F001</v>
      </c>
      <c r="F1779" s="15" t="str">
        <f t="shared" si="297"/>
        <v>8131</v>
      </c>
      <c r="G1779" s="15" t="str">
        <f t="shared" si="298"/>
        <v>1-8</v>
      </c>
      <c r="H1779" s="5" t="s">
        <v>2198</v>
      </c>
      <c r="I1779" s="5">
        <f t="shared" si="299"/>
        <v>1</v>
      </c>
      <c r="J1779" s="5">
        <f t="shared" si="300"/>
        <v>2022</v>
      </c>
      <c r="K1779" s="5">
        <f t="shared" si="301"/>
        <v>13</v>
      </c>
      <c r="L1779" s="7">
        <f t="shared" si="302"/>
        <v>44574</v>
      </c>
      <c r="M1779" s="5" t="s">
        <v>2198</v>
      </c>
      <c r="R1779" s="5" t="s">
        <v>865</v>
      </c>
      <c r="S1779" s="5" t="s">
        <v>389</v>
      </c>
      <c r="T1779" s="5" t="s">
        <v>865</v>
      </c>
      <c r="U1779" s="5" t="s">
        <v>2199</v>
      </c>
      <c r="V1779" s="5" t="str">
        <f t="shared" si="303"/>
        <v>ceres peru sociedad anonima</v>
      </c>
      <c r="W1779" s="5" t="str">
        <f t="shared" si="304"/>
        <v>CERES PERU SOCIEDAD ANONIMA</v>
      </c>
      <c r="X1779" s="5" t="str">
        <f t="shared" si="305"/>
        <v>Ceres Peru Sociedad Anonima</v>
      </c>
      <c r="Y1779" s="5">
        <v>20483919159</v>
      </c>
      <c r="Z1779" s="5" t="s">
        <v>34</v>
      </c>
      <c r="AA1779" s="5" t="s">
        <v>35</v>
      </c>
      <c r="AD1779" s="5" t="s">
        <v>36</v>
      </c>
      <c r="AE1779" s="5">
        <v>42.37</v>
      </c>
      <c r="AF1779" s="5">
        <v>0</v>
      </c>
      <c r="AG1779" s="5">
        <v>7.63</v>
      </c>
      <c r="AH1779" s="5">
        <f t="shared" si="306"/>
        <v>50</v>
      </c>
    </row>
    <row r="1780" spans="1:34" x14ac:dyDescent="0.25">
      <c r="A1780" s="5">
        <v>1765</v>
      </c>
      <c r="B1780" s="5" t="s">
        <v>29</v>
      </c>
      <c r="C1780" s="5" t="s">
        <v>30</v>
      </c>
      <c r="D1780" s="5" t="s">
        <v>2200</v>
      </c>
      <c r="E1780" s="15" t="str">
        <f t="shared" si="307"/>
        <v>B001</v>
      </c>
      <c r="F1780" s="15" t="str">
        <f t="shared" si="297"/>
        <v>16846</v>
      </c>
      <c r="G1780" s="15" t="str">
        <f t="shared" si="298"/>
        <v>1-1</v>
      </c>
      <c r="H1780" s="5" t="s">
        <v>2198</v>
      </c>
      <c r="I1780" s="5">
        <f t="shared" si="299"/>
        <v>1</v>
      </c>
      <c r="J1780" s="5">
        <f t="shared" si="300"/>
        <v>2022</v>
      </c>
      <c r="K1780" s="5">
        <f t="shared" si="301"/>
        <v>13</v>
      </c>
      <c r="L1780" s="7">
        <f t="shared" si="302"/>
        <v>44574</v>
      </c>
      <c r="M1780" s="5" t="s">
        <v>2198</v>
      </c>
      <c r="U1780" s="5" t="s">
        <v>33</v>
      </c>
      <c r="V1780" s="5" t="str">
        <f t="shared" si="303"/>
        <v>clientes - varios</v>
      </c>
      <c r="W1780" s="5" t="str">
        <f t="shared" si="304"/>
        <v>CLIENTES - VARIOS</v>
      </c>
      <c r="X1780" s="5" t="str">
        <f t="shared" si="305"/>
        <v>Clientes - Varios</v>
      </c>
      <c r="Y1780" s="5">
        <v>99999999</v>
      </c>
      <c r="Z1780" s="5" t="s">
        <v>34</v>
      </c>
      <c r="AA1780" s="5" t="s">
        <v>35</v>
      </c>
      <c r="AD1780" s="5" t="s">
        <v>36</v>
      </c>
      <c r="AE1780" s="5">
        <v>118.64</v>
      </c>
      <c r="AF1780" s="5">
        <v>0</v>
      </c>
      <c r="AG1780" s="5">
        <v>21.36</v>
      </c>
      <c r="AH1780" s="5">
        <f t="shared" si="306"/>
        <v>140</v>
      </c>
    </row>
    <row r="1781" spans="1:34" x14ac:dyDescent="0.25">
      <c r="A1781" s="5">
        <v>1766</v>
      </c>
      <c r="B1781" s="5" t="s">
        <v>49</v>
      </c>
      <c r="C1781" s="5" t="s">
        <v>38</v>
      </c>
      <c r="D1781" s="5" t="s">
        <v>2201</v>
      </c>
      <c r="E1781" s="15" t="str">
        <f t="shared" si="307"/>
        <v>F003</v>
      </c>
      <c r="F1781" s="15" t="str">
        <f t="shared" si="297"/>
        <v>2045</v>
      </c>
      <c r="G1781" s="15" t="str">
        <f t="shared" si="298"/>
        <v>3-2</v>
      </c>
      <c r="H1781" s="5" t="s">
        <v>2198</v>
      </c>
      <c r="I1781" s="5">
        <f t="shared" si="299"/>
        <v>1</v>
      </c>
      <c r="J1781" s="5">
        <f t="shared" si="300"/>
        <v>2022</v>
      </c>
      <c r="K1781" s="5">
        <f t="shared" si="301"/>
        <v>13</v>
      </c>
      <c r="L1781" s="7">
        <f t="shared" si="302"/>
        <v>44574</v>
      </c>
      <c r="M1781" s="5" t="s">
        <v>2198</v>
      </c>
      <c r="R1781" s="5" t="s">
        <v>1826</v>
      </c>
      <c r="S1781" s="5" t="s">
        <v>168</v>
      </c>
      <c r="T1781" s="5" t="s">
        <v>169</v>
      </c>
      <c r="U1781" s="5" t="s">
        <v>1827</v>
      </c>
      <c r="V1781" s="5" t="str">
        <f t="shared" si="303"/>
        <v>m &amp; l construcciones e.i.r.l.</v>
      </c>
      <c r="W1781" s="5" t="str">
        <f t="shared" si="304"/>
        <v>M &amp; L CONSTRUCCIONES E.I.R.L.</v>
      </c>
      <c r="X1781" s="5" t="str">
        <f t="shared" si="305"/>
        <v>M &amp; L Construcciones E.I.R.L.</v>
      </c>
      <c r="Y1781" s="5">
        <v>20608484427</v>
      </c>
      <c r="Z1781" s="5" t="s">
        <v>34</v>
      </c>
      <c r="AA1781" s="5" t="s">
        <v>35</v>
      </c>
      <c r="AD1781" s="5" t="s">
        <v>36</v>
      </c>
      <c r="AE1781" s="5">
        <v>40.68</v>
      </c>
      <c r="AF1781" s="5">
        <v>0</v>
      </c>
      <c r="AG1781" s="5">
        <v>7.32</v>
      </c>
      <c r="AH1781" s="5">
        <f t="shared" si="306"/>
        <v>48</v>
      </c>
    </row>
    <row r="1782" spans="1:34" x14ac:dyDescent="0.25">
      <c r="A1782" s="5">
        <v>1767</v>
      </c>
      <c r="B1782" s="5" t="s">
        <v>29</v>
      </c>
      <c r="C1782" s="5" t="s">
        <v>38</v>
      </c>
      <c r="D1782" s="5" t="s">
        <v>2202</v>
      </c>
      <c r="E1782" s="15" t="str">
        <f t="shared" si="307"/>
        <v>F001</v>
      </c>
      <c r="F1782" s="15" t="str">
        <f t="shared" si="297"/>
        <v>8130</v>
      </c>
      <c r="G1782" s="15" t="str">
        <f t="shared" si="298"/>
        <v>1-8</v>
      </c>
      <c r="H1782" s="5" t="s">
        <v>2198</v>
      </c>
      <c r="I1782" s="5">
        <f t="shared" si="299"/>
        <v>1</v>
      </c>
      <c r="J1782" s="5">
        <f t="shared" si="300"/>
        <v>2022</v>
      </c>
      <c r="K1782" s="5">
        <f t="shared" si="301"/>
        <v>13</v>
      </c>
      <c r="L1782" s="7">
        <f t="shared" si="302"/>
        <v>44574</v>
      </c>
      <c r="M1782" s="5" t="s">
        <v>2198</v>
      </c>
      <c r="U1782" s="5" t="s">
        <v>964</v>
      </c>
      <c r="V1782" s="5" t="str">
        <f t="shared" si="303"/>
        <v>icmv inversiones</v>
      </c>
      <c r="W1782" s="5" t="str">
        <f t="shared" si="304"/>
        <v>ICMV INVERSIONES</v>
      </c>
      <c r="X1782" s="5" t="str">
        <f t="shared" si="305"/>
        <v>Icmv Inversiones</v>
      </c>
      <c r="Y1782" s="5">
        <v>10457954226</v>
      </c>
      <c r="Z1782" s="5" t="s">
        <v>34</v>
      </c>
      <c r="AA1782" s="5" t="s">
        <v>35</v>
      </c>
      <c r="AD1782" s="5" t="s">
        <v>36</v>
      </c>
      <c r="AE1782" s="5">
        <v>86.44</v>
      </c>
      <c r="AF1782" s="5">
        <v>0</v>
      </c>
      <c r="AG1782" s="5">
        <v>15.56</v>
      </c>
      <c r="AH1782" s="5">
        <f t="shared" si="306"/>
        <v>102</v>
      </c>
    </row>
    <row r="1783" spans="1:34" x14ac:dyDescent="0.25">
      <c r="A1783" s="5">
        <v>1768</v>
      </c>
      <c r="B1783" s="5" t="s">
        <v>55</v>
      </c>
      <c r="C1783" s="5" t="s">
        <v>30</v>
      </c>
      <c r="D1783" s="5" t="s">
        <v>2203</v>
      </c>
      <c r="E1783" s="15" t="str">
        <f t="shared" si="307"/>
        <v>B002</v>
      </c>
      <c r="F1783" s="15" t="str">
        <f t="shared" si="297"/>
        <v>15877</v>
      </c>
      <c r="G1783" s="15" t="str">
        <f t="shared" si="298"/>
        <v>2-1</v>
      </c>
      <c r="H1783" s="5" t="s">
        <v>2198</v>
      </c>
      <c r="I1783" s="5">
        <f t="shared" si="299"/>
        <v>1</v>
      </c>
      <c r="J1783" s="5">
        <f t="shared" si="300"/>
        <v>2022</v>
      </c>
      <c r="K1783" s="5">
        <f t="shared" si="301"/>
        <v>13</v>
      </c>
      <c r="L1783" s="7">
        <f t="shared" si="302"/>
        <v>44574</v>
      </c>
      <c r="M1783" s="5" t="s">
        <v>2198</v>
      </c>
      <c r="U1783" s="5" t="s">
        <v>33</v>
      </c>
      <c r="V1783" s="5" t="str">
        <f t="shared" si="303"/>
        <v>clientes - varios</v>
      </c>
      <c r="W1783" s="5" t="str">
        <f t="shared" si="304"/>
        <v>CLIENTES - VARIOS</v>
      </c>
      <c r="X1783" s="5" t="str">
        <f t="shared" si="305"/>
        <v>Clientes - Varios</v>
      </c>
      <c r="Y1783" s="5">
        <v>99999999</v>
      </c>
      <c r="Z1783" s="5" t="s">
        <v>34</v>
      </c>
      <c r="AA1783" s="5" t="s">
        <v>35</v>
      </c>
      <c r="AD1783" s="5" t="s">
        <v>36</v>
      </c>
      <c r="AE1783" s="5">
        <v>91.53</v>
      </c>
      <c r="AF1783" s="5">
        <v>0</v>
      </c>
      <c r="AG1783" s="5">
        <v>16.47</v>
      </c>
      <c r="AH1783" s="5">
        <f t="shared" si="306"/>
        <v>108</v>
      </c>
    </row>
    <row r="1784" spans="1:34" x14ac:dyDescent="0.25">
      <c r="A1784" s="5">
        <v>1769</v>
      </c>
      <c r="B1784" s="5" t="s">
        <v>49</v>
      </c>
      <c r="C1784" s="5" t="s">
        <v>30</v>
      </c>
      <c r="D1784" s="5" t="s">
        <v>2204</v>
      </c>
      <c r="E1784" s="15" t="str">
        <f t="shared" si="307"/>
        <v>B003</v>
      </c>
      <c r="F1784" s="15" t="str">
        <f t="shared" si="297"/>
        <v>12327</v>
      </c>
      <c r="G1784" s="15" t="str">
        <f t="shared" si="298"/>
        <v>3-1</v>
      </c>
      <c r="H1784" s="5" t="s">
        <v>2198</v>
      </c>
      <c r="I1784" s="5">
        <f t="shared" si="299"/>
        <v>1</v>
      </c>
      <c r="J1784" s="5">
        <f t="shared" si="300"/>
        <v>2022</v>
      </c>
      <c r="K1784" s="5">
        <f t="shared" si="301"/>
        <v>13</v>
      </c>
      <c r="L1784" s="7">
        <f t="shared" si="302"/>
        <v>44574</v>
      </c>
      <c r="M1784" s="5" t="s">
        <v>2198</v>
      </c>
      <c r="U1784" s="5" t="s">
        <v>33</v>
      </c>
      <c r="V1784" s="5" t="str">
        <f t="shared" si="303"/>
        <v>clientes - varios</v>
      </c>
      <c r="W1784" s="5" t="str">
        <f t="shared" si="304"/>
        <v>CLIENTES - VARIOS</v>
      </c>
      <c r="X1784" s="5" t="str">
        <f t="shared" si="305"/>
        <v>Clientes - Varios</v>
      </c>
      <c r="Y1784" s="5">
        <v>99999999</v>
      </c>
      <c r="Z1784" s="5" t="s">
        <v>34</v>
      </c>
      <c r="AA1784" s="5" t="s">
        <v>35</v>
      </c>
      <c r="AD1784" s="5" t="s">
        <v>36</v>
      </c>
      <c r="AE1784" s="5">
        <v>64.41</v>
      </c>
      <c r="AF1784" s="5">
        <v>0</v>
      </c>
      <c r="AG1784" s="5">
        <v>11.59</v>
      </c>
      <c r="AH1784" s="5">
        <f t="shared" si="306"/>
        <v>76</v>
      </c>
    </row>
    <row r="1785" spans="1:34" x14ac:dyDescent="0.25">
      <c r="A1785" s="5">
        <v>1770</v>
      </c>
      <c r="B1785" s="5" t="s">
        <v>49</v>
      </c>
      <c r="C1785" s="5" t="s">
        <v>30</v>
      </c>
      <c r="D1785" s="5" t="s">
        <v>2205</v>
      </c>
      <c r="E1785" s="15" t="str">
        <f t="shared" si="307"/>
        <v>B003</v>
      </c>
      <c r="F1785" s="15" t="str">
        <f t="shared" si="297"/>
        <v>12326</v>
      </c>
      <c r="G1785" s="15" t="str">
        <f t="shared" si="298"/>
        <v>3-1</v>
      </c>
      <c r="H1785" s="5" t="s">
        <v>2198</v>
      </c>
      <c r="I1785" s="5">
        <f t="shared" si="299"/>
        <v>1</v>
      </c>
      <c r="J1785" s="5">
        <f t="shared" si="300"/>
        <v>2022</v>
      </c>
      <c r="K1785" s="5">
        <f t="shared" si="301"/>
        <v>13</v>
      </c>
      <c r="L1785" s="7">
        <f t="shared" si="302"/>
        <v>44574</v>
      </c>
      <c r="M1785" s="5" t="s">
        <v>2198</v>
      </c>
      <c r="U1785" s="5" t="s">
        <v>33</v>
      </c>
      <c r="V1785" s="5" t="str">
        <f t="shared" si="303"/>
        <v>clientes - varios</v>
      </c>
      <c r="W1785" s="5" t="str">
        <f t="shared" si="304"/>
        <v>CLIENTES - VARIOS</v>
      </c>
      <c r="X1785" s="5" t="str">
        <f t="shared" si="305"/>
        <v>Clientes - Varios</v>
      </c>
      <c r="Y1785" s="5">
        <v>99999999</v>
      </c>
      <c r="Z1785" s="5" t="s">
        <v>34</v>
      </c>
      <c r="AA1785" s="5" t="s">
        <v>35</v>
      </c>
      <c r="AD1785" s="5" t="s">
        <v>36</v>
      </c>
      <c r="AE1785" s="5">
        <v>423.73</v>
      </c>
      <c r="AF1785" s="5">
        <v>0</v>
      </c>
      <c r="AG1785" s="5">
        <v>76.27</v>
      </c>
      <c r="AH1785" s="5">
        <f t="shared" si="306"/>
        <v>500</v>
      </c>
    </row>
    <row r="1786" spans="1:34" x14ac:dyDescent="0.25">
      <c r="A1786" s="5">
        <v>1771</v>
      </c>
      <c r="B1786" s="5" t="s">
        <v>49</v>
      </c>
      <c r="C1786" s="5" t="s">
        <v>30</v>
      </c>
      <c r="D1786" s="5" t="s">
        <v>2206</v>
      </c>
      <c r="E1786" s="15" t="str">
        <f t="shared" si="307"/>
        <v>B003</v>
      </c>
      <c r="F1786" s="15" t="str">
        <f t="shared" si="297"/>
        <v>12325</v>
      </c>
      <c r="G1786" s="15" t="str">
        <f t="shared" si="298"/>
        <v>3-1</v>
      </c>
      <c r="H1786" s="5" t="s">
        <v>2198</v>
      </c>
      <c r="I1786" s="5">
        <f t="shared" si="299"/>
        <v>1</v>
      </c>
      <c r="J1786" s="5">
        <f t="shared" si="300"/>
        <v>2022</v>
      </c>
      <c r="K1786" s="5">
        <f t="shared" si="301"/>
        <v>13</v>
      </c>
      <c r="L1786" s="7">
        <f t="shared" si="302"/>
        <v>44574</v>
      </c>
      <c r="M1786" s="5" t="s">
        <v>2198</v>
      </c>
      <c r="U1786" s="5" t="s">
        <v>33</v>
      </c>
      <c r="V1786" s="5" t="str">
        <f t="shared" si="303"/>
        <v>clientes - varios</v>
      </c>
      <c r="W1786" s="5" t="str">
        <f t="shared" si="304"/>
        <v>CLIENTES - VARIOS</v>
      </c>
      <c r="X1786" s="5" t="str">
        <f t="shared" si="305"/>
        <v>Clientes - Varios</v>
      </c>
      <c r="Y1786" s="5">
        <v>99999999</v>
      </c>
      <c r="Z1786" s="5" t="s">
        <v>34</v>
      </c>
      <c r="AA1786" s="5" t="s">
        <v>35</v>
      </c>
      <c r="AD1786" s="5" t="s">
        <v>36</v>
      </c>
      <c r="AE1786" s="5">
        <v>423.73</v>
      </c>
      <c r="AF1786" s="5">
        <v>0</v>
      </c>
      <c r="AG1786" s="5">
        <v>76.27</v>
      </c>
      <c r="AH1786" s="5">
        <f t="shared" si="306"/>
        <v>500</v>
      </c>
    </row>
    <row r="1787" spans="1:34" x14ac:dyDescent="0.25">
      <c r="A1787" s="5">
        <v>1772</v>
      </c>
      <c r="B1787" s="5" t="s">
        <v>49</v>
      </c>
      <c r="C1787" s="5" t="s">
        <v>30</v>
      </c>
      <c r="D1787" s="5" t="s">
        <v>2207</v>
      </c>
      <c r="E1787" s="15" t="str">
        <f t="shared" si="307"/>
        <v>B003</v>
      </c>
      <c r="F1787" s="15" t="str">
        <f t="shared" si="297"/>
        <v>12324</v>
      </c>
      <c r="G1787" s="15" t="str">
        <f t="shared" si="298"/>
        <v>3-1</v>
      </c>
      <c r="H1787" s="5" t="s">
        <v>2198</v>
      </c>
      <c r="I1787" s="5">
        <f t="shared" si="299"/>
        <v>1</v>
      </c>
      <c r="J1787" s="5">
        <f t="shared" si="300"/>
        <v>2022</v>
      </c>
      <c r="K1787" s="5">
        <f t="shared" si="301"/>
        <v>13</v>
      </c>
      <c r="L1787" s="7">
        <f t="shared" si="302"/>
        <v>44574</v>
      </c>
      <c r="M1787" s="5" t="s">
        <v>2198</v>
      </c>
      <c r="U1787" s="5" t="s">
        <v>33</v>
      </c>
      <c r="V1787" s="5" t="str">
        <f t="shared" si="303"/>
        <v>clientes - varios</v>
      </c>
      <c r="W1787" s="5" t="str">
        <f t="shared" si="304"/>
        <v>CLIENTES - VARIOS</v>
      </c>
      <c r="X1787" s="5" t="str">
        <f t="shared" si="305"/>
        <v>Clientes - Varios</v>
      </c>
      <c r="Y1787" s="5">
        <v>99999999</v>
      </c>
      <c r="Z1787" s="5" t="s">
        <v>34</v>
      </c>
      <c r="AA1787" s="5" t="s">
        <v>35</v>
      </c>
      <c r="AD1787" s="5" t="s">
        <v>36</v>
      </c>
      <c r="AE1787" s="5">
        <v>423.73</v>
      </c>
      <c r="AF1787" s="5">
        <v>0</v>
      </c>
      <c r="AG1787" s="5">
        <v>76.27</v>
      </c>
      <c r="AH1787" s="5">
        <f t="shared" si="306"/>
        <v>500</v>
      </c>
    </row>
    <row r="1788" spans="1:34" x14ac:dyDescent="0.25">
      <c r="A1788" s="5">
        <v>1773</v>
      </c>
      <c r="B1788" s="5" t="s">
        <v>49</v>
      </c>
      <c r="C1788" s="5" t="s">
        <v>30</v>
      </c>
      <c r="D1788" s="5" t="s">
        <v>2208</v>
      </c>
      <c r="E1788" s="15" t="str">
        <f t="shared" si="307"/>
        <v>B003</v>
      </c>
      <c r="F1788" s="15" t="str">
        <f t="shared" si="297"/>
        <v>12323</v>
      </c>
      <c r="G1788" s="15" t="str">
        <f t="shared" si="298"/>
        <v>3-1</v>
      </c>
      <c r="H1788" s="5" t="s">
        <v>2198</v>
      </c>
      <c r="I1788" s="5">
        <f t="shared" si="299"/>
        <v>1</v>
      </c>
      <c r="J1788" s="5">
        <f t="shared" si="300"/>
        <v>2022</v>
      </c>
      <c r="K1788" s="5">
        <f t="shared" si="301"/>
        <v>13</v>
      </c>
      <c r="L1788" s="7">
        <f t="shared" si="302"/>
        <v>44574</v>
      </c>
      <c r="M1788" s="5" t="s">
        <v>2198</v>
      </c>
      <c r="U1788" s="5" t="s">
        <v>33</v>
      </c>
      <c r="V1788" s="5" t="str">
        <f t="shared" si="303"/>
        <v>clientes - varios</v>
      </c>
      <c r="W1788" s="5" t="str">
        <f t="shared" si="304"/>
        <v>CLIENTES - VARIOS</v>
      </c>
      <c r="X1788" s="5" t="str">
        <f t="shared" si="305"/>
        <v>Clientes - Varios</v>
      </c>
      <c r="Y1788" s="5">
        <v>99999999</v>
      </c>
      <c r="Z1788" s="5" t="s">
        <v>34</v>
      </c>
      <c r="AA1788" s="5" t="s">
        <v>35</v>
      </c>
      <c r="AD1788" s="5" t="s">
        <v>36</v>
      </c>
      <c r="AE1788" s="5">
        <v>423.73</v>
      </c>
      <c r="AF1788" s="5">
        <v>0</v>
      </c>
      <c r="AG1788" s="5">
        <v>76.27</v>
      </c>
      <c r="AH1788" s="5">
        <f t="shared" si="306"/>
        <v>500</v>
      </c>
    </row>
    <row r="1789" spans="1:34" x14ac:dyDescent="0.25">
      <c r="A1789" s="5">
        <v>1774</v>
      </c>
      <c r="B1789" s="5" t="s">
        <v>49</v>
      </c>
      <c r="C1789" s="5" t="s">
        <v>30</v>
      </c>
      <c r="D1789" s="5" t="s">
        <v>2209</v>
      </c>
      <c r="E1789" s="15" t="str">
        <f t="shared" si="307"/>
        <v>B003</v>
      </c>
      <c r="F1789" s="15" t="str">
        <f t="shared" si="297"/>
        <v>12322</v>
      </c>
      <c r="G1789" s="15" t="str">
        <f t="shared" si="298"/>
        <v>3-1</v>
      </c>
      <c r="H1789" s="5" t="s">
        <v>2198</v>
      </c>
      <c r="I1789" s="5">
        <f t="shared" si="299"/>
        <v>1</v>
      </c>
      <c r="J1789" s="5">
        <f t="shared" si="300"/>
        <v>2022</v>
      </c>
      <c r="K1789" s="5">
        <f t="shared" si="301"/>
        <v>13</v>
      </c>
      <c r="L1789" s="7">
        <f t="shared" si="302"/>
        <v>44574</v>
      </c>
      <c r="M1789" s="5" t="s">
        <v>2198</v>
      </c>
      <c r="U1789" s="5" t="s">
        <v>33</v>
      </c>
      <c r="V1789" s="5" t="str">
        <f t="shared" si="303"/>
        <v>clientes - varios</v>
      </c>
      <c r="W1789" s="5" t="str">
        <f t="shared" si="304"/>
        <v>CLIENTES - VARIOS</v>
      </c>
      <c r="X1789" s="5" t="str">
        <f t="shared" si="305"/>
        <v>Clientes - Varios</v>
      </c>
      <c r="Y1789" s="5">
        <v>99999999</v>
      </c>
      <c r="Z1789" s="5" t="s">
        <v>34</v>
      </c>
      <c r="AA1789" s="5" t="s">
        <v>35</v>
      </c>
      <c r="AD1789" s="5" t="s">
        <v>36</v>
      </c>
      <c r="AE1789" s="5">
        <v>423.73</v>
      </c>
      <c r="AF1789" s="5">
        <v>0</v>
      </c>
      <c r="AG1789" s="5">
        <v>76.27</v>
      </c>
      <c r="AH1789" s="5">
        <f t="shared" si="306"/>
        <v>500</v>
      </c>
    </row>
    <row r="1790" spans="1:34" x14ac:dyDescent="0.25">
      <c r="A1790" s="5">
        <v>1775</v>
      </c>
      <c r="B1790" s="5" t="s">
        <v>49</v>
      </c>
      <c r="C1790" s="5" t="s">
        <v>30</v>
      </c>
      <c r="D1790" s="5" t="s">
        <v>2210</v>
      </c>
      <c r="E1790" s="15" t="str">
        <f t="shared" si="307"/>
        <v>B003</v>
      </c>
      <c r="F1790" s="15" t="str">
        <f t="shared" si="297"/>
        <v>12321</v>
      </c>
      <c r="G1790" s="15" t="str">
        <f t="shared" si="298"/>
        <v>3-1</v>
      </c>
      <c r="H1790" s="5" t="s">
        <v>2198</v>
      </c>
      <c r="I1790" s="5">
        <f t="shared" si="299"/>
        <v>1</v>
      </c>
      <c r="J1790" s="5">
        <f t="shared" si="300"/>
        <v>2022</v>
      </c>
      <c r="K1790" s="5">
        <f t="shared" si="301"/>
        <v>13</v>
      </c>
      <c r="L1790" s="7">
        <f t="shared" si="302"/>
        <v>44574</v>
      </c>
      <c r="M1790" s="5" t="s">
        <v>2198</v>
      </c>
      <c r="U1790" s="5" t="s">
        <v>33</v>
      </c>
      <c r="V1790" s="5" t="str">
        <f t="shared" si="303"/>
        <v>clientes - varios</v>
      </c>
      <c r="W1790" s="5" t="str">
        <f t="shared" si="304"/>
        <v>CLIENTES - VARIOS</v>
      </c>
      <c r="X1790" s="5" t="str">
        <f t="shared" si="305"/>
        <v>Clientes - Varios</v>
      </c>
      <c r="Y1790" s="5">
        <v>99999999</v>
      </c>
      <c r="Z1790" s="5" t="s">
        <v>34</v>
      </c>
      <c r="AA1790" s="5" t="s">
        <v>35</v>
      </c>
      <c r="AD1790" s="5" t="s">
        <v>36</v>
      </c>
      <c r="AE1790" s="5">
        <v>423.73</v>
      </c>
      <c r="AF1790" s="5">
        <v>0</v>
      </c>
      <c r="AG1790" s="5">
        <v>76.27</v>
      </c>
      <c r="AH1790" s="5">
        <f t="shared" si="306"/>
        <v>500</v>
      </c>
    </row>
    <row r="1791" spans="1:34" x14ac:dyDescent="0.25">
      <c r="A1791" s="5">
        <v>1776</v>
      </c>
      <c r="B1791" s="5" t="s">
        <v>49</v>
      </c>
      <c r="C1791" s="5" t="s">
        <v>30</v>
      </c>
      <c r="D1791" s="5" t="s">
        <v>2211</v>
      </c>
      <c r="E1791" s="15" t="str">
        <f t="shared" si="307"/>
        <v>B003</v>
      </c>
      <c r="F1791" s="15" t="str">
        <f t="shared" si="297"/>
        <v>12320</v>
      </c>
      <c r="G1791" s="15" t="str">
        <f t="shared" si="298"/>
        <v>3-1</v>
      </c>
      <c r="H1791" s="5" t="s">
        <v>2198</v>
      </c>
      <c r="I1791" s="5">
        <f t="shared" si="299"/>
        <v>1</v>
      </c>
      <c r="J1791" s="5">
        <f t="shared" si="300"/>
        <v>2022</v>
      </c>
      <c r="K1791" s="5">
        <f t="shared" si="301"/>
        <v>13</v>
      </c>
      <c r="L1791" s="7">
        <f t="shared" si="302"/>
        <v>44574</v>
      </c>
      <c r="M1791" s="5" t="s">
        <v>2198</v>
      </c>
      <c r="U1791" s="5" t="s">
        <v>33</v>
      </c>
      <c r="V1791" s="5" t="str">
        <f t="shared" si="303"/>
        <v>clientes - varios</v>
      </c>
      <c r="W1791" s="5" t="str">
        <f t="shared" si="304"/>
        <v>CLIENTES - VARIOS</v>
      </c>
      <c r="X1791" s="5" t="str">
        <f t="shared" si="305"/>
        <v>Clientes - Varios</v>
      </c>
      <c r="Y1791" s="5">
        <v>99999999</v>
      </c>
      <c r="Z1791" s="5" t="s">
        <v>34</v>
      </c>
      <c r="AA1791" s="5" t="s">
        <v>35</v>
      </c>
      <c r="AD1791" s="5" t="s">
        <v>36</v>
      </c>
      <c r="AE1791" s="5">
        <v>423.73</v>
      </c>
      <c r="AF1791" s="5">
        <v>0</v>
      </c>
      <c r="AG1791" s="5">
        <v>76.27</v>
      </c>
      <c r="AH1791" s="5">
        <f t="shared" si="306"/>
        <v>500</v>
      </c>
    </row>
    <row r="1792" spans="1:34" x14ac:dyDescent="0.25">
      <c r="A1792" s="5">
        <v>1777</v>
      </c>
      <c r="B1792" s="5" t="s">
        <v>49</v>
      </c>
      <c r="C1792" s="5" t="s">
        <v>30</v>
      </c>
      <c r="D1792" s="5" t="s">
        <v>2212</v>
      </c>
      <c r="E1792" s="15" t="str">
        <f t="shared" si="307"/>
        <v>B003</v>
      </c>
      <c r="F1792" s="15" t="str">
        <f t="shared" si="297"/>
        <v>12319</v>
      </c>
      <c r="G1792" s="15" t="str">
        <f t="shared" si="298"/>
        <v>3-1</v>
      </c>
      <c r="H1792" s="5" t="s">
        <v>2198</v>
      </c>
      <c r="I1792" s="5">
        <f t="shared" si="299"/>
        <v>1</v>
      </c>
      <c r="J1792" s="5">
        <f t="shared" si="300"/>
        <v>2022</v>
      </c>
      <c r="K1792" s="5">
        <f t="shared" si="301"/>
        <v>13</v>
      </c>
      <c r="L1792" s="7">
        <f t="shared" si="302"/>
        <v>44574</v>
      </c>
      <c r="M1792" s="5" t="s">
        <v>2198</v>
      </c>
      <c r="U1792" s="5" t="s">
        <v>33</v>
      </c>
      <c r="V1792" s="5" t="str">
        <f t="shared" si="303"/>
        <v>clientes - varios</v>
      </c>
      <c r="W1792" s="5" t="str">
        <f t="shared" si="304"/>
        <v>CLIENTES - VARIOS</v>
      </c>
      <c r="X1792" s="5" t="str">
        <f t="shared" si="305"/>
        <v>Clientes - Varios</v>
      </c>
      <c r="Y1792" s="5">
        <v>99999999</v>
      </c>
      <c r="Z1792" s="5" t="s">
        <v>34</v>
      </c>
      <c r="AA1792" s="5" t="s">
        <v>35</v>
      </c>
      <c r="AD1792" s="5" t="s">
        <v>36</v>
      </c>
      <c r="AE1792" s="5">
        <v>423.73</v>
      </c>
      <c r="AF1792" s="5">
        <v>0</v>
      </c>
      <c r="AG1792" s="5">
        <v>76.27</v>
      </c>
      <c r="AH1792" s="5">
        <f t="shared" si="306"/>
        <v>500</v>
      </c>
    </row>
    <row r="1793" spans="1:34" x14ac:dyDescent="0.25">
      <c r="A1793" s="5">
        <v>1778</v>
      </c>
      <c r="B1793" s="5" t="s">
        <v>49</v>
      </c>
      <c r="C1793" s="5" t="s">
        <v>30</v>
      </c>
      <c r="D1793" s="5" t="s">
        <v>2213</v>
      </c>
      <c r="E1793" s="15" t="str">
        <f t="shared" si="307"/>
        <v>B003</v>
      </c>
      <c r="F1793" s="15" t="str">
        <f t="shared" si="297"/>
        <v>12318</v>
      </c>
      <c r="G1793" s="15" t="str">
        <f t="shared" si="298"/>
        <v>3-1</v>
      </c>
      <c r="H1793" s="5" t="s">
        <v>2198</v>
      </c>
      <c r="I1793" s="5">
        <f t="shared" si="299"/>
        <v>1</v>
      </c>
      <c r="J1793" s="5">
        <f t="shared" si="300"/>
        <v>2022</v>
      </c>
      <c r="K1793" s="5">
        <f t="shared" si="301"/>
        <v>13</v>
      </c>
      <c r="L1793" s="7">
        <f t="shared" si="302"/>
        <v>44574</v>
      </c>
      <c r="M1793" s="5" t="s">
        <v>2198</v>
      </c>
      <c r="U1793" s="5" t="s">
        <v>33</v>
      </c>
      <c r="V1793" s="5" t="str">
        <f t="shared" si="303"/>
        <v>clientes - varios</v>
      </c>
      <c r="W1793" s="5" t="str">
        <f t="shared" si="304"/>
        <v>CLIENTES - VARIOS</v>
      </c>
      <c r="X1793" s="5" t="str">
        <f t="shared" si="305"/>
        <v>Clientes - Varios</v>
      </c>
      <c r="Y1793" s="5">
        <v>99999999</v>
      </c>
      <c r="Z1793" s="5" t="s">
        <v>34</v>
      </c>
      <c r="AA1793" s="5" t="s">
        <v>35</v>
      </c>
      <c r="AD1793" s="5" t="s">
        <v>36</v>
      </c>
      <c r="AE1793" s="5">
        <v>423.73</v>
      </c>
      <c r="AF1793" s="5">
        <v>0</v>
      </c>
      <c r="AG1793" s="5">
        <v>76.27</v>
      </c>
      <c r="AH1793" s="5">
        <f t="shared" si="306"/>
        <v>500</v>
      </c>
    </row>
    <row r="1794" spans="1:34" x14ac:dyDescent="0.25">
      <c r="A1794" s="5">
        <v>1779</v>
      </c>
      <c r="B1794" s="5" t="s">
        <v>49</v>
      </c>
      <c r="C1794" s="5" t="s">
        <v>30</v>
      </c>
      <c r="D1794" s="5" t="s">
        <v>2214</v>
      </c>
      <c r="E1794" s="15" t="str">
        <f t="shared" si="307"/>
        <v>B003</v>
      </c>
      <c r="F1794" s="15" t="str">
        <f t="shared" si="297"/>
        <v>12317</v>
      </c>
      <c r="G1794" s="15" t="str">
        <f t="shared" si="298"/>
        <v>3-1</v>
      </c>
      <c r="H1794" s="5" t="s">
        <v>2198</v>
      </c>
      <c r="I1794" s="5">
        <f t="shared" si="299"/>
        <v>1</v>
      </c>
      <c r="J1794" s="5">
        <f t="shared" si="300"/>
        <v>2022</v>
      </c>
      <c r="K1794" s="5">
        <f t="shared" si="301"/>
        <v>13</v>
      </c>
      <c r="L1794" s="7">
        <f t="shared" si="302"/>
        <v>44574</v>
      </c>
      <c r="M1794" s="5" t="s">
        <v>2198</v>
      </c>
      <c r="U1794" s="5" t="s">
        <v>33</v>
      </c>
      <c r="V1794" s="5" t="str">
        <f t="shared" si="303"/>
        <v>clientes - varios</v>
      </c>
      <c r="W1794" s="5" t="str">
        <f t="shared" si="304"/>
        <v>CLIENTES - VARIOS</v>
      </c>
      <c r="X1794" s="5" t="str">
        <f t="shared" si="305"/>
        <v>Clientes - Varios</v>
      </c>
      <c r="Y1794" s="5">
        <v>99999999</v>
      </c>
      <c r="Z1794" s="5" t="s">
        <v>34</v>
      </c>
      <c r="AA1794" s="5" t="s">
        <v>35</v>
      </c>
      <c r="AD1794" s="5" t="s">
        <v>36</v>
      </c>
      <c r="AE1794" s="5">
        <v>423.73</v>
      </c>
      <c r="AF1794" s="5">
        <v>0</v>
      </c>
      <c r="AG1794" s="5">
        <v>76.27</v>
      </c>
      <c r="AH1794" s="5">
        <f t="shared" si="306"/>
        <v>500</v>
      </c>
    </row>
    <row r="1795" spans="1:34" x14ac:dyDescent="0.25">
      <c r="A1795" s="5">
        <v>1780</v>
      </c>
      <c r="B1795" s="5" t="s">
        <v>49</v>
      </c>
      <c r="C1795" s="5" t="s">
        <v>30</v>
      </c>
      <c r="D1795" s="5" t="s">
        <v>2215</v>
      </c>
      <c r="E1795" s="15" t="str">
        <f t="shared" si="307"/>
        <v>B003</v>
      </c>
      <c r="F1795" s="15" t="str">
        <f t="shared" si="297"/>
        <v>12316</v>
      </c>
      <c r="G1795" s="15" t="str">
        <f t="shared" si="298"/>
        <v>3-1</v>
      </c>
      <c r="H1795" s="5" t="s">
        <v>2198</v>
      </c>
      <c r="I1795" s="5">
        <f t="shared" si="299"/>
        <v>1</v>
      </c>
      <c r="J1795" s="5">
        <f t="shared" si="300"/>
        <v>2022</v>
      </c>
      <c r="K1795" s="5">
        <f t="shared" si="301"/>
        <v>13</v>
      </c>
      <c r="L1795" s="7">
        <f t="shared" si="302"/>
        <v>44574</v>
      </c>
      <c r="M1795" s="5" t="s">
        <v>2198</v>
      </c>
      <c r="U1795" s="5" t="s">
        <v>33</v>
      </c>
      <c r="V1795" s="5" t="str">
        <f t="shared" si="303"/>
        <v>clientes - varios</v>
      </c>
      <c r="W1795" s="5" t="str">
        <f t="shared" si="304"/>
        <v>CLIENTES - VARIOS</v>
      </c>
      <c r="X1795" s="5" t="str">
        <f t="shared" si="305"/>
        <v>Clientes - Varios</v>
      </c>
      <c r="Y1795" s="5">
        <v>99999999</v>
      </c>
      <c r="Z1795" s="5" t="s">
        <v>34</v>
      </c>
      <c r="AA1795" s="5" t="s">
        <v>35</v>
      </c>
      <c r="AD1795" s="5" t="s">
        <v>36</v>
      </c>
      <c r="AE1795" s="5">
        <v>423.73</v>
      </c>
      <c r="AF1795" s="5">
        <v>0</v>
      </c>
      <c r="AG1795" s="5">
        <v>76.27</v>
      </c>
      <c r="AH1795" s="5">
        <f t="shared" si="306"/>
        <v>500</v>
      </c>
    </row>
    <row r="1796" spans="1:34" x14ac:dyDescent="0.25">
      <c r="A1796" s="5">
        <v>1781</v>
      </c>
      <c r="B1796" s="5" t="s">
        <v>49</v>
      </c>
      <c r="C1796" s="5" t="s">
        <v>30</v>
      </c>
      <c r="D1796" s="5" t="s">
        <v>2216</v>
      </c>
      <c r="E1796" s="15" t="str">
        <f t="shared" si="307"/>
        <v>B003</v>
      </c>
      <c r="F1796" s="15" t="str">
        <f t="shared" si="297"/>
        <v>12315</v>
      </c>
      <c r="G1796" s="15" t="str">
        <f t="shared" si="298"/>
        <v>3-1</v>
      </c>
      <c r="H1796" s="5" t="s">
        <v>2198</v>
      </c>
      <c r="I1796" s="5">
        <f t="shared" si="299"/>
        <v>1</v>
      </c>
      <c r="J1796" s="5">
        <f t="shared" si="300"/>
        <v>2022</v>
      </c>
      <c r="K1796" s="5">
        <f t="shared" si="301"/>
        <v>13</v>
      </c>
      <c r="L1796" s="7">
        <f t="shared" si="302"/>
        <v>44574</v>
      </c>
      <c r="M1796" s="5" t="s">
        <v>2198</v>
      </c>
      <c r="U1796" s="5" t="s">
        <v>33</v>
      </c>
      <c r="V1796" s="5" t="str">
        <f t="shared" si="303"/>
        <v>clientes - varios</v>
      </c>
      <c r="W1796" s="5" t="str">
        <f t="shared" si="304"/>
        <v>CLIENTES - VARIOS</v>
      </c>
      <c r="X1796" s="5" t="str">
        <f t="shared" si="305"/>
        <v>Clientes - Varios</v>
      </c>
      <c r="Y1796" s="5">
        <v>99999999</v>
      </c>
      <c r="Z1796" s="5" t="s">
        <v>34</v>
      </c>
      <c r="AA1796" s="5" t="s">
        <v>35</v>
      </c>
      <c r="AD1796" s="5" t="s">
        <v>36</v>
      </c>
      <c r="AE1796" s="5">
        <v>423.73</v>
      </c>
      <c r="AF1796" s="5">
        <v>0</v>
      </c>
      <c r="AG1796" s="5">
        <v>76.27</v>
      </c>
      <c r="AH1796" s="5">
        <f t="shared" si="306"/>
        <v>500</v>
      </c>
    </row>
    <row r="1797" spans="1:34" x14ac:dyDescent="0.25">
      <c r="A1797" s="5">
        <v>1782</v>
      </c>
      <c r="B1797" s="5" t="s">
        <v>49</v>
      </c>
      <c r="C1797" s="5" t="s">
        <v>30</v>
      </c>
      <c r="D1797" s="5" t="s">
        <v>2217</v>
      </c>
      <c r="E1797" s="15" t="str">
        <f t="shared" si="307"/>
        <v>B003</v>
      </c>
      <c r="F1797" s="15" t="str">
        <f t="shared" si="297"/>
        <v>12314</v>
      </c>
      <c r="G1797" s="15" t="str">
        <f t="shared" si="298"/>
        <v>3-1</v>
      </c>
      <c r="H1797" s="5" t="s">
        <v>2198</v>
      </c>
      <c r="I1797" s="5">
        <f t="shared" si="299"/>
        <v>1</v>
      </c>
      <c r="J1797" s="5">
        <f t="shared" si="300"/>
        <v>2022</v>
      </c>
      <c r="K1797" s="5">
        <f t="shared" si="301"/>
        <v>13</v>
      </c>
      <c r="L1797" s="7">
        <f t="shared" si="302"/>
        <v>44574</v>
      </c>
      <c r="M1797" s="5" t="s">
        <v>2198</v>
      </c>
      <c r="U1797" s="5" t="s">
        <v>33</v>
      </c>
      <c r="V1797" s="5" t="str">
        <f t="shared" si="303"/>
        <v>clientes - varios</v>
      </c>
      <c r="W1797" s="5" t="str">
        <f t="shared" si="304"/>
        <v>CLIENTES - VARIOS</v>
      </c>
      <c r="X1797" s="5" t="str">
        <f t="shared" si="305"/>
        <v>Clientes - Varios</v>
      </c>
      <c r="Y1797" s="5">
        <v>99999999</v>
      </c>
      <c r="Z1797" s="5" t="s">
        <v>34</v>
      </c>
      <c r="AA1797" s="5" t="s">
        <v>35</v>
      </c>
      <c r="AD1797" s="5" t="s">
        <v>36</v>
      </c>
      <c r="AE1797" s="5">
        <v>423.73</v>
      </c>
      <c r="AF1797" s="5">
        <v>0</v>
      </c>
      <c r="AG1797" s="5">
        <v>76.27</v>
      </c>
      <c r="AH1797" s="5">
        <f t="shared" si="306"/>
        <v>500</v>
      </c>
    </row>
    <row r="1798" spans="1:34" x14ac:dyDescent="0.25">
      <c r="A1798" s="5">
        <v>1783</v>
      </c>
      <c r="B1798" s="5" t="s">
        <v>49</v>
      </c>
      <c r="C1798" s="5" t="s">
        <v>30</v>
      </c>
      <c r="D1798" s="5" t="s">
        <v>2218</v>
      </c>
      <c r="E1798" s="15" t="str">
        <f t="shared" si="307"/>
        <v>B003</v>
      </c>
      <c r="F1798" s="15" t="str">
        <f t="shared" si="297"/>
        <v>12313</v>
      </c>
      <c r="G1798" s="15" t="str">
        <f t="shared" si="298"/>
        <v>3-1</v>
      </c>
      <c r="H1798" s="5" t="s">
        <v>2198</v>
      </c>
      <c r="I1798" s="5">
        <f t="shared" si="299"/>
        <v>1</v>
      </c>
      <c r="J1798" s="5">
        <f t="shared" si="300"/>
        <v>2022</v>
      </c>
      <c r="K1798" s="5">
        <f t="shared" si="301"/>
        <v>13</v>
      </c>
      <c r="L1798" s="7">
        <f t="shared" si="302"/>
        <v>44574</v>
      </c>
      <c r="M1798" s="5" t="s">
        <v>2198</v>
      </c>
      <c r="U1798" s="5" t="s">
        <v>33</v>
      </c>
      <c r="V1798" s="5" t="str">
        <f t="shared" si="303"/>
        <v>clientes - varios</v>
      </c>
      <c r="W1798" s="5" t="str">
        <f t="shared" si="304"/>
        <v>CLIENTES - VARIOS</v>
      </c>
      <c r="X1798" s="5" t="str">
        <f t="shared" si="305"/>
        <v>Clientes - Varios</v>
      </c>
      <c r="Y1798" s="5">
        <v>99999999</v>
      </c>
      <c r="Z1798" s="5" t="s">
        <v>34</v>
      </c>
      <c r="AA1798" s="5" t="s">
        <v>35</v>
      </c>
      <c r="AD1798" s="5" t="s">
        <v>36</v>
      </c>
      <c r="AE1798" s="5">
        <v>423.73</v>
      </c>
      <c r="AF1798" s="5">
        <v>0</v>
      </c>
      <c r="AG1798" s="5">
        <v>76.27</v>
      </c>
      <c r="AH1798" s="5">
        <f t="shared" si="306"/>
        <v>500</v>
      </c>
    </row>
    <row r="1799" spans="1:34" x14ac:dyDescent="0.25">
      <c r="A1799" s="5">
        <v>1784</v>
      </c>
      <c r="B1799" s="5" t="s">
        <v>49</v>
      </c>
      <c r="C1799" s="5" t="s">
        <v>30</v>
      </c>
      <c r="D1799" s="5" t="s">
        <v>2219</v>
      </c>
      <c r="E1799" s="15" t="str">
        <f t="shared" si="307"/>
        <v>B003</v>
      </c>
      <c r="F1799" s="15" t="str">
        <f t="shared" si="297"/>
        <v>12312</v>
      </c>
      <c r="G1799" s="15" t="str">
        <f t="shared" si="298"/>
        <v>3-1</v>
      </c>
      <c r="H1799" s="5" t="s">
        <v>2198</v>
      </c>
      <c r="I1799" s="5">
        <f t="shared" si="299"/>
        <v>1</v>
      </c>
      <c r="J1799" s="5">
        <f t="shared" si="300"/>
        <v>2022</v>
      </c>
      <c r="K1799" s="5">
        <f t="shared" si="301"/>
        <v>13</v>
      </c>
      <c r="L1799" s="7">
        <f t="shared" si="302"/>
        <v>44574</v>
      </c>
      <c r="M1799" s="5" t="s">
        <v>2198</v>
      </c>
      <c r="U1799" s="5" t="s">
        <v>33</v>
      </c>
      <c r="V1799" s="5" t="str">
        <f t="shared" si="303"/>
        <v>clientes - varios</v>
      </c>
      <c r="W1799" s="5" t="str">
        <f t="shared" si="304"/>
        <v>CLIENTES - VARIOS</v>
      </c>
      <c r="X1799" s="5" t="str">
        <f t="shared" si="305"/>
        <v>Clientes - Varios</v>
      </c>
      <c r="Y1799" s="5">
        <v>99999999</v>
      </c>
      <c r="Z1799" s="5" t="s">
        <v>34</v>
      </c>
      <c r="AA1799" s="5" t="s">
        <v>35</v>
      </c>
      <c r="AD1799" s="5" t="s">
        <v>36</v>
      </c>
      <c r="AE1799" s="5">
        <v>42.37</v>
      </c>
      <c r="AF1799" s="5">
        <v>0</v>
      </c>
      <c r="AG1799" s="5">
        <v>7.63</v>
      </c>
      <c r="AH1799" s="5">
        <f t="shared" si="306"/>
        <v>50</v>
      </c>
    </row>
    <row r="1800" spans="1:34" x14ac:dyDescent="0.25">
      <c r="A1800" s="5">
        <v>1785</v>
      </c>
      <c r="B1800" s="5" t="s">
        <v>29</v>
      </c>
      <c r="C1800" s="5" t="s">
        <v>38</v>
      </c>
      <c r="D1800" s="5" t="s">
        <v>2220</v>
      </c>
      <c r="E1800" s="15" t="str">
        <f t="shared" si="307"/>
        <v>F001</v>
      </c>
      <c r="F1800" s="15" t="str">
        <f t="shared" si="297"/>
        <v>8129</v>
      </c>
      <c r="G1800" s="15" t="str">
        <f t="shared" si="298"/>
        <v>1-8</v>
      </c>
      <c r="H1800" s="5" t="s">
        <v>2198</v>
      </c>
      <c r="I1800" s="5">
        <f t="shared" si="299"/>
        <v>1</v>
      </c>
      <c r="J1800" s="5">
        <f t="shared" si="300"/>
        <v>2022</v>
      </c>
      <c r="K1800" s="5">
        <f t="shared" si="301"/>
        <v>13</v>
      </c>
      <c r="L1800" s="7">
        <f t="shared" si="302"/>
        <v>44574</v>
      </c>
      <c r="M1800" s="5" t="s">
        <v>2198</v>
      </c>
      <c r="R1800" s="5" t="s">
        <v>87</v>
      </c>
      <c r="S1800" s="5" t="s">
        <v>40</v>
      </c>
      <c r="T1800" s="5" t="s">
        <v>41</v>
      </c>
      <c r="U1800" s="5" t="s">
        <v>2221</v>
      </c>
      <c r="V1800" s="5" t="str">
        <f t="shared" si="303"/>
        <v>inversiones cubas e.i.r.l.</v>
      </c>
      <c r="W1800" s="5" t="str">
        <f t="shared" si="304"/>
        <v>INVERSIONES CUBAS E.I.R.L.</v>
      </c>
      <c r="X1800" s="5" t="str">
        <f t="shared" si="305"/>
        <v>Inversiones Cubas E.I.R.L.</v>
      </c>
      <c r="Y1800" s="5">
        <v>20480090421</v>
      </c>
      <c r="Z1800" s="5" t="s">
        <v>34</v>
      </c>
      <c r="AA1800" s="5" t="s">
        <v>35</v>
      </c>
      <c r="AD1800" s="5" t="s">
        <v>36</v>
      </c>
      <c r="AE1800" s="5">
        <v>127.12</v>
      </c>
      <c r="AF1800" s="5">
        <v>0</v>
      </c>
      <c r="AG1800" s="5">
        <v>22.88</v>
      </c>
      <c r="AH1800" s="5">
        <f t="shared" si="306"/>
        <v>150</v>
      </c>
    </row>
    <row r="1801" spans="1:34" x14ac:dyDescent="0.25">
      <c r="A1801" s="5">
        <v>1786</v>
      </c>
      <c r="B1801" s="5" t="s">
        <v>29</v>
      </c>
      <c r="C1801" s="5" t="s">
        <v>38</v>
      </c>
      <c r="D1801" s="5" t="s">
        <v>2222</v>
      </c>
      <c r="E1801" s="15" t="str">
        <f t="shared" si="307"/>
        <v>F001</v>
      </c>
      <c r="F1801" s="15" t="str">
        <f t="shared" si="297"/>
        <v>8128</v>
      </c>
      <c r="G1801" s="15" t="str">
        <f t="shared" si="298"/>
        <v>1-8</v>
      </c>
      <c r="H1801" s="5" t="s">
        <v>2198</v>
      </c>
      <c r="I1801" s="5">
        <f t="shared" si="299"/>
        <v>1</v>
      </c>
      <c r="J1801" s="5">
        <f t="shared" si="300"/>
        <v>2022</v>
      </c>
      <c r="K1801" s="5">
        <f t="shared" si="301"/>
        <v>13</v>
      </c>
      <c r="L1801" s="7">
        <f t="shared" si="302"/>
        <v>44574</v>
      </c>
      <c r="M1801" s="5" t="s">
        <v>2198</v>
      </c>
      <c r="R1801" s="5" t="s">
        <v>41</v>
      </c>
      <c r="S1801" s="5" t="s">
        <v>40</v>
      </c>
      <c r="T1801" s="5" t="s">
        <v>41</v>
      </c>
      <c r="U1801" s="5" t="s">
        <v>265</v>
      </c>
      <c r="V1801" s="5" t="str">
        <f t="shared" si="303"/>
        <v>empresa de transportes cj emperador e.i.r.l.</v>
      </c>
      <c r="W1801" s="5" t="str">
        <f t="shared" si="304"/>
        <v>EMPRESA DE TRANSPORTES CJ EMPERADOR E.I.R.L.</v>
      </c>
      <c r="X1801" s="5" t="str">
        <f t="shared" si="305"/>
        <v>Empresa De Transportes Cj Emperador E.I.R.L.</v>
      </c>
      <c r="Y1801" s="5">
        <v>20603639210</v>
      </c>
      <c r="Z1801" s="5" t="s">
        <v>34</v>
      </c>
      <c r="AA1801" s="5" t="s">
        <v>35</v>
      </c>
      <c r="AD1801" s="5" t="s">
        <v>36</v>
      </c>
      <c r="AE1801" s="5">
        <v>652.54</v>
      </c>
      <c r="AF1801" s="5">
        <v>0</v>
      </c>
      <c r="AG1801" s="5">
        <v>117.46</v>
      </c>
      <c r="AH1801" s="5">
        <f t="shared" si="306"/>
        <v>770</v>
      </c>
    </row>
    <row r="1802" spans="1:34" x14ac:dyDescent="0.25">
      <c r="A1802" s="5">
        <v>1787</v>
      </c>
      <c r="B1802" s="5" t="s">
        <v>29</v>
      </c>
      <c r="C1802" s="5" t="s">
        <v>30</v>
      </c>
      <c r="D1802" s="5" t="s">
        <v>2223</v>
      </c>
      <c r="E1802" s="15" t="str">
        <f t="shared" si="307"/>
        <v>B001</v>
      </c>
      <c r="F1802" s="15" t="str">
        <f t="shared" si="297"/>
        <v>16845</v>
      </c>
      <c r="G1802" s="15" t="str">
        <f t="shared" si="298"/>
        <v>1-1</v>
      </c>
      <c r="H1802" s="5" t="s">
        <v>2198</v>
      </c>
      <c r="I1802" s="5">
        <f t="shared" si="299"/>
        <v>1</v>
      </c>
      <c r="J1802" s="5">
        <f t="shared" si="300"/>
        <v>2022</v>
      </c>
      <c r="K1802" s="5">
        <f t="shared" si="301"/>
        <v>13</v>
      </c>
      <c r="L1802" s="7">
        <f t="shared" si="302"/>
        <v>44574</v>
      </c>
      <c r="M1802" s="5" t="s">
        <v>2198</v>
      </c>
      <c r="U1802" s="5" t="s">
        <v>33</v>
      </c>
      <c r="V1802" s="5" t="str">
        <f t="shared" si="303"/>
        <v>clientes - varios</v>
      </c>
      <c r="W1802" s="5" t="str">
        <f t="shared" si="304"/>
        <v>CLIENTES - VARIOS</v>
      </c>
      <c r="X1802" s="5" t="str">
        <f t="shared" si="305"/>
        <v>Clientes - Varios</v>
      </c>
      <c r="Y1802" s="5">
        <v>99999999</v>
      </c>
      <c r="Z1802" s="5" t="s">
        <v>34</v>
      </c>
      <c r="AA1802" s="5" t="s">
        <v>35</v>
      </c>
      <c r="AD1802" s="5" t="s">
        <v>36</v>
      </c>
      <c r="AE1802" s="5">
        <v>42.37</v>
      </c>
      <c r="AF1802" s="5">
        <v>0</v>
      </c>
      <c r="AG1802" s="5">
        <v>7.63</v>
      </c>
      <c r="AH1802" s="5">
        <f t="shared" si="306"/>
        <v>50</v>
      </c>
    </row>
    <row r="1803" spans="1:34" x14ac:dyDescent="0.25">
      <c r="A1803" s="5">
        <v>1788</v>
      </c>
      <c r="B1803" s="5" t="s">
        <v>29</v>
      </c>
      <c r="C1803" s="5" t="s">
        <v>38</v>
      </c>
      <c r="D1803" s="5" t="s">
        <v>2224</v>
      </c>
      <c r="E1803" s="15" t="str">
        <f t="shared" si="307"/>
        <v>F001</v>
      </c>
      <c r="F1803" s="15" t="str">
        <f t="shared" si="297"/>
        <v>8127</v>
      </c>
      <c r="G1803" s="15" t="str">
        <f t="shared" si="298"/>
        <v>1-8</v>
      </c>
      <c r="H1803" s="5" t="s">
        <v>2198</v>
      </c>
      <c r="I1803" s="5">
        <f t="shared" si="299"/>
        <v>1</v>
      </c>
      <c r="J1803" s="5">
        <f t="shared" si="300"/>
        <v>2022</v>
      </c>
      <c r="K1803" s="5">
        <f t="shared" si="301"/>
        <v>13</v>
      </c>
      <c r="L1803" s="7">
        <f t="shared" si="302"/>
        <v>44574</v>
      </c>
      <c r="M1803" s="5" t="s">
        <v>2198</v>
      </c>
      <c r="R1803" s="5" t="s">
        <v>41</v>
      </c>
      <c r="S1803" s="5" t="s">
        <v>40</v>
      </c>
      <c r="T1803" s="5" t="s">
        <v>41</v>
      </c>
      <c r="U1803" s="5" t="s">
        <v>1524</v>
      </c>
      <c r="V1803" s="5" t="str">
        <f t="shared" si="303"/>
        <v>rimarachin salazar segundo santos</v>
      </c>
      <c r="W1803" s="5" t="str">
        <f t="shared" si="304"/>
        <v>RIMARACHIN SALAZAR SEGUNDO SANTOS</v>
      </c>
      <c r="X1803" s="5" t="str">
        <f t="shared" si="305"/>
        <v>Rimarachin Salazar Segundo Santos</v>
      </c>
      <c r="Y1803" s="5">
        <v>10806402236</v>
      </c>
      <c r="Z1803" s="5" t="s">
        <v>34</v>
      </c>
      <c r="AA1803" s="5" t="s">
        <v>35</v>
      </c>
      <c r="AD1803" s="5" t="s">
        <v>36</v>
      </c>
      <c r="AE1803" s="5">
        <v>1694.91</v>
      </c>
      <c r="AF1803" s="5">
        <v>0</v>
      </c>
      <c r="AG1803" s="5">
        <v>305.08</v>
      </c>
      <c r="AH1803" s="5">
        <f t="shared" si="306"/>
        <v>1999.99</v>
      </c>
    </row>
    <row r="1804" spans="1:34" x14ac:dyDescent="0.25">
      <c r="A1804" s="5">
        <v>1789</v>
      </c>
      <c r="B1804" s="5" t="s">
        <v>49</v>
      </c>
      <c r="C1804" s="5" t="s">
        <v>30</v>
      </c>
      <c r="D1804" s="5" t="s">
        <v>2225</v>
      </c>
      <c r="E1804" s="15" t="str">
        <f t="shared" si="307"/>
        <v>B003</v>
      </c>
      <c r="F1804" s="15" t="str">
        <f t="shared" si="297"/>
        <v>12311</v>
      </c>
      <c r="G1804" s="15" t="str">
        <f t="shared" si="298"/>
        <v>3-1</v>
      </c>
      <c r="H1804" s="5" t="s">
        <v>2198</v>
      </c>
      <c r="I1804" s="5">
        <f t="shared" si="299"/>
        <v>1</v>
      </c>
      <c r="J1804" s="5">
        <f t="shared" si="300"/>
        <v>2022</v>
      </c>
      <c r="K1804" s="5">
        <f t="shared" si="301"/>
        <v>13</v>
      </c>
      <c r="L1804" s="7">
        <f t="shared" si="302"/>
        <v>44574</v>
      </c>
      <c r="M1804" s="5" t="s">
        <v>2198</v>
      </c>
      <c r="U1804" s="5" t="s">
        <v>33</v>
      </c>
      <c r="V1804" s="5" t="str">
        <f t="shared" si="303"/>
        <v>clientes - varios</v>
      </c>
      <c r="W1804" s="5" t="str">
        <f t="shared" si="304"/>
        <v>CLIENTES - VARIOS</v>
      </c>
      <c r="X1804" s="5" t="str">
        <f t="shared" si="305"/>
        <v>Clientes - Varios</v>
      </c>
      <c r="Y1804" s="5">
        <v>99999999</v>
      </c>
      <c r="Z1804" s="5" t="s">
        <v>34</v>
      </c>
      <c r="AA1804" s="5" t="s">
        <v>35</v>
      </c>
      <c r="AD1804" s="5" t="s">
        <v>36</v>
      </c>
      <c r="AE1804" s="5">
        <v>72.459999999999994</v>
      </c>
      <c r="AF1804" s="5">
        <v>0</v>
      </c>
      <c r="AG1804" s="5">
        <v>13.04</v>
      </c>
      <c r="AH1804" s="5">
        <f t="shared" si="306"/>
        <v>85.5</v>
      </c>
    </row>
    <row r="1805" spans="1:34" x14ac:dyDescent="0.25">
      <c r="A1805" s="5">
        <v>1790</v>
      </c>
      <c r="B1805" s="5" t="s">
        <v>29</v>
      </c>
      <c r="C1805" s="5" t="s">
        <v>38</v>
      </c>
      <c r="D1805" s="5" t="s">
        <v>2226</v>
      </c>
      <c r="E1805" s="15" t="str">
        <f t="shared" si="307"/>
        <v>F001</v>
      </c>
      <c r="F1805" s="15" t="str">
        <f t="shared" si="297"/>
        <v>8126</v>
      </c>
      <c r="G1805" s="15" t="str">
        <f t="shared" si="298"/>
        <v>1-8</v>
      </c>
      <c r="H1805" s="5" t="s">
        <v>2198</v>
      </c>
      <c r="I1805" s="5">
        <f t="shared" si="299"/>
        <v>1</v>
      </c>
      <c r="J1805" s="5">
        <f t="shared" si="300"/>
        <v>2022</v>
      </c>
      <c r="K1805" s="5">
        <f t="shared" si="301"/>
        <v>13</v>
      </c>
      <c r="L1805" s="7">
        <f t="shared" si="302"/>
        <v>44574</v>
      </c>
      <c r="M1805" s="5" t="s">
        <v>2198</v>
      </c>
      <c r="R1805" s="5" t="s">
        <v>92</v>
      </c>
      <c r="S1805" s="5" t="s">
        <v>40</v>
      </c>
      <c r="T1805" s="5" t="s">
        <v>41</v>
      </c>
      <c r="U1805" s="5" t="s">
        <v>315</v>
      </c>
      <c r="V1805" s="5" t="str">
        <f t="shared" si="303"/>
        <v>multiservicios v &amp; g gutty e.i.r.l.</v>
      </c>
      <c r="W1805" s="5" t="str">
        <f t="shared" si="304"/>
        <v>MULTISERVICIOS V &amp; G GUTTY E.I.R.L.</v>
      </c>
      <c r="X1805" s="5" t="str">
        <f t="shared" si="305"/>
        <v>Multiservicios V &amp; G Gutty E.I.R.L.</v>
      </c>
      <c r="Y1805" s="5">
        <v>20604043779</v>
      </c>
      <c r="Z1805" s="5" t="s">
        <v>34</v>
      </c>
      <c r="AA1805" s="5" t="s">
        <v>35</v>
      </c>
      <c r="AD1805" s="5" t="s">
        <v>36</v>
      </c>
      <c r="AE1805" s="5">
        <v>203.39</v>
      </c>
      <c r="AF1805" s="5">
        <v>0</v>
      </c>
      <c r="AG1805" s="5">
        <v>36.61</v>
      </c>
      <c r="AH1805" s="5">
        <f t="shared" si="306"/>
        <v>240</v>
      </c>
    </row>
    <row r="1806" spans="1:34" x14ac:dyDescent="0.25">
      <c r="A1806" s="5">
        <v>1791</v>
      </c>
      <c r="B1806" s="5" t="s">
        <v>29</v>
      </c>
      <c r="C1806" s="5" t="s">
        <v>30</v>
      </c>
      <c r="D1806" s="5" t="s">
        <v>2227</v>
      </c>
      <c r="E1806" s="15" t="str">
        <f t="shared" si="307"/>
        <v>B001</v>
      </c>
      <c r="F1806" s="15" t="str">
        <f t="shared" si="297"/>
        <v>16844</v>
      </c>
      <c r="G1806" s="15" t="str">
        <f t="shared" si="298"/>
        <v>1-1</v>
      </c>
      <c r="H1806" s="5" t="s">
        <v>2198</v>
      </c>
      <c r="I1806" s="5">
        <f t="shared" si="299"/>
        <v>1</v>
      </c>
      <c r="J1806" s="5">
        <f t="shared" si="300"/>
        <v>2022</v>
      </c>
      <c r="K1806" s="5">
        <f t="shared" si="301"/>
        <v>13</v>
      </c>
      <c r="L1806" s="7">
        <f t="shared" si="302"/>
        <v>44574</v>
      </c>
      <c r="M1806" s="5" t="s">
        <v>2198</v>
      </c>
      <c r="U1806" s="5" t="s">
        <v>33</v>
      </c>
      <c r="V1806" s="5" t="str">
        <f t="shared" si="303"/>
        <v>clientes - varios</v>
      </c>
      <c r="W1806" s="5" t="str">
        <f t="shared" si="304"/>
        <v>CLIENTES - VARIOS</v>
      </c>
      <c r="X1806" s="5" t="str">
        <f t="shared" si="305"/>
        <v>Clientes - Varios</v>
      </c>
      <c r="Y1806" s="5">
        <v>99999999</v>
      </c>
      <c r="Z1806" s="5" t="s">
        <v>34</v>
      </c>
      <c r="AA1806" s="5" t="s">
        <v>35</v>
      </c>
      <c r="AD1806" s="5" t="s">
        <v>36</v>
      </c>
      <c r="AE1806" s="5">
        <v>23.73</v>
      </c>
      <c r="AF1806" s="5">
        <v>0</v>
      </c>
      <c r="AG1806" s="5">
        <v>4.2699999999999996</v>
      </c>
      <c r="AH1806" s="5">
        <f t="shared" si="306"/>
        <v>28</v>
      </c>
    </row>
    <row r="1807" spans="1:34" x14ac:dyDescent="0.25">
      <c r="A1807" s="5">
        <v>1792</v>
      </c>
      <c r="B1807" s="5" t="s">
        <v>29</v>
      </c>
      <c r="C1807" s="5" t="s">
        <v>38</v>
      </c>
      <c r="D1807" s="5" t="s">
        <v>2228</v>
      </c>
      <c r="E1807" s="15" t="str">
        <f t="shared" si="307"/>
        <v>F001</v>
      </c>
      <c r="F1807" s="15" t="str">
        <f t="shared" si="297"/>
        <v>8125</v>
      </c>
      <c r="G1807" s="15" t="str">
        <f t="shared" si="298"/>
        <v>1-8</v>
      </c>
      <c r="H1807" s="5" t="s">
        <v>2198</v>
      </c>
      <c r="I1807" s="5">
        <f t="shared" si="299"/>
        <v>1</v>
      </c>
      <c r="J1807" s="5">
        <f t="shared" si="300"/>
        <v>2022</v>
      </c>
      <c r="K1807" s="5">
        <f t="shared" si="301"/>
        <v>13</v>
      </c>
      <c r="L1807" s="7">
        <f t="shared" si="302"/>
        <v>44574</v>
      </c>
      <c r="M1807" s="5" t="s">
        <v>2198</v>
      </c>
      <c r="S1807" s="5" t="s">
        <v>61</v>
      </c>
      <c r="T1807" s="5" t="s">
        <v>713</v>
      </c>
      <c r="U1807" s="5" t="s">
        <v>1342</v>
      </c>
      <c r="V1807" s="5" t="str">
        <f t="shared" si="303"/>
        <v>burga blanco joel</v>
      </c>
      <c r="W1807" s="5" t="str">
        <f t="shared" si="304"/>
        <v>BURGA BLANCO JOEL</v>
      </c>
      <c r="X1807" s="5" t="str">
        <f t="shared" si="305"/>
        <v>Burga Blanco Joel</v>
      </c>
      <c r="Y1807" s="5">
        <v>10275762488</v>
      </c>
      <c r="Z1807" s="5" t="s">
        <v>34</v>
      </c>
      <c r="AA1807" s="5" t="s">
        <v>35</v>
      </c>
      <c r="AD1807" s="5" t="s">
        <v>36</v>
      </c>
      <c r="AE1807" s="5">
        <v>338.98</v>
      </c>
      <c r="AF1807" s="5">
        <v>0</v>
      </c>
      <c r="AG1807" s="5">
        <v>61.02</v>
      </c>
      <c r="AH1807" s="5">
        <f t="shared" si="306"/>
        <v>400</v>
      </c>
    </row>
    <row r="1808" spans="1:34" x14ac:dyDescent="0.25">
      <c r="A1808" s="5">
        <v>1793</v>
      </c>
      <c r="B1808" s="5" t="s">
        <v>29</v>
      </c>
      <c r="C1808" s="5" t="s">
        <v>30</v>
      </c>
      <c r="D1808" s="5" t="s">
        <v>2229</v>
      </c>
      <c r="E1808" s="15" t="str">
        <f t="shared" si="307"/>
        <v>B001</v>
      </c>
      <c r="F1808" s="15" t="str">
        <f t="shared" si="297"/>
        <v>16843</v>
      </c>
      <c r="G1808" s="15" t="str">
        <f t="shared" si="298"/>
        <v>1-1</v>
      </c>
      <c r="H1808" s="5" t="s">
        <v>2198</v>
      </c>
      <c r="I1808" s="5">
        <f t="shared" si="299"/>
        <v>1</v>
      </c>
      <c r="J1808" s="5">
        <f t="shared" si="300"/>
        <v>2022</v>
      </c>
      <c r="K1808" s="5">
        <f t="shared" si="301"/>
        <v>13</v>
      </c>
      <c r="L1808" s="7">
        <f t="shared" si="302"/>
        <v>44574</v>
      </c>
      <c r="M1808" s="5" t="s">
        <v>2198</v>
      </c>
      <c r="U1808" s="5" t="s">
        <v>33</v>
      </c>
      <c r="V1808" s="5" t="str">
        <f t="shared" si="303"/>
        <v>clientes - varios</v>
      </c>
      <c r="W1808" s="5" t="str">
        <f t="shared" si="304"/>
        <v>CLIENTES - VARIOS</v>
      </c>
      <c r="X1808" s="5" t="str">
        <f t="shared" si="305"/>
        <v>Clientes - Varios</v>
      </c>
      <c r="Y1808" s="5">
        <v>99999999</v>
      </c>
      <c r="Z1808" s="5" t="s">
        <v>34</v>
      </c>
      <c r="AA1808" s="5" t="s">
        <v>35</v>
      </c>
      <c r="AD1808" s="5" t="s">
        <v>36</v>
      </c>
      <c r="AE1808" s="5">
        <v>50.85</v>
      </c>
      <c r="AF1808" s="5">
        <v>0</v>
      </c>
      <c r="AG1808" s="5">
        <v>9.15</v>
      </c>
      <c r="AH1808" s="5">
        <f t="shared" si="306"/>
        <v>60</v>
      </c>
    </row>
    <row r="1809" spans="1:34" x14ac:dyDescent="0.25">
      <c r="A1809" s="5">
        <v>1794</v>
      </c>
      <c r="B1809" s="5" t="s">
        <v>29</v>
      </c>
      <c r="C1809" s="5" t="s">
        <v>30</v>
      </c>
      <c r="D1809" s="5" t="s">
        <v>2230</v>
      </c>
      <c r="E1809" s="15" t="str">
        <f t="shared" si="307"/>
        <v>B001</v>
      </c>
      <c r="F1809" s="15" t="str">
        <f t="shared" ref="F1809:F1872" si="308">IF(LEFT(RIGHT(D1809,5),1)="-",RIGHT(D1809,4),RIGHT(D1809,5))</f>
        <v>16842</v>
      </c>
      <c r="G1809" s="15" t="str">
        <f t="shared" ref="G1809:G1872" si="309">MID(D1809,4,3)</f>
        <v>1-1</v>
      </c>
      <c r="H1809" s="5" t="s">
        <v>2198</v>
      </c>
      <c r="I1809" s="5">
        <f t="shared" ref="I1809:I1872" si="310">MONTH(H1809)</f>
        <v>1</v>
      </c>
      <c r="J1809" s="5">
        <f t="shared" ref="J1809:J1872" si="311">YEAR(H1809)</f>
        <v>2022</v>
      </c>
      <c r="K1809" s="5">
        <f t="shared" ref="K1809:K1872" si="312">DAY(H1809)</f>
        <v>13</v>
      </c>
      <c r="L1809" s="7">
        <f t="shared" ref="L1809:L1872" si="313">DATE(J1809,I1809,K1809)</f>
        <v>44574</v>
      </c>
      <c r="M1809" s="5" t="s">
        <v>2198</v>
      </c>
      <c r="U1809" s="5" t="s">
        <v>33</v>
      </c>
      <c r="V1809" s="5" t="str">
        <f t="shared" ref="V1809:V1872" si="314">LOWER(U1809)</f>
        <v>clientes - varios</v>
      </c>
      <c r="W1809" s="5" t="str">
        <f t="shared" ref="W1809:W1872" si="315">UPPER(U1809)</f>
        <v>CLIENTES - VARIOS</v>
      </c>
      <c r="X1809" s="5" t="str">
        <f t="shared" ref="X1809:X1872" si="316">PROPER(W1809)</f>
        <v>Clientes - Varios</v>
      </c>
      <c r="Y1809" s="5">
        <v>99999999</v>
      </c>
      <c r="Z1809" s="5" t="s">
        <v>34</v>
      </c>
      <c r="AA1809" s="5" t="s">
        <v>35</v>
      </c>
      <c r="AD1809" s="5" t="s">
        <v>36</v>
      </c>
      <c r="AE1809" s="5">
        <v>423.73</v>
      </c>
      <c r="AF1809" s="5">
        <v>0</v>
      </c>
      <c r="AG1809" s="5">
        <v>76.27</v>
      </c>
      <c r="AH1809" s="5">
        <f t="shared" ref="AH1809:AH1872" si="317">AE1809+AG1809</f>
        <v>500</v>
      </c>
    </row>
    <row r="1810" spans="1:34" x14ac:dyDescent="0.25">
      <c r="A1810" s="5">
        <v>1795</v>
      </c>
      <c r="B1810" s="5" t="s">
        <v>55</v>
      </c>
      <c r="C1810" s="5" t="s">
        <v>30</v>
      </c>
      <c r="D1810" s="5" t="s">
        <v>2231</v>
      </c>
      <c r="E1810" s="15" t="str">
        <f t="shared" ref="E1810:E1873" si="318">LEFT(D1810,4)</f>
        <v>B002</v>
      </c>
      <c r="F1810" s="15" t="str">
        <f t="shared" si="308"/>
        <v>15876</v>
      </c>
      <c r="G1810" s="15" t="str">
        <f t="shared" si="309"/>
        <v>2-1</v>
      </c>
      <c r="H1810" s="5" t="s">
        <v>2198</v>
      </c>
      <c r="I1810" s="5">
        <f t="shared" si="310"/>
        <v>1</v>
      </c>
      <c r="J1810" s="5">
        <f t="shared" si="311"/>
        <v>2022</v>
      </c>
      <c r="K1810" s="5">
        <f t="shared" si="312"/>
        <v>13</v>
      </c>
      <c r="L1810" s="7">
        <f t="shared" si="313"/>
        <v>44574</v>
      </c>
      <c r="M1810" s="5" t="s">
        <v>2198</v>
      </c>
      <c r="U1810" s="5" t="s">
        <v>33</v>
      </c>
      <c r="V1810" s="5" t="str">
        <f t="shared" si="314"/>
        <v>clientes - varios</v>
      </c>
      <c r="W1810" s="5" t="str">
        <f t="shared" si="315"/>
        <v>CLIENTES - VARIOS</v>
      </c>
      <c r="X1810" s="5" t="str">
        <f t="shared" si="316"/>
        <v>Clientes - Varios</v>
      </c>
      <c r="Y1810" s="5">
        <v>99999999</v>
      </c>
      <c r="Z1810" s="5" t="s">
        <v>34</v>
      </c>
      <c r="AA1810" s="5" t="s">
        <v>35</v>
      </c>
      <c r="AD1810" s="5" t="s">
        <v>36</v>
      </c>
      <c r="AE1810" s="5">
        <v>423.73</v>
      </c>
      <c r="AF1810" s="5">
        <v>0</v>
      </c>
      <c r="AG1810" s="5">
        <v>76.27</v>
      </c>
      <c r="AH1810" s="5">
        <f t="shared" si="317"/>
        <v>500</v>
      </c>
    </row>
    <row r="1811" spans="1:34" x14ac:dyDescent="0.25">
      <c r="A1811" s="5">
        <v>1796</v>
      </c>
      <c r="B1811" s="5" t="s">
        <v>55</v>
      </c>
      <c r="C1811" s="5" t="s">
        <v>30</v>
      </c>
      <c r="D1811" s="5" t="s">
        <v>2232</v>
      </c>
      <c r="E1811" s="15" t="str">
        <f t="shared" si="318"/>
        <v>B002</v>
      </c>
      <c r="F1811" s="15" t="str">
        <f t="shared" si="308"/>
        <v>15875</v>
      </c>
      <c r="G1811" s="15" t="str">
        <f t="shared" si="309"/>
        <v>2-1</v>
      </c>
      <c r="H1811" s="5" t="s">
        <v>2198</v>
      </c>
      <c r="I1811" s="5">
        <f t="shared" si="310"/>
        <v>1</v>
      </c>
      <c r="J1811" s="5">
        <f t="shared" si="311"/>
        <v>2022</v>
      </c>
      <c r="K1811" s="5">
        <f t="shared" si="312"/>
        <v>13</v>
      </c>
      <c r="L1811" s="7">
        <f t="shared" si="313"/>
        <v>44574</v>
      </c>
      <c r="M1811" s="5" t="s">
        <v>2198</v>
      </c>
      <c r="U1811" s="5" t="s">
        <v>33</v>
      </c>
      <c r="V1811" s="5" t="str">
        <f t="shared" si="314"/>
        <v>clientes - varios</v>
      </c>
      <c r="W1811" s="5" t="str">
        <f t="shared" si="315"/>
        <v>CLIENTES - VARIOS</v>
      </c>
      <c r="X1811" s="5" t="str">
        <f t="shared" si="316"/>
        <v>Clientes - Varios</v>
      </c>
      <c r="Y1811" s="5">
        <v>99999999</v>
      </c>
      <c r="Z1811" s="5" t="s">
        <v>34</v>
      </c>
      <c r="AA1811" s="5" t="s">
        <v>35</v>
      </c>
      <c r="AD1811" s="5" t="s">
        <v>36</v>
      </c>
      <c r="AE1811" s="5">
        <v>0.14000000000000001</v>
      </c>
      <c r="AF1811" s="5">
        <v>0</v>
      </c>
      <c r="AG1811" s="5">
        <v>0.03</v>
      </c>
      <c r="AH1811" s="5">
        <f t="shared" si="317"/>
        <v>0.17</v>
      </c>
    </row>
    <row r="1812" spans="1:34" x14ac:dyDescent="0.25">
      <c r="A1812" s="5">
        <v>1797</v>
      </c>
      <c r="B1812" s="5" t="s">
        <v>49</v>
      </c>
      <c r="C1812" s="5" t="s">
        <v>30</v>
      </c>
      <c r="D1812" s="5" t="s">
        <v>2233</v>
      </c>
      <c r="E1812" s="15" t="str">
        <f t="shared" si="318"/>
        <v>B003</v>
      </c>
      <c r="F1812" s="15" t="str">
        <f t="shared" si="308"/>
        <v>12310</v>
      </c>
      <c r="G1812" s="15" t="str">
        <f t="shared" si="309"/>
        <v>3-1</v>
      </c>
      <c r="H1812" s="5" t="s">
        <v>2198</v>
      </c>
      <c r="I1812" s="5">
        <f t="shared" si="310"/>
        <v>1</v>
      </c>
      <c r="J1812" s="5">
        <f t="shared" si="311"/>
        <v>2022</v>
      </c>
      <c r="K1812" s="5">
        <f t="shared" si="312"/>
        <v>13</v>
      </c>
      <c r="L1812" s="7">
        <f t="shared" si="313"/>
        <v>44574</v>
      </c>
      <c r="M1812" s="5" t="s">
        <v>2198</v>
      </c>
      <c r="U1812" s="5" t="s">
        <v>33</v>
      </c>
      <c r="V1812" s="5" t="str">
        <f t="shared" si="314"/>
        <v>clientes - varios</v>
      </c>
      <c r="W1812" s="5" t="str">
        <f t="shared" si="315"/>
        <v>CLIENTES - VARIOS</v>
      </c>
      <c r="X1812" s="5" t="str">
        <f t="shared" si="316"/>
        <v>Clientes - Varios</v>
      </c>
      <c r="Y1812" s="5">
        <v>99999999</v>
      </c>
      <c r="Z1812" s="5" t="s">
        <v>34</v>
      </c>
      <c r="AA1812" s="5" t="s">
        <v>35</v>
      </c>
      <c r="AD1812" s="5" t="s">
        <v>36</v>
      </c>
      <c r="AE1812" s="5">
        <v>79.66</v>
      </c>
      <c r="AF1812" s="5">
        <v>0</v>
      </c>
      <c r="AG1812" s="5">
        <v>14.34</v>
      </c>
      <c r="AH1812" s="5">
        <f t="shared" si="317"/>
        <v>94</v>
      </c>
    </row>
    <row r="1813" spans="1:34" x14ac:dyDescent="0.25">
      <c r="A1813" s="5">
        <v>1798</v>
      </c>
      <c r="B1813" s="5" t="s">
        <v>49</v>
      </c>
      <c r="C1813" s="5" t="s">
        <v>38</v>
      </c>
      <c r="D1813" s="5" t="s">
        <v>2234</v>
      </c>
      <c r="E1813" s="15" t="str">
        <f t="shared" si="318"/>
        <v>F003</v>
      </c>
      <c r="F1813" s="15" t="str">
        <f t="shared" si="308"/>
        <v>2044</v>
      </c>
      <c r="G1813" s="15" t="str">
        <f t="shared" si="309"/>
        <v>3-2</v>
      </c>
      <c r="H1813" s="5" t="s">
        <v>2198</v>
      </c>
      <c r="I1813" s="5">
        <f t="shared" si="310"/>
        <v>1</v>
      </c>
      <c r="J1813" s="5">
        <f t="shared" si="311"/>
        <v>2022</v>
      </c>
      <c r="K1813" s="5">
        <f t="shared" si="312"/>
        <v>13</v>
      </c>
      <c r="L1813" s="7">
        <f t="shared" si="313"/>
        <v>44574</v>
      </c>
      <c r="M1813" s="5" t="s">
        <v>2198</v>
      </c>
      <c r="S1813" s="5" t="s">
        <v>40</v>
      </c>
      <c r="T1813" s="5" t="s">
        <v>41</v>
      </c>
      <c r="U1813" s="5" t="s">
        <v>1833</v>
      </c>
      <c r="V1813" s="5" t="str">
        <f t="shared" si="314"/>
        <v>herrera mendoza segundo dandiel</v>
      </c>
      <c r="W1813" s="5" t="str">
        <f t="shared" si="315"/>
        <v>HERRERA MENDOZA SEGUNDO DANDIEL</v>
      </c>
      <c r="X1813" s="5" t="str">
        <f t="shared" si="316"/>
        <v>Herrera Mendoza Segundo Dandiel</v>
      </c>
      <c r="Y1813" s="5">
        <v>10461338904</v>
      </c>
      <c r="Z1813" s="5" t="s">
        <v>34</v>
      </c>
      <c r="AA1813" s="5" t="s">
        <v>35</v>
      </c>
      <c r="AD1813" s="5" t="s">
        <v>36</v>
      </c>
      <c r="AE1813" s="5">
        <v>58.9</v>
      </c>
      <c r="AF1813" s="5">
        <v>0</v>
      </c>
      <c r="AG1813" s="5">
        <v>10.6</v>
      </c>
      <c r="AH1813" s="5">
        <f t="shared" si="317"/>
        <v>69.5</v>
      </c>
    </row>
    <row r="1814" spans="1:34" x14ac:dyDescent="0.25">
      <c r="A1814" s="5">
        <v>1799</v>
      </c>
      <c r="B1814" s="5" t="s">
        <v>49</v>
      </c>
      <c r="C1814" s="5" t="s">
        <v>38</v>
      </c>
      <c r="D1814" s="5" t="s">
        <v>2235</v>
      </c>
      <c r="E1814" s="15" t="str">
        <f t="shared" si="318"/>
        <v>F003</v>
      </c>
      <c r="F1814" s="15" t="str">
        <f t="shared" si="308"/>
        <v>2043</v>
      </c>
      <c r="G1814" s="15" t="str">
        <f t="shared" si="309"/>
        <v>3-2</v>
      </c>
      <c r="H1814" s="5" t="s">
        <v>2198</v>
      </c>
      <c r="I1814" s="5">
        <f t="shared" si="310"/>
        <v>1</v>
      </c>
      <c r="J1814" s="5">
        <f t="shared" si="311"/>
        <v>2022</v>
      </c>
      <c r="K1814" s="5">
        <f t="shared" si="312"/>
        <v>13</v>
      </c>
      <c r="L1814" s="7">
        <f t="shared" si="313"/>
        <v>44574</v>
      </c>
      <c r="M1814" s="5" t="s">
        <v>2198</v>
      </c>
      <c r="R1814" s="5" t="s">
        <v>41</v>
      </c>
      <c r="S1814" s="5" t="s">
        <v>40</v>
      </c>
      <c r="T1814" s="5" t="s">
        <v>41</v>
      </c>
      <c r="U1814" s="5" t="s">
        <v>106</v>
      </c>
      <c r="V1814" s="5" t="str">
        <f t="shared" si="314"/>
        <v>casiano maco segundo baltazar</v>
      </c>
      <c r="W1814" s="5" t="str">
        <f t="shared" si="315"/>
        <v>CASIANO MACO SEGUNDO BALTAZAR</v>
      </c>
      <c r="X1814" s="5" t="str">
        <f t="shared" si="316"/>
        <v>Casiano Maco Segundo Baltazar</v>
      </c>
      <c r="Y1814" s="5">
        <v>10432479388</v>
      </c>
      <c r="Z1814" s="5" t="s">
        <v>34</v>
      </c>
      <c r="AA1814" s="5" t="s">
        <v>35</v>
      </c>
      <c r="AD1814" s="5" t="s">
        <v>36</v>
      </c>
      <c r="AE1814" s="5">
        <v>25.42</v>
      </c>
      <c r="AF1814" s="5">
        <v>0</v>
      </c>
      <c r="AG1814" s="5">
        <v>4.58</v>
      </c>
      <c r="AH1814" s="5">
        <f t="shared" si="317"/>
        <v>30</v>
      </c>
    </row>
    <row r="1815" spans="1:34" x14ac:dyDescent="0.25">
      <c r="A1815" s="5">
        <v>1800</v>
      </c>
      <c r="B1815" s="5" t="s">
        <v>29</v>
      </c>
      <c r="C1815" s="5" t="s">
        <v>30</v>
      </c>
      <c r="D1815" s="5" t="s">
        <v>2236</v>
      </c>
      <c r="E1815" s="15" t="str">
        <f t="shared" si="318"/>
        <v>B001</v>
      </c>
      <c r="F1815" s="15" t="str">
        <f t="shared" si="308"/>
        <v>16841</v>
      </c>
      <c r="G1815" s="15" t="str">
        <f t="shared" si="309"/>
        <v>1-1</v>
      </c>
      <c r="H1815" s="5" t="s">
        <v>2198</v>
      </c>
      <c r="I1815" s="5">
        <f t="shared" si="310"/>
        <v>1</v>
      </c>
      <c r="J1815" s="5">
        <f t="shared" si="311"/>
        <v>2022</v>
      </c>
      <c r="K1815" s="5">
        <f t="shared" si="312"/>
        <v>13</v>
      </c>
      <c r="L1815" s="7">
        <f t="shared" si="313"/>
        <v>44574</v>
      </c>
      <c r="M1815" s="5" t="s">
        <v>2198</v>
      </c>
      <c r="U1815" s="5" t="s">
        <v>33</v>
      </c>
      <c r="V1815" s="5" t="str">
        <f t="shared" si="314"/>
        <v>clientes - varios</v>
      </c>
      <c r="W1815" s="5" t="str">
        <f t="shared" si="315"/>
        <v>CLIENTES - VARIOS</v>
      </c>
      <c r="X1815" s="5" t="str">
        <f t="shared" si="316"/>
        <v>Clientes - Varios</v>
      </c>
      <c r="Y1815" s="5">
        <v>99999999</v>
      </c>
      <c r="Z1815" s="5" t="s">
        <v>34</v>
      </c>
      <c r="AA1815" s="5" t="s">
        <v>35</v>
      </c>
      <c r="AD1815" s="5" t="s">
        <v>36</v>
      </c>
      <c r="AE1815" s="5">
        <v>42.37</v>
      </c>
      <c r="AF1815" s="5">
        <v>0</v>
      </c>
      <c r="AG1815" s="5">
        <v>7.63</v>
      </c>
      <c r="AH1815" s="5">
        <f t="shared" si="317"/>
        <v>50</v>
      </c>
    </row>
    <row r="1816" spans="1:34" x14ac:dyDescent="0.25">
      <c r="A1816" s="5">
        <v>1801</v>
      </c>
      <c r="B1816" s="5" t="s">
        <v>29</v>
      </c>
      <c r="C1816" s="5" t="s">
        <v>30</v>
      </c>
      <c r="D1816" s="5" t="s">
        <v>2237</v>
      </c>
      <c r="E1816" s="15" t="str">
        <f t="shared" si="318"/>
        <v>B001</v>
      </c>
      <c r="F1816" s="15" t="str">
        <f t="shared" si="308"/>
        <v>16840</v>
      </c>
      <c r="G1816" s="15" t="str">
        <f t="shared" si="309"/>
        <v>1-1</v>
      </c>
      <c r="H1816" s="5" t="s">
        <v>2238</v>
      </c>
      <c r="I1816" s="5">
        <f t="shared" si="310"/>
        <v>1</v>
      </c>
      <c r="J1816" s="5">
        <f t="shared" si="311"/>
        <v>2022</v>
      </c>
      <c r="K1816" s="5">
        <f t="shared" si="312"/>
        <v>12</v>
      </c>
      <c r="L1816" s="7">
        <f t="shared" si="313"/>
        <v>44573</v>
      </c>
      <c r="M1816" s="5" t="s">
        <v>2238</v>
      </c>
      <c r="U1816" s="5" t="s">
        <v>33</v>
      </c>
      <c r="V1816" s="5" t="str">
        <f t="shared" si="314"/>
        <v>clientes - varios</v>
      </c>
      <c r="W1816" s="5" t="str">
        <f t="shared" si="315"/>
        <v>CLIENTES - VARIOS</v>
      </c>
      <c r="X1816" s="5" t="str">
        <f t="shared" si="316"/>
        <v>Clientes - Varios</v>
      </c>
      <c r="Y1816" s="5">
        <v>99999999</v>
      </c>
      <c r="Z1816" s="5" t="s">
        <v>34</v>
      </c>
      <c r="AA1816" s="5" t="s">
        <v>35</v>
      </c>
      <c r="AD1816" s="5" t="s">
        <v>36</v>
      </c>
      <c r="AE1816" s="5">
        <v>118.64</v>
      </c>
      <c r="AF1816" s="5">
        <v>0</v>
      </c>
      <c r="AG1816" s="5">
        <v>21.36</v>
      </c>
      <c r="AH1816" s="5">
        <f t="shared" si="317"/>
        <v>140</v>
      </c>
    </row>
    <row r="1817" spans="1:34" x14ac:dyDescent="0.25">
      <c r="A1817" s="5">
        <v>1802</v>
      </c>
      <c r="B1817" s="5" t="s">
        <v>29</v>
      </c>
      <c r="C1817" s="5" t="s">
        <v>38</v>
      </c>
      <c r="D1817" s="5" t="s">
        <v>2239</v>
      </c>
      <c r="E1817" s="15" t="str">
        <f t="shared" si="318"/>
        <v>F001</v>
      </c>
      <c r="F1817" s="15" t="str">
        <f t="shared" si="308"/>
        <v>8124</v>
      </c>
      <c r="G1817" s="15" t="str">
        <f t="shared" si="309"/>
        <v>1-8</v>
      </c>
      <c r="H1817" s="5" t="s">
        <v>2238</v>
      </c>
      <c r="I1817" s="5">
        <f t="shared" si="310"/>
        <v>1</v>
      </c>
      <c r="J1817" s="5">
        <f t="shared" si="311"/>
        <v>2022</v>
      </c>
      <c r="K1817" s="5">
        <f t="shared" si="312"/>
        <v>12</v>
      </c>
      <c r="L1817" s="7">
        <f t="shared" si="313"/>
        <v>44573</v>
      </c>
      <c r="M1817" s="5" t="s">
        <v>2238</v>
      </c>
      <c r="S1817" s="5" t="s">
        <v>40</v>
      </c>
      <c r="T1817" s="5" t="s">
        <v>41</v>
      </c>
      <c r="U1817" s="5" t="s">
        <v>295</v>
      </c>
      <c r="V1817" s="5" t="str">
        <f t="shared" si="314"/>
        <v>guerra choroco milton luis</v>
      </c>
      <c r="W1817" s="5" t="str">
        <f t="shared" si="315"/>
        <v>GUERRA CHOROCO MILTON LUIS</v>
      </c>
      <c r="X1817" s="5" t="str">
        <f t="shared" si="316"/>
        <v>Guerra Choroco Milton Luis</v>
      </c>
      <c r="Y1817" s="5">
        <v>10479220285</v>
      </c>
      <c r="Z1817" s="5" t="s">
        <v>34</v>
      </c>
      <c r="AA1817" s="5" t="s">
        <v>35</v>
      </c>
      <c r="AD1817" s="5" t="s">
        <v>36</v>
      </c>
      <c r="AE1817" s="5">
        <v>1016.95</v>
      </c>
      <c r="AF1817" s="5">
        <v>0</v>
      </c>
      <c r="AG1817" s="5">
        <v>183.05</v>
      </c>
      <c r="AH1817" s="5">
        <f t="shared" si="317"/>
        <v>1200</v>
      </c>
    </row>
    <row r="1818" spans="1:34" x14ac:dyDescent="0.25">
      <c r="A1818" s="5">
        <v>1803</v>
      </c>
      <c r="B1818" s="5" t="s">
        <v>29</v>
      </c>
      <c r="C1818" s="5" t="s">
        <v>38</v>
      </c>
      <c r="D1818" s="5" t="s">
        <v>2240</v>
      </c>
      <c r="E1818" s="15" t="str">
        <f t="shared" si="318"/>
        <v>F001</v>
      </c>
      <c r="F1818" s="15" t="str">
        <f t="shared" si="308"/>
        <v>8123</v>
      </c>
      <c r="G1818" s="15" t="str">
        <f t="shared" si="309"/>
        <v>1-8</v>
      </c>
      <c r="H1818" s="5" t="s">
        <v>2238</v>
      </c>
      <c r="I1818" s="5">
        <f t="shared" si="310"/>
        <v>1</v>
      </c>
      <c r="J1818" s="5">
        <f t="shared" si="311"/>
        <v>2022</v>
      </c>
      <c r="K1818" s="5">
        <f t="shared" si="312"/>
        <v>12</v>
      </c>
      <c r="L1818" s="7">
        <f t="shared" si="313"/>
        <v>44573</v>
      </c>
      <c r="M1818" s="5" t="s">
        <v>2238</v>
      </c>
      <c r="U1818" s="5" t="s">
        <v>108</v>
      </c>
      <c r="V1818" s="5" t="str">
        <f t="shared" si="314"/>
        <v>empresa constructora y servicios generales akunta s.r.l.</v>
      </c>
      <c r="W1818" s="5" t="str">
        <f t="shared" si="315"/>
        <v>EMPRESA CONSTRUCTORA Y SERVICIOS GENERALES AKUNTA S.R.L.</v>
      </c>
      <c r="X1818" s="5" t="str">
        <f t="shared" si="316"/>
        <v>Empresa Constructora Y Servicios Generales Akunta S.R.L.</v>
      </c>
      <c r="Y1818" s="5">
        <v>20496149425</v>
      </c>
      <c r="Z1818" s="5" t="s">
        <v>34</v>
      </c>
      <c r="AA1818" s="5" t="s">
        <v>35</v>
      </c>
      <c r="AD1818" s="5" t="s">
        <v>36</v>
      </c>
      <c r="AE1818" s="5">
        <v>72.03</v>
      </c>
      <c r="AF1818" s="5">
        <v>0</v>
      </c>
      <c r="AG1818" s="5">
        <v>12.97</v>
      </c>
      <c r="AH1818" s="5">
        <f t="shared" si="317"/>
        <v>85</v>
      </c>
    </row>
    <row r="1819" spans="1:34" x14ac:dyDescent="0.25">
      <c r="A1819" s="5">
        <v>1804</v>
      </c>
      <c r="B1819" s="5" t="s">
        <v>29</v>
      </c>
      <c r="C1819" s="5" t="s">
        <v>30</v>
      </c>
      <c r="D1819" s="5" t="s">
        <v>2241</v>
      </c>
      <c r="E1819" s="15" t="str">
        <f t="shared" si="318"/>
        <v>B001</v>
      </c>
      <c r="F1819" s="15" t="str">
        <f t="shared" si="308"/>
        <v>16839</v>
      </c>
      <c r="G1819" s="15" t="str">
        <f t="shared" si="309"/>
        <v>1-1</v>
      </c>
      <c r="H1819" s="5" t="s">
        <v>2238</v>
      </c>
      <c r="I1819" s="5">
        <f t="shared" si="310"/>
        <v>1</v>
      </c>
      <c r="J1819" s="5">
        <f t="shared" si="311"/>
        <v>2022</v>
      </c>
      <c r="K1819" s="5">
        <f t="shared" si="312"/>
        <v>12</v>
      </c>
      <c r="L1819" s="7">
        <f t="shared" si="313"/>
        <v>44573</v>
      </c>
      <c r="M1819" s="5" t="s">
        <v>2238</v>
      </c>
      <c r="U1819" s="5" t="s">
        <v>33</v>
      </c>
      <c r="V1819" s="5" t="str">
        <f t="shared" si="314"/>
        <v>clientes - varios</v>
      </c>
      <c r="W1819" s="5" t="str">
        <f t="shared" si="315"/>
        <v>CLIENTES - VARIOS</v>
      </c>
      <c r="X1819" s="5" t="str">
        <f t="shared" si="316"/>
        <v>Clientes - Varios</v>
      </c>
      <c r="Y1819" s="5">
        <v>99999999</v>
      </c>
      <c r="Z1819" s="5" t="s">
        <v>34</v>
      </c>
      <c r="AA1819" s="5" t="s">
        <v>35</v>
      </c>
      <c r="AD1819" s="5" t="s">
        <v>36</v>
      </c>
      <c r="AE1819" s="5">
        <v>42.37</v>
      </c>
      <c r="AF1819" s="5">
        <v>0</v>
      </c>
      <c r="AG1819" s="5">
        <v>7.63</v>
      </c>
      <c r="AH1819" s="5">
        <f t="shared" si="317"/>
        <v>50</v>
      </c>
    </row>
    <row r="1820" spans="1:34" x14ac:dyDescent="0.25">
      <c r="A1820" s="5">
        <v>1805</v>
      </c>
      <c r="B1820" s="5" t="s">
        <v>49</v>
      </c>
      <c r="C1820" s="5" t="s">
        <v>30</v>
      </c>
      <c r="D1820" s="5" t="s">
        <v>2242</v>
      </c>
      <c r="E1820" s="15" t="str">
        <f t="shared" si="318"/>
        <v>B003</v>
      </c>
      <c r="F1820" s="15" t="str">
        <f t="shared" si="308"/>
        <v>12309</v>
      </c>
      <c r="G1820" s="15" t="str">
        <f t="shared" si="309"/>
        <v>3-1</v>
      </c>
      <c r="H1820" s="5" t="s">
        <v>2238</v>
      </c>
      <c r="I1820" s="5">
        <f t="shared" si="310"/>
        <v>1</v>
      </c>
      <c r="J1820" s="5">
        <f t="shared" si="311"/>
        <v>2022</v>
      </c>
      <c r="K1820" s="5">
        <f t="shared" si="312"/>
        <v>12</v>
      </c>
      <c r="L1820" s="7">
        <f t="shared" si="313"/>
        <v>44573</v>
      </c>
      <c r="M1820" s="5" t="s">
        <v>2238</v>
      </c>
      <c r="U1820" s="5" t="s">
        <v>33</v>
      </c>
      <c r="V1820" s="5" t="str">
        <f t="shared" si="314"/>
        <v>clientes - varios</v>
      </c>
      <c r="W1820" s="5" t="str">
        <f t="shared" si="315"/>
        <v>CLIENTES - VARIOS</v>
      </c>
      <c r="X1820" s="5" t="str">
        <f t="shared" si="316"/>
        <v>Clientes - Varios</v>
      </c>
      <c r="Y1820" s="5">
        <v>99999999</v>
      </c>
      <c r="Z1820" s="5" t="s">
        <v>34</v>
      </c>
      <c r="AA1820" s="5" t="s">
        <v>35</v>
      </c>
      <c r="AD1820" s="5" t="s">
        <v>36</v>
      </c>
      <c r="AE1820" s="5">
        <v>20.34</v>
      </c>
      <c r="AF1820" s="5">
        <v>0</v>
      </c>
      <c r="AG1820" s="5">
        <v>3.66</v>
      </c>
      <c r="AH1820" s="5">
        <f t="shared" si="317"/>
        <v>24</v>
      </c>
    </row>
    <row r="1821" spans="1:34" x14ac:dyDescent="0.25">
      <c r="A1821" s="5">
        <v>1806</v>
      </c>
      <c r="B1821" s="5" t="s">
        <v>29</v>
      </c>
      <c r="C1821" s="5" t="s">
        <v>38</v>
      </c>
      <c r="D1821" s="5" t="s">
        <v>2243</v>
      </c>
      <c r="E1821" s="15" t="str">
        <f t="shared" si="318"/>
        <v>F001</v>
      </c>
      <c r="F1821" s="15" t="str">
        <f t="shared" si="308"/>
        <v>8122</v>
      </c>
      <c r="G1821" s="15" t="str">
        <f t="shared" si="309"/>
        <v>1-8</v>
      </c>
      <c r="H1821" s="5" t="s">
        <v>2238</v>
      </c>
      <c r="I1821" s="5">
        <f t="shared" si="310"/>
        <v>1</v>
      </c>
      <c r="J1821" s="5">
        <f t="shared" si="311"/>
        <v>2022</v>
      </c>
      <c r="K1821" s="5">
        <f t="shared" si="312"/>
        <v>12</v>
      </c>
      <c r="L1821" s="7">
        <f t="shared" si="313"/>
        <v>44573</v>
      </c>
      <c r="M1821" s="5" t="s">
        <v>2238</v>
      </c>
      <c r="R1821" s="5" t="s">
        <v>469</v>
      </c>
      <c r="S1821" s="5" t="s">
        <v>61</v>
      </c>
      <c r="T1821" s="5" t="s">
        <v>469</v>
      </c>
      <c r="U1821" s="5" t="s">
        <v>470</v>
      </c>
      <c r="V1821" s="5" t="str">
        <f t="shared" si="314"/>
        <v>e.y.n.c.contratistas generales e.i.r.l.</v>
      </c>
      <c r="W1821" s="5" t="str">
        <f t="shared" si="315"/>
        <v>E.Y.N.C.CONTRATISTAS GENERALES E.I.R.L.</v>
      </c>
      <c r="X1821" s="5" t="str">
        <f t="shared" si="316"/>
        <v>E.Y.N.C.Contratistas Generales E.I.R.L.</v>
      </c>
      <c r="Y1821" s="5">
        <v>20491842122</v>
      </c>
      <c r="Z1821" s="5" t="s">
        <v>34</v>
      </c>
      <c r="AA1821" s="5" t="s">
        <v>35</v>
      </c>
      <c r="AD1821" s="5" t="s">
        <v>36</v>
      </c>
      <c r="AE1821" s="5">
        <v>130.51</v>
      </c>
      <c r="AF1821" s="5">
        <v>0</v>
      </c>
      <c r="AG1821" s="5">
        <v>23.49</v>
      </c>
      <c r="AH1821" s="5">
        <f t="shared" si="317"/>
        <v>154</v>
      </c>
    </row>
    <row r="1822" spans="1:34" x14ac:dyDescent="0.25">
      <c r="A1822" s="5">
        <v>1807</v>
      </c>
      <c r="B1822" s="5" t="s">
        <v>29</v>
      </c>
      <c r="C1822" s="5" t="s">
        <v>38</v>
      </c>
      <c r="D1822" s="5" t="s">
        <v>2244</v>
      </c>
      <c r="E1822" s="15" t="str">
        <f t="shared" si="318"/>
        <v>F001</v>
      </c>
      <c r="F1822" s="15" t="str">
        <f t="shared" si="308"/>
        <v>8121</v>
      </c>
      <c r="G1822" s="15" t="str">
        <f t="shared" si="309"/>
        <v>1-8</v>
      </c>
      <c r="H1822" s="5" t="s">
        <v>2238</v>
      </c>
      <c r="I1822" s="5">
        <f t="shared" si="310"/>
        <v>1</v>
      </c>
      <c r="J1822" s="5">
        <f t="shared" si="311"/>
        <v>2022</v>
      </c>
      <c r="K1822" s="5">
        <f t="shared" si="312"/>
        <v>12</v>
      </c>
      <c r="L1822" s="7">
        <f t="shared" si="313"/>
        <v>44573</v>
      </c>
      <c r="M1822" s="5" t="s">
        <v>2238</v>
      </c>
      <c r="S1822" s="5" t="s">
        <v>40</v>
      </c>
      <c r="T1822" s="5" t="s">
        <v>41</v>
      </c>
      <c r="U1822" s="5" t="s">
        <v>83</v>
      </c>
      <c r="V1822" s="5" t="str">
        <f t="shared" si="314"/>
        <v>sosa pagaza elias fernando</v>
      </c>
      <c r="W1822" s="5" t="str">
        <f t="shared" si="315"/>
        <v>SOSA PAGAZA ELIAS FERNANDO</v>
      </c>
      <c r="X1822" s="5" t="str">
        <f t="shared" si="316"/>
        <v>Sosa Pagaza Elias Fernando</v>
      </c>
      <c r="Y1822" s="5">
        <v>10000974787</v>
      </c>
      <c r="Z1822" s="5" t="s">
        <v>34</v>
      </c>
      <c r="AA1822" s="5" t="s">
        <v>35</v>
      </c>
      <c r="AD1822" s="5" t="s">
        <v>36</v>
      </c>
      <c r="AE1822" s="5">
        <v>195.76</v>
      </c>
      <c r="AF1822" s="5">
        <v>0</v>
      </c>
      <c r="AG1822" s="5">
        <v>35.24</v>
      </c>
      <c r="AH1822" s="5">
        <f t="shared" si="317"/>
        <v>231</v>
      </c>
    </row>
    <row r="1823" spans="1:34" x14ac:dyDescent="0.25">
      <c r="A1823" s="5">
        <v>1808</v>
      </c>
      <c r="B1823" s="5" t="s">
        <v>49</v>
      </c>
      <c r="C1823" s="5" t="s">
        <v>30</v>
      </c>
      <c r="D1823" s="5" t="s">
        <v>2245</v>
      </c>
      <c r="E1823" s="15" t="str">
        <f t="shared" si="318"/>
        <v>B003</v>
      </c>
      <c r="F1823" s="15" t="str">
        <f t="shared" si="308"/>
        <v>12308</v>
      </c>
      <c r="G1823" s="15" t="str">
        <f t="shared" si="309"/>
        <v>3-1</v>
      </c>
      <c r="H1823" s="5" t="s">
        <v>2238</v>
      </c>
      <c r="I1823" s="5">
        <f t="shared" si="310"/>
        <v>1</v>
      </c>
      <c r="J1823" s="5">
        <f t="shared" si="311"/>
        <v>2022</v>
      </c>
      <c r="K1823" s="5">
        <f t="shared" si="312"/>
        <v>12</v>
      </c>
      <c r="L1823" s="7">
        <f t="shared" si="313"/>
        <v>44573</v>
      </c>
      <c r="M1823" s="5" t="s">
        <v>2238</v>
      </c>
      <c r="U1823" s="5" t="s">
        <v>33</v>
      </c>
      <c r="V1823" s="5" t="str">
        <f t="shared" si="314"/>
        <v>clientes - varios</v>
      </c>
      <c r="W1823" s="5" t="str">
        <f t="shared" si="315"/>
        <v>CLIENTES - VARIOS</v>
      </c>
      <c r="X1823" s="5" t="str">
        <f t="shared" si="316"/>
        <v>Clientes - Varios</v>
      </c>
      <c r="Y1823" s="5">
        <v>99999999</v>
      </c>
      <c r="Z1823" s="5" t="s">
        <v>34</v>
      </c>
      <c r="AA1823" s="5" t="s">
        <v>35</v>
      </c>
      <c r="AD1823" s="5" t="s">
        <v>36</v>
      </c>
      <c r="AE1823" s="5">
        <v>32.200000000000003</v>
      </c>
      <c r="AF1823" s="5">
        <v>0</v>
      </c>
      <c r="AG1823" s="5">
        <v>5.8</v>
      </c>
      <c r="AH1823" s="5">
        <f t="shared" si="317"/>
        <v>38</v>
      </c>
    </row>
    <row r="1824" spans="1:34" x14ac:dyDescent="0.25">
      <c r="A1824" s="5">
        <v>1809</v>
      </c>
      <c r="B1824" s="5" t="s">
        <v>29</v>
      </c>
      <c r="C1824" s="5" t="s">
        <v>30</v>
      </c>
      <c r="D1824" s="5" t="s">
        <v>2246</v>
      </c>
      <c r="E1824" s="15" t="str">
        <f t="shared" si="318"/>
        <v>B001</v>
      </c>
      <c r="F1824" s="15" t="str">
        <f t="shared" si="308"/>
        <v>16838</v>
      </c>
      <c r="G1824" s="15" t="str">
        <f t="shared" si="309"/>
        <v>1-1</v>
      </c>
      <c r="H1824" s="5" t="s">
        <v>2238</v>
      </c>
      <c r="I1824" s="5">
        <f t="shared" si="310"/>
        <v>1</v>
      </c>
      <c r="J1824" s="5">
        <f t="shared" si="311"/>
        <v>2022</v>
      </c>
      <c r="K1824" s="5">
        <f t="shared" si="312"/>
        <v>12</v>
      </c>
      <c r="L1824" s="7">
        <f t="shared" si="313"/>
        <v>44573</v>
      </c>
      <c r="M1824" s="5" t="s">
        <v>2238</v>
      </c>
      <c r="U1824" s="5" t="s">
        <v>33</v>
      </c>
      <c r="V1824" s="5" t="str">
        <f t="shared" si="314"/>
        <v>clientes - varios</v>
      </c>
      <c r="W1824" s="5" t="str">
        <f t="shared" si="315"/>
        <v>CLIENTES - VARIOS</v>
      </c>
      <c r="X1824" s="5" t="str">
        <f t="shared" si="316"/>
        <v>Clientes - Varios</v>
      </c>
      <c r="Y1824" s="5">
        <v>99999999</v>
      </c>
      <c r="Z1824" s="5" t="s">
        <v>34</v>
      </c>
      <c r="AA1824" s="5" t="s">
        <v>35</v>
      </c>
      <c r="AD1824" s="5" t="s">
        <v>36</v>
      </c>
      <c r="AE1824" s="5">
        <v>208.81</v>
      </c>
      <c r="AF1824" s="5">
        <v>0</v>
      </c>
      <c r="AG1824" s="5">
        <v>37.590000000000003</v>
      </c>
      <c r="AH1824" s="5">
        <f t="shared" si="317"/>
        <v>246.4</v>
      </c>
    </row>
    <row r="1825" spans="1:34" x14ac:dyDescent="0.25">
      <c r="A1825" s="5">
        <v>1810</v>
      </c>
      <c r="B1825" s="5" t="s">
        <v>29</v>
      </c>
      <c r="C1825" s="5" t="s">
        <v>38</v>
      </c>
      <c r="D1825" s="5" t="s">
        <v>2247</v>
      </c>
      <c r="E1825" s="15" t="str">
        <f t="shared" si="318"/>
        <v>F001</v>
      </c>
      <c r="F1825" s="15" t="str">
        <f t="shared" si="308"/>
        <v>8120</v>
      </c>
      <c r="G1825" s="15" t="str">
        <f t="shared" si="309"/>
        <v>1-8</v>
      </c>
      <c r="H1825" s="5" t="s">
        <v>2238</v>
      </c>
      <c r="I1825" s="5">
        <f t="shared" si="310"/>
        <v>1</v>
      </c>
      <c r="J1825" s="5">
        <f t="shared" si="311"/>
        <v>2022</v>
      </c>
      <c r="K1825" s="5">
        <f t="shared" si="312"/>
        <v>12</v>
      </c>
      <c r="L1825" s="7">
        <f t="shared" si="313"/>
        <v>44573</v>
      </c>
      <c r="M1825" s="5" t="s">
        <v>2238</v>
      </c>
      <c r="R1825" s="5" t="s">
        <v>41</v>
      </c>
      <c r="S1825" s="5" t="s">
        <v>40</v>
      </c>
      <c r="T1825" s="5" t="s">
        <v>41</v>
      </c>
      <c r="U1825" s="5" t="s">
        <v>118</v>
      </c>
      <c r="V1825" s="5" t="str">
        <f t="shared" si="314"/>
        <v>consorcio servicios generales edin's e.i.r.l.</v>
      </c>
      <c r="W1825" s="5" t="str">
        <f t="shared" si="315"/>
        <v>CONSORCIO SERVICIOS GENERALES EDIN'S E.I.R.L.</v>
      </c>
      <c r="X1825" s="5" t="str">
        <f t="shared" si="316"/>
        <v>Consorcio Servicios Generales Edin'S E.I.R.L.</v>
      </c>
      <c r="Y1825" s="5">
        <v>20602462235</v>
      </c>
      <c r="Z1825" s="5" t="s">
        <v>34</v>
      </c>
      <c r="AA1825" s="5" t="s">
        <v>35</v>
      </c>
      <c r="AD1825" s="5" t="s">
        <v>36</v>
      </c>
      <c r="AE1825" s="5">
        <v>84.75</v>
      </c>
      <c r="AF1825" s="5">
        <v>0</v>
      </c>
      <c r="AG1825" s="5">
        <v>15.25</v>
      </c>
      <c r="AH1825" s="5">
        <f t="shared" si="317"/>
        <v>100</v>
      </c>
    </row>
    <row r="1826" spans="1:34" x14ac:dyDescent="0.25">
      <c r="A1826" s="5">
        <v>1811</v>
      </c>
      <c r="B1826" s="5" t="s">
        <v>49</v>
      </c>
      <c r="C1826" s="5" t="s">
        <v>30</v>
      </c>
      <c r="D1826" s="5" t="s">
        <v>2248</v>
      </c>
      <c r="E1826" s="15" t="str">
        <f t="shared" si="318"/>
        <v>B003</v>
      </c>
      <c r="F1826" s="15" t="str">
        <f t="shared" si="308"/>
        <v>12307</v>
      </c>
      <c r="G1826" s="15" t="str">
        <f t="shared" si="309"/>
        <v>3-1</v>
      </c>
      <c r="H1826" s="5" t="s">
        <v>2238</v>
      </c>
      <c r="I1826" s="5">
        <f t="shared" si="310"/>
        <v>1</v>
      </c>
      <c r="J1826" s="5">
        <f t="shared" si="311"/>
        <v>2022</v>
      </c>
      <c r="K1826" s="5">
        <f t="shared" si="312"/>
        <v>12</v>
      </c>
      <c r="L1826" s="7">
        <f t="shared" si="313"/>
        <v>44573</v>
      </c>
      <c r="M1826" s="5" t="s">
        <v>2238</v>
      </c>
      <c r="U1826" s="5" t="s">
        <v>33</v>
      </c>
      <c r="V1826" s="5" t="str">
        <f t="shared" si="314"/>
        <v>clientes - varios</v>
      </c>
      <c r="W1826" s="5" t="str">
        <f t="shared" si="315"/>
        <v>CLIENTES - VARIOS</v>
      </c>
      <c r="X1826" s="5" t="str">
        <f t="shared" si="316"/>
        <v>Clientes - Varios</v>
      </c>
      <c r="Y1826" s="5">
        <v>99999999</v>
      </c>
      <c r="Z1826" s="5" t="s">
        <v>34</v>
      </c>
      <c r="AA1826" s="5" t="s">
        <v>35</v>
      </c>
      <c r="AD1826" s="5" t="s">
        <v>36</v>
      </c>
      <c r="AE1826" s="5">
        <v>84.75</v>
      </c>
      <c r="AF1826" s="5">
        <v>0</v>
      </c>
      <c r="AG1826" s="5">
        <v>15.25</v>
      </c>
      <c r="AH1826" s="5">
        <f t="shared" si="317"/>
        <v>100</v>
      </c>
    </row>
    <row r="1827" spans="1:34" x14ac:dyDescent="0.25">
      <c r="A1827" s="5">
        <v>1812</v>
      </c>
      <c r="B1827" s="5" t="s">
        <v>29</v>
      </c>
      <c r="C1827" s="5" t="s">
        <v>38</v>
      </c>
      <c r="D1827" s="5" t="s">
        <v>2249</v>
      </c>
      <c r="E1827" s="15" t="str">
        <f t="shared" si="318"/>
        <v>F001</v>
      </c>
      <c r="F1827" s="15" t="str">
        <f t="shared" si="308"/>
        <v>8119</v>
      </c>
      <c r="G1827" s="15" t="str">
        <f t="shared" si="309"/>
        <v>1-8</v>
      </c>
      <c r="H1827" s="5" t="s">
        <v>2238</v>
      </c>
      <c r="I1827" s="5">
        <f t="shared" si="310"/>
        <v>1</v>
      </c>
      <c r="J1827" s="5">
        <f t="shared" si="311"/>
        <v>2022</v>
      </c>
      <c r="K1827" s="5">
        <f t="shared" si="312"/>
        <v>12</v>
      </c>
      <c r="L1827" s="7">
        <f t="shared" si="313"/>
        <v>44573</v>
      </c>
      <c r="M1827" s="5" t="s">
        <v>2238</v>
      </c>
      <c r="R1827" s="5" t="s">
        <v>41</v>
      </c>
      <c r="S1827" s="5" t="s">
        <v>40</v>
      </c>
      <c r="T1827" s="5" t="s">
        <v>41</v>
      </c>
      <c r="U1827" s="5" t="s">
        <v>2250</v>
      </c>
      <c r="V1827" s="5" t="str">
        <f t="shared" si="314"/>
        <v>sinchi pucara s.r.l.</v>
      </c>
      <c r="W1827" s="5" t="str">
        <f t="shared" si="315"/>
        <v>SINCHI PUCARA S.R.L.</v>
      </c>
      <c r="X1827" s="5" t="str">
        <f t="shared" si="316"/>
        <v>Sinchi Pucara S.R.L.</v>
      </c>
      <c r="Y1827" s="5">
        <v>20603967055</v>
      </c>
      <c r="Z1827" s="5" t="s">
        <v>34</v>
      </c>
      <c r="AA1827" s="5" t="s">
        <v>35</v>
      </c>
      <c r="AD1827" s="5" t="s">
        <v>36</v>
      </c>
      <c r="AE1827" s="5">
        <v>127.12</v>
      </c>
      <c r="AF1827" s="5">
        <v>0</v>
      </c>
      <c r="AG1827" s="5">
        <v>22.88</v>
      </c>
      <c r="AH1827" s="5">
        <f t="shared" si="317"/>
        <v>150</v>
      </c>
    </row>
    <row r="1828" spans="1:34" x14ac:dyDescent="0.25">
      <c r="A1828" s="5">
        <v>1813</v>
      </c>
      <c r="B1828" s="5" t="s">
        <v>29</v>
      </c>
      <c r="C1828" s="5" t="s">
        <v>38</v>
      </c>
      <c r="D1828" s="5" t="s">
        <v>2251</v>
      </c>
      <c r="E1828" s="15" t="str">
        <f t="shared" si="318"/>
        <v>F001</v>
      </c>
      <c r="F1828" s="15" t="str">
        <f t="shared" si="308"/>
        <v>8118</v>
      </c>
      <c r="G1828" s="15" t="str">
        <f t="shared" si="309"/>
        <v>1-8</v>
      </c>
      <c r="H1828" s="5" t="s">
        <v>2238</v>
      </c>
      <c r="I1828" s="5">
        <f t="shared" si="310"/>
        <v>1</v>
      </c>
      <c r="J1828" s="5">
        <f t="shared" si="311"/>
        <v>2022</v>
      </c>
      <c r="K1828" s="5">
        <f t="shared" si="312"/>
        <v>12</v>
      </c>
      <c r="L1828" s="7">
        <f t="shared" si="313"/>
        <v>44573</v>
      </c>
      <c r="M1828" s="5" t="s">
        <v>2238</v>
      </c>
      <c r="R1828" s="5" t="s">
        <v>41</v>
      </c>
      <c r="S1828" s="5" t="s">
        <v>40</v>
      </c>
      <c r="T1828" s="5" t="s">
        <v>41</v>
      </c>
      <c r="U1828" s="5" t="s">
        <v>106</v>
      </c>
      <c r="V1828" s="5" t="str">
        <f t="shared" si="314"/>
        <v>casiano maco segundo baltazar</v>
      </c>
      <c r="W1828" s="5" t="str">
        <f t="shared" si="315"/>
        <v>CASIANO MACO SEGUNDO BALTAZAR</v>
      </c>
      <c r="X1828" s="5" t="str">
        <f t="shared" si="316"/>
        <v>Casiano Maco Segundo Baltazar</v>
      </c>
      <c r="Y1828" s="5">
        <v>10432479388</v>
      </c>
      <c r="Z1828" s="5" t="s">
        <v>34</v>
      </c>
      <c r="AA1828" s="5" t="s">
        <v>35</v>
      </c>
      <c r="AD1828" s="5" t="s">
        <v>36</v>
      </c>
      <c r="AE1828" s="5">
        <v>254.24</v>
      </c>
      <c r="AF1828" s="5">
        <v>0</v>
      </c>
      <c r="AG1828" s="5">
        <v>45.76</v>
      </c>
      <c r="AH1828" s="5">
        <f t="shared" si="317"/>
        <v>300</v>
      </c>
    </row>
    <row r="1829" spans="1:34" x14ac:dyDescent="0.25">
      <c r="A1829" s="5">
        <v>1814</v>
      </c>
      <c r="B1829" s="5" t="s">
        <v>29</v>
      </c>
      <c r="C1829" s="5" t="s">
        <v>38</v>
      </c>
      <c r="D1829" s="5" t="s">
        <v>2252</v>
      </c>
      <c r="E1829" s="15" t="str">
        <f t="shared" si="318"/>
        <v>F001</v>
      </c>
      <c r="F1829" s="15" t="str">
        <f t="shared" si="308"/>
        <v>8117</v>
      </c>
      <c r="G1829" s="15" t="str">
        <f t="shared" si="309"/>
        <v>1-8</v>
      </c>
      <c r="H1829" s="5" t="s">
        <v>2238</v>
      </c>
      <c r="I1829" s="5">
        <f t="shared" si="310"/>
        <v>1</v>
      </c>
      <c r="J1829" s="5">
        <f t="shared" si="311"/>
        <v>2022</v>
      </c>
      <c r="K1829" s="5">
        <f t="shared" si="312"/>
        <v>12</v>
      </c>
      <c r="L1829" s="7">
        <f t="shared" si="313"/>
        <v>44573</v>
      </c>
      <c r="M1829" s="5" t="s">
        <v>2238</v>
      </c>
      <c r="R1829" s="5" t="s">
        <v>736</v>
      </c>
      <c r="S1829" s="5" t="s">
        <v>737</v>
      </c>
      <c r="T1829" s="5" t="s">
        <v>736</v>
      </c>
      <c r="U1829" s="5" t="s">
        <v>2253</v>
      </c>
      <c r="V1829" s="5" t="str">
        <f t="shared" si="314"/>
        <v>constructora alcazar s.a.c.</v>
      </c>
      <c r="W1829" s="5" t="str">
        <f t="shared" si="315"/>
        <v>CONSTRUCTORA ALCAZAR S.A.C.</v>
      </c>
      <c r="X1829" s="5" t="str">
        <f t="shared" si="316"/>
        <v>Constructora Alcazar S.A.C.</v>
      </c>
      <c r="Y1829" s="5">
        <v>20559792196</v>
      </c>
      <c r="Z1829" s="5" t="s">
        <v>34</v>
      </c>
      <c r="AA1829" s="5" t="s">
        <v>35</v>
      </c>
      <c r="AD1829" s="5" t="s">
        <v>36</v>
      </c>
      <c r="AE1829" s="5">
        <v>42.37</v>
      </c>
      <c r="AF1829" s="5">
        <v>0</v>
      </c>
      <c r="AG1829" s="5">
        <v>7.63</v>
      </c>
      <c r="AH1829" s="5">
        <f t="shared" si="317"/>
        <v>50</v>
      </c>
    </row>
    <row r="1830" spans="1:34" x14ac:dyDescent="0.25">
      <c r="A1830" s="5">
        <v>1815</v>
      </c>
      <c r="B1830" s="5" t="s">
        <v>29</v>
      </c>
      <c r="C1830" s="5" t="s">
        <v>38</v>
      </c>
      <c r="D1830" s="5" t="s">
        <v>2254</v>
      </c>
      <c r="E1830" s="15" t="str">
        <f t="shared" si="318"/>
        <v>F001</v>
      </c>
      <c r="F1830" s="15" t="str">
        <f t="shared" si="308"/>
        <v>8116</v>
      </c>
      <c r="G1830" s="15" t="str">
        <f t="shared" si="309"/>
        <v>1-8</v>
      </c>
      <c r="H1830" s="5" t="s">
        <v>2238</v>
      </c>
      <c r="I1830" s="5">
        <f t="shared" si="310"/>
        <v>1</v>
      </c>
      <c r="J1830" s="5">
        <f t="shared" si="311"/>
        <v>2022</v>
      </c>
      <c r="K1830" s="5">
        <f t="shared" si="312"/>
        <v>12</v>
      </c>
      <c r="L1830" s="7">
        <f t="shared" si="313"/>
        <v>44573</v>
      </c>
      <c r="M1830" s="5" t="s">
        <v>2238</v>
      </c>
      <c r="R1830" s="5" t="s">
        <v>41</v>
      </c>
      <c r="S1830" s="5" t="s">
        <v>40</v>
      </c>
      <c r="T1830" s="5" t="s">
        <v>41</v>
      </c>
      <c r="U1830" s="5" t="s">
        <v>958</v>
      </c>
      <c r="V1830" s="5" t="str">
        <f t="shared" si="314"/>
        <v>empresa de transportes turismo batangrande srl</v>
      </c>
      <c r="W1830" s="5" t="str">
        <f t="shared" si="315"/>
        <v>EMPRESA DE TRANSPORTES TURISMO BATANGRANDE SRL</v>
      </c>
      <c r="X1830" s="5" t="str">
        <f t="shared" si="316"/>
        <v>Empresa De Transportes Turismo Batangrande Srl</v>
      </c>
      <c r="Y1830" s="5">
        <v>20212390624</v>
      </c>
      <c r="Z1830" s="5" t="s">
        <v>34</v>
      </c>
      <c r="AA1830" s="5" t="s">
        <v>35</v>
      </c>
      <c r="AD1830" s="5" t="s">
        <v>36</v>
      </c>
      <c r="AE1830" s="5">
        <v>211.86</v>
      </c>
      <c r="AF1830" s="5">
        <v>0</v>
      </c>
      <c r="AG1830" s="5">
        <v>38.14</v>
      </c>
      <c r="AH1830" s="5">
        <f t="shared" si="317"/>
        <v>250</v>
      </c>
    </row>
    <row r="1831" spans="1:34" x14ac:dyDescent="0.25">
      <c r="A1831" s="5">
        <v>1816</v>
      </c>
      <c r="B1831" s="5" t="s">
        <v>29</v>
      </c>
      <c r="C1831" s="5" t="s">
        <v>30</v>
      </c>
      <c r="D1831" s="5" t="s">
        <v>2255</v>
      </c>
      <c r="E1831" s="15" t="str">
        <f t="shared" si="318"/>
        <v>B001</v>
      </c>
      <c r="F1831" s="15" t="str">
        <f t="shared" si="308"/>
        <v>16837</v>
      </c>
      <c r="G1831" s="15" t="str">
        <f t="shared" si="309"/>
        <v>1-1</v>
      </c>
      <c r="H1831" s="5" t="s">
        <v>2238</v>
      </c>
      <c r="I1831" s="5">
        <f t="shared" si="310"/>
        <v>1</v>
      </c>
      <c r="J1831" s="5">
        <f t="shared" si="311"/>
        <v>2022</v>
      </c>
      <c r="K1831" s="5">
        <f t="shared" si="312"/>
        <v>12</v>
      </c>
      <c r="L1831" s="7">
        <f t="shared" si="313"/>
        <v>44573</v>
      </c>
      <c r="M1831" s="5" t="s">
        <v>2238</v>
      </c>
      <c r="U1831" s="5" t="s">
        <v>33</v>
      </c>
      <c r="V1831" s="5" t="str">
        <f t="shared" si="314"/>
        <v>clientes - varios</v>
      </c>
      <c r="W1831" s="5" t="str">
        <f t="shared" si="315"/>
        <v>CLIENTES - VARIOS</v>
      </c>
      <c r="X1831" s="5" t="str">
        <f t="shared" si="316"/>
        <v>Clientes - Varios</v>
      </c>
      <c r="Y1831" s="5">
        <v>99999999</v>
      </c>
      <c r="Z1831" s="5" t="s">
        <v>34</v>
      </c>
      <c r="AA1831" s="5" t="s">
        <v>35</v>
      </c>
      <c r="AD1831" s="5" t="s">
        <v>36</v>
      </c>
      <c r="AE1831" s="5">
        <v>101.69</v>
      </c>
      <c r="AF1831" s="5">
        <v>0</v>
      </c>
      <c r="AG1831" s="5">
        <v>18.309999999999999</v>
      </c>
      <c r="AH1831" s="5">
        <f t="shared" si="317"/>
        <v>120</v>
      </c>
    </row>
    <row r="1832" spans="1:34" x14ac:dyDescent="0.25">
      <c r="A1832" s="5">
        <v>1817</v>
      </c>
      <c r="B1832" s="5" t="s">
        <v>55</v>
      </c>
      <c r="C1832" s="5" t="s">
        <v>38</v>
      </c>
      <c r="D1832" s="5" t="s">
        <v>2256</v>
      </c>
      <c r="E1832" s="15" t="str">
        <f t="shared" si="318"/>
        <v>F002</v>
      </c>
      <c r="F1832" s="15" t="str">
        <f t="shared" si="308"/>
        <v>3429</v>
      </c>
      <c r="G1832" s="15" t="str">
        <f t="shared" si="309"/>
        <v>2-3</v>
      </c>
      <c r="H1832" s="5" t="s">
        <v>2238</v>
      </c>
      <c r="I1832" s="5">
        <f t="shared" si="310"/>
        <v>1</v>
      </c>
      <c r="J1832" s="5">
        <f t="shared" si="311"/>
        <v>2022</v>
      </c>
      <c r="K1832" s="5">
        <f t="shared" si="312"/>
        <v>12</v>
      </c>
      <c r="L1832" s="7">
        <f t="shared" si="313"/>
        <v>44573</v>
      </c>
      <c r="M1832" s="5" t="s">
        <v>2238</v>
      </c>
      <c r="R1832" s="5" t="s">
        <v>41</v>
      </c>
      <c r="S1832" s="5" t="s">
        <v>40</v>
      </c>
      <c r="T1832" s="5" t="s">
        <v>41</v>
      </c>
      <c r="U1832" s="5" t="s">
        <v>2257</v>
      </c>
      <c r="V1832" s="5" t="str">
        <f t="shared" si="314"/>
        <v>negoservicios amanecer andino s.r.l.</v>
      </c>
      <c r="W1832" s="5" t="str">
        <f t="shared" si="315"/>
        <v>NEGOSERVICIOS AMANECER ANDINO S.R.L.</v>
      </c>
      <c r="X1832" s="5" t="str">
        <f t="shared" si="316"/>
        <v>Negoservicios Amanecer Andino S.R.L.</v>
      </c>
      <c r="Y1832" s="5">
        <v>20539013522</v>
      </c>
      <c r="Z1832" s="5" t="s">
        <v>34</v>
      </c>
      <c r="AA1832" s="5" t="s">
        <v>35</v>
      </c>
      <c r="AD1832" s="5" t="s">
        <v>36</v>
      </c>
      <c r="AE1832" s="5">
        <v>84.75</v>
      </c>
      <c r="AF1832" s="5">
        <v>0</v>
      </c>
      <c r="AG1832" s="5">
        <v>15.25</v>
      </c>
      <c r="AH1832" s="5">
        <f t="shared" si="317"/>
        <v>100</v>
      </c>
    </row>
    <row r="1833" spans="1:34" x14ac:dyDescent="0.25">
      <c r="A1833" s="5">
        <v>1818</v>
      </c>
      <c r="B1833" s="5" t="s">
        <v>29</v>
      </c>
      <c r="C1833" s="5" t="s">
        <v>38</v>
      </c>
      <c r="D1833" s="5" t="s">
        <v>2258</v>
      </c>
      <c r="E1833" s="15" t="str">
        <f t="shared" si="318"/>
        <v>F001</v>
      </c>
      <c r="F1833" s="15" t="str">
        <f t="shared" si="308"/>
        <v>8115</v>
      </c>
      <c r="G1833" s="15" t="str">
        <f t="shared" si="309"/>
        <v>1-8</v>
      </c>
      <c r="H1833" s="5" t="s">
        <v>2238</v>
      </c>
      <c r="I1833" s="5">
        <f t="shared" si="310"/>
        <v>1</v>
      </c>
      <c r="J1833" s="5">
        <f t="shared" si="311"/>
        <v>2022</v>
      </c>
      <c r="K1833" s="5">
        <f t="shared" si="312"/>
        <v>12</v>
      </c>
      <c r="L1833" s="7">
        <f t="shared" si="313"/>
        <v>44573</v>
      </c>
      <c r="M1833" s="5" t="s">
        <v>2238</v>
      </c>
      <c r="R1833" s="5" t="s">
        <v>395</v>
      </c>
      <c r="S1833" s="5" t="s">
        <v>168</v>
      </c>
      <c r="T1833" s="5" t="s">
        <v>169</v>
      </c>
      <c r="U1833" s="5" t="s">
        <v>396</v>
      </c>
      <c r="V1833" s="5" t="str">
        <f t="shared" si="314"/>
        <v>transportes pasamayo s r ltda</v>
      </c>
      <c r="W1833" s="5" t="str">
        <f t="shared" si="315"/>
        <v>TRANSPORTES PASAMAYO S R LTDA</v>
      </c>
      <c r="X1833" s="5" t="str">
        <f t="shared" si="316"/>
        <v>Transportes Pasamayo S R Ltda</v>
      </c>
      <c r="Y1833" s="5">
        <v>20225171719</v>
      </c>
      <c r="Z1833" s="5" t="s">
        <v>34</v>
      </c>
      <c r="AA1833" s="5" t="s">
        <v>35</v>
      </c>
      <c r="AD1833" s="5" t="s">
        <v>36</v>
      </c>
      <c r="AE1833" s="5">
        <v>152.54</v>
      </c>
      <c r="AF1833" s="5">
        <v>0</v>
      </c>
      <c r="AG1833" s="5">
        <v>27.46</v>
      </c>
      <c r="AH1833" s="5">
        <f t="shared" si="317"/>
        <v>180</v>
      </c>
    </row>
    <row r="1834" spans="1:34" x14ac:dyDescent="0.25">
      <c r="A1834" s="5">
        <v>1819</v>
      </c>
      <c r="B1834" s="5" t="s">
        <v>29</v>
      </c>
      <c r="C1834" s="5" t="s">
        <v>38</v>
      </c>
      <c r="D1834" s="5" t="s">
        <v>2259</v>
      </c>
      <c r="E1834" s="15" t="str">
        <f t="shared" si="318"/>
        <v>F001</v>
      </c>
      <c r="F1834" s="15" t="str">
        <f t="shared" si="308"/>
        <v>8114</v>
      </c>
      <c r="G1834" s="15" t="str">
        <f t="shared" si="309"/>
        <v>1-8</v>
      </c>
      <c r="H1834" s="5" t="s">
        <v>2238</v>
      </c>
      <c r="I1834" s="5">
        <f t="shared" si="310"/>
        <v>1</v>
      </c>
      <c r="J1834" s="5">
        <f t="shared" si="311"/>
        <v>2022</v>
      </c>
      <c r="K1834" s="5">
        <f t="shared" si="312"/>
        <v>12</v>
      </c>
      <c r="L1834" s="7">
        <f t="shared" si="313"/>
        <v>44573</v>
      </c>
      <c r="M1834" s="5" t="s">
        <v>2238</v>
      </c>
      <c r="R1834" s="5" t="s">
        <v>469</v>
      </c>
      <c r="S1834" s="5" t="s">
        <v>61</v>
      </c>
      <c r="T1834" s="5" t="s">
        <v>469</v>
      </c>
      <c r="U1834" s="5" t="s">
        <v>1813</v>
      </c>
      <c r="V1834" s="5" t="str">
        <f t="shared" si="314"/>
        <v>"ccubasdi ingenieria &amp; construccion e.i.r.l."</v>
      </c>
      <c r="W1834" s="5" t="str">
        <f t="shared" si="315"/>
        <v>"CCUBASDI INGENIERIA &amp; CONSTRUCCION E.I.R.L."</v>
      </c>
      <c r="X1834" s="5" t="str">
        <f t="shared" si="316"/>
        <v>"Ccubasdi Ingenieria &amp; Construccion E.I.R.L."</v>
      </c>
      <c r="Y1834" s="5">
        <v>20601738873</v>
      </c>
      <c r="Z1834" s="5" t="s">
        <v>34</v>
      </c>
      <c r="AA1834" s="5" t="s">
        <v>35</v>
      </c>
      <c r="AD1834" s="5" t="s">
        <v>36</v>
      </c>
      <c r="AE1834" s="5">
        <v>377.97</v>
      </c>
      <c r="AF1834" s="5">
        <v>0</v>
      </c>
      <c r="AG1834" s="5">
        <v>68.03</v>
      </c>
      <c r="AH1834" s="5">
        <f t="shared" si="317"/>
        <v>446</v>
      </c>
    </row>
    <row r="1835" spans="1:34" x14ac:dyDescent="0.25">
      <c r="A1835" s="5">
        <v>1820</v>
      </c>
      <c r="B1835" s="5" t="s">
        <v>29</v>
      </c>
      <c r="C1835" s="5" t="s">
        <v>38</v>
      </c>
      <c r="D1835" s="5" t="s">
        <v>2260</v>
      </c>
      <c r="E1835" s="15" t="str">
        <f t="shared" si="318"/>
        <v>F001</v>
      </c>
      <c r="F1835" s="15" t="str">
        <f t="shared" si="308"/>
        <v>8113</v>
      </c>
      <c r="G1835" s="15" t="str">
        <f t="shared" si="309"/>
        <v>1-8</v>
      </c>
      <c r="H1835" s="5" t="s">
        <v>2238</v>
      </c>
      <c r="I1835" s="5">
        <f t="shared" si="310"/>
        <v>1</v>
      </c>
      <c r="J1835" s="5">
        <f t="shared" si="311"/>
        <v>2022</v>
      </c>
      <c r="K1835" s="5">
        <f t="shared" si="312"/>
        <v>12</v>
      </c>
      <c r="L1835" s="7">
        <f t="shared" si="313"/>
        <v>44573</v>
      </c>
      <c r="M1835" s="5" t="s">
        <v>2238</v>
      </c>
      <c r="R1835" s="5" t="s">
        <v>955</v>
      </c>
      <c r="S1835" s="5" t="s">
        <v>168</v>
      </c>
      <c r="T1835" s="5" t="s">
        <v>169</v>
      </c>
      <c r="U1835" s="5" t="s">
        <v>2261</v>
      </c>
      <c r="V1835" s="5" t="str">
        <f t="shared" si="314"/>
        <v>china railway n? 10 engineering group co., ltd sucursal del peru</v>
      </c>
      <c r="W1835" s="5" t="str">
        <f t="shared" si="315"/>
        <v>CHINA RAILWAY N? 10 ENGINEERING GROUP CO., LTD SUCURSAL DEL PERU</v>
      </c>
      <c r="X1835" s="5" t="str">
        <f t="shared" si="316"/>
        <v>China Railway N? 10 Engineering Group Co., Ltd Sucursal Del Peru</v>
      </c>
      <c r="Y1835" s="5">
        <v>20601116082</v>
      </c>
      <c r="Z1835" s="5" t="s">
        <v>34</v>
      </c>
      <c r="AA1835" s="5" t="s">
        <v>35</v>
      </c>
      <c r="AD1835" s="5" t="s">
        <v>36</v>
      </c>
      <c r="AE1835" s="5">
        <v>377.97</v>
      </c>
      <c r="AF1835" s="5">
        <v>0</v>
      </c>
      <c r="AG1835" s="5">
        <v>68.03</v>
      </c>
      <c r="AH1835" s="5">
        <f t="shared" si="317"/>
        <v>446</v>
      </c>
    </row>
    <row r="1836" spans="1:34" x14ac:dyDescent="0.25">
      <c r="A1836" s="5">
        <v>1821</v>
      </c>
      <c r="B1836" s="5" t="s">
        <v>29</v>
      </c>
      <c r="C1836" s="5" t="s">
        <v>38</v>
      </c>
      <c r="D1836" s="5" t="s">
        <v>2262</v>
      </c>
      <c r="E1836" s="15" t="str">
        <f t="shared" si="318"/>
        <v>F001</v>
      </c>
      <c r="F1836" s="15" t="str">
        <f t="shared" si="308"/>
        <v>8112</v>
      </c>
      <c r="G1836" s="15" t="str">
        <f t="shared" si="309"/>
        <v>1-8</v>
      </c>
      <c r="H1836" s="5" t="s">
        <v>2238</v>
      </c>
      <c r="I1836" s="5">
        <f t="shared" si="310"/>
        <v>1</v>
      </c>
      <c r="J1836" s="5">
        <f t="shared" si="311"/>
        <v>2022</v>
      </c>
      <c r="K1836" s="5">
        <f t="shared" si="312"/>
        <v>12</v>
      </c>
      <c r="L1836" s="7">
        <f t="shared" si="313"/>
        <v>44573</v>
      </c>
      <c r="M1836" s="5" t="s">
        <v>2238</v>
      </c>
      <c r="R1836" s="5" t="s">
        <v>41</v>
      </c>
      <c r="S1836" s="5" t="s">
        <v>40</v>
      </c>
      <c r="T1836" s="5" t="s">
        <v>41</v>
      </c>
      <c r="U1836" s="5" t="s">
        <v>228</v>
      </c>
      <c r="V1836" s="5" t="str">
        <f t="shared" si="314"/>
        <v>consorcio l&amp;h</v>
      </c>
      <c r="W1836" s="5" t="str">
        <f t="shared" si="315"/>
        <v>CONSORCIO L&amp;H</v>
      </c>
      <c r="X1836" s="5" t="str">
        <f t="shared" si="316"/>
        <v>Consorcio L&amp;H</v>
      </c>
      <c r="Y1836" s="5">
        <v>20608582127</v>
      </c>
      <c r="Z1836" s="5" t="s">
        <v>34</v>
      </c>
      <c r="AA1836" s="5" t="s">
        <v>35</v>
      </c>
      <c r="AD1836" s="5" t="s">
        <v>36</v>
      </c>
      <c r="AE1836" s="5">
        <v>84.75</v>
      </c>
      <c r="AF1836" s="5">
        <v>0</v>
      </c>
      <c r="AG1836" s="5">
        <v>15.25</v>
      </c>
      <c r="AH1836" s="5">
        <f t="shared" si="317"/>
        <v>100</v>
      </c>
    </row>
    <row r="1837" spans="1:34" x14ac:dyDescent="0.25">
      <c r="A1837" s="5">
        <v>1822</v>
      </c>
      <c r="B1837" s="5" t="s">
        <v>49</v>
      </c>
      <c r="C1837" s="5" t="s">
        <v>38</v>
      </c>
      <c r="D1837" s="5" t="s">
        <v>2263</v>
      </c>
      <c r="E1837" s="15" t="str">
        <f t="shared" si="318"/>
        <v>F003</v>
      </c>
      <c r="F1837" s="15" t="str">
        <f t="shared" si="308"/>
        <v>2042</v>
      </c>
      <c r="G1837" s="15" t="str">
        <f t="shared" si="309"/>
        <v>3-2</v>
      </c>
      <c r="H1837" s="5" t="s">
        <v>2238</v>
      </c>
      <c r="I1837" s="5">
        <f t="shared" si="310"/>
        <v>1</v>
      </c>
      <c r="J1837" s="5">
        <f t="shared" si="311"/>
        <v>2022</v>
      </c>
      <c r="K1837" s="5">
        <f t="shared" si="312"/>
        <v>12</v>
      </c>
      <c r="L1837" s="7">
        <f t="shared" si="313"/>
        <v>44573</v>
      </c>
      <c r="M1837" s="5" t="s">
        <v>2238</v>
      </c>
      <c r="R1837" s="5" t="s">
        <v>2264</v>
      </c>
      <c r="S1837" s="5" t="s">
        <v>737</v>
      </c>
      <c r="T1837" s="5" t="s">
        <v>736</v>
      </c>
      <c r="U1837" s="5" t="s">
        <v>2265</v>
      </c>
      <c r="V1837" s="5" t="str">
        <f t="shared" si="314"/>
        <v>ac tractor service s.a.c.</v>
      </c>
      <c r="W1837" s="5" t="str">
        <f t="shared" si="315"/>
        <v>AC TRACTOR SERVICE S.A.C.</v>
      </c>
      <c r="X1837" s="5" t="str">
        <f t="shared" si="316"/>
        <v>Ac Tractor Service S.A.C.</v>
      </c>
      <c r="Y1837" s="5">
        <v>20603023405</v>
      </c>
      <c r="Z1837" s="5" t="s">
        <v>34</v>
      </c>
      <c r="AA1837" s="5" t="s">
        <v>35</v>
      </c>
      <c r="AD1837" s="5" t="s">
        <v>36</v>
      </c>
      <c r="AE1837" s="5">
        <v>65.25</v>
      </c>
      <c r="AF1837" s="5">
        <v>0</v>
      </c>
      <c r="AG1837" s="5">
        <v>11.75</v>
      </c>
      <c r="AH1837" s="5">
        <f t="shared" si="317"/>
        <v>77</v>
      </c>
    </row>
    <row r="1838" spans="1:34" x14ac:dyDescent="0.25">
      <c r="A1838" s="5">
        <v>1823</v>
      </c>
      <c r="B1838" s="5" t="s">
        <v>29</v>
      </c>
      <c r="C1838" s="5" t="s">
        <v>38</v>
      </c>
      <c r="D1838" s="5" t="s">
        <v>2266</v>
      </c>
      <c r="E1838" s="15" t="str">
        <f t="shared" si="318"/>
        <v>F001</v>
      </c>
      <c r="F1838" s="15" t="str">
        <f t="shared" si="308"/>
        <v>8111</v>
      </c>
      <c r="G1838" s="15" t="str">
        <f t="shared" si="309"/>
        <v>1-8</v>
      </c>
      <c r="H1838" s="5" t="s">
        <v>2238</v>
      </c>
      <c r="I1838" s="5">
        <f t="shared" si="310"/>
        <v>1</v>
      </c>
      <c r="J1838" s="5">
        <f t="shared" si="311"/>
        <v>2022</v>
      </c>
      <c r="K1838" s="5">
        <f t="shared" si="312"/>
        <v>12</v>
      </c>
      <c r="L1838" s="7">
        <f t="shared" si="313"/>
        <v>44573</v>
      </c>
      <c r="M1838" s="5" t="s">
        <v>2238</v>
      </c>
      <c r="R1838" s="5" t="s">
        <v>87</v>
      </c>
      <c r="S1838" s="5" t="s">
        <v>40</v>
      </c>
      <c r="T1838" s="5" t="s">
        <v>41</v>
      </c>
      <c r="U1838" s="5" t="s">
        <v>1125</v>
      </c>
      <c r="V1838" s="5" t="str">
        <f t="shared" si="314"/>
        <v>transportes jj bustamante s.r.l.</v>
      </c>
      <c r="W1838" s="5" t="str">
        <f t="shared" si="315"/>
        <v>TRANSPORTES JJ BUSTAMANTE S.R.L.</v>
      </c>
      <c r="X1838" s="5" t="str">
        <f t="shared" si="316"/>
        <v>Transportes Jj Bustamante S.R.L.</v>
      </c>
      <c r="Y1838" s="5">
        <v>20603488173</v>
      </c>
      <c r="Z1838" s="5" t="s">
        <v>34</v>
      </c>
      <c r="AA1838" s="5" t="s">
        <v>35</v>
      </c>
      <c r="AD1838" s="5" t="s">
        <v>36</v>
      </c>
      <c r="AE1838" s="5">
        <v>127.12</v>
      </c>
      <c r="AF1838" s="5">
        <v>0</v>
      </c>
      <c r="AG1838" s="5">
        <v>22.88</v>
      </c>
      <c r="AH1838" s="5">
        <f t="shared" si="317"/>
        <v>150</v>
      </c>
    </row>
    <row r="1839" spans="1:34" x14ac:dyDescent="0.25">
      <c r="A1839" s="5">
        <v>1824</v>
      </c>
      <c r="B1839" s="5" t="s">
        <v>29</v>
      </c>
      <c r="C1839" s="5" t="s">
        <v>38</v>
      </c>
      <c r="D1839" s="5" t="s">
        <v>2267</v>
      </c>
      <c r="E1839" s="15" t="str">
        <f t="shared" si="318"/>
        <v>F001</v>
      </c>
      <c r="F1839" s="15" t="str">
        <f t="shared" si="308"/>
        <v>8110</v>
      </c>
      <c r="G1839" s="15" t="str">
        <f t="shared" si="309"/>
        <v>1-8</v>
      </c>
      <c r="H1839" s="5" t="s">
        <v>2238</v>
      </c>
      <c r="I1839" s="5">
        <f t="shared" si="310"/>
        <v>1</v>
      </c>
      <c r="J1839" s="5">
        <f t="shared" si="311"/>
        <v>2022</v>
      </c>
      <c r="K1839" s="5">
        <f t="shared" si="312"/>
        <v>12</v>
      </c>
      <c r="L1839" s="7">
        <f t="shared" si="313"/>
        <v>44573</v>
      </c>
      <c r="M1839" s="5" t="s">
        <v>2238</v>
      </c>
      <c r="S1839" s="5" t="s">
        <v>40</v>
      </c>
      <c r="T1839" s="5" t="s">
        <v>41</v>
      </c>
      <c r="U1839" s="5" t="s">
        <v>83</v>
      </c>
      <c r="V1839" s="5" t="str">
        <f t="shared" si="314"/>
        <v>sosa pagaza elias fernando</v>
      </c>
      <c r="W1839" s="5" t="str">
        <f t="shared" si="315"/>
        <v>SOSA PAGAZA ELIAS FERNANDO</v>
      </c>
      <c r="X1839" s="5" t="str">
        <f t="shared" si="316"/>
        <v>Sosa Pagaza Elias Fernando</v>
      </c>
      <c r="Y1839" s="5">
        <v>10000974787</v>
      </c>
      <c r="Z1839" s="5" t="s">
        <v>34</v>
      </c>
      <c r="AA1839" s="5" t="s">
        <v>35</v>
      </c>
      <c r="AD1839" s="5" t="s">
        <v>36</v>
      </c>
      <c r="AE1839" s="5">
        <v>195.76</v>
      </c>
      <c r="AF1839" s="5">
        <v>0</v>
      </c>
      <c r="AG1839" s="5">
        <v>35.24</v>
      </c>
      <c r="AH1839" s="5">
        <f t="shared" si="317"/>
        <v>231</v>
      </c>
    </row>
    <row r="1840" spans="1:34" x14ac:dyDescent="0.25">
      <c r="A1840" s="5">
        <v>1825</v>
      </c>
      <c r="B1840" s="5" t="s">
        <v>29</v>
      </c>
      <c r="C1840" s="5" t="s">
        <v>38</v>
      </c>
      <c r="D1840" s="5" t="s">
        <v>2268</v>
      </c>
      <c r="E1840" s="15" t="str">
        <f t="shared" si="318"/>
        <v>F001</v>
      </c>
      <c r="F1840" s="15" t="str">
        <f t="shared" si="308"/>
        <v>8109</v>
      </c>
      <c r="G1840" s="15" t="str">
        <f t="shared" si="309"/>
        <v>1-8</v>
      </c>
      <c r="H1840" s="5" t="s">
        <v>2238</v>
      </c>
      <c r="I1840" s="5">
        <f t="shared" si="310"/>
        <v>1</v>
      </c>
      <c r="J1840" s="5">
        <f t="shared" si="311"/>
        <v>2022</v>
      </c>
      <c r="K1840" s="5">
        <f t="shared" si="312"/>
        <v>12</v>
      </c>
      <c r="L1840" s="7">
        <f t="shared" si="313"/>
        <v>44573</v>
      </c>
      <c r="M1840" s="5" t="s">
        <v>2238</v>
      </c>
      <c r="S1840" s="5" t="s">
        <v>40</v>
      </c>
      <c r="T1840" s="5" t="s">
        <v>41</v>
      </c>
      <c r="U1840" s="5" t="s">
        <v>83</v>
      </c>
      <c r="V1840" s="5" t="str">
        <f t="shared" si="314"/>
        <v>sosa pagaza elias fernando</v>
      </c>
      <c r="W1840" s="5" t="str">
        <f t="shared" si="315"/>
        <v>SOSA PAGAZA ELIAS FERNANDO</v>
      </c>
      <c r="X1840" s="5" t="str">
        <f t="shared" si="316"/>
        <v>Sosa Pagaza Elias Fernando</v>
      </c>
      <c r="Y1840" s="5">
        <v>10000974787</v>
      </c>
      <c r="Z1840" s="5" t="s">
        <v>34</v>
      </c>
      <c r="AA1840" s="5" t="s">
        <v>35</v>
      </c>
      <c r="AD1840" s="5" t="s">
        <v>36</v>
      </c>
      <c r="AE1840" s="5">
        <v>65.25</v>
      </c>
      <c r="AF1840" s="5">
        <v>0</v>
      </c>
      <c r="AG1840" s="5">
        <v>11.75</v>
      </c>
      <c r="AH1840" s="5">
        <f t="shared" si="317"/>
        <v>77</v>
      </c>
    </row>
    <row r="1841" spans="1:34" x14ac:dyDescent="0.25">
      <c r="A1841" s="5">
        <v>1826</v>
      </c>
      <c r="B1841" s="5" t="s">
        <v>49</v>
      </c>
      <c r="C1841" s="5" t="s">
        <v>38</v>
      </c>
      <c r="D1841" s="5" t="s">
        <v>2269</v>
      </c>
      <c r="E1841" s="15" t="str">
        <f t="shared" si="318"/>
        <v>F003</v>
      </c>
      <c r="F1841" s="15" t="str">
        <f t="shared" si="308"/>
        <v>2041</v>
      </c>
      <c r="G1841" s="15" t="str">
        <f t="shared" si="309"/>
        <v>3-2</v>
      </c>
      <c r="H1841" s="5" t="s">
        <v>2238</v>
      </c>
      <c r="I1841" s="5">
        <f t="shared" si="310"/>
        <v>1</v>
      </c>
      <c r="J1841" s="5">
        <f t="shared" si="311"/>
        <v>2022</v>
      </c>
      <c r="K1841" s="5">
        <f t="shared" si="312"/>
        <v>12</v>
      </c>
      <c r="L1841" s="7">
        <f t="shared" si="313"/>
        <v>44573</v>
      </c>
      <c r="M1841" s="5" t="s">
        <v>2238</v>
      </c>
      <c r="R1841" s="5" t="s">
        <v>41</v>
      </c>
      <c r="S1841" s="5" t="s">
        <v>40</v>
      </c>
      <c r="T1841" s="5" t="s">
        <v>41</v>
      </c>
      <c r="U1841" s="5" t="s">
        <v>106</v>
      </c>
      <c r="V1841" s="5" t="str">
        <f t="shared" si="314"/>
        <v>casiano maco segundo baltazar</v>
      </c>
      <c r="W1841" s="5" t="str">
        <f t="shared" si="315"/>
        <v>CASIANO MACO SEGUNDO BALTAZAR</v>
      </c>
      <c r="X1841" s="5" t="str">
        <f t="shared" si="316"/>
        <v>Casiano Maco Segundo Baltazar</v>
      </c>
      <c r="Y1841" s="5">
        <v>10432479388</v>
      </c>
      <c r="Z1841" s="5" t="s">
        <v>34</v>
      </c>
      <c r="AA1841" s="5" t="s">
        <v>35</v>
      </c>
      <c r="AD1841" s="5" t="s">
        <v>36</v>
      </c>
      <c r="AE1841" s="5">
        <v>25.42</v>
      </c>
      <c r="AF1841" s="5">
        <v>0</v>
      </c>
      <c r="AG1841" s="5">
        <v>4.58</v>
      </c>
      <c r="AH1841" s="5">
        <f t="shared" si="317"/>
        <v>30</v>
      </c>
    </row>
    <row r="1842" spans="1:34" x14ac:dyDescent="0.25">
      <c r="A1842" s="5">
        <v>1827</v>
      </c>
      <c r="B1842" s="5" t="s">
        <v>49</v>
      </c>
      <c r="C1842" s="5" t="s">
        <v>30</v>
      </c>
      <c r="D1842" s="5" t="s">
        <v>2270</v>
      </c>
      <c r="E1842" s="15" t="str">
        <f t="shared" si="318"/>
        <v>B003</v>
      </c>
      <c r="F1842" s="15" t="str">
        <f t="shared" si="308"/>
        <v>12306</v>
      </c>
      <c r="G1842" s="15" t="str">
        <f t="shared" si="309"/>
        <v>3-1</v>
      </c>
      <c r="H1842" s="5" t="s">
        <v>2238</v>
      </c>
      <c r="I1842" s="5">
        <f t="shared" si="310"/>
        <v>1</v>
      </c>
      <c r="J1842" s="5">
        <f t="shared" si="311"/>
        <v>2022</v>
      </c>
      <c r="K1842" s="5">
        <f t="shared" si="312"/>
        <v>12</v>
      </c>
      <c r="L1842" s="7">
        <f t="shared" si="313"/>
        <v>44573</v>
      </c>
      <c r="M1842" s="5" t="s">
        <v>2238</v>
      </c>
      <c r="U1842" s="5" t="s">
        <v>33</v>
      </c>
      <c r="V1842" s="5" t="str">
        <f t="shared" si="314"/>
        <v>clientes - varios</v>
      </c>
      <c r="W1842" s="5" t="str">
        <f t="shared" si="315"/>
        <v>CLIENTES - VARIOS</v>
      </c>
      <c r="X1842" s="5" t="str">
        <f t="shared" si="316"/>
        <v>Clientes - Varios</v>
      </c>
      <c r="Y1842" s="5">
        <v>99999999</v>
      </c>
      <c r="Z1842" s="5" t="s">
        <v>34</v>
      </c>
      <c r="AA1842" s="5" t="s">
        <v>35</v>
      </c>
      <c r="AD1842" s="5" t="s">
        <v>36</v>
      </c>
      <c r="AE1842" s="5">
        <v>10.17</v>
      </c>
      <c r="AF1842" s="5">
        <v>0</v>
      </c>
      <c r="AG1842" s="5">
        <v>1.83</v>
      </c>
      <c r="AH1842" s="5">
        <f t="shared" si="317"/>
        <v>12</v>
      </c>
    </row>
    <row r="1843" spans="1:34" x14ac:dyDescent="0.25">
      <c r="A1843" s="5">
        <v>1828</v>
      </c>
      <c r="B1843" s="5" t="s">
        <v>29</v>
      </c>
      <c r="C1843" s="5" t="s">
        <v>38</v>
      </c>
      <c r="D1843" s="5" t="s">
        <v>2271</v>
      </c>
      <c r="E1843" s="15" t="str">
        <f t="shared" si="318"/>
        <v>F001</v>
      </c>
      <c r="F1843" s="15" t="str">
        <f t="shared" si="308"/>
        <v>8108</v>
      </c>
      <c r="G1843" s="15" t="str">
        <f t="shared" si="309"/>
        <v>1-8</v>
      </c>
      <c r="H1843" s="5" t="s">
        <v>2238</v>
      </c>
      <c r="I1843" s="5">
        <f t="shared" si="310"/>
        <v>1</v>
      </c>
      <c r="J1843" s="5">
        <f t="shared" si="311"/>
        <v>2022</v>
      </c>
      <c r="K1843" s="5">
        <f t="shared" si="312"/>
        <v>12</v>
      </c>
      <c r="L1843" s="7">
        <f t="shared" si="313"/>
        <v>44573</v>
      </c>
      <c r="M1843" s="5" t="s">
        <v>2238</v>
      </c>
      <c r="R1843" s="5" t="s">
        <v>169</v>
      </c>
      <c r="S1843" s="5" t="s">
        <v>168</v>
      </c>
      <c r="T1843" s="5" t="s">
        <v>169</v>
      </c>
      <c r="U1843" s="5" t="s">
        <v>936</v>
      </c>
      <c r="V1843" s="5" t="str">
        <f t="shared" si="314"/>
        <v>jalca de oro e.i.r.l.</v>
      </c>
      <c r="W1843" s="5" t="str">
        <f t="shared" si="315"/>
        <v>JALCA DE ORO E.I.R.L.</v>
      </c>
      <c r="X1843" s="5" t="str">
        <f t="shared" si="316"/>
        <v>Jalca De Oro E.I.R.L.</v>
      </c>
      <c r="Y1843" s="5">
        <v>20601202710</v>
      </c>
      <c r="Z1843" s="5" t="s">
        <v>34</v>
      </c>
      <c r="AA1843" s="5" t="s">
        <v>35</v>
      </c>
      <c r="AD1843" s="5" t="s">
        <v>36</v>
      </c>
      <c r="AE1843" s="5">
        <v>687.32</v>
      </c>
      <c r="AF1843" s="5">
        <v>0</v>
      </c>
      <c r="AG1843" s="5">
        <v>123.72</v>
      </c>
      <c r="AH1843" s="5">
        <f t="shared" si="317"/>
        <v>811.04000000000008</v>
      </c>
    </row>
    <row r="1844" spans="1:34" x14ac:dyDescent="0.25">
      <c r="A1844" s="5">
        <v>1829</v>
      </c>
      <c r="B1844" s="5" t="s">
        <v>97</v>
      </c>
      <c r="C1844" s="5" t="s">
        <v>38</v>
      </c>
      <c r="D1844" s="5" t="s">
        <v>2272</v>
      </c>
      <c r="E1844" s="15" t="str">
        <f t="shared" si="318"/>
        <v>F004</v>
      </c>
      <c r="F1844" s="15" t="str">
        <f t="shared" si="308"/>
        <v>4-431</v>
      </c>
      <c r="G1844" s="15" t="str">
        <f t="shared" si="309"/>
        <v>4-4</v>
      </c>
      <c r="H1844" s="5" t="s">
        <v>2273</v>
      </c>
      <c r="I1844" s="5">
        <f t="shared" si="310"/>
        <v>1</v>
      </c>
      <c r="J1844" s="5">
        <f t="shared" si="311"/>
        <v>2022</v>
      </c>
      <c r="K1844" s="5">
        <f t="shared" si="312"/>
        <v>11</v>
      </c>
      <c r="L1844" s="7">
        <f t="shared" si="313"/>
        <v>44572</v>
      </c>
      <c r="M1844" s="5" t="s">
        <v>2273</v>
      </c>
      <c r="R1844" s="5" t="s">
        <v>482</v>
      </c>
      <c r="S1844" s="5" t="s">
        <v>483</v>
      </c>
      <c r="T1844" s="5" t="s">
        <v>484</v>
      </c>
      <c r="U1844" s="5" t="s">
        <v>485</v>
      </c>
      <c r="V1844" s="5" t="str">
        <f t="shared" si="314"/>
        <v>estacion de servicios loreto s.a.c.</v>
      </c>
      <c r="W1844" s="5" t="str">
        <f t="shared" si="315"/>
        <v>ESTACION DE SERVICIOS LORETO S.A.C.</v>
      </c>
      <c r="X1844" s="5" t="str">
        <f t="shared" si="316"/>
        <v>Estacion De Servicios Loreto S.A.C.</v>
      </c>
      <c r="Y1844" s="5">
        <v>20605162429</v>
      </c>
      <c r="Z1844" s="5" t="s">
        <v>34</v>
      </c>
      <c r="AA1844" s="5" t="s">
        <v>35</v>
      </c>
      <c r="AD1844" s="5" t="s">
        <v>36</v>
      </c>
      <c r="AE1844" s="5">
        <v>852.54</v>
      </c>
      <c r="AF1844" s="5">
        <v>0</v>
      </c>
      <c r="AG1844" s="5">
        <v>153.46</v>
      </c>
      <c r="AH1844" s="5">
        <f t="shared" si="317"/>
        <v>1006</v>
      </c>
    </row>
    <row r="1845" spans="1:34" x14ac:dyDescent="0.25">
      <c r="A1845" s="5">
        <v>1830</v>
      </c>
      <c r="B1845" s="5" t="s">
        <v>29</v>
      </c>
      <c r="C1845" s="5" t="s">
        <v>30</v>
      </c>
      <c r="D1845" s="5" t="s">
        <v>2274</v>
      </c>
      <c r="E1845" s="15" t="str">
        <f t="shared" si="318"/>
        <v>B001</v>
      </c>
      <c r="F1845" s="15" t="str">
        <f t="shared" si="308"/>
        <v>16836</v>
      </c>
      <c r="G1845" s="15" t="str">
        <f t="shared" si="309"/>
        <v>1-1</v>
      </c>
      <c r="H1845" s="5" t="s">
        <v>2273</v>
      </c>
      <c r="I1845" s="5">
        <f t="shared" si="310"/>
        <v>1</v>
      </c>
      <c r="J1845" s="5">
        <f t="shared" si="311"/>
        <v>2022</v>
      </c>
      <c r="K1845" s="5">
        <f t="shared" si="312"/>
        <v>11</v>
      </c>
      <c r="L1845" s="7">
        <f t="shared" si="313"/>
        <v>44572</v>
      </c>
      <c r="M1845" s="5" t="s">
        <v>2273</v>
      </c>
      <c r="U1845" s="5" t="s">
        <v>33</v>
      </c>
      <c r="V1845" s="5" t="str">
        <f t="shared" si="314"/>
        <v>clientes - varios</v>
      </c>
      <c r="W1845" s="5" t="str">
        <f t="shared" si="315"/>
        <v>CLIENTES - VARIOS</v>
      </c>
      <c r="X1845" s="5" t="str">
        <f t="shared" si="316"/>
        <v>Clientes - Varios</v>
      </c>
      <c r="Y1845" s="5">
        <v>99999999</v>
      </c>
      <c r="Z1845" s="5" t="s">
        <v>34</v>
      </c>
      <c r="AA1845" s="5" t="s">
        <v>35</v>
      </c>
      <c r="AD1845" s="5" t="s">
        <v>36</v>
      </c>
      <c r="AE1845" s="5">
        <v>93.22</v>
      </c>
      <c r="AF1845" s="5">
        <v>0</v>
      </c>
      <c r="AG1845" s="5">
        <v>16.78</v>
      </c>
      <c r="AH1845" s="5">
        <f t="shared" si="317"/>
        <v>110</v>
      </c>
    </row>
    <row r="1846" spans="1:34" x14ac:dyDescent="0.25">
      <c r="A1846" s="5">
        <v>1831</v>
      </c>
      <c r="B1846" s="5" t="s">
        <v>29</v>
      </c>
      <c r="C1846" s="5" t="s">
        <v>38</v>
      </c>
      <c r="D1846" s="5" t="s">
        <v>2275</v>
      </c>
      <c r="E1846" s="15" t="str">
        <f t="shared" si="318"/>
        <v>F001</v>
      </c>
      <c r="F1846" s="15" t="str">
        <f t="shared" si="308"/>
        <v>8107</v>
      </c>
      <c r="G1846" s="15" t="str">
        <f t="shared" si="309"/>
        <v>1-8</v>
      </c>
      <c r="H1846" s="5" t="s">
        <v>2273</v>
      </c>
      <c r="I1846" s="5">
        <f t="shared" si="310"/>
        <v>1</v>
      </c>
      <c r="J1846" s="5">
        <f t="shared" si="311"/>
        <v>2022</v>
      </c>
      <c r="K1846" s="5">
        <f t="shared" si="312"/>
        <v>11</v>
      </c>
      <c r="L1846" s="7">
        <f t="shared" si="313"/>
        <v>44572</v>
      </c>
      <c r="M1846" s="5" t="s">
        <v>2273</v>
      </c>
      <c r="R1846" s="5" t="s">
        <v>395</v>
      </c>
      <c r="S1846" s="5" t="s">
        <v>168</v>
      </c>
      <c r="T1846" s="5" t="s">
        <v>169</v>
      </c>
      <c r="U1846" s="5" t="s">
        <v>396</v>
      </c>
      <c r="V1846" s="5" t="str">
        <f t="shared" si="314"/>
        <v>transportes pasamayo s r ltda</v>
      </c>
      <c r="W1846" s="5" t="str">
        <f t="shared" si="315"/>
        <v>TRANSPORTES PASAMAYO S R LTDA</v>
      </c>
      <c r="X1846" s="5" t="str">
        <f t="shared" si="316"/>
        <v>Transportes Pasamayo S R Ltda</v>
      </c>
      <c r="Y1846" s="5">
        <v>20225171719</v>
      </c>
      <c r="Z1846" s="5" t="s">
        <v>34</v>
      </c>
      <c r="AA1846" s="5" t="s">
        <v>35</v>
      </c>
      <c r="AD1846" s="5" t="s">
        <v>36</v>
      </c>
      <c r="AE1846" s="5">
        <v>138.13999999999999</v>
      </c>
      <c r="AF1846" s="5">
        <v>0</v>
      </c>
      <c r="AG1846" s="5">
        <v>24.86</v>
      </c>
      <c r="AH1846" s="5">
        <f t="shared" si="317"/>
        <v>163</v>
      </c>
    </row>
    <row r="1847" spans="1:34" x14ac:dyDescent="0.25">
      <c r="A1847" s="5">
        <v>1832</v>
      </c>
      <c r="B1847" s="5" t="s">
        <v>29</v>
      </c>
      <c r="C1847" s="5" t="s">
        <v>38</v>
      </c>
      <c r="D1847" s="5" t="s">
        <v>2276</v>
      </c>
      <c r="E1847" s="15" t="str">
        <f t="shared" si="318"/>
        <v>F001</v>
      </c>
      <c r="F1847" s="15" t="str">
        <f t="shared" si="308"/>
        <v>8106</v>
      </c>
      <c r="G1847" s="15" t="str">
        <f t="shared" si="309"/>
        <v>1-8</v>
      </c>
      <c r="H1847" s="5" t="s">
        <v>2273</v>
      </c>
      <c r="I1847" s="5">
        <f t="shared" si="310"/>
        <v>1</v>
      </c>
      <c r="J1847" s="5">
        <f t="shared" si="311"/>
        <v>2022</v>
      </c>
      <c r="K1847" s="5">
        <f t="shared" si="312"/>
        <v>11</v>
      </c>
      <c r="L1847" s="7">
        <f t="shared" si="313"/>
        <v>44572</v>
      </c>
      <c r="M1847" s="5" t="s">
        <v>2273</v>
      </c>
      <c r="S1847" s="5" t="s">
        <v>40</v>
      </c>
      <c r="T1847" s="5" t="s">
        <v>41</v>
      </c>
      <c r="U1847" s="5" t="s">
        <v>1502</v>
      </c>
      <c r="V1847" s="5" t="str">
        <f t="shared" si="314"/>
        <v>leiva fernandez luis ivan</v>
      </c>
      <c r="W1847" s="5" t="str">
        <f t="shared" si="315"/>
        <v>LEIVA FERNANDEZ LUIS IVAN</v>
      </c>
      <c r="X1847" s="5" t="str">
        <f t="shared" si="316"/>
        <v>Leiva Fernandez Luis Ivan</v>
      </c>
      <c r="Y1847" s="5">
        <v>10456006570</v>
      </c>
      <c r="Z1847" s="5" t="s">
        <v>34</v>
      </c>
      <c r="AA1847" s="5" t="s">
        <v>35</v>
      </c>
      <c r="AD1847" s="5" t="s">
        <v>36</v>
      </c>
      <c r="AE1847" s="5">
        <v>3389.83</v>
      </c>
      <c r="AF1847" s="5">
        <v>0</v>
      </c>
      <c r="AG1847" s="5">
        <v>610.16999999999996</v>
      </c>
      <c r="AH1847" s="5">
        <f t="shared" si="317"/>
        <v>4000</v>
      </c>
    </row>
    <row r="1848" spans="1:34" x14ac:dyDescent="0.25">
      <c r="A1848" s="5">
        <v>1833</v>
      </c>
      <c r="B1848" s="5" t="s">
        <v>29</v>
      </c>
      <c r="C1848" s="5" t="s">
        <v>38</v>
      </c>
      <c r="D1848" s="5" t="s">
        <v>2277</v>
      </c>
      <c r="E1848" s="15" t="str">
        <f t="shared" si="318"/>
        <v>F001</v>
      </c>
      <c r="F1848" s="15" t="str">
        <f t="shared" si="308"/>
        <v>8105</v>
      </c>
      <c r="G1848" s="15" t="str">
        <f t="shared" si="309"/>
        <v>1-8</v>
      </c>
      <c r="H1848" s="5" t="s">
        <v>2273</v>
      </c>
      <c r="I1848" s="5">
        <f t="shared" si="310"/>
        <v>1</v>
      </c>
      <c r="J1848" s="5">
        <f t="shared" si="311"/>
        <v>2022</v>
      </c>
      <c r="K1848" s="5">
        <f t="shared" si="312"/>
        <v>11</v>
      </c>
      <c r="L1848" s="7">
        <f t="shared" si="313"/>
        <v>44572</v>
      </c>
      <c r="M1848" s="5" t="s">
        <v>2273</v>
      </c>
      <c r="R1848" s="5" t="s">
        <v>87</v>
      </c>
      <c r="S1848" s="5" t="s">
        <v>40</v>
      </c>
      <c r="T1848" s="5" t="s">
        <v>41</v>
      </c>
      <c r="U1848" s="5" t="s">
        <v>1125</v>
      </c>
      <c r="V1848" s="5" t="str">
        <f t="shared" si="314"/>
        <v>transportes jj bustamante s.r.l.</v>
      </c>
      <c r="W1848" s="5" t="str">
        <f t="shared" si="315"/>
        <v>TRANSPORTES JJ BUSTAMANTE S.R.L.</v>
      </c>
      <c r="X1848" s="5" t="str">
        <f t="shared" si="316"/>
        <v>Transportes Jj Bustamante S.R.L.</v>
      </c>
      <c r="Y1848" s="5">
        <v>20603488173</v>
      </c>
      <c r="Z1848" s="5" t="s">
        <v>34</v>
      </c>
      <c r="AA1848" s="5" t="s">
        <v>35</v>
      </c>
      <c r="AD1848" s="5" t="s">
        <v>36</v>
      </c>
      <c r="AE1848" s="5">
        <v>127.12</v>
      </c>
      <c r="AF1848" s="5">
        <v>0</v>
      </c>
      <c r="AG1848" s="5">
        <v>22.88</v>
      </c>
      <c r="AH1848" s="5">
        <f t="shared" si="317"/>
        <v>150</v>
      </c>
    </row>
    <row r="1849" spans="1:34" x14ac:dyDescent="0.25">
      <c r="A1849" s="5">
        <v>1834</v>
      </c>
      <c r="B1849" s="5" t="s">
        <v>55</v>
      </c>
      <c r="C1849" s="5" t="s">
        <v>30</v>
      </c>
      <c r="D1849" s="5" t="s">
        <v>2278</v>
      </c>
      <c r="E1849" s="15" t="str">
        <f t="shared" si="318"/>
        <v>B002</v>
      </c>
      <c r="F1849" s="15" t="str">
        <f t="shared" si="308"/>
        <v>15874</v>
      </c>
      <c r="G1849" s="15" t="str">
        <f t="shared" si="309"/>
        <v>2-1</v>
      </c>
      <c r="H1849" s="5" t="s">
        <v>2273</v>
      </c>
      <c r="I1849" s="5">
        <f t="shared" si="310"/>
        <v>1</v>
      </c>
      <c r="J1849" s="5">
        <f t="shared" si="311"/>
        <v>2022</v>
      </c>
      <c r="K1849" s="5">
        <f t="shared" si="312"/>
        <v>11</v>
      </c>
      <c r="L1849" s="7">
        <f t="shared" si="313"/>
        <v>44572</v>
      </c>
      <c r="M1849" s="5" t="s">
        <v>2273</v>
      </c>
      <c r="U1849" s="5" t="s">
        <v>33</v>
      </c>
      <c r="V1849" s="5" t="str">
        <f t="shared" si="314"/>
        <v>clientes - varios</v>
      </c>
      <c r="W1849" s="5" t="str">
        <f t="shared" si="315"/>
        <v>CLIENTES - VARIOS</v>
      </c>
      <c r="X1849" s="5" t="str">
        <f t="shared" si="316"/>
        <v>Clientes - Varios</v>
      </c>
      <c r="Y1849" s="5">
        <v>99999999</v>
      </c>
      <c r="Z1849" s="5" t="s">
        <v>34</v>
      </c>
      <c r="AA1849" s="5" t="s">
        <v>35</v>
      </c>
      <c r="AD1849" s="5" t="s">
        <v>36</v>
      </c>
      <c r="AE1849" s="5">
        <v>423.73</v>
      </c>
      <c r="AF1849" s="5">
        <v>0</v>
      </c>
      <c r="AG1849" s="5">
        <v>76.27</v>
      </c>
      <c r="AH1849" s="5">
        <f t="shared" si="317"/>
        <v>500</v>
      </c>
    </row>
    <row r="1850" spans="1:34" x14ac:dyDescent="0.25">
      <c r="A1850" s="5">
        <v>1835</v>
      </c>
      <c r="B1850" s="5" t="s">
        <v>55</v>
      </c>
      <c r="C1850" s="5" t="s">
        <v>30</v>
      </c>
      <c r="D1850" s="5" t="s">
        <v>2279</v>
      </c>
      <c r="E1850" s="15" t="str">
        <f t="shared" si="318"/>
        <v>B002</v>
      </c>
      <c r="F1850" s="15" t="str">
        <f t="shared" si="308"/>
        <v>15873</v>
      </c>
      <c r="G1850" s="15" t="str">
        <f t="shared" si="309"/>
        <v>2-1</v>
      </c>
      <c r="H1850" s="5" t="s">
        <v>2273</v>
      </c>
      <c r="I1850" s="5">
        <f t="shared" si="310"/>
        <v>1</v>
      </c>
      <c r="J1850" s="5">
        <f t="shared" si="311"/>
        <v>2022</v>
      </c>
      <c r="K1850" s="5">
        <f t="shared" si="312"/>
        <v>11</v>
      </c>
      <c r="L1850" s="7">
        <f t="shared" si="313"/>
        <v>44572</v>
      </c>
      <c r="M1850" s="5" t="s">
        <v>2273</v>
      </c>
      <c r="U1850" s="5" t="s">
        <v>33</v>
      </c>
      <c r="V1850" s="5" t="str">
        <f t="shared" si="314"/>
        <v>clientes - varios</v>
      </c>
      <c r="W1850" s="5" t="str">
        <f t="shared" si="315"/>
        <v>CLIENTES - VARIOS</v>
      </c>
      <c r="X1850" s="5" t="str">
        <f t="shared" si="316"/>
        <v>Clientes - Varios</v>
      </c>
      <c r="Y1850" s="5">
        <v>99999999</v>
      </c>
      <c r="Z1850" s="5" t="s">
        <v>34</v>
      </c>
      <c r="AA1850" s="5" t="s">
        <v>35</v>
      </c>
      <c r="AD1850" s="5" t="s">
        <v>36</v>
      </c>
      <c r="AE1850" s="5">
        <v>423.73</v>
      </c>
      <c r="AF1850" s="5">
        <v>0</v>
      </c>
      <c r="AG1850" s="5">
        <v>76.27</v>
      </c>
      <c r="AH1850" s="5">
        <f t="shared" si="317"/>
        <v>500</v>
      </c>
    </row>
    <row r="1851" spans="1:34" x14ac:dyDescent="0.25">
      <c r="A1851" s="5">
        <v>1836</v>
      </c>
      <c r="B1851" s="5" t="s">
        <v>55</v>
      </c>
      <c r="C1851" s="5" t="s">
        <v>30</v>
      </c>
      <c r="D1851" s="5" t="s">
        <v>2280</v>
      </c>
      <c r="E1851" s="15" t="str">
        <f t="shared" si="318"/>
        <v>B002</v>
      </c>
      <c r="F1851" s="15" t="str">
        <f t="shared" si="308"/>
        <v>15872</v>
      </c>
      <c r="G1851" s="15" t="str">
        <f t="shared" si="309"/>
        <v>2-1</v>
      </c>
      <c r="H1851" s="5" t="s">
        <v>2273</v>
      </c>
      <c r="I1851" s="5">
        <f t="shared" si="310"/>
        <v>1</v>
      </c>
      <c r="J1851" s="5">
        <f t="shared" si="311"/>
        <v>2022</v>
      </c>
      <c r="K1851" s="5">
        <f t="shared" si="312"/>
        <v>11</v>
      </c>
      <c r="L1851" s="7">
        <f t="shared" si="313"/>
        <v>44572</v>
      </c>
      <c r="M1851" s="5" t="s">
        <v>2273</v>
      </c>
      <c r="U1851" s="5" t="s">
        <v>33</v>
      </c>
      <c r="V1851" s="5" t="str">
        <f t="shared" si="314"/>
        <v>clientes - varios</v>
      </c>
      <c r="W1851" s="5" t="str">
        <f t="shared" si="315"/>
        <v>CLIENTES - VARIOS</v>
      </c>
      <c r="X1851" s="5" t="str">
        <f t="shared" si="316"/>
        <v>Clientes - Varios</v>
      </c>
      <c r="Y1851" s="5">
        <v>99999999</v>
      </c>
      <c r="Z1851" s="5" t="s">
        <v>34</v>
      </c>
      <c r="AA1851" s="5" t="s">
        <v>35</v>
      </c>
      <c r="AD1851" s="5" t="s">
        <v>36</v>
      </c>
      <c r="AE1851" s="5">
        <v>423.73</v>
      </c>
      <c r="AF1851" s="5">
        <v>0</v>
      </c>
      <c r="AG1851" s="5">
        <v>76.27</v>
      </c>
      <c r="AH1851" s="5">
        <f t="shared" si="317"/>
        <v>500</v>
      </c>
    </row>
    <row r="1852" spans="1:34" x14ac:dyDescent="0.25">
      <c r="A1852" s="5">
        <v>1837</v>
      </c>
      <c r="B1852" s="5" t="s">
        <v>55</v>
      </c>
      <c r="C1852" s="5" t="s">
        <v>30</v>
      </c>
      <c r="D1852" s="5" t="s">
        <v>2281</v>
      </c>
      <c r="E1852" s="15" t="str">
        <f t="shared" si="318"/>
        <v>B002</v>
      </c>
      <c r="F1852" s="15" t="str">
        <f t="shared" si="308"/>
        <v>15871</v>
      </c>
      <c r="G1852" s="15" t="str">
        <f t="shared" si="309"/>
        <v>2-1</v>
      </c>
      <c r="H1852" s="5" t="s">
        <v>2273</v>
      </c>
      <c r="I1852" s="5">
        <f t="shared" si="310"/>
        <v>1</v>
      </c>
      <c r="J1852" s="5">
        <f t="shared" si="311"/>
        <v>2022</v>
      </c>
      <c r="K1852" s="5">
        <f t="shared" si="312"/>
        <v>11</v>
      </c>
      <c r="L1852" s="7">
        <f t="shared" si="313"/>
        <v>44572</v>
      </c>
      <c r="M1852" s="5" t="s">
        <v>2273</v>
      </c>
      <c r="U1852" s="5" t="s">
        <v>33</v>
      </c>
      <c r="V1852" s="5" t="str">
        <f t="shared" si="314"/>
        <v>clientes - varios</v>
      </c>
      <c r="W1852" s="5" t="str">
        <f t="shared" si="315"/>
        <v>CLIENTES - VARIOS</v>
      </c>
      <c r="X1852" s="5" t="str">
        <f t="shared" si="316"/>
        <v>Clientes - Varios</v>
      </c>
      <c r="Y1852" s="5">
        <v>99999999</v>
      </c>
      <c r="Z1852" s="5" t="s">
        <v>34</v>
      </c>
      <c r="AA1852" s="5" t="s">
        <v>35</v>
      </c>
      <c r="AD1852" s="5" t="s">
        <v>36</v>
      </c>
      <c r="AE1852" s="5">
        <v>423.73</v>
      </c>
      <c r="AF1852" s="5">
        <v>0</v>
      </c>
      <c r="AG1852" s="5">
        <v>76.27</v>
      </c>
      <c r="AH1852" s="5">
        <f t="shared" si="317"/>
        <v>500</v>
      </c>
    </row>
    <row r="1853" spans="1:34" x14ac:dyDescent="0.25">
      <c r="A1853" s="5">
        <v>1838</v>
      </c>
      <c r="B1853" s="5" t="s">
        <v>29</v>
      </c>
      <c r="C1853" s="5" t="s">
        <v>38</v>
      </c>
      <c r="D1853" s="5" t="s">
        <v>2282</v>
      </c>
      <c r="E1853" s="15" t="str">
        <f t="shared" si="318"/>
        <v>F001</v>
      </c>
      <c r="F1853" s="15" t="str">
        <f t="shared" si="308"/>
        <v>8104</v>
      </c>
      <c r="G1853" s="15" t="str">
        <f t="shared" si="309"/>
        <v>1-8</v>
      </c>
      <c r="H1853" s="5" t="s">
        <v>2273</v>
      </c>
      <c r="I1853" s="5">
        <f t="shared" si="310"/>
        <v>1</v>
      </c>
      <c r="J1853" s="5">
        <f t="shared" si="311"/>
        <v>2022</v>
      </c>
      <c r="K1853" s="5">
        <f t="shared" si="312"/>
        <v>11</v>
      </c>
      <c r="L1853" s="7">
        <f t="shared" si="313"/>
        <v>44572</v>
      </c>
      <c r="M1853" s="5" t="s">
        <v>2273</v>
      </c>
      <c r="R1853" s="5" t="s">
        <v>66</v>
      </c>
      <c r="S1853" s="5" t="s">
        <v>40</v>
      </c>
      <c r="T1853" s="5" t="s">
        <v>41</v>
      </c>
      <c r="U1853" s="5" t="s">
        <v>67</v>
      </c>
      <c r="V1853" s="5" t="str">
        <f t="shared" si="314"/>
        <v>regalado cieza segundo</v>
      </c>
      <c r="W1853" s="5" t="str">
        <f t="shared" si="315"/>
        <v>REGALADO CIEZA SEGUNDO</v>
      </c>
      <c r="X1853" s="5" t="str">
        <f t="shared" si="316"/>
        <v>Regalado Cieza Segundo</v>
      </c>
      <c r="Y1853" s="5">
        <v>10166087916</v>
      </c>
      <c r="Z1853" s="5" t="s">
        <v>34</v>
      </c>
      <c r="AA1853" s="5" t="s">
        <v>35</v>
      </c>
      <c r="AD1853" s="5" t="s">
        <v>36</v>
      </c>
      <c r="AE1853" s="5">
        <v>2457.63</v>
      </c>
      <c r="AF1853" s="5">
        <v>0</v>
      </c>
      <c r="AG1853" s="5">
        <v>442.37</v>
      </c>
      <c r="AH1853" s="5">
        <f t="shared" si="317"/>
        <v>2900</v>
      </c>
    </row>
    <row r="1854" spans="1:34" x14ac:dyDescent="0.25">
      <c r="A1854" s="5">
        <v>1839</v>
      </c>
      <c r="B1854" s="5" t="s">
        <v>29</v>
      </c>
      <c r="C1854" s="5" t="s">
        <v>38</v>
      </c>
      <c r="D1854" s="5" t="s">
        <v>2283</v>
      </c>
      <c r="E1854" s="15" t="str">
        <f t="shared" si="318"/>
        <v>F001</v>
      </c>
      <c r="F1854" s="15" t="str">
        <f t="shared" si="308"/>
        <v>8103</v>
      </c>
      <c r="G1854" s="15" t="str">
        <f t="shared" si="309"/>
        <v>1-8</v>
      </c>
      <c r="H1854" s="5" t="s">
        <v>2273</v>
      </c>
      <c r="I1854" s="5">
        <f t="shared" si="310"/>
        <v>1</v>
      </c>
      <c r="J1854" s="5">
        <f t="shared" si="311"/>
        <v>2022</v>
      </c>
      <c r="K1854" s="5">
        <f t="shared" si="312"/>
        <v>11</v>
      </c>
      <c r="L1854" s="7">
        <f t="shared" si="313"/>
        <v>44572</v>
      </c>
      <c r="M1854" s="5" t="s">
        <v>2273</v>
      </c>
      <c r="R1854" s="5" t="s">
        <v>66</v>
      </c>
      <c r="S1854" s="5" t="s">
        <v>40</v>
      </c>
      <c r="T1854" s="5" t="s">
        <v>41</v>
      </c>
      <c r="U1854" s="5" t="s">
        <v>67</v>
      </c>
      <c r="V1854" s="5" t="str">
        <f t="shared" si="314"/>
        <v>regalado cieza segundo</v>
      </c>
      <c r="W1854" s="5" t="str">
        <f t="shared" si="315"/>
        <v>REGALADO CIEZA SEGUNDO</v>
      </c>
      <c r="X1854" s="5" t="str">
        <f t="shared" si="316"/>
        <v>Regalado Cieza Segundo</v>
      </c>
      <c r="Y1854" s="5">
        <v>10166087916</v>
      </c>
      <c r="Z1854" s="5" t="s">
        <v>34</v>
      </c>
      <c r="AA1854" s="5" t="s">
        <v>35</v>
      </c>
      <c r="AD1854" s="5" t="s">
        <v>36</v>
      </c>
      <c r="AE1854" s="5">
        <v>2457.63</v>
      </c>
      <c r="AF1854" s="5">
        <v>0</v>
      </c>
      <c r="AG1854" s="5">
        <v>442.37</v>
      </c>
      <c r="AH1854" s="5">
        <f t="shared" si="317"/>
        <v>2900</v>
      </c>
    </row>
    <row r="1855" spans="1:34" x14ac:dyDescent="0.25">
      <c r="A1855" s="5">
        <v>1840</v>
      </c>
      <c r="B1855" s="5" t="s">
        <v>29</v>
      </c>
      <c r="C1855" s="5" t="s">
        <v>38</v>
      </c>
      <c r="D1855" s="5" t="s">
        <v>2284</v>
      </c>
      <c r="E1855" s="15" t="str">
        <f t="shared" si="318"/>
        <v>F001</v>
      </c>
      <c r="F1855" s="15" t="str">
        <f t="shared" si="308"/>
        <v>8102</v>
      </c>
      <c r="G1855" s="15" t="str">
        <f t="shared" si="309"/>
        <v>1-8</v>
      </c>
      <c r="H1855" s="5" t="s">
        <v>2273</v>
      </c>
      <c r="I1855" s="5">
        <f t="shared" si="310"/>
        <v>1</v>
      </c>
      <c r="J1855" s="5">
        <f t="shared" si="311"/>
        <v>2022</v>
      </c>
      <c r="K1855" s="5">
        <f t="shared" si="312"/>
        <v>11</v>
      </c>
      <c r="L1855" s="7">
        <f t="shared" si="313"/>
        <v>44572</v>
      </c>
      <c r="M1855" s="5" t="s">
        <v>2273</v>
      </c>
      <c r="R1855" s="5" t="s">
        <v>66</v>
      </c>
      <c r="S1855" s="5" t="s">
        <v>40</v>
      </c>
      <c r="T1855" s="5" t="s">
        <v>41</v>
      </c>
      <c r="U1855" s="5" t="s">
        <v>67</v>
      </c>
      <c r="V1855" s="5" t="str">
        <f t="shared" si="314"/>
        <v>regalado cieza segundo</v>
      </c>
      <c r="W1855" s="5" t="str">
        <f t="shared" si="315"/>
        <v>REGALADO CIEZA SEGUNDO</v>
      </c>
      <c r="X1855" s="5" t="str">
        <f t="shared" si="316"/>
        <v>Regalado Cieza Segundo</v>
      </c>
      <c r="Y1855" s="5">
        <v>10166087916</v>
      </c>
      <c r="Z1855" s="5" t="s">
        <v>34</v>
      </c>
      <c r="AA1855" s="5" t="s">
        <v>35</v>
      </c>
      <c r="AD1855" s="5" t="s">
        <v>36</v>
      </c>
      <c r="AE1855" s="5">
        <v>2457.63</v>
      </c>
      <c r="AF1855" s="5">
        <v>0</v>
      </c>
      <c r="AG1855" s="5">
        <v>442.37</v>
      </c>
      <c r="AH1855" s="5">
        <f t="shared" si="317"/>
        <v>2900</v>
      </c>
    </row>
    <row r="1856" spans="1:34" x14ac:dyDescent="0.25">
      <c r="A1856" s="5">
        <v>1841</v>
      </c>
      <c r="B1856" s="5" t="s">
        <v>29</v>
      </c>
      <c r="C1856" s="5" t="s">
        <v>38</v>
      </c>
      <c r="D1856" s="5" t="s">
        <v>2285</v>
      </c>
      <c r="E1856" s="15" t="str">
        <f t="shared" si="318"/>
        <v>F001</v>
      </c>
      <c r="F1856" s="15" t="str">
        <f t="shared" si="308"/>
        <v>8101</v>
      </c>
      <c r="G1856" s="15" t="str">
        <f t="shared" si="309"/>
        <v>1-8</v>
      </c>
      <c r="H1856" s="5" t="s">
        <v>2273</v>
      </c>
      <c r="I1856" s="5">
        <f t="shared" si="310"/>
        <v>1</v>
      </c>
      <c r="J1856" s="5">
        <f t="shared" si="311"/>
        <v>2022</v>
      </c>
      <c r="K1856" s="5">
        <f t="shared" si="312"/>
        <v>11</v>
      </c>
      <c r="L1856" s="7">
        <f t="shared" si="313"/>
        <v>44572</v>
      </c>
      <c r="M1856" s="5" t="s">
        <v>2273</v>
      </c>
      <c r="R1856" s="5" t="s">
        <v>66</v>
      </c>
      <c r="S1856" s="5" t="s">
        <v>40</v>
      </c>
      <c r="T1856" s="5" t="s">
        <v>41</v>
      </c>
      <c r="U1856" s="5" t="s">
        <v>67</v>
      </c>
      <c r="V1856" s="5" t="str">
        <f t="shared" si="314"/>
        <v>regalado cieza segundo</v>
      </c>
      <c r="W1856" s="5" t="str">
        <f t="shared" si="315"/>
        <v>REGALADO CIEZA SEGUNDO</v>
      </c>
      <c r="X1856" s="5" t="str">
        <f t="shared" si="316"/>
        <v>Regalado Cieza Segundo</v>
      </c>
      <c r="Y1856" s="5">
        <v>10166087916</v>
      </c>
      <c r="Z1856" s="5" t="s">
        <v>34</v>
      </c>
      <c r="AA1856" s="5" t="s">
        <v>35</v>
      </c>
      <c r="AD1856" s="5" t="s">
        <v>36</v>
      </c>
      <c r="AE1856" s="5">
        <v>2457.63</v>
      </c>
      <c r="AF1856" s="5">
        <v>0</v>
      </c>
      <c r="AG1856" s="5">
        <v>442.37</v>
      </c>
      <c r="AH1856" s="5">
        <f t="shared" si="317"/>
        <v>2900</v>
      </c>
    </row>
    <row r="1857" spans="1:34" x14ac:dyDescent="0.25">
      <c r="A1857" s="5">
        <v>1842</v>
      </c>
      <c r="B1857" s="5" t="s">
        <v>29</v>
      </c>
      <c r="C1857" s="5" t="s">
        <v>38</v>
      </c>
      <c r="D1857" s="5" t="s">
        <v>2286</v>
      </c>
      <c r="E1857" s="15" t="str">
        <f t="shared" si="318"/>
        <v>F001</v>
      </c>
      <c r="F1857" s="15" t="str">
        <f t="shared" si="308"/>
        <v>8100</v>
      </c>
      <c r="G1857" s="15" t="str">
        <f t="shared" si="309"/>
        <v>1-8</v>
      </c>
      <c r="H1857" s="5" t="s">
        <v>2273</v>
      </c>
      <c r="I1857" s="5">
        <f t="shared" si="310"/>
        <v>1</v>
      </c>
      <c r="J1857" s="5">
        <f t="shared" si="311"/>
        <v>2022</v>
      </c>
      <c r="K1857" s="5">
        <f t="shared" si="312"/>
        <v>11</v>
      </c>
      <c r="L1857" s="7">
        <f t="shared" si="313"/>
        <v>44572</v>
      </c>
      <c r="M1857" s="5" t="s">
        <v>2273</v>
      </c>
      <c r="R1857" s="5" t="s">
        <v>66</v>
      </c>
      <c r="S1857" s="5" t="s">
        <v>40</v>
      </c>
      <c r="T1857" s="5" t="s">
        <v>41</v>
      </c>
      <c r="U1857" s="5" t="s">
        <v>67</v>
      </c>
      <c r="V1857" s="5" t="str">
        <f t="shared" si="314"/>
        <v>regalado cieza segundo</v>
      </c>
      <c r="W1857" s="5" t="str">
        <f t="shared" si="315"/>
        <v>REGALADO CIEZA SEGUNDO</v>
      </c>
      <c r="X1857" s="5" t="str">
        <f t="shared" si="316"/>
        <v>Regalado Cieza Segundo</v>
      </c>
      <c r="Y1857" s="5">
        <v>10166087916</v>
      </c>
      <c r="Z1857" s="5" t="s">
        <v>34</v>
      </c>
      <c r="AA1857" s="5" t="s">
        <v>35</v>
      </c>
      <c r="AD1857" s="5" t="s">
        <v>36</v>
      </c>
      <c r="AE1857" s="5">
        <v>2457.63</v>
      </c>
      <c r="AF1857" s="5">
        <v>0</v>
      </c>
      <c r="AG1857" s="5">
        <v>442.37</v>
      </c>
      <c r="AH1857" s="5">
        <f t="shared" si="317"/>
        <v>2900</v>
      </c>
    </row>
    <row r="1858" spans="1:34" x14ac:dyDescent="0.25">
      <c r="A1858" s="5">
        <v>1843</v>
      </c>
      <c r="B1858" s="5" t="s">
        <v>29</v>
      </c>
      <c r="C1858" s="5" t="s">
        <v>38</v>
      </c>
      <c r="D1858" s="5" t="s">
        <v>2287</v>
      </c>
      <c r="E1858" s="15" t="str">
        <f t="shared" si="318"/>
        <v>F001</v>
      </c>
      <c r="F1858" s="15" t="str">
        <f t="shared" si="308"/>
        <v>8099</v>
      </c>
      <c r="G1858" s="15" t="str">
        <f t="shared" si="309"/>
        <v>1-8</v>
      </c>
      <c r="H1858" s="5" t="s">
        <v>2273</v>
      </c>
      <c r="I1858" s="5">
        <f t="shared" si="310"/>
        <v>1</v>
      </c>
      <c r="J1858" s="5">
        <f t="shared" si="311"/>
        <v>2022</v>
      </c>
      <c r="K1858" s="5">
        <f t="shared" si="312"/>
        <v>11</v>
      </c>
      <c r="L1858" s="7">
        <f t="shared" si="313"/>
        <v>44572</v>
      </c>
      <c r="M1858" s="5" t="s">
        <v>2273</v>
      </c>
      <c r="R1858" s="5" t="s">
        <v>66</v>
      </c>
      <c r="S1858" s="5" t="s">
        <v>40</v>
      </c>
      <c r="T1858" s="5" t="s">
        <v>41</v>
      </c>
      <c r="U1858" s="5" t="s">
        <v>67</v>
      </c>
      <c r="V1858" s="5" t="str">
        <f t="shared" si="314"/>
        <v>regalado cieza segundo</v>
      </c>
      <c r="W1858" s="5" t="str">
        <f t="shared" si="315"/>
        <v>REGALADO CIEZA SEGUNDO</v>
      </c>
      <c r="X1858" s="5" t="str">
        <f t="shared" si="316"/>
        <v>Regalado Cieza Segundo</v>
      </c>
      <c r="Y1858" s="5">
        <v>10166087916</v>
      </c>
      <c r="Z1858" s="5" t="s">
        <v>34</v>
      </c>
      <c r="AA1858" s="5" t="s">
        <v>35</v>
      </c>
      <c r="AD1858" s="5" t="s">
        <v>36</v>
      </c>
      <c r="AE1858" s="5">
        <v>2457.63</v>
      </c>
      <c r="AF1858" s="5">
        <v>0</v>
      </c>
      <c r="AG1858" s="5">
        <v>442.37</v>
      </c>
      <c r="AH1858" s="5">
        <f t="shared" si="317"/>
        <v>2900</v>
      </c>
    </row>
    <row r="1859" spans="1:34" x14ac:dyDescent="0.25">
      <c r="A1859" s="5">
        <v>1844</v>
      </c>
      <c r="B1859" s="5" t="s">
        <v>29</v>
      </c>
      <c r="C1859" s="5" t="s">
        <v>30</v>
      </c>
      <c r="D1859" s="5" t="s">
        <v>2288</v>
      </c>
      <c r="E1859" s="15" t="str">
        <f t="shared" si="318"/>
        <v>B001</v>
      </c>
      <c r="F1859" s="15" t="str">
        <f t="shared" si="308"/>
        <v>16835</v>
      </c>
      <c r="G1859" s="15" t="str">
        <f t="shared" si="309"/>
        <v>1-1</v>
      </c>
      <c r="H1859" s="5" t="s">
        <v>2273</v>
      </c>
      <c r="I1859" s="5">
        <f t="shared" si="310"/>
        <v>1</v>
      </c>
      <c r="J1859" s="5">
        <f t="shared" si="311"/>
        <v>2022</v>
      </c>
      <c r="K1859" s="5">
        <f t="shared" si="312"/>
        <v>11</v>
      </c>
      <c r="L1859" s="7">
        <f t="shared" si="313"/>
        <v>44572</v>
      </c>
      <c r="M1859" s="5" t="s">
        <v>2273</v>
      </c>
      <c r="U1859" s="5" t="s">
        <v>33</v>
      </c>
      <c r="V1859" s="5" t="str">
        <f t="shared" si="314"/>
        <v>clientes - varios</v>
      </c>
      <c r="W1859" s="5" t="str">
        <f t="shared" si="315"/>
        <v>CLIENTES - VARIOS</v>
      </c>
      <c r="X1859" s="5" t="str">
        <f t="shared" si="316"/>
        <v>Clientes - Varios</v>
      </c>
      <c r="Y1859" s="5">
        <v>99999999</v>
      </c>
      <c r="Z1859" s="5" t="s">
        <v>34</v>
      </c>
      <c r="AA1859" s="5" t="s">
        <v>35</v>
      </c>
      <c r="AD1859" s="5" t="s">
        <v>36</v>
      </c>
      <c r="AE1859" s="5">
        <v>423.73</v>
      </c>
      <c r="AF1859" s="5">
        <v>0</v>
      </c>
      <c r="AG1859" s="5">
        <v>76.27</v>
      </c>
      <c r="AH1859" s="5">
        <f t="shared" si="317"/>
        <v>500</v>
      </c>
    </row>
    <row r="1860" spans="1:34" x14ac:dyDescent="0.25">
      <c r="A1860" s="5">
        <v>1845</v>
      </c>
      <c r="B1860" s="5" t="s">
        <v>29</v>
      </c>
      <c r="C1860" s="5" t="s">
        <v>30</v>
      </c>
      <c r="D1860" s="5" t="s">
        <v>2289</v>
      </c>
      <c r="E1860" s="15" t="str">
        <f t="shared" si="318"/>
        <v>B001</v>
      </c>
      <c r="F1860" s="15" t="str">
        <f t="shared" si="308"/>
        <v>16834</v>
      </c>
      <c r="G1860" s="15" t="str">
        <f t="shared" si="309"/>
        <v>1-1</v>
      </c>
      <c r="H1860" s="5" t="s">
        <v>2273</v>
      </c>
      <c r="I1860" s="5">
        <f t="shared" si="310"/>
        <v>1</v>
      </c>
      <c r="J1860" s="5">
        <f t="shared" si="311"/>
        <v>2022</v>
      </c>
      <c r="K1860" s="5">
        <f t="shared" si="312"/>
        <v>11</v>
      </c>
      <c r="L1860" s="7">
        <f t="shared" si="313"/>
        <v>44572</v>
      </c>
      <c r="M1860" s="5" t="s">
        <v>2273</v>
      </c>
      <c r="U1860" s="5" t="s">
        <v>33</v>
      </c>
      <c r="V1860" s="5" t="str">
        <f t="shared" si="314"/>
        <v>clientes - varios</v>
      </c>
      <c r="W1860" s="5" t="str">
        <f t="shared" si="315"/>
        <v>CLIENTES - VARIOS</v>
      </c>
      <c r="X1860" s="5" t="str">
        <f t="shared" si="316"/>
        <v>Clientes - Varios</v>
      </c>
      <c r="Y1860" s="5">
        <v>99999999</v>
      </c>
      <c r="Z1860" s="5" t="s">
        <v>34</v>
      </c>
      <c r="AA1860" s="5" t="s">
        <v>35</v>
      </c>
      <c r="AD1860" s="5" t="s">
        <v>36</v>
      </c>
      <c r="AE1860" s="5">
        <v>423.73</v>
      </c>
      <c r="AF1860" s="5">
        <v>0</v>
      </c>
      <c r="AG1860" s="5">
        <v>76.27</v>
      </c>
      <c r="AH1860" s="5">
        <f t="shared" si="317"/>
        <v>500</v>
      </c>
    </row>
    <row r="1861" spans="1:34" x14ac:dyDescent="0.25">
      <c r="A1861" s="5">
        <v>1846</v>
      </c>
      <c r="B1861" s="5" t="s">
        <v>29</v>
      </c>
      <c r="C1861" s="5" t="s">
        <v>30</v>
      </c>
      <c r="D1861" s="5" t="s">
        <v>2290</v>
      </c>
      <c r="E1861" s="15" t="str">
        <f t="shared" si="318"/>
        <v>B001</v>
      </c>
      <c r="F1861" s="15" t="str">
        <f t="shared" si="308"/>
        <v>16833</v>
      </c>
      <c r="G1861" s="15" t="str">
        <f t="shared" si="309"/>
        <v>1-1</v>
      </c>
      <c r="H1861" s="5" t="s">
        <v>2273</v>
      </c>
      <c r="I1861" s="5">
        <f t="shared" si="310"/>
        <v>1</v>
      </c>
      <c r="J1861" s="5">
        <f t="shared" si="311"/>
        <v>2022</v>
      </c>
      <c r="K1861" s="5">
        <f t="shared" si="312"/>
        <v>11</v>
      </c>
      <c r="L1861" s="7">
        <f t="shared" si="313"/>
        <v>44572</v>
      </c>
      <c r="M1861" s="5" t="s">
        <v>2273</v>
      </c>
      <c r="U1861" s="5" t="s">
        <v>33</v>
      </c>
      <c r="V1861" s="5" t="str">
        <f t="shared" si="314"/>
        <v>clientes - varios</v>
      </c>
      <c r="W1861" s="5" t="str">
        <f t="shared" si="315"/>
        <v>CLIENTES - VARIOS</v>
      </c>
      <c r="X1861" s="5" t="str">
        <f t="shared" si="316"/>
        <v>Clientes - Varios</v>
      </c>
      <c r="Y1861" s="5">
        <v>99999999</v>
      </c>
      <c r="Z1861" s="5" t="s">
        <v>34</v>
      </c>
      <c r="AA1861" s="5" t="s">
        <v>35</v>
      </c>
      <c r="AD1861" s="5" t="s">
        <v>36</v>
      </c>
      <c r="AE1861" s="5">
        <v>423.73</v>
      </c>
      <c r="AF1861" s="5">
        <v>0</v>
      </c>
      <c r="AG1861" s="5">
        <v>76.27</v>
      </c>
      <c r="AH1861" s="5">
        <f t="shared" si="317"/>
        <v>500</v>
      </c>
    </row>
    <row r="1862" spans="1:34" x14ac:dyDescent="0.25">
      <c r="A1862" s="5">
        <v>1847</v>
      </c>
      <c r="B1862" s="5" t="s">
        <v>29</v>
      </c>
      <c r="C1862" s="5" t="s">
        <v>30</v>
      </c>
      <c r="D1862" s="5" t="s">
        <v>2291</v>
      </c>
      <c r="E1862" s="15" t="str">
        <f t="shared" si="318"/>
        <v>B001</v>
      </c>
      <c r="F1862" s="15" t="str">
        <f t="shared" si="308"/>
        <v>16832</v>
      </c>
      <c r="G1862" s="15" t="str">
        <f t="shared" si="309"/>
        <v>1-1</v>
      </c>
      <c r="H1862" s="5" t="s">
        <v>2273</v>
      </c>
      <c r="I1862" s="5">
        <f t="shared" si="310"/>
        <v>1</v>
      </c>
      <c r="J1862" s="5">
        <f t="shared" si="311"/>
        <v>2022</v>
      </c>
      <c r="K1862" s="5">
        <f t="shared" si="312"/>
        <v>11</v>
      </c>
      <c r="L1862" s="7">
        <f t="shared" si="313"/>
        <v>44572</v>
      </c>
      <c r="M1862" s="5" t="s">
        <v>2273</v>
      </c>
      <c r="U1862" s="5" t="s">
        <v>33</v>
      </c>
      <c r="V1862" s="5" t="str">
        <f t="shared" si="314"/>
        <v>clientes - varios</v>
      </c>
      <c r="W1862" s="5" t="str">
        <f t="shared" si="315"/>
        <v>CLIENTES - VARIOS</v>
      </c>
      <c r="X1862" s="5" t="str">
        <f t="shared" si="316"/>
        <v>Clientes - Varios</v>
      </c>
      <c r="Y1862" s="5">
        <v>99999999</v>
      </c>
      <c r="Z1862" s="5" t="s">
        <v>34</v>
      </c>
      <c r="AA1862" s="5" t="s">
        <v>35</v>
      </c>
      <c r="AD1862" s="5" t="s">
        <v>36</v>
      </c>
      <c r="AE1862" s="5">
        <v>423.73</v>
      </c>
      <c r="AF1862" s="5">
        <v>0</v>
      </c>
      <c r="AG1862" s="5">
        <v>76.27</v>
      </c>
      <c r="AH1862" s="5">
        <f t="shared" si="317"/>
        <v>500</v>
      </c>
    </row>
    <row r="1863" spans="1:34" x14ac:dyDescent="0.25">
      <c r="A1863" s="5">
        <v>1848</v>
      </c>
      <c r="B1863" s="5" t="s">
        <v>49</v>
      </c>
      <c r="C1863" s="5" t="s">
        <v>30</v>
      </c>
      <c r="D1863" s="5" t="s">
        <v>2292</v>
      </c>
      <c r="E1863" s="15" t="str">
        <f t="shared" si="318"/>
        <v>B003</v>
      </c>
      <c r="F1863" s="15" t="str">
        <f t="shared" si="308"/>
        <v>12305</v>
      </c>
      <c r="G1863" s="15" t="str">
        <f t="shared" si="309"/>
        <v>3-1</v>
      </c>
      <c r="H1863" s="5" t="s">
        <v>2273</v>
      </c>
      <c r="I1863" s="5">
        <f t="shared" si="310"/>
        <v>1</v>
      </c>
      <c r="J1863" s="5">
        <f t="shared" si="311"/>
        <v>2022</v>
      </c>
      <c r="K1863" s="5">
        <f t="shared" si="312"/>
        <v>11</v>
      </c>
      <c r="L1863" s="7">
        <f t="shared" si="313"/>
        <v>44572</v>
      </c>
      <c r="M1863" s="5" t="s">
        <v>2273</v>
      </c>
      <c r="U1863" s="5" t="s">
        <v>33</v>
      </c>
      <c r="V1863" s="5" t="str">
        <f t="shared" si="314"/>
        <v>clientes - varios</v>
      </c>
      <c r="W1863" s="5" t="str">
        <f t="shared" si="315"/>
        <v>CLIENTES - VARIOS</v>
      </c>
      <c r="X1863" s="5" t="str">
        <f t="shared" si="316"/>
        <v>Clientes - Varios</v>
      </c>
      <c r="Y1863" s="5">
        <v>99999999</v>
      </c>
      <c r="Z1863" s="5" t="s">
        <v>34</v>
      </c>
      <c r="AA1863" s="5" t="s">
        <v>35</v>
      </c>
      <c r="AD1863" s="5" t="s">
        <v>36</v>
      </c>
      <c r="AE1863" s="5">
        <v>423.73</v>
      </c>
      <c r="AF1863" s="5">
        <v>0</v>
      </c>
      <c r="AG1863" s="5">
        <v>76.27</v>
      </c>
      <c r="AH1863" s="5">
        <f t="shared" si="317"/>
        <v>500</v>
      </c>
    </row>
    <row r="1864" spans="1:34" x14ac:dyDescent="0.25">
      <c r="A1864" s="5">
        <v>1849</v>
      </c>
      <c r="B1864" s="5" t="s">
        <v>49</v>
      </c>
      <c r="C1864" s="5" t="s">
        <v>30</v>
      </c>
      <c r="D1864" s="5" t="s">
        <v>2293</v>
      </c>
      <c r="E1864" s="15" t="str">
        <f t="shared" si="318"/>
        <v>B003</v>
      </c>
      <c r="F1864" s="15" t="str">
        <f t="shared" si="308"/>
        <v>12304</v>
      </c>
      <c r="G1864" s="15" t="str">
        <f t="shared" si="309"/>
        <v>3-1</v>
      </c>
      <c r="H1864" s="5" t="s">
        <v>2273</v>
      </c>
      <c r="I1864" s="5">
        <f t="shared" si="310"/>
        <v>1</v>
      </c>
      <c r="J1864" s="5">
        <f t="shared" si="311"/>
        <v>2022</v>
      </c>
      <c r="K1864" s="5">
        <f t="shared" si="312"/>
        <v>11</v>
      </c>
      <c r="L1864" s="7">
        <f t="shared" si="313"/>
        <v>44572</v>
      </c>
      <c r="M1864" s="5" t="s">
        <v>2273</v>
      </c>
      <c r="U1864" s="5" t="s">
        <v>33</v>
      </c>
      <c r="V1864" s="5" t="str">
        <f t="shared" si="314"/>
        <v>clientes - varios</v>
      </c>
      <c r="W1864" s="5" t="str">
        <f t="shared" si="315"/>
        <v>CLIENTES - VARIOS</v>
      </c>
      <c r="X1864" s="5" t="str">
        <f t="shared" si="316"/>
        <v>Clientes - Varios</v>
      </c>
      <c r="Y1864" s="5">
        <v>99999999</v>
      </c>
      <c r="Z1864" s="5" t="s">
        <v>34</v>
      </c>
      <c r="AA1864" s="5" t="s">
        <v>35</v>
      </c>
      <c r="AD1864" s="5" t="s">
        <v>36</v>
      </c>
      <c r="AE1864" s="5">
        <v>423.73</v>
      </c>
      <c r="AF1864" s="5">
        <v>0</v>
      </c>
      <c r="AG1864" s="5">
        <v>76.27</v>
      </c>
      <c r="AH1864" s="5">
        <f t="shared" si="317"/>
        <v>500</v>
      </c>
    </row>
    <row r="1865" spans="1:34" x14ac:dyDescent="0.25">
      <c r="A1865" s="5">
        <v>1850</v>
      </c>
      <c r="B1865" s="5" t="s">
        <v>49</v>
      </c>
      <c r="C1865" s="5" t="s">
        <v>30</v>
      </c>
      <c r="D1865" s="5" t="s">
        <v>2294</v>
      </c>
      <c r="E1865" s="15" t="str">
        <f t="shared" si="318"/>
        <v>B003</v>
      </c>
      <c r="F1865" s="15" t="str">
        <f t="shared" si="308"/>
        <v>12303</v>
      </c>
      <c r="G1865" s="15" t="str">
        <f t="shared" si="309"/>
        <v>3-1</v>
      </c>
      <c r="H1865" s="5" t="s">
        <v>2273</v>
      </c>
      <c r="I1865" s="5">
        <f t="shared" si="310"/>
        <v>1</v>
      </c>
      <c r="J1865" s="5">
        <f t="shared" si="311"/>
        <v>2022</v>
      </c>
      <c r="K1865" s="5">
        <f t="shared" si="312"/>
        <v>11</v>
      </c>
      <c r="L1865" s="7">
        <f t="shared" si="313"/>
        <v>44572</v>
      </c>
      <c r="M1865" s="5" t="s">
        <v>2273</v>
      </c>
      <c r="U1865" s="5" t="s">
        <v>33</v>
      </c>
      <c r="V1865" s="5" t="str">
        <f t="shared" si="314"/>
        <v>clientes - varios</v>
      </c>
      <c r="W1865" s="5" t="str">
        <f t="shared" si="315"/>
        <v>CLIENTES - VARIOS</v>
      </c>
      <c r="X1865" s="5" t="str">
        <f t="shared" si="316"/>
        <v>Clientes - Varios</v>
      </c>
      <c r="Y1865" s="5">
        <v>99999999</v>
      </c>
      <c r="Z1865" s="5" t="s">
        <v>34</v>
      </c>
      <c r="AA1865" s="5" t="s">
        <v>35</v>
      </c>
      <c r="AD1865" s="5" t="s">
        <v>36</v>
      </c>
      <c r="AE1865" s="5">
        <v>423.73</v>
      </c>
      <c r="AF1865" s="5">
        <v>0</v>
      </c>
      <c r="AG1865" s="5">
        <v>76.27</v>
      </c>
      <c r="AH1865" s="5">
        <f t="shared" si="317"/>
        <v>500</v>
      </c>
    </row>
    <row r="1866" spans="1:34" x14ac:dyDescent="0.25">
      <c r="A1866" s="5">
        <v>1851</v>
      </c>
      <c r="B1866" s="5" t="s">
        <v>49</v>
      </c>
      <c r="C1866" s="5" t="s">
        <v>30</v>
      </c>
      <c r="D1866" s="5" t="s">
        <v>2295</v>
      </c>
      <c r="E1866" s="15" t="str">
        <f t="shared" si="318"/>
        <v>B003</v>
      </c>
      <c r="F1866" s="15" t="str">
        <f t="shared" si="308"/>
        <v>12302</v>
      </c>
      <c r="G1866" s="15" t="str">
        <f t="shared" si="309"/>
        <v>3-1</v>
      </c>
      <c r="H1866" s="5" t="s">
        <v>2273</v>
      </c>
      <c r="I1866" s="5">
        <f t="shared" si="310"/>
        <v>1</v>
      </c>
      <c r="J1866" s="5">
        <f t="shared" si="311"/>
        <v>2022</v>
      </c>
      <c r="K1866" s="5">
        <f t="shared" si="312"/>
        <v>11</v>
      </c>
      <c r="L1866" s="7">
        <f t="shared" si="313"/>
        <v>44572</v>
      </c>
      <c r="M1866" s="5" t="s">
        <v>2273</v>
      </c>
      <c r="U1866" s="5" t="s">
        <v>33</v>
      </c>
      <c r="V1866" s="5" t="str">
        <f t="shared" si="314"/>
        <v>clientes - varios</v>
      </c>
      <c r="W1866" s="5" t="str">
        <f t="shared" si="315"/>
        <v>CLIENTES - VARIOS</v>
      </c>
      <c r="X1866" s="5" t="str">
        <f t="shared" si="316"/>
        <v>Clientes - Varios</v>
      </c>
      <c r="Y1866" s="5">
        <v>99999999</v>
      </c>
      <c r="Z1866" s="5" t="s">
        <v>34</v>
      </c>
      <c r="AA1866" s="5" t="s">
        <v>35</v>
      </c>
      <c r="AD1866" s="5" t="s">
        <v>36</v>
      </c>
      <c r="AE1866" s="5">
        <v>423.73</v>
      </c>
      <c r="AF1866" s="5">
        <v>0</v>
      </c>
      <c r="AG1866" s="5">
        <v>76.27</v>
      </c>
      <c r="AH1866" s="5">
        <f t="shared" si="317"/>
        <v>500</v>
      </c>
    </row>
    <row r="1867" spans="1:34" x14ac:dyDescent="0.25">
      <c r="A1867" s="5">
        <v>1852</v>
      </c>
      <c r="B1867" s="5" t="s">
        <v>49</v>
      </c>
      <c r="C1867" s="5" t="s">
        <v>30</v>
      </c>
      <c r="D1867" s="5" t="s">
        <v>2296</v>
      </c>
      <c r="E1867" s="15" t="str">
        <f t="shared" si="318"/>
        <v>B003</v>
      </c>
      <c r="F1867" s="15" t="str">
        <f t="shared" si="308"/>
        <v>12301</v>
      </c>
      <c r="G1867" s="15" t="str">
        <f t="shared" si="309"/>
        <v>3-1</v>
      </c>
      <c r="H1867" s="5" t="s">
        <v>2273</v>
      </c>
      <c r="I1867" s="5">
        <f t="shared" si="310"/>
        <v>1</v>
      </c>
      <c r="J1867" s="5">
        <f t="shared" si="311"/>
        <v>2022</v>
      </c>
      <c r="K1867" s="5">
        <f t="shared" si="312"/>
        <v>11</v>
      </c>
      <c r="L1867" s="7">
        <f t="shared" si="313"/>
        <v>44572</v>
      </c>
      <c r="M1867" s="5" t="s">
        <v>2273</v>
      </c>
      <c r="U1867" s="5" t="s">
        <v>33</v>
      </c>
      <c r="V1867" s="5" t="str">
        <f t="shared" si="314"/>
        <v>clientes - varios</v>
      </c>
      <c r="W1867" s="5" t="str">
        <f t="shared" si="315"/>
        <v>CLIENTES - VARIOS</v>
      </c>
      <c r="X1867" s="5" t="str">
        <f t="shared" si="316"/>
        <v>Clientes - Varios</v>
      </c>
      <c r="Y1867" s="5">
        <v>99999999</v>
      </c>
      <c r="Z1867" s="5" t="s">
        <v>34</v>
      </c>
      <c r="AA1867" s="5" t="s">
        <v>35</v>
      </c>
      <c r="AD1867" s="5" t="s">
        <v>36</v>
      </c>
      <c r="AE1867" s="5">
        <v>423.73</v>
      </c>
      <c r="AF1867" s="5">
        <v>0</v>
      </c>
      <c r="AG1867" s="5">
        <v>76.27</v>
      </c>
      <c r="AH1867" s="5">
        <f t="shared" si="317"/>
        <v>500</v>
      </c>
    </row>
    <row r="1868" spans="1:34" x14ac:dyDescent="0.25">
      <c r="A1868" s="5">
        <v>1853</v>
      </c>
      <c r="B1868" s="5" t="s">
        <v>49</v>
      </c>
      <c r="C1868" s="5" t="s">
        <v>30</v>
      </c>
      <c r="D1868" s="5" t="s">
        <v>2297</v>
      </c>
      <c r="E1868" s="15" t="str">
        <f t="shared" si="318"/>
        <v>B003</v>
      </c>
      <c r="F1868" s="15" t="str">
        <f t="shared" si="308"/>
        <v>12300</v>
      </c>
      <c r="G1868" s="15" t="str">
        <f t="shared" si="309"/>
        <v>3-1</v>
      </c>
      <c r="H1868" s="5" t="s">
        <v>2273</v>
      </c>
      <c r="I1868" s="5">
        <f t="shared" si="310"/>
        <v>1</v>
      </c>
      <c r="J1868" s="5">
        <f t="shared" si="311"/>
        <v>2022</v>
      </c>
      <c r="K1868" s="5">
        <f t="shared" si="312"/>
        <v>11</v>
      </c>
      <c r="L1868" s="7">
        <f t="shared" si="313"/>
        <v>44572</v>
      </c>
      <c r="M1868" s="5" t="s">
        <v>2273</v>
      </c>
      <c r="U1868" s="5" t="s">
        <v>33</v>
      </c>
      <c r="V1868" s="5" t="str">
        <f t="shared" si="314"/>
        <v>clientes - varios</v>
      </c>
      <c r="W1868" s="5" t="str">
        <f t="shared" si="315"/>
        <v>CLIENTES - VARIOS</v>
      </c>
      <c r="X1868" s="5" t="str">
        <f t="shared" si="316"/>
        <v>Clientes - Varios</v>
      </c>
      <c r="Y1868" s="5">
        <v>99999999</v>
      </c>
      <c r="Z1868" s="5" t="s">
        <v>34</v>
      </c>
      <c r="AA1868" s="5" t="s">
        <v>35</v>
      </c>
      <c r="AD1868" s="5" t="s">
        <v>36</v>
      </c>
      <c r="AE1868" s="5">
        <v>423.73</v>
      </c>
      <c r="AF1868" s="5">
        <v>0</v>
      </c>
      <c r="AG1868" s="5">
        <v>76.27</v>
      </c>
      <c r="AH1868" s="5">
        <f t="shared" si="317"/>
        <v>500</v>
      </c>
    </row>
    <row r="1869" spans="1:34" x14ac:dyDescent="0.25">
      <c r="A1869" s="5">
        <v>1854</v>
      </c>
      <c r="B1869" s="5" t="s">
        <v>55</v>
      </c>
      <c r="C1869" s="5" t="s">
        <v>30</v>
      </c>
      <c r="D1869" s="5" t="s">
        <v>2298</v>
      </c>
      <c r="E1869" s="15" t="str">
        <f t="shared" si="318"/>
        <v>B002</v>
      </c>
      <c r="F1869" s="15" t="str">
        <f t="shared" si="308"/>
        <v>15870</v>
      </c>
      <c r="G1869" s="15" t="str">
        <f t="shared" si="309"/>
        <v>2-1</v>
      </c>
      <c r="H1869" s="5" t="s">
        <v>2273</v>
      </c>
      <c r="I1869" s="5">
        <f t="shared" si="310"/>
        <v>1</v>
      </c>
      <c r="J1869" s="5">
        <f t="shared" si="311"/>
        <v>2022</v>
      </c>
      <c r="K1869" s="5">
        <f t="shared" si="312"/>
        <v>11</v>
      </c>
      <c r="L1869" s="7">
        <f t="shared" si="313"/>
        <v>44572</v>
      </c>
      <c r="M1869" s="5" t="s">
        <v>2273</v>
      </c>
      <c r="U1869" s="5" t="s">
        <v>33</v>
      </c>
      <c r="V1869" s="5" t="str">
        <f t="shared" si="314"/>
        <v>clientes - varios</v>
      </c>
      <c r="W1869" s="5" t="str">
        <f t="shared" si="315"/>
        <v>CLIENTES - VARIOS</v>
      </c>
      <c r="X1869" s="5" t="str">
        <f t="shared" si="316"/>
        <v>Clientes - Varios</v>
      </c>
      <c r="Y1869" s="5">
        <v>99999999</v>
      </c>
      <c r="Z1869" s="5" t="s">
        <v>34</v>
      </c>
      <c r="AA1869" s="5" t="s">
        <v>35</v>
      </c>
      <c r="AD1869" s="5" t="s">
        <v>36</v>
      </c>
      <c r="AE1869" s="5">
        <v>84.75</v>
      </c>
      <c r="AF1869" s="5">
        <v>0</v>
      </c>
      <c r="AG1869" s="5">
        <v>15.25</v>
      </c>
      <c r="AH1869" s="5">
        <f t="shared" si="317"/>
        <v>100</v>
      </c>
    </row>
    <row r="1870" spans="1:34" x14ac:dyDescent="0.25">
      <c r="A1870" s="5">
        <v>1855</v>
      </c>
      <c r="B1870" s="5" t="s">
        <v>29</v>
      </c>
      <c r="C1870" s="5" t="s">
        <v>38</v>
      </c>
      <c r="D1870" s="5" t="s">
        <v>2299</v>
      </c>
      <c r="E1870" s="15" t="str">
        <f t="shared" si="318"/>
        <v>F001</v>
      </c>
      <c r="F1870" s="15" t="str">
        <f t="shared" si="308"/>
        <v>8098</v>
      </c>
      <c r="G1870" s="15" t="str">
        <f t="shared" si="309"/>
        <v>1-8</v>
      </c>
      <c r="H1870" s="5" t="s">
        <v>2273</v>
      </c>
      <c r="I1870" s="5">
        <f t="shared" si="310"/>
        <v>1</v>
      </c>
      <c r="J1870" s="5">
        <f t="shared" si="311"/>
        <v>2022</v>
      </c>
      <c r="K1870" s="5">
        <f t="shared" si="312"/>
        <v>11</v>
      </c>
      <c r="L1870" s="7">
        <f t="shared" si="313"/>
        <v>44572</v>
      </c>
      <c r="M1870" s="5" t="s">
        <v>2273</v>
      </c>
      <c r="S1870" s="5" t="s">
        <v>40</v>
      </c>
      <c r="T1870" s="5" t="s">
        <v>41</v>
      </c>
      <c r="U1870" s="5" t="s">
        <v>83</v>
      </c>
      <c r="V1870" s="5" t="str">
        <f t="shared" si="314"/>
        <v>sosa pagaza elias fernando</v>
      </c>
      <c r="W1870" s="5" t="str">
        <f t="shared" si="315"/>
        <v>SOSA PAGAZA ELIAS FERNANDO</v>
      </c>
      <c r="X1870" s="5" t="str">
        <f t="shared" si="316"/>
        <v>Sosa Pagaza Elias Fernando</v>
      </c>
      <c r="Y1870" s="5">
        <v>10000974787</v>
      </c>
      <c r="Z1870" s="5" t="s">
        <v>34</v>
      </c>
      <c r="AA1870" s="5" t="s">
        <v>35</v>
      </c>
      <c r="AD1870" s="5" t="s">
        <v>36</v>
      </c>
      <c r="AE1870" s="5">
        <v>208.81</v>
      </c>
      <c r="AF1870" s="5">
        <v>0</v>
      </c>
      <c r="AG1870" s="5">
        <v>37.590000000000003</v>
      </c>
      <c r="AH1870" s="5">
        <f t="shared" si="317"/>
        <v>246.4</v>
      </c>
    </row>
    <row r="1871" spans="1:34" x14ac:dyDescent="0.25">
      <c r="A1871" s="5">
        <v>1856</v>
      </c>
      <c r="B1871" s="5" t="s">
        <v>49</v>
      </c>
      <c r="C1871" s="5" t="s">
        <v>30</v>
      </c>
      <c r="D1871" s="5" t="s">
        <v>2300</v>
      </c>
      <c r="E1871" s="15" t="str">
        <f t="shared" si="318"/>
        <v>B003</v>
      </c>
      <c r="F1871" s="15" t="str">
        <f t="shared" si="308"/>
        <v>12299</v>
      </c>
      <c r="G1871" s="15" t="str">
        <f t="shared" si="309"/>
        <v>3-1</v>
      </c>
      <c r="H1871" s="5" t="s">
        <v>2273</v>
      </c>
      <c r="I1871" s="5">
        <f t="shared" si="310"/>
        <v>1</v>
      </c>
      <c r="J1871" s="5">
        <f t="shared" si="311"/>
        <v>2022</v>
      </c>
      <c r="K1871" s="5">
        <f t="shared" si="312"/>
        <v>11</v>
      </c>
      <c r="L1871" s="7">
        <f t="shared" si="313"/>
        <v>44572</v>
      </c>
      <c r="M1871" s="5" t="s">
        <v>2273</v>
      </c>
      <c r="U1871" s="5" t="s">
        <v>33</v>
      </c>
      <c r="V1871" s="5" t="str">
        <f t="shared" si="314"/>
        <v>clientes - varios</v>
      </c>
      <c r="W1871" s="5" t="str">
        <f t="shared" si="315"/>
        <v>CLIENTES - VARIOS</v>
      </c>
      <c r="X1871" s="5" t="str">
        <f t="shared" si="316"/>
        <v>Clientes - Varios</v>
      </c>
      <c r="Y1871" s="5">
        <v>99999999</v>
      </c>
      <c r="Z1871" s="5" t="s">
        <v>34</v>
      </c>
      <c r="AA1871" s="5" t="s">
        <v>35</v>
      </c>
      <c r="AD1871" s="5" t="s">
        <v>36</v>
      </c>
      <c r="AE1871" s="5">
        <v>423.73</v>
      </c>
      <c r="AF1871" s="5">
        <v>0</v>
      </c>
      <c r="AG1871" s="5">
        <v>76.27</v>
      </c>
      <c r="AH1871" s="5">
        <f t="shared" si="317"/>
        <v>500</v>
      </c>
    </row>
    <row r="1872" spans="1:34" x14ac:dyDescent="0.25">
      <c r="A1872" s="5">
        <v>1857</v>
      </c>
      <c r="B1872" s="5" t="s">
        <v>49</v>
      </c>
      <c r="C1872" s="5" t="s">
        <v>30</v>
      </c>
      <c r="D1872" s="5" t="s">
        <v>2301</v>
      </c>
      <c r="E1872" s="15" t="str">
        <f t="shared" si="318"/>
        <v>B003</v>
      </c>
      <c r="F1872" s="15" t="str">
        <f t="shared" si="308"/>
        <v>12298</v>
      </c>
      <c r="G1872" s="15" t="str">
        <f t="shared" si="309"/>
        <v>3-1</v>
      </c>
      <c r="H1872" s="5" t="s">
        <v>2273</v>
      </c>
      <c r="I1872" s="5">
        <f t="shared" si="310"/>
        <v>1</v>
      </c>
      <c r="J1872" s="5">
        <f t="shared" si="311"/>
        <v>2022</v>
      </c>
      <c r="K1872" s="5">
        <f t="shared" si="312"/>
        <v>11</v>
      </c>
      <c r="L1872" s="7">
        <f t="shared" si="313"/>
        <v>44572</v>
      </c>
      <c r="M1872" s="5" t="s">
        <v>2273</v>
      </c>
      <c r="U1872" s="5" t="s">
        <v>33</v>
      </c>
      <c r="V1872" s="5" t="str">
        <f t="shared" si="314"/>
        <v>clientes - varios</v>
      </c>
      <c r="W1872" s="5" t="str">
        <f t="shared" si="315"/>
        <v>CLIENTES - VARIOS</v>
      </c>
      <c r="X1872" s="5" t="str">
        <f t="shared" si="316"/>
        <v>Clientes - Varios</v>
      </c>
      <c r="Y1872" s="5">
        <v>99999999</v>
      </c>
      <c r="Z1872" s="5" t="s">
        <v>34</v>
      </c>
      <c r="AA1872" s="5" t="s">
        <v>35</v>
      </c>
      <c r="AD1872" s="5" t="s">
        <v>36</v>
      </c>
      <c r="AE1872" s="5">
        <v>423.73</v>
      </c>
      <c r="AF1872" s="5">
        <v>0</v>
      </c>
      <c r="AG1872" s="5">
        <v>76.27</v>
      </c>
      <c r="AH1872" s="5">
        <f t="shared" si="317"/>
        <v>500</v>
      </c>
    </row>
    <row r="1873" spans="1:34" x14ac:dyDescent="0.25">
      <c r="A1873" s="5">
        <v>1858</v>
      </c>
      <c r="B1873" s="5" t="s">
        <v>49</v>
      </c>
      <c r="C1873" s="5" t="s">
        <v>30</v>
      </c>
      <c r="D1873" s="5" t="s">
        <v>2302</v>
      </c>
      <c r="E1873" s="15" t="str">
        <f t="shared" si="318"/>
        <v>B003</v>
      </c>
      <c r="F1873" s="15" t="str">
        <f t="shared" ref="F1873:F1936" si="319">IF(LEFT(RIGHT(D1873,5),1)="-",RIGHT(D1873,4),RIGHT(D1873,5))</f>
        <v>12297</v>
      </c>
      <c r="G1873" s="15" t="str">
        <f t="shared" ref="G1873:G1936" si="320">MID(D1873,4,3)</f>
        <v>3-1</v>
      </c>
      <c r="H1873" s="5" t="s">
        <v>2273</v>
      </c>
      <c r="I1873" s="5">
        <f t="shared" ref="I1873:I1936" si="321">MONTH(H1873)</f>
        <v>1</v>
      </c>
      <c r="J1873" s="5">
        <f t="shared" ref="J1873:J1936" si="322">YEAR(H1873)</f>
        <v>2022</v>
      </c>
      <c r="K1873" s="5">
        <f t="shared" ref="K1873:K1936" si="323">DAY(H1873)</f>
        <v>11</v>
      </c>
      <c r="L1873" s="7">
        <f t="shared" ref="L1873:L1936" si="324">DATE(J1873,I1873,K1873)</f>
        <v>44572</v>
      </c>
      <c r="M1873" s="5" t="s">
        <v>2273</v>
      </c>
      <c r="U1873" s="5" t="s">
        <v>33</v>
      </c>
      <c r="V1873" s="5" t="str">
        <f t="shared" ref="V1873:V1936" si="325">LOWER(U1873)</f>
        <v>clientes - varios</v>
      </c>
      <c r="W1873" s="5" t="str">
        <f t="shared" ref="W1873:W1936" si="326">UPPER(U1873)</f>
        <v>CLIENTES - VARIOS</v>
      </c>
      <c r="X1873" s="5" t="str">
        <f t="shared" ref="X1873:X1936" si="327">PROPER(W1873)</f>
        <v>Clientes - Varios</v>
      </c>
      <c r="Y1873" s="5">
        <v>99999999</v>
      </c>
      <c r="Z1873" s="5" t="s">
        <v>34</v>
      </c>
      <c r="AA1873" s="5" t="s">
        <v>35</v>
      </c>
      <c r="AD1873" s="5" t="s">
        <v>36</v>
      </c>
      <c r="AE1873" s="5">
        <v>423.73</v>
      </c>
      <c r="AF1873" s="5">
        <v>0</v>
      </c>
      <c r="AG1873" s="5">
        <v>76.27</v>
      </c>
      <c r="AH1873" s="5">
        <f t="shared" ref="AH1873:AH1936" si="328">AE1873+AG1873</f>
        <v>500</v>
      </c>
    </row>
    <row r="1874" spans="1:34" x14ac:dyDescent="0.25">
      <c r="A1874" s="5">
        <v>1859</v>
      </c>
      <c r="B1874" s="5" t="s">
        <v>49</v>
      </c>
      <c r="C1874" s="5" t="s">
        <v>30</v>
      </c>
      <c r="D1874" s="5" t="s">
        <v>2303</v>
      </c>
      <c r="E1874" s="15" t="str">
        <f t="shared" ref="E1874:E1937" si="329">LEFT(D1874,4)</f>
        <v>B003</v>
      </c>
      <c r="F1874" s="15" t="str">
        <f t="shared" si="319"/>
        <v>12296</v>
      </c>
      <c r="G1874" s="15" t="str">
        <f t="shared" si="320"/>
        <v>3-1</v>
      </c>
      <c r="H1874" s="5" t="s">
        <v>2273</v>
      </c>
      <c r="I1874" s="5">
        <f t="shared" si="321"/>
        <v>1</v>
      </c>
      <c r="J1874" s="5">
        <f t="shared" si="322"/>
        <v>2022</v>
      </c>
      <c r="K1874" s="5">
        <f t="shared" si="323"/>
        <v>11</v>
      </c>
      <c r="L1874" s="7">
        <f t="shared" si="324"/>
        <v>44572</v>
      </c>
      <c r="M1874" s="5" t="s">
        <v>2273</v>
      </c>
      <c r="U1874" s="5" t="s">
        <v>33</v>
      </c>
      <c r="V1874" s="5" t="str">
        <f t="shared" si="325"/>
        <v>clientes - varios</v>
      </c>
      <c r="W1874" s="5" t="str">
        <f t="shared" si="326"/>
        <v>CLIENTES - VARIOS</v>
      </c>
      <c r="X1874" s="5" t="str">
        <f t="shared" si="327"/>
        <v>Clientes - Varios</v>
      </c>
      <c r="Y1874" s="5">
        <v>99999999</v>
      </c>
      <c r="Z1874" s="5" t="s">
        <v>34</v>
      </c>
      <c r="AA1874" s="5" t="s">
        <v>35</v>
      </c>
      <c r="AD1874" s="5" t="s">
        <v>36</v>
      </c>
      <c r="AE1874" s="5">
        <v>423.73</v>
      </c>
      <c r="AF1874" s="5">
        <v>0</v>
      </c>
      <c r="AG1874" s="5">
        <v>76.27</v>
      </c>
      <c r="AH1874" s="5">
        <f t="shared" si="328"/>
        <v>500</v>
      </c>
    </row>
    <row r="1875" spans="1:34" x14ac:dyDescent="0.25">
      <c r="A1875" s="5">
        <v>1860</v>
      </c>
      <c r="B1875" s="5" t="s">
        <v>49</v>
      </c>
      <c r="C1875" s="5" t="s">
        <v>30</v>
      </c>
      <c r="D1875" s="5" t="s">
        <v>2304</v>
      </c>
      <c r="E1875" s="15" t="str">
        <f t="shared" si="329"/>
        <v>B003</v>
      </c>
      <c r="F1875" s="15" t="str">
        <f t="shared" si="319"/>
        <v>12295</v>
      </c>
      <c r="G1875" s="15" t="str">
        <f t="shared" si="320"/>
        <v>3-1</v>
      </c>
      <c r="H1875" s="5" t="s">
        <v>2273</v>
      </c>
      <c r="I1875" s="5">
        <f t="shared" si="321"/>
        <v>1</v>
      </c>
      <c r="J1875" s="5">
        <f t="shared" si="322"/>
        <v>2022</v>
      </c>
      <c r="K1875" s="5">
        <f t="shared" si="323"/>
        <v>11</v>
      </c>
      <c r="L1875" s="7">
        <f t="shared" si="324"/>
        <v>44572</v>
      </c>
      <c r="M1875" s="5" t="s">
        <v>2273</v>
      </c>
      <c r="U1875" s="5" t="s">
        <v>33</v>
      </c>
      <c r="V1875" s="5" t="str">
        <f t="shared" si="325"/>
        <v>clientes - varios</v>
      </c>
      <c r="W1875" s="5" t="str">
        <f t="shared" si="326"/>
        <v>CLIENTES - VARIOS</v>
      </c>
      <c r="X1875" s="5" t="str">
        <f t="shared" si="327"/>
        <v>Clientes - Varios</v>
      </c>
      <c r="Y1875" s="5">
        <v>99999999</v>
      </c>
      <c r="Z1875" s="5" t="s">
        <v>34</v>
      </c>
      <c r="AA1875" s="5" t="s">
        <v>35</v>
      </c>
      <c r="AD1875" s="5" t="s">
        <v>36</v>
      </c>
      <c r="AE1875" s="5">
        <v>423.73</v>
      </c>
      <c r="AF1875" s="5">
        <v>0</v>
      </c>
      <c r="AG1875" s="5">
        <v>76.27</v>
      </c>
      <c r="AH1875" s="5">
        <f t="shared" si="328"/>
        <v>500</v>
      </c>
    </row>
    <row r="1876" spans="1:34" x14ac:dyDescent="0.25">
      <c r="A1876" s="5">
        <v>1861</v>
      </c>
      <c r="B1876" s="5" t="s">
        <v>49</v>
      </c>
      <c r="C1876" s="5" t="s">
        <v>30</v>
      </c>
      <c r="D1876" s="5" t="s">
        <v>2305</v>
      </c>
      <c r="E1876" s="15" t="str">
        <f t="shared" si="329"/>
        <v>B003</v>
      </c>
      <c r="F1876" s="15" t="str">
        <f t="shared" si="319"/>
        <v>12294</v>
      </c>
      <c r="G1876" s="15" t="str">
        <f t="shared" si="320"/>
        <v>3-1</v>
      </c>
      <c r="H1876" s="5" t="s">
        <v>2273</v>
      </c>
      <c r="I1876" s="5">
        <f t="shared" si="321"/>
        <v>1</v>
      </c>
      <c r="J1876" s="5">
        <f t="shared" si="322"/>
        <v>2022</v>
      </c>
      <c r="K1876" s="5">
        <f t="shared" si="323"/>
        <v>11</v>
      </c>
      <c r="L1876" s="7">
        <f t="shared" si="324"/>
        <v>44572</v>
      </c>
      <c r="M1876" s="5" t="s">
        <v>2273</v>
      </c>
      <c r="U1876" s="5" t="s">
        <v>33</v>
      </c>
      <c r="V1876" s="5" t="str">
        <f t="shared" si="325"/>
        <v>clientes - varios</v>
      </c>
      <c r="W1876" s="5" t="str">
        <f t="shared" si="326"/>
        <v>CLIENTES - VARIOS</v>
      </c>
      <c r="X1876" s="5" t="str">
        <f t="shared" si="327"/>
        <v>Clientes - Varios</v>
      </c>
      <c r="Y1876" s="5">
        <v>99999999</v>
      </c>
      <c r="Z1876" s="5" t="s">
        <v>34</v>
      </c>
      <c r="AA1876" s="5" t="s">
        <v>35</v>
      </c>
      <c r="AD1876" s="5" t="s">
        <v>36</v>
      </c>
      <c r="AE1876" s="5">
        <v>423.73</v>
      </c>
      <c r="AF1876" s="5">
        <v>0</v>
      </c>
      <c r="AG1876" s="5">
        <v>76.27</v>
      </c>
      <c r="AH1876" s="5">
        <f t="shared" si="328"/>
        <v>500</v>
      </c>
    </row>
    <row r="1877" spans="1:34" x14ac:dyDescent="0.25">
      <c r="A1877" s="5">
        <v>1862</v>
      </c>
      <c r="B1877" s="5" t="s">
        <v>49</v>
      </c>
      <c r="C1877" s="5" t="s">
        <v>30</v>
      </c>
      <c r="D1877" s="5" t="s">
        <v>2306</v>
      </c>
      <c r="E1877" s="15" t="str">
        <f t="shared" si="329"/>
        <v>B003</v>
      </c>
      <c r="F1877" s="15" t="str">
        <f t="shared" si="319"/>
        <v>12293</v>
      </c>
      <c r="G1877" s="15" t="str">
        <f t="shared" si="320"/>
        <v>3-1</v>
      </c>
      <c r="H1877" s="5" t="s">
        <v>2273</v>
      </c>
      <c r="I1877" s="5">
        <f t="shared" si="321"/>
        <v>1</v>
      </c>
      <c r="J1877" s="5">
        <f t="shared" si="322"/>
        <v>2022</v>
      </c>
      <c r="K1877" s="5">
        <f t="shared" si="323"/>
        <v>11</v>
      </c>
      <c r="L1877" s="7">
        <f t="shared" si="324"/>
        <v>44572</v>
      </c>
      <c r="M1877" s="5" t="s">
        <v>2273</v>
      </c>
      <c r="U1877" s="5" t="s">
        <v>33</v>
      </c>
      <c r="V1877" s="5" t="str">
        <f t="shared" si="325"/>
        <v>clientes - varios</v>
      </c>
      <c r="W1877" s="5" t="str">
        <f t="shared" si="326"/>
        <v>CLIENTES - VARIOS</v>
      </c>
      <c r="X1877" s="5" t="str">
        <f t="shared" si="327"/>
        <v>Clientes - Varios</v>
      </c>
      <c r="Y1877" s="5">
        <v>99999999</v>
      </c>
      <c r="Z1877" s="5" t="s">
        <v>34</v>
      </c>
      <c r="AA1877" s="5" t="s">
        <v>35</v>
      </c>
      <c r="AD1877" s="5" t="s">
        <v>36</v>
      </c>
      <c r="AE1877" s="5">
        <v>423.73</v>
      </c>
      <c r="AF1877" s="5">
        <v>0</v>
      </c>
      <c r="AG1877" s="5">
        <v>76.27</v>
      </c>
      <c r="AH1877" s="5">
        <f t="shared" si="328"/>
        <v>500</v>
      </c>
    </row>
    <row r="1878" spans="1:34" x14ac:dyDescent="0.25">
      <c r="A1878" s="5">
        <v>1863</v>
      </c>
      <c r="B1878" s="5" t="s">
        <v>49</v>
      </c>
      <c r="C1878" s="5" t="s">
        <v>30</v>
      </c>
      <c r="D1878" s="5" t="s">
        <v>2307</v>
      </c>
      <c r="E1878" s="15" t="str">
        <f t="shared" si="329"/>
        <v>B003</v>
      </c>
      <c r="F1878" s="15" t="str">
        <f t="shared" si="319"/>
        <v>12292</v>
      </c>
      <c r="G1878" s="15" t="str">
        <f t="shared" si="320"/>
        <v>3-1</v>
      </c>
      <c r="H1878" s="5" t="s">
        <v>2273</v>
      </c>
      <c r="I1878" s="5">
        <f t="shared" si="321"/>
        <v>1</v>
      </c>
      <c r="J1878" s="5">
        <f t="shared" si="322"/>
        <v>2022</v>
      </c>
      <c r="K1878" s="5">
        <f t="shared" si="323"/>
        <v>11</v>
      </c>
      <c r="L1878" s="7">
        <f t="shared" si="324"/>
        <v>44572</v>
      </c>
      <c r="M1878" s="5" t="s">
        <v>2273</v>
      </c>
      <c r="U1878" s="5" t="s">
        <v>33</v>
      </c>
      <c r="V1878" s="5" t="str">
        <f t="shared" si="325"/>
        <v>clientes - varios</v>
      </c>
      <c r="W1878" s="5" t="str">
        <f t="shared" si="326"/>
        <v>CLIENTES - VARIOS</v>
      </c>
      <c r="X1878" s="5" t="str">
        <f t="shared" si="327"/>
        <v>Clientes - Varios</v>
      </c>
      <c r="Y1878" s="5">
        <v>99999999</v>
      </c>
      <c r="Z1878" s="5" t="s">
        <v>34</v>
      </c>
      <c r="AA1878" s="5" t="s">
        <v>35</v>
      </c>
      <c r="AD1878" s="5" t="s">
        <v>36</v>
      </c>
      <c r="AE1878" s="5">
        <v>423.73</v>
      </c>
      <c r="AF1878" s="5">
        <v>0</v>
      </c>
      <c r="AG1878" s="5">
        <v>76.27</v>
      </c>
      <c r="AH1878" s="5">
        <f t="shared" si="328"/>
        <v>500</v>
      </c>
    </row>
    <row r="1879" spans="1:34" x14ac:dyDescent="0.25">
      <c r="A1879" s="5">
        <v>1864</v>
      </c>
      <c r="B1879" s="5" t="s">
        <v>49</v>
      </c>
      <c r="C1879" s="5" t="s">
        <v>30</v>
      </c>
      <c r="D1879" s="5" t="s">
        <v>2308</v>
      </c>
      <c r="E1879" s="15" t="str">
        <f t="shared" si="329"/>
        <v>B003</v>
      </c>
      <c r="F1879" s="15" t="str">
        <f t="shared" si="319"/>
        <v>12291</v>
      </c>
      <c r="G1879" s="15" t="str">
        <f t="shared" si="320"/>
        <v>3-1</v>
      </c>
      <c r="H1879" s="5" t="s">
        <v>2273</v>
      </c>
      <c r="I1879" s="5">
        <f t="shared" si="321"/>
        <v>1</v>
      </c>
      <c r="J1879" s="5">
        <f t="shared" si="322"/>
        <v>2022</v>
      </c>
      <c r="K1879" s="5">
        <f t="shared" si="323"/>
        <v>11</v>
      </c>
      <c r="L1879" s="7">
        <f t="shared" si="324"/>
        <v>44572</v>
      </c>
      <c r="M1879" s="5" t="s">
        <v>2273</v>
      </c>
      <c r="U1879" s="5" t="s">
        <v>33</v>
      </c>
      <c r="V1879" s="5" t="str">
        <f t="shared" si="325"/>
        <v>clientes - varios</v>
      </c>
      <c r="W1879" s="5" t="str">
        <f t="shared" si="326"/>
        <v>CLIENTES - VARIOS</v>
      </c>
      <c r="X1879" s="5" t="str">
        <f t="shared" si="327"/>
        <v>Clientes - Varios</v>
      </c>
      <c r="Y1879" s="5">
        <v>99999999</v>
      </c>
      <c r="Z1879" s="5" t="s">
        <v>34</v>
      </c>
      <c r="AA1879" s="5" t="s">
        <v>35</v>
      </c>
      <c r="AD1879" s="5" t="s">
        <v>36</v>
      </c>
      <c r="AE1879" s="5">
        <v>423.73</v>
      </c>
      <c r="AF1879" s="5">
        <v>0</v>
      </c>
      <c r="AG1879" s="5">
        <v>76.27</v>
      </c>
      <c r="AH1879" s="5">
        <f t="shared" si="328"/>
        <v>500</v>
      </c>
    </row>
    <row r="1880" spans="1:34" x14ac:dyDescent="0.25">
      <c r="A1880" s="5">
        <v>1865</v>
      </c>
      <c r="B1880" s="5" t="s">
        <v>49</v>
      </c>
      <c r="C1880" s="5" t="s">
        <v>30</v>
      </c>
      <c r="D1880" s="5" t="s">
        <v>2309</v>
      </c>
      <c r="E1880" s="15" t="str">
        <f t="shared" si="329"/>
        <v>B003</v>
      </c>
      <c r="F1880" s="15" t="str">
        <f t="shared" si="319"/>
        <v>12290</v>
      </c>
      <c r="G1880" s="15" t="str">
        <f t="shared" si="320"/>
        <v>3-1</v>
      </c>
      <c r="H1880" s="5" t="s">
        <v>2273</v>
      </c>
      <c r="I1880" s="5">
        <f t="shared" si="321"/>
        <v>1</v>
      </c>
      <c r="J1880" s="5">
        <f t="shared" si="322"/>
        <v>2022</v>
      </c>
      <c r="K1880" s="5">
        <f t="shared" si="323"/>
        <v>11</v>
      </c>
      <c r="L1880" s="7">
        <f t="shared" si="324"/>
        <v>44572</v>
      </c>
      <c r="M1880" s="5" t="s">
        <v>2273</v>
      </c>
      <c r="U1880" s="5" t="s">
        <v>33</v>
      </c>
      <c r="V1880" s="5" t="str">
        <f t="shared" si="325"/>
        <v>clientes - varios</v>
      </c>
      <c r="W1880" s="5" t="str">
        <f t="shared" si="326"/>
        <v>CLIENTES - VARIOS</v>
      </c>
      <c r="X1880" s="5" t="str">
        <f t="shared" si="327"/>
        <v>Clientes - Varios</v>
      </c>
      <c r="Y1880" s="5">
        <v>99999999</v>
      </c>
      <c r="Z1880" s="5" t="s">
        <v>34</v>
      </c>
      <c r="AA1880" s="5" t="s">
        <v>35</v>
      </c>
      <c r="AD1880" s="5" t="s">
        <v>36</v>
      </c>
      <c r="AE1880" s="5">
        <v>423.73</v>
      </c>
      <c r="AF1880" s="5">
        <v>0</v>
      </c>
      <c r="AG1880" s="5">
        <v>76.27</v>
      </c>
      <c r="AH1880" s="5">
        <f t="shared" si="328"/>
        <v>500</v>
      </c>
    </row>
    <row r="1881" spans="1:34" x14ac:dyDescent="0.25">
      <c r="A1881" s="5">
        <v>1866</v>
      </c>
      <c r="B1881" s="5" t="s">
        <v>55</v>
      </c>
      <c r="C1881" s="5" t="s">
        <v>30</v>
      </c>
      <c r="D1881" s="5" t="s">
        <v>2310</v>
      </c>
      <c r="E1881" s="15" t="str">
        <f t="shared" si="329"/>
        <v>B002</v>
      </c>
      <c r="F1881" s="15" t="str">
        <f t="shared" si="319"/>
        <v>15869</v>
      </c>
      <c r="G1881" s="15" t="str">
        <f t="shared" si="320"/>
        <v>2-1</v>
      </c>
      <c r="H1881" s="5" t="s">
        <v>2273</v>
      </c>
      <c r="I1881" s="5">
        <f t="shared" si="321"/>
        <v>1</v>
      </c>
      <c r="J1881" s="5">
        <f t="shared" si="322"/>
        <v>2022</v>
      </c>
      <c r="K1881" s="5">
        <f t="shared" si="323"/>
        <v>11</v>
      </c>
      <c r="L1881" s="7">
        <f t="shared" si="324"/>
        <v>44572</v>
      </c>
      <c r="M1881" s="5" t="s">
        <v>2273</v>
      </c>
      <c r="U1881" s="5" t="s">
        <v>33</v>
      </c>
      <c r="V1881" s="5" t="str">
        <f t="shared" si="325"/>
        <v>clientes - varios</v>
      </c>
      <c r="W1881" s="5" t="str">
        <f t="shared" si="326"/>
        <v>CLIENTES - VARIOS</v>
      </c>
      <c r="X1881" s="5" t="str">
        <f t="shared" si="327"/>
        <v>Clientes - Varios</v>
      </c>
      <c r="Y1881" s="5">
        <v>99999999</v>
      </c>
      <c r="Z1881" s="5" t="s">
        <v>34</v>
      </c>
      <c r="AA1881" s="5" t="s">
        <v>35</v>
      </c>
      <c r="AD1881" s="5" t="s">
        <v>36</v>
      </c>
      <c r="AE1881" s="5">
        <v>423.73</v>
      </c>
      <c r="AF1881" s="5">
        <v>0</v>
      </c>
      <c r="AG1881" s="5">
        <v>76.27</v>
      </c>
      <c r="AH1881" s="5">
        <f t="shared" si="328"/>
        <v>500</v>
      </c>
    </row>
    <row r="1882" spans="1:34" x14ac:dyDescent="0.25">
      <c r="A1882" s="5">
        <v>1867</v>
      </c>
      <c r="B1882" s="5" t="s">
        <v>55</v>
      </c>
      <c r="C1882" s="5" t="s">
        <v>30</v>
      </c>
      <c r="D1882" s="5" t="s">
        <v>2311</v>
      </c>
      <c r="E1882" s="15" t="str">
        <f t="shared" si="329"/>
        <v>B002</v>
      </c>
      <c r="F1882" s="15" t="str">
        <f t="shared" si="319"/>
        <v>15868</v>
      </c>
      <c r="G1882" s="15" t="str">
        <f t="shared" si="320"/>
        <v>2-1</v>
      </c>
      <c r="H1882" s="5" t="s">
        <v>2273</v>
      </c>
      <c r="I1882" s="5">
        <f t="shared" si="321"/>
        <v>1</v>
      </c>
      <c r="J1882" s="5">
        <f t="shared" si="322"/>
        <v>2022</v>
      </c>
      <c r="K1882" s="5">
        <f t="shared" si="323"/>
        <v>11</v>
      </c>
      <c r="L1882" s="7">
        <f t="shared" si="324"/>
        <v>44572</v>
      </c>
      <c r="M1882" s="5" t="s">
        <v>2273</v>
      </c>
      <c r="U1882" s="5" t="s">
        <v>33</v>
      </c>
      <c r="V1882" s="5" t="str">
        <f t="shared" si="325"/>
        <v>clientes - varios</v>
      </c>
      <c r="W1882" s="5" t="str">
        <f t="shared" si="326"/>
        <v>CLIENTES - VARIOS</v>
      </c>
      <c r="X1882" s="5" t="str">
        <f t="shared" si="327"/>
        <v>Clientes - Varios</v>
      </c>
      <c r="Y1882" s="5">
        <v>99999999</v>
      </c>
      <c r="Z1882" s="5" t="s">
        <v>34</v>
      </c>
      <c r="AA1882" s="5" t="s">
        <v>35</v>
      </c>
      <c r="AD1882" s="5" t="s">
        <v>36</v>
      </c>
      <c r="AE1882" s="5">
        <v>423.73</v>
      </c>
      <c r="AF1882" s="5">
        <v>0</v>
      </c>
      <c r="AG1882" s="5">
        <v>76.27</v>
      </c>
      <c r="AH1882" s="5">
        <f t="shared" si="328"/>
        <v>500</v>
      </c>
    </row>
    <row r="1883" spans="1:34" x14ac:dyDescent="0.25">
      <c r="A1883" s="5">
        <v>1868</v>
      </c>
      <c r="B1883" s="5" t="s">
        <v>55</v>
      </c>
      <c r="C1883" s="5" t="s">
        <v>30</v>
      </c>
      <c r="D1883" s="5" t="s">
        <v>2312</v>
      </c>
      <c r="E1883" s="15" t="str">
        <f t="shared" si="329"/>
        <v>B002</v>
      </c>
      <c r="F1883" s="15" t="str">
        <f t="shared" si="319"/>
        <v>15867</v>
      </c>
      <c r="G1883" s="15" t="str">
        <f t="shared" si="320"/>
        <v>2-1</v>
      </c>
      <c r="H1883" s="5" t="s">
        <v>2273</v>
      </c>
      <c r="I1883" s="5">
        <f t="shared" si="321"/>
        <v>1</v>
      </c>
      <c r="J1883" s="5">
        <f t="shared" si="322"/>
        <v>2022</v>
      </c>
      <c r="K1883" s="5">
        <f t="shared" si="323"/>
        <v>11</v>
      </c>
      <c r="L1883" s="7">
        <f t="shared" si="324"/>
        <v>44572</v>
      </c>
      <c r="M1883" s="5" t="s">
        <v>2273</v>
      </c>
      <c r="U1883" s="5" t="s">
        <v>33</v>
      </c>
      <c r="V1883" s="5" t="str">
        <f t="shared" si="325"/>
        <v>clientes - varios</v>
      </c>
      <c r="W1883" s="5" t="str">
        <f t="shared" si="326"/>
        <v>CLIENTES - VARIOS</v>
      </c>
      <c r="X1883" s="5" t="str">
        <f t="shared" si="327"/>
        <v>Clientes - Varios</v>
      </c>
      <c r="Y1883" s="5">
        <v>99999999</v>
      </c>
      <c r="Z1883" s="5" t="s">
        <v>34</v>
      </c>
      <c r="AA1883" s="5" t="s">
        <v>35</v>
      </c>
      <c r="AD1883" s="5" t="s">
        <v>36</v>
      </c>
      <c r="AE1883" s="5">
        <v>423.73</v>
      </c>
      <c r="AF1883" s="5">
        <v>0</v>
      </c>
      <c r="AG1883" s="5">
        <v>76.27</v>
      </c>
      <c r="AH1883" s="5">
        <f t="shared" si="328"/>
        <v>500</v>
      </c>
    </row>
    <row r="1884" spans="1:34" x14ac:dyDescent="0.25">
      <c r="A1884" s="5">
        <v>1869</v>
      </c>
      <c r="B1884" s="5" t="s">
        <v>55</v>
      </c>
      <c r="C1884" s="5" t="s">
        <v>30</v>
      </c>
      <c r="D1884" s="5" t="s">
        <v>2313</v>
      </c>
      <c r="E1884" s="15" t="str">
        <f t="shared" si="329"/>
        <v>B002</v>
      </c>
      <c r="F1884" s="15" t="str">
        <f t="shared" si="319"/>
        <v>15866</v>
      </c>
      <c r="G1884" s="15" t="str">
        <f t="shared" si="320"/>
        <v>2-1</v>
      </c>
      <c r="H1884" s="5" t="s">
        <v>2273</v>
      </c>
      <c r="I1884" s="5">
        <f t="shared" si="321"/>
        <v>1</v>
      </c>
      <c r="J1884" s="5">
        <f t="shared" si="322"/>
        <v>2022</v>
      </c>
      <c r="K1884" s="5">
        <f t="shared" si="323"/>
        <v>11</v>
      </c>
      <c r="L1884" s="7">
        <f t="shared" si="324"/>
        <v>44572</v>
      </c>
      <c r="M1884" s="5" t="s">
        <v>2273</v>
      </c>
      <c r="U1884" s="5" t="s">
        <v>33</v>
      </c>
      <c r="V1884" s="5" t="str">
        <f t="shared" si="325"/>
        <v>clientes - varios</v>
      </c>
      <c r="W1884" s="5" t="str">
        <f t="shared" si="326"/>
        <v>CLIENTES - VARIOS</v>
      </c>
      <c r="X1884" s="5" t="str">
        <f t="shared" si="327"/>
        <v>Clientes - Varios</v>
      </c>
      <c r="Y1884" s="5">
        <v>99999999</v>
      </c>
      <c r="Z1884" s="5" t="s">
        <v>34</v>
      </c>
      <c r="AA1884" s="5" t="s">
        <v>35</v>
      </c>
      <c r="AD1884" s="5" t="s">
        <v>36</v>
      </c>
      <c r="AE1884" s="5">
        <v>423.73</v>
      </c>
      <c r="AF1884" s="5">
        <v>0</v>
      </c>
      <c r="AG1884" s="5">
        <v>76.27</v>
      </c>
      <c r="AH1884" s="5">
        <f t="shared" si="328"/>
        <v>500</v>
      </c>
    </row>
    <row r="1885" spans="1:34" x14ac:dyDescent="0.25">
      <c r="A1885" s="5">
        <v>1870</v>
      </c>
      <c r="B1885" s="5" t="s">
        <v>55</v>
      </c>
      <c r="C1885" s="5" t="s">
        <v>30</v>
      </c>
      <c r="D1885" s="5" t="s">
        <v>2314</v>
      </c>
      <c r="E1885" s="15" t="str">
        <f t="shared" si="329"/>
        <v>B002</v>
      </c>
      <c r="F1885" s="15" t="str">
        <f t="shared" si="319"/>
        <v>15865</v>
      </c>
      <c r="G1885" s="15" t="str">
        <f t="shared" si="320"/>
        <v>2-1</v>
      </c>
      <c r="H1885" s="5" t="s">
        <v>2273</v>
      </c>
      <c r="I1885" s="5">
        <f t="shared" si="321"/>
        <v>1</v>
      </c>
      <c r="J1885" s="5">
        <f t="shared" si="322"/>
        <v>2022</v>
      </c>
      <c r="K1885" s="5">
        <f t="shared" si="323"/>
        <v>11</v>
      </c>
      <c r="L1885" s="7">
        <f t="shared" si="324"/>
        <v>44572</v>
      </c>
      <c r="M1885" s="5" t="s">
        <v>2273</v>
      </c>
      <c r="U1885" s="5" t="s">
        <v>33</v>
      </c>
      <c r="V1885" s="5" t="str">
        <f t="shared" si="325"/>
        <v>clientes - varios</v>
      </c>
      <c r="W1885" s="5" t="str">
        <f t="shared" si="326"/>
        <v>CLIENTES - VARIOS</v>
      </c>
      <c r="X1885" s="5" t="str">
        <f t="shared" si="327"/>
        <v>Clientes - Varios</v>
      </c>
      <c r="Y1885" s="5">
        <v>99999999</v>
      </c>
      <c r="Z1885" s="5" t="s">
        <v>34</v>
      </c>
      <c r="AA1885" s="5" t="s">
        <v>35</v>
      </c>
      <c r="AD1885" s="5" t="s">
        <v>36</v>
      </c>
      <c r="AE1885" s="5">
        <v>423.73</v>
      </c>
      <c r="AF1885" s="5">
        <v>0</v>
      </c>
      <c r="AG1885" s="5">
        <v>76.27</v>
      </c>
      <c r="AH1885" s="5">
        <f t="shared" si="328"/>
        <v>500</v>
      </c>
    </row>
    <row r="1886" spans="1:34" x14ac:dyDescent="0.25">
      <c r="A1886" s="5">
        <v>1871</v>
      </c>
      <c r="B1886" s="5" t="s">
        <v>55</v>
      </c>
      <c r="C1886" s="5" t="s">
        <v>30</v>
      </c>
      <c r="D1886" s="5" t="s">
        <v>2315</v>
      </c>
      <c r="E1886" s="15" t="str">
        <f t="shared" si="329"/>
        <v>B002</v>
      </c>
      <c r="F1886" s="15" t="str">
        <f t="shared" si="319"/>
        <v>15864</v>
      </c>
      <c r="G1886" s="15" t="str">
        <f t="shared" si="320"/>
        <v>2-1</v>
      </c>
      <c r="H1886" s="5" t="s">
        <v>2273</v>
      </c>
      <c r="I1886" s="5">
        <f t="shared" si="321"/>
        <v>1</v>
      </c>
      <c r="J1886" s="5">
        <f t="shared" si="322"/>
        <v>2022</v>
      </c>
      <c r="K1886" s="5">
        <f t="shared" si="323"/>
        <v>11</v>
      </c>
      <c r="L1886" s="7">
        <f t="shared" si="324"/>
        <v>44572</v>
      </c>
      <c r="M1886" s="5" t="s">
        <v>2273</v>
      </c>
      <c r="U1886" s="5" t="s">
        <v>33</v>
      </c>
      <c r="V1886" s="5" t="str">
        <f t="shared" si="325"/>
        <v>clientes - varios</v>
      </c>
      <c r="W1886" s="5" t="str">
        <f t="shared" si="326"/>
        <v>CLIENTES - VARIOS</v>
      </c>
      <c r="X1886" s="5" t="str">
        <f t="shared" si="327"/>
        <v>Clientes - Varios</v>
      </c>
      <c r="Y1886" s="5">
        <v>99999999</v>
      </c>
      <c r="Z1886" s="5" t="s">
        <v>34</v>
      </c>
      <c r="AA1886" s="5" t="s">
        <v>35</v>
      </c>
      <c r="AD1886" s="5" t="s">
        <v>36</v>
      </c>
      <c r="AE1886" s="5">
        <v>423.73</v>
      </c>
      <c r="AF1886" s="5">
        <v>0</v>
      </c>
      <c r="AG1886" s="5">
        <v>76.27</v>
      </c>
      <c r="AH1886" s="5">
        <f t="shared" si="328"/>
        <v>500</v>
      </c>
    </row>
    <row r="1887" spans="1:34" x14ac:dyDescent="0.25">
      <c r="A1887" s="5">
        <v>1872</v>
      </c>
      <c r="B1887" s="5" t="s">
        <v>55</v>
      </c>
      <c r="C1887" s="5" t="s">
        <v>30</v>
      </c>
      <c r="D1887" s="5" t="s">
        <v>2316</v>
      </c>
      <c r="E1887" s="15" t="str">
        <f t="shared" si="329"/>
        <v>B002</v>
      </c>
      <c r="F1887" s="15" t="str">
        <f t="shared" si="319"/>
        <v>15863</v>
      </c>
      <c r="G1887" s="15" t="str">
        <f t="shared" si="320"/>
        <v>2-1</v>
      </c>
      <c r="H1887" s="5" t="s">
        <v>2273</v>
      </c>
      <c r="I1887" s="5">
        <f t="shared" si="321"/>
        <v>1</v>
      </c>
      <c r="J1887" s="5">
        <f t="shared" si="322"/>
        <v>2022</v>
      </c>
      <c r="K1887" s="5">
        <f t="shared" si="323"/>
        <v>11</v>
      </c>
      <c r="L1887" s="7">
        <f t="shared" si="324"/>
        <v>44572</v>
      </c>
      <c r="M1887" s="5" t="s">
        <v>2273</v>
      </c>
      <c r="U1887" s="5" t="s">
        <v>33</v>
      </c>
      <c r="V1887" s="5" t="str">
        <f t="shared" si="325"/>
        <v>clientes - varios</v>
      </c>
      <c r="W1887" s="5" t="str">
        <f t="shared" si="326"/>
        <v>CLIENTES - VARIOS</v>
      </c>
      <c r="X1887" s="5" t="str">
        <f t="shared" si="327"/>
        <v>Clientes - Varios</v>
      </c>
      <c r="Y1887" s="5">
        <v>99999999</v>
      </c>
      <c r="Z1887" s="5" t="s">
        <v>34</v>
      </c>
      <c r="AA1887" s="5" t="s">
        <v>35</v>
      </c>
      <c r="AD1887" s="5" t="s">
        <v>36</v>
      </c>
      <c r="AE1887" s="5">
        <v>423.73</v>
      </c>
      <c r="AF1887" s="5">
        <v>0</v>
      </c>
      <c r="AG1887" s="5">
        <v>76.27</v>
      </c>
      <c r="AH1887" s="5">
        <f t="shared" si="328"/>
        <v>500</v>
      </c>
    </row>
    <row r="1888" spans="1:34" x14ac:dyDescent="0.25">
      <c r="A1888" s="5">
        <v>1873</v>
      </c>
      <c r="B1888" s="5" t="s">
        <v>55</v>
      </c>
      <c r="C1888" s="5" t="s">
        <v>30</v>
      </c>
      <c r="D1888" s="5" t="s">
        <v>2317</v>
      </c>
      <c r="E1888" s="15" t="str">
        <f t="shared" si="329"/>
        <v>B002</v>
      </c>
      <c r="F1888" s="15" t="str">
        <f t="shared" si="319"/>
        <v>15862</v>
      </c>
      <c r="G1888" s="15" t="str">
        <f t="shared" si="320"/>
        <v>2-1</v>
      </c>
      <c r="H1888" s="5" t="s">
        <v>2273</v>
      </c>
      <c r="I1888" s="5">
        <f t="shared" si="321"/>
        <v>1</v>
      </c>
      <c r="J1888" s="5">
        <f t="shared" si="322"/>
        <v>2022</v>
      </c>
      <c r="K1888" s="5">
        <f t="shared" si="323"/>
        <v>11</v>
      </c>
      <c r="L1888" s="7">
        <f t="shared" si="324"/>
        <v>44572</v>
      </c>
      <c r="M1888" s="5" t="s">
        <v>2273</v>
      </c>
      <c r="U1888" s="5" t="s">
        <v>33</v>
      </c>
      <c r="V1888" s="5" t="str">
        <f t="shared" si="325"/>
        <v>clientes - varios</v>
      </c>
      <c r="W1888" s="5" t="str">
        <f t="shared" si="326"/>
        <v>CLIENTES - VARIOS</v>
      </c>
      <c r="X1888" s="5" t="str">
        <f t="shared" si="327"/>
        <v>Clientes - Varios</v>
      </c>
      <c r="Y1888" s="5">
        <v>99999999</v>
      </c>
      <c r="Z1888" s="5" t="s">
        <v>34</v>
      </c>
      <c r="AA1888" s="5" t="s">
        <v>35</v>
      </c>
      <c r="AD1888" s="5" t="s">
        <v>36</v>
      </c>
      <c r="AE1888" s="5">
        <v>423.73</v>
      </c>
      <c r="AF1888" s="5">
        <v>0</v>
      </c>
      <c r="AG1888" s="5">
        <v>76.27</v>
      </c>
      <c r="AH1888" s="5">
        <f t="shared" si="328"/>
        <v>500</v>
      </c>
    </row>
    <row r="1889" spans="1:34" x14ac:dyDescent="0.25">
      <c r="A1889" s="5">
        <v>1874</v>
      </c>
      <c r="B1889" s="5" t="s">
        <v>29</v>
      </c>
      <c r="C1889" s="5" t="s">
        <v>38</v>
      </c>
      <c r="D1889" s="5" t="s">
        <v>2318</v>
      </c>
      <c r="E1889" s="15" t="str">
        <f t="shared" si="329"/>
        <v>F001</v>
      </c>
      <c r="F1889" s="15" t="str">
        <f t="shared" si="319"/>
        <v>8097</v>
      </c>
      <c r="G1889" s="15" t="str">
        <f t="shared" si="320"/>
        <v>1-8</v>
      </c>
      <c r="H1889" s="5" t="s">
        <v>2273</v>
      </c>
      <c r="I1889" s="5">
        <f t="shared" si="321"/>
        <v>1</v>
      </c>
      <c r="J1889" s="5">
        <f t="shared" si="322"/>
        <v>2022</v>
      </c>
      <c r="K1889" s="5">
        <f t="shared" si="323"/>
        <v>11</v>
      </c>
      <c r="L1889" s="7">
        <f t="shared" si="324"/>
        <v>44572</v>
      </c>
      <c r="M1889" s="5" t="s">
        <v>2273</v>
      </c>
      <c r="R1889" s="5" t="s">
        <v>87</v>
      </c>
      <c r="S1889" s="5" t="s">
        <v>40</v>
      </c>
      <c r="T1889" s="5" t="s">
        <v>41</v>
      </c>
      <c r="U1889" s="5" t="s">
        <v>1901</v>
      </c>
      <c r="V1889" s="5" t="str">
        <f t="shared" si="325"/>
        <v>consultor y ejecutor de proyectos de inversion perez t. s.a.c.</v>
      </c>
      <c r="W1889" s="5" t="str">
        <f t="shared" si="326"/>
        <v>CONSULTOR Y EJECUTOR DE PROYECTOS DE INVERSION PEREZ T. S.A.C.</v>
      </c>
      <c r="X1889" s="5" t="str">
        <f t="shared" si="327"/>
        <v>Consultor Y Ejecutor De Proyectos De Inversion Perez T. S.A.C.</v>
      </c>
      <c r="Y1889" s="5">
        <v>20600139402</v>
      </c>
      <c r="Z1889" s="5" t="s">
        <v>34</v>
      </c>
      <c r="AA1889" s="5" t="s">
        <v>35</v>
      </c>
      <c r="AD1889" s="5" t="s">
        <v>36</v>
      </c>
      <c r="AE1889" s="5">
        <v>84.75</v>
      </c>
      <c r="AF1889" s="5">
        <v>0</v>
      </c>
      <c r="AG1889" s="5">
        <v>15.25</v>
      </c>
      <c r="AH1889" s="5">
        <f t="shared" si="328"/>
        <v>100</v>
      </c>
    </row>
    <row r="1890" spans="1:34" x14ac:dyDescent="0.25">
      <c r="A1890" s="5">
        <v>1875</v>
      </c>
      <c r="B1890" s="5" t="s">
        <v>49</v>
      </c>
      <c r="C1890" s="5" t="s">
        <v>38</v>
      </c>
      <c r="D1890" s="5" t="s">
        <v>2319</v>
      </c>
      <c r="E1890" s="15" t="str">
        <f t="shared" si="329"/>
        <v>F003</v>
      </c>
      <c r="F1890" s="15" t="str">
        <f t="shared" si="319"/>
        <v>2040</v>
      </c>
      <c r="G1890" s="15" t="str">
        <f t="shared" si="320"/>
        <v>3-2</v>
      </c>
      <c r="H1890" s="5" t="s">
        <v>2273</v>
      </c>
      <c r="I1890" s="5">
        <f t="shared" si="321"/>
        <v>1</v>
      </c>
      <c r="J1890" s="5">
        <f t="shared" si="322"/>
        <v>2022</v>
      </c>
      <c r="K1890" s="5">
        <f t="shared" si="323"/>
        <v>11</v>
      </c>
      <c r="L1890" s="7">
        <f t="shared" si="324"/>
        <v>44572</v>
      </c>
      <c r="M1890" s="5" t="s">
        <v>2273</v>
      </c>
      <c r="R1890" s="5" t="s">
        <v>41</v>
      </c>
      <c r="S1890" s="5" t="s">
        <v>40</v>
      </c>
      <c r="T1890" s="5" t="s">
        <v>41</v>
      </c>
      <c r="U1890" s="5" t="s">
        <v>106</v>
      </c>
      <c r="V1890" s="5" t="str">
        <f t="shared" si="325"/>
        <v>casiano maco segundo baltazar</v>
      </c>
      <c r="W1890" s="5" t="str">
        <f t="shared" si="326"/>
        <v>CASIANO MACO SEGUNDO BALTAZAR</v>
      </c>
      <c r="X1890" s="5" t="str">
        <f t="shared" si="327"/>
        <v>Casiano Maco Segundo Baltazar</v>
      </c>
      <c r="Y1890" s="5">
        <v>10432479388</v>
      </c>
      <c r="Z1890" s="5" t="s">
        <v>34</v>
      </c>
      <c r="AA1890" s="5" t="s">
        <v>35</v>
      </c>
      <c r="AD1890" s="5" t="s">
        <v>36</v>
      </c>
      <c r="AE1890" s="5">
        <v>25.42</v>
      </c>
      <c r="AF1890" s="5">
        <v>0</v>
      </c>
      <c r="AG1890" s="5">
        <v>4.58</v>
      </c>
      <c r="AH1890" s="5">
        <f t="shared" si="328"/>
        <v>30</v>
      </c>
    </row>
    <row r="1891" spans="1:34" x14ac:dyDescent="0.25">
      <c r="A1891" s="5">
        <v>1876</v>
      </c>
      <c r="B1891" s="5" t="s">
        <v>49</v>
      </c>
      <c r="C1891" s="5" t="s">
        <v>30</v>
      </c>
      <c r="D1891" s="5" t="s">
        <v>2320</v>
      </c>
      <c r="E1891" s="15" t="str">
        <f t="shared" si="329"/>
        <v>B003</v>
      </c>
      <c r="F1891" s="15" t="str">
        <f t="shared" si="319"/>
        <v>12289</v>
      </c>
      <c r="G1891" s="15" t="str">
        <f t="shared" si="320"/>
        <v>3-1</v>
      </c>
      <c r="H1891" s="5" t="s">
        <v>2321</v>
      </c>
      <c r="I1891" s="5">
        <f t="shared" si="321"/>
        <v>1</v>
      </c>
      <c r="J1891" s="5">
        <f t="shared" si="322"/>
        <v>2022</v>
      </c>
      <c r="K1891" s="5">
        <f t="shared" si="323"/>
        <v>10</v>
      </c>
      <c r="L1891" s="7">
        <f t="shared" si="324"/>
        <v>44571</v>
      </c>
      <c r="M1891" s="5" t="s">
        <v>2321</v>
      </c>
      <c r="U1891" s="5" t="s">
        <v>33</v>
      </c>
      <c r="V1891" s="5" t="str">
        <f t="shared" si="325"/>
        <v>clientes - varios</v>
      </c>
      <c r="W1891" s="5" t="str">
        <f t="shared" si="326"/>
        <v>CLIENTES - VARIOS</v>
      </c>
      <c r="X1891" s="5" t="str">
        <f t="shared" si="327"/>
        <v>Clientes - Varios</v>
      </c>
      <c r="Y1891" s="5">
        <v>99999999</v>
      </c>
      <c r="Z1891" s="5" t="s">
        <v>34</v>
      </c>
      <c r="AA1891" s="5" t="s">
        <v>35</v>
      </c>
      <c r="AD1891" s="5" t="s">
        <v>36</v>
      </c>
      <c r="AE1891" s="5">
        <v>62.71</v>
      </c>
      <c r="AF1891" s="5">
        <v>0</v>
      </c>
      <c r="AG1891" s="5">
        <v>11.29</v>
      </c>
      <c r="AH1891" s="5">
        <f t="shared" si="328"/>
        <v>74</v>
      </c>
    </row>
    <row r="1892" spans="1:34" x14ac:dyDescent="0.25">
      <c r="A1892" s="5">
        <v>1877</v>
      </c>
      <c r="B1892" s="5" t="s">
        <v>29</v>
      </c>
      <c r="C1892" s="5" t="s">
        <v>30</v>
      </c>
      <c r="D1892" s="5" t="s">
        <v>2322</v>
      </c>
      <c r="E1892" s="15" t="str">
        <f t="shared" si="329"/>
        <v>B001</v>
      </c>
      <c r="F1892" s="15" t="str">
        <f t="shared" si="319"/>
        <v>16831</v>
      </c>
      <c r="G1892" s="15" t="str">
        <f t="shared" si="320"/>
        <v>1-1</v>
      </c>
      <c r="H1892" s="5" t="s">
        <v>2321</v>
      </c>
      <c r="I1892" s="5">
        <f t="shared" si="321"/>
        <v>1</v>
      </c>
      <c r="J1892" s="5">
        <f t="shared" si="322"/>
        <v>2022</v>
      </c>
      <c r="K1892" s="5">
        <f t="shared" si="323"/>
        <v>10</v>
      </c>
      <c r="L1892" s="7">
        <f t="shared" si="324"/>
        <v>44571</v>
      </c>
      <c r="M1892" s="5" t="s">
        <v>2321</v>
      </c>
      <c r="U1892" s="5" t="s">
        <v>33</v>
      </c>
      <c r="V1892" s="5" t="str">
        <f t="shared" si="325"/>
        <v>clientes - varios</v>
      </c>
      <c r="W1892" s="5" t="str">
        <f t="shared" si="326"/>
        <v>CLIENTES - VARIOS</v>
      </c>
      <c r="X1892" s="5" t="str">
        <f t="shared" si="327"/>
        <v>Clientes - Varios</v>
      </c>
      <c r="Y1892" s="5">
        <v>99999999</v>
      </c>
      <c r="Z1892" s="5" t="s">
        <v>34</v>
      </c>
      <c r="AA1892" s="5" t="s">
        <v>35</v>
      </c>
      <c r="AD1892" s="5" t="s">
        <v>36</v>
      </c>
      <c r="AE1892" s="5">
        <v>115.25</v>
      </c>
      <c r="AF1892" s="5">
        <v>0</v>
      </c>
      <c r="AG1892" s="5">
        <v>20.75</v>
      </c>
      <c r="AH1892" s="5">
        <f t="shared" si="328"/>
        <v>136</v>
      </c>
    </row>
    <row r="1893" spans="1:34" x14ac:dyDescent="0.25">
      <c r="A1893" s="5">
        <v>1878</v>
      </c>
      <c r="B1893" s="5" t="s">
        <v>29</v>
      </c>
      <c r="C1893" s="5" t="s">
        <v>30</v>
      </c>
      <c r="D1893" s="5" t="s">
        <v>2323</v>
      </c>
      <c r="E1893" s="15" t="str">
        <f t="shared" si="329"/>
        <v>B001</v>
      </c>
      <c r="F1893" s="15" t="str">
        <f t="shared" si="319"/>
        <v>16830</v>
      </c>
      <c r="G1893" s="15" t="str">
        <f t="shared" si="320"/>
        <v>1-1</v>
      </c>
      <c r="H1893" s="5" t="s">
        <v>2321</v>
      </c>
      <c r="I1893" s="5">
        <f t="shared" si="321"/>
        <v>1</v>
      </c>
      <c r="J1893" s="5">
        <f t="shared" si="322"/>
        <v>2022</v>
      </c>
      <c r="K1893" s="5">
        <f t="shared" si="323"/>
        <v>10</v>
      </c>
      <c r="L1893" s="7">
        <f t="shared" si="324"/>
        <v>44571</v>
      </c>
      <c r="M1893" s="5" t="s">
        <v>2321</v>
      </c>
      <c r="U1893" s="5" t="s">
        <v>33</v>
      </c>
      <c r="V1893" s="5" t="str">
        <f t="shared" si="325"/>
        <v>clientes - varios</v>
      </c>
      <c r="W1893" s="5" t="str">
        <f t="shared" si="326"/>
        <v>CLIENTES - VARIOS</v>
      </c>
      <c r="X1893" s="5" t="str">
        <f t="shared" si="327"/>
        <v>Clientes - Varios</v>
      </c>
      <c r="Y1893" s="5">
        <v>99999999</v>
      </c>
      <c r="Z1893" s="5" t="s">
        <v>34</v>
      </c>
      <c r="AA1893" s="5" t="s">
        <v>35</v>
      </c>
      <c r="AD1893" s="5" t="s">
        <v>36</v>
      </c>
      <c r="AE1893" s="5">
        <v>155.08000000000001</v>
      </c>
      <c r="AF1893" s="5">
        <v>0</v>
      </c>
      <c r="AG1893" s="5">
        <v>27.92</v>
      </c>
      <c r="AH1893" s="5">
        <f t="shared" si="328"/>
        <v>183</v>
      </c>
    </row>
    <row r="1894" spans="1:34" x14ac:dyDescent="0.25">
      <c r="A1894" s="5">
        <v>1879</v>
      </c>
      <c r="B1894" s="5" t="s">
        <v>29</v>
      </c>
      <c r="C1894" s="5" t="s">
        <v>30</v>
      </c>
      <c r="D1894" s="5" t="s">
        <v>2324</v>
      </c>
      <c r="E1894" s="15" t="str">
        <f t="shared" si="329"/>
        <v>B001</v>
      </c>
      <c r="F1894" s="15" t="str">
        <f t="shared" si="319"/>
        <v>16829</v>
      </c>
      <c r="G1894" s="15" t="str">
        <f t="shared" si="320"/>
        <v>1-1</v>
      </c>
      <c r="H1894" s="5" t="s">
        <v>2321</v>
      </c>
      <c r="I1894" s="5">
        <f t="shared" si="321"/>
        <v>1</v>
      </c>
      <c r="J1894" s="5">
        <f t="shared" si="322"/>
        <v>2022</v>
      </c>
      <c r="K1894" s="5">
        <f t="shared" si="323"/>
        <v>10</v>
      </c>
      <c r="L1894" s="7">
        <f t="shared" si="324"/>
        <v>44571</v>
      </c>
      <c r="M1894" s="5" t="s">
        <v>2321</v>
      </c>
      <c r="U1894" s="5" t="s">
        <v>33</v>
      </c>
      <c r="V1894" s="5" t="str">
        <f t="shared" si="325"/>
        <v>clientes - varios</v>
      </c>
      <c r="W1894" s="5" t="str">
        <f t="shared" si="326"/>
        <v>CLIENTES - VARIOS</v>
      </c>
      <c r="X1894" s="5" t="str">
        <f t="shared" si="327"/>
        <v>Clientes - Varios</v>
      </c>
      <c r="Y1894" s="5">
        <v>99999999</v>
      </c>
      <c r="Z1894" s="5" t="s">
        <v>34</v>
      </c>
      <c r="AA1894" s="5" t="s">
        <v>35</v>
      </c>
      <c r="AD1894" s="5" t="s">
        <v>36</v>
      </c>
      <c r="AE1894" s="5">
        <v>42.37</v>
      </c>
      <c r="AF1894" s="5">
        <v>0</v>
      </c>
      <c r="AG1894" s="5">
        <v>7.63</v>
      </c>
      <c r="AH1894" s="5">
        <f t="shared" si="328"/>
        <v>50</v>
      </c>
    </row>
    <row r="1895" spans="1:34" x14ac:dyDescent="0.25">
      <c r="A1895" s="5">
        <v>1880</v>
      </c>
      <c r="B1895" s="5" t="s">
        <v>49</v>
      </c>
      <c r="C1895" s="5" t="s">
        <v>30</v>
      </c>
      <c r="D1895" s="5" t="s">
        <v>2325</v>
      </c>
      <c r="E1895" s="15" t="str">
        <f t="shared" si="329"/>
        <v>B003</v>
      </c>
      <c r="F1895" s="15" t="str">
        <f t="shared" si="319"/>
        <v>12288</v>
      </c>
      <c r="G1895" s="15" t="str">
        <f t="shared" si="320"/>
        <v>3-1</v>
      </c>
      <c r="H1895" s="5" t="s">
        <v>2321</v>
      </c>
      <c r="I1895" s="5">
        <f t="shared" si="321"/>
        <v>1</v>
      </c>
      <c r="J1895" s="5">
        <f t="shared" si="322"/>
        <v>2022</v>
      </c>
      <c r="K1895" s="5">
        <f t="shared" si="323"/>
        <v>10</v>
      </c>
      <c r="L1895" s="7">
        <f t="shared" si="324"/>
        <v>44571</v>
      </c>
      <c r="M1895" s="5" t="s">
        <v>2321</v>
      </c>
      <c r="U1895" s="5" t="s">
        <v>2326</v>
      </c>
      <c r="V1895" s="5" t="str">
        <f t="shared" si="325"/>
        <v>rosales villarreal, wildor</v>
      </c>
      <c r="W1895" s="5" t="str">
        <f t="shared" si="326"/>
        <v>ROSALES VILLARREAL, WILDOR</v>
      </c>
      <c r="X1895" s="5" t="str">
        <f t="shared" si="327"/>
        <v>Rosales Villarreal, Wildor</v>
      </c>
      <c r="Y1895" s="5">
        <v>28104245</v>
      </c>
      <c r="Z1895" s="5" t="s">
        <v>34</v>
      </c>
      <c r="AA1895" s="5" t="s">
        <v>35</v>
      </c>
      <c r="AD1895" s="5" t="s">
        <v>36</v>
      </c>
      <c r="AE1895" s="5">
        <v>33.9</v>
      </c>
      <c r="AF1895" s="5">
        <v>0</v>
      </c>
      <c r="AG1895" s="5">
        <v>6.1</v>
      </c>
      <c r="AH1895" s="5">
        <f t="shared" si="328"/>
        <v>40</v>
      </c>
    </row>
    <row r="1896" spans="1:34" x14ac:dyDescent="0.25">
      <c r="A1896" s="5">
        <v>1881</v>
      </c>
      <c r="B1896" s="5" t="s">
        <v>29</v>
      </c>
      <c r="C1896" s="5" t="s">
        <v>38</v>
      </c>
      <c r="D1896" s="5" t="s">
        <v>2327</v>
      </c>
      <c r="E1896" s="15" t="str">
        <f t="shared" si="329"/>
        <v>F001</v>
      </c>
      <c r="F1896" s="15" t="str">
        <f t="shared" si="319"/>
        <v>8096</v>
      </c>
      <c r="G1896" s="15" t="str">
        <f t="shared" si="320"/>
        <v>1-8</v>
      </c>
      <c r="H1896" s="5" t="s">
        <v>2321</v>
      </c>
      <c r="I1896" s="5">
        <f t="shared" si="321"/>
        <v>1</v>
      </c>
      <c r="J1896" s="5">
        <f t="shared" si="322"/>
        <v>2022</v>
      </c>
      <c r="K1896" s="5">
        <f t="shared" si="323"/>
        <v>10</v>
      </c>
      <c r="L1896" s="7">
        <f t="shared" si="324"/>
        <v>44571</v>
      </c>
      <c r="M1896" s="5" t="s">
        <v>2321</v>
      </c>
      <c r="R1896" s="5" t="s">
        <v>66</v>
      </c>
      <c r="S1896" s="5" t="s">
        <v>40</v>
      </c>
      <c r="T1896" s="5" t="s">
        <v>41</v>
      </c>
      <c r="U1896" s="5" t="s">
        <v>67</v>
      </c>
      <c r="V1896" s="5" t="str">
        <f t="shared" si="325"/>
        <v>regalado cieza segundo</v>
      </c>
      <c r="W1896" s="5" t="str">
        <f t="shared" si="326"/>
        <v>REGALADO CIEZA SEGUNDO</v>
      </c>
      <c r="X1896" s="5" t="str">
        <f t="shared" si="327"/>
        <v>Regalado Cieza Segundo</v>
      </c>
      <c r="Y1896" s="5">
        <v>10166087916</v>
      </c>
      <c r="Z1896" s="5" t="s">
        <v>34</v>
      </c>
      <c r="AA1896" s="5" t="s">
        <v>35</v>
      </c>
      <c r="AD1896" s="5" t="s">
        <v>36</v>
      </c>
      <c r="AE1896" s="5">
        <v>2457.63</v>
      </c>
      <c r="AF1896" s="5">
        <v>0</v>
      </c>
      <c r="AG1896" s="5">
        <v>442.37</v>
      </c>
      <c r="AH1896" s="5">
        <f t="shared" si="328"/>
        <v>2900</v>
      </c>
    </row>
    <row r="1897" spans="1:34" x14ac:dyDescent="0.25">
      <c r="A1897" s="5">
        <v>1882</v>
      </c>
      <c r="B1897" s="5" t="s">
        <v>29</v>
      </c>
      <c r="C1897" s="5" t="s">
        <v>38</v>
      </c>
      <c r="D1897" s="5" t="s">
        <v>2328</v>
      </c>
      <c r="E1897" s="15" t="str">
        <f t="shared" si="329"/>
        <v>F001</v>
      </c>
      <c r="F1897" s="15" t="str">
        <f t="shared" si="319"/>
        <v>8095</v>
      </c>
      <c r="G1897" s="15" t="str">
        <f t="shared" si="320"/>
        <v>1-8</v>
      </c>
      <c r="H1897" s="5" t="s">
        <v>2321</v>
      </c>
      <c r="I1897" s="5">
        <f t="shared" si="321"/>
        <v>1</v>
      </c>
      <c r="J1897" s="5">
        <f t="shared" si="322"/>
        <v>2022</v>
      </c>
      <c r="K1897" s="5">
        <f t="shared" si="323"/>
        <v>10</v>
      </c>
      <c r="L1897" s="7">
        <f t="shared" si="324"/>
        <v>44571</v>
      </c>
      <c r="M1897" s="5" t="s">
        <v>2321</v>
      </c>
      <c r="R1897" s="5" t="s">
        <v>66</v>
      </c>
      <c r="S1897" s="5" t="s">
        <v>40</v>
      </c>
      <c r="T1897" s="5" t="s">
        <v>41</v>
      </c>
      <c r="U1897" s="5" t="s">
        <v>67</v>
      </c>
      <c r="V1897" s="5" t="str">
        <f t="shared" si="325"/>
        <v>regalado cieza segundo</v>
      </c>
      <c r="W1897" s="5" t="str">
        <f t="shared" si="326"/>
        <v>REGALADO CIEZA SEGUNDO</v>
      </c>
      <c r="X1897" s="5" t="str">
        <f t="shared" si="327"/>
        <v>Regalado Cieza Segundo</v>
      </c>
      <c r="Y1897" s="5">
        <v>10166087916</v>
      </c>
      <c r="Z1897" s="5" t="s">
        <v>34</v>
      </c>
      <c r="AA1897" s="5" t="s">
        <v>35</v>
      </c>
      <c r="AD1897" s="5" t="s">
        <v>36</v>
      </c>
      <c r="AE1897" s="5">
        <v>2457.63</v>
      </c>
      <c r="AF1897" s="5">
        <v>0</v>
      </c>
      <c r="AG1897" s="5">
        <v>442.37</v>
      </c>
      <c r="AH1897" s="5">
        <f t="shared" si="328"/>
        <v>2900</v>
      </c>
    </row>
    <row r="1898" spans="1:34" x14ac:dyDescent="0.25">
      <c r="A1898" s="5">
        <v>1883</v>
      </c>
      <c r="B1898" s="5" t="s">
        <v>29</v>
      </c>
      <c r="C1898" s="5" t="s">
        <v>38</v>
      </c>
      <c r="D1898" s="5" t="s">
        <v>2329</v>
      </c>
      <c r="E1898" s="15" t="str">
        <f t="shared" si="329"/>
        <v>F001</v>
      </c>
      <c r="F1898" s="15" t="str">
        <f t="shared" si="319"/>
        <v>8094</v>
      </c>
      <c r="G1898" s="15" t="str">
        <f t="shared" si="320"/>
        <v>1-8</v>
      </c>
      <c r="H1898" s="5" t="s">
        <v>2321</v>
      </c>
      <c r="I1898" s="5">
        <f t="shared" si="321"/>
        <v>1</v>
      </c>
      <c r="J1898" s="5">
        <f t="shared" si="322"/>
        <v>2022</v>
      </c>
      <c r="K1898" s="5">
        <f t="shared" si="323"/>
        <v>10</v>
      </c>
      <c r="L1898" s="7">
        <f t="shared" si="324"/>
        <v>44571</v>
      </c>
      <c r="M1898" s="5" t="s">
        <v>2321</v>
      </c>
      <c r="R1898" s="5" t="s">
        <v>66</v>
      </c>
      <c r="S1898" s="5" t="s">
        <v>40</v>
      </c>
      <c r="T1898" s="5" t="s">
        <v>41</v>
      </c>
      <c r="U1898" s="5" t="s">
        <v>67</v>
      </c>
      <c r="V1898" s="5" t="str">
        <f t="shared" si="325"/>
        <v>regalado cieza segundo</v>
      </c>
      <c r="W1898" s="5" t="str">
        <f t="shared" si="326"/>
        <v>REGALADO CIEZA SEGUNDO</v>
      </c>
      <c r="X1898" s="5" t="str">
        <f t="shared" si="327"/>
        <v>Regalado Cieza Segundo</v>
      </c>
      <c r="Y1898" s="5">
        <v>10166087916</v>
      </c>
      <c r="Z1898" s="5" t="s">
        <v>34</v>
      </c>
      <c r="AA1898" s="5" t="s">
        <v>35</v>
      </c>
      <c r="AD1898" s="5" t="s">
        <v>36</v>
      </c>
      <c r="AE1898" s="5">
        <v>2457.63</v>
      </c>
      <c r="AF1898" s="5">
        <v>0</v>
      </c>
      <c r="AG1898" s="5">
        <v>442.37</v>
      </c>
      <c r="AH1898" s="5">
        <f t="shared" si="328"/>
        <v>2900</v>
      </c>
    </row>
    <row r="1899" spans="1:34" x14ac:dyDescent="0.25">
      <c r="A1899" s="5">
        <v>1884</v>
      </c>
      <c r="B1899" s="5" t="s">
        <v>29</v>
      </c>
      <c r="C1899" s="5" t="s">
        <v>38</v>
      </c>
      <c r="D1899" s="5" t="s">
        <v>2330</v>
      </c>
      <c r="E1899" s="15" t="str">
        <f t="shared" si="329"/>
        <v>F001</v>
      </c>
      <c r="F1899" s="15" t="str">
        <f t="shared" si="319"/>
        <v>8093</v>
      </c>
      <c r="G1899" s="15" t="str">
        <f t="shared" si="320"/>
        <v>1-8</v>
      </c>
      <c r="H1899" s="5" t="s">
        <v>2321</v>
      </c>
      <c r="I1899" s="5">
        <f t="shared" si="321"/>
        <v>1</v>
      </c>
      <c r="J1899" s="5">
        <f t="shared" si="322"/>
        <v>2022</v>
      </c>
      <c r="K1899" s="5">
        <f t="shared" si="323"/>
        <v>10</v>
      </c>
      <c r="L1899" s="7">
        <f t="shared" si="324"/>
        <v>44571</v>
      </c>
      <c r="M1899" s="5" t="s">
        <v>2321</v>
      </c>
      <c r="R1899" s="5" t="s">
        <v>66</v>
      </c>
      <c r="S1899" s="5" t="s">
        <v>40</v>
      </c>
      <c r="T1899" s="5" t="s">
        <v>41</v>
      </c>
      <c r="U1899" s="5" t="s">
        <v>67</v>
      </c>
      <c r="V1899" s="5" t="str">
        <f t="shared" si="325"/>
        <v>regalado cieza segundo</v>
      </c>
      <c r="W1899" s="5" t="str">
        <f t="shared" si="326"/>
        <v>REGALADO CIEZA SEGUNDO</v>
      </c>
      <c r="X1899" s="5" t="str">
        <f t="shared" si="327"/>
        <v>Regalado Cieza Segundo</v>
      </c>
      <c r="Y1899" s="5">
        <v>10166087916</v>
      </c>
      <c r="Z1899" s="5" t="s">
        <v>34</v>
      </c>
      <c r="AA1899" s="5" t="s">
        <v>35</v>
      </c>
      <c r="AD1899" s="5" t="s">
        <v>36</v>
      </c>
      <c r="AE1899" s="5">
        <v>2457.63</v>
      </c>
      <c r="AF1899" s="5">
        <v>0</v>
      </c>
      <c r="AG1899" s="5">
        <v>442.37</v>
      </c>
      <c r="AH1899" s="5">
        <f t="shared" si="328"/>
        <v>2900</v>
      </c>
    </row>
    <row r="1900" spans="1:34" x14ac:dyDescent="0.25">
      <c r="A1900" s="5">
        <v>1885</v>
      </c>
      <c r="B1900" s="5" t="s">
        <v>29</v>
      </c>
      <c r="C1900" s="5" t="s">
        <v>38</v>
      </c>
      <c r="D1900" s="5" t="s">
        <v>2331</v>
      </c>
      <c r="E1900" s="15" t="str">
        <f t="shared" si="329"/>
        <v>F001</v>
      </c>
      <c r="F1900" s="15" t="str">
        <f t="shared" si="319"/>
        <v>8092</v>
      </c>
      <c r="G1900" s="15" t="str">
        <f t="shared" si="320"/>
        <v>1-8</v>
      </c>
      <c r="H1900" s="5" t="s">
        <v>2321</v>
      </c>
      <c r="I1900" s="5">
        <f t="shared" si="321"/>
        <v>1</v>
      </c>
      <c r="J1900" s="5">
        <f t="shared" si="322"/>
        <v>2022</v>
      </c>
      <c r="K1900" s="5">
        <f t="shared" si="323"/>
        <v>10</v>
      </c>
      <c r="L1900" s="7">
        <f t="shared" si="324"/>
        <v>44571</v>
      </c>
      <c r="M1900" s="5" t="s">
        <v>2321</v>
      </c>
      <c r="R1900" s="5" t="s">
        <v>66</v>
      </c>
      <c r="S1900" s="5" t="s">
        <v>40</v>
      </c>
      <c r="T1900" s="5" t="s">
        <v>41</v>
      </c>
      <c r="U1900" s="5" t="s">
        <v>67</v>
      </c>
      <c r="V1900" s="5" t="str">
        <f t="shared" si="325"/>
        <v>regalado cieza segundo</v>
      </c>
      <c r="W1900" s="5" t="str">
        <f t="shared" si="326"/>
        <v>REGALADO CIEZA SEGUNDO</v>
      </c>
      <c r="X1900" s="5" t="str">
        <f t="shared" si="327"/>
        <v>Regalado Cieza Segundo</v>
      </c>
      <c r="Y1900" s="5">
        <v>10166087916</v>
      </c>
      <c r="Z1900" s="5" t="s">
        <v>34</v>
      </c>
      <c r="AA1900" s="5" t="s">
        <v>35</v>
      </c>
      <c r="AD1900" s="5" t="s">
        <v>36</v>
      </c>
      <c r="AE1900" s="5">
        <v>2457.63</v>
      </c>
      <c r="AF1900" s="5">
        <v>0</v>
      </c>
      <c r="AG1900" s="5">
        <v>442.37</v>
      </c>
      <c r="AH1900" s="5">
        <f t="shared" si="328"/>
        <v>2900</v>
      </c>
    </row>
    <row r="1901" spans="1:34" x14ac:dyDescent="0.25">
      <c r="A1901" s="5">
        <v>1886</v>
      </c>
      <c r="B1901" s="5" t="s">
        <v>29</v>
      </c>
      <c r="C1901" s="5" t="s">
        <v>38</v>
      </c>
      <c r="D1901" s="5" t="s">
        <v>2332</v>
      </c>
      <c r="E1901" s="15" t="str">
        <f t="shared" si="329"/>
        <v>F001</v>
      </c>
      <c r="F1901" s="15" t="str">
        <f t="shared" si="319"/>
        <v>8091</v>
      </c>
      <c r="G1901" s="15" t="str">
        <f t="shared" si="320"/>
        <v>1-8</v>
      </c>
      <c r="H1901" s="5" t="s">
        <v>2321</v>
      </c>
      <c r="I1901" s="5">
        <f t="shared" si="321"/>
        <v>1</v>
      </c>
      <c r="J1901" s="5">
        <f t="shared" si="322"/>
        <v>2022</v>
      </c>
      <c r="K1901" s="5">
        <f t="shared" si="323"/>
        <v>10</v>
      </c>
      <c r="L1901" s="7">
        <f t="shared" si="324"/>
        <v>44571</v>
      </c>
      <c r="M1901" s="5" t="s">
        <v>2321</v>
      </c>
      <c r="R1901" s="5" t="s">
        <v>66</v>
      </c>
      <c r="S1901" s="5" t="s">
        <v>40</v>
      </c>
      <c r="T1901" s="5" t="s">
        <v>41</v>
      </c>
      <c r="U1901" s="5" t="s">
        <v>67</v>
      </c>
      <c r="V1901" s="5" t="str">
        <f t="shared" si="325"/>
        <v>regalado cieza segundo</v>
      </c>
      <c r="W1901" s="5" t="str">
        <f t="shared" si="326"/>
        <v>REGALADO CIEZA SEGUNDO</v>
      </c>
      <c r="X1901" s="5" t="str">
        <f t="shared" si="327"/>
        <v>Regalado Cieza Segundo</v>
      </c>
      <c r="Y1901" s="5">
        <v>10166087916</v>
      </c>
      <c r="Z1901" s="5" t="s">
        <v>34</v>
      </c>
      <c r="AA1901" s="5" t="s">
        <v>35</v>
      </c>
      <c r="AD1901" s="5" t="s">
        <v>36</v>
      </c>
      <c r="AE1901" s="5">
        <v>2457.63</v>
      </c>
      <c r="AF1901" s="5">
        <v>0</v>
      </c>
      <c r="AG1901" s="5">
        <v>442.37</v>
      </c>
      <c r="AH1901" s="5">
        <f t="shared" si="328"/>
        <v>2900</v>
      </c>
    </row>
    <row r="1902" spans="1:34" x14ac:dyDescent="0.25">
      <c r="A1902" s="5">
        <v>1887</v>
      </c>
      <c r="B1902" s="5" t="s">
        <v>29</v>
      </c>
      <c r="C1902" s="5" t="s">
        <v>38</v>
      </c>
      <c r="D1902" s="5" t="s">
        <v>2333</v>
      </c>
      <c r="E1902" s="15" t="str">
        <f t="shared" si="329"/>
        <v>F001</v>
      </c>
      <c r="F1902" s="15" t="str">
        <f t="shared" si="319"/>
        <v>8090</v>
      </c>
      <c r="G1902" s="15" t="str">
        <f t="shared" si="320"/>
        <v>1-8</v>
      </c>
      <c r="H1902" s="5" t="s">
        <v>2321</v>
      </c>
      <c r="I1902" s="5">
        <f t="shared" si="321"/>
        <v>1</v>
      </c>
      <c r="J1902" s="5">
        <f t="shared" si="322"/>
        <v>2022</v>
      </c>
      <c r="K1902" s="5">
        <f t="shared" si="323"/>
        <v>10</v>
      </c>
      <c r="L1902" s="7">
        <f t="shared" si="324"/>
        <v>44571</v>
      </c>
      <c r="M1902" s="5" t="s">
        <v>2321</v>
      </c>
      <c r="R1902" s="5" t="s">
        <v>66</v>
      </c>
      <c r="S1902" s="5" t="s">
        <v>40</v>
      </c>
      <c r="T1902" s="5" t="s">
        <v>41</v>
      </c>
      <c r="U1902" s="5" t="s">
        <v>67</v>
      </c>
      <c r="V1902" s="5" t="str">
        <f t="shared" si="325"/>
        <v>regalado cieza segundo</v>
      </c>
      <c r="W1902" s="5" t="str">
        <f t="shared" si="326"/>
        <v>REGALADO CIEZA SEGUNDO</v>
      </c>
      <c r="X1902" s="5" t="str">
        <f t="shared" si="327"/>
        <v>Regalado Cieza Segundo</v>
      </c>
      <c r="Y1902" s="5">
        <v>10166087916</v>
      </c>
      <c r="Z1902" s="5" t="s">
        <v>34</v>
      </c>
      <c r="AA1902" s="5" t="s">
        <v>35</v>
      </c>
      <c r="AD1902" s="5" t="s">
        <v>36</v>
      </c>
      <c r="AE1902" s="5">
        <v>2457.63</v>
      </c>
      <c r="AF1902" s="5">
        <v>0</v>
      </c>
      <c r="AG1902" s="5">
        <v>442.37</v>
      </c>
      <c r="AH1902" s="5">
        <f t="shared" si="328"/>
        <v>2900</v>
      </c>
    </row>
    <row r="1903" spans="1:34" x14ac:dyDescent="0.25">
      <c r="A1903" s="5">
        <v>1888</v>
      </c>
      <c r="B1903" s="5" t="s">
        <v>29</v>
      </c>
      <c r="C1903" s="5" t="s">
        <v>38</v>
      </c>
      <c r="D1903" s="5" t="s">
        <v>2334</v>
      </c>
      <c r="E1903" s="15" t="str">
        <f t="shared" si="329"/>
        <v>F001</v>
      </c>
      <c r="F1903" s="15" t="str">
        <f t="shared" si="319"/>
        <v>8089</v>
      </c>
      <c r="G1903" s="15" t="str">
        <f t="shared" si="320"/>
        <v>1-8</v>
      </c>
      <c r="H1903" s="5" t="s">
        <v>2321</v>
      </c>
      <c r="I1903" s="5">
        <f t="shared" si="321"/>
        <v>1</v>
      </c>
      <c r="J1903" s="5">
        <f t="shared" si="322"/>
        <v>2022</v>
      </c>
      <c r="K1903" s="5">
        <f t="shared" si="323"/>
        <v>10</v>
      </c>
      <c r="L1903" s="7">
        <f t="shared" si="324"/>
        <v>44571</v>
      </c>
      <c r="M1903" s="5" t="s">
        <v>2321</v>
      </c>
      <c r="R1903" s="5" t="s">
        <v>66</v>
      </c>
      <c r="S1903" s="5" t="s">
        <v>40</v>
      </c>
      <c r="T1903" s="5" t="s">
        <v>41</v>
      </c>
      <c r="U1903" s="5" t="s">
        <v>67</v>
      </c>
      <c r="V1903" s="5" t="str">
        <f t="shared" si="325"/>
        <v>regalado cieza segundo</v>
      </c>
      <c r="W1903" s="5" t="str">
        <f t="shared" si="326"/>
        <v>REGALADO CIEZA SEGUNDO</v>
      </c>
      <c r="X1903" s="5" t="str">
        <f t="shared" si="327"/>
        <v>Regalado Cieza Segundo</v>
      </c>
      <c r="Y1903" s="5">
        <v>10166087916</v>
      </c>
      <c r="Z1903" s="5" t="s">
        <v>34</v>
      </c>
      <c r="AA1903" s="5" t="s">
        <v>35</v>
      </c>
      <c r="AD1903" s="5" t="s">
        <v>36</v>
      </c>
      <c r="AE1903" s="5">
        <v>2457.63</v>
      </c>
      <c r="AF1903" s="5">
        <v>0</v>
      </c>
      <c r="AG1903" s="5">
        <v>442.37</v>
      </c>
      <c r="AH1903" s="5">
        <f t="shared" si="328"/>
        <v>2900</v>
      </c>
    </row>
    <row r="1904" spans="1:34" x14ac:dyDescent="0.25">
      <c r="A1904" s="5">
        <v>1889</v>
      </c>
      <c r="B1904" s="5" t="s">
        <v>29</v>
      </c>
      <c r="C1904" s="5" t="s">
        <v>38</v>
      </c>
      <c r="D1904" s="5" t="s">
        <v>2335</v>
      </c>
      <c r="E1904" s="15" t="str">
        <f t="shared" si="329"/>
        <v>F001</v>
      </c>
      <c r="F1904" s="15" t="str">
        <f t="shared" si="319"/>
        <v>8088</v>
      </c>
      <c r="G1904" s="15" t="str">
        <f t="shared" si="320"/>
        <v>1-8</v>
      </c>
      <c r="H1904" s="5" t="s">
        <v>2321</v>
      </c>
      <c r="I1904" s="5">
        <f t="shared" si="321"/>
        <v>1</v>
      </c>
      <c r="J1904" s="5">
        <f t="shared" si="322"/>
        <v>2022</v>
      </c>
      <c r="K1904" s="5">
        <f t="shared" si="323"/>
        <v>10</v>
      </c>
      <c r="L1904" s="7">
        <f t="shared" si="324"/>
        <v>44571</v>
      </c>
      <c r="M1904" s="5" t="s">
        <v>2321</v>
      </c>
      <c r="S1904" s="5" t="s">
        <v>40</v>
      </c>
      <c r="T1904" s="5" t="s">
        <v>41</v>
      </c>
      <c r="U1904" s="5" t="s">
        <v>2336</v>
      </c>
      <c r="V1904" s="5" t="str">
        <f t="shared" si="325"/>
        <v>chavez angulo froilan edmundo</v>
      </c>
      <c r="W1904" s="5" t="str">
        <f t="shared" si="326"/>
        <v>CHAVEZ ANGULO FROILAN EDMUNDO</v>
      </c>
      <c r="X1904" s="5" t="str">
        <f t="shared" si="327"/>
        <v>Chavez Angulo Froilan Edmundo</v>
      </c>
      <c r="Y1904" s="5">
        <v>10274332340</v>
      </c>
      <c r="Z1904" s="5" t="s">
        <v>34</v>
      </c>
      <c r="AA1904" s="5" t="s">
        <v>35</v>
      </c>
      <c r="AD1904" s="5" t="s">
        <v>36</v>
      </c>
      <c r="AE1904" s="5">
        <v>42.37</v>
      </c>
      <c r="AF1904" s="5">
        <v>0</v>
      </c>
      <c r="AG1904" s="5">
        <v>7.63</v>
      </c>
      <c r="AH1904" s="5">
        <f t="shared" si="328"/>
        <v>50</v>
      </c>
    </row>
    <row r="1905" spans="1:34" x14ac:dyDescent="0.25">
      <c r="A1905" s="5">
        <v>1890</v>
      </c>
      <c r="B1905" s="5" t="s">
        <v>29</v>
      </c>
      <c r="C1905" s="5" t="s">
        <v>38</v>
      </c>
      <c r="D1905" s="5" t="s">
        <v>2337</v>
      </c>
      <c r="E1905" s="15" t="str">
        <f t="shared" si="329"/>
        <v>F001</v>
      </c>
      <c r="F1905" s="15" t="str">
        <f t="shared" si="319"/>
        <v>8087</v>
      </c>
      <c r="G1905" s="15" t="str">
        <f t="shared" si="320"/>
        <v>1-8</v>
      </c>
      <c r="H1905" s="5" t="s">
        <v>2321</v>
      </c>
      <c r="I1905" s="5">
        <f t="shared" si="321"/>
        <v>1</v>
      </c>
      <c r="J1905" s="5">
        <f t="shared" si="322"/>
        <v>2022</v>
      </c>
      <c r="K1905" s="5">
        <f t="shared" si="323"/>
        <v>10</v>
      </c>
      <c r="L1905" s="7">
        <f t="shared" si="324"/>
        <v>44571</v>
      </c>
      <c r="M1905" s="5" t="s">
        <v>2321</v>
      </c>
      <c r="R1905" s="5" t="s">
        <v>60</v>
      </c>
      <c r="S1905" s="5" t="s">
        <v>61</v>
      </c>
      <c r="T1905" s="5" t="s">
        <v>60</v>
      </c>
      <c r="U1905" s="5" t="s">
        <v>62</v>
      </c>
      <c r="V1905" s="5" t="str">
        <f t="shared" si="325"/>
        <v>ramfers ingenieros e.i.r.l.</v>
      </c>
      <c r="W1905" s="5" t="str">
        <f t="shared" si="326"/>
        <v>RAMFERS INGENIEROS E.I.R.L.</v>
      </c>
      <c r="X1905" s="5" t="str">
        <f t="shared" si="327"/>
        <v>Ramfers Ingenieros E.I.R.L.</v>
      </c>
      <c r="Y1905" s="5">
        <v>20608411306</v>
      </c>
      <c r="Z1905" s="5" t="s">
        <v>34</v>
      </c>
      <c r="AA1905" s="5" t="s">
        <v>35</v>
      </c>
      <c r="AD1905" s="5" t="s">
        <v>36</v>
      </c>
      <c r="AE1905" s="5">
        <v>423.73</v>
      </c>
      <c r="AF1905" s="5">
        <v>0</v>
      </c>
      <c r="AG1905" s="5">
        <v>76.27</v>
      </c>
      <c r="AH1905" s="5">
        <f t="shared" si="328"/>
        <v>500</v>
      </c>
    </row>
    <row r="1906" spans="1:34" x14ac:dyDescent="0.25">
      <c r="A1906" s="5">
        <v>1891</v>
      </c>
      <c r="B1906" s="5" t="s">
        <v>29</v>
      </c>
      <c r="C1906" s="5" t="s">
        <v>38</v>
      </c>
      <c r="D1906" s="5" t="s">
        <v>2338</v>
      </c>
      <c r="E1906" s="15" t="str">
        <f t="shared" si="329"/>
        <v>F001</v>
      </c>
      <c r="F1906" s="15" t="str">
        <f t="shared" si="319"/>
        <v>8086</v>
      </c>
      <c r="G1906" s="15" t="str">
        <f t="shared" si="320"/>
        <v>1-8</v>
      </c>
      <c r="H1906" s="5" t="s">
        <v>2321</v>
      </c>
      <c r="I1906" s="5">
        <f t="shared" si="321"/>
        <v>1</v>
      </c>
      <c r="J1906" s="5">
        <f t="shared" si="322"/>
        <v>2022</v>
      </c>
      <c r="K1906" s="5">
        <f t="shared" si="323"/>
        <v>10</v>
      </c>
      <c r="L1906" s="7">
        <f t="shared" si="324"/>
        <v>44571</v>
      </c>
      <c r="M1906" s="5" t="s">
        <v>2321</v>
      </c>
      <c r="R1906" s="5" t="s">
        <v>395</v>
      </c>
      <c r="S1906" s="5" t="s">
        <v>168</v>
      </c>
      <c r="T1906" s="5" t="s">
        <v>169</v>
      </c>
      <c r="U1906" s="5" t="s">
        <v>396</v>
      </c>
      <c r="V1906" s="5" t="str">
        <f t="shared" si="325"/>
        <v>transportes pasamayo s r ltda</v>
      </c>
      <c r="W1906" s="5" t="str">
        <f t="shared" si="326"/>
        <v>TRANSPORTES PASAMAYO S R LTDA</v>
      </c>
      <c r="X1906" s="5" t="str">
        <f t="shared" si="327"/>
        <v>Transportes Pasamayo S R Ltda</v>
      </c>
      <c r="Y1906" s="5">
        <v>20225171719</v>
      </c>
      <c r="Z1906" s="5" t="s">
        <v>34</v>
      </c>
      <c r="AA1906" s="5" t="s">
        <v>35</v>
      </c>
      <c r="AD1906" s="5" t="s">
        <v>36</v>
      </c>
      <c r="AE1906" s="5">
        <v>148.30000000000001</v>
      </c>
      <c r="AF1906" s="5">
        <v>0</v>
      </c>
      <c r="AG1906" s="5">
        <v>26.69</v>
      </c>
      <c r="AH1906" s="5">
        <f t="shared" si="328"/>
        <v>174.99</v>
      </c>
    </row>
    <row r="1907" spans="1:34" x14ac:dyDescent="0.25">
      <c r="A1907" s="5">
        <v>1892</v>
      </c>
      <c r="B1907" s="5" t="s">
        <v>29</v>
      </c>
      <c r="C1907" s="5" t="s">
        <v>30</v>
      </c>
      <c r="D1907" s="5" t="s">
        <v>2339</v>
      </c>
      <c r="E1907" s="15" t="str">
        <f t="shared" si="329"/>
        <v>B001</v>
      </c>
      <c r="F1907" s="15" t="str">
        <f t="shared" si="319"/>
        <v>16828</v>
      </c>
      <c r="G1907" s="15" t="str">
        <f t="shared" si="320"/>
        <v>1-1</v>
      </c>
      <c r="H1907" s="5" t="s">
        <v>2321</v>
      </c>
      <c r="I1907" s="5">
        <f t="shared" si="321"/>
        <v>1</v>
      </c>
      <c r="J1907" s="5">
        <f t="shared" si="322"/>
        <v>2022</v>
      </c>
      <c r="K1907" s="5">
        <f t="shared" si="323"/>
        <v>10</v>
      </c>
      <c r="L1907" s="7">
        <f t="shared" si="324"/>
        <v>44571</v>
      </c>
      <c r="M1907" s="5" t="s">
        <v>2321</v>
      </c>
      <c r="U1907" s="5" t="s">
        <v>33</v>
      </c>
      <c r="V1907" s="5" t="str">
        <f t="shared" si="325"/>
        <v>clientes - varios</v>
      </c>
      <c r="W1907" s="5" t="str">
        <f t="shared" si="326"/>
        <v>CLIENTES - VARIOS</v>
      </c>
      <c r="X1907" s="5" t="str">
        <f t="shared" si="327"/>
        <v>Clientes - Varios</v>
      </c>
      <c r="Y1907" s="5">
        <v>99999999</v>
      </c>
      <c r="Z1907" s="5" t="s">
        <v>34</v>
      </c>
      <c r="AA1907" s="5" t="s">
        <v>35</v>
      </c>
      <c r="AD1907" s="5" t="s">
        <v>36</v>
      </c>
      <c r="AE1907" s="5">
        <v>127.12</v>
      </c>
      <c r="AF1907" s="5">
        <v>0</v>
      </c>
      <c r="AG1907" s="5">
        <v>22.88</v>
      </c>
      <c r="AH1907" s="5">
        <f t="shared" si="328"/>
        <v>150</v>
      </c>
    </row>
    <row r="1908" spans="1:34" x14ac:dyDescent="0.25">
      <c r="A1908" s="5">
        <v>1893</v>
      </c>
      <c r="B1908" s="5" t="s">
        <v>29</v>
      </c>
      <c r="C1908" s="5" t="s">
        <v>38</v>
      </c>
      <c r="D1908" s="5" t="s">
        <v>2340</v>
      </c>
      <c r="E1908" s="15" t="str">
        <f t="shared" si="329"/>
        <v>F001</v>
      </c>
      <c r="F1908" s="15" t="str">
        <f t="shared" si="319"/>
        <v>8085</v>
      </c>
      <c r="G1908" s="15" t="str">
        <f t="shared" si="320"/>
        <v>1-8</v>
      </c>
      <c r="H1908" s="5" t="s">
        <v>2321</v>
      </c>
      <c r="I1908" s="5">
        <f t="shared" si="321"/>
        <v>1</v>
      </c>
      <c r="J1908" s="5">
        <f t="shared" si="322"/>
        <v>2022</v>
      </c>
      <c r="K1908" s="5">
        <f t="shared" si="323"/>
        <v>10</v>
      </c>
      <c r="L1908" s="7">
        <f t="shared" si="324"/>
        <v>44571</v>
      </c>
      <c r="M1908" s="5" t="s">
        <v>2321</v>
      </c>
      <c r="R1908" s="5" t="s">
        <v>46</v>
      </c>
      <c r="S1908" s="5" t="s">
        <v>40</v>
      </c>
      <c r="T1908" s="5" t="s">
        <v>41</v>
      </c>
      <c r="U1908" s="5" t="s">
        <v>47</v>
      </c>
      <c r="V1908" s="5" t="str">
        <f t="shared" si="325"/>
        <v>"geotecnia t&amp;g laboratorio de suelos, concretos y asfalto e.i.r.l." - "geotecnia t &amp; g e.i.r.l."</v>
      </c>
      <c r="W1908" s="5" t="str">
        <f t="shared" si="326"/>
        <v>"GEOTECNIA T&amp;G LABORATORIO DE SUELOS, CONCRETOS Y ASFALTO E.I.R.L." - "GEOTECNIA T &amp; G E.I.R.L."</v>
      </c>
      <c r="X1908" s="5" t="str">
        <f t="shared" si="327"/>
        <v>"Geotecnia T&amp;G Laboratorio De Suelos, Concretos Y Asfalto E.I.R.L." - "Geotecnia T &amp; G E.I.R.L."</v>
      </c>
      <c r="Y1908" s="5">
        <v>20603409168</v>
      </c>
      <c r="Z1908" s="5" t="s">
        <v>34</v>
      </c>
      <c r="AA1908" s="5" t="s">
        <v>35</v>
      </c>
      <c r="AD1908" s="5" t="s">
        <v>36</v>
      </c>
      <c r="AE1908" s="5">
        <v>67.8</v>
      </c>
      <c r="AF1908" s="5">
        <v>0</v>
      </c>
      <c r="AG1908" s="5">
        <v>12.2</v>
      </c>
      <c r="AH1908" s="5">
        <f t="shared" si="328"/>
        <v>80</v>
      </c>
    </row>
    <row r="1909" spans="1:34" x14ac:dyDescent="0.25">
      <c r="A1909" s="5">
        <v>1894</v>
      </c>
      <c r="B1909" s="5" t="s">
        <v>29</v>
      </c>
      <c r="C1909" s="5" t="s">
        <v>30</v>
      </c>
      <c r="D1909" s="5" t="s">
        <v>2341</v>
      </c>
      <c r="E1909" s="15" t="str">
        <f t="shared" si="329"/>
        <v>B001</v>
      </c>
      <c r="F1909" s="15" t="str">
        <f t="shared" si="319"/>
        <v>16827</v>
      </c>
      <c r="G1909" s="15" t="str">
        <f t="shared" si="320"/>
        <v>1-1</v>
      </c>
      <c r="H1909" s="5" t="s">
        <v>2321</v>
      </c>
      <c r="I1909" s="5">
        <f t="shared" si="321"/>
        <v>1</v>
      </c>
      <c r="J1909" s="5">
        <f t="shared" si="322"/>
        <v>2022</v>
      </c>
      <c r="K1909" s="5">
        <f t="shared" si="323"/>
        <v>10</v>
      </c>
      <c r="L1909" s="7">
        <f t="shared" si="324"/>
        <v>44571</v>
      </c>
      <c r="M1909" s="5" t="s">
        <v>2321</v>
      </c>
      <c r="U1909" s="5" t="s">
        <v>33</v>
      </c>
      <c r="V1909" s="5" t="str">
        <f t="shared" si="325"/>
        <v>clientes - varios</v>
      </c>
      <c r="W1909" s="5" t="str">
        <f t="shared" si="326"/>
        <v>CLIENTES - VARIOS</v>
      </c>
      <c r="X1909" s="5" t="str">
        <f t="shared" si="327"/>
        <v>Clientes - Varios</v>
      </c>
      <c r="Y1909" s="5">
        <v>99999999</v>
      </c>
      <c r="Z1909" s="5" t="s">
        <v>34</v>
      </c>
      <c r="AA1909" s="5" t="s">
        <v>35</v>
      </c>
      <c r="AD1909" s="5" t="s">
        <v>36</v>
      </c>
      <c r="AE1909" s="5">
        <v>296.61</v>
      </c>
      <c r="AF1909" s="5">
        <v>0</v>
      </c>
      <c r="AG1909" s="5">
        <v>53.39</v>
      </c>
      <c r="AH1909" s="5">
        <f t="shared" si="328"/>
        <v>350</v>
      </c>
    </row>
    <row r="1910" spans="1:34" x14ac:dyDescent="0.25">
      <c r="A1910" s="5">
        <v>1895</v>
      </c>
      <c r="B1910" s="5" t="s">
        <v>29</v>
      </c>
      <c r="C1910" s="5" t="s">
        <v>30</v>
      </c>
      <c r="D1910" s="5" t="s">
        <v>2342</v>
      </c>
      <c r="E1910" s="15" t="str">
        <f t="shared" si="329"/>
        <v>B001</v>
      </c>
      <c r="F1910" s="15" t="str">
        <f t="shared" si="319"/>
        <v>16826</v>
      </c>
      <c r="G1910" s="15" t="str">
        <f t="shared" si="320"/>
        <v>1-1</v>
      </c>
      <c r="H1910" s="5" t="s">
        <v>2321</v>
      </c>
      <c r="I1910" s="5">
        <f t="shared" si="321"/>
        <v>1</v>
      </c>
      <c r="J1910" s="5">
        <f t="shared" si="322"/>
        <v>2022</v>
      </c>
      <c r="K1910" s="5">
        <f t="shared" si="323"/>
        <v>10</v>
      </c>
      <c r="L1910" s="7">
        <f t="shared" si="324"/>
        <v>44571</v>
      </c>
      <c r="M1910" s="5" t="s">
        <v>2321</v>
      </c>
      <c r="U1910" s="5" t="s">
        <v>33</v>
      </c>
      <c r="V1910" s="5" t="str">
        <f t="shared" si="325"/>
        <v>clientes - varios</v>
      </c>
      <c r="W1910" s="5" t="str">
        <f t="shared" si="326"/>
        <v>CLIENTES - VARIOS</v>
      </c>
      <c r="X1910" s="5" t="str">
        <f t="shared" si="327"/>
        <v>Clientes - Varios</v>
      </c>
      <c r="Y1910" s="5">
        <v>99999999</v>
      </c>
      <c r="Z1910" s="5" t="s">
        <v>34</v>
      </c>
      <c r="AA1910" s="5" t="s">
        <v>35</v>
      </c>
      <c r="AD1910" s="5" t="s">
        <v>36</v>
      </c>
      <c r="AE1910" s="5">
        <v>129.66</v>
      </c>
      <c r="AF1910" s="5">
        <v>0</v>
      </c>
      <c r="AG1910" s="5">
        <v>23.34</v>
      </c>
      <c r="AH1910" s="5">
        <f t="shared" si="328"/>
        <v>153</v>
      </c>
    </row>
    <row r="1911" spans="1:34" x14ac:dyDescent="0.25">
      <c r="A1911" s="5">
        <v>1896</v>
      </c>
      <c r="B1911" s="5" t="s">
        <v>29</v>
      </c>
      <c r="C1911" s="5" t="s">
        <v>38</v>
      </c>
      <c r="D1911" s="5" t="s">
        <v>2343</v>
      </c>
      <c r="E1911" s="15" t="str">
        <f t="shared" si="329"/>
        <v>F001</v>
      </c>
      <c r="F1911" s="15" t="str">
        <f t="shared" si="319"/>
        <v>8084</v>
      </c>
      <c r="G1911" s="15" t="str">
        <f t="shared" si="320"/>
        <v>1-8</v>
      </c>
      <c r="H1911" s="5" t="s">
        <v>2321</v>
      </c>
      <c r="I1911" s="5">
        <f t="shared" si="321"/>
        <v>1</v>
      </c>
      <c r="J1911" s="5">
        <f t="shared" si="322"/>
        <v>2022</v>
      </c>
      <c r="K1911" s="5">
        <f t="shared" si="323"/>
        <v>10</v>
      </c>
      <c r="L1911" s="7">
        <f t="shared" si="324"/>
        <v>44571</v>
      </c>
      <c r="M1911" s="5" t="s">
        <v>2321</v>
      </c>
      <c r="R1911" s="5" t="s">
        <v>736</v>
      </c>
      <c r="S1911" s="5" t="s">
        <v>737</v>
      </c>
      <c r="T1911" s="5" t="s">
        <v>736</v>
      </c>
      <c r="U1911" s="5" t="s">
        <v>2253</v>
      </c>
      <c r="V1911" s="5" t="str">
        <f t="shared" si="325"/>
        <v>constructora alcazar s.a.c.</v>
      </c>
      <c r="W1911" s="5" t="str">
        <f t="shared" si="326"/>
        <v>CONSTRUCTORA ALCAZAR S.A.C.</v>
      </c>
      <c r="X1911" s="5" t="str">
        <f t="shared" si="327"/>
        <v>Constructora Alcazar S.A.C.</v>
      </c>
      <c r="Y1911" s="5">
        <v>20559792196</v>
      </c>
      <c r="Z1911" s="5" t="s">
        <v>34</v>
      </c>
      <c r="AA1911" s="5" t="s">
        <v>35</v>
      </c>
      <c r="AD1911" s="5" t="s">
        <v>36</v>
      </c>
      <c r="AE1911" s="5">
        <v>42.37</v>
      </c>
      <c r="AF1911" s="5">
        <v>0</v>
      </c>
      <c r="AG1911" s="5">
        <v>7.63</v>
      </c>
      <c r="AH1911" s="5">
        <f t="shared" si="328"/>
        <v>50</v>
      </c>
    </row>
    <row r="1912" spans="1:34" x14ac:dyDescent="0.25">
      <c r="A1912" s="5">
        <v>1897</v>
      </c>
      <c r="B1912" s="5" t="s">
        <v>29</v>
      </c>
      <c r="C1912" s="5" t="s">
        <v>30</v>
      </c>
      <c r="D1912" s="5" t="s">
        <v>2344</v>
      </c>
      <c r="E1912" s="15" t="str">
        <f t="shared" si="329"/>
        <v>B001</v>
      </c>
      <c r="F1912" s="15" t="str">
        <f t="shared" si="319"/>
        <v>16825</v>
      </c>
      <c r="G1912" s="15" t="str">
        <f t="shared" si="320"/>
        <v>1-1</v>
      </c>
      <c r="H1912" s="5" t="s">
        <v>2321</v>
      </c>
      <c r="I1912" s="5">
        <f t="shared" si="321"/>
        <v>1</v>
      </c>
      <c r="J1912" s="5">
        <f t="shared" si="322"/>
        <v>2022</v>
      </c>
      <c r="K1912" s="5">
        <f t="shared" si="323"/>
        <v>10</v>
      </c>
      <c r="L1912" s="7">
        <f t="shared" si="324"/>
        <v>44571</v>
      </c>
      <c r="M1912" s="5" t="s">
        <v>2321</v>
      </c>
      <c r="U1912" s="5" t="s">
        <v>33</v>
      </c>
      <c r="V1912" s="5" t="str">
        <f t="shared" si="325"/>
        <v>clientes - varios</v>
      </c>
      <c r="W1912" s="5" t="str">
        <f t="shared" si="326"/>
        <v>CLIENTES - VARIOS</v>
      </c>
      <c r="X1912" s="5" t="str">
        <f t="shared" si="327"/>
        <v>Clientes - Varios</v>
      </c>
      <c r="Y1912" s="5">
        <v>99999999</v>
      </c>
      <c r="Z1912" s="5" t="s">
        <v>34</v>
      </c>
      <c r="AA1912" s="5" t="s">
        <v>35</v>
      </c>
      <c r="AD1912" s="5" t="s">
        <v>36</v>
      </c>
      <c r="AE1912" s="5">
        <v>50.85</v>
      </c>
      <c r="AF1912" s="5">
        <v>0</v>
      </c>
      <c r="AG1912" s="5">
        <v>9.15</v>
      </c>
      <c r="AH1912" s="5">
        <f t="shared" si="328"/>
        <v>60</v>
      </c>
    </row>
    <row r="1913" spans="1:34" x14ac:dyDescent="0.25">
      <c r="A1913" s="5">
        <v>1898</v>
      </c>
      <c r="B1913" s="5" t="s">
        <v>29</v>
      </c>
      <c r="C1913" s="5" t="s">
        <v>38</v>
      </c>
      <c r="D1913" s="5" t="s">
        <v>2345</v>
      </c>
      <c r="E1913" s="15" t="str">
        <f t="shared" si="329"/>
        <v>F001</v>
      </c>
      <c r="F1913" s="15" t="str">
        <f t="shared" si="319"/>
        <v>8083</v>
      </c>
      <c r="G1913" s="15" t="str">
        <f t="shared" si="320"/>
        <v>1-8</v>
      </c>
      <c r="H1913" s="5" t="s">
        <v>2321</v>
      </c>
      <c r="I1913" s="5">
        <f t="shared" si="321"/>
        <v>1</v>
      </c>
      <c r="J1913" s="5">
        <f t="shared" si="322"/>
        <v>2022</v>
      </c>
      <c r="K1913" s="5">
        <f t="shared" si="323"/>
        <v>10</v>
      </c>
      <c r="L1913" s="7">
        <f t="shared" si="324"/>
        <v>44571</v>
      </c>
      <c r="M1913" s="5" t="s">
        <v>2321</v>
      </c>
      <c r="R1913" s="5" t="s">
        <v>222</v>
      </c>
      <c r="S1913" s="5" t="s">
        <v>40</v>
      </c>
      <c r="T1913" s="5" t="s">
        <v>41</v>
      </c>
      <c r="U1913" s="5" t="s">
        <v>442</v>
      </c>
      <c r="V1913" s="5" t="str">
        <f t="shared" si="325"/>
        <v>distribuidora vela motor?s s.r.l.</v>
      </c>
      <c r="W1913" s="5" t="str">
        <f t="shared" si="326"/>
        <v>DISTRIBUIDORA VELA MOTOR?S S.R.L.</v>
      </c>
      <c r="X1913" s="5" t="str">
        <f t="shared" si="327"/>
        <v>Distribuidora Vela Motor?S S.R.L.</v>
      </c>
      <c r="Y1913" s="5">
        <v>20479970468</v>
      </c>
      <c r="Z1913" s="5" t="s">
        <v>34</v>
      </c>
      <c r="AA1913" s="5" t="s">
        <v>35</v>
      </c>
      <c r="AD1913" s="5" t="s">
        <v>36</v>
      </c>
      <c r="AE1913" s="5">
        <v>169.49</v>
      </c>
      <c r="AF1913" s="5">
        <v>0</v>
      </c>
      <c r="AG1913" s="5">
        <v>30.51</v>
      </c>
      <c r="AH1913" s="5">
        <f t="shared" si="328"/>
        <v>200</v>
      </c>
    </row>
    <row r="1914" spans="1:34" x14ac:dyDescent="0.25">
      <c r="A1914" s="5">
        <v>1899</v>
      </c>
      <c r="B1914" s="5" t="s">
        <v>29</v>
      </c>
      <c r="C1914" s="5" t="s">
        <v>30</v>
      </c>
      <c r="D1914" s="5" t="s">
        <v>2346</v>
      </c>
      <c r="E1914" s="15" t="str">
        <f t="shared" si="329"/>
        <v>B001</v>
      </c>
      <c r="F1914" s="15" t="str">
        <f t="shared" si="319"/>
        <v>16824</v>
      </c>
      <c r="G1914" s="15" t="str">
        <f t="shared" si="320"/>
        <v>1-1</v>
      </c>
      <c r="H1914" s="5" t="s">
        <v>2321</v>
      </c>
      <c r="I1914" s="5">
        <f t="shared" si="321"/>
        <v>1</v>
      </c>
      <c r="J1914" s="5">
        <f t="shared" si="322"/>
        <v>2022</v>
      </c>
      <c r="K1914" s="5">
        <f t="shared" si="323"/>
        <v>10</v>
      </c>
      <c r="L1914" s="7">
        <f t="shared" si="324"/>
        <v>44571</v>
      </c>
      <c r="M1914" s="5" t="s">
        <v>2321</v>
      </c>
      <c r="U1914" s="5" t="s">
        <v>33</v>
      </c>
      <c r="V1914" s="5" t="str">
        <f t="shared" si="325"/>
        <v>clientes - varios</v>
      </c>
      <c r="W1914" s="5" t="str">
        <f t="shared" si="326"/>
        <v>CLIENTES - VARIOS</v>
      </c>
      <c r="X1914" s="5" t="str">
        <f t="shared" si="327"/>
        <v>Clientes - Varios</v>
      </c>
      <c r="Y1914" s="5">
        <v>99999999</v>
      </c>
      <c r="Z1914" s="5" t="s">
        <v>34</v>
      </c>
      <c r="AA1914" s="5" t="s">
        <v>35</v>
      </c>
      <c r="AD1914" s="5" t="s">
        <v>36</v>
      </c>
      <c r="AE1914" s="5">
        <v>38.14</v>
      </c>
      <c r="AF1914" s="5">
        <v>0</v>
      </c>
      <c r="AG1914" s="5">
        <v>6.86</v>
      </c>
      <c r="AH1914" s="5">
        <f t="shared" si="328"/>
        <v>45</v>
      </c>
    </row>
    <row r="1915" spans="1:34" x14ac:dyDescent="0.25">
      <c r="A1915" s="5">
        <v>1900</v>
      </c>
      <c r="B1915" s="5" t="s">
        <v>49</v>
      </c>
      <c r="C1915" s="5" t="s">
        <v>38</v>
      </c>
      <c r="D1915" s="5" t="s">
        <v>2347</v>
      </c>
      <c r="E1915" s="15" t="str">
        <f t="shared" si="329"/>
        <v>F003</v>
      </c>
      <c r="F1915" s="15" t="str">
        <f t="shared" si="319"/>
        <v>2039</v>
      </c>
      <c r="G1915" s="15" t="str">
        <f t="shared" si="320"/>
        <v>3-2</v>
      </c>
      <c r="H1915" s="5" t="s">
        <v>2321</v>
      </c>
      <c r="I1915" s="5">
        <f t="shared" si="321"/>
        <v>1</v>
      </c>
      <c r="J1915" s="5">
        <f t="shared" si="322"/>
        <v>2022</v>
      </c>
      <c r="K1915" s="5">
        <f t="shared" si="323"/>
        <v>10</v>
      </c>
      <c r="L1915" s="7">
        <f t="shared" si="324"/>
        <v>44571</v>
      </c>
      <c r="M1915" s="5" t="s">
        <v>2321</v>
      </c>
      <c r="S1915" s="5" t="s">
        <v>168</v>
      </c>
      <c r="T1915" s="5" t="s">
        <v>169</v>
      </c>
      <c r="U1915" s="5" t="s">
        <v>2348</v>
      </c>
      <c r="V1915" s="5" t="str">
        <f t="shared" si="325"/>
        <v>cabana yong patricia yasmin</v>
      </c>
      <c r="W1915" s="5" t="str">
        <f t="shared" si="326"/>
        <v>CABANA YONG PATRICIA YASMIN</v>
      </c>
      <c r="X1915" s="5" t="str">
        <f t="shared" si="327"/>
        <v>Cabana Yong Patricia Yasmin</v>
      </c>
      <c r="Y1915" s="5">
        <v>10099758967</v>
      </c>
      <c r="Z1915" s="5" t="s">
        <v>34</v>
      </c>
      <c r="AA1915" s="5" t="s">
        <v>35</v>
      </c>
      <c r="AD1915" s="5" t="s">
        <v>36</v>
      </c>
      <c r="AE1915" s="5">
        <v>88.98</v>
      </c>
      <c r="AF1915" s="5">
        <v>0</v>
      </c>
      <c r="AG1915" s="5">
        <v>16.02</v>
      </c>
      <c r="AH1915" s="5">
        <f t="shared" si="328"/>
        <v>105</v>
      </c>
    </row>
    <row r="1916" spans="1:34" x14ac:dyDescent="0.25">
      <c r="A1916" s="5">
        <v>1901</v>
      </c>
      <c r="B1916" s="5" t="s">
        <v>55</v>
      </c>
      <c r="C1916" s="5" t="s">
        <v>30</v>
      </c>
      <c r="D1916" s="5" t="s">
        <v>2349</v>
      </c>
      <c r="E1916" s="15" t="str">
        <f t="shared" si="329"/>
        <v>B002</v>
      </c>
      <c r="F1916" s="15" t="str">
        <f t="shared" si="319"/>
        <v>15861</v>
      </c>
      <c r="G1916" s="15" t="str">
        <f t="shared" si="320"/>
        <v>2-1</v>
      </c>
      <c r="H1916" s="5" t="s">
        <v>2321</v>
      </c>
      <c r="I1916" s="5">
        <f t="shared" si="321"/>
        <v>1</v>
      </c>
      <c r="J1916" s="5">
        <f t="shared" si="322"/>
        <v>2022</v>
      </c>
      <c r="K1916" s="5">
        <f t="shared" si="323"/>
        <v>10</v>
      </c>
      <c r="L1916" s="7">
        <f t="shared" si="324"/>
        <v>44571</v>
      </c>
      <c r="M1916" s="5" t="s">
        <v>2321</v>
      </c>
      <c r="U1916" s="5" t="s">
        <v>33</v>
      </c>
      <c r="V1916" s="5" t="str">
        <f t="shared" si="325"/>
        <v>clientes - varios</v>
      </c>
      <c r="W1916" s="5" t="str">
        <f t="shared" si="326"/>
        <v>CLIENTES - VARIOS</v>
      </c>
      <c r="X1916" s="5" t="str">
        <f t="shared" si="327"/>
        <v>Clientes - Varios</v>
      </c>
      <c r="Y1916" s="5">
        <v>99999999</v>
      </c>
      <c r="Z1916" s="5" t="s">
        <v>34</v>
      </c>
      <c r="AA1916" s="5" t="s">
        <v>35</v>
      </c>
      <c r="AD1916" s="5" t="s">
        <v>36</v>
      </c>
      <c r="AE1916" s="5">
        <v>508.47</v>
      </c>
      <c r="AF1916" s="5">
        <v>0</v>
      </c>
      <c r="AG1916" s="5">
        <v>91.53</v>
      </c>
      <c r="AH1916" s="5">
        <f t="shared" si="328"/>
        <v>600</v>
      </c>
    </row>
    <row r="1917" spans="1:34" x14ac:dyDescent="0.25">
      <c r="A1917" s="5">
        <v>1902</v>
      </c>
      <c r="B1917" s="5" t="s">
        <v>55</v>
      </c>
      <c r="C1917" s="5" t="s">
        <v>30</v>
      </c>
      <c r="D1917" s="5" t="s">
        <v>2350</v>
      </c>
      <c r="E1917" s="15" t="str">
        <f t="shared" si="329"/>
        <v>B002</v>
      </c>
      <c r="F1917" s="15" t="str">
        <f t="shared" si="319"/>
        <v>15860</v>
      </c>
      <c r="G1917" s="15" t="str">
        <f t="shared" si="320"/>
        <v>2-1</v>
      </c>
      <c r="H1917" s="5" t="s">
        <v>2321</v>
      </c>
      <c r="I1917" s="5">
        <f t="shared" si="321"/>
        <v>1</v>
      </c>
      <c r="J1917" s="5">
        <f t="shared" si="322"/>
        <v>2022</v>
      </c>
      <c r="K1917" s="5">
        <f t="shared" si="323"/>
        <v>10</v>
      </c>
      <c r="L1917" s="7">
        <f t="shared" si="324"/>
        <v>44571</v>
      </c>
      <c r="M1917" s="5" t="s">
        <v>2321</v>
      </c>
      <c r="U1917" s="5" t="s">
        <v>33</v>
      </c>
      <c r="V1917" s="5" t="str">
        <f t="shared" si="325"/>
        <v>clientes - varios</v>
      </c>
      <c r="W1917" s="5" t="str">
        <f t="shared" si="326"/>
        <v>CLIENTES - VARIOS</v>
      </c>
      <c r="X1917" s="5" t="str">
        <f t="shared" si="327"/>
        <v>Clientes - Varios</v>
      </c>
      <c r="Y1917" s="5">
        <v>99999999</v>
      </c>
      <c r="Z1917" s="5" t="s">
        <v>34</v>
      </c>
      <c r="AA1917" s="5" t="s">
        <v>35</v>
      </c>
      <c r="AD1917" s="5" t="s">
        <v>36</v>
      </c>
      <c r="AE1917" s="5">
        <v>508.47</v>
      </c>
      <c r="AF1917" s="5">
        <v>0</v>
      </c>
      <c r="AG1917" s="5">
        <v>91.53</v>
      </c>
      <c r="AH1917" s="5">
        <f t="shared" si="328"/>
        <v>600</v>
      </c>
    </row>
    <row r="1918" spans="1:34" x14ac:dyDescent="0.25">
      <c r="A1918" s="5">
        <v>1903</v>
      </c>
      <c r="B1918" s="5" t="s">
        <v>49</v>
      </c>
      <c r="C1918" s="5" t="s">
        <v>30</v>
      </c>
      <c r="D1918" s="5" t="s">
        <v>2351</v>
      </c>
      <c r="E1918" s="15" t="str">
        <f t="shared" si="329"/>
        <v>B003</v>
      </c>
      <c r="F1918" s="15" t="str">
        <f t="shared" si="319"/>
        <v>12287</v>
      </c>
      <c r="G1918" s="15" t="str">
        <f t="shared" si="320"/>
        <v>3-1</v>
      </c>
      <c r="H1918" s="5" t="s">
        <v>2321</v>
      </c>
      <c r="I1918" s="5">
        <f t="shared" si="321"/>
        <v>1</v>
      </c>
      <c r="J1918" s="5">
        <f t="shared" si="322"/>
        <v>2022</v>
      </c>
      <c r="K1918" s="5">
        <f t="shared" si="323"/>
        <v>10</v>
      </c>
      <c r="L1918" s="7">
        <f t="shared" si="324"/>
        <v>44571</v>
      </c>
      <c r="M1918" s="5" t="s">
        <v>2321</v>
      </c>
      <c r="U1918" s="5" t="s">
        <v>33</v>
      </c>
      <c r="V1918" s="5" t="str">
        <f t="shared" si="325"/>
        <v>clientes - varios</v>
      </c>
      <c r="W1918" s="5" t="str">
        <f t="shared" si="326"/>
        <v>CLIENTES - VARIOS</v>
      </c>
      <c r="X1918" s="5" t="str">
        <f t="shared" si="327"/>
        <v>Clientes - Varios</v>
      </c>
      <c r="Y1918" s="5">
        <v>99999999</v>
      </c>
      <c r="Z1918" s="5" t="s">
        <v>34</v>
      </c>
      <c r="AA1918" s="5" t="s">
        <v>35</v>
      </c>
      <c r="AD1918" s="5" t="s">
        <v>36</v>
      </c>
      <c r="AE1918" s="5">
        <v>423.73</v>
      </c>
      <c r="AF1918" s="5">
        <v>0</v>
      </c>
      <c r="AG1918" s="5">
        <v>76.27</v>
      </c>
      <c r="AH1918" s="5">
        <f t="shared" si="328"/>
        <v>500</v>
      </c>
    </row>
    <row r="1919" spans="1:34" x14ac:dyDescent="0.25">
      <c r="A1919" s="5">
        <v>1904</v>
      </c>
      <c r="B1919" s="5" t="s">
        <v>49</v>
      </c>
      <c r="C1919" s="5" t="s">
        <v>30</v>
      </c>
      <c r="D1919" s="5" t="s">
        <v>2352</v>
      </c>
      <c r="E1919" s="15" t="str">
        <f t="shared" si="329"/>
        <v>B003</v>
      </c>
      <c r="F1919" s="15" t="str">
        <f t="shared" si="319"/>
        <v>12286</v>
      </c>
      <c r="G1919" s="15" t="str">
        <f t="shared" si="320"/>
        <v>3-1</v>
      </c>
      <c r="H1919" s="5" t="s">
        <v>2321</v>
      </c>
      <c r="I1919" s="5">
        <f t="shared" si="321"/>
        <v>1</v>
      </c>
      <c r="J1919" s="5">
        <f t="shared" si="322"/>
        <v>2022</v>
      </c>
      <c r="K1919" s="5">
        <f t="shared" si="323"/>
        <v>10</v>
      </c>
      <c r="L1919" s="7">
        <f t="shared" si="324"/>
        <v>44571</v>
      </c>
      <c r="M1919" s="5" t="s">
        <v>2321</v>
      </c>
      <c r="U1919" s="5" t="s">
        <v>33</v>
      </c>
      <c r="V1919" s="5" t="str">
        <f t="shared" si="325"/>
        <v>clientes - varios</v>
      </c>
      <c r="W1919" s="5" t="str">
        <f t="shared" si="326"/>
        <v>CLIENTES - VARIOS</v>
      </c>
      <c r="X1919" s="5" t="str">
        <f t="shared" si="327"/>
        <v>Clientes - Varios</v>
      </c>
      <c r="Y1919" s="5">
        <v>99999999</v>
      </c>
      <c r="Z1919" s="5" t="s">
        <v>34</v>
      </c>
      <c r="AA1919" s="5" t="s">
        <v>35</v>
      </c>
      <c r="AD1919" s="5" t="s">
        <v>36</v>
      </c>
      <c r="AE1919" s="5">
        <v>423.73</v>
      </c>
      <c r="AF1919" s="5">
        <v>0</v>
      </c>
      <c r="AG1919" s="5">
        <v>76.27</v>
      </c>
      <c r="AH1919" s="5">
        <f t="shared" si="328"/>
        <v>500</v>
      </c>
    </row>
    <row r="1920" spans="1:34" x14ac:dyDescent="0.25">
      <c r="A1920" s="5">
        <v>1905</v>
      </c>
      <c r="B1920" s="5" t="s">
        <v>49</v>
      </c>
      <c r="C1920" s="5" t="s">
        <v>30</v>
      </c>
      <c r="D1920" s="5" t="s">
        <v>2353</v>
      </c>
      <c r="E1920" s="15" t="str">
        <f t="shared" si="329"/>
        <v>B003</v>
      </c>
      <c r="F1920" s="15" t="str">
        <f t="shared" si="319"/>
        <v>12285</v>
      </c>
      <c r="G1920" s="15" t="str">
        <f t="shared" si="320"/>
        <v>3-1</v>
      </c>
      <c r="H1920" s="5" t="s">
        <v>2321</v>
      </c>
      <c r="I1920" s="5">
        <f t="shared" si="321"/>
        <v>1</v>
      </c>
      <c r="J1920" s="5">
        <f t="shared" si="322"/>
        <v>2022</v>
      </c>
      <c r="K1920" s="5">
        <f t="shared" si="323"/>
        <v>10</v>
      </c>
      <c r="L1920" s="7">
        <f t="shared" si="324"/>
        <v>44571</v>
      </c>
      <c r="M1920" s="5" t="s">
        <v>2321</v>
      </c>
      <c r="U1920" s="5" t="s">
        <v>33</v>
      </c>
      <c r="V1920" s="5" t="str">
        <f t="shared" si="325"/>
        <v>clientes - varios</v>
      </c>
      <c r="W1920" s="5" t="str">
        <f t="shared" si="326"/>
        <v>CLIENTES - VARIOS</v>
      </c>
      <c r="X1920" s="5" t="str">
        <f t="shared" si="327"/>
        <v>Clientes - Varios</v>
      </c>
      <c r="Y1920" s="5">
        <v>99999999</v>
      </c>
      <c r="Z1920" s="5" t="s">
        <v>34</v>
      </c>
      <c r="AA1920" s="5" t="s">
        <v>35</v>
      </c>
      <c r="AD1920" s="5" t="s">
        <v>36</v>
      </c>
      <c r="AE1920" s="5">
        <v>423.73</v>
      </c>
      <c r="AF1920" s="5">
        <v>0</v>
      </c>
      <c r="AG1920" s="5">
        <v>76.27</v>
      </c>
      <c r="AH1920" s="5">
        <f t="shared" si="328"/>
        <v>500</v>
      </c>
    </row>
    <row r="1921" spans="1:34" x14ac:dyDescent="0.25">
      <c r="A1921" s="5">
        <v>1906</v>
      </c>
      <c r="B1921" s="5" t="s">
        <v>49</v>
      </c>
      <c r="C1921" s="5" t="s">
        <v>30</v>
      </c>
      <c r="D1921" s="5" t="s">
        <v>2354</v>
      </c>
      <c r="E1921" s="15" t="str">
        <f t="shared" si="329"/>
        <v>B003</v>
      </c>
      <c r="F1921" s="15" t="str">
        <f t="shared" si="319"/>
        <v>12284</v>
      </c>
      <c r="G1921" s="15" t="str">
        <f t="shared" si="320"/>
        <v>3-1</v>
      </c>
      <c r="H1921" s="5" t="s">
        <v>2321</v>
      </c>
      <c r="I1921" s="5">
        <f t="shared" si="321"/>
        <v>1</v>
      </c>
      <c r="J1921" s="5">
        <f t="shared" si="322"/>
        <v>2022</v>
      </c>
      <c r="K1921" s="5">
        <f t="shared" si="323"/>
        <v>10</v>
      </c>
      <c r="L1921" s="7">
        <f t="shared" si="324"/>
        <v>44571</v>
      </c>
      <c r="M1921" s="5" t="s">
        <v>2321</v>
      </c>
      <c r="U1921" s="5" t="s">
        <v>33</v>
      </c>
      <c r="V1921" s="5" t="str">
        <f t="shared" si="325"/>
        <v>clientes - varios</v>
      </c>
      <c r="W1921" s="5" t="str">
        <f t="shared" si="326"/>
        <v>CLIENTES - VARIOS</v>
      </c>
      <c r="X1921" s="5" t="str">
        <f t="shared" si="327"/>
        <v>Clientes - Varios</v>
      </c>
      <c r="Y1921" s="5">
        <v>99999999</v>
      </c>
      <c r="Z1921" s="5" t="s">
        <v>34</v>
      </c>
      <c r="AA1921" s="5" t="s">
        <v>35</v>
      </c>
      <c r="AD1921" s="5" t="s">
        <v>36</v>
      </c>
      <c r="AE1921" s="5">
        <v>423.73</v>
      </c>
      <c r="AF1921" s="5">
        <v>0</v>
      </c>
      <c r="AG1921" s="5">
        <v>76.27</v>
      </c>
      <c r="AH1921" s="5">
        <f t="shared" si="328"/>
        <v>500</v>
      </c>
    </row>
    <row r="1922" spans="1:34" x14ac:dyDescent="0.25">
      <c r="A1922" s="5">
        <v>1907</v>
      </c>
      <c r="B1922" s="5" t="s">
        <v>49</v>
      </c>
      <c r="C1922" s="5" t="s">
        <v>30</v>
      </c>
      <c r="D1922" s="5" t="s">
        <v>2355</v>
      </c>
      <c r="E1922" s="15" t="str">
        <f t="shared" si="329"/>
        <v>B003</v>
      </c>
      <c r="F1922" s="15" t="str">
        <f t="shared" si="319"/>
        <v>12283</v>
      </c>
      <c r="G1922" s="15" t="str">
        <f t="shared" si="320"/>
        <v>3-1</v>
      </c>
      <c r="H1922" s="5" t="s">
        <v>2321</v>
      </c>
      <c r="I1922" s="5">
        <f t="shared" si="321"/>
        <v>1</v>
      </c>
      <c r="J1922" s="5">
        <f t="shared" si="322"/>
        <v>2022</v>
      </c>
      <c r="K1922" s="5">
        <f t="shared" si="323"/>
        <v>10</v>
      </c>
      <c r="L1922" s="7">
        <f t="shared" si="324"/>
        <v>44571</v>
      </c>
      <c r="M1922" s="5" t="s">
        <v>2321</v>
      </c>
      <c r="U1922" s="5" t="s">
        <v>33</v>
      </c>
      <c r="V1922" s="5" t="str">
        <f t="shared" si="325"/>
        <v>clientes - varios</v>
      </c>
      <c r="W1922" s="5" t="str">
        <f t="shared" si="326"/>
        <v>CLIENTES - VARIOS</v>
      </c>
      <c r="X1922" s="5" t="str">
        <f t="shared" si="327"/>
        <v>Clientes - Varios</v>
      </c>
      <c r="Y1922" s="5">
        <v>99999999</v>
      </c>
      <c r="Z1922" s="5" t="s">
        <v>34</v>
      </c>
      <c r="AA1922" s="5" t="s">
        <v>35</v>
      </c>
      <c r="AD1922" s="5" t="s">
        <v>36</v>
      </c>
      <c r="AE1922" s="5">
        <v>423.73</v>
      </c>
      <c r="AF1922" s="5">
        <v>0</v>
      </c>
      <c r="AG1922" s="5">
        <v>76.27</v>
      </c>
      <c r="AH1922" s="5">
        <f t="shared" si="328"/>
        <v>500</v>
      </c>
    </row>
    <row r="1923" spans="1:34" x14ac:dyDescent="0.25">
      <c r="A1923" s="5">
        <v>1908</v>
      </c>
      <c r="B1923" s="5" t="s">
        <v>49</v>
      </c>
      <c r="C1923" s="5" t="s">
        <v>30</v>
      </c>
      <c r="D1923" s="5" t="s">
        <v>2356</v>
      </c>
      <c r="E1923" s="15" t="str">
        <f t="shared" si="329"/>
        <v>B003</v>
      </c>
      <c r="F1923" s="15" t="str">
        <f t="shared" si="319"/>
        <v>12282</v>
      </c>
      <c r="G1923" s="15" t="str">
        <f t="shared" si="320"/>
        <v>3-1</v>
      </c>
      <c r="H1923" s="5" t="s">
        <v>2321</v>
      </c>
      <c r="I1923" s="5">
        <f t="shared" si="321"/>
        <v>1</v>
      </c>
      <c r="J1923" s="5">
        <f t="shared" si="322"/>
        <v>2022</v>
      </c>
      <c r="K1923" s="5">
        <f t="shared" si="323"/>
        <v>10</v>
      </c>
      <c r="L1923" s="7">
        <f t="shared" si="324"/>
        <v>44571</v>
      </c>
      <c r="M1923" s="5" t="s">
        <v>2321</v>
      </c>
      <c r="U1923" s="5" t="s">
        <v>33</v>
      </c>
      <c r="V1923" s="5" t="str">
        <f t="shared" si="325"/>
        <v>clientes - varios</v>
      </c>
      <c r="W1923" s="5" t="str">
        <f t="shared" si="326"/>
        <v>CLIENTES - VARIOS</v>
      </c>
      <c r="X1923" s="5" t="str">
        <f t="shared" si="327"/>
        <v>Clientes - Varios</v>
      </c>
      <c r="Y1923" s="5">
        <v>99999999</v>
      </c>
      <c r="Z1923" s="5" t="s">
        <v>34</v>
      </c>
      <c r="AA1923" s="5" t="s">
        <v>35</v>
      </c>
      <c r="AD1923" s="5" t="s">
        <v>36</v>
      </c>
      <c r="AE1923" s="5">
        <v>423.73</v>
      </c>
      <c r="AF1923" s="5">
        <v>0</v>
      </c>
      <c r="AG1923" s="5">
        <v>76.27</v>
      </c>
      <c r="AH1923" s="5">
        <f t="shared" si="328"/>
        <v>500</v>
      </c>
    </row>
    <row r="1924" spans="1:34" x14ac:dyDescent="0.25">
      <c r="A1924" s="5">
        <v>1909</v>
      </c>
      <c r="B1924" s="5" t="s">
        <v>29</v>
      </c>
      <c r="C1924" s="5" t="s">
        <v>38</v>
      </c>
      <c r="D1924" s="5" t="s">
        <v>2357</v>
      </c>
      <c r="E1924" s="15" t="str">
        <f t="shared" si="329"/>
        <v>F001</v>
      </c>
      <c r="F1924" s="15" t="str">
        <f t="shared" si="319"/>
        <v>8082</v>
      </c>
      <c r="G1924" s="15" t="str">
        <f t="shared" si="320"/>
        <v>1-8</v>
      </c>
      <c r="H1924" s="5" t="s">
        <v>2321</v>
      </c>
      <c r="I1924" s="5">
        <f t="shared" si="321"/>
        <v>1</v>
      </c>
      <c r="J1924" s="5">
        <f t="shared" si="322"/>
        <v>2022</v>
      </c>
      <c r="K1924" s="5">
        <f t="shared" si="323"/>
        <v>10</v>
      </c>
      <c r="L1924" s="7">
        <f t="shared" si="324"/>
        <v>44571</v>
      </c>
      <c r="M1924" s="5" t="s">
        <v>2321</v>
      </c>
      <c r="R1924" s="5" t="s">
        <v>41</v>
      </c>
      <c r="S1924" s="5" t="s">
        <v>40</v>
      </c>
      <c r="T1924" s="5" t="s">
        <v>41</v>
      </c>
      <c r="U1924" s="5" t="s">
        <v>958</v>
      </c>
      <c r="V1924" s="5" t="str">
        <f t="shared" si="325"/>
        <v>empresa de transportes turismo batangrande srl</v>
      </c>
      <c r="W1924" s="5" t="str">
        <f t="shared" si="326"/>
        <v>EMPRESA DE TRANSPORTES TURISMO BATANGRANDE SRL</v>
      </c>
      <c r="X1924" s="5" t="str">
        <f t="shared" si="327"/>
        <v>Empresa De Transportes Turismo Batangrande Srl</v>
      </c>
      <c r="Y1924" s="5">
        <v>20212390624</v>
      </c>
      <c r="Z1924" s="5" t="s">
        <v>34</v>
      </c>
      <c r="AA1924" s="5" t="s">
        <v>35</v>
      </c>
      <c r="AD1924" s="5" t="s">
        <v>36</v>
      </c>
      <c r="AE1924" s="5">
        <v>220.34</v>
      </c>
      <c r="AF1924" s="5">
        <v>0</v>
      </c>
      <c r="AG1924" s="5">
        <v>39.659999999999997</v>
      </c>
      <c r="AH1924" s="5">
        <f t="shared" si="328"/>
        <v>260</v>
      </c>
    </row>
    <row r="1925" spans="1:34" x14ac:dyDescent="0.25">
      <c r="A1925" s="5">
        <v>1910</v>
      </c>
      <c r="B1925" s="5" t="s">
        <v>29</v>
      </c>
      <c r="C1925" s="5" t="s">
        <v>38</v>
      </c>
      <c r="D1925" s="5" t="s">
        <v>2358</v>
      </c>
      <c r="E1925" s="15" t="str">
        <f t="shared" si="329"/>
        <v>F001</v>
      </c>
      <c r="F1925" s="15" t="str">
        <f t="shared" si="319"/>
        <v>8081</v>
      </c>
      <c r="G1925" s="15" t="str">
        <f t="shared" si="320"/>
        <v>1-8</v>
      </c>
      <c r="H1925" s="5" t="s">
        <v>2321</v>
      </c>
      <c r="I1925" s="5">
        <f t="shared" si="321"/>
        <v>1</v>
      </c>
      <c r="J1925" s="5">
        <f t="shared" si="322"/>
        <v>2022</v>
      </c>
      <c r="K1925" s="5">
        <f t="shared" si="323"/>
        <v>10</v>
      </c>
      <c r="L1925" s="7">
        <f t="shared" si="324"/>
        <v>44571</v>
      </c>
      <c r="M1925" s="5" t="s">
        <v>2321</v>
      </c>
      <c r="R1925" s="5" t="s">
        <v>66</v>
      </c>
      <c r="S1925" s="5" t="s">
        <v>40</v>
      </c>
      <c r="T1925" s="5" t="s">
        <v>41</v>
      </c>
      <c r="U1925" s="5" t="s">
        <v>67</v>
      </c>
      <c r="V1925" s="5" t="str">
        <f t="shared" si="325"/>
        <v>regalado cieza segundo</v>
      </c>
      <c r="W1925" s="5" t="str">
        <f t="shared" si="326"/>
        <v>REGALADO CIEZA SEGUNDO</v>
      </c>
      <c r="X1925" s="5" t="str">
        <f t="shared" si="327"/>
        <v>Regalado Cieza Segundo</v>
      </c>
      <c r="Y1925" s="5">
        <v>10166087916</v>
      </c>
      <c r="Z1925" s="5" t="s">
        <v>34</v>
      </c>
      <c r="AA1925" s="5" t="s">
        <v>35</v>
      </c>
      <c r="AD1925" s="5" t="s">
        <v>36</v>
      </c>
      <c r="AE1925" s="5">
        <v>2457.63</v>
      </c>
      <c r="AF1925" s="5">
        <v>0</v>
      </c>
      <c r="AG1925" s="5">
        <v>442.37</v>
      </c>
      <c r="AH1925" s="5">
        <f t="shared" si="328"/>
        <v>2900</v>
      </c>
    </row>
    <row r="1926" spans="1:34" x14ac:dyDescent="0.25">
      <c r="A1926" s="5">
        <v>1911</v>
      </c>
      <c r="B1926" s="5" t="s">
        <v>29</v>
      </c>
      <c r="C1926" s="5" t="s">
        <v>38</v>
      </c>
      <c r="D1926" s="5" t="s">
        <v>2359</v>
      </c>
      <c r="E1926" s="15" t="str">
        <f t="shared" si="329"/>
        <v>F001</v>
      </c>
      <c r="F1926" s="15" t="str">
        <f t="shared" si="319"/>
        <v>8080</v>
      </c>
      <c r="G1926" s="15" t="str">
        <f t="shared" si="320"/>
        <v>1-8</v>
      </c>
      <c r="H1926" s="5" t="s">
        <v>2321</v>
      </c>
      <c r="I1926" s="5">
        <f t="shared" si="321"/>
        <v>1</v>
      </c>
      <c r="J1926" s="5">
        <f t="shared" si="322"/>
        <v>2022</v>
      </c>
      <c r="K1926" s="5">
        <f t="shared" si="323"/>
        <v>10</v>
      </c>
      <c r="L1926" s="7">
        <f t="shared" si="324"/>
        <v>44571</v>
      </c>
      <c r="M1926" s="5" t="s">
        <v>2321</v>
      </c>
      <c r="R1926" s="5" t="s">
        <v>66</v>
      </c>
      <c r="S1926" s="5" t="s">
        <v>40</v>
      </c>
      <c r="T1926" s="5" t="s">
        <v>41</v>
      </c>
      <c r="U1926" s="5" t="s">
        <v>67</v>
      </c>
      <c r="V1926" s="5" t="str">
        <f t="shared" si="325"/>
        <v>regalado cieza segundo</v>
      </c>
      <c r="W1926" s="5" t="str">
        <f t="shared" si="326"/>
        <v>REGALADO CIEZA SEGUNDO</v>
      </c>
      <c r="X1926" s="5" t="str">
        <f t="shared" si="327"/>
        <v>Regalado Cieza Segundo</v>
      </c>
      <c r="Y1926" s="5">
        <v>10166087916</v>
      </c>
      <c r="Z1926" s="5" t="s">
        <v>34</v>
      </c>
      <c r="AA1926" s="5" t="s">
        <v>35</v>
      </c>
      <c r="AD1926" s="5" t="s">
        <v>36</v>
      </c>
      <c r="AE1926" s="5">
        <v>2457.63</v>
      </c>
      <c r="AF1926" s="5">
        <v>0</v>
      </c>
      <c r="AG1926" s="5">
        <v>442.37</v>
      </c>
      <c r="AH1926" s="5">
        <f t="shared" si="328"/>
        <v>2900</v>
      </c>
    </row>
    <row r="1927" spans="1:34" x14ac:dyDescent="0.25">
      <c r="A1927" s="5">
        <v>1912</v>
      </c>
      <c r="B1927" s="5" t="s">
        <v>29</v>
      </c>
      <c r="C1927" s="5" t="s">
        <v>38</v>
      </c>
      <c r="D1927" s="5" t="s">
        <v>2360</v>
      </c>
      <c r="E1927" s="15" t="str">
        <f t="shared" si="329"/>
        <v>F001</v>
      </c>
      <c r="F1927" s="15" t="str">
        <f t="shared" si="319"/>
        <v>8079</v>
      </c>
      <c r="G1927" s="15" t="str">
        <f t="shared" si="320"/>
        <v>1-8</v>
      </c>
      <c r="H1927" s="5" t="s">
        <v>2321</v>
      </c>
      <c r="I1927" s="5">
        <f t="shared" si="321"/>
        <v>1</v>
      </c>
      <c r="J1927" s="5">
        <f t="shared" si="322"/>
        <v>2022</v>
      </c>
      <c r="K1927" s="5">
        <f t="shared" si="323"/>
        <v>10</v>
      </c>
      <c r="L1927" s="7">
        <f t="shared" si="324"/>
        <v>44571</v>
      </c>
      <c r="M1927" s="5" t="s">
        <v>2321</v>
      </c>
      <c r="R1927" s="5" t="s">
        <v>66</v>
      </c>
      <c r="S1927" s="5" t="s">
        <v>40</v>
      </c>
      <c r="T1927" s="5" t="s">
        <v>41</v>
      </c>
      <c r="U1927" s="5" t="s">
        <v>67</v>
      </c>
      <c r="V1927" s="5" t="str">
        <f t="shared" si="325"/>
        <v>regalado cieza segundo</v>
      </c>
      <c r="W1927" s="5" t="str">
        <f t="shared" si="326"/>
        <v>REGALADO CIEZA SEGUNDO</v>
      </c>
      <c r="X1927" s="5" t="str">
        <f t="shared" si="327"/>
        <v>Regalado Cieza Segundo</v>
      </c>
      <c r="Y1927" s="5">
        <v>10166087916</v>
      </c>
      <c r="Z1927" s="5" t="s">
        <v>34</v>
      </c>
      <c r="AA1927" s="5" t="s">
        <v>35</v>
      </c>
      <c r="AD1927" s="5" t="s">
        <v>36</v>
      </c>
      <c r="AE1927" s="5">
        <v>2457.63</v>
      </c>
      <c r="AF1927" s="5">
        <v>0</v>
      </c>
      <c r="AG1927" s="5">
        <v>442.37</v>
      </c>
      <c r="AH1927" s="5">
        <f t="shared" si="328"/>
        <v>2900</v>
      </c>
    </row>
    <row r="1928" spans="1:34" x14ac:dyDescent="0.25">
      <c r="A1928" s="5">
        <v>1913</v>
      </c>
      <c r="B1928" s="5" t="s">
        <v>29</v>
      </c>
      <c r="C1928" s="5" t="s">
        <v>38</v>
      </c>
      <c r="D1928" s="5" t="s">
        <v>2361</v>
      </c>
      <c r="E1928" s="15" t="str">
        <f t="shared" si="329"/>
        <v>F001</v>
      </c>
      <c r="F1928" s="15" t="str">
        <f t="shared" si="319"/>
        <v>8078</v>
      </c>
      <c r="G1928" s="15" t="str">
        <f t="shared" si="320"/>
        <v>1-8</v>
      </c>
      <c r="H1928" s="5" t="s">
        <v>2321</v>
      </c>
      <c r="I1928" s="5">
        <f t="shared" si="321"/>
        <v>1</v>
      </c>
      <c r="J1928" s="5">
        <f t="shared" si="322"/>
        <v>2022</v>
      </c>
      <c r="K1928" s="5">
        <f t="shared" si="323"/>
        <v>10</v>
      </c>
      <c r="L1928" s="7">
        <f t="shared" si="324"/>
        <v>44571</v>
      </c>
      <c r="M1928" s="5" t="s">
        <v>2321</v>
      </c>
      <c r="R1928" s="5" t="s">
        <v>66</v>
      </c>
      <c r="S1928" s="5" t="s">
        <v>40</v>
      </c>
      <c r="T1928" s="5" t="s">
        <v>41</v>
      </c>
      <c r="U1928" s="5" t="s">
        <v>67</v>
      </c>
      <c r="V1928" s="5" t="str">
        <f t="shared" si="325"/>
        <v>regalado cieza segundo</v>
      </c>
      <c r="W1928" s="5" t="str">
        <f t="shared" si="326"/>
        <v>REGALADO CIEZA SEGUNDO</v>
      </c>
      <c r="X1928" s="5" t="str">
        <f t="shared" si="327"/>
        <v>Regalado Cieza Segundo</v>
      </c>
      <c r="Y1928" s="5">
        <v>10166087916</v>
      </c>
      <c r="Z1928" s="5" t="s">
        <v>34</v>
      </c>
      <c r="AA1928" s="5" t="s">
        <v>35</v>
      </c>
      <c r="AD1928" s="5" t="s">
        <v>36</v>
      </c>
      <c r="AE1928" s="5">
        <v>2457.63</v>
      </c>
      <c r="AF1928" s="5">
        <v>0</v>
      </c>
      <c r="AG1928" s="5">
        <v>442.37</v>
      </c>
      <c r="AH1928" s="5">
        <f t="shared" si="328"/>
        <v>2900</v>
      </c>
    </row>
    <row r="1929" spans="1:34" x14ac:dyDescent="0.25">
      <c r="A1929" s="5">
        <v>1914</v>
      </c>
      <c r="B1929" s="5" t="s">
        <v>29</v>
      </c>
      <c r="C1929" s="5" t="s">
        <v>38</v>
      </c>
      <c r="D1929" s="5" t="s">
        <v>2362</v>
      </c>
      <c r="E1929" s="15" t="str">
        <f t="shared" si="329"/>
        <v>F001</v>
      </c>
      <c r="F1929" s="15" t="str">
        <f t="shared" si="319"/>
        <v>8077</v>
      </c>
      <c r="G1929" s="15" t="str">
        <f t="shared" si="320"/>
        <v>1-8</v>
      </c>
      <c r="H1929" s="5" t="s">
        <v>2321</v>
      </c>
      <c r="I1929" s="5">
        <f t="shared" si="321"/>
        <v>1</v>
      </c>
      <c r="J1929" s="5">
        <f t="shared" si="322"/>
        <v>2022</v>
      </c>
      <c r="K1929" s="5">
        <f t="shared" si="323"/>
        <v>10</v>
      </c>
      <c r="L1929" s="7">
        <f t="shared" si="324"/>
        <v>44571</v>
      </c>
      <c r="M1929" s="5" t="s">
        <v>2321</v>
      </c>
      <c r="R1929" s="5" t="s">
        <v>66</v>
      </c>
      <c r="S1929" s="5" t="s">
        <v>40</v>
      </c>
      <c r="T1929" s="5" t="s">
        <v>41</v>
      </c>
      <c r="U1929" s="5" t="s">
        <v>67</v>
      </c>
      <c r="V1929" s="5" t="str">
        <f t="shared" si="325"/>
        <v>regalado cieza segundo</v>
      </c>
      <c r="W1929" s="5" t="str">
        <f t="shared" si="326"/>
        <v>REGALADO CIEZA SEGUNDO</v>
      </c>
      <c r="X1929" s="5" t="str">
        <f t="shared" si="327"/>
        <v>Regalado Cieza Segundo</v>
      </c>
      <c r="Y1929" s="5">
        <v>10166087916</v>
      </c>
      <c r="Z1929" s="5" t="s">
        <v>34</v>
      </c>
      <c r="AA1929" s="5" t="s">
        <v>35</v>
      </c>
      <c r="AD1929" s="5" t="s">
        <v>36</v>
      </c>
      <c r="AE1929" s="5">
        <v>2457.63</v>
      </c>
      <c r="AF1929" s="5">
        <v>0</v>
      </c>
      <c r="AG1929" s="5">
        <v>442.37</v>
      </c>
      <c r="AH1929" s="5">
        <f t="shared" si="328"/>
        <v>2900</v>
      </c>
    </row>
    <row r="1930" spans="1:34" x14ac:dyDescent="0.25">
      <c r="A1930" s="5">
        <v>1915</v>
      </c>
      <c r="B1930" s="5" t="s">
        <v>29</v>
      </c>
      <c r="C1930" s="5" t="s">
        <v>30</v>
      </c>
      <c r="D1930" s="5" t="s">
        <v>2363</v>
      </c>
      <c r="E1930" s="15" t="str">
        <f t="shared" si="329"/>
        <v>B001</v>
      </c>
      <c r="F1930" s="15" t="str">
        <f t="shared" si="319"/>
        <v>16823</v>
      </c>
      <c r="G1930" s="15" t="str">
        <f t="shared" si="320"/>
        <v>1-1</v>
      </c>
      <c r="H1930" s="5" t="s">
        <v>2321</v>
      </c>
      <c r="I1930" s="5">
        <f t="shared" si="321"/>
        <v>1</v>
      </c>
      <c r="J1930" s="5">
        <f t="shared" si="322"/>
        <v>2022</v>
      </c>
      <c r="K1930" s="5">
        <f t="shared" si="323"/>
        <v>10</v>
      </c>
      <c r="L1930" s="7">
        <f t="shared" si="324"/>
        <v>44571</v>
      </c>
      <c r="M1930" s="5" t="s">
        <v>2321</v>
      </c>
      <c r="U1930" s="5" t="s">
        <v>33</v>
      </c>
      <c r="V1930" s="5" t="str">
        <f t="shared" si="325"/>
        <v>clientes - varios</v>
      </c>
      <c r="W1930" s="5" t="str">
        <f t="shared" si="326"/>
        <v>CLIENTES - VARIOS</v>
      </c>
      <c r="X1930" s="5" t="str">
        <f t="shared" si="327"/>
        <v>Clientes - Varios</v>
      </c>
      <c r="Y1930" s="5">
        <v>99999999</v>
      </c>
      <c r="Z1930" s="5" t="s">
        <v>34</v>
      </c>
      <c r="AA1930" s="5" t="s">
        <v>35</v>
      </c>
      <c r="AD1930" s="5" t="s">
        <v>36</v>
      </c>
      <c r="AE1930" s="5">
        <v>42.37</v>
      </c>
      <c r="AF1930" s="5">
        <v>0</v>
      </c>
      <c r="AG1930" s="5">
        <v>7.63</v>
      </c>
      <c r="AH1930" s="5">
        <f t="shared" si="328"/>
        <v>50</v>
      </c>
    </row>
    <row r="1931" spans="1:34" x14ac:dyDescent="0.25">
      <c r="A1931" s="5">
        <v>1916</v>
      </c>
      <c r="B1931" s="5" t="s">
        <v>29</v>
      </c>
      <c r="C1931" s="5" t="s">
        <v>38</v>
      </c>
      <c r="D1931" s="5" t="s">
        <v>2364</v>
      </c>
      <c r="E1931" s="15" t="str">
        <f t="shared" si="329"/>
        <v>F001</v>
      </c>
      <c r="F1931" s="15" t="str">
        <f t="shared" si="319"/>
        <v>8076</v>
      </c>
      <c r="G1931" s="15" t="str">
        <f t="shared" si="320"/>
        <v>1-8</v>
      </c>
      <c r="H1931" s="5" t="s">
        <v>2321</v>
      </c>
      <c r="I1931" s="5">
        <f t="shared" si="321"/>
        <v>1</v>
      </c>
      <c r="J1931" s="5">
        <f t="shared" si="322"/>
        <v>2022</v>
      </c>
      <c r="K1931" s="5">
        <f t="shared" si="323"/>
        <v>10</v>
      </c>
      <c r="L1931" s="7">
        <f t="shared" si="324"/>
        <v>44571</v>
      </c>
      <c r="M1931" s="5" t="s">
        <v>2321</v>
      </c>
      <c r="R1931" s="5" t="s">
        <v>763</v>
      </c>
      <c r="S1931" s="5" t="s">
        <v>764</v>
      </c>
      <c r="T1931" s="5" t="s">
        <v>763</v>
      </c>
      <c r="U1931" s="5" t="s">
        <v>765</v>
      </c>
      <c r="V1931" s="5" t="str">
        <f t="shared" si="325"/>
        <v>servicios generales consultorias y construcciones d&amp;v sac</v>
      </c>
      <c r="W1931" s="5" t="str">
        <f t="shared" si="326"/>
        <v>SERVICIOS GENERALES CONSULTORIAS Y CONSTRUCCIONES D&amp;V SAC</v>
      </c>
      <c r="X1931" s="5" t="str">
        <f t="shared" si="327"/>
        <v>Servicios Generales Consultorias Y Construcciones D&amp;V Sac</v>
      </c>
      <c r="Y1931" s="5">
        <v>20606975202</v>
      </c>
      <c r="Z1931" s="5" t="s">
        <v>34</v>
      </c>
      <c r="AA1931" s="5" t="s">
        <v>35</v>
      </c>
      <c r="AD1931" s="5" t="s">
        <v>36</v>
      </c>
      <c r="AE1931" s="5">
        <v>130.51</v>
      </c>
      <c r="AF1931" s="5">
        <v>0</v>
      </c>
      <c r="AG1931" s="5">
        <v>23.49</v>
      </c>
      <c r="AH1931" s="5">
        <f t="shared" si="328"/>
        <v>154</v>
      </c>
    </row>
    <row r="1932" spans="1:34" x14ac:dyDescent="0.25">
      <c r="A1932" s="5">
        <v>1917</v>
      </c>
      <c r="B1932" s="5" t="s">
        <v>29</v>
      </c>
      <c r="C1932" s="5" t="s">
        <v>30</v>
      </c>
      <c r="D1932" s="5" t="s">
        <v>2365</v>
      </c>
      <c r="E1932" s="15" t="str">
        <f t="shared" si="329"/>
        <v>B001</v>
      </c>
      <c r="F1932" s="15" t="str">
        <f t="shared" si="319"/>
        <v>16822</v>
      </c>
      <c r="G1932" s="15" t="str">
        <f t="shared" si="320"/>
        <v>1-1</v>
      </c>
      <c r="H1932" s="5" t="s">
        <v>2321</v>
      </c>
      <c r="I1932" s="5">
        <f t="shared" si="321"/>
        <v>1</v>
      </c>
      <c r="J1932" s="5">
        <f t="shared" si="322"/>
        <v>2022</v>
      </c>
      <c r="K1932" s="5">
        <f t="shared" si="323"/>
        <v>10</v>
      </c>
      <c r="L1932" s="7">
        <f t="shared" si="324"/>
        <v>44571</v>
      </c>
      <c r="M1932" s="5" t="s">
        <v>2321</v>
      </c>
      <c r="U1932" s="5" t="s">
        <v>33</v>
      </c>
      <c r="V1932" s="5" t="str">
        <f t="shared" si="325"/>
        <v>clientes - varios</v>
      </c>
      <c r="W1932" s="5" t="str">
        <f t="shared" si="326"/>
        <v>CLIENTES - VARIOS</v>
      </c>
      <c r="X1932" s="5" t="str">
        <f t="shared" si="327"/>
        <v>Clientes - Varios</v>
      </c>
      <c r="Y1932" s="5">
        <v>99999999</v>
      </c>
      <c r="Z1932" s="5" t="s">
        <v>34</v>
      </c>
      <c r="AA1932" s="5" t="s">
        <v>35</v>
      </c>
      <c r="AD1932" s="5" t="s">
        <v>36</v>
      </c>
      <c r="AE1932" s="5">
        <v>93.22</v>
      </c>
      <c r="AF1932" s="5">
        <v>0</v>
      </c>
      <c r="AG1932" s="5">
        <v>16.78</v>
      </c>
      <c r="AH1932" s="5">
        <f t="shared" si="328"/>
        <v>110</v>
      </c>
    </row>
    <row r="1933" spans="1:34" x14ac:dyDescent="0.25">
      <c r="A1933" s="5">
        <v>1918</v>
      </c>
      <c r="B1933" s="5" t="s">
        <v>29</v>
      </c>
      <c r="C1933" s="5" t="s">
        <v>38</v>
      </c>
      <c r="D1933" s="5" t="s">
        <v>2366</v>
      </c>
      <c r="E1933" s="15" t="str">
        <f t="shared" si="329"/>
        <v>F001</v>
      </c>
      <c r="F1933" s="15" t="str">
        <f t="shared" si="319"/>
        <v>8075</v>
      </c>
      <c r="G1933" s="15" t="str">
        <f t="shared" si="320"/>
        <v>1-8</v>
      </c>
      <c r="H1933" s="5" t="s">
        <v>2321</v>
      </c>
      <c r="I1933" s="5">
        <f t="shared" si="321"/>
        <v>1</v>
      </c>
      <c r="J1933" s="5">
        <f t="shared" si="322"/>
        <v>2022</v>
      </c>
      <c r="K1933" s="5">
        <f t="shared" si="323"/>
        <v>10</v>
      </c>
      <c r="L1933" s="7">
        <f t="shared" si="324"/>
        <v>44571</v>
      </c>
      <c r="M1933" s="5" t="s">
        <v>2321</v>
      </c>
      <c r="S1933" s="5" t="s">
        <v>40</v>
      </c>
      <c r="T1933" s="5" t="s">
        <v>41</v>
      </c>
      <c r="U1933" s="5" t="s">
        <v>83</v>
      </c>
      <c r="V1933" s="5" t="str">
        <f t="shared" si="325"/>
        <v>sosa pagaza elias fernando</v>
      </c>
      <c r="W1933" s="5" t="str">
        <f t="shared" si="326"/>
        <v>SOSA PAGAZA ELIAS FERNANDO</v>
      </c>
      <c r="X1933" s="5" t="str">
        <f t="shared" si="327"/>
        <v>Sosa Pagaza Elias Fernando</v>
      </c>
      <c r="Y1933" s="5">
        <v>10000974787</v>
      </c>
      <c r="Z1933" s="5" t="s">
        <v>34</v>
      </c>
      <c r="AA1933" s="5" t="s">
        <v>35</v>
      </c>
      <c r="AD1933" s="5" t="s">
        <v>36</v>
      </c>
      <c r="AE1933" s="5">
        <v>65.25</v>
      </c>
      <c r="AF1933" s="5">
        <v>0</v>
      </c>
      <c r="AG1933" s="5">
        <v>11.75</v>
      </c>
      <c r="AH1933" s="5">
        <f t="shared" si="328"/>
        <v>77</v>
      </c>
    </row>
    <row r="1934" spans="1:34" x14ac:dyDescent="0.25">
      <c r="A1934" s="5">
        <v>1919</v>
      </c>
      <c r="B1934" s="5" t="s">
        <v>55</v>
      </c>
      <c r="C1934" s="5" t="s">
        <v>38</v>
      </c>
      <c r="D1934" s="5" t="s">
        <v>2367</v>
      </c>
      <c r="E1934" s="15" t="str">
        <f t="shared" si="329"/>
        <v>F002</v>
      </c>
      <c r="F1934" s="15" t="str">
        <f t="shared" si="319"/>
        <v>3428</v>
      </c>
      <c r="G1934" s="15" t="str">
        <f t="shared" si="320"/>
        <v>2-3</v>
      </c>
      <c r="H1934" s="5" t="s">
        <v>2321</v>
      </c>
      <c r="I1934" s="5">
        <f t="shared" si="321"/>
        <v>1</v>
      </c>
      <c r="J1934" s="5">
        <f t="shared" si="322"/>
        <v>2022</v>
      </c>
      <c r="K1934" s="5">
        <f t="shared" si="323"/>
        <v>10</v>
      </c>
      <c r="L1934" s="7">
        <f t="shared" si="324"/>
        <v>44571</v>
      </c>
      <c r="M1934" s="5" t="s">
        <v>2321</v>
      </c>
      <c r="R1934" s="5" t="s">
        <v>41</v>
      </c>
      <c r="S1934" s="5" t="s">
        <v>40</v>
      </c>
      <c r="T1934" s="5" t="s">
        <v>41</v>
      </c>
      <c r="U1934" s="5" t="s">
        <v>106</v>
      </c>
      <c r="V1934" s="5" t="str">
        <f t="shared" si="325"/>
        <v>casiano maco segundo baltazar</v>
      </c>
      <c r="W1934" s="5" t="str">
        <f t="shared" si="326"/>
        <v>CASIANO MACO SEGUNDO BALTAZAR</v>
      </c>
      <c r="X1934" s="5" t="str">
        <f t="shared" si="327"/>
        <v>Casiano Maco Segundo Baltazar</v>
      </c>
      <c r="Y1934" s="5">
        <v>10432479388</v>
      </c>
      <c r="Z1934" s="5" t="s">
        <v>34</v>
      </c>
      <c r="AA1934" s="5" t="s">
        <v>35</v>
      </c>
      <c r="AD1934" s="5" t="s">
        <v>36</v>
      </c>
      <c r="AE1934" s="5">
        <v>50.85</v>
      </c>
      <c r="AF1934" s="5">
        <v>0</v>
      </c>
      <c r="AG1934" s="5">
        <v>9.15</v>
      </c>
      <c r="AH1934" s="5">
        <f t="shared" si="328"/>
        <v>60</v>
      </c>
    </row>
    <row r="1935" spans="1:34" x14ac:dyDescent="0.25">
      <c r="A1935" s="5">
        <v>1920</v>
      </c>
      <c r="B1935" s="5" t="s">
        <v>29</v>
      </c>
      <c r="C1935" s="5" t="s">
        <v>38</v>
      </c>
      <c r="D1935" s="5" t="s">
        <v>2368</v>
      </c>
      <c r="E1935" s="15" t="str">
        <f t="shared" si="329"/>
        <v>F001</v>
      </c>
      <c r="F1935" s="15" t="str">
        <f t="shared" si="319"/>
        <v>8074</v>
      </c>
      <c r="G1935" s="15" t="str">
        <f t="shared" si="320"/>
        <v>1-8</v>
      </c>
      <c r="H1935" s="5" t="s">
        <v>2369</v>
      </c>
      <c r="I1935" s="5">
        <f t="shared" si="321"/>
        <v>1</v>
      </c>
      <c r="J1935" s="5">
        <f t="shared" si="322"/>
        <v>2022</v>
      </c>
      <c r="K1935" s="5">
        <f t="shared" si="323"/>
        <v>9</v>
      </c>
      <c r="L1935" s="7">
        <f t="shared" si="324"/>
        <v>44570</v>
      </c>
      <c r="M1935" s="5" t="s">
        <v>2369</v>
      </c>
      <c r="R1935" s="5" t="s">
        <v>781</v>
      </c>
      <c r="S1935" s="5" t="s">
        <v>40</v>
      </c>
      <c r="T1935" s="5" t="s">
        <v>41</v>
      </c>
      <c r="U1935" s="5" t="s">
        <v>782</v>
      </c>
      <c r="V1935" s="5" t="str">
        <f t="shared" si="325"/>
        <v>jambo tafur julver frank</v>
      </c>
      <c r="W1935" s="5" t="str">
        <f t="shared" si="326"/>
        <v>JAMBO TAFUR JULVER FRANK</v>
      </c>
      <c r="X1935" s="5" t="str">
        <f t="shared" si="327"/>
        <v>Jambo Tafur Julver Frank</v>
      </c>
      <c r="Y1935" s="5">
        <v>10469092882</v>
      </c>
      <c r="Z1935" s="5" t="s">
        <v>34</v>
      </c>
      <c r="AA1935" s="5" t="s">
        <v>35</v>
      </c>
      <c r="AD1935" s="5" t="s">
        <v>36</v>
      </c>
      <c r="AE1935" s="5">
        <v>831.36</v>
      </c>
      <c r="AF1935" s="5">
        <v>0</v>
      </c>
      <c r="AG1935" s="5">
        <v>149.63999999999999</v>
      </c>
      <c r="AH1935" s="5">
        <f t="shared" si="328"/>
        <v>981</v>
      </c>
    </row>
    <row r="1936" spans="1:34" x14ac:dyDescent="0.25">
      <c r="A1936" s="5">
        <v>1921</v>
      </c>
      <c r="B1936" s="5" t="s">
        <v>29</v>
      </c>
      <c r="C1936" s="5" t="s">
        <v>30</v>
      </c>
      <c r="D1936" s="5" t="s">
        <v>2370</v>
      </c>
      <c r="E1936" s="15" t="str">
        <f t="shared" si="329"/>
        <v>B001</v>
      </c>
      <c r="F1936" s="15" t="str">
        <f t="shared" si="319"/>
        <v>16821</v>
      </c>
      <c r="G1936" s="15" t="str">
        <f t="shared" si="320"/>
        <v>1-1</v>
      </c>
      <c r="H1936" s="5" t="s">
        <v>2369</v>
      </c>
      <c r="I1936" s="5">
        <f t="shared" si="321"/>
        <v>1</v>
      </c>
      <c r="J1936" s="5">
        <f t="shared" si="322"/>
        <v>2022</v>
      </c>
      <c r="K1936" s="5">
        <f t="shared" si="323"/>
        <v>9</v>
      </c>
      <c r="L1936" s="7">
        <f t="shared" si="324"/>
        <v>44570</v>
      </c>
      <c r="M1936" s="5" t="s">
        <v>2369</v>
      </c>
      <c r="U1936" s="5" t="s">
        <v>33</v>
      </c>
      <c r="V1936" s="5" t="str">
        <f t="shared" si="325"/>
        <v>clientes - varios</v>
      </c>
      <c r="W1936" s="5" t="str">
        <f t="shared" si="326"/>
        <v>CLIENTES - VARIOS</v>
      </c>
      <c r="X1936" s="5" t="str">
        <f t="shared" si="327"/>
        <v>Clientes - Varios</v>
      </c>
      <c r="Y1936" s="5">
        <v>99999999</v>
      </c>
      <c r="Z1936" s="5" t="s">
        <v>34</v>
      </c>
      <c r="AA1936" s="5" t="s">
        <v>35</v>
      </c>
      <c r="AD1936" s="5" t="s">
        <v>36</v>
      </c>
      <c r="AE1936" s="5">
        <v>152.54</v>
      </c>
      <c r="AF1936" s="5">
        <v>0</v>
      </c>
      <c r="AG1936" s="5">
        <v>27.46</v>
      </c>
      <c r="AH1936" s="5">
        <f t="shared" si="328"/>
        <v>180</v>
      </c>
    </row>
    <row r="1937" spans="1:34" x14ac:dyDescent="0.25">
      <c r="A1937" s="5">
        <v>1922</v>
      </c>
      <c r="B1937" s="5" t="s">
        <v>29</v>
      </c>
      <c r="C1937" s="5" t="s">
        <v>30</v>
      </c>
      <c r="D1937" s="5" t="s">
        <v>2371</v>
      </c>
      <c r="E1937" s="15" t="str">
        <f t="shared" si="329"/>
        <v>B001</v>
      </c>
      <c r="F1937" s="15" t="str">
        <f t="shared" ref="F1937:F2000" si="330">IF(LEFT(RIGHT(D1937,5),1)="-",RIGHT(D1937,4),RIGHT(D1937,5))</f>
        <v>16820</v>
      </c>
      <c r="G1937" s="15" t="str">
        <f t="shared" ref="G1937:G2000" si="331">MID(D1937,4,3)</f>
        <v>1-1</v>
      </c>
      <c r="H1937" s="5" t="s">
        <v>2369</v>
      </c>
      <c r="I1937" s="5">
        <f t="shared" ref="I1937:I2000" si="332">MONTH(H1937)</f>
        <v>1</v>
      </c>
      <c r="J1937" s="5">
        <f t="shared" ref="J1937:J2000" si="333">YEAR(H1937)</f>
        <v>2022</v>
      </c>
      <c r="K1937" s="5">
        <f t="shared" ref="K1937:K2000" si="334">DAY(H1937)</f>
        <v>9</v>
      </c>
      <c r="L1937" s="7">
        <f t="shared" ref="L1937:L2000" si="335">DATE(J1937,I1937,K1937)</f>
        <v>44570</v>
      </c>
      <c r="M1937" s="5" t="s">
        <v>2369</v>
      </c>
      <c r="U1937" s="5" t="s">
        <v>33</v>
      </c>
      <c r="V1937" s="5" t="str">
        <f t="shared" ref="V1937:V2000" si="336">LOWER(U1937)</f>
        <v>clientes - varios</v>
      </c>
      <c r="W1937" s="5" t="str">
        <f t="shared" ref="W1937:W2000" si="337">UPPER(U1937)</f>
        <v>CLIENTES - VARIOS</v>
      </c>
      <c r="X1937" s="5" t="str">
        <f t="shared" ref="X1937:X2000" si="338">PROPER(W1937)</f>
        <v>Clientes - Varios</v>
      </c>
      <c r="Y1937" s="5">
        <v>99999999</v>
      </c>
      <c r="Z1937" s="5" t="s">
        <v>34</v>
      </c>
      <c r="AA1937" s="5" t="s">
        <v>35</v>
      </c>
      <c r="AD1937" s="5" t="s">
        <v>36</v>
      </c>
      <c r="AE1937" s="5">
        <v>118.64</v>
      </c>
      <c r="AF1937" s="5">
        <v>0</v>
      </c>
      <c r="AG1937" s="5">
        <v>21.36</v>
      </c>
      <c r="AH1937" s="5">
        <f t="shared" ref="AH1937:AH2000" si="339">AE1937+AG1937</f>
        <v>140</v>
      </c>
    </row>
    <row r="1938" spans="1:34" x14ac:dyDescent="0.25">
      <c r="A1938" s="5">
        <v>1923</v>
      </c>
      <c r="B1938" s="5" t="s">
        <v>49</v>
      </c>
      <c r="C1938" s="5" t="s">
        <v>38</v>
      </c>
      <c r="D1938" s="5" t="s">
        <v>2372</v>
      </c>
      <c r="E1938" s="15" t="str">
        <f t="shared" ref="E1938:E2001" si="340">LEFT(D1938,4)</f>
        <v>F003</v>
      </c>
      <c r="F1938" s="15" t="str">
        <f t="shared" si="330"/>
        <v>2038</v>
      </c>
      <c r="G1938" s="15" t="str">
        <f t="shared" si="331"/>
        <v>3-2</v>
      </c>
      <c r="H1938" s="5" t="s">
        <v>2369</v>
      </c>
      <c r="I1938" s="5">
        <f t="shared" si="332"/>
        <v>1</v>
      </c>
      <c r="J1938" s="5">
        <f t="shared" si="333"/>
        <v>2022</v>
      </c>
      <c r="K1938" s="5">
        <f t="shared" si="334"/>
        <v>9</v>
      </c>
      <c r="L1938" s="7">
        <f t="shared" si="335"/>
        <v>44570</v>
      </c>
      <c r="M1938" s="5" t="s">
        <v>2369</v>
      </c>
      <c r="R1938" s="5" t="s">
        <v>41</v>
      </c>
      <c r="S1938" s="5" t="s">
        <v>40</v>
      </c>
      <c r="T1938" s="5" t="s">
        <v>41</v>
      </c>
      <c r="U1938" s="5" t="s">
        <v>2373</v>
      </c>
      <c r="V1938" s="5" t="str">
        <f t="shared" si="336"/>
        <v>carrasco delgado jose olfer</v>
      </c>
      <c r="W1938" s="5" t="str">
        <f t="shared" si="337"/>
        <v>CARRASCO DELGADO JOSE OLFER</v>
      </c>
      <c r="X1938" s="5" t="str">
        <f t="shared" si="338"/>
        <v>Carrasco Delgado Jose Olfer</v>
      </c>
      <c r="Y1938" s="5">
        <v>10464677025</v>
      </c>
      <c r="Z1938" s="5" t="s">
        <v>34</v>
      </c>
      <c r="AA1938" s="5" t="s">
        <v>35</v>
      </c>
      <c r="AD1938" s="5" t="s">
        <v>36</v>
      </c>
      <c r="AE1938" s="5">
        <v>21.19</v>
      </c>
      <c r="AF1938" s="5">
        <v>0</v>
      </c>
      <c r="AG1938" s="5">
        <v>3.81</v>
      </c>
      <c r="AH1938" s="5">
        <f t="shared" si="339"/>
        <v>25</v>
      </c>
    </row>
    <row r="1939" spans="1:34" x14ac:dyDescent="0.25">
      <c r="A1939" s="5">
        <v>1924</v>
      </c>
      <c r="B1939" s="5" t="s">
        <v>29</v>
      </c>
      <c r="C1939" s="5" t="s">
        <v>38</v>
      </c>
      <c r="D1939" s="5" t="s">
        <v>2374</v>
      </c>
      <c r="E1939" s="15" t="str">
        <f t="shared" si="340"/>
        <v>F001</v>
      </c>
      <c r="F1939" s="15" t="str">
        <f t="shared" si="330"/>
        <v>8073</v>
      </c>
      <c r="G1939" s="15" t="str">
        <f t="shared" si="331"/>
        <v>1-8</v>
      </c>
      <c r="H1939" s="5" t="s">
        <v>2369</v>
      </c>
      <c r="I1939" s="5">
        <f t="shared" si="332"/>
        <v>1</v>
      </c>
      <c r="J1939" s="5">
        <f t="shared" si="333"/>
        <v>2022</v>
      </c>
      <c r="K1939" s="5">
        <f t="shared" si="334"/>
        <v>9</v>
      </c>
      <c r="L1939" s="7">
        <f t="shared" si="335"/>
        <v>44570</v>
      </c>
      <c r="M1939" s="5" t="s">
        <v>2369</v>
      </c>
      <c r="U1939" s="5" t="s">
        <v>108</v>
      </c>
      <c r="V1939" s="5" t="str">
        <f t="shared" si="336"/>
        <v>empresa constructora y servicios generales akunta s.r.l.</v>
      </c>
      <c r="W1939" s="5" t="str">
        <f t="shared" si="337"/>
        <v>EMPRESA CONSTRUCTORA Y SERVICIOS GENERALES AKUNTA S.R.L.</v>
      </c>
      <c r="X1939" s="5" t="str">
        <f t="shared" si="338"/>
        <v>Empresa Constructora Y Servicios Generales Akunta S.R.L.</v>
      </c>
      <c r="Y1939" s="5">
        <v>20496149425</v>
      </c>
      <c r="Z1939" s="5" t="s">
        <v>34</v>
      </c>
      <c r="AA1939" s="5" t="s">
        <v>35</v>
      </c>
      <c r="AD1939" s="5" t="s">
        <v>36</v>
      </c>
      <c r="AE1939" s="5">
        <v>92.37</v>
      </c>
      <c r="AF1939" s="5">
        <v>0</v>
      </c>
      <c r="AG1939" s="5">
        <v>16.63</v>
      </c>
      <c r="AH1939" s="5">
        <f t="shared" si="339"/>
        <v>109</v>
      </c>
    </row>
    <row r="1940" spans="1:34" x14ac:dyDescent="0.25">
      <c r="A1940" s="5">
        <v>1925</v>
      </c>
      <c r="B1940" s="5" t="s">
        <v>55</v>
      </c>
      <c r="C1940" s="5" t="s">
        <v>30</v>
      </c>
      <c r="D1940" s="5" t="s">
        <v>2375</v>
      </c>
      <c r="E1940" s="15" t="str">
        <f t="shared" si="340"/>
        <v>B002</v>
      </c>
      <c r="F1940" s="15" t="str">
        <f t="shared" si="330"/>
        <v>15859</v>
      </c>
      <c r="G1940" s="15" t="str">
        <f t="shared" si="331"/>
        <v>2-1</v>
      </c>
      <c r="H1940" s="5" t="s">
        <v>2369</v>
      </c>
      <c r="I1940" s="5">
        <f t="shared" si="332"/>
        <v>1</v>
      </c>
      <c r="J1940" s="5">
        <f t="shared" si="333"/>
        <v>2022</v>
      </c>
      <c r="K1940" s="5">
        <f t="shared" si="334"/>
        <v>9</v>
      </c>
      <c r="L1940" s="7">
        <f t="shared" si="335"/>
        <v>44570</v>
      </c>
      <c r="M1940" s="5" t="s">
        <v>2369</v>
      </c>
      <c r="U1940" s="5" t="s">
        <v>33</v>
      </c>
      <c r="V1940" s="5" t="str">
        <f t="shared" si="336"/>
        <v>clientes - varios</v>
      </c>
      <c r="W1940" s="5" t="str">
        <f t="shared" si="337"/>
        <v>CLIENTES - VARIOS</v>
      </c>
      <c r="X1940" s="5" t="str">
        <f t="shared" si="338"/>
        <v>Clientes - Varios</v>
      </c>
      <c r="Y1940" s="5">
        <v>99999999</v>
      </c>
      <c r="Z1940" s="5" t="s">
        <v>34</v>
      </c>
      <c r="AA1940" s="5" t="s">
        <v>35</v>
      </c>
      <c r="AD1940" s="5" t="s">
        <v>36</v>
      </c>
      <c r="AE1940" s="5">
        <v>14.49</v>
      </c>
      <c r="AF1940" s="5">
        <v>0</v>
      </c>
      <c r="AG1940" s="5">
        <v>2.61</v>
      </c>
      <c r="AH1940" s="5">
        <f t="shared" si="339"/>
        <v>17.100000000000001</v>
      </c>
    </row>
    <row r="1941" spans="1:34" x14ac:dyDescent="0.25">
      <c r="A1941" s="5">
        <v>1926</v>
      </c>
      <c r="B1941" s="5" t="s">
        <v>49</v>
      </c>
      <c r="C1941" s="5" t="s">
        <v>38</v>
      </c>
      <c r="D1941" s="5" t="s">
        <v>2376</v>
      </c>
      <c r="E1941" s="15" t="str">
        <f t="shared" si="340"/>
        <v>F003</v>
      </c>
      <c r="F1941" s="15" t="str">
        <f t="shared" si="330"/>
        <v>2037</v>
      </c>
      <c r="G1941" s="15" t="str">
        <f t="shared" si="331"/>
        <v>3-2</v>
      </c>
      <c r="H1941" s="5" t="s">
        <v>2369</v>
      </c>
      <c r="I1941" s="5">
        <f t="shared" si="332"/>
        <v>1</v>
      </c>
      <c r="J1941" s="5">
        <f t="shared" si="333"/>
        <v>2022</v>
      </c>
      <c r="K1941" s="5">
        <f t="shared" si="334"/>
        <v>9</v>
      </c>
      <c r="L1941" s="7">
        <f t="shared" si="335"/>
        <v>44570</v>
      </c>
      <c r="M1941" s="5" t="s">
        <v>2369</v>
      </c>
      <c r="R1941" s="5" t="s">
        <v>806</v>
      </c>
      <c r="S1941" s="5" t="s">
        <v>168</v>
      </c>
      <c r="T1941" s="5" t="s">
        <v>169</v>
      </c>
      <c r="U1941" s="5" t="s">
        <v>2377</v>
      </c>
      <c r="V1941" s="5" t="str">
        <f t="shared" si="336"/>
        <v>agroveri s a</v>
      </c>
      <c r="W1941" s="5" t="str">
        <f t="shared" si="337"/>
        <v>AGROVERI S A</v>
      </c>
      <c r="X1941" s="5" t="str">
        <f t="shared" si="338"/>
        <v>Agroveri S A</v>
      </c>
      <c r="Y1941" s="5">
        <v>20101674429</v>
      </c>
      <c r="Z1941" s="5" t="s">
        <v>34</v>
      </c>
      <c r="AA1941" s="5" t="s">
        <v>35</v>
      </c>
      <c r="AD1941" s="5" t="s">
        <v>36</v>
      </c>
      <c r="AE1941" s="5">
        <v>52.54</v>
      </c>
      <c r="AF1941" s="5">
        <v>0</v>
      </c>
      <c r="AG1941" s="5">
        <v>9.4600000000000009</v>
      </c>
      <c r="AH1941" s="5">
        <f t="shared" si="339"/>
        <v>62</v>
      </c>
    </row>
    <row r="1942" spans="1:34" x14ac:dyDescent="0.25">
      <c r="A1942" s="5">
        <v>1927</v>
      </c>
      <c r="B1942" s="5" t="s">
        <v>55</v>
      </c>
      <c r="C1942" s="5" t="s">
        <v>30</v>
      </c>
      <c r="D1942" s="5" t="s">
        <v>2378</v>
      </c>
      <c r="E1942" s="15" t="str">
        <f t="shared" si="340"/>
        <v>B002</v>
      </c>
      <c r="F1942" s="15" t="str">
        <f t="shared" si="330"/>
        <v>15858</v>
      </c>
      <c r="G1942" s="15" t="str">
        <f t="shared" si="331"/>
        <v>2-1</v>
      </c>
      <c r="H1942" s="5" t="s">
        <v>2369</v>
      </c>
      <c r="I1942" s="5">
        <f t="shared" si="332"/>
        <v>1</v>
      </c>
      <c r="J1942" s="5">
        <f t="shared" si="333"/>
        <v>2022</v>
      </c>
      <c r="K1942" s="5">
        <f t="shared" si="334"/>
        <v>9</v>
      </c>
      <c r="L1942" s="7">
        <f t="shared" si="335"/>
        <v>44570</v>
      </c>
      <c r="M1942" s="5" t="s">
        <v>2369</v>
      </c>
      <c r="U1942" s="5" t="s">
        <v>33</v>
      </c>
      <c r="V1942" s="5" t="str">
        <f t="shared" si="336"/>
        <v>clientes - varios</v>
      </c>
      <c r="W1942" s="5" t="str">
        <f t="shared" si="337"/>
        <v>CLIENTES - VARIOS</v>
      </c>
      <c r="X1942" s="5" t="str">
        <f t="shared" si="338"/>
        <v>Clientes - Varios</v>
      </c>
      <c r="Y1942" s="5">
        <v>99999999</v>
      </c>
      <c r="Z1942" s="5" t="s">
        <v>34</v>
      </c>
      <c r="AA1942" s="5" t="s">
        <v>35</v>
      </c>
      <c r="AD1942" s="5" t="s">
        <v>36</v>
      </c>
      <c r="AE1942" s="5">
        <v>423.73</v>
      </c>
      <c r="AF1942" s="5">
        <v>0</v>
      </c>
      <c r="AG1942" s="5">
        <v>76.27</v>
      </c>
      <c r="AH1942" s="5">
        <f t="shared" si="339"/>
        <v>500</v>
      </c>
    </row>
    <row r="1943" spans="1:34" x14ac:dyDescent="0.25">
      <c r="A1943" s="5">
        <v>1928</v>
      </c>
      <c r="B1943" s="5" t="s">
        <v>55</v>
      </c>
      <c r="C1943" s="5" t="s">
        <v>30</v>
      </c>
      <c r="D1943" s="5" t="s">
        <v>2379</v>
      </c>
      <c r="E1943" s="15" t="str">
        <f t="shared" si="340"/>
        <v>B002</v>
      </c>
      <c r="F1943" s="15" t="str">
        <f t="shared" si="330"/>
        <v>15857</v>
      </c>
      <c r="G1943" s="15" t="str">
        <f t="shared" si="331"/>
        <v>2-1</v>
      </c>
      <c r="H1943" s="5" t="s">
        <v>2369</v>
      </c>
      <c r="I1943" s="5">
        <f t="shared" si="332"/>
        <v>1</v>
      </c>
      <c r="J1943" s="5">
        <f t="shared" si="333"/>
        <v>2022</v>
      </c>
      <c r="K1943" s="5">
        <f t="shared" si="334"/>
        <v>9</v>
      </c>
      <c r="L1943" s="7">
        <f t="shared" si="335"/>
        <v>44570</v>
      </c>
      <c r="M1943" s="5" t="s">
        <v>2369</v>
      </c>
      <c r="U1943" s="5" t="s">
        <v>33</v>
      </c>
      <c r="V1943" s="5" t="str">
        <f t="shared" si="336"/>
        <v>clientes - varios</v>
      </c>
      <c r="W1943" s="5" t="str">
        <f t="shared" si="337"/>
        <v>CLIENTES - VARIOS</v>
      </c>
      <c r="X1943" s="5" t="str">
        <f t="shared" si="338"/>
        <v>Clientes - Varios</v>
      </c>
      <c r="Y1943" s="5">
        <v>99999999</v>
      </c>
      <c r="Z1943" s="5" t="s">
        <v>34</v>
      </c>
      <c r="AA1943" s="5" t="s">
        <v>35</v>
      </c>
      <c r="AD1943" s="5" t="s">
        <v>36</v>
      </c>
      <c r="AE1943" s="5">
        <v>423.73</v>
      </c>
      <c r="AF1943" s="5">
        <v>0</v>
      </c>
      <c r="AG1943" s="5">
        <v>76.27</v>
      </c>
      <c r="AH1943" s="5">
        <f t="shared" si="339"/>
        <v>500</v>
      </c>
    </row>
    <row r="1944" spans="1:34" x14ac:dyDescent="0.25">
      <c r="A1944" s="5">
        <v>1929</v>
      </c>
      <c r="B1944" s="5" t="s">
        <v>55</v>
      </c>
      <c r="C1944" s="5" t="s">
        <v>30</v>
      </c>
      <c r="D1944" s="5" t="s">
        <v>2380</v>
      </c>
      <c r="E1944" s="15" t="str">
        <f t="shared" si="340"/>
        <v>B002</v>
      </c>
      <c r="F1944" s="15" t="str">
        <f t="shared" si="330"/>
        <v>15856</v>
      </c>
      <c r="G1944" s="15" t="str">
        <f t="shared" si="331"/>
        <v>2-1</v>
      </c>
      <c r="H1944" s="5" t="s">
        <v>2369</v>
      </c>
      <c r="I1944" s="5">
        <f t="shared" si="332"/>
        <v>1</v>
      </c>
      <c r="J1944" s="5">
        <f t="shared" si="333"/>
        <v>2022</v>
      </c>
      <c r="K1944" s="5">
        <f t="shared" si="334"/>
        <v>9</v>
      </c>
      <c r="L1944" s="7">
        <f t="shared" si="335"/>
        <v>44570</v>
      </c>
      <c r="M1944" s="5" t="s">
        <v>2369</v>
      </c>
      <c r="U1944" s="5" t="s">
        <v>33</v>
      </c>
      <c r="V1944" s="5" t="str">
        <f t="shared" si="336"/>
        <v>clientes - varios</v>
      </c>
      <c r="W1944" s="5" t="str">
        <f t="shared" si="337"/>
        <v>CLIENTES - VARIOS</v>
      </c>
      <c r="X1944" s="5" t="str">
        <f t="shared" si="338"/>
        <v>Clientes - Varios</v>
      </c>
      <c r="Y1944" s="5">
        <v>99999999</v>
      </c>
      <c r="Z1944" s="5" t="s">
        <v>34</v>
      </c>
      <c r="AA1944" s="5" t="s">
        <v>35</v>
      </c>
      <c r="AD1944" s="5" t="s">
        <v>36</v>
      </c>
      <c r="AE1944" s="5">
        <v>423.73</v>
      </c>
      <c r="AF1944" s="5">
        <v>0</v>
      </c>
      <c r="AG1944" s="5">
        <v>76.27</v>
      </c>
      <c r="AH1944" s="5">
        <f t="shared" si="339"/>
        <v>500</v>
      </c>
    </row>
    <row r="1945" spans="1:34" x14ac:dyDescent="0.25">
      <c r="A1945" s="5">
        <v>1930</v>
      </c>
      <c r="B1945" s="5" t="s">
        <v>55</v>
      </c>
      <c r="C1945" s="5" t="s">
        <v>30</v>
      </c>
      <c r="D1945" s="5" t="s">
        <v>2381</v>
      </c>
      <c r="E1945" s="15" t="str">
        <f t="shared" si="340"/>
        <v>B002</v>
      </c>
      <c r="F1945" s="15" t="str">
        <f t="shared" si="330"/>
        <v>15855</v>
      </c>
      <c r="G1945" s="15" t="str">
        <f t="shared" si="331"/>
        <v>2-1</v>
      </c>
      <c r="H1945" s="5" t="s">
        <v>2369</v>
      </c>
      <c r="I1945" s="5">
        <f t="shared" si="332"/>
        <v>1</v>
      </c>
      <c r="J1945" s="5">
        <f t="shared" si="333"/>
        <v>2022</v>
      </c>
      <c r="K1945" s="5">
        <f t="shared" si="334"/>
        <v>9</v>
      </c>
      <c r="L1945" s="7">
        <f t="shared" si="335"/>
        <v>44570</v>
      </c>
      <c r="M1945" s="5" t="s">
        <v>2369</v>
      </c>
      <c r="U1945" s="5" t="s">
        <v>33</v>
      </c>
      <c r="V1945" s="5" t="str">
        <f t="shared" si="336"/>
        <v>clientes - varios</v>
      </c>
      <c r="W1945" s="5" t="str">
        <f t="shared" si="337"/>
        <v>CLIENTES - VARIOS</v>
      </c>
      <c r="X1945" s="5" t="str">
        <f t="shared" si="338"/>
        <v>Clientes - Varios</v>
      </c>
      <c r="Y1945" s="5">
        <v>99999999</v>
      </c>
      <c r="Z1945" s="5" t="s">
        <v>34</v>
      </c>
      <c r="AA1945" s="5" t="s">
        <v>35</v>
      </c>
      <c r="AD1945" s="5" t="s">
        <v>36</v>
      </c>
      <c r="AE1945" s="5">
        <v>423.73</v>
      </c>
      <c r="AF1945" s="5">
        <v>0</v>
      </c>
      <c r="AG1945" s="5">
        <v>76.27</v>
      </c>
      <c r="AH1945" s="5">
        <f t="shared" si="339"/>
        <v>500</v>
      </c>
    </row>
    <row r="1946" spans="1:34" x14ac:dyDescent="0.25">
      <c r="A1946" s="5">
        <v>1931</v>
      </c>
      <c r="B1946" s="5" t="s">
        <v>55</v>
      </c>
      <c r="C1946" s="5" t="s">
        <v>30</v>
      </c>
      <c r="D1946" s="5" t="s">
        <v>2382</v>
      </c>
      <c r="E1946" s="15" t="str">
        <f t="shared" si="340"/>
        <v>B002</v>
      </c>
      <c r="F1946" s="15" t="str">
        <f t="shared" si="330"/>
        <v>15854</v>
      </c>
      <c r="G1946" s="15" t="str">
        <f t="shared" si="331"/>
        <v>2-1</v>
      </c>
      <c r="H1946" s="5" t="s">
        <v>2369</v>
      </c>
      <c r="I1946" s="5">
        <f t="shared" si="332"/>
        <v>1</v>
      </c>
      <c r="J1946" s="5">
        <f t="shared" si="333"/>
        <v>2022</v>
      </c>
      <c r="K1946" s="5">
        <f t="shared" si="334"/>
        <v>9</v>
      </c>
      <c r="L1946" s="7">
        <f t="shared" si="335"/>
        <v>44570</v>
      </c>
      <c r="M1946" s="5" t="s">
        <v>2369</v>
      </c>
      <c r="U1946" s="5" t="s">
        <v>33</v>
      </c>
      <c r="V1946" s="5" t="str">
        <f t="shared" si="336"/>
        <v>clientes - varios</v>
      </c>
      <c r="W1946" s="5" t="str">
        <f t="shared" si="337"/>
        <v>CLIENTES - VARIOS</v>
      </c>
      <c r="X1946" s="5" t="str">
        <f t="shared" si="338"/>
        <v>Clientes - Varios</v>
      </c>
      <c r="Y1946" s="5">
        <v>99999999</v>
      </c>
      <c r="Z1946" s="5" t="s">
        <v>34</v>
      </c>
      <c r="AA1946" s="5" t="s">
        <v>35</v>
      </c>
      <c r="AD1946" s="5" t="s">
        <v>36</v>
      </c>
      <c r="AE1946" s="5">
        <v>423.73</v>
      </c>
      <c r="AF1946" s="5">
        <v>0</v>
      </c>
      <c r="AG1946" s="5">
        <v>76.27</v>
      </c>
      <c r="AH1946" s="5">
        <f t="shared" si="339"/>
        <v>500</v>
      </c>
    </row>
    <row r="1947" spans="1:34" x14ac:dyDescent="0.25">
      <c r="A1947" s="5">
        <v>1932</v>
      </c>
      <c r="B1947" s="5" t="s">
        <v>55</v>
      </c>
      <c r="C1947" s="5" t="s">
        <v>30</v>
      </c>
      <c r="D1947" s="5" t="s">
        <v>2383</v>
      </c>
      <c r="E1947" s="15" t="str">
        <f t="shared" si="340"/>
        <v>B002</v>
      </c>
      <c r="F1947" s="15" t="str">
        <f t="shared" si="330"/>
        <v>15853</v>
      </c>
      <c r="G1947" s="15" t="str">
        <f t="shared" si="331"/>
        <v>2-1</v>
      </c>
      <c r="H1947" s="5" t="s">
        <v>2369</v>
      </c>
      <c r="I1947" s="5">
        <f t="shared" si="332"/>
        <v>1</v>
      </c>
      <c r="J1947" s="5">
        <f t="shared" si="333"/>
        <v>2022</v>
      </c>
      <c r="K1947" s="5">
        <f t="shared" si="334"/>
        <v>9</v>
      </c>
      <c r="L1947" s="7">
        <f t="shared" si="335"/>
        <v>44570</v>
      </c>
      <c r="M1947" s="5" t="s">
        <v>2369</v>
      </c>
      <c r="U1947" s="5" t="s">
        <v>33</v>
      </c>
      <c r="V1947" s="5" t="str">
        <f t="shared" si="336"/>
        <v>clientes - varios</v>
      </c>
      <c r="W1947" s="5" t="str">
        <f t="shared" si="337"/>
        <v>CLIENTES - VARIOS</v>
      </c>
      <c r="X1947" s="5" t="str">
        <f t="shared" si="338"/>
        <v>Clientes - Varios</v>
      </c>
      <c r="Y1947" s="5">
        <v>99999999</v>
      </c>
      <c r="Z1947" s="5" t="s">
        <v>34</v>
      </c>
      <c r="AA1947" s="5" t="s">
        <v>35</v>
      </c>
      <c r="AD1947" s="5" t="s">
        <v>36</v>
      </c>
      <c r="AE1947" s="5">
        <v>423.73</v>
      </c>
      <c r="AF1947" s="5">
        <v>0</v>
      </c>
      <c r="AG1947" s="5">
        <v>76.27</v>
      </c>
      <c r="AH1947" s="5">
        <f t="shared" si="339"/>
        <v>500</v>
      </c>
    </row>
    <row r="1948" spans="1:34" x14ac:dyDescent="0.25">
      <c r="A1948" s="5">
        <v>1933</v>
      </c>
      <c r="B1948" s="5" t="s">
        <v>55</v>
      </c>
      <c r="C1948" s="5" t="s">
        <v>30</v>
      </c>
      <c r="D1948" s="5" t="s">
        <v>2384</v>
      </c>
      <c r="E1948" s="15" t="str">
        <f t="shared" si="340"/>
        <v>B002</v>
      </c>
      <c r="F1948" s="15" t="str">
        <f t="shared" si="330"/>
        <v>15852</v>
      </c>
      <c r="G1948" s="15" t="str">
        <f t="shared" si="331"/>
        <v>2-1</v>
      </c>
      <c r="H1948" s="5" t="s">
        <v>2369</v>
      </c>
      <c r="I1948" s="5">
        <f t="shared" si="332"/>
        <v>1</v>
      </c>
      <c r="J1948" s="5">
        <f t="shared" si="333"/>
        <v>2022</v>
      </c>
      <c r="K1948" s="5">
        <f t="shared" si="334"/>
        <v>9</v>
      </c>
      <c r="L1948" s="7">
        <f t="shared" si="335"/>
        <v>44570</v>
      </c>
      <c r="M1948" s="5" t="s">
        <v>2369</v>
      </c>
      <c r="U1948" s="5" t="s">
        <v>33</v>
      </c>
      <c r="V1948" s="5" t="str">
        <f t="shared" si="336"/>
        <v>clientes - varios</v>
      </c>
      <c r="W1948" s="5" t="str">
        <f t="shared" si="337"/>
        <v>CLIENTES - VARIOS</v>
      </c>
      <c r="X1948" s="5" t="str">
        <f t="shared" si="338"/>
        <v>Clientes - Varios</v>
      </c>
      <c r="Y1948" s="5">
        <v>99999999</v>
      </c>
      <c r="Z1948" s="5" t="s">
        <v>34</v>
      </c>
      <c r="AA1948" s="5" t="s">
        <v>35</v>
      </c>
      <c r="AD1948" s="5" t="s">
        <v>36</v>
      </c>
      <c r="AE1948" s="5">
        <v>423.73</v>
      </c>
      <c r="AF1948" s="5">
        <v>0</v>
      </c>
      <c r="AG1948" s="5">
        <v>76.27</v>
      </c>
      <c r="AH1948" s="5">
        <f t="shared" si="339"/>
        <v>500</v>
      </c>
    </row>
    <row r="1949" spans="1:34" x14ac:dyDescent="0.25">
      <c r="A1949" s="5">
        <v>1934</v>
      </c>
      <c r="B1949" s="5" t="s">
        <v>55</v>
      </c>
      <c r="C1949" s="5" t="s">
        <v>30</v>
      </c>
      <c r="D1949" s="5" t="s">
        <v>2385</v>
      </c>
      <c r="E1949" s="15" t="str">
        <f t="shared" si="340"/>
        <v>B002</v>
      </c>
      <c r="F1949" s="15" t="str">
        <f t="shared" si="330"/>
        <v>15851</v>
      </c>
      <c r="G1949" s="15" t="str">
        <f t="shared" si="331"/>
        <v>2-1</v>
      </c>
      <c r="H1949" s="5" t="s">
        <v>2369</v>
      </c>
      <c r="I1949" s="5">
        <f t="shared" si="332"/>
        <v>1</v>
      </c>
      <c r="J1949" s="5">
        <f t="shared" si="333"/>
        <v>2022</v>
      </c>
      <c r="K1949" s="5">
        <f t="shared" si="334"/>
        <v>9</v>
      </c>
      <c r="L1949" s="7">
        <f t="shared" si="335"/>
        <v>44570</v>
      </c>
      <c r="M1949" s="5" t="s">
        <v>2369</v>
      </c>
      <c r="U1949" s="5" t="s">
        <v>33</v>
      </c>
      <c r="V1949" s="5" t="str">
        <f t="shared" si="336"/>
        <v>clientes - varios</v>
      </c>
      <c r="W1949" s="5" t="str">
        <f t="shared" si="337"/>
        <v>CLIENTES - VARIOS</v>
      </c>
      <c r="X1949" s="5" t="str">
        <f t="shared" si="338"/>
        <v>Clientes - Varios</v>
      </c>
      <c r="Y1949" s="5">
        <v>99999999</v>
      </c>
      <c r="Z1949" s="5" t="s">
        <v>34</v>
      </c>
      <c r="AA1949" s="5" t="s">
        <v>35</v>
      </c>
      <c r="AD1949" s="5" t="s">
        <v>36</v>
      </c>
      <c r="AE1949" s="5">
        <v>508.47</v>
      </c>
      <c r="AF1949" s="5">
        <v>0</v>
      </c>
      <c r="AG1949" s="5">
        <v>91.53</v>
      </c>
      <c r="AH1949" s="5">
        <f t="shared" si="339"/>
        <v>600</v>
      </c>
    </row>
    <row r="1950" spans="1:34" x14ac:dyDescent="0.25">
      <c r="A1950" s="5">
        <v>1935</v>
      </c>
      <c r="B1950" s="5" t="s">
        <v>55</v>
      </c>
      <c r="C1950" s="5" t="s">
        <v>30</v>
      </c>
      <c r="D1950" s="5" t="s">
        <v>2386</v>
      </c>
      <c r="E1950" s="15" t="str">
        <f t="shared" si="340"/>
        <v>B002</v>
      </c>
      <c r="F1950" s="15" t="str">
        <f t="shared" si="330"/>
        <v>15850</v>
      </c>
      <c r="G1950" s="15" t="str">
        <f t="shared" si="331"/>
        <v>2-1</v>
      </c>
      <c r="H1950" s="5" t="s">
        <v>2369</v>
      </c>
      <c r="I1950" s="5">
        <f t="shared" si="332"/>
        <v>1</v>
      </c>
      <c r="J1950" s="5">
        <f t="shared" si="333"/>
        <v>2022</v>
      </c>
      <c r="K1950" s="5">
        <f t="shared" si="334"/>
        <v>9</v>
      </c>
      <c r="L1950" s="7">
        <f t="shared" si="335"/>
        <v>44570</v>
      </c>
      <c r="M1950" s="5" t="s">
        <v>2369</v>
      </c>
      <c r="U1950" s="5" t="s">
        <v>33</v>
      </c>
      <c r="V1950" s="5" t="str">
        <f t="shared" si="336"/>
        <v>clientes - varios</v>
      </c>
      <c r="W1950" s="5" t="str">
        <f t="shared" si="337"/>
        <v>CLIENTES - VARIOS</v>
      </c>
      <c r="X1950" s="5" t="str">
        <f t="shared" si="338"/>
        <v>Clientes - Varios</v>
      </c>
      <c r="Y1950" s="5">
        <v>99999999</v>
      </c>
      <c r="Z1950" s="5" t="s">
        <v>34</v>
      </c>
      <c r="AA1950" s="5" t="s">
        <v>35</v>
      </c>
      <c r="AD1950" s="5" t="s">
        <v>36</v>
      </c>
      <c r="AE1950" s="5">
        <v>508.47</v>
      </c>
      <c r="AF1950" s="5">
        <v>0</v>
      </c>
      <c r="AG1950" s="5">
        <v>91.53</v>
      </c>
      <c r="AH1950" s="5">
        <f t="shared" si="339"/>
        <v>600</v>
      </c>
    </row>
    <row r="1951" spans="1:34" x14ac:dyDescent="0.25">
      <c r="A1951" s="5">
        <v>1936</v>
      </c>
      <c r="B1951" s="5" t="s">
        <v>29</v>
      </c>
      <c r="C1951" s="5" t="s">
        <v>30</v>
      </c>
      <c r="D1951" s="5" t="s">
        <v>2387</v>
      </c>
      <c r="E1951" s="15" t="str">
        <f t="shared" si="340"/>
        <v>B001</v>
      </c>
      <c r="F1951" s="15" t="str">
        <f t="shared" si="330"/>
        <v>16819</v>
      </c>
      <c r="G1951" s="15" t="str">
        <f t="shared" si="331"/>
        <v>1-1</v>
      </c>
      <c r="H1951" s="5" t="s">
        <v>2369</v>
      </c>
      <c r="I1951" s="5">
        <f t="shared" si="332"/>
        <v>1</v>
      </c>
      <c r="J1951" s="5">
        <f t="shared" si="333"/>
        <v>2022</v>
      </c>
      <c r="K1951" s="5">
        <f t="shared" si="334"/>
        <v>9</v>
      </c>
      <c r="L1951" s="7">
        <f t="shared" si="335"/>
        <v>44570</v>
      </c>
      <c r="M1951" s="5" t="s">
        <v>2369</v>
      </c>
      <c r="U1951" s="5" t="s">
        <v>33</v>
      </c>
      <c r="V1951" s="5" t="str">
        <f t="shared" si="336"/>
        <v>clientes - varios</v>
      </c>
      <c r="W1951" s="5" t="str">
        <f t="shared" si="337"/>
        <v>CLIENTES - VARIOS</v>
      </c>
      <c r="X1951" s="5" t="str">
        <f t="shared" si="338"/>
        <v>Clientes - Varios</v>
      </c>
      <c r="Y1951" s="5">
        <v>99999999</v>
      </c>
      <c r="Z1951" s="5" t="s">
        <v>34</v>
      </c>
      <c r="AA1951" s="5" t="s">
        <v>35</v>
      </c>
      <c r="AD1951" s="5" t="s">
        <v>36</v>
      </c>
      <c r="AE1951" s="5">
        <v>508.47</v>
      </c>
      <c r="AF1951" s="5">
        <v>0</v>
      </c>
      <c r="AG1951" s="5">
        <v>91.53</v>
      </c>
      <c r="AH1951" s="5">
        <f t="shared" si="339"/>
        <v>600</v>
      </c>
    </row>
    <row r="1952" spans="1:34" x14ac:dyDescent="0.25">
      <c r="A1952" s="5">
        <v>1937</v>
      </c>
      <c r="B1952" s="5" t="s">
        <v>29</v>
      </c>
      <c r="C1952" s="5" t="s">
        <v>30</v>
      </c>
      <c r="D1952" s="5" t="s">
        <v>2388</v>
      </c>
      <c r="E1952" s="15" t="str">
        <f t="shared" si="340"/>
        <v>B001</v>
      </c>
      <c r="F1952" s="15" t="str">
        <f t="shared" si="330"/>
        <v>16818</v>
      </c>
      <c r="G1952" s="15" t="str">
        <f t="shared" si="331"/>
        <v>1-1</v>
      </c>
      <c r="H1952" s="5" t="s">
        <v>2369</v>
      </c>
      <c r="I1952" s="5">
        <f t="shared" si="332"/>
        <v>1</v>
      </c>
      <c r="J1952" s="5">
        <f t="shared" si="333"/>
        <v>2022</v>
      </c>
      <c r="K1952" s="5">
        <f t="shared" si="334"/>
        <v>9</v>
      </c>
      <c r="L1952" s="7">
        <f t="shared" si="335"/>
        <v>44570</v>
      </c>
      <c r="M1952" s="5" t="s">
        <v>2369</v>
      </c>
      <c r="U1952" s="5" t="s">
        <v>33</v>
      </c>
      <c r="V1952" s="5" t="str">
        <f t="shared" si="336"/>
        <v>clientes - varios</v>
      </c>
      <c r="W1952" s="5" t="str">
        <f t="shared" si="337"/>
        <v>CLIENTES - VARIOS</v>
      </c>
      <c r="X1952" s="5" t="str">
        <f t="shared" si="338"/>
        <v>Clientes - Varios</v>
      </c>
      <c r="Y1952" s="5">
        <v>99999999</v>
      </c>
      <c r="Z1952" s="5" t="s">
        <v>34</v>
      </c>
      <c r="AA1952" s="5" t="s">
        <v>35</v>
      </c>
      <c r="AD1952" s="5" t="s">
        <v>36</v>
      </c>
      <c r="AE1952" s="5">
        <v>508.47</v>
      </c>
      <c r="AF1952" s="5">
        <v>0</v>
      </c>
      <c r="AG1952" s="5">
        <v>91.53</v>
      </c>
      <c r="AH1952" s="5">
        <f t="shared" si="339"/>
        <v>600</v>
      </c>
    </row>
    <row r="1953" spans="1:34" x14ac:dyDescent="0.25">
      <c r="A1953" s="5">
        <v>1938</v>
      </c>
      <c r="B1953" s="5" t="s">
        <v>29</v>
      </c>
      <c r="C1953" s="5" t="s">
        <v>30</v>
      </c>
      <c r="D1953" s="5" t="s">
        <v>2389</v>
      </c>
      <c r="E1953" s="15" t="str">
        <f t="shared" si="340"/>
        <v>B001</v>
      </c>
      <c r="F1953" s="15" t="str">
        <f t="shared" si="330"/>
        <v>16817</v>
      </c>
      <c r="G1953" s="15" t="str">
        <f t="shared" si="331"/>
        <v>1-1</v>
      </c>
      <c r="H1953" s="5" t="s">
        <v>2369</v>
      </c>
      <c r="I1953" s="5">
        <f t="shared" si="332"/>
        <v>1</v>
      </c>
      <c r="J1953" s="5">
        <f t="shared" si="333"/>
        <v>2022</v>
      </c>
      <c r="K1953" s="5">
        <f t="shared" si="334"/>
        <v>9</v>
      </c>
      <c r="L1953" s="7">
        <f t="shared" si="335"/>
        <v>44570</v>
      </c>
      <c r="M1953" s="5" t="s">
        <v>2369</v>
      </c>
      <c r="U1953" s="5" t="s">
        <v>33</v>
      </c>
      <c r="V1953" s="5" t="str">
        <f t="shared" si="336"/>
        <v>clientes - varios</v>
      </c>
      <c r="W1953" s="5" t="str">
        <f t="shared" si="337"/>
        <v>CLIENTES - VARIOS</v>
      </c>
      <c r="X1953" s="5" t="str">
        <f t="shared" si="338"/>
        <v>Clientes - Varios</v>
      </c>
      <c r="Y1953" s="5">
        <v>99999999</v>
      </c>
      <c r="Z1953" s="5" t="s">
        <v>34</v>
      </c>
      <c r="AA1953" s="5" t="s">
        <v>35</v>
      </c>
      <c r="AD1953" s="5" t="s">
        <v>36</v>
      </c>
      <c r="AE1953" s="5">
        <v>508.47</v>
      </c>
      <c r="AF1953" s="5">
        <v>0</v>
      </c>
      <c r="AG1953" s="5">
        <v>91.53</v>
      </c>
      <c r="AH1953" s="5">
        <f t="shared" si="339"/>
        <v>600</v>
      </c>
    </row>
    <row r="1954" spans="1:34" x14ac:dyDescent="0.25">
      <c r="A1954" s="5">
        <v>1939</v>
      </c>
      <c r="B1954" s="5" t="s">
        <v>29</v>
      </c>
      <c r="C1954" s="5" t="s">
        <v>30</v>
      </c>
      <c r="D1954" s="5" t="s">
        <v>2390</v>
      </c>
      <c r="E1954" s="15" t="str">
        <f t="shared" si="340"/>
        <v>B001</v>
      </c>
      <c r="F1954" s="15" t="str">
        <f t="shared" si="330"/>
        <v>16816</v>
      </c>
      <c r="G1954" s="15" t="str">
        <f t="shared" si="331"/>
        <v>1-1</v>
      </c>
      <c r="H1954" s="5" t="s">
        <v>2369</v>
      </c>
      <c r="I1954" s="5">
        <f t="shared" si="332"/>
        <v>1</v>
      </c>
      <c r="J1954" s="5">
        <f t="shared" si="333"/>
        <v>2022</v>
      </c>
      <c r="K1954" s="5">
        <f t="shared" si="334"/>
        <v>9</v>
      </c>
      <c r="L1954" s="7">
        <f t="shared" si="335"/>
        <v>44570</v>
      </c>
      <c r="M1954" s="5" t="s">
        <v>2369</v>
      </c>
      <c r="U1954" s="5" t="s">
        <v>33</v>
      </c>
      <c r="V1954" s="5" t="str">
        <f t="shared" si="336"/>
        <v>clientes - varios</v>
      </c>
      <c r="W1954" s="5" t="str">
        <f t="shared" si="337"/>
        <v>CLIENTES - VARIOS</v>
      </c>
      <c r="X1954" s="5" t="str">
        <f t="shared" si="338"/>
        <v>Clientes - Varios</v>
      </c>
      <c r="Y1954" s="5">
        <v>99999999</v>
      </c>
      <c r="Z1954" s="5" t="s">
        <v>34</v>
      </c>
      <c r="AA1954" s="5" t="s">
        <v>35</v>
      </c>
      <c r="AD1954" s="5" t="s">
        <v>36</v>
      </c>
      <c r="AE1954" s="5">
        <v>169.49</v>
      </c>
      <c r="AF1954" s="5">
        <v>0</v>
      </c>
      <c r="AG1954" s="5">
        <v>30.51</v>
      </c>
      <c r="AH1954" s="5">
        <f t="shared" si="339"/>
        <v>200</v>
      </c>
    </row>
    <row r="1955" spans="1:34" x14ac:dyDescent="0.25">
      <c r="A1955" s="5">
        <v>1940</v>
      </c>
      <c r="B1955" s="5" t="s">
        <v>29</v>
      </c>
      <c r="C1955" s="5" t="s">
        <v>38</v>
      </c>
      <c r="D1955" s="5" t="s">
        <v>2391</v>
      </c>
      <c r="E1955" s="15" t="str">
        <f t="shared" si="340"/>
        <v>F001</v>
      </c>
      <c r="F1955" s="15" t="str">
        <f t="shared" si="330"/>
        <v>8072</v>
      </c>
      <c r="G1955" s="15" t="str">
        <f t="shared" si="331"/>
        <v>1-8</v>
      </c>
      <c r="H1955" s="5" t="s">
        <v>2369</v>
      </c>
      <c r="I1955" s="5">
        <f t="shared" si="332"/>
        <v>1</v>
      </c>
      <c r="J1955" s="5">
        <f t="shared" si="333"/>
        <v>2022</v>
      </c>
      <c r="K1955" s="5">
        <f t="shared" si="334"/>
        <v>9</v>
      </c>
      <c r="L1955" s="7">
        <f t="shared" si="335"/>
        <v>44570</v>
      </c>
      <c r="M1955" s="5" t="s">
        <v>2369</v>
      </c>
      <c r="R1955" s="5" t="s">
        <v>395</v>
      </c>
      <c r="S1955" s="5" t="s">
        <v>168</v>
      </c>
      <c r="T1955" s="5" t="s">
        <v>169</v>
      </c>
      <c r="U1955" s="5" t="s">
        <v>396</v>
      </c>
      <c r="V1955" s="5" t="str">
        <f t="shared" si="336"/>
        <v>transportes pasamayo s r ltda</v>
      </c>
      <c r="W1955" s="5" t="str">
        <f t="shared" si="337"/>
        <v>TRANSPORTES PASAMAYO S R LTDA</v>
      </c>
      <c r="X1955" s="5" t="str">
        <f t="shared" si="338"/>
        <v>Transportes Pasamayo S R Ltda</v>
      </c>
      <c r="Y1955" s="5">
        <v>20225171719</v>
      </c>
      <c r="Z1955" s="5" t="s">
        <v>34</v>
      </c>
      <c r="AA1955" s="5" t="s">
        <v>35</v>
      </c>
      <c r="AD1955" s="5" t="s">
        <v>36</v>
      </c>
      <c r="AE1955" s="5">
        <v>144.07</v>
      </c>
      <c r="AF1955" s="5">
        <v>0</v>
      </c>
      <c r="AG1955" s="5">
        <v>25.93</v>
      </c>
      <c r="AH1955" s="5">
        <f t="shared" si="339"/>
        <v>170</v>
      </c>
    </row>
    <row r="1956" spans="1:34" x14ac:dyDescent="0.25">
      <c r="A1956" s="5">
        <v>1941</v>
      </c>
      <c r="B1956" s="5" t="s">
        <v>29</v>
      </c>
      <c r="C1956" s="5" t="s">
        <v>30</v>
      </c>
      <c r="D1956" s="5" t="s">
        <v>2392</v>
      </c>
      <c r="E1956" s="15" t="str">
        <f t="shared" si="340"/>
        <v>B001</v>
      </c>
      <c r="F1956" s="15" t="str">
        <f t="shared" si="330"/>
        <v>16815</v>
      </c>
      <c r="G1956" s="15" t="str">
        <f t="shared" si="331"/>
        <v>1-1</v>
      </c>
      <c r="H1956" s="5" t="s">
        <v>2369</v>
      </c>
      <c r="I1956" s="5">
        <f t="shared" si="332"/>
        <v>1</v>
      </c>
      <c r="J1956" s="5">
        <f t="shared" si="333"/>
        <v>2022</v>
      </c>
      <c r="K1956" s="5">
        <f t="shared" si="334"/>
        <v>9</v>
      </c>
      <c r="L1956" s="7">
        <f t="shared" si="335"/>
        <v>44570</v>
      </c>
      <c r="M1956" s="5" t="s">
        <v>2369</v>
      </c>
      <c r="U1956" s="5" t="s">
        <v>33</v>
      </c>
      <c r="V1956" s="5" t="str">
        <f t="shared" si="336"/>
        <v>clientes - varios</v>
      </c>
      <c r="W1956" s="5" t="str">
        <f t="shared" si="337"/>
        <v>CLIENTES - VARIOS</v>
      </c>
      <c r="X1956" s="5" t="str">
        <f t="shared" si="338"/>
        <v>Clientes - Varios</v>
      </c>
      <c r="Y1956" s="5">
        <v>99999999</v>
      </c>
      <c r="Z1956" s="5" t="s">
        <v>34</v>
      </c>
      <c r="AA1956" s="5" t="s">
        <v>35</v>
      </c>
      <c r="AD1956" s="5" t="s">
        <v>36</v>
      </c>
      <c r="AE1956" s="5">
        <v>42.37</v>
      </c>
      <c r="AF1956" s="5">
        <v>0</v>
      </c>
      <c r="AG1956" s="5">
        <v>7.63</v>
      </c>
      <c r="AH1956" s="5">
        <f t="shared" si="339"/>
        <v>50</v>
      </c>
    </row>
    <row r="1957" spans="1:34" x14ac:dyDescent="0.25">
      <c r="A1957" s="5">
        <v>1942</v>
      </c>
      <c r="B1957" s="5" t="s">
        <v>29</v>
      </c>
      <c r="C1957" s="5" t="s">
        <v>30</v>
      </c>
      <c r="D1957" s="5" t="s">
        <v>2393</v>
      </c>
      <c r="E1957" s="15" t="str">
        <f t="shared" si="340"/>
        <v>B001</v>
      </c>
      <c r="F1957" s="15" t="str">
        <f t="shared" si="330"/>
        <v>16814</v>
      </c>
      <c r="G1957" s="15" t="str">
        <f t="shared" si="331"/>
        <v>1-1</v>
      </c>
      <c r="H1957" s="5" t="s">
        <v>2369</v>
      </c>
      <c r="I1957" s="5">
        <f t="shared" si="332"/>
        <v>1</v>
      </c>
      <c r="J1957" s="5">
        <f t="shared" si="333"/>
        <v>2022</v>
      </c>
      <c r="K1957" s="5">
        <f t="shared" si="334"/>
        <v>9</v>
      </c>
      <c r="L1957" s="7">
        <f t="shared" si="335"/>
        <v>44570</v>
      </c>
      <c r="M1957" s="5" t="s">
        <v>2369</v>
      </c>
      <c r="U1957" s="5" t="s">
        <v>2394</v>
      </c>
      <c r="V1957" s="5" t="str">
        <f t="shared" si="336"/>
        <v>paico guerrero, aladino</v>
      </c>
      <c r="W1957" s="5" t="str">
        <f t="shared" si="337"/>
        <v>PAICO GUERRERO, ALADINO</v>
      </c>
      <c r="X1957" s="5" t="str">
        <f t="shared" si="338"/>
        <v>Paico Guerrero, Aladino</v>
      </c>
      <c r="Y1957" s="5">
        <v>28105535</v>
      </c>
      <c r="Z1957" s="5" t="s">
        <v>34</v>
      </c>
      <c r="AA1957" s="5" t="s">
        <v>35</v>
      </c>
      <c r="AD1957" s="5" t="s">
        <v>36</v>
      </c>
      <c r="AE1957" s="5">
        <v>152.54</v>
      </c>
      <c r="AF1957" s="5">
        <v>0</v>
      </c>
      <c r="AG1957" s="5">
        <v>27.46</v>
      </c>
      <c r="AH1957" s="5">
        <f t="shared" si="339"/>
        <v>180</v>
      </c>
    </row>
    <row r="1958" spans="1:34" x14ac:dyDescent="0.25">
      <c r="A1958" s="5">
        <v>1943</v>
      </c>
      <c r="B1958" s="5" t="s">
        <v>55</v>
      </c>
      <c r="C1958" s="5" t="s">
        <v>30</v>
      </c>
      <c r="D1958" s="5" t="s">
        <v>2395</v>
      </c>
      <c r="E1958" s="15" t="str">
        <f t="shared" si="340"/>
        <v>B002</v>
      </c>
      <c r="F1958" s="15" t="str">
        <f t="shared" si="330"/>
        <v>15849</v>
      </c>
      <c r="G1958" s="15" t="str">
        <f t="shared" si="331"/>
        <v>2-1</v>
      </c>
      <c r="H1958" s="5" t="s">
        <v>2369</v>
      </c>
      <c r="I1958" s="5">
        <f t="shared" si="332"/>
        <v>1</v>
      </c>
      <c r="J1958" s="5">
        <f t="shared" si="333"/>
        <v>2022</v>
      </c>
      <c r="K1958" s="5">
        <f t="shared" si="334"/>
        <v>9</v>
      </c>
      <c r="L1958" s="7">
        <f t="shared" si="335"/>
        <v>44570</v>
      </c>
      <c r="M1958" s="5" t="s">
        <v>2369</v>
      </c>
      <c r="U1958" s="5" t="s">
        <v>33</v>
      </c>
      <c r="V1958" s="5" t="str">
        <f t="shared" si="336"/>
        <v>clientes - varios</v>
      </c>
      <c r="W1958" s="5" t="str">
        <f t="shared" si="337"/>
        <v>CLIENTES - VARIOS</v>
      </c>
      <c r="X1958" s="5" t="str">
        <f t="shared" si="338"/>
        <v>Clientes - Varios</v>
      </c>
      <c r="Y1958" s="5">
        <v>99999999</v>
      </c>
      <c r="Z1958" s="5" t="s">
        <v>34</v>
      </c>
      <c r="AA1958" s="5" t="s">
        <v>35</v>
      </c>
      <c r="AD1958" s="5" t="s">
        <v>36</v>
      </c>
      <c r="AE1958" s="5">
        <v>84.75</v>
      </c>
      <c r="AF1958" s="5">
        <v>0</v>
      </c>
      <c r="AG1958" s="5">
        <v>15.25</v>
      </c>
      <c r="AH1958" s="5">
        <f t="shared" si="339"/>
        <v>100</v>
      </c>
    </row>
    <row r="1959" spans="1:34" x14ac:dyDescent="0.25">
      <c r="A1959" s="5">
        <v>1944</v>
      </c>
      <c r="B1959" s="5" t="s">
        <v>55</v>
      </c>
      <c r="C1959" s="5" t="s">
        <v>30</v>
      </c>
      <c r="D1959" s="5" t="s">
        <v>2396</v>
      </c>
      <c r="E1959" s="15" t="str">
        <f t="shared" si="340"/>
        <v>B002</v>
      </c>
      <c r="F1959" s="15" t="str">
        <f t="shared" si="330"/>
        <v>15848</v>
      </c>
      <c r="G1959" s="15" t="str">
        <f t="shared" si="331"/>
        <v>2-1</v>
      </c>
      <c r="H1959" s="5" t="s">
        <v>2369</v>
      </c>
      <c r="I1959" s="5">
        <f t="shared" si="332"/>
        <v>1</v>
      </c>
      <c r="J1959" s="5">
        <f t="shared" si="333"/>
        <v>2022</v>
      </c>
      <c r="K1959" s="5">
        <f t="shared" si="334"/>
        <v>9</v>
      </c>
      <c r="L1959" s="7">
        <f t="shared" si="335"/>
        <v>44570</v>
      </c>
      <c r="M1959" s="5" t="s">
        <v>2369</v>
      </c>
      <c r="U1959" s="5" t="s">
        <v>33</v>
      </c>
      <c r="V1959" s="5" t="str">
        <f t="shared" si="336"/>
        <v>clientes - varios</v>
      </c>
      <c r="W1959" s="5" t="str">
        <f t="shared" si="337"/>
        <v>CLIENTES - VARIOS</v>
      </c>
      <c r="X1959" s="5" t="str">
        <f t="shared" si="338"/>
        <v>Clientes - Varios</v>
      </c>
      <c r="Y1959" s="5">
        <v>99999999</v>
      </c>
      <c r="Z1959" s="5" t="s">
        <v>34</v>
      </c>
      <c r="AA1959" s="5" t="s">
        <v>35</v>
      </c>
      <c r="AD1959" s="5" t="s">
        <v>36</v>
      </c>
      <c r="AE1959" s="5">
        <v>59.32</v>
      </c>
      <c r="AF1959" s="5">
        <v>0</v>
      </c>
      <c r="AG1959" s="5">
        <v>10.68</v>
      </c>
      <c r="AH1959" s="5">
        <f t="shared" si="339"/>
        <v>70</v>
      </c>
    </row>
    <row r="1960" spans="1:34" x14ac:dyDescent="0.25">
      <c r="A1960" s="5">
        <v>1945</v>
      </c>
      <c r="B1960" s="5" t="s">
        <v>49</v>
      </c>
      <c r="C1960" s="5" t="s">
        <v>38</v>
      </c>
      <c r="D1960" s="5" t="s">
        <v>2397</v>
      </c>
      <c r="E1960" s="15" t="str">
        <f t="shared" si="340"/>
        <v>F003</v>
      </c>
      <c r="F1960" s="15" t="str">
        <f t="shared" si="330"/>
        <v>2036</v>
      </c>
      <c r="G1960" s="15" t="str">
        <f t="shared" si="331"/>
        <v>3-2</v>
      </c>
      <c r="H1960" s="5" t="s">
        <v>2369</v>
      </c>
      <c r="I1960" s="5">
        <f t="shared" si="332"/>
        <v>1</v>
      </c>
      <c r="J1960" s="5">
        <f t="shared" si="333"/>
        <v>2022</v>
      </c>
      <c r="K1960" s="5">
        <f t="shared" si="334"/>
        <v>9</v>
      </c>
      <c r="L1960" s="7">
        <f t="shared" si="335"/>
        <v>44570</v>
      </c>
      <c r="M1960" s="5" t="s">
        <v>2369</v>
      </c>
      <c r="R1960" s="5" t="s">
        <v>41</v>
      </c>
      <c r="S1960" s="5" t="s">
        <v>40</v>
      </c>
      <c r="T1960" s="5" t="s">
        <v>41</v>
      </c>
      <c r="U1960" s="5" t="s">
        <v>106</v>
      </c>
      <c r="V1960" s="5" t="str">
        <f t="shared" si="336"/>
        <v>casiano maco segundo baltazar</v>
      </c>
      <c r="W1960" s="5" t="str">
        <f t="shared" si="337"/>
        <v>CASIANO MACO SEGUNDO BALTAZAR</v>
      </c>
      <c r="X1960" s="5" t="str">
        <f t="shared" si="338"/>
        <v>Casiano Maco Segundo Baltazar</v>
      </c>
      <c r="Y1960" s="5">
        <v>10432479388</v>
      </c>
      <c r="Z1960" s="5" t="s">
        <v>34</v>
      </c>
      <c r="AA1960" s="5" t="s">
        <v>35</v>
      </c>
      <c r="AD1960" s="5" t="s">
        <v>36</v>
      </c>
      <c r="AE1960" s="5">
        <v>16.95</v>
      </c>
      <c r="AF1960" s="5">
        <v>0</v>
      </c>
      <c r="AG1960" s="5">
        <v>3.05</v>
      </c>
      <c r="AH1960" s="5">
        <f t="shared" si="339"/>
        <v>20</v>
      </c>
    </row>
    <row r="1961" spans="1:34" x14ac:dyDescent="0.25">
      <c r="A1961" s="5">
        <v>1946</v>
      </c>
      <c r="B1961" s="5" t="s">
        <v>29</v>
      </c>
      <c r="C1961" s="5" t="s">
        <v>38</v>
      </c>
      <c r="D1961" s="5" t="s">
        <v>2398</v>
      </c>
      <c r="E1961" s="15" t="str">
        <f t="shared" si="340"/>
        <v>F001</v>
      </c>
      <c r="F1961" s="15" t="str">
        <f t="shared" si="330"/>
        <v>8071</v>
      </c>
      <c r="G1961" s="15" t="str">
        <f t="shared" si="331"/>
        <v>1-8</v>
      </c>
      <c r="H1961" s="5" t="s">
        <v>2369</v>
      </c>
      <c r="I1961" s="5">
        <f t="shared" si="332"/>
        <v>1</v>
      </c>
      <c r="J1961" s="5">
        <f t="shared" si="333"/>
        <v>2022</v>
      </c>
      <c r="K1961" s="5">
        <f t="shared" si="334"/>
        <v>9</v>
      </c>
      <c r="L1961" s="7">
        <f t="shared" si="335"/>
        <v>44570</v>
      </c>
      <c r="M1961" s="5" t="s">
        <v>2369</v>
      </c>
      <c r="R1961" s="5" t="s">
        <v>211</v>
      </c>
      <c r="S1961" s="5" t="s">
        <v>61</v>
      </c>
      <c r="T1961" s="5" t="s">
        <v>211</v>
      </c>
      <c r="U1961" s="5" t="s">
        <v>2399</v>
      </c>
      <c r="V1961" s="5" t="str">
        <f t="shared" si="336"/>
        <v>consultores &amp; constructores ribab e.i.r.l.</v>
      </c>
      <c r="W1961" s="5" t="str">
        <f t="shared" si="337"/>
        <v>CONSULTORES &amp; CONSTRUCTORES RIBAB E.I.R.L.</v>
      </c>
      <c r="X1961" s="5" t="str">
        <f t="shared" si="338"/>
        <v>Consultores &amp; Constructores Ribab E.I.R.L.</v>
      </c>
      <c r="Y1961" s="5">
        <v>20488040988</v>
      </c>
      <c r="Z1961" s="5" t="s">
        <v>34</v>
      </c>
      <c r="AA1961" s="5" t="s">
        <v>35</v>
      </c>
      <c r="AD1961" s="5" t="s">
        <v>36</v>
      </c>
      <c r="AE1961" s="5">
        <v>158.47999999999999</v>
      </c>
      <c r="AF1961" s="5">
        <v>0</v>
      </c>
      <c r="AG1961" s="5">
        <v>28.53</v>
      </c>
      <c r="AH1961" s="5">
        <f t="shared" si="339"/>
        <v>187.01</v>
      </c>
    </row>
    <row r="1962" spans="1:34" x14ac:dyDescent="0.25">
      <c r="A1962" s="5">
        <v>1947</v>
      </c>
      <c r="B1962" s="5" t="s">
        <v>29</v>
      </c>
      <c r="C1962" s="5" t="s">
        <v>38</v>
      </c>
      <c r="D1962" s="5" t="s">
        <v>2400</v>
      </c>
      <c r="E1962" s="15" t="str">
        <f t="shared" si="340"/>
        <v>F001</v>
      </c>
      <c r="F1962" s="15" t="str">
        <f t="shared" si="330"/>
        <v>8070</v>
      </c>
      <c r="G1962" s="15" t="str">
        <f t="shared" si="331"/>
        <v>1-8</v>
      </c>
      <c r="H1962" s="5" t="s">
        <v>2369</v>
      </c>
      <c r="I1962" s="5">
        <f t="shared" si="332"/>
        <v>1</v>
      </c>
      <c r="J1962" s="5">
        <f t="shared" si="333"/>
        <v>2022</v>
      </c>
      <c r="K1962" s="5">
        <f t="shared" si="334"/>
        <v>9</v>
      </c>
      <c r="L1962" s="7">
        <f t="shared" si="335"/>
        <v>44570</v>
      </c>
      <c r="M1962" s="5" t="s">
        <v>2369</v>
      </c>
      <c r="R1962" s="5" t="s">
        <v>169</v>
      </c>
      <c r="S1962" s="5" t="s">
        <v>168</v>
      </c>
      <c r="T1962" s="5" t="s">
        <v>169</v>
      </c>
      <c r="U1962" s="5" t="s">
        <v>328</v>
      </c>
      <c r="V1962" s="5" t="str">
        <f t="shared" si="336"/>
        <v>empresa de transporte delgado rodriguez sociedad anonima cerrada</v>
      </c>
      <c r="W1962" s="5" t="str">
        <f t="shared" si="337"/>
        <v>EMPRESA DE TRANSPORTE DELGADO RODRIGUEZ SOCIEDAD ANONIMA CERRADA</v>
      </c>
      <c r="X1962" s="5" t="str">
        <f t="shared" si="338"/>
        <v>Empresa De Transporte Delgado Rodriguez Sociedad Anonima Cerrada</v>
      </c>
      <c r="Y1962" s="5">
        <v>20524458501</v>
      </c>
      <c r="Z1962" s="5" t="s">
        <v>34</v>
      </c>
      <c r="AA1962" s="5" t="s">
        <v>35</v>
      </c>
      <c r="AD1962" s="5" t="s">
        <v>36</v>
      </c>
      <c r="AE1962" s="5">
        <v>128.9</v>
      </c>
      <c r="AF1962" s="5">
        <v>0</v>
      </c>
      <c r="AG1962" s="5">
        <v>23.2</v>
      </c>
      <c r="AH1962" s="5">
        <f t="shared" si="339"/>
        <v>152.1</v>
      </c>
    </row>
    <row r="1963" spans="1:34" x14ac:dyDescent="0.25">
      <c r="A1963" s="5">
        <v>1948</v>
      </c>
      <c r="B1963" s="5" t="s">
        <v>29</v>
      </c>
      <c r="C1963" s="5" t="s">
        <v>30</v>
      </c>
      <c r="D1963" s="5" t="s">
        <v>2401</v>
      </c>
      <c r="E1963" s="15" t="str">
        <f t="shared" si="340"/>
        <v>B001</v>
      </c>
      <c r="F1963" s="15" t="str">
        <f t="shared" si="330"/>
        <v>16813</v>
      </c>
      <c r="G1963" s="15" t="str">
        <f t="shared" si="331"/>
        <v>1-1</v>
      </c>
      <c r="H1963" s="5" t="s">
        <v>2402</v>
      </c>
      <c r="I1963" s="5">
        <f t="shared" si="332"/>
        <v>1</v>
      </c>
      <c r="J1963" s="5">
        <f t="shared" si="333"/>
        <v>2022</v>
      </c>
      <c r="K1963" s="5">
        <f t="shared" si="334"/>
        <v>8</v>
      </c>
      <c r="L1963" s="7">
        <f t="shared" si="335"/>
        <v>44569</v>
      </c>
      <c r="M1963" s="5" t="s">
        <v>2402</v>
      </c>
      <c r="U1963" s="5" t="s">
        <v>33</v>
      </c>
      <c r="V1963" s="5" t="str">
        <f t="shared" si="336"/>
        <v>clientes - varios</v>
      </c>
      <c r="W1963" s="5" t="str">
        <f t="shared" si="337"/>
        <v>CLIENTES - VARIOS</v>
      </c>
      <c r="X1963" s="5" t="str">
        <f t="shared" si="338"/>
        <v>Clientes - Varios</v>
      </c>
      <c r="Y1963" s="5">
        <v>99999999</v>
      </c>
      <c r="Z1963" s="5" t="s">
        <v>34</v>
      </c>
      <c r="AA1963" s="5" t="s">
        <v>35</v>
      </c>
      <c r="AD1963" s="5" t="s">
        <v>36</v>
      </c>
      <c r="AE1963" s="5">
        <v>101.69</v>
      </c>
      <c r="AF1963" s="5">
        <v>0</v>
      </c>
      <c r="AG1963" s="5">
        <v>18.309999999999999</v>
      </c>
      <c r="AH1963" s="5">
        <f t="shared" si="339"/>
        <v>120</v>
      </c>
    </row>
    <row r="1964" spans="1:34" x14ac:dyDescent="0.25">
      <c r="A1964" s="5">
        <v>1949</v>
      </c>
      <c r="B1964" s="5" t="s">
        <v>29</v>
      </c>
      <c r="C1964" s="5" t="s">
        <v>30</v>
      </c>
      <c r="D1964" s="5" t="s">
        <v>2403</v>
      </c>
      <c r="E1964" s="15" t="str">
        <f t="shared" si="340"/>
        <v>B001</v>
      </c>
      <c r="F1964" s="15" t="str">
        <f t="shared" si="330"/>
        <v>16812</v>
      </c>
      <c r="G1964" s="15" t="str">
        <f t="shared" si="331"/>
        <v>1-1</v>
      </c>
      <c r="H1964" s="5" t="s">
        <v>2402</v>
      </c>
      <c r="I1964" s="5">
        <f t="shared" si="332"/>
        <v>1</v>
      </c>
      <c r="J1964" s="5">
        <f t="shared" si="333"/>
        <v>2022</v>
      </c>
      <c r="K1964" s="5">
        <f t="shared" si="334"/>
        <v>8</v>
      </c>
      <c r="L1964" s="7">
        <f t="shared" si="335"/>
        <v>44569</v>
      </c>
      <c r="M1964" s="5" t="s">
        <v>2402</v>
      </c>
      <c r="U1964" s="5" t="s">
        <v>33</v>
      </c>
      <c r="V1964" s="5" t="str">
        <f t="shared" si="336"/>
        <v>clientes - varios</v>
      </c>
      <c r="W1964" s="5" t="str">
        <f t="shared" si="337"/>
        <v>CLIENTES - VARIOS</v>
      </c>
      <c r="X1964" s="5" t="str">
        <f t="shared" si="338"/>
        <v>Clientes - Varios</v>
      </c>
      <c r="Y1964" s="5">
        <v>99999999</v>
      </c>
      <c r="Z1964" s="5" t="s">
        <v>34</v>
      </c>
      <c r="AA1964" s="5" t="s">
        <v>35</v>
      </c>
      <c r="AD1964" s="5" t="s">
        <v>36</v>
      </c>
      <c r="AE1964" s="5">
        <v>149.15</v>
      </c>
      <c r="AF1964" s="5">
        <v>0</v>
      </c>
      <c r="AG1964" s="5">
        <v>26.85</v>
      </c>
      <c r="AH1964" s="5">
        <f t="shared" si="339"/>
        <v>176</v>
      </c>
    </row>
    <row r="1965" spans="1:34" x14ac:dyDescent="0.25">
      <c r="A1965" s="5">
        <v>1950</v>
      </c>
      <c r="B1965" s="5" t="s">
        <v>55</v>
      </c>
      <c r="C1965" s="5" t="s">
        <v>38</v>
      </c>
      <c r="D1965" s="5" t="s">
        <v>2404</v>
      </c>
      <c r="E1965" s="15" t="str">
        <f t="shared" si="340"/>
        <v>F002</v>
      </c>
      <c r="F1965" s="15" t="str">
        <f t="shared" si="330"/>
        <v>3427</v>
      </c>
      <c r="G1965" s="15" t="str">
        <f t="shared" si="331"/>
        <v>2-3</v>
      </c>
      <c r="H1965" s="5" t="s">
        <v>2402</v>
      </c>
      <c r="I1965" s="5">
        <f t="shared" si="332"/>
        <v>1</v>
      </c>
      <c r="J1965" s="5">
        <f t="shared" si="333"/>
        <v>2022</v>
      </c>
      <c r="K1965" s="5">
        <f t="shared" si="334"/>
        <v>8</v>
      </c>
      <c r="L1965" s="7">
        <f t="shared" si="335"/>
        <v>44569</v>
      </c>
      <c r="M1965" s="5" t="s">
        <v>2402</v>
      </c>
      <c r="R1965" s="5" t="s">
        <v>41</v>
      </c>
      <c r="S1965" s="5" t="s">
        <v>40</v>
      </c>
      <c r="T1965" s="5" t="s">
        <v>41</v>
      </c>
      <c r="U1965" s="5" t="s">
        <v>106</v>
      </c>
      <c r="V1965" s="5" t="str">
        <f t="shared" si="336"/>
        <v>casiano maco segundo baltazar</v>
      </c>
      <c r="W1965" s="5" t="str">
        <f t="shared" si="337"/>
        <v>CASIANO MACO SEGUNDO BALTAZAR</v>
      </c>
      <c r="X1965" s="5" t="str">
        <f t="shared" si="338"/>
        <v>Casiano Maco Segundo Baltazar</v>
      </c>
      <c r="Y1965" s="5">
        <v>10432479388</v>
      </c>
      <c r="Z1965" s="5" t="s">
        <v>34</v>
      </c>
      <c r="AA1965" s="5" t="s">
        <v>35</v>
      </c>
      <c r="AD1965" s="5" t="s">
        <v>36</v>
      </c>
      <c r="AE1965" s="5">
        <v>135.59</v>
      </c>
      <c r="AF1965" s="5">
        <v>0</v>
      </c>
      <c r="AG1965" s="5">
        <v>24.41</v>
      </c>
      <c r="AH1965" s="5">
        <f t="shared" si="339"/>
        <v>160</v>
      </c>
    </row>
    <row r="1966" spans="1:34" x14ac:dyDescent="0.25">
      <c r="A1966" s="5">
        <v>1951</v>
      </c>
      <c r="B1966" s="5" t="s">
        <v>55</v>
      </c>
      <c r="C1966" s="5" t="s">
        <v>38</v>
      </c>
      <c r="D1966" s="5" t="s">
        <v>2405</v>
      </c>
      <c r="E1966" s="15" t="str">
        <f t="shared" si="340"/>
        <v>F002</v>
      </c>
      <c r="F1966" s="15" t="str">
        <f t="shared" si="330"/>
        <v>3426</v>
      </c>
      <c r="G1966" s="15" t="str">
        <f t="shared" si="331"/>
        <v>2-3</v>
      </c>
      <c r="H1966" s="5" t="s">
        <v>2402</v>
      </c>
      <c r="I1966" s="5">
        <f t="shared" si="332"/>
        <v>1</v>
      </c>
      <c r="J1966" s="5">
        <f t="shared" si="333"/>
        <v>2022</v>
      </c>
      <c r="K1966" s="5">
        <f t="shared" si="334"/>
        <v>8</v>
      </c>
      <c r="L1966" s="7">
        <f t="shared" si="335"/>
        <v>44569</v>
      </c>
      <c r="M1966" s="5" t="s">
        <v>2402</v>
      </c>
      <c r="R1966" s="5" t="s">
        <v>41</v>
      </c>
      <c r="S1966" s="5" t="s">
        <v>40</v>
      </c>
      <c r="T1966" s="5" t="s">
        <v>41</v>
      </c>
      <c r="U1966" s="5" t="s">
        <v>95</v>
      </c>
      <c r="V1966" s="5" t="str">
        <f t="shared" si="336"/>
        <v>distribuciones e.m.i. s.a.c.</v>
      </c>
      <c r="W1966" s="5" t="str">
        <f t="shared" si="337"/>
        <v>DISTRIBUCIONES E.M.I. S.A.C.</v>
      </c>
      <c r="X1966" s="5" t="str">
        <f t="shared" si="338"/>
        <v>Distribuciones E.M.I. S.A.C.</v>
      </c>
      <c r="Y1966" s="5">
        <v>20352813711</v>
      </c>
      <c r="Z1966" s="5" t="s">
        <v>34</v>
      </c>
      <c r="AA1966" s="5" t="s">
        <v>35</v>
      </c>
      <c r="AD1966" s="5" t="s">
        <v>36</v>
      </c>
      <c r="AE1966" s="5">
        <v>50.85</v>
      </c>
      <c r="AF1966" s="5">
        <v>0</v>
      </c>
      <c r="AG1966" s="5">
        <v>9.15</v>
      </c>
      <c r="AH1966" s="5">
        <f t="shared" si="339"/>
        <v>60</v>
      </c>
    </row>
    <row r="1967" spans="1:34" x14ac:dyDescent="0.25">
      <c r="A1967" s="5">
        <v>1952</v>
      </c>
      <c r="B1967" s="5" t="s">
        <v>29</v>
      </c>
      <c r="C1967" s="5" t="s">
        <v>30</v>
      </c>
      <c r="D1967" s="5" t="s">
        <v>2406</v>
      </c>
      <c r="E1967" s="15" t="str">
        <f t="shared" si="340"/>
        <v>B001</v>
      </c>
      <c r="F1967" s="15" t="str">
        <f t="shared" si="330"/>
        <v>16811</v>
      </c>
      <c r="G1967" s="15" t="str">
        <f t="shared" si="331"/>
        <v>1-1</v>
      </c>
      <c r="H1967" s="5" t="s">
        <v>2402</v>
      </c>
      <c r="I1967" s="5">
        <f t="shared" si="332"/>
        <v>1</v>
      </c>
      <c r="J1967" s="5">
        <f t="shared" si="333"/>
        <v>2022</v>
      </c>
      <c r="K1967" s="5">
        <f t="shared" si="334"/>
        <v>8</v>
      </c>
      <c r="L1967" s="7">
        <f t="shared" si="335"/>
        <v>44569</v>
      </c>
      <c r="M1967" s="5" t="s">
        <v>2402</v>
      </c>
      <c r="R1967" s="5" t="s">
        <v>395</v>
      </c>
      <c r="S1967" s="5" t="s">
        <v>168</v>
      </c>
      <c r="T1967" s="5" t="s">
        <v>169</v>
      </c>
      <c r="U1967" s="5" t="s">
        <v>396</v>
      </c>
      <c r="V1967" s="5" t="str">
        <f t="shared" si="336"/>
        <v>transportes pasamayo s r ltda</v>
      </c>
      <c r="W1967" s="5" t="str">
        <f t="shared" si="337"/>
        <v>TRANSPORTES PASAMAYO S R LTDA</v>
      </c>
      <c r="X1967" s="5" t="str">
        <f t="shared" si="338"/>
        <v>Transportes Pasamayo S R Ltda</v>
      </c>
      <c r="Y1967" s="5">
        <v>20225171719</v>
      </c>
      <c r="Z1967" s="5" t="s">
        <v>34</v>
      </c>
      <c r="AA1967" s="5" t="s">
        <v>35</v>
      </c>
      <c r="AD1967" s="5" t="s">
        <v>36</v>
      </c>
      <c r="AE1967" s="5">
        <v>156.78</v>
      </c>
      <c r="AF1967" s="5">
        <v>0</v>
      </c>
      <c r="AG1967" s="5">
        <v>28.22</v>
      </c>
      <c r="AH1967" s="5">
        <f t="shared" si="339"/>
        <v>185</v>
      </c>
    </row>
    <row r="1968" spans="1:34" x14ac:dyDescent="0.25">
      <c r="A1968" s="5">
        <v>1953</v>
      </c>
      <c r="B1968" s="5" t="s">
        <v>29</v>
      </c>
      <c r="C1968" s="5" t="s">
        <v>38</v>
      </c>
      <c r="D1968" s="5" t="s">
        <v>2407</v>
      </c>
      <c r="E1968" s="15" t="str">
        <f t="shared" si="340"/>
        <v>F001</v>
      </c>
      <c r="F1968" s="15" t="str">
        <f t="shared" si="330"/>
        <v>8069</v>
      </c>
      <c r="G1968" s="15" t="str">
        <f t="shared" si="331"/>
        <v>1-8</v>
      </c>
      <c r="H1968" s="5" t="s">
        <v>2402</v>
      </c>
      <c r="I1968" s="5">
        <f t="shared" si="332"/>
        <v>1</v>
      </c>
      <c r="J1968" s="5">
        <f t="shared" si="333"/>
        <v>2022</v>
      </c>
      <c r="K1968" s="5">
        <f t="shared" si="334"/>
        <v>8</v>
      </c>
      <c r="L1968" s="7">
        <f t="shared" si="335"/>
        <v>44569</v>
      </c>
      <c r="M1968" s="5" t="s">
        <v>2402</v>
      </c>
      <c r="R1968" s="5" t="s">
        <v>60</v>
      </c>
      <c r="S1968" s="5" t="s">
        <v>61</v>
      </c>
      <c r="T1968" s="5" t="s">
        <v>60</v>
      </c>
      <c r="U1968" s="5" t="s">
        <v>2408</v>
      </c>
      <c r="V1968" s="5" t="str">
        <f t="shared" si="336"/>
        <v>fedeco contratistas generales sociedad anónima cerrada</v>
      </c>
      <c r="W1968" s="5" t="str">
        <f t="shared" si="337"/>
        <v>FEDECO CONTRATISTAS GENERALES SOCIEDAD ANÓNIMA CERRADA</v>
      </c>
      <c r="X1968" s="5" t="str">
        <f t="shared" si="338"/>
        <v>Fedeco Contratistas Generales Sociedad Anónima Cerrada</v>
      </c>
      <c r="Y1968" s="5">
        <v>20491656761</v>
      </c>
      <c r="Z1968" s="5" t="s">
        <v>34</v>
      </c>
      <c r="AA1968" s="5" t="s">
        <v>35</v>
      </c>
      <c r="AD1968" s="5" t="s">
        <v>36</v>
      </c>
      <c r="AE1968" s="5">
        <v>42.37</v>
      </c>
      <c r="AF1968" s="5">
        <v>0</v>
      </c>
      <c r="AG1968" s="5">
        <v>7.63</v>
      </c>
      <c r="AH1968" s="5">
        <f t="shared" si="339"/>
        <v>50</v>
      </c>
    </row>
    <row r="1969" spans="1:34" x14ac:dyDescent="0.25">
      <c r="A1969" s="5">
        <v>1954</v>
      </c>
      <c r="B1969" s="5" t="s">
        <v>29</v>
      </c>
      <c r="C1969" s="5" t="s">
        <v>30</v>
      </c>
      <c r="D1969" s="5" t="s">
        <v>2409</v>
      </c>
      <c r="E1969" s="15" t="str">
        <f t="shared" si="340"/>
        <v>B001</v>
      </c>
      <c r="F1969" s="15" t="str">
        <f t="shared" si="330"/>
        <v>16810</v>
      </c>
      <c r="G1969" s="15" t="str">
        <f t="shared" si="331"/>
        <v>1-1</v>
      </c>
      <c r="H1969" s="5" t="s">
        <v>2402</v>
      </c>
      <c r="I1969" s="5">
        <f t="shared" si="332"/>
        <v>1</v>
      </c>
      <c r="J1969" s="5">
        <f t="shared" si="333"/>
        <v>2022</v>
      </c>
      <c r="K1969" s="5">
        <f t="shared" si="334"/>
        <v>8</v>
      </c>
      <c r="L1969" s="7">
        <f t="shared" si="335"/>
        <v>44569</v>
      </c>
      <c r="M1969" s="5" t="s">
        <v>2402</v>
      </c>
      <c r="U1969" s="5" t="s">
        <v>33</v>
      </c>
      <c r="V1969" s="5" t="str">
        <f t="shared" si="336"/>
        <v>clientes - varios</v>
      </c>
      <c r="W1969" s="5" t="str">
        <f t="shared" si="337"/>
        <v>CLIENTES - VARIOS</v>
      </c>
      <c r="X1969" s="5" t="str">
        <f t="shared" si="338"/>
        <v>Clientes - Varios</v>
      </c>
      <c r="Y1969" s="5">
        <v>99999999</v>
      </c>
      <c r="Z1969" s="5" t="s">
        <v>34</v>
      </c>
      <c r="AA1969" s="5" t="s">
        <v>35</v>
      </c>
      <c r="AD1969" s="5" t="s">
        <v>36</v>
      </c>
      <c r="AE1969" s="5">
        <v>84.75</v>
      </c>
      <c r="AF1969" s="5">
        <v>0</v>
      </c>
      <c r="AG1969" s="5">
        <v>15.25</v>
      </c>
      <c r="AH1969" s="5">
        <f t="shared" si="339"/>
        <v>100</v>
      </c>
    </row>
    <row r="1970" spans="1:34" x14ac:dyDescent="0.25">
      <c r="A1970" s="5">
        <v>1955</v>
      </c>
      <c r="B1970" s="5" t="s">
        <v>29</v>
      </c>
      <c r="C1970" s="5" t="s">
        <v>38</v>
      </c>
      <c r="D1970" s="5" t="s">
        <v>2410</v>
      </c>
      <c r="E1970" s="15" t="str">
        <f t="shared" si="340"/>
        <v>F001</v>
      </c>
      <c r="F1970" s="15" t="str">
        <f t="shared" si="330"/>
        <v>8068</v>
      </c>
      <c r="G1970" s="15" t="str">
        <f t="shared" si="331"/>
        <v>1-8</v>
      </c>
      <c r="H1970" s="5" t="s">
        <v>2402</v>
      </c>
      <c r="I1970" s="5">
        <f t="shared" si="332"/>
        <v>1</v>
      </c>
      <c r="J1970" s="5">
        <f t="shared" si="333"/>
        <v>2022</v>
      </c>
      <c r="K1970" s="5">
        <f t="shared" si="334"/>
        <v>8</v>
      </c>
      <c r="L1970" s="7">
        <f t="shared" si="335"/>
        <v>44569</v>
      </c>
      <c r="M1970" s="5" t="s">
        <v>2402</v>
      </c>
      <c r="R1970" s="5" t="s">
        <v>87</v>
      </c>
      <c r="S1970" s="5" t="s">
        <v>40</v>
      </c>
      <c r="T1970" s="5" t="s">
        <v>41</v>
      </c>
      <c r="U1970" s="5" t="s">
        <v>2411</v>
      </c>
      <c r="V1970" s="5" t="str">
        <f t="shared" si="336"/>
        <v>distribuciones aymar s.a.c</v>
      </c>
      <c r="W1970" s="5" t="str">
        <f t="shared" si="337"/>
        <v>DISTRIBUCIONES AYMAR S.A.C</v>
      </c>
      <c r="X1970" s="5" t="str">
        <f t="shared" si="338"/>
        <v>Distribuciones Aymar S.A.C</v>
      </c>
      <c r="Y1970" s="5">
        <v>20561338362</v>
      </c>
      <c r="Z1970" s="5" t="s">
        <v>34</v>
      </c>
      <c r="AA1970" s="5" t="s">
        <v>35</v>
      </c>
      <c r="AD1970" s="5" t="s">
        <v>36</v>
      </c>
      <c r="AE1970" s="5">
        <v>296.61</v>
      </c>
      <c r="AF1970" s="5">
        <v>0</v>
      </c>
      <c r="AG1970" s="5">
        <v>53.39</v>
      </c>
      <c r="AH1970" s="5">
        <f t="shared" si="339"/>
        <v>350</v>
      </c>
    </row>
    <row r="1971" spans="1:34" x14ac:dyDescent="0.25">
      <c r="A1971" s="5">
        <v>1956</v>
      </c>
      <c r="B1971" s="5" t="s">
        <v>29</v>
      </c>
      <c r="C1971" s="5" t="s">
        <v>38</v>
      </c>
      <c r="D1971" s="5" t="s">
        <v>2412</v>
      </c>
      <c r="E1971" s="15" t="str">
        <f t="shared" si="340"/>
        <v>F001</v>
      </c>
      <c r="F1971" s="15" t="str">
        <f t="shared" si="330"/>
        <v>8067</v>
      </c>
      <c r="G1971" s="15" t="str">
        <f t="shared" si="331"/>
        <v>1-8</v>
      </c>
      <c r="H1971" s="5" t="s">
        <v>2402</v>
      </c>
      <c r="I1971" s="5">
        <f t="shared" si="332"/>
        <v>1</v>
      </c>
      <c r="J1971" s="5">
        <f t="shared" si="333"/>
        <v>2022</v>
      </c>
      <c r="K1971" s="5">
        <f t="shared" si="334"/>
        <v>8</v>
      </c>
      <c r="L1971" s="7">
        <f t="shared" si="335"/>
        <v>44569</v>
      </c>
      <c r="M1971" s="5" t="s">
        <v>2402</v>
      </c>
      <c r="R1971" s="5" t="s">
        <v>763</v>
      </c>
      <c r="S1971" s="5" t="s">
        <v>764</v>
      </c>
      <c r="T1971" s="5" t="s">
        <v>763</v>
      </c>
      <c r="U1971" s="5" t="s">
        <v>967</v>
      </c>
      <c r="V1971" s="5" t="str">
        <f t="shared" si="336"/>
        <v>vargas tarrillo arsenio</v>
      </c>
      <c r="W1971" s="5" t="str">
        <f t="shared" si="337"/>
        <v>VARGAS TARRILLO ARSENIO</v>
      </c>
      <c r="X1971" s="5" t="str">
        <f t="shared" si="338"/>
        <v>Vargas Tarrillo Arsenio</v>
      </c>
      <c r="Y1971" s="5">
        <v>10414778106</v>
      </c>
      <c r="Z1971" s="5" t="s">
        <v>34</v>
      </c>
      <c r="AA1971" s="5" t="s">
        <v>35</v>
      </c>
      <c r="AD1971" s="5" t="s">
        <v>36</v>
      </c>
      <c r="AE1971" s="5">
        <v>84.75</v>
      </c>
      <c r="AF1971" s="5">
        <v>0</v>
      </c>
      <c r="AG1971" s="5">
        <v>15.25</v>
      </c>
      <c r="AH1971" s="5">
        <f t="shared" si="339"/>
        <v>100</v>
      </c>
    </row>
    <row r="1972" spans="1:34" x14ac:dyDescent="0.25">
      <c r="A1972" s="5">
        <v>1957</v>
      </c>
      <c r="B1972" s="5" t="s">
        <v>49</v>
      </c>
      <c r="C1972" s="5" t="s">
        <v>38</v>
      </c>
      <c r="D1972" s="5" t="s">
        <v>2413</v>
      </c>
      <c r="E1972" s="15" t="str">
        <f t="shared" si="340"/>
        <v>F003</v>
      </c>
      <c r="F1972" s="15" t="str">
        <f t="shared" si="330"/>
        <v>2035</v>
      </c>
      <c r="G1972" s="15" t="str">
        <f t="shared" si="331"/>
        <v>3-2</v>
      </c>
      <c r="H1972" s="5" t="s">
        <v>2402</v>
      </c>
      <c r="I1972" s="5">
        <f t="shared" si="332"/>
        <v>1</v>
      </c>
      <c r="J1972" s="5">
        <f t="shared" si="333"/>
        <v>2022</v>
      </c>
      <c r="K1972" s="5">
        <f t="shared" si="334"/>
        <v>8</v>
      </c>
      <c r="L1972" s="7">
        <f t="shared" si="335"/>
        <v>44569</v>
      </c>
      <c r="M1972" s="5" t="s">
        <v>2402</v>
      </c>
      <c r="R1972" s="5" t="s">
        <v>41</v>
      </c>
      <c r="S1972" s="5" t="s">
        <v>40</v>
      </c>
      <c r="T1972" s="5" t="s">
        <v>41</v>
      </c>
      <c r="U1972" s="5" t="s">
        <v>1211</v>
      </c>
      <c r="V1972" s="5" t="str">
        <f t="shared" si="336"/>
        <v>montalvo torres felipe jesus</v>
      </c>
      <c r="W1972" s="5" t="str">
        <f t="shared" si="337"/>
        <v>MONTALVO TORRES FELIPE JESUS</v>
      </c>
      <c r="X1972" s="5" t="str">
        <f t="shared" si="338"/>
        <v>Montalvo Torres Felipe Jesus</v>
      </c>
      <c r="Y1972" s="5">
        <v>10164132736</v>
      </c>
      <c r="Z1972" s="5" t="s">
        <v>34</v>
      </c>
      <c r="AA1972" s="5" t="s">
        <v>35</v>
      </c>
      <c r="AD1972" s="5" t="s">
        <v>36</v>
      </c>
      <c r="AE1972" s="5">
        <v>84.75</v>
      </c>
      <c r="AF1972" s="5">
        <v>0</v>
      </c>
      <c r="AG1972" s="5">
        <v>15.25</v>
      </c>
      <c r="AH1972" s="5">
        <f t="shared" si="339"/>
        <v>100</v>
      </c>
    </row>
    <row r="1973" spans="1:34" x14ac:dyDescent="0.25">
      <c r="A1973" s="5">
        <v>1958</v>
      </c>
      <c r="B1973" s="5" t="s">
        <v>29</v>
      </c>
      <c r="C1973" s="5" t="s">
        <v>30</v>
      </c>
      <c r="D1973" s="5" t="s">
        <v>2414</v>
      </c>
      <c r="E1973" s="15" t="str">
        <f t="shared" si="340"/>
        <v>B001</v>
      </c>
      <c r="F1973" s="15" t="str">
        <f t="shared" si="330"/>
        <v>16809</v>
      </c>
      <c r="G1973" s="15" t="str">
        <f t="shared" si="331"/>
        <v>1-1</v>
      </c>
      <c r="H1973" s="5" t="s">
        <v>2402</v>
      </c>
      <c r="I1973" s="5">
        <f t="shared" si="332"/>
        <v>1</v>
      </c>
      <c r="J1973" s="5">
        <f t="shared" si="333"/>
        <v>2022</v>
      </c>
      <c r="K1973" s="5">
        <f t="shared" si="334"/>
        <v>8</v>
      </c>
      <c r="L1973" s="7">
        <f t="shared" si="335"/>
        <v>44569</v>
      </c>
      <c r="M1973" s="5" t="s">
        <v>2402</v>
      </c>
      <c r="U1973" s="5" t="s">
        <v>33</v>
      </c>
      <c r="V1973" s="5" t="str">
        <f t="shared" si="336"/>
        <v>clientes - varios</v>
      </c>
      <c r="W1973" s="5" t="str">
        <f t="shared" si="337"/>
        <v>CLIENTES - VARIOS</v>
      </c>
      <c r="X1973" s="5" t="str">
        <f t="shared" si="338"/>
        <v>Clientes - Varios</v>
      </c>
      <c r="Y1973" s="5">
        <v>99999999</v>
      </c>
      <c r="Z1973" s="5" t="s">
        <v>34</v>
      </c>
      <c r="AA1973" s="5" t="s">
        <v>35</v>
      </c>
      <c r="AD1973" s="5" t="s">
        <v>36</v>
      </c>
      <c r="AE1973" s="5">
        <v>84.75</v>
      </c>
      <c r="AF1973" s="5">
        <v>0</v>
      </c>
      <c r="AG1973" s="5">
        <v>15.25</v>
      </c>
      <c r="AH1973" s="5">
        <f t="shared" si="339"/>
        <v>100</v>
      </c>
    </row>
    <row r="1974" spans="1:34" x14ac:dyDescent="0.25">
      <c r="A1974" s="5">
        <v>1959</v>
      </c>
      <c r="B1974" s="5" t="s">
        <v>29</v>
      </c>
      <c r="C1974" s="5" t="s">
        <v>38</v>
      </c>
      <c r="D1974" s="5" t="s">
        <v>2415</v>
      </c>
      <c r="E1974" s="15" t="str">
        <f t="shared" si="340"/>
        <v>F001</v>
      </c>
      <c r="F1974" s="15" t="str">
        <f t="shared" si="330"/>
        <v>8066</v>
      </c>
      <c r="G1974" s="15" t="str">
        <f t="shared" si="331"/>
        <v>1-8</v>
      </c>
      <c r="H1974" s="5" t="s">
        <v>2402</v>
      </c>
      <c r="I1974" s="5">
        <f t="shared" si="332"/>
        <v>1</v>
      </c>
      <c r="J1974" s="5">
        <f t="shared" si="333"/>
        <v>2022</v>
      </c>
      <c r="K1974" s="5">
        <f t="shared" si="334"/>
        <v>8</v>
      </c>
      <c r="L1974" s="7">
        <f t="shared" si="335"/>
        <v>44569</v>
      </c>
      <c r="M1974" s="5" t="s">
        <v>2402</v>
      </c>
      <c r="R1974" s="5" t="s">
        <v>469</v>
      </c>
      <c r="S1974" s="5" t="s">
        <v>61</v>
      </c>
      <c r="T1974" s="5" t="s">
        <v>469</v>
      </c>
      <c r="U1974" s="5" t="s">
        <v>470</v>
      </c>
      <c r="V1974" s="5" t="str">
        <f t="shared" si="336"/>
        <v>e.y.n.c.contratistas generales e.i.r.l.</v>
      </c>
      <c r="W1974" s="5" t="str">
        <f t="shared" si="337"/>
        <v>E.Y.N.C.CONTRATISTAS GENERALES E.I.R.L.</v>
      </c>
      <c r="X1974" s="5" t="str">
        <f t="shared" si="338"/>
        <v>E.Y.N.C.Contratistas Generales E.I.R.L.</v>
      </c>
      <c r="Y1974" s="5">
        <v>20491842122</v>
      </c>
      <c r="Z1974" s="5" t="s">
        <v>34</v>
      </c>
      <c r="AA1974" s="5" t="s">
        <v>35</v>
      </c>
      <c r="AD1974" s="5" t="s">
        <v>36</v>
      </c>
      <c r="AE1974" s="5">
        <v>84.75</v>
      </c>
      <c r="AF1974" s="5">
        <v>0</v>
      </c>
      <c r="AG1974" s="5">
        <v>15.25</v>
      </c>
      <c r="AH1974" s="5">
        <f t="shared" si="339"/>
        <v>100</v>
      </c>
    </row>
    <row r="1975" spans="1:34" x14ac:dyDescent="0.25">
      <c r="A1975" s="5">
        <v>1960</v>
      </c>
      <c r="B1975" s="5" t="s">
        <v>55</v>
      </c>
      <c r="C1975" s="5" t="s">
        <v>38</v>
      </c>
      <c r="D1975" s="5" t="s">
        <v>2416</v>
      </c>
      <c r="E1975" s="15" t="str">
        <f t="shared" si="340"/>
        <v>F002</v>
      </c>
      <c r="F1975" s="15" t="str">
        <f t="shared" si="330"/>
        <v>3425</v>
      </c>
      <c r="G1975" s="15" t="str">
        <f t="shared" si="331"/>
        <v>2-3</v>
      </c>
      <c r="H1975" s="5" t="s">
        <v>2402</v>
      </c>
      <c r="I1975" s="5">
        <f t="shared" si="332"/>
        <v>1</v>
      </c>
      <c r="J1975" s="5">
        <f t="shared" si="333"/>
        <v>2022</v>
      </c>
      <c r="K1975" s="5">
        <f t="shared" si="334"/>
        <v>8</v>
      </c>
      <c r="L1975" s="7">
        <f t="shared" si="335"/>
        <v>44569</v>
      </c>
      <c r="M1975" s="5" t="s">
        <v>2402</v>
      </c>
      <c r="R1975" s="5" t="s">
        <v>41</v>
      </c>
      <c r="S1975" s="5" t="s">
        <v>40</v>
      </c>
      <c r="T1975" s="5" t="s">
        <v>41</v>
      </c>
      <c r="U1975" s="5" t="s">
        <v>1437</v>
      </c>
      <c r="V1975" s="5" t="str">
        <f t="shared" si="336"/>
        <v>alvarado silva walter cruz</v>
      </c>
      <c r="W1975" s="5" t="str">
        <f t="shared" si="337"/>
        <v>ALVARADO SILVA WALTER CRUZ</v>
      </c>
      <c r="X1975" s="5" t="str">
        <f t="shared" si="338"/>
        <v>Alvarado Silva Walter Cruz</v>
      </c>
      <c r="Y1975" s="5">
        <v>10176364764</v>
      </c>
      <c r="Z1975" s="5" t="s">
        <v>34</v>
      </c>
      <c r="AA1975" s="5" t="s">
        <v>35</v>
      </c>
      <c r="AD1975" s="5" t="s">
        <v>36</v>
      </c>
      <c r="AE1975" s="5">
        <v>42.37</v>
      </c>
      <c r="AF1975" s="5">
        <v>0</v>
      </c>
      <c r="AG1975" s="5">
        <v>7.63</v>
      </c>
      <c r="AH1975" s="5">
        <f t="shared" si="339"/>
        <v>50</v>
      </c>
    </row>
    <row r="1976" spans="1:34" x14ac:dyDescent="0.25">
      <c r="A1976" s="5">
        <v>1961</v>
      </c>
      <c r="B1976" s="5" t="s">
        <v>29</v>
      </c>
      <c r="C1976" s="5" t="s">
        <v>38</v>
      </c>
      <c r="D1976" s="5" t="s">
        <v>2417</v>
      </c>
      <c r="E1976" s="15" t="str">
        <f t="shared" si="340"/>
        <v>F001</v>
      </c>
      <c r="F1976" s="15" t="str">
        <f t="shared" si="330"/>
        <v>8065</v>
      </c>
      <c r="G1976" s="15" t="str">
        <f t="shared" si="331"/>
        <v>1-8</v>
      </c>
      <c r="H1976" s="5" t="s">
        <v>2402</v>
      </c>
      <c r="I1976" s="5">
        <f t="shared" si="332"/>
        <v>1</v>
      </c>
      <c r="J1976" s="5">
        <f t="shared" si="333"/>
        <v>2022</v>
      </c>
      <c r="K1976" s="5">
        <f t="shared" si="334"/>
        <v>8</v>
      </c>
      <c r="L1976" s="7">
        <f t="shared" si="335"/>
        <v>44569</v>
      </c>
      <c r="M1976" s="5" t="s">
        <v>2402</v>
      </c>
      <c r="R1976" s="5" t="s">
        <v>1758</v>
      </c>
      <c r="S1976" s="5" t="s">
        <v>168</v>
      </c>
      <c r="T1976" s="5" t="s">
        <v>169</v>
      </c>
      <c r="U1976" s="5" t="s">
        <v>1759</v>
      </c>
      <c r="V1976" s="5" t="str">
        <f t="shared" si="336"/>
        <v>corporacion la perla del pacifico s.a.c.</v>
      </c>
      <c r="W1976" s="5" t="str">
        <f t="shared" si="337"/>
        <v>CORPORACION LA PERLA DEL PACIFICO S.A.C.</v>
      </c>
      <c r="X1976" s="5" t="str">
        <f t="shared" si="338"/>
        <v>Corporacion La Perla Del Pacifico S.A.C.</v>
      </c>
      <c r="Y1976" s="5">
        <v>20551805043</v>
      </c>
      <c r="Z1976" s="5" t="s">
        <v>34</v>
      </c>
      <c r="AA1976" s="5" t="s">
        <v>35</v>
      </c>
      <c r="AD1976" s="5" t="s">
        <v>36</v>
      </c>
      <c r="AE1976" s="5">
        <v>238.98</v>
      </c>
      <c r="AF1976" s="5">
        <v>0</v>
      </c>
      <c r="AG1976" s="5">
        <v>43.02</v>
      </c>
      <c r="AH1976" s="5">
        <f t="shared" si="339"/>
        <v>282</v>
      </c>
    </row>
    <row r="1977" spans="1:34" x14ac:dyDescent="0.25">
      <c r="A1977" s="5">
        <v>1962</v>
      </c>
      <c r="B1977" s="5" t="s">
        <v>29</v>
      </c>
      <c r="C1977" s="5" t="s">
        <v>30</v>
      </c>
      <c r="D1977" s="5" t="s">
        <v>2418</v>
      </c>
      <c r="E1977" s="15" t="str">
        <f t="shared" si="340"/>
        <v>B001</v>
      </c>
      <c r="F1977" s="15" t="str">
        <f t="shared" si="330"/>
        <v>16808</v>
      </c>
      <c r="G1977" s="15" t="str">
        <f t="shared" si="331"/>
        <v>1-1</v>
      </c>
      <c r="H1977" s="5" t="s">
        <v>2402</v>
      </c>
      <c r="I1977" s="5">
        <f t="shared" si="332"/>
        <v>1</v>
      </c>
      <c r="J1977" s="5">
        <f t="shared" si="333"/>
        <v>2022</v>
      </c>
      <c r="K1977" s="5">
        <f t="shared" si="334"/>
        <v>8</v>
      </c>
      <c r="L1977" s="7">
        <f t="shared" si="335"/>
        <v>44569</v>
      </c>
      <c r="M1977" s="5" t="s">
        <v>2402</v>
      </c>
      <c r="U1977" s="5" t="s">
        <v>33</v>
      </c>
      <c r="V1977" s="5" t="str">
        <f t="shared" si="336"/>
        <v>clientes - varios</v>
      </c>
      <c r="W1977" s="5" t="str">
        <f t="shared" si="337"/>
        <v>CLIENTES - VARIOS</v>
      </c>
      <c r="X1977" s="5" t="str">
        <f t="shared" si="338"/>
        <v>Clientes - Varios</v>
      </c>
      <c r="Y1977" s="5">
        <v>99999999</v>
      </c>
      <c r="Z1977" s="5" t="s">
        <v>34</v>
      </c>
      <c r="AA1977" s="5" t="s">
        <v>35</v>
      </c>
      <c r="AD1977" s="5" t="s">
        <v>36</v>
      </c>
      <c r="AE1977" s="5">
        <v>42.37</v>
      </c>
      <c r="AF1977" s="5">
        <v>0</v>
      </c>
      <c r="AG1977" s="5">
        <v>7.63</v>
      </c>
      <c r="AH1977" s="5">
        <f t="shared" si="339"/>
        <v>50</v>
      </c>
    </row>
    <row r="1978" spans="1:34" x14ac:dyDescent="0.25">
      <c r="A1978" s="5">
        <v>1963</v>
      </c>
      <c r="B1978" s="5" t="s">
        <v>29</v>
      </c>
      <c r="C1978" s="5" t="s">
        <v>38</v>
      </c>
      <c r="D1978" s="5" t="s">
        <v>2419</v>
      </c>
      <c r="E1978" s="15" t="str">
        <f t="shared" si="340"/>
        <v>F001</v>
      </c>
      <c r="F1978" s="15" t="str">
        <f t="shared" si="330"/>
        <v>8064</v>
      </c>
      <c r="G1978" s="15" t="str">
        <f t="shared" si="331"/>
        <v>1-8</v>
      </c>
      <c r="H1978" s="5" t="s">
        <v>2402</v>
      </c>
      <c r="I1978" s="5">
        <f t="shared" si="332"/>
        <v>1</v>
      </c>
      <c r="J1978" s="5">
        <f t="shared" si="333"/>
        <v>2022</v>
      </c>
      <c r="K1978" s="5">
        <f t="shared" si="334"/>
        <v>8</v>
      </c>
      <c r="L1978" s="7">
        <f t="shared" si="335"/>
        <v>44569</v>
      </c>
      <c r="M1978" s="5" t="s">
        <v>2402</v>
      </c>
      <c r="R1978" s="5" t="s">
        <v>395</v>
      </c>
      <c r="S1978" s="5" t="s">
        <v>168</v>
      </c>
      <c r="T1978" s="5" t="s">
        <v>169</v>
      </c>
      <c r="U1978" s="5" t="s">
        <v>396</v>
      </c>
      <c r="V1978" s="5" t="str">
        <f t="shared" si="336"/>
        <v>transportes pasamayo s r ltda</v>
      </c>
      <c r="W1978" s="5" t="str">
        <f t="shared" si="337"/>
        <v>TRANSPORTES PASAMAYO S R LTDA</v>
      </c>
      <c r="X1978" s="5" t="str">
        <f t="shared" si="338"/>
        <v>Transportes Pasamayo S R Ltda</v>
      </c>
      <c r="Y1978" s="5">
        <v>20225171719</v>
      </c>
      <c r="Z1978" s="5" t="s">
        <v>34</v>
      </c>
      <c r="AA1978" s="5" t="s">
        <v>35</v>
      </c>
      <c r="AD1978" s="5" t="s">
        <v>36</v>
      </c>
      <c r="AE1978" s="5">
        <v>161.02000000000001</v>
      </c>
      <c r="AF1978" s="5">
        <v>0</v>
      </c>
      <c r="AG1978" s="5">
        <v>28.98</v>
      </c>
      <c r="AH1978" s="5">
        <f t="shared" si="339"/>
        <v>190</v>
      </c>
    </row>
    <row r="1979" spans="1:34" x14ac:dyDescent="0.25">
      <c r="A1979" s="5">
        <v>1964</v>
      </c>
      <c r="B1979" s="5" t="s">
        <v>29</v>
      </c>
      <c r="C1979" s="5" t="s">
        <v>38</v>
      </c>
      <c r="D1979" s="5" t="s">
        <v>2420</v>
      </c>
      <c r="E1979" s="15" t="str">
        <f t="shared" si="340"/>
        <v>F001</v>
      </c>
      <c r="F1979" s="15" t="str">
        <f t="shared" si="330"/>
        <v>8063</v>
      </c>
      <c r="G1979" s="15" t="str">
        <f t="shared" si="331"/>
        <v>1-8</v>
      </c>
      <c r="H1979" s="5" t="s">
        <v>2402</v>
      </c>
      <c r="I1979" s="5">
        <f t="shared" si="332"/>
        <v>1</v>
      </c>
      <c r="J1979" s="5">
        <f t="shared" si="333"/>
        <v>2022</v>
      </c>
      <c r="K1979" s="5">
        <f t="shared" si="334"/>
        <v>8</v>
      </c>
      <c r="L1979" s="7">
        <f t="shared" si="335"/>
        <v>44569</v>
      </c>
      <c r="M1979" s="5" t="s">
        <v>2402</v>
      </c>
      <c r="S1979" s="5" t="s">
        <v>40</v>
      </c>
      <c r="T1979" s="5" t="s">
        <v>41</v>
      </c>
      <c r="U1979" s="5" t="s">
        <v>83</v>
      </c>
      <c r="V1979" s="5" t="str">
        <f t="shared" si="336"/>
        <v>sosa pagaza elias fernando</v>
      </c>
      <c r="W1979" s="5" t="str">
        <f t="shared" si="337"/>
        <v>SOSA PAGAZA ELIAS FERNANDO</v>
      </c>
      <c r="X1979" s="5" t="str">
        <f t="shared" si="338"/>
        <v>Sosa Pagaza Elias Fernando</v>
      </c>
      <c r="Y1979" s="5">
        <v>10000974787</v>
      </c>
      <c r="Z1979" s="5" t="s">
        <v>34</v>
      </c>
      <c r="AA1979" s="5" t="s">
        <v>35</v>
      </c>
      <c r="AD1979" s="5" t="s">
        <v>36</v>
      </c>
      <c r="AE1979" s="5">
        <v>391.53</v>
      </c>
      <c r="AF1979" s="5">
        <v>0</v>
      </c>
      <c r="AG1979" s="5">
        <v>70.47</v>
      </c>
      <c r="AH1979" s="5">
        <f t="shared" si="339"/>
        <v>462</v>
      </c>
    </row>
    <row r="1980" spans="1:34" x14ac:dyDescent="0.25">
      <c r="A1980" s="5">
        <v>1965</v>
      </c>
      <c r="B1980" s="5" t="s">
        <v>29</v>
      </c>
      <c r="C1980" s="5" t="s">
        <v>38</v>
      </c>
      <c r="D1980" s="5" t="s">
        <v>2421</v>
      </c>
      <c r="E1980" s="15" t="str">
        <f t="shared" si="340"/>
        <v>F001</v>
      </c>
      <c r="F1980" s="15" t="str">
        <f t="shared" si="330"/>
        <v>8062</v>
      </c>
      <c r="G1980" s="15" t="str">
        <f t="shared" si="331"/>
        <v>1-8</v>
      </c>
      <c r="H1980" s="5" t="s">
        <v>2422</v>
      </c>
      <c r="I1980" s="5">
        <f t="shared" si="332"/>
        <v>1</v>
      </c>
      <c r="J1980" s="5">
        <f t="shared" si="333"/>
        <v>2022</v>
      </c>
      <c r="K1980" s="5">
        <f t="shared" si="334"/>
        <v>7</v>
      </c>
      <c r="L1980" s="7">
        <f t="shared" si="335"/>
        <v>44568</v>
      </c>
      <c r="M1980" s="5" t="s">
        <v>2422</v>
      </c>
      <c r="R1980" s="5" t="s">
        <v>169</v>
      </c>
      <c r="S1980" s="5" t="s">
        <v>168</v>
      </c>
      <c r="T1980" s="5" t="s">
        <v>169</v>
      </c>
      <c r="U1980" s="5" t="s">
        <v>328</v>
      </c>
      <c r="V1980" s="5" t="str">
        <f t="shared" si="336"/>
        <v>empresa de transporte delgado rodriguez sociedad anonima cerrada</v>
      </c>
      <c r="W1980" s="5" t="str">
        <f t="shared" si="337"/>
        <v>EMPRESA DE TRANSPORTE DELGADO RODRIGUEZ SOCIEDAD ANONIMA CERRADA</v>
      </c>
      <c r="X1980" s="5" t="str">
        <f t="shared" si="338"/>
        <v>Empresa De Transporte Delgado Rodriguez Sociedad Anonima Cerrada</v>
      </c>
      <c r="Y1980" s="5">
        <v>20524458501</v>
      </c>
      <c r="Z1980" s="5" t="s">
        <v>34</v>
      </c>
      <c r="AA1980" s="5" t="s">
        <v>35</v>
      </c>
      <c r="AD1980" s="5" t="s">
        <v>36</v>
      </c>
      <c r="AE1980" s="5">
        <v>1101.7</v>
      </c>
      <c r="AF1980" s="5">
        <v>0</v>
      </c>
      <c r="AG1980" s="5">
        <v>198.31</v>
      </c>
      <c r="AH1980" s="5">
        <f t="shared" si="339"/>
        <v>1300.01</v>
      </c>
    </row>
    <row r="1981" spans="1:34" x14ac:dyDescent="0.25">
      <c r="A1981" s="5">
        <v>1966</v>
      </c>
      <c r="B1981" s="5" t="s">
        <v>29</v>
      </c>
      <c r="C1981" s="5" t="s">
        <v>38</v>
      </c>
      <c r="D1981" s="5" t="s">
        <v>2423</v>
      </c>
      <c r="E1981" s="15" t="str">
        <f t="shared" si="340"/>
        <v>F001</v>
      </c>
      <c r="F1981" s="15" t="str">
        <f t="shared" si="330"/>
        <v>8061</v>
      </c>
      <c r="G1981" s="15" t="str">
        <f t="shared" si="331"/>
        <v>1-8</v>
      </c>
      <c r="H1981" s="5" t="s">
        <v>2422</v>
      </c>
      <c r="I1981" s="5">
        <f t="shared" si="332"/>
        <v>1</v>
      </c>
      <c r="J1981" s="5">
        <f t="shared" si="333"/>
        <v>2022</v>
      </c>
      <c r="K1981" s="5">
        <f t="shared" si="334"/>
        <v>7</v>
      </c>
      <c r="L1981" s="7">
        <f t="shared" si="335"/>
        <v>44568</v>
      </c>
      <c r="M1981" s="5" t="s">
        <v>2422</v>
      </c>
      <c r="R1981" s="5" t="s">
        <v>66</v>
      </c>
      <c r="S1981" s="5" t="s">
        <v>40</v>
      </c>
      <c r="T1981" s="5" t="s">
        <v>41</v>
      </c>
      <c r="U1981" s="5" t="s">
        <v>2424</v>
      </c>
      <c r="V1981" s="5" t="str">
        <f t="shared" si="336"/>
        <v>proyectos y ejecuciones peru s.a.c .</v>
      </c>
      <c r="W1981" s="5" t="str">
        <f t="shared" si="337"/>
        <v>PROYECTOS Y EJECUCIONES PERU S.A.C .</v>
      </c>
      <c r="X1981" s="5" t="str">
        <f t="shared" si="338"/>
        <v>Proyectos Y Ejecuciones Peru S.A.C .</v>
      </c>
      <c r="Y1981" s="5">
        <v>20608145631</v>
      </c>
      <c r="Z1981" s="5" t="s">
        <v>34</v>
      </c>
      <c r="AA1981" s="5" t="s">
        <v>35</v>
      </c>
      <c r="AD1981" s="5" t="s">
        <v>36</v>
      </c>
      <c r="AE1981" s="5">
        <v>155.16999999999999</v>
      </c>
      <c r="AF1981" s="5">
        <v>0</v>
      </c>
      <c r="AG1981" s="5">
        <v>27.93</v>
      </c>
      <c r="AH1981" s="5">
        <f t="shared" si="339"/>
        <v>183.1</v>
      </c>
    </row>
    <row r="1982" spans="1:34" x14ac:dyDescent="0.25">
      <c r="A1982" s="5">
        <v>1967</v>
      </c>
      <c r="B1982" s="5" t="s">
        <v>29</v>
      </c>
      <c r="C1982" s="5" t="s">
        <v>30</v>
      </c>
      <c r="D1982" s="5" t="s">
        <v>2425</v>
      </c>
      <c r="E1982" s="15" t="str">
        <f t="shared" si="340"/>
        <v>B001</v>
      </c>
      <c r="F1982" s="15" t="str">
        <f t="shared" si="330"/>
        <v>16807</v>
      </c>
      <c r="G1982" s="15" t="str">
        <f t="shared" si="331"/>
        <v>1-1</v>
      </c>
      <c r="H1982" s="5" t="s">
        <v>2422</v>
      </c>
      <c r="I1982" s="5">
        <f t="shared" si="332"/>
        <v>1</v>
      </c>
      <c r="J1982" s="5">
        <f t="shared" si="333"/>
        <v>2022</v>
      </c>
      <c r="K1982" s="5">
        <f t="shared" si="334"/>
        <v>7</v>
      </c>
      <c r="L1982" s="7">
        <f t="shared" si="335"/>
        <v>44568</v>
      </c>
      <c r="M1982" s="5" t="s">
        <v>2422</v>
      </c>
      <c r="U1982" s="5" t="s">
        <v>33</v>
      </c>
      <c r="V1982" s="5" t="str">
        <f t="shared" si="336"/>
        <v>clientes - varios</v>
      </c>
      <c r="W1982" s="5" t="str">
        <f t="shared" si="337"/>
        <v>CLIENTES - VARIOS</v>
      </c>
      <c r="X1982" s="5" t="str">
        <f t="shared" si="338"/>
        <v>Clientes - Varios</v>
      </c>
      <c r="Y1982" s="5">
        <v>99999999</v>
      </c>
      <c r="Z1982" s="5" t="s">
        <v>34</v>
      </c>
      <c r="AA1982" s="5" t="s">
        <v>35</v>
      </c>
      <c r="AD1982" s="5" t="s">
        <v>36</v>
      </c>
      <c r="AE1982" s="5">
        <v>169.49</v>
      </c>
      <c r="AF1982" s="5">
        <v>0</v>
      </c>
      <c r="AG1982" s="5">
        <v>30.51</v>
      </c>
      <c r="AH1982" s="5">
        <f t="shared" si="339"/>
        <v>200</v>
      </c>
    </row>
    <row r="1983" spans="1:34" x14ac:dyDescent="0.25">
      <c r="A1983" s="5">
        <v>1968</v>
      </c>
      <c r="B1983" s="5" t="s">
        <v>49</v>
      </c>
      <c r="C1983" s="5" t="s">
        <v>30</v>
      </c>
      <c r="D1983" s="5" t="s">
        <v>2426</v>
      </c>
      <c r="E1983" s="15" t="str">
        <f t="shared" si="340"/>
        <v>B003</v>
      </c>
      <c r="F1983" s="15" t="str">
        <f t="shared" si="330"/>
        <v>12281</v>
      </c>
      <c r="G1983" s="15" t="str">
        <f t="shared" si="331"/>
        <v>3-1</v>
      </c>
      <c r="H1983" s="5" t="s">
        <v>2422</v>
      </c>
      <c r="I1983" s="5">
        <f t="shared" si="332"/>
        <v>1</v>
      </c>
      <c r="J1983" s="5">
        <f t="shared" si="333"/>
        <v>2022</v>
      </c>
      <c r="K1983" s="5">
        <f t="shared" si="334"/>
        <v>7</v>
      </c>
      <c r="L1983" s="7">
        <f t="shared" si="335"/>
        <v>44568</v>
      </c>
      <c r="M1983" s="5" t="s">
        <v>2422</v>
      </c>
      <c r="U1983" s="5" t="s">
        <v>33</v>
      </c>
      <c r="V1983" s="5" t="str">
        <f t="shared" si="336"/>
        <v>clientes - varios</v>
      </c>
      <c r="W1983" s="5" t="str">
        <f t="shared" si="337"/>
        <v>CLIENTES - VARIOS</v>
      </c>
      <c r="X1983" s="5" t="str">
        <f t="shared" si="338"/>
        <v>Clientes - Varios</v>
      </c>
      <c r="Y1983" s="5">
        <v>99999999</v>
      </c>
      <c r="Z1983" s="5" t="s">
        <v>34</v>
      </c>
      <c r="AA1983" s="5" t="s">
        <v>35</v>
      </c>
      <c r="AD1983" s="5" t="s">
        <v>36</v>
      </c>
      <c r="AE1983" s="5">
        <v>65.680000000000007</v>
      </c>
      <c r="AF1983" s="5">
        <v>0</v>
      </c>
      <c r="AG1983" s="5">
        <v>11.82</v>
      </c>
      <c r="AH1983" s="5">
        <f t="shared" si="339"/>
        <v>77.5</v>
      </c>
    </row>
    <row r="1984" spans="1:34" x14ac:dyDescent="0.25">
      <c r="A1984" s="5">
        <v>1969</v>
      </c>
      <c r="B1984" s="5" t="s">
        <v>29</v>
      </c>
      <c r="C1984" s="5" t="s">
        <v>38</v>
      </c>
      <c r="D1984" s="5" t="s">
        <v>2427</v>
      </c>
      <c r="E1984" s="15" t="str">
        <f t="shared" si="340"/>
        <v>F001</v>
      </c>
      <c r="F1984" s="15" t="str">
        <f t="shared" si="330"/>
        <v>8060</v>
      </c>
      <c r="G1984" s="15" t="str">
        <f t="shared" si="331"/>
        <v>1-8</v>
      </c>
      <c r="H1984" s="5" t="s">
        <v>2422</v>
      </c>
      <c r="I1984" s="5">
        <f t="shared" si="332"/>
        <v>1</v>
      </c>
      <c r="J1984" s="5">
        <f t="shared" si="333"/>
        <v>2022</v>
      </c>
      <c r="K1984" s="5">
        <f t="shared" si="334"/>
        <v>7</v>
      </c>
      <c r="L1984" s="7">
        <f t="shared" si="335"/>
        <v>44568</v>
      </c>
      <c r="M1984" s="5" t="s">
        <v>2422</v>
      </c>
      <c r="R1984" s="5" t="s">
        <v>92</v>
      </c>
      <c r="S1984" s="5" t="s">
        <v>40</v>
      </c>
      <c r="T1984" s="5" t="s">
        <v>41</v>
      </c>
      <c r="U1984" s="5" t="s">
        <v>200</v>
      </c>
      <c r="V1984" s="5" t="str">
        <f t="shared" si="336"/>
        <v>rodrigo vasquez jesus juan jose</v>
      </c>
      <c r="W1984" s="5" t="str">
        <f t="shared" si="337"/>
        <v>RODRIGO VASQUEZ JESUS JUAN JOSE</v>
      </c>
      <c r="X1984" s="5" t="str">
        <f t="shared" si="338"/>
        <v>Rodrigo Vasquez Jesus Juan Jose</v>
      </c>
      <c r="Y1984" s="5">
        <v>10471184506</v>
      </c>
      <c r="Z1984" s="5" t="s">
        <v>34</v>
      </c>
      <c r="AA1984" s="5" t="s">
        <v>35</v>
      </c>
      <c r="AD1984" s="5" t="s">
        <v>36</v>
      </c>
      <c r="AE1984" s="5">
        <v>76.27</v>
      </c>
      <c r="AF1984" s="5">
        <v>0</v>
      </c>
      <c r="AG1984" s="5">
        <v>13.73</v>
      </c>
      <c r="AH1984" s="5">
        <f t="shared" si="339"/>
        <v>90</v>
      </c>
    </row>
    <row r="1985" spans="1:34" x14ac:dyDescent="0.25">
      <c r="A1985" s="5">
        <v>1970</v>
      </c>
      <c r="B1985" s="5" t="s">
        <v>29</v>
      </c>
      <c r="C1985" s="5" t="s">
        <v>30</v>
      </c>
      <c r="D1985" s="5" t="s">
        <v>2428</v>
      </c>
      <c r="E1985" s="15" t="str">
        <f t="shared" si="340"/>
        <v>B001</v>
      </c>
      <c r="F1985" s="15" t="str">
        <f t="shared" si="330"/>
        <v>16806</v>
      </c>
      <c r="G1985" s="15" t="str">
        <f t="shared" si="331"/>
        <v>1-1</v>
      </c>
      <c r="H1985" s="5" t="s">
        <v>2422</v>
      </c>
      <c r="I1985" s="5">
        <f t="shared" si="332"/>
        <v>1</v>
      </c>
      <c r="J1985" s="5">
        <f t="shared" si="333"/>
        <v>2022</v>
      </c>
      <c r="K1985" s="5">
        <f t="shared" si="334"/>
        <v>7</v>
      </c>
      <c r="L1985" s="7">
        <f t="shared" si="335"/>
        <v>44568</v>
      </c>
      <c r="M1985" s="5" t="s">
        <v>2422</v>
      </c>
      <c r="U1985" s="5" t="s">
        <v>33</v>
      </c>
      <c r="V1985" s="5" t="str">
        <f t="shared" si="336"/>
        <v>clientes - varios</v>
      </c>
      <c r="W1985" s="5" t="str">
        <f t="shared" si="337"/>
        <v>CLIENTES - VARIOS</v>
      </c>
      <c r="X1985" s="5" t="str">
        <f t="shared" si="338"/>
        <v>Clientes - Varios</v>
      </c>
      <c r="Y1985" s="5">
        <v>99999999</v>
      </c>
      <c r="Z1985" s="5" t="s">
        <v>34</v>
      </c>
      <c r="AA1985" s="5" t="s">
        <v>35</v>
      </c>
      <c r="AD1985" s="5" t="s">
        <v>36</v>
      </c>
      <c r="AE1985" s="5">
        <v>118.64</v>
      </c>
      <c r="AF1985" s="5">
        <v>0</v>
      </c>
      <c r="AG1985" s="5">
        <v>21.36</v>
      </c>
      <c r="AH1985" s="5">
        <f t="shared" si="339"/>
        <v>140</v>
      </c>
    </row>
    <row r="1986" spans="1:34" x14ac:dyDescent="0.25">
      <c r="A1986" s="5">
        <v>1971</v>
      </c>
      <c r="B1986" s="5" t="s">
        <v>29</v>
      </c>
      <c r="C1986" s="5" t="s">
        <v>30</v>
      </c>
      <c r="D1986" s="5" t="s">
        <v>2429</v>
      </c>
      <c r="E1986" s="15" t="str">
        <f t="shared" si="340"/>
        <v>B001</v>
      </c>
      <c r="F1986" s="15" t="str">
        <f t="shared" si="330"/>
        <v>16805</v>
      </c>
      <c r="G1986" s="15" t="str">
        <f t="shared" si="331"/>
        <v>1-1</v>
      </c>
      <c r="H1986" s="5" t="s">
        <v>2422</v>
      </c>
      <c r="I1986" s="5">
        <f t="shared" si="332"/>
        <v>1</v>
      </c>
      <c r="J1986" s="5">
        <f t="shared" si="333"/>
        <v>2022</v>
      </c>
      <c r="K1986" s="5">
        <f t="shared" si="334"/>
        <v>7</v>
      </c>
      <c r="L1986" s="7">
        <f t="shared" si="335"/>
        <v>44568</v>
      </c>
      <c r="M1986" s="5" t="s">
        <v>2422</v>
      </c>
      <c r="U1986" s="5" t="s">
        <v>33</v>
      </c>
      <c r="V1986" s="5" t="str">
        <f t="shared" si="336"/>
        <v>clientes - varios</v>
      </c>
      <c r="W1986" s="5" t="str">
        <f t="shared" si="337"/>
        <v>CLIENTES - VARIOS</v>
      </c>
      <c r="X1986" s="5" t="str">
        <f t="shared" si="338"/>
        <v>Clientes - Varios</v>
      </c>
      <c r="Y1986" s="5">
        <v>99999999</v>
      </c>
      <c r="Z1986" s="5" t="s">
        <v>34</v>
      </c>
      <c r="AA1986" s="5" t="s">
        <v>35</v>
      </c>
      <c r="AD1986" s="5" t="s">
        <v>36</v>
      </c>
      <c r="AE1986" s="5">
        <v>116.95</v>
      </c>
      <c r="AF1986" s="5">
        <v>0</v>
      </c>
      <c r="AG1986" s="5">
        <v>21.05</v>
      </c>
      <c r="AH1986" s="5">
        <f t="shared" si="339"/>
        <v>138</v>
      </c>
    </row>
    <row r="1987" spans="1:34" x14ac:dyDescent="0.25">
      <c r="A1987" s="5">
        <v>1972</v>
      </c>
      <c r="B1987" s="5" t="s">
        <v>29</v>
      </c>
      <c r="C1987" s="5" t="s">
        <v>30</v>
      </c>
      <c r="D1987" s="5" t="s">
        <v>2430</v>
      </c>
      <c r="E1987" s="15" t="str">
        <f t="shared" si="340"/>
        <v>B001</v>
      </c>
      <c r="F1987" s="15" t="str">
        <f t="shared" si="330"/>
        <v>16804</v>
      </c>
      <c r="G1987" s="15" t="str">
        <f t="shared" si="331"/>
        <v>1-1</v>
      </c>
      <c r="H1987" s="5" t="s">
        <v>2422</v>
      </c>
      <c r="I1987" s="5">
        <f t="shared" si="332"/>
        <v>1</v>
      </c>
      <c r="J1987" s="5">
        <f t="shared" si="333"/>
        <v>2022</v>
      </c>
      <c r="K1987" s="5">
        <f t="shared" si="334"/>
        <v>7</v>
      </c>
      <c r="L1987" s="7">
        <f t="shared" si="335"/>
        <v>44568</v>
      </c>
      <c r="M1987" s="5" t="s">
        <v>2422</v>
      </c>
      <c r="U1987" s="5" t="s">
        <v>33</v>
      </c>
      <c r="V1987" s="5" t="str">
        <f t="shared" si="336"/>
        <v>clientes - varios</v>
      </c>
      <c r="W1987" s="5" t="str">
        <f t="shared" si="337"/>
        <v>CLIENTES - VARIOS</v>
      </c>
      <c r="X1987" s="5" t="str">
        <f t="shared" si="338"/>
        <v>Clientes - Varios</v>
      </c>
      <c r="Y1987" s="5">
        <v>99999999</v>
      </c>
      <c r="Z1987" s="5" t="s">
        <v>34</v>
      </c>
      <c r="AA1987" s="5" t="s">
        <v>35</v>
      </c>
      <c r="AD1987" s="5" t="s">
        <v>36</v>
      </c>
      <c r="AE1987" s="5">
        <v>84.75</v>
      </c>
      <c r="AF1987" s="5">
        <v>0</v>
      </c>
      <c r="AG1987" s="5">
        <v>15.25</v>
      </c>
      <c r="AH1987" s="5">
        <f t="shared" si="339"/>
        <v>100</v>
      </c>
    </row>
    <row r="1988" spans="1:34" x14ac:dyDescent="0.25">
      <c r="A1988" s="5">
        <v>1973</v>
      </c>
      <c r="B1988" s="5" t="s">
        <v>29</v>
      </c>
      <c r="C1988" s="5" t="s">
        <v>30</v>
      </c>
      <c r="D1988" s="5" t="s">
        <v>2431</v>
      </c>
      <c r="E1988" s="15" t="str">
        <f t="shared" si="340"/>
        <v>B001</v>
      </c>
      <c r="F1988" s="15" t="str">
        <f t="shared" si="330"/>
        <v>16803</v>
      </c>
      <c r="G1988" s="15" t="str">
        <f t="shared" si="331"/>
        <v>1-1</v>
      </c>
      <c r="H1988" s="5" t="s">
        <v>2422</v>
      </c>
      <c r="I1988" s="5">
        <f t="shared" si="332"/>
        <v>1</v>
      </c>
      <c r="J1988" s="5">
        <f t="shared" si="333"/>
        <v>2022</v>
      </c>
      <c r="K1988" s="5">
        <f t="shared" si="334"/>
        <v>7</v>
      </c>
      <c r="L1988" s="7">
        <f t="shared" si="335"/>
        <v>44568</v>
      </c>
      <c r="M1988" s="5" t="s">
        <v>2422</v>
      </c>
      <c r="U1988" s="5" t="s">
        <v>33</v>
      </c>
      <c r="V1988" s="5" t="str">
        <f t="shared" si="336"/>
        <v>clientes - varios</v>
      </c>
      <c r="W1988" s="5" t="str">
        <f t="shared" si="337"/>
        <v>CLIENTES - VARIOS</v>
      </c>
      <c r="X1988" s="5" t="str">
        <f t="shared" si="338"/>
        <v>Clientes - Varios</v>
      </c>
      <c r="Y1988" s="5">
        <v>99999999</v>
      </c>
      <c r="Z1988" s="5" t="s">
        <v>34</v>
      </c>
      <c r="AA1988" s="5" t="s">
        <v>35</v>
      </c>
      <c r="AD1988" s="5" t="s">
        <v>36</v>
      </c>
      <c r="AE1988" s="5">
        <v>84.75</v>
      </c>
      <c r="AF1988" s="5">
        <v>0</v>
      </c>
      <c r="AG1988" s="5">
        <v>15.25</v>
      </c>
      <c r="AH1988" s="5">
        <f t="shared" si="339"/>
        <v>100</v>
      </c>
    </row>
    <row r="1989" spans="1:34" x14ac:dyDescent="0.25">
      <c r="A1989" s="5">
        <v>1974</v>
      </c>
      <c r="B1989" s="5" t="s">
        <v>29</v>
      </c>
      <c r="C1989" s="5" t="s">
        <v>30</v>
      </c>
      <c r="D1989" s="5" t="s">
        <v>2432</v>
      </c>
      <c r="E1989" s="15" t="str">
        <f t="shared" si="340"/>
        <v>B001</v>
      </c>
      <c r="F1989" s="15" t="str">
        <f t="shared" si="330"/>
        <v>16802</v>
      </c>
      <c r="G1989" s="15" t="str">
        <f t="shared" si="331"/>
        <v>1-1</v>
      </c>
      <c r="H1989" s="5" t="s">
        <v>2422</v>
      </c>
      <c r="I1989" s="5">
        <f t="shared" si="332"/>
        <v>1</v>
      </c>
      <c r="J1989" s="5">
        <f t="shared" si="333"/>
        <v>2022</v>
      </c>
      <c r="K1989" s="5">
        <f t="shared" si="334"/>
        <v>7</v>
      </c>
      <c r="L1989" s="7">
        <f t="shared" si="335"/>
        <v>44568</v>
      </c>
      <c r="M1989" s="5" t="s">
        <v>2422</v>
      </c>
      <c r="U1989" s="5" t="s">
        <v>33</v>
      </c>
      <c r="V1989" s="5" t="str">
        <f t="shared" si="336"/>
        <v>clientes - varios</v>
      </c>
      <c r="W1989" s="5" t="str">
        <f t="shared" si="337"/>
        <v>CLIENTES - VARIOS</v>
      </c>
      <c r="X1989" s="5" t="str">
        <f t="shared" si="338"/>
        <v>Clientes - Varios</v>
      </c>
      <c r="Y1989" s="5">
        <v>99999999</v>
      </c>
      <c r="Z1989" s="5" t="s">
        <v>34</v>
      </c>
      <c r="AA1989" s="5" t="s">
        <v>35</v>
      </c>
      <c r="AD1989" s="5" t="s">
        <v>36</v>
      </c>
      <c r="AE1989" s="5">
        <v>76.27</v>
      </c>
      <c r="AF1989" s="5">
        <v>0</v>
      </c>
      <c r="AG1989" s="5">
        <v>13.73</v>
      </c>
      <c r="AH1989" s="5">
        <f t="shared" si="339"/>
        <v>90</v>
      </c>
    </row>
    <row r="1990" spans="1:34" x14ac:dyDescent="0.25">
      <c r="A1990" s="5">
        <v>1975</v>
      </c>
      <c r="B1990" s="5" t="s">
        <v>29</v>
      </c>
      <c r="C1990" s="5" t="s">
        <v>30</v>
      </c>
      <c r="D1990" s="5" t="s">
        <v>2433</v>
      </c>
      <c r="E1990" s="15" t="str">
        <f t="shared" si="340"/>
        <v>B001</v>
      </c>
      <c r="F1990" s="15" t="str">
        <f t="shared" si="330"/>
        <v>16801</v>
      </c>
      <c r="G1990" s="15" t="str">
        <f t="shared" si="331"/>
        <v>1-1</v>
      </c>
      <c r="H1990" s="5" t="s">
        <v>2422</v>
      </c>
      <c r="I1990" s="5">
        <f t="shared" si="332"/>
        <v>1</v>
      </c>
      <c r="J1990" s="5">
        <f t="shared" si="333"/>
        <v>2022</v>
      </c>
      <c r="K1990" s="5">
        <f t="shared" si="334"/>
        <v>7</v>
      </c>
      <c r="L1990" s="7">
        <f t="shared" si="335"/>
        <v>44568</v>
      </c>
      <c r="M1990" s="5" t="s">
        <v>2422</v>
      </c>
      <c r="U1990" s="5" t="s">
        <v>33</v>
      </c>
      <c r="V1990" s="5" t="str">
        <f t="shared" si="336"/>
        <v>clientes - varios</v>
      </c>
      <c r="W1990" s="5" t="str">
        <f t="shared" si="337"/>
        <v>CLIENTES - VARIOS</v>
      </c>
      <c r="X1990" s="5" t="str">
        <f t="shared" si="338"/>
        <v>Clientes - Varios</v>
      </c>
      <c r="Y1990" s="5">
        <v>99999999</v>
      </c>
      <c r="Z1990" s="5" t="s">
        <v>34</v>
      </c>
      <c r="AA1990" s="5" t="s">
        <v>35</v>
      </c>
      <c r="AD1990" s="5" t="s">
        <v>36</v>
      </c>
      <c r="AE1990" s="5">
        <v>118.64</v>
      </c>
      <c r="AF1990" s="5">
        <v>0</v>
      </c>
      <c r="AG1990" s="5">
        <v>21.36</v>
      </c>
      <c r="AH1990" s="5">
        <f t="shared" si="339"/>
        <v>140</v>
      </c>
    </row>
    <row r="1991" spans="1:34" x14ac:dyDescent="0.25">
      <c r="A1991" s="5">
        <v>1976</v>
      </c>
      <c r="B1991" s="5" t="s">
        <v>55</v>
      </c>
      <c r="C1991" s="5" t="s">
        <v>30</v>
      </c>
      <c r="D1991" s="5" t="s">
        <v>2434</v>
      </c>
      <c r="E1991" s="15" t="str">
        <f t="shared" si="340"/>
        <v>B002</v>
      </c>
      <c r="F1991" s="15" t="str">
        <f t="shared" si="330"/>
        <v>15847</v>
      </c>
      <c r="G1991" s="15" t="str">
        <f t="shared" si="331"/>
        <v>2-1</v>
      </c>
      <c r="H1991" s="5" t="s">
        <v>2422</v>
      </c>
      <c r="I1991" s="5">
        <f t="shared" si="332"/>
        <v>1</v>
      </c>
      <c r="J1991" s="5">
        <f t="shared" si="333"/>
        <v>2022</v>
      </c>
      <c r="K1991" s="5">
        <f t="shared" si="334"/>
        <v>7</v>
      </c>
      <c r="L1991" s="7">
        <f t="shared" si="335"/>
        <v>44568</v>
      </c>
      <c r="M1991" s="5" t="s">
        <v>2422</v>
      </c>
      <c r="U1991" s="5" t="s">
        <v>33</v>
      </c>
      <c r="V1991" s="5" t="str">
        <f t="shared" si="336"/>
        <v>clientes - varios</v>
      </c>
      <c r="W1991" s="5" t="str">
        <f t="shared" si="337"/>
        <v>CLIENTES - VARIOS</v>
      </c>
      <c r="X1991" s="5" t="str">
        <f t="shared" si="338"/>
        <v>Clientes - Varios</v>
      </c>
      <c r="Y1991" s="5">
        <v>99999999</v>
      </c>
      <c r="Z1991" s="5" t="s">
        <v>34</v>
      </c>
      <c r="AA1991" s="5" t="s">
        <v>35</v>
      </c>
      <c r="AD1991" s="5" t="s">
        <v>36</v>
      </c>
      <c r="AE1991" s="5">
        <v>338.98</v>
      </c>
      <c r="AF1991" s="5">
        <v>0</v>
      </c>
      <c r="AG1991" s="5">
        <v>61.02</v>
      </c>
      <c r="AH1991" s="5">
        <f t="shared" si="339"/>
        <v>400</v>
      </c>
    </row>
    <row r="1992" spans="1:34" x14ac:dyDescent="0.25">
      <c r="A1992" s="5">
        <v>1977</v>
      </c>
      <c r="B1992" s="5" t="s">
        <v>55</v>
      </c>
      <c r="C1992" s="5" t="s">
        <v>30</v>
      </c>
      <c r="D1992" s="5" t="s">
        <v>2435</v>
      </c>
      <c r="E1992" s="15" t="str">
        <f t="shared" si="340"/>
        <v>B002</v>
      </c>
      <c r="F1992" s="15" t="str">
        <f t="shared" si="330"/>
        <v>15846</v>
      </c>
      <c r="G1992" s="15" t="str">
        <f t="shared" si="331"/>
        <v>2-1</v>
      </c>
      <c r="H1992" s="5" t="s">
        <v>2422</v>
      </c>
      <c r="I1992" s="5">
        <f t="shared" si="332"/>
        <v>1</v>
      </c>
      <c r="J1992" s="5">
        <f t="shared" si="333"/>
        <v>2022</v>
      </c>
      <c r="K1992" s="5">
        <f t="shared" si="334"/>
        <v>7</v>
      </c>
      <c r="L1992" s="7">
        <f t="shared" si="335"/>
        <v>44568</v>
      </c>
      <c r="M1992" s="5" t="s">
        <v>2422</v>
      </c>
      <c r="U1992" s="5" t="s">
        <v>33</v>
      </c>
      <c r="V1992" s="5" t="str">
        <f t="shared" si="336"/>
        <v>clientes - varios</v>
      </c>
      <c r="W1992" s="5" t="str">
        <f t="shared" si="337"/>
        <v>CLIENTES - VARIOS</v>
      </c>
      <c r="X1992" s="5" t="str">
        <f t="shared" si="338"/>
        <v>Clientes - Varios</v>
      </c>
      <c r="Y1992" s="5">
        <v>99999999</v>
      </c>
      <c r="Z1992" s="5" t="s">
        <v>34</v>
      </c>
      <c r="AA1992" s="5" t="s">
        <v>35</v>
      </c>
      <c r="AD1992" s="5" t="s">
        <v>36</v>
      </c>
      <c r="AE1992" s="5">
        <v>338.98</v>
      </c>
      <c r="AF1992" s="5">
        <v>0</v>
      </c>
      <c r="AG1992" s="5">
        <v>61.02</v>
      </c>
      <c r="AH1992" s="5">
        <f t="shared" si="339"/>
        <v>400</v>
      </c>
    </row>
    <row r="1993" spans="1:34" x14ac:dyDescent="0.25">
      <c r="A1993" s="5">
        <v>1978</v>
      </c>
      <c r="B1993" s="5" t="s">
        <v>55</v>
      </c>
      <c r="C1993" s="5" t="s">
        <v>30</v>
      </c>
      <c r="D1993" s="5" t="s">
        <v>2436</v>
      </c>
      <c r="E1993" s="15" t="str">
        <f t="shared" si="340"/>
        <v>B002</v>
      </c>
      <c r="F1993" s="15" t="str">
        <f t="shared" si="330"/>
        <v>15845</v>
      </c>
      <c r="G1993" s="15" t="str">
        <f t="shared" si="331"/>
        <v>2-1</v>
      </c>
      <c r="H1993" s="5" t="s">
        <v>2422</v>
      </c>
      <c r="I1993" s="5">
        <f t="shared" si="332"/>
        <v>1</v>
      </c>
      <c r="J1993" s="5">
        <f t="shared" si="333"/>
        <v>2022</v>
      </c>
      <c r="K1993" s="5">
        <f t="shared" si="334"/>
        <v>7</v>
      </c>
      <c r="L1993" s="7">
        <f t="shared" si="335"/>
        <v>44568</v>
      </c>
      <c r="M1993" s="5" t="s">
        <v>2422</v>
      </c>
      <c r="U1993" s="5" t="s">
        <v>33</v>
      </c>
      <c r="V1993" s="5" t="str">
        <f t="shared" si="336"/>
        <v>clientes - varios</v>
      </c>
      <c r="W1993" s="5" t="str">
        <f t="shared" si="337"/>
        <v>CLIENTES - VARIOS</v>
      </c>
      <c r="X1993" s="5" t="str">
        <f t="shared" si="338"/>
        <v>Clientes - Varios</v>
      </c>
      <c r="Y1993" s="5">
        <v>99999999</v>
      </c>
      <c r="Z1993" s="5" t="s">
        <v>34</v>
      </c>
      <c r="AA1993" s="5" t="s">
        <v>35</v>
      </c>
      <c r="AD1993" s="5" t="s">
        <v>36</v>
      </c>
      <c r="AE1993" s="5">
        <v>423.73</v>
      </c>
      <c r="AF1993" s="5">
        <v>0</v>
      </c>
      <c r="AG1993" s="5">
        <v>76.27</v>
      </c>
      <c r="AH1993" s="5">
        <f t="shared" si="339"/>
        <v>500</v>
      </c>
    </row>
    <row r="1994" spans="1:34" x14ac:dyDescent="0.25">
      <c r="A1994" s="5">
        <v>1979</v>
      </c>
      <c r="B1994" s="5" t="s">
        <v>55</v>
      </c>
      <c r="C1994" s="5" t="s">
        <v>30</v>
      </c>
      <c r="D1994" s="5" t="s">
        <v>2437</v>
      </c>
      <c r="E1994" s="15" t="str">
        <f t="shared" si="340"/>
        <v>B002</v>
      </c>
      <c r="F1994" s="15" t="str">
        <f t="shared" si="330"/>
        <v>15844</v>
      </c>
      <c r="G1994" s="15" t="str">
        <f t="shared" si="331"/>
        <v>2-1</v>
      </c>
      <c r="H1994" s="5" t="s">
        <v>2422</v>
      </c>
      <c r="I1994" s="5">
        <f t="shared" si="332"/>
        <v>1</v>
      </c>
      <c r="J1994" s="5">
        <f t="shared" si="333"/>
        <v>2022</v>
      </c>
      <c r="K1994" s="5">
        <f t="shared" si="334"/>
        <v>7</v>
      </c>
      <c r="L1994" s="7">
        <f t="shared" si="335"/>
        <v>44568</v>
      </c>
      <c r="M1994" s="5" t="s">
        <v>2422</v>
      </c>
      <c r="U1994" s="5" t="s">
        <v>33</v>
      </c>
      <c r="V1994" s="5" t="str">
        <f t="shared" si="336"/>
        <v>clientes - varios</v>
      </c>
      <c r="W1994" s="5" t="str">
        <f t="shared" si="337"/>
        <v>CLIENTES - VARIOS</v>
      </c>
      <c r="X1994" s="5" t="str">
        <f t="shared" si="338"/>
        <v>Clientes - Varios</v>
      </c>
      <c r="Y1994" s="5">
        <v>99999999</v>
      </c>
      <c r="Z1994" s="5" t="s">
        <v>34</v>
      </c>
      <c r="AA1994" s="5" t="s">
        <v>35</v>
      </c>
      <c r="AD1994" s="5" t="s">
        <v>36</v>
      </c>
      <c r="AE1994" s="5">
        <v>423.73</v>
      </c>
      <c r="AF1994" s="5">
        <v>0</v>
      </c>
      <c r="AG1994" s="5">
        <v>76.27</v>
      </c>
      <c r="AH1994" s="5">
        <f t="shared" si="339"/>
        <v>500</v>
      </c>
    </row>
    <row r="1995" spans="1:34" x14ac:dyDescent="0.25">
      <c r="A1995" s="5">
        <v>1980</v>
      </c>
      <c r="B1995" s="5" t="s">
        <v>55</v>
      </c>
      <c r="C1995" s="5" t="s">
        <v>30</v>
      </c>
      <c r="D1995" s="5" t="s">
        <v>2438</v>
      </c>
      <c r="E1995" s="15" t="str">
        <f t="shared" si="340"/>
        <v>B002</v>
      </c>
      <c r="F1995" s="15" t="str">
        <f t="shared" si="330"/>
        <v>15843</v>
      </c>
      <c r="G1995" s="15" t="str">
        <f t="shared" si="331"/>
        <v>2-1</v>
      </c>
      <c r="H1995" s="5" t="s">
        <v>2422</v>
      </c>
      <c r="I1995" s="5">
        <f t="shared" si="332"/>
        <v>1</v>
      </c>
      <c r="J1995" s="5">
        <f t="shared" si="333"/>
        <v>2022</v>
      </c>
      <c r="K1995" s="5">
        <f t="shared" si="334"/>
        <v>7</v>
      </c>
      <c r="L1995" s="7">
        <f t="shared" si="335"/>
        <v>44568</v>
      </c>
      <c r="M1995" s="5" t="s">
        <v>2422</v>
      </c>
      <c r="U1995" s="5" t="s">
        <v>33</v>
      </c>
      <c r="V1995" s="5" t="str">
        <f t="shared" si="336"/>
        <v>clientes - varios</v>
      </c>
      <c r="W1995" s="5" t="str">
        <f t="shared" si="337"/>
        <v>CLIENTES - VARIOS</v>
      </c>
      <c r="X1995" s="5" t="str">
        <f t="shared" si="338"/>
        <v>Clientes - Varios</v>
      </c>
      <c r="Y1995" s="5">
        <v>99999999</v>
      </c>
      <c r="Z1995" s="5" t="s">
        <v>34</v>
      </c>
      <c r="AA1995" s="5" t="s">
        <v>35</v>
      </c>
      <c r="AD1995" s="5" t="s">
        <v>36</v>
      </c>
      <c r="AE1995" s="5">
        <v>423.73</v>
      </c>
      <c r="AF1995" s="5">
        <v>0</v>
      </c>
      <c r="AG1995" s="5">
        <v>76.27</v>
      </c>
      <c r="AH1995" s="5">
        <f t="shared" si="339"/>
        <v>500</v>
      </c>
    </row>
    <row r="1996" spans="1:34" x14ac:dyDescent="0.25">
      <c r="A1996" s="5">
        <v>1981</v>
      </c>
      <c r="B1996" s="5" t="s">
        <v>55</v>
      </c>
      <c r="C1996" s="5" t="s">
        <v>30</v>
      </c>
      <c r="D1996" s="5" t="s">
        <v>2439</v>
      </c>
      <c r="E1996" s="15" t="str">
        <f t="shared" si="340"/>
        <v>B002</v>
      </c>
      <c r="F1996" s="15" t="str">
        <f t="shared" si="330"/>
        <v>15842</v>
      </c>
      <c r="G1996" s="15" t="str">
        <f t="shared" si="331"/>
        <v>2-1</v>
      </c>
      <c r="H1996" s="5" t="s">
        <v>2422</v>
      </c>
      <c r="I1996" s="5">
        <f t="shared" si="332"/>
        <v>1</v>
      </c>
      <c r="J1996" s="5">
        <f t="shared" si="333"/>
        <v>2022</v>
      </c>
      <c r="K1996" s="5">
        <f t="shared" si="334"/>
        <v>7</v>
      </c>
      <c r="L1996" s="7">
        <f t="shared" si="335"/>
        <v>44568</v>
      </c>
      <c r="M1996" s="5" t="s">
        <v>2422</v>
      </c>
      <c r="U1996" s="5" t="s">
        <v>33</v>
      </c>
      <c r="V1996" s="5" t="str">
        <f t="shared" si="336"/>
        <v>clientes - varios</v>
      </c>
      <c r="W1996" s="5" t="str">
        <f t="shared" si="337"/>
        <v>CLIENTES - VARIOS</v>
      </c>
      <c r="X1996" s="5" t="str">
        <f t="shared" si="338"/>
        <v>Clientes - Varios</v>
      </c>
      <c r="Y1996" s="5">
        <v>99999999</v>
      </c>
      <c r="Z1996" s="5" t="s">
        <v>34</v>
      </c>
      <c r="AA1996" s="5" t="s">
        <v>35</v>
      </c>
      <c r="AD1996" s="5" t="s">
        <v>36</v>
      </c>
      <c r="AE1996" s="5">
        <v>423.73</v>
      </c>
      <c r="AF1996" s="5">
        <v>0</v>
      </c>
      <c r="AG1996" s="5">
        <v>76.27</v>
      </c>
      <c r="AH1996" s="5">
        <f t="shared" si="339"/>
        <v>500</v>
      </c>
    </row>
    <row r="1997" spans="1:34" x14ac:dyDescent="0.25">
      <c r="A1997" s="5">
        <v>1982</v>
      </c>
      <c r="B1997" s="5" t="s">
        <v>55</v>
      </c>
      <c r="C1997" s="5" t="s">
        <v>30</v>
      </c>
      <c r="D1997" s="5" t="s">
        <v>2440</v>
      </c>
      <c r="E1997" s="15" t="str">
        <f t="shared" si="340"/>
        <v>B002</v>
      </c>
      <c r="F1997" s="15" t="str">
        <f t="shared" si="330"/>
        <v>15841</v>
      </c>
      <c r="G1997" s="15" t="str">
        <f t="shared" si="331"/>
        <v>2-1</v>
      </c>
      <c r="H1997" s="5" t="s">
        <v>2422</v>
      </c>
      <c r="I1997" s="5">
        <f t="shared" si="332"/>
        <v>1</v>
      </c>
      <c r="J1997" s="5">
        <f t="shared" si="333"/>
        <v>2022</v>
      </c>
      <c r="K1997" s="5">
        <f t="shared" si="334"/>
        <v>7</v>
      </c>
      <c r="L1997" s="7">
        <f t="shared" si="335"/>
        <v>44568</v>
      </c>
      <c r="M1997" s="5" t="s">
        <v>2422</v>
      </c>
      <c r="U1997" s="5" t="s">
        <v>33</v>
      </c>
      <c r="V1997" s="5" t="str">
        <f t="shared" si="336"/>
        <v>clientes - varios</v>
      </c>
      <c r="W1997" s="5" t="str">
        <f t="shared" si="337"/>
        <v>CLIENTES - VARIOS</v>
      </c>
      <c r="X1997" s="5" t="str">
        <f t="shared" si="338"/>
        <v>Clientes - Varios</v>
      </c>
      <c r="Y1997" s="5">
        <v>99999999</v>
      </c>
      <c r="Z1997" s="5" t="s">
        <v>34</v>
      </c>
      <c r="AA1997" s="5" t="s">
        <v>35</v>
      </c>
      <c r="AD1997" s="5" t="s">
        <v>36</v>
      </c>
      <c r="AE1997" s="5">
        <v>423.73</v>
      </c>
      <c r="AF1997" s="5">
        <v>0</v>
      </c>
      <c r="AG1997" s="5">
        <v>76.27</v>
      </c>
      <c r="AH1997" s="5">
        <f t="shared" si="339"/>
        <v>500</v>
      </c>
    </row>
    <row r="1998" spans="1:34" x14ac:dyDescent="0.25">
      <c r="A1998" s="5">
        <v>1983</v>
      </c>
      <c r="B1998" s="5" t="s">
        <v>55</v>
      </c>
      <c r="C1998" s="5" t="s">
        <v>30</v>
      </c>
      <c r="D1998" s="5" t="s">
        <v>2441</v>
      </c>
      <c r="E1998" s="15" t="str">
        <f t="shared" si="340"/>
        <v>B002</v>
      </c>
      <c r="F1998" s="15" t="str">
        <f t="shared" si="330"/>
        <v>15840</v>
      </c>
      <c r="G1998" s="15" t="str">
        <f t="shared" si="331"/>
        <v>2-1</v>
      </c>
      <c r="H1998" s="5" t="s">
        <v>2422</v>
      </c>
      <c r="I1998" s="5">
        <f t="shared" si="332"/>
        <v>1</v>
      </c>
      <c r="J1998" s="5">
        <f t="shared" si="333"/>
        <v>2022</v>
      </c>
      <c r="K1998" s="5">
        <f t="shared" si="334"/>
        <v>7</v>
      </c>
      <c r="L1998" s="7">
        <f t="shared" si="335"/>
        <v>44568</v>
      </c>
      <c r="M1998" s="5" t="s">
        <v>2422</v>
      </c>
      <c r="U1998" s="5" t="s">
        <v>33</v>
      </c>
      <c r="V1998" s="5" t="str">
        <f t="shared" si="336"/>
        <v>clientes - varios</v>
      </c>
      <c r="W1998" s="5" t="str">
        <f t="shared" si="337"/>
        <v>CLIENTES - VARIOS</v>
      </c>
      <c r="X1998" s="5" t="str">
        <f t="shared" si="338"/>
        <v>Clientes - Varios</v>
      </c>
      <c r="Y1998" s="5">
        <v>99999999</v>
      </c>
      <c r="Z1998" s="5" t="s">
        <v>34</v>
      </c>
      <c r="AA1998" s="5" t="s">
        <v>35</v>
      </c>
      <c r="AD1998" s="5" t="s">
        <v>36</v>
      </c>
      <c r="AE1998" s="5">
        <v>423.73</v>
      </c>
      <c r="AF1998" s="5">
        <v>0</v>
      </c>
      <c r="AG1998" s="5">
        <v>76.27</v>
      </c>
      <c r="AH1998" s="5">
        <f t="shared" si="339"/>
        <v>500</v>
      </c>
    </row>
    <row r="1999" spans="1:34" x14ac:dyDescent="0.25">
      <c r="A1999" s="5">
        <v>1984</v>
      </c>
      <c r="B1999" s="5" t="s">
        <v>49</v>
      </c>
      <c r="C1999" s="5" t="s">
        <v>30</v>
      </c>
      <c r="D1999" s="5" t="s">
        <v>2442</v>
      </c>
      <c r="E1999" s="15" t="str">
        <f t="shared" si="340"/>
        <v>B003</v>
      </c>
      <c r="F1999" s="15" t="str">
        <f t="shared" si="330"/>
        <v>12280</v>
      </c>
      <c r="G1999" s="15" t="str">
        <f t="shared" si="331"/>
        <v>3-1</v>
      </c>
      <c r="H1999" s="5" t="s">
        <v>2422</v>
      </c>
      <c r="I1999" s="5">
        <f t="shared" si="332"/>
        <v>1</v>
      </c>
      <c r="J1999" s="5">
        <f t="shared" si="333"/>
        <v>2022</v>
      </c>
      <c r="K1999" s="5">
        <f t="shared" si="334"/>
        <v>7</v>
      </c>
      <c r="L1999" s="7">
        <f t="shared" si="335"/>
        <v>44568</v>
      </c>
      <c r="M1999" s="5" t="s">
        <v>2422</v>
      </c>
      <c r="U1999" s="5" t="s">
        <v>33</v>
      </c>
      <c r="V1999" s="5" t="str">
        <f t="shared" si="336"/>
        <v>clientes - varios</v>
      </c>
      <c r="W1999" s="5" t="str">
        <f t="shared" si="337"/>
        <v>CLIENTES - VARIOS</v>
      </c>
      <c r="X1999" s="5" t="str">
        <f t="shared" si="338"/>
        <v>Clientes - Varios</v>
      </c>
      <c r="Y1999" s="5">
        <v>99999999</v>
      </c>
      <c r="Z1999" s="5" t="s">
        <v>34</v>
      </c>
      <c r="AA1999" s="5" t="s">
        <v>35</v>
      </c>
      <c r="AD1999" s="5" t="s">
        <v>36</v>
      </c>
      <c r="AE1999" s="5">
        <v>423.73</v>
      </c>
      <c r="AF1999" s="5">
        <v>0</v>
      </c>
      <c r="AG1999" s="5">
        <v>76.27</v>
      </c>
      <c r="AH1999" s="5">
        <f t="shared" si="339"/>
        <v>500</v>
      </c>
    </row>
    <row r="2000" spans="1:34" x14ac:dyDescent="0.25">
      <c r="A2000" s="5">
        <v>1985</v>
      </c>
      <c r="B2000" s="5" t="s">
        <v>49</v>
      </c>
      <c r="C2000" s="5" t="s">
        <v>30</v>
      </c>
      <c r="D2000" s="5" t="s">
        <v>2443</v>
      </c>
      <c r="E2000" s="15" t="str">
        <f t="shared" si="340"/>
        <v>B003</v>
      </c>
      <c r="F2000" s="15" t="str">
        <f t="shared" si="330"/>
        <v>12279</v>
      </c>
      <c r="G2000" s="15" t="str">
        <f t="shared" si="331"/>
        <v>3-1</v>
      </c>
      <c r="H2000" s="5" t="s">
        <v>2422</v>
      </c>
      <c r="I2000" s="5">
        <f t="shared" si="332"/>
        <v>1</v>
      </c>
      <c r="J2000" s="5">
        <f t="shared" si="333"/>
        <v>2022</v>
      </c>
      <c r="K2000" s="5">
        <f t="shared" si="334"/>
        <v>7</v>
      </c>
      <c r="L2000" s="7">
        <f t="shared" si="335"/>
        <v>44568</v>
      </c>
      <c r="M2000" s="5" t="s">
        <v>2422</v>
      </c>
      <c r="U2000" s="5" t="s">
        <v>33</v>
      </c>
      <c r="V2000" s="5" t="str">
        <f t="shared" si="336"/>
        <v>clientes - varios</v>
      </c>
      <c r="W2000" s="5" t="str">
        <f t="shared" si="337"/>
        <v>CLIENTES - VARIOS</v>
      </c>
      <c r="X2000" s="5" t="str">
        <f t="shared" si="338"/>
        <v>Clientes - Varios</v>
      </c>
      <c r="Y2000" s="5">
        <v>99999999</v>
      </c>
      <c r="Z2000" s="5" t="s">
        <v>34</v>
      </c>
      <c r="AA2000" s="5" t="s">
        <v>35</v>
      </c>
      <c r="AD2000" s="5" t="s">
        <v>36</v>
      </c>
      <c r="AE2000" s="5">
        <v>423.73</v>
      </c>
      <c r="AF2000" s="5">
        <v>0</v>
      </c>
      <c r="AG2000" s="5">
        <v>76.27</v>
      </c>
      <c r="AH2000" s="5">
        <f t="shared" si="339"/>
        <v>500</v>
      </c>
    </row>
    <row r="2001" spans="1:34" x14ac:dyDescent="0.25">
      <c r="A2001" s="5">
        <v>1986</v>
      </c>
      <c r="B2001" s="5" t="s">
        <v>49</v>
      </c>
      <c r="C2001" s="5" t="s">
        <v>30</v>
      </c>
      <c r="D2001" s="5" t="s">
        <v>2444</v>
      </c>
      <c r="E2001" s="15" t="str">
        <f t="shared" si="340"/>
        <v>B003</v>
      </c>
      <c r="F2001" s="15" t="str">
        <f t="shared" ref="F2001:F2064" si="341">IF(LEFT(RIGHT(D2001,5),1)="-",RIGHT(D2001,4),RIGHT(D2001,5))</f>
        <v>12278</v>
      </c>
      <c r="G2001" s="15" t="str">
        <f t="shared" ref="G2001:G2064" si="342">MID(D2001,4,3)</f>
        <v>3-1</v>
      </c>
      <c r="H2001" s="5" t="s">
        <v>2422</v>
      </c>
      <c r="I2001" s="5">
        <f t="shared" ref="I2001:I2064" si="343">MONTH(H2001)</f>
        <v>1</v>
      </c>
      <c r="J2001" s="5">
        <f t="shared" ref="J2001:J2064" si="344">YEAR(H2001)</f>
        <v>2022</v>
      </c>
      <c r="K2001" s="5">
        <f t="shared" ref="K2001:K2064" si="345">DAY(H2001)</f>
        <v>7</v>
      </c>
      <c r="L2001" s="7">
        <f t="shared" ref="L2001:L2064" si="346">DATE(J2001,I2001,K2001)</f>
        <v>44568</v>
      </c>
      <c r="M2001" s="5" t="s">
        <v>2422</v>
      </c>
      <c r="U2001" s="5" t="s">
        <v>33</v>
      </c>
      <c r="V2001" s="5" t="str">
        <f t="shared" ref="V2001:V2064" si="347">LOWER(U2001)</f>
        <v>clientes - varios</v>
      </c>
      <c r="W2001" s="5" t="str">
        <f t="shared" ref="W2001:W2064" si="348">UPPER(U2001)</f>
        <v>CLIENTES - VARIOS</v>
      </c>
      <c r="X2001" s="5" t="str">
        <f t="shared" ref="X2001:X2064" si="349">PROPER(W2001)</f>
        <v>Clientes - Varios</v>
      </c>
      <c r="Y2001" s="5">
        <v>99999999</v>
      </c>
      <c r="Z2001" s="5" t="s">
        <v>34</v>
      </c>
      <c r="AA2001" s="5" t="s">
        <v>35</v>
      </c>
      <c r="AD2001" s="5" t="s">
        <v>36</v>
      </c>
      <c r="AE2001" s="5">
        <v>423.73</v>
      </c>
      <c r="AF2001" s="5">
        <v>0</v>
      </c>
      <c r="AG2001" s="5">
        <v>76.27</v>
      </c>
      <c r="AH2001" s="5">
        <f t="shared" ref="AH2001:AH2064" si="350">AE2001+AG2001</f>
        <v>500</v>
      </c>
    </row>
    <row r="2002" spans="1:34" x14ac:dyDescent="0.25">
      <c r="A2002" s="5">
        <v>1987</v>
      </c>
      <c r="B2002" s="5" t="s">
        <v>49</v>
      </c>
      <c r="C2002" s="5" t="s">
        <v>30</v>
      </c>
      <c r="D2002" s="5" t="s">
        <v>2445</v>
      </c>
      <c r="E2002" s="15" t="str">
        <f t="shared" ref="E2002:E2065" si="351">LEFT(D2002,4)</f>
        <v>B003</v>
      </c>
      <c r="F2002" s="15" t="str">
        <f t="shared" si="341"/>
        <v>12277</v>
      </c>
      <c r="G2002" s="15" t="str">
        <f t="shared" si="342"/>
        <v>3-1</v>
      </c>
      <c r="H2002" s="5" t="s">
        <v>2422</v>
      </c>
      <c r="I2002" s="5">
        <f t="shared" si="343"/>
        <v>1</v>
      </c>
      <c r="J2002" s="5">
        <f t="shared" si="344"/>
        <v>2022</v>
      </c>
      <c r="K2002" s="5">
        <f t="shared" si="345"/>
        <v>7</v>
      </c>
      <c r="L2002" s="7">
        <f t="shared" si="346"/>
        <v>44568</v>
      </c>
      <c r="M2002" s="5" t="s">
        <v>2422</v>
      </c>
      <c r="U2002" s="5" t="s">
        <v>33</v>
      </c>
      <c r="V2002" s="5" t="str">
        <f t="shared" si="347"/>
        <v>clientes - varios</v>
      </c>
      <c r="W2002" s="5" t="str">
        <f t="shared" si="348"/>
        <v>CLIENTES - VARIOS</v>
      </c>
      <c r="X2002" s="5" t="str">
        <f t="shared" si="349"/>
        <v>Clientes - Varios</v>
      </c>
      <c r="Y2002" s="5">
        <v>99999999</v>
      </c>
      <c r="Z2002" s="5" t="s">
        <v>34</v>
      </c>
      <c r="AA2002" s="5" t="s">
        <v>35</v>
      </c>
      <c r="AD2002" s="5" t="s">
        <v>36</v>
      </c>
      <c r="AE2002" s="5">
        <v>423.73</v>
      </c>
      <c r="AF2002" s="5">
        <v>0</v>
      </c>
      <c r="AG2002" s="5">
        <v>76.27</v>
      </c>
      <c r="AH2002" s="5">
        <f t="shared" si="350"/>
        <v>500</v>
      </c>
    </row>
    <row r="2003" spans="1:34" x14ac:dyDescent="0.25">
      <c r="A2003" s="5">
        <v>1988</v>
      </c>
      <c r="B2003" s="5" t="s">
        <v>49</v>
      </c>
      <c r="C2003" s="5" t="s">
        <v>30</v>
      </c>
      <c r="D2003" s="5" t="s">
        <v>2446</v>
      </c>
      <c r="E2003" s="15" t="str">
        <f t="shared" si="351"/>
        <v>B003</v>
      </c>
      <c r="F2003" s="15" t="str">
        <f t="shared" si="341"/>
        <v>12276</v>
      </c>
      <c r="G2003" s="15" t="str">
        <f t="shared" si="342"/>
        <v>3-1</v>
      </c>
      <c r="H2003" s="5" t="s">
        <v>2422</v>
      </c>
      <c r="I2003" s="5">
        <f t="shared" si="343"/>
        <v>1</v>
      </c>
      <c r="J2003" s="5">
        <f t="shared" si="344"/>
        <v>2022</v>
      </c>
      <c r="K2003" s="5">
        <f t="shared" si="345"/>
        <v>7</v>
      </c>
      <c r="L2003" s="7">
        <f t="shared" si="346"/>
        <v>44568</v>
      </c>
      <c r="M2003" s="5" t="s">
        <v>2422</v>
      </c>
      <c r="U2003" s="5" t="s">
        <v>33</v>
      </c>
      <c r="V2003" s="5" t="str">
        <f t="shared" si="347"/>
        <v>clientes - varios</v>
      </c>
      <c r="W2003" s="5" t="str">
        <f t="shared" si="348"/>
        <v>CLIENTES - VARIOS</v>
      </c>
      <c r="X2003" s="5" t="str">
        <f t="shared" si="349"/>
        <v>Clientes - Varios</v>
      </c>
      <c r="Y2003" s="5">
        <v>99999999</v>
      </c>
      <c r="Z2003" s="5" t="s">
        <v>34</v>
      </c>
      <c r="AA2003" s="5" t="s">
        <v>35</v>
      </c>
      <c r="AD2003" s="5" t="s">
        <v>36</v>
      </c>
      <c r="AE2003" s="5">
        <v>423.73</v>
      </c>
      <c r="AF2003" s="5">
        <v>0</v>
      </c>
      <c r="AG2003" s="5">
        <v>76.27</v>
      </c>
      <c r="AH2003" s="5">
        <f t="shared" si="350"/>
        <v>500</v>
      </c>
    </row>
    <row r="2004" spans="1:34" x14ac:dyDescent="0.25">
      <c r="A2004" s="5">
        <v>1989</v>
      </c>
      <c r="B2004" s="5" t="s">
        <v>55</v>
      </c>
      <c r="C2004" s="5" t="s">
        <v>30</v>
      </c>
      <c r="D2004" s="5" t="s">
        <v>2447</v>
      </c>
      <c r="E2004" s="15" t="str">
        <f t="shared" si="351"/>
        <v>B002</v>
      </c>
      <c r="F2004" s="15" t="str">
        <f t="shared" si="341"/>
        <v>15839</v>
      </c>
      <c r="G2004" s="15" t="str">
        <f t="shared" si="342"/>
        <v>2-1</v>
      </c>
      <c r="H2004" s="5" t="s">
        <v>2422</v>
      </c>
      <c r="I2004" s="5">
        <f t="shared" si="343"/>
        <v>1</v>
      </c>
      <c r="J2004" s="5">
        <f t="shared" si="344"/>
        <v>2022</v>
      </c>
      <c r="K2004" s="5">
        <f t="shared" si="345"/>
        <v>7</v>
      </c>
      <c r="L2004" s="7">
        <f t="shared" si="346"/>
        <v>44568</v>
      </c>
      <c r="M2004" s="5" t="s">
        <v>2422</v>
      </c>
      <c r="U2004" s="5" t="s">
        <v>33</v>
      </c>
      <c r="V2004" s="5" t="str">
        <f t="shared" si="347"/>
        <v>clientes - varios</v>
      </c>
      <c r="W2004" s="5" t="str">
        <f t="shared" si="348"/>
        <v>CLIENTES - VARIOS</v>
      </c>
      <c r="X2004" s="5" t="str">
        <f t="shared" si="349"/>
        <v>Clientes - Varios</v>
      </c>
      <c r="Y2004" s="5">
        <v>99999999</v>
      </c>
      <c r="Z2004" s="5" t="s">
        <v>34</v>
      </c>
      <c r="AA2004" s="5" t="s">
        <v>35</v>
      </c>
      <c r="AD2004" s="5" t="s">
        <v>36</v>
      </c>
      <c r="AE2004" s="5">
        <v>423.73</v>
      </c>
      <c r="AF2004" s="5">
        <v>0</v>
      </c>
      <c r="AG2004" s="5">
        <v>76.27</v>
      </c>
      <c r="AH2004" s="5">
        <f t="shared" si="350"/>
        <v>500</v>
      </c>
    </row>
    <row r="2005" spans="1:34" x14ac:dyDescent="0.25">
      <c r="A2005" s="5">
        <v>1990</v>
      </c>
      <c r="B2005" s="5" t="s">
        <v>55</v>
      </c>
      <c r="C2005" s="5" t="s">
        <v>30</v>
      </c>
      <c r="D2005" s="5" t="s">
        <v>2448</v>
      </c>
      <c r="E2005" s="15" t="str">
        <f t="shared" si="351"/>
        <v>B002</v>
      </c>
      <c r="F2005" s="15" t="str">
        <f t="shared" si="341"/>
        <v>15838</v>
      </c>
      <c r="G2005" s="15" t="str">
        <f t="shared" si="342"/>
        <v>2-1</v>
      </c>
      <c r="H2005" s="5" t="s">
        <v>2422</v>
      </c>
      <c r="I2005" s="5">
        <f t="shared" si="343"/>
        <v>1</v>
      </c>
      <c r="J2005" s="5">
        <f t="shared" si="344"/>
        <v>2022</v>
      </c>
      <c r="K2005" s="5">
        <f t="shared" si="345"/>
        <v>7</v>
      </c>
      <c r="L2005" s="7">
        <f t="shared" si="346"/>
        <v>44568</v>
      </c>
      <c r="M2005" s="5" t="s">
        <v>2422</v>
      </c>
      <c r="U2005" s="5" t="s">
        <v>33</v>
      </c>
      <c r="V2005" s="5" t="str">
        <f t="shared" si="347"/>
        <v>clientes - varios</v>
      </c>
      <c r="W2005" s="5" t="str">
        <f t="shared" si="348"/>
        <v>CLIENTES - VARIOS</v>
      </c>
      <c r="X2005" s="5" t="str">
        <f t="shared" si="349"/>
        <v>Clientes - Varios</v>
      </c>
      <c r="Y2005" s="5">
        <v>99999999</v>
      </c>
      <c r="Z2005" s="5" t="s">
        <v>34</v>
      </c>
      <c r="AA2005" s="5" t="s">
        <v>35</v>
      </c>
      <c r="AD2005" s="5" t="s">
        <v>36</v>
      </c>
      <c r="AE2005" s="5">
        <v>423.73</v>
      </c>
      <c r="AF2005" s="5">
        <v>0</v>
      </c>
      <c r="AG2005" s="5">
        <v>76.27</v>
      </c>
      <c r="AH2005" s="5">
        <f t="shared" si="350"/>
        <v>500</v>
      </c>
    </row>
    <row r="2006" spans="1:34" x14ac:dyDescent="0.25">
      <c r="A2006" s="5">
        <v>1991</v>
      </c>
      <c r="B2006" s="5" t="s">
        <v>55</v>
      </c>
      <c r="C2006" s="5" t="s">
        <v>30</v>
      </c>
      <c r="D2006" s="5" t="s">
        <v>2449</v>
      </c>
      <c r="E2006" s="15" t="str">
        <f t="shared" si="351"/>
        <v>B002</v>
      </c>
      <c r="F2006" s="15" t="str">
        <f t="shared" si="341"/>
        <v>15837</v>
      </c>
      <c r="G2006" s="15" t="str">
        <f t="shared" si="342"/>
        <v>2-1</v>
      </c>
      <c r="H2006" s="5" t="s">
        <v>2422</v>
      </c>
      <c r="I2006" s="5">
        <f t="shared" si="343"/>
        <v>1</v>
      </c>
      <c r="J2006" s="5">
        <f t="shared" si="344"/>
        <v>2022</v>
      </c>
      <c r="K2006" s="5">
        <f t="shared" si="345"/>
        <v>7</v>
      </c>
      <c r="L2006" s="7">
        <f t="shared" si="346"/>
        <v>44568</v>
      </c>
      <c r="M2006" s="5" t="s">
        <v>2422</v>
      </c>
      <c r="U2006" s="5" t="s">
        <v>33</v>
      </c>
      <c r="V2006" s="5" t="str">
        <f t="shared" si="347"/>
        <v>clientes - varios</v>
      </c>
      <c r="W2006" s="5" t="str">
        <f t="shared" si="348"/>
        <v>CLIENTES - VARIOS</v>
      </c>
      <c r="X2006" s="5" t="str">
        <f t="shared" si="349"/>
        <v>Clientes - Varios</v>
      </c>
      <c r="Y2006" s="5">
        <v>99999999</v>
      </c>
      <c r="Z2006" s="5" t="s">
        <v>34</v>
      </c>
      <c r="AA2006" s="5" t="s">
        <v>35</v>
      </c>
      <c r="AD2006" s="5" t="s">
        <v>36</v>
      </c>
      <c r="AE2006" s="5">
        <v>423.73</v>
      </c>
      <c r="AF2006" s="5">
        <v>0</v>
      </c>
      <c r="AG2006" s="5">
        <v>76.27</v>
      </c>
      <c r="AH2006" s="5">
        <f t="shared" si="350"/>
        <v>500</v>
      </c>
    </row>
    <row r="2007" spans="1:34" x14ac:dyDescent="0.25">
      <c r="A2007" s="5">
        <v>1992</v>
      </c>
      <c r="B2007" s="5" t="s">
        <v>55</v>
      </c>
      <c r="C2007" s="5" t="s">
        <v>30</v>
      </c>
      <c r="D2007" s="5" t="s">
        <v>2450</v>
      </c>
      <c r="E2007" s="15" t="str">
        <f t="shared" si="351"/>
        <v>B002</v>
      </c>
      <c r="F2007" s="15" t="str">
        <f t="shared" si="341"/>
        <v>15836</v>
      </c>
      <c r="G2007" s="15" t="str">
        <f t="shared" si="342"/>
        <v>2-1</v>
      </c>
      <c r="H2007" s="5" t="s">
        <v>2422</v>
      </c>
      <c r="I2007" s="5">
        <f t="shared" si="343"/>
        <v>1</v>
      </c>
      <c r="J2007" s="5">
        <f t="shared" si="344"/>
        <v>2022</v>
      </c>
      <c r="K2007" s="5">
        <f t="shared" si="345"/>
        <v>7</v>
      </c>
      <c r="L2007" s="7">
        <f t="shared" si="346"/>
        <v>44568</v>
      </c>
      <c r="M2007" s="5" t="s">
        <v>2422</v>
      </c>
      <c r="U2007" s="5" t="s">
        <v>33</v>
      </c>
      <c r="V2007" s="5" t="str">
        <f t="shared" si="347"/>
        <v>clientes - varios</v>
      </c>
      <c r="W2007" s="5" t="str">
        <f t="shared" si="348"/>
        <v>CLIENTES - VARIOS</v>
      </c>
      <c r="X2007" s="5" t="str">
        <f t="shared" si="349"/>
        <v>Clientes - Varios</v>
      </c>
      <c r="Y2007" s="5">
        <v>99999999</v>
      </c>
      <c r="Z2007" s="5" t="s">
        <v>34</v>
      </c>
      <c r="AA2007" s="5" t="s">
        <v>35</v>
      </c>
      <c r="AD2007" s="5" t="s">
        <v>36</v>
      </c>
      <c r="AE2007" s="5">
        <v>423.73</v>
      </c>
      <c r="AF2007" s="5">
        <v>0</v>
      </c>
      <c r="AG2007" s="5">
        <v>76.27</v>
      </c>
      <c r="AH2007" s="5">
        <f t="shared" si="350"/>
        <v>500</v>
      </c>
    </row>
    <row r="2008" spans="1:34" x14ac:dyDescent="0.25">
      <c r="A2008" s="5">
        <v>1993</v>
      </c>
      <c r="B2008" s="5" t="s">
        <v>29</v>
      </c>
      <c r="C2008" s="5" t="s">
        <v>38</v>
      </c>
      <c r="D2008" s="5" t="s">
        <v>2451</v>
      </c>
      <c r="E2008" s="15" t="str">
        <f t="shared" si="351"/>
        <v>F001</v>
      </c>
      <c r="F2008" s="15" t="str">
        <f t="shared" si="341"/>
        <v>8059</v>
      </c>
      <c r="G2008" s="15" t="str">
        <f t="shared" si="342"/>
        <v>1-8</v>
      </c>
      <c r="H2008" s="5" t="s">
        <v>2422</v>
      </c>
      <c r="I2008" s="5">
        <f t="shared" si="343"/>
        <v>1</v>
      </c>
      <c r="J2008" s="5">
        <f t="shared" si="344"/>
        <v>2022</v>
      </c>
      <c r="K2008" s="5">
        <f t="shared" si="345"/>
        <v>7</v>
      </c>
      <c r="L2008" s="7">
        <f t="shared" si="346"/>
        <v>44568</v>
      </c>
      <c r="M2008" s="5" t="s">
        <v>2422</v>
      </c>
      <c r="R2008" s="5" t="s">
        <v>87</v>
      </c>
      <c r="S2008" s="5" t="s">
        <v>40</v>
      </c>
      <c r="T2008" s="5" t="s">
        <v>41</v>
      </c>
      <c r="U2008" s="5" t="s">
        <v>1125</v>
      </c>
      <c r="V2008" s="5" t="str">
        <f t="shared" si="347"/>
        <v>transportes jj bustamante s.r.l.</v>
      </c>
      <c r="W2008" s="5" t="str">
        <f t="shared" si="348"/>
        <v>TRANSPORTES JJ BUSTAMANTE S.R.L.</v>
      </c>
      <c r="X2008" s="5" t="str">
        <f t="shared" si="349"/>
        <v>Transportes Jj Bustamante S.R.L.</v>
      </c>
      <c r="Y2008" s="5">
        <v>20603488173</v>
      </c>
      <c r="Z2008" s="5" t="s">
        <v>34</v>
      </c>
      <c r="AA2008" s="5" t="s">
        <v>35</v>
      </c>
      <c r="AD2008" s="5" t="s">
        <v>36</v>
      </c>
      <c r="AE2008" s="5">
        <v>144.07</v>
      </c>
      <c r="AF2008" s="5">
        <v>0</v>
      </c>
      <c r="AG2008" s="5">
        <v>25.93</v>
      </c>
      <c r="AH2008" s="5">
        <f t="shared" si="350"/>
        <v>170</v>
      </c>
    </row>
    <row r="2009" spans="1:34" x14ac:dyDescent="0.25">
      <c r="A2009" s="5">
        <v>1994</v>
      </c>
      <c r="B2009" s="5" t="s">
        <v>29</v>
      </c>
      <c r="C2009" s="5" t="s">
        <v>30</v>
      </c>
      <c r="D2009" s="5" t="s">
        <v>2452</v>
      </c>
      <c r="E2009" s="15" t="str">
        <f t="shared" si="351"/>
        <v>B001</v>
      </c>
      <c r="F2009" s="15" t="str">
        <f t="shared" si="341"/>
        <v>16800</v>
      </c>
      <c r="G2009" s="15" t="str">
        <f t="shared" si="342"/>
        <v>1-1</v>
      </c>
      <c r="H2009" s="5" t="s">
        <v>2422</v>
      </c>
      <c r="I2009" s="5">
        <f t="shared" si="343"/>
        <v>1</v>
      </c>
      <c r="J2009" s="5">
        <f t="shared" si="344"/>
        <v>2022</v>
      </c>
      <c r="K2009" s="5">
        <f t="shared" si="345"/>
        <v>7</v>
      </c>
      <c r="L2009" s="7">
        <f t="shared" si="346"/>
        <v>44568</v>
      </c>
      <c r="M2009" s="5" t="s">
        <v>2422</v>
      </c>
      <c r="U2009" s="5" t="s">
        <v>33</v>
      </c>
      <c r="V2009" s="5" t="str">
        <f t="shared" si="347"/>
        <v>clientes - varios</v>
      </c>
      <c r="W2009" s="5" t="str">
        <f t="shared" si="348"/>
        <v>CLIENTES - VARIOS</v>
      </c>
      <c r="X2009" s="5" t="str">
        <f t="shared" si="349"/>
        <v>Clientes - Varios</v>
      </c>
      <c r="Y2009" s="5">
        <v>99999999</v>
      </c>
      <c r="Z2009" s="5" t="s">
        <v>34</v>
      </c>
      <c r="AA2009" s="5" t="s">
        <v>35</v>
      </c>
      <c r="AD2009" s="5" t="s">
        <v>36</v>
      </c>
      <c r="AE2009" s="5">
        <v>186.44</v>
      </c>
      <c r="AF2009" s="5">
        <v>0</v>
      </c>
      <c r="AG2009" s="5">
        <v>33.56</v>
      </c>
      <c r="AH2009" s="5">
        <f t="shared" si="350"/>
        <v>220</v>
      </c>
    </row>
    <row r="2010" spans="1:34" x14ac:dyDescent="0.25">
      <c r="A2010" s="5">
        <v>1995</v>
      </c>
      <c r="B2010" s="5" t="s">
        <v>29</v>
      </c>
      <c r="C2010" s="5" t="s">
        <v>38</v>
      </c>
      <c r="D2010" s="5" t="s">
        <v>2453</v>
      </c>
      <c r="E2010" s="15" t="str">
        <f t="shared" si="351"/>
        <v>F001</v>
      </c>
      <c r="F2010" s="15" t="str">
        <f t="shared" si="341"/>
        <v>8058</v>
      </c>
      <c r="G2010" s="15" t="str">
        <f t="shared" si="342"/>
        <v>1-8</v>
      </c>
      <c r="H2010" s="5" t="s">
        <v>2422</v>
      </c>
      <c r="I2010" s="5">
        <f t="shared" si="343"/>
        <v>1</v>
      </c>
      <c r="J2010" s="5">
        <f t="shared" si="344"/>
        <v>2022</v>
      </c>
      <c r="K2010" s="5">
        <f t="shared" si="345"/>
        <v>7</v>
      </c>
      <c r="L2010" s="7">
        <f t="shared" si="346"/>
        <v>44568</v>
      </c>
      <c r="M2010" s="5" t="s">
        <v>2422</v>
      </c>
      <c r="U2010" s="5" t="s">
        <v>1340</v>
      </c>
      <c r="V2010" s="5" t="str">
        <f t="shared" si="347"/>
        <v>negocios iza srl.</v>
      </c>
      <c r="W2010" s="5" t="str">
        <f t="shared" si="348"/>
        <v>NEGOCIOS IZA SRL.</v>
      </c>
      <c r="X2010" s="5" t="str">
        <f t="shared" si="349"/>
        <v>Negocios Iza Srl.</v>
      </c>
      <c r="Y2010" s="5">
        <v>20479703427</v>
      </c>
      <c r="Z2010" s="5" t="s">
        <v>34</v>
      </c>
      <c r="AA2010" s="5" t="s">
        <v>35</v>
      </c>
      <c r="AD2010" s="5" t="s">
        <v>36</v>
      </c>
      <c r="AE2010" s="5">
        <v>251.69</v>
      </c>
      <c r="AF2010" s="5">
        <v>0</v>
      </c>
      <c r="AG2010" s="5">
        <v>45.31</v>
      </c>
      <c r="AH2010" s="5">
        <f t="shared" si="350"/>
        <v>297</v>
      </c>
    </row>
    <row r="2011" spans="1:34" x14ac:dyDescent="0.25">
      <c r="A2011" s="5">
        <v>1996</v>
      </c>
      <c r="B2011" s="5" t="s">
        <v>55</v>
      </c>
      <c r="C2011" s="5" t="s">
        <v>30</v>
      </c>
      <c r="D2011" s="5" t="s">
        <v>2454</v>
      </c>
      <c r="E2011" s="15" t="str">
        <f t="shared" si="351"/>
        <v>B002</v>
      </c>
      <c r="F2011" s="15" t="str">
        <f t="shared" si="341"/>
        <v>15835</v>
      </c>
      <c r="G2011" s="15" t="str">
        <f t="shared" si="342"/>
        <v>2-1</v>
      </c>
      <c r="H2011" s="5" t="s">
        <v>2422</v>
      </c>
      <c r="I2011" s="5">
        <f t="shared" si="343"/>
        <v>1</v>
      </c>
      <c r="J2011" s="5">
        <f t="shared" si="344"/>
        <v>2022</v>
      </c>
      <c r="K2011" s="5">
        <f t="shared" si="345"/>
        <v>7</v>
      </c>
      <c r="L2011" s="7">
        <f t="shared" si="346"/>
        <v>44568</v>
      </c>
      <c r="M2011" s="5" t="s">
        <v>2422</v>
      </c>
      <c r="U2011" s="5" t="s">
        <v>33</v>
      </c>
      <c r="V2011" s="5" t="str">
        <f t="shared" si="347"/>
        <v>clientes - varios</v>
      </c>
      <c r="W2011" s="5" t="str">
        <f t="shared" si="348"/>
        <v>CLIENTES - VARIOS</v>
      </c>
      <c r="X2011" s="5" t="str">
        <f t="shared" si="349"/>
        <v>Clientes - Varios</v>
      </c>
      <c r="Y2011" s="5">
        <v>99999999</v>
      </c>
      <c r="Z2011" s="5" t="s">
        <v>34</v>
      </c>
      <c r="AA2011" s="5" t="s">
        <v>35</v>
      </c>
      <c r="AD2011" s="5" t="s">
        <v>36</v>
      </c>
      <c r="AE2011" s="5">
        <v>72.88</v>
      </c>
      <c r="AF2011" s="5">
        <v>0</v>
      </c>
      <c r="AG2011" s="5">
        <v>13.12</v>
      </c>
      <c r="AH2011" s="5">
        <f t="shared" si="350"/>
        <v>86</v>
      </c>
    </row>
    <row r="2012" spans="1:34" x14ac:dyDescent="0.25">
      <c r="A2012" s="5">
        <v>1997</v>
      </c>
      <c r="B2012" s="5" t="s">
        <v>29</v>
      </c>
      <c r="C2012" s="5" t="s">
        <v>30</v>
      </c>
      <c r="D2012" s="5" t="s">
        <v>2455</v>
      </c>
      <c r="E2012" s="15" t="str">
        <f t="shared" si="351"/>
        <v>B001</v>
      </c>
      <c r="F2012" s="15" t="str">
        <f t="shared" si="341"/>
        <v>16799</v>
      </c>
      <c r="G2012" s="15" t="str">
        <f t="shared" si="342"/>
        <v>1-1</v>
      </c>
      <c r="H2012" s="5" t="s">
        <v>2422</v>
      </c>
      <c r="I2012" s="5">
        <f t="shared" si="343"/>
        <v>1</v>
      </c>
      <c r="J2012" s="5">
        <f t="shared" si="344"/>
        <v>2022</v>
      </c>
      <c r="K2012" s="5">
        <f t="shared" si="345"/>
        <v>7</v>
      </c>
      <c r="L2012" s="7">
        <f t="shared" si="346"/>
        <v>44568</v>
      </c>
      <c r="M2012" s="5" t="s">
        <v>2422</v>
      </c>
      <c r="U2012" s="5" t="s">
        <v>33</v>
      </c>
      <c r="V2012" s="5" t="str">
        <f t="shared" si="347"/>
        <v>clientes - varios</v>
      </c>
      <c r="W2012" s="5" t="str">
        <f t="shared" si="348"/>
        <v>CLIENTES - VARIOS</v>
      </c>
      <c r="X2012" s="5" t="str">
        <f t="shared" si="349"/>
        <v>Clientes - Varios</v>
      </c>
      <c r="Y2012" s="5">
        <v>99999999</v>
      </c>
      <c r="Z2012" s="5" t="s">
        <v>34</v>
      </c>
      <c r="AA2012" s="5" t="s">
        <v>35</v>
      </c>
      <c r="AD2012" s="5" t="s">
        <v>36</v>
      </c>
      <c r="AE2012" s="5">
        <v>165.25</v>
      </c>
      <c r="AF2012" s="5">
        <v>0</v>
      </c>
      <c r="AG2012" s="5">
        <v>29.75</v>
      </c>
      <c r="AH2012" s="5">
        <f t="shared" si="350"/>
        <v>195</v>
      </c>
    </row>
    <row r="2013" spans="1:34" x14ac:dyDescent="0.25">
      <c r="A2013" s="5">
        <v>1998</v>
      </c>
      <c r="B2013" s="5" t="s">
        <v>29</v>
      </c>
      <c r="C2013" s="5" t="s">
        <v>38</v>
      </c>
      <c r="D2013" s="5" t="s">
        <v>2456</v>
      </c>
      <c r="E2013" s="15" t="str">
        <f t="shared" si="351"/>
        <v>F001</v>
      </c>
      <c r="F2013" s="15" t="str">
        <f t="shared" si="341"/>
        <v>8057</v>
      </c>
      <c r="G2013" s="15" t="str">
        <f t="shared" si="342"/>
        <v>1-8</v>
      </c>
      <c r="H2013" s="5" t="s">
        <v>2422</v>
      </c>
      <c r="I2013" s="5">
        <f t="shared" si="343"/>
        <v>1</v>
      </c>
      <c r="J2013" s="5">
        <f t="shared" si="344"/>
        <v>2022</v>
      </c>
      <c r="K2013" s="5">
        <f t="shared" si="345"/>
        <v>7</v>
      </c>
      <c r="L2013" s="7">
        <f t="shared" si="346"/>
        <v>44568</v>
      </c>
      <c r="M2013" s="5" t="s">
        <v>2422</v>
      </c>
      <c r="R2013" s="5" t="s">
        <v>469</v>
      </c>
      <c r="S2013" s="5" t="s">
        <v>61</v>
      </c>
      <c r="T2013" s="5" t="s">
        <v>469</v>
      </c>
      <c r="U2013" s="5" t="s">
        <v>2457</v>
      </c>
      <c r="V2013" s="5" t="str">
        <f t="shared" si="347"/>
        <v>nimalen s.a.c</v>
      </c>
      <c r="W2013" s="5" t="str">
        <f t="shared" si="348"/>
        <v>NIMALEN S.A.C</v>
      </c>
      <c r="X2013" s="5" t="str">
        <f t="shared" si="349"/>
        <v>Nimalen S.A.C</v>
      </c>
      <c r="Y2013" s="5">
        <v>20602130798</v>
      </c>
      <c r="Z2013" s="5" t="s">
        <v>34</v>
      </c>
      <c r="AA2013" s="5" t="s">
        <v>35</v>
      </c>
      <c r="AD2013" s="5" t="s">
        <v>36</v>
      </c>
      <c r="AE2013" s="5">
        <v>169.49</v>
      </c>
      <c r="AF2013" s="5">
        <v>0</v>
      </c>
      <c r="AG2013" s="5">
        <v>30.51</v>
      </c>
      <c r="AH2013" s="5">
        <f t="shared" si="350"/>
        <v>200</v>
      </c>
    </row>
    <row r="2014" spans="1:34" x14ac:dyDescent="0.25">
      <c r="A2014" s="5">
        <v>1999</v>
      </c>
      <c r="B2014" s="5" t="s">
        <v>29</v>
      </c>
      <c r="C2014" s="5" t="s">
        <v>38</v>
      </c>
      <c r="D2014" s="5" t="s">
        <v>2458</v>
      </c>
      <c r="E2014" s="15" t="str">
        <f t="shared" si="351"/>
        <v>F001</v>
      </c>
      <c r="F2014" s="15" t="str">
        <f t="shared" si="341"/>
        <v>8056</v>
      </c>
      <c r="G2014" s="15" t="str">
        <f t="shared" si="342"/>
        <v>1-8</v>
      </c>
      <c r="H2014" s="5" t="s">
        <v>2422</v>
      </c>
      <c r="I2014" s="5">
        <f t="shared" si="343"/>
        <v>1</v>
      </c>
      <c r="J2014" s="5">
        <f t="shared" si="344"/>
        <v>2022</v>
      </c>
      <c r="K2014" s="5">
        <f t="shared" si="345"/>
        <v>7</v>
      </c>
      <c r="L2014" s="7">
        <f t="shared" si="346"/>
        <v>44568</v>
      </c>
      <c r="M2014" s="5" t="s">
        <v>2422</v>
      </c>
      <c r="R2014" s="5" t="s">
        <v>736</v>
      </c>
      <c r="S2014" s="5" t="s">
        <v>737</v>
      </c>
      <c r="T2014" s="5" t="s">
        <v>736</v>
      </c>
      <c r="U2014" s="5" t="s">
        <v>2253</v>
      </c>
      <c r="V2014" s="5" t="str">
        <f t="shared" si="347"/>
        <v>constructora alcazar s.a.c.</v>
      </c>
      <c r="W2014" s="5" t="str">
        <f t="shared" si="348"/>
        <v>CONSTRUCTORA ALCAZAR S.A.C.</v>
      </c>
      <c r="X2014" s="5" t="str">
        <f t="shared" si="349"/>
        <v>Constructora Alcazar S.A.C.</v>
      </c>
      <c r="Y2014" s="5">
        <v>20559792196</v>
      </c>
      <c r="Z2014" s="5" t="s">
        <v>34</v>
      </c>
      <c r="AA2014" s="5" t="s">
        <v>35</v>
      </c>
      <c r="AD2014" s="5" t="s">
        <v>36</v>
      </c>
      <c r="AE2014" s="5">
        <v>33.9</v>
      </c>
      <c r="AF2014" s="5">
        <v>0</v>
      </c>
      <c r="AG2014" s="5">
        <v>6.1</v>
      </c>
      <c r="AH2014" s="5">
        <f t="shared" si="350"/>
        <v>40</v>
      </c>
    </row>
    <row r="2015" spans="1:34" x14ac:dyDescent="0.25">
      <c r="A2015" s="5">
        <v>2000</v>
      </c>
      <c r="B2015" s="5" t="s">
        <v>29</v>
      </c>
      <c r="C2015" s="5" t="s">
        <v>30</v>
      </c>
      <c r="D2015" s="5" t="s">
        <v>2459</v>
      </c>
      <c r="E2015" s="15" t="str">
        <f t="shared" si="351"/>
        <v>B001</v>
      </c>
      <c r="F2015" s="15" t="str">
        <f t="shared" si="341"/>
        <v>16798</v>
      </c>
      <c r="G2015" s="15" t="str">
        <f t="shared" si="342"/>
        <v>1-1</v>
      </c>
      <c r="H2015" s="5" t="s">
        <v>2422</v>
      </c>
      <c r="I2015" s="5">
        <f t="shared" si="343"/>
        <v>1</v>
      </c>
      <c r="J2015" s="5">
        <f t="shared" si="344"/>
        <v>2022</v>
      </c>
      <c r="K2015" s="5">
        <f t="shared" si="345"/>
        <v>7</v>
      </c>
      <c r="L2015" s="7">
        <f t="shared" si="346"/>
        <v>44568</v>
      </c>
      <c r="M2015" s="5" t="s">
        <v>2422</v>
      </c>
      <c r="U2015" s="5" t="s">
        <v>33</v>
      </c>
      <c r="V2015" s="5" t="str">
        <f t="shared" si="347"/>
        <v>clientes - varios</v>
      </c>
      <c r="W2015" s="5" t="str">
        <f t="shared" si="348"/>
        <v>CLIENTES - VARIOS</v>
      </c>
      <c r="X2015" s="5" t="str">
        <f t="shared" si="349"/>
        <v>Clientes - Varios</v>
      </c>
      <c r="Y2015" s="5">
        <v>99999999</v>
      </c>
      <c r="Z2015" s="5" t="s">
        <v>34</v>
      </c>
      <c r="AA2015" s="5" t="s">
        <v>35</v>
      </c>
      <c r="AD2015" s="5" t="s">
        <v>36</v>
      </c>
      <c r="AE2015" s="5">
        <v>97.46</v>
      </c>
      <c r="AF2015" s="5">
        <v>0</v>
      </c>
      <c r="AG2015" s="5">
        <v>17.54</v>
      </c>
      <c r="AH2015" s="5">
        <f t="shared" si="350"/>
        <v>115</v>
      </c>
    </row>
    <row r="2016" spans="1:34" x14ac:dyDescent="0.25">
      <c r="A2016" s="5">
        <v>2001</v>
      </c>
      <c r="B2016" s="5" t="s">
        <v>55</v>
      </c>
      <c r="C2016" s="5" t="s">
        <v>38</v>
      </c>
      <c r="D2016" s="5" t="s">
        <v>2460</v>
      </c>
      <c r="E2016" s="15" t="str">
        <f t="shared" si="351"/>
        <v>F002</v>
      </c>
      <c r="F2016" s="15" t="str">
        <f t="shared" si="341"/>
        <v>3424</v>
      </c>
      <c r="G2016" s="15" t="str">
        <f t="shared" si="342"/>
        <v>2-3</v>
      </c>
      <c r="H2016" s="5" t="s">
        <v>2422</v>
      </c>
      <c r="I2016" s="5">
        <f t="shared" si="343"/>
        <v>1</v>
      </c>
      <c r="J2016" s="5">
        <f t="shared" si="344"/>
        <v>2022</v>
      </c>
      <c r="K2016" s="5">
        <f t="shared" si="345"/>
        <v>7</v>
      </c>
      <c r="L2016" s="7">
        <f t="shared" si="346"/>
        <v>44568</v>
      </c>
      <c r="M2016" s="5" t="s">
        <v>2422</v>
      </c>
      <c r="R2016" s="5" t="s">
        <v>66</v>
      </c>
      <c r="S2016" s="5" t="s">
        <v>40</v>
      </c>
      <c r="T2016" s="5" t="s">
        <v>41</v>
      </c>
      <c r="U2016" s="5" t="s">
        <v>680</v>
      </c>
      <c r="V2016" s="5" t="str">
        <f t="shared" si="347"/>
        <v>industrial pucala s.a.c.</v>
      </c>
      <c r="W2016" s="5" t="str">
        <f t="shared" si="348"/>
        <v>INDUSTRIAL PUCALA S.A.C.</v>
      </c>
      <c r="X2016" s="5" t="str">
        <f t="shared" si="349"/>
        <v>Industrial Pucala S.A.C.</v>
      </c>
      <c r="Y2016" s="5">
        <v>20437281646</v>
      </c>
      <c r="Z2016" s="5" t="s">
        <v>34</v>
      </c>
      <c r="AA2016" s="5" t="s">
        <v>35</v>
      </c>
      <c r="AD2016" s="5" t="s">
        <v>36</v>
      </c>
      <c r="AE2016" s="5">
        <v>169.49</v>
      </c>
      <c r="AF2016" s="5">
        <v>0</v>
      </c>
      <c r="AG2016" s="5">
        <v>30.51</v>
      </c>
      <c r="AH2016" s="5">
        <f t="shared" si="350"/>
        <v>200</v>
      </c>
    </row>
    <row r="2017" spans="1:34" x14ac:dyDescent="0.25">
      <c r="A2017" s="5">
        <v>2002</v>
      </c>
      <c r="B2017" s="5" t="s">
        <v>55</v>
      </c>
      <c r="C2017" s="5" t="s">
        <v>38</v>
      </c>
      <c r="D2017" s="5" t="s">
        <v>2461</v>
      </c>
      <c r="E2017" s="15" t="str">
        <f t="shared" si="351"/>
        <v>F002</v>
      </c>
      <c r="F2017" s="15" t="str">
        <f t="shared" si="341"/>
        <v>3423</v>
      </c>
      <c r="G2017" s="15" t="str">
        <f t="shared" si="342"/>
        <v>2-3</v>
      </c>
      <c r="H2017" s="5" t="s">
        <v>2422</v>
      </c>
      <c r="I2017" s="5">
        <f t="shared" si="343"/>
        <v>1</v>
      </c>
      <c r="J2017" s="5">
        <f t="shared" si="344"/>
        <v>2022</v>
      </c>
      <c r="K2017" s="5">
        <f t="shared" si="345"/>
        <v>7</v>
      </c>
      <c r="L2017" s="7">
        <f t="shared" si="346"/>
        <v>44568</v>
      </c>
      <c r="M2017" s="5" t="s">
        <v>2422</v>
      </c>
      <c r="U2017" s="5" t="s">
        <v>312</v>
      </c>
      <c r="V2017" s="5" t="str">
        <f t="shared" si="347"/>
        <v>inversiones tantalean cayotopa</v>
      </c>
      <c r="W2017" s="5" t="str">
        <f t="shared" si="348"/>
        <v>INVERSIONES TANTALEAN CAYOTOPA</v>
      </c>
      <c r="X2017" s="5" t="str">
        <f t="shared" si="349"/>
        <v>Inversiones Tantalean Cayotopa</v>
      </c>
      <c r="Y2017" s="5">
        <v>20608161296</v>
      </c>
      <c r="Z2017" s="5" t="s">
        <v>34</v>
      </c>
      <c r="AA2017" s="5" t="s">
        <v>35</v>
      </c>
      <c r="AD2017" s="5" t="s">
        <v>36</v>
      </c>
      <c r="AE2017" s="5">
        <v>16.95</v>
      </c>
      <c r="AF2017" s="5">
        <v>0</v>
      </c>
      <c r="AG2017" s="5">
        <v>3.05</v>
      </c>
      <c r="AH2017" s="5">
        <f t="shared" si="350"/>
        <v>20</v>
      </c>
    </row>
    <row r="2018" spans="1:34" x14ac:dyDescent="0.25">
      <c r="A2018" s="5">
        <v>2003</v>
      </c>
      <c r="B2018" s="5" t="s">
        <v>29</v>
      </c>
      <c r="C2018" s="5" t="s">
        <v>38</v>
      </c>
      <c r="D2018" s="5" t="s">
        <v>2462</v>
      </c>
      <c r="E2018" s="15" t="str">
        <f t="shared" si="351"/>
        <v>F001</v>
      </c>
      <c r="F2018" s="15" t="str">
        <f t="shared" si="341"/>
        <v>8055</v>
      </c>
      <c r="G2018" s="15" t="str">
        <f t="shared" si="342"/>
        <v>1-8</v>
      </c>
      <c r="H2018" s="5" t="s">
        <v>2422</v>
      </c>
      <c r="I2018" s="5">
        <f t="shared" si="343"/>
        <v>1</v>
      </c>
      <c r="J2018" s="5">
        <f t="shared" si="344"/>
        <v>2022</v>
      </c>
      <c r="K2018" s="5">
        <f t="shared" si="345"/>
        <v>7</v>
      </c>
      <c r="L2018" s="7">
        <f t="shared" si="346"/>
        <v>44568</v>
      </c>
      <c r="M2018" s="5" t="s">
        <v>2422</v>
      </c>
      <c r="R2018" s="5" t="s">
        <v>2463</v>
      </c>
      <c r="S2018" s="5" t="s">
        <v>40</v>
      </c>
      <c r="T2018" s="5" t="s">
        <v>41</v>
      </c>
      <c r="U2018" s="5" t="s">
        <v>2464</v>
      </c>
      <c r="V2018" s="5" t="str">
        <f t="shared" si="347"/>
        <v>neciosup farro?ay griselda marisol</v>
      </c>
      <c r="W2018" s="5" t="str">
        <f t="shared" si="348"/>
        <v>NECIOSUP FARRO?AY GRISELDA MARISOL</v>
      </c>
      <c r="X2018" s="5" t="str">
        <f t="shared" si="349"/>
        <v>Neciosup Farro?Ay Griselda Marisol</v>
      </c>
      <c r="Y2018" s="5">
        <v>10432403691</v>
      </c>
      <c r="Z2018" s="5" t="s">
        <v>34</v>
      </c>
      <c r="AA2018" s="5" t="s">
        <v>35</v>
      </c>
      <c r="AD2018" s="5" t="s">
        <v>36</v>
      </c>
      <c r="AE2018" s="5">
        <v>604.24</v>
      </c>
      <c r="AF2018" s="5">
        <v>0</v>
      </c>
      <c r="AG2018" s="5">
        <v>108.76</v>
      </c>
      <c r="AH2018" s="5">
        <f t="shared" si="350"/>
        <v>713</v>
      </c>
    </row>
    <row r="2019" spans="1:34" x14ac:dyDescent="0.25">
      <c r="A2019" s="5">
        <v>2004</v>
      </c>
      <c r="B2019" s="5" t="s">
        <v>29</v>
      </c>
      <c r="C2019" s="5" t="s">
        <v>30</v>
      </c>
      <c r="D2019" s="5" t="s">
        <v>2465</v>
      </c>
      <c r="E2019" s="15" t="str">
        <f t="shared" si="351"/>
        <v>B001</v>
      </c>
      <c r="F2019" s="15" t="str">
        <f t="shared" si="341"/>
        <v>16797</v>
      </c>
      <c r="G2019" s="15" t="str">
        <f t="shared" si="342"/>
        <v>1-1</v>
      </c>
      <c r="H2019" s="5" t="s">
        <v>2422</v>
      </c>
      <c r="I2019" s="5">
        <f t="shared" si="343"/>
        <v>1</v>
      </c>
      <c r="J2019" s="5">
        <f t="shared" si="344"/>
        <v>2022</v>
      </c>
      <c r="K2019" s="5">
        <f t="shared" si="345"/>
        <v>7</v>
      </c>
      <c r="L2019" s="7">
        <f t="shared" si="346"/>
        <v>44568</v>
      </c>
      <c r="M2019" s="5" t="s">
        <v>2422</v>
      </c>
      <c r="U2019" s="5" t="s">
        <v>33</v>
      </c>
      <c r="V2019" s="5" t="str">
        <f t="shared" si="347"/>
        <v>clientes - varios</v>
      </c>
      <c r="W2019" s="5" t="str">
        <f t="shared" si="348"/>
        <v>CLIENTES - VARIOS</v>
      </c>
      <c r="X2019" s="5" t="str">
        <f t="shared" si="349"/>
        <v>Clientes - Varios</v>
      </c>
      <c r="Y2019" s="5">
        <v>99999999</v>
      </c>
      <c r="Z2019" s="5" t="s">
        <v>34</v>
      </c>
      <c r="AA2019" s="5" t="s">
        <v>35</v>
      </c>
      <c r="AD2019" s="5" t="s">
        <v>36</v>
      </c>
      <c r="AE2019" s="5">
        <v>84.75</v>
      </c>
      <c r="AF2019" s="5">
        <v>0</v>
      </c>
      <c r="AG2019" s="5">
        <v>15.25</v>
      </c>
      <c r="AH2019" s="5">
        <f t="shared" si="350"/>
        <v>100</v>
      </c>
    </row>
    <row r="2020" spans="1:34" x14ac:dyDescent="0.25">
      <c r="A2020" s="5">
        <v>2005</v>
      </c>
      <c r="B2020" s="5" t="s">
        <v>49</v>
      </c>
      <c r="C2020" s="5" t="s">
        <v>30</v>
      </c>
      <c r="D2020" s="5" t="s">
        <v>2466</v>
      </c>
      <c r="E2020" s="15" t="str">
        <f t="shared" si="351"/>
        <v>B003</v>
      </c>
      <c r="F2020" s="15" t="str">
        <f t="shared" si="341"/>
        <v>12275</v>
      </c>
      <c r="G2020" s="15" t="str">
        <f t="shared" si="342"/>
        <v>3-1</v>
      </c>
      <c r="H2020" s="5" t="s">
        <v>2422</v>
      </c>
      <c r="I2020" s="5">
        <f t="shared" si="343"/>
        <v>1</v>
      </c>
      <c r="J2020" s="5">
        <f t="shared" si="344"/>
        <v>2022</v>
      </c>
      <c r="K2020" s="5">
        <f t="shared" si="345"/>
        <v>7</v>
      </c>
      <c r="L2020" s="7">
        <f t="shared" si="346"/>
        <v>44568</v>
      </c>
      <c r="M2020" s="5" t="s">
        <v>2422</v>
      </c>
      <c r="U2020" s="5" t="s">
        <v>33</v>
      </c>
      <c r="V2020" s="5" t="str">
        <f t="shared" si="347"/>
        <v>clientes - varios</v>
      </c>
      <c r="W2020" s="5" t="str">
        <f t="shared" si="348"/>
        <v>CLIENTES - VARIOS</v>
      </c>
      <c r="X2020" s="5" t="str">
        <f t="shared" si="349"/>
        <v>Clientes - Varios</v>
      </c>
      <c r="Y2020" s="5">
        <v>99999999</v>
      </c>
      <c r="Z2020" s="5" t="s">
        <v>34</v>
      </c>
      <c r="AA2020" s="5" t="s">
        <v>35</v>
      </c>
      <c r="AD2020" s="5" t="s">
        <v>36</v>
      </c>
      <c r="AE2020" s="5">
        <v>21.19</v>
      </c>
      <c r="AF2020" s="5">
        <v>0</v>
      </c>
      <c r="AG2020" s="5">
        <v>3.81</v>
      </c>
      <c r="AH2020" s="5">
        <f t="shared" si="350"/>
        <v>25</v>
      </c>
    </row>
    <row r="2021" spans="1:34" x14ac:dyDescent="0.25">
      <c r="A2021" s="5">
        <v>2006</v>
      </c>
      <c r="B2021" s="5" t="s">
        <v>29</v>
      </c>
      <c r="C2021" s="5" t="s">
        <v>38</v>
      </c>
      <c r="D2021" s="5" t="s">
        <v>2467</v>
      </c>
      <c r="E2021" s="15" t="str">
        <f t="shared" si="351"/>
        <v>F001</v>
      </c>
      <c r="F2021" s="15" t="str">
        <f t="shared" si="341"/>
        <v>8054</v>
      </c>
      <c r="G2021" s="15" t="str">
        <f t="shared" si="342"/>
        <v>1-8</v>
      </c>
      <c r="H2021" s="5" t="s">
        <v>2422</v>
      </c>
      <c r="I2021" s="5">
        <f t="shared" si="343"/>
        <v>1</v>
      </c>
      <c r="J2021" s="5">
        <f t="shared" si="344"/>
        <v>2022</v>
      </c>
      <c r="K2021" s="5">
        <f t="shared" si="345"/>
        <v>7</v>
      </c>
      <c r="L2021" s="7">
        <f t="shared" si="346"/>
        <v>44568</v>
      </c>
      <c r="M2021" s="5" t="s">
        <v>2422</v>
      </c>
      <c r="R2021" s="5" t="s">
        <v>41</v>
      </c>
      <c r="S2021" s="5" t="s">
        <v>40</v>
      </c>
      <c r="T2021" s="5" t="s">
        <v>41</v>
      </c>
      <c r="U2021" s="5" t="s">
        <v>949</v>
      </c>
      <c r="V2021" s="5" t="str">
        <f t="shared" si="347"/>
        <v>protege peru multiservicios s.r.l.</v>
      </c>
      <c r="W2021" s="5" t="str">
        <f t="shared" si="348"/>
        <v>PROTEGE PERU MULTISERVICIOS S.R.L.</v>
      </c>
      <c r="X2021" s="5" t="str">
        <f t="shared" si="349"/>
        <v>Protege Peru Multiservicios S.R.L.</v>
      </c>
      <c r="Y2021" s="5">
        <v>20539144201</v>
      </c>
      <c r="Z2021" s="5" t="s">
        <v>34</v>
      </c>
      <c r="AA2021" s="5" t="s">
        <v>35</v>
      </c>
      <c r="AD2021" s="5" t="s">
        <v>36</v>
      </c>
      <c r="AE2021" s="5">
        <v>127.12</v>
      </c>
      <c r="AF2021" s="5">
        <v>0</v>
      </c>
      <c r="AG2021" s="5">
        <v>22.88</v>
      </c>
      <c r="AH2021" s="5">
        <f t="shared" si="350"/>
        <v>150</v>
      </c>
    </row>
    <row r="2022" spans="1:34" x14ac:dyDescent="0.25">
      <c r="A2022" s="5">
        <v>2007</v>
      </c>
      <c r="B2022" s="5" t="s">
        <v>29</v>
      </c>
      <c r="C2022" s="5" t="s">
        <v>38</v>
      </c>
      <c r="D2022" s="5" t="s">
        <v>2468</v>
      </c>
      <c r="E2022" s="15" t="str">
        <f t="shared" si="351"/>
        <v>F001</v>
      </c>
      <c r="F2022" s="15" t="str">
        <f t="shared" si="341"/>
        <v>8053</v>
      </c>
      <c r="G2022" s="15" t="str">
        <f t="shared" si="342"/>
        <v>1-8</v>
      </c>
      <c r="H2022" s="5" t="s">
        <v>2422</v>
      </c>
      <c r="I2022" s="5">
        <f t="shared" si="343"/>
        <v>1</v>
      </c>
      <c r="J2022" s="5">
        <f t="shared" si="344"/>
        <v>2022</v>
      </c>
      <c r="K2022" s="5">
        <f t="shared" si="345"/>
        <v>7</v>
      </c>
      <c r="L2022" s="7">
        <f t="shared" si="346"/>
        <v>44568</v>
      </c>
      <c r="M2022" s="5" t="s">
        <v>2422</v>
      </c>
      <c r="R2022" s="5" t="s">
        <v>763</v>
      </c>
      <c r="S2022" s="5" t="s">
        <v>764</v>
      </c>
      <c r="T2022" s="5" t="s">
        <v>763</v>
      </c>
      <c r="U2022" s="5" t="s">
        <v>967</v>
      </c>
      <c r="V2022" s="5" t="str">
        <f t="shared" si="347"/>
        <v>vargas tarrillo arsenio</v>
      </c>
      <c r="W2022" s="5" t="str">
        <f t="shared" si="348"/>
        <v>VARGAS TARRILLO ARSENIO</v>
      </c>
      <c r="X2022" s="5" t="str">
        <f t="shared" si="349"/>
        <v>Vargas Tarrillo Arsenio</v>
      </c>
      <c r="Y2022" s="5">
        <v>10414778106</v>
      </c>
      <c r="Z2022" s="5" t="s">
        <v>34</v>
      </c>
      <c r="AA2022" s="5" t="s">
        <v>35</v>
      </c>
      <c r="AD2022" s="5" t="s">
        <v>36</v>
      </c>
      <c r="AE2022" s="5">
        <v>338.98</v>
      </c>
      <c r="AF2022" s="5">
        <v>0</v>
      </c>
      <c r="AG2022" s="5">
        <v>61.02</v>
      </c>
      <c r="AH2022" s="5">
        <f t="shared" si="350"/>
        <v>400</v>
      </c>
    </row>
    <row r="2023" spans="1:34" x14ac:dyDescent="0.25">
      <c r="A2023" s="5">
        <v>2008</v>
      </c>
      <c r="B2023" s="5" t="s">
        <v>29</v>
      </c>
      <c r="C2023" s="5" t="s">
        <v>38</v>
      </c>
      <c r="D2023" s="5" t="s">
        <v>2469</v>
      </c>
      <c r="E2023" s="15" t="str">
        <f t="shared" si="351"/>
        <v>F001</v>
      </c>
      <c r="F2023" s="15" t="str">
        <f t="shared" si="341"/>
        <v>8052</v>
      </c>
      <c r="G2023" s="15" t="str">
        <f t="shared" si="342"/>
        <v>1-8</v>
      </c>
      <c r="H2023" s="5" t="s">
        <v>2422</v>
      </c>
      <c r="I2023" s="5">
        <f t="shared" si="343"/>
        <v>1</v>
      </c>
      <c r="J2023" s="5">
        <f t="shared" si="344"/>
        <v>2022</v>
      </c>
      <c r="K2023" s="5">
        <f t="shared" si="345"/>
        <v>7</v>
      </c>
      <c r="L2023" s="7">
        <f t="shared" si="346"/>
        <v>44568</v>
      </c>
      <c r="M2023" s="5" t="s">
        <v>2422</v>
      </c>
      <c r="R2023" s="5" t="s">
        <v>66</v>
      </c>
      <c r="S2023" s="5" t="s">
        <v>40</v>
      </c>
      <c r="T2023" s="5" t="s">
        <v>41</v>
      </c>
      <c r="U2023" s="5" t="s">
        <v>67</v>
      </c>
      <c r="V2023" s="5" t="str">
        <f t="shared" si="347"/>
        <v>regalado cieza segundo</v>
      </c>
      <c r="W2023" s="5" t="str">
        <f t="shared" si="348"/>
        <v>REGALADO CIEZA SEGUNDO</v>
      </c>
      <c r="X2023" s="5" t="str">
        <f t="shared" si="349"/>
        <v>Regalado Cieza Segundo</v>
      </c>
      <c r="Y2023" s="5">
        <v>10166087916</v>
      </c>
      <c r="Z2023" s="5" t="s">
        <v>34</v>
      </c>
      <c r="AA2023" s="5" t="s">
        <v>35</v>
      </c>
      <c r="AD2023" s="5" t="s">
        <v>36</v>
      </c>
      <c r="AE2023" s="5">
        <v>2457.63</v>
      </c>
      <c r="AF2023" s="5">
        <v>0</v>
      </c>
      <c r="AG2023" s="5">
        <v>442.37</v>
      </c>
      <c r="AH2023" s="5">
        <f t="shared" si="350"/>
        <v>2900</v>
      </c>
    </row>
    <row r="2024" spans="1:34" x14ac:dyDescent="0.25">
      <c r="A2024" s="5">
        <v>2009</v>
      </c>
      <c r="B2024" s="5" t="s">
        <v>29</v>
      </c>
      <c r="C2024" s="5" t="s">
        <v>38</v>
      </c>
      <c r="D2024" s="5" t="s">
        <v>2470</v>
      </c>
      <c r="E2024" s="15" t="str">
        <f t="shared" si="351"/>
        <v>F001</v>
      </c>
      <c r="F2024" s="15" t="str">
        <f t="shared" si="341"/>
        <v>8051</v>
      </c>
      <c r="G2024" s="15" t="str">
        <f t="shared" si="342"/>
        <v>1-8</v>
      </c>
      <c r="H2024" s="5" t="s">
        <v>2422</v>
      </c>
      <c r="I2024" s="5">
        <f t="shared" si="343"/>
        <v>1</v>
      </c>
      <c r="J2024" s="5">
        <f t="shared" si="344"/>
        <v>2022</v>
      </c>
      <c r="K2024" s="5">
        <f t="shared" si="345"/>
        <v>7</v>
      </c>
      <c r="L2024" s="7">
        <f t="shared" si="346"/>
        <v>44568</v>
      </c>
      <c r="M2024" s="5" t="s">
        <v>2422</v>
      </c>
      <c r="R2024" s="5" t="s">
        <v>66</v>
      </c>
      <c r="S2024" s="5" t="s">
        <v>40</v>
      </c>
      <c r="T2024" s="5" t="s">
        <v>41</v>
      </c>
      <c r="U2024" s="5" t="s">
        <v>67</v>
      </c>
      <c r="V2024" s="5" t="str">
        <f t="shared" si="347"/>
        <v>regalado cieza segundo</v>
      </c>
      <c r="W2024" s="5" t="str">
        <f t="shared" si="348"/>
        <v>REGALADO CIEZA SEGUNDO</v>
      </c>
      <c r="X2024" s="5" t="str">
        <f t="shared" si="349"/>
        <v>Regalado Cieza Segundo</v>
      </c>
      <c r="Y2024" s="5">
        <v>10166087916</v>
      </c>
      <c r="Z2024" s="5" t="s">
        <v>34</v>
      </c>
      <c r="AA2024" s="5" t="s">
        <v>35</v>
      </c>
      <c r="AD2024" s="5" t="s">
        <v>36</v>
      </c>
      <c r="AE2024" s="5">
        <v>2457.63</v>
      </c>
      <c r="AF2024" s="5">
        <v>0</v>
      </c>
      <c r="AG2024" s="5">
        <v>442.37</v>
      </c>
      <c r="AH2024" s="5">
        <f t="shared" si="350"/>
        <v>2900</v>
      </c>
    </row>
    <row r="2025" spans="1:34" x14ac:dyDescent="0.25">
      <c r="A2025" s="5">
        <v>2010</v>
      </c>
      <c r="B2025" s="5" t="s">
        <v>29</v>
      </c>
      <c r="C2025" s="5" t="s">
        <v>38</v>
      </c>
      <c r="D2025" s="5" t="s">
        <v>2471</v>
      </c>
      <c r="E2025" s="15" t="str">
        <f t="shared" si="351"/>
        <v>F001</v>
      </c>
      <c r="F2025" s="15" t="str">
        <f t="shared" si="341"/>
        <v>8050</v>
      </c>
      <c r="G2025" s="15" t="str">
        <f t="shared" si="342"/>
        <v>1-8</v>
      </c>
      <c r="H2025" s="5" t="s">
        <v>2422</v>
      </c>
      <c r="I2025" s="5">
        <f t="shared" si="343"/>
        <v>1</v>
      </c>
      <c r="J2025" s="5">
        <f t="shared" si="344"/>
        <v>2022</v>
      </c>
      <c r="K2025" s="5">
        <f t="shared" si="345"/>
        <v>7</v>
      </c>
      <c r="L2025" s="7">
        <f t="shared" si="346"/>
        <v>44568</v>
      </c>
      <c r="M2025" s="5" t="s">
        <v>2422</v>
      </c>
      <c r="R2025" s="5" t="s">
        <v>66</v>
      </c>
      <c r="S2025" s="5" t="s">
        <v>40</v>
      </c>
      <c r="T2025" s="5" t="s">
        <v>41</v>
      </c>
      <c r="U2025" s="5" t="s">
        <v>67</v>
      </c>
      <c r="V2025" s="5" t="str">
        <f t="shared" si="347"/>
        <v>regalado cieza segundo</v>
      </c>
      <c r="W2025" s="5" t="str">
        <f t="shared" si="348"/>
        <v>REGALADO CIEZA SEGUNDO</v>
      </c>
      <c r="X2025" s="5" t="str">
        <f t="shared" si="349"/>
        <v>Regalado Cieza Segundo</v>
      </c>
      <c r="Y2025" s="5">
        <v>10166087916</v>
      </c>
      <c r="Z2025" s="5" t="s">
        <v>34</v>
      </c>
      <c r="AA2025" s="5" t="s">
        <v>35</v>
      </c>
      <c r="AD2025" s="5" t="s">
        <v>36</v>
      </c>
      <c r="AE2025" s="5">
        <v>2457.63</v>
      </c>
      <c r="AF2025" s="5">
        <v>0</v>
      </c>
      <c r="AG2025" s="5">
        <v>442.37</v>
      </c>
      <c r="AH2025" s="5">
        <f t="shared" si="350"/>
        <v>2900</v>
      </c>
    </row>
    <row r="2026" spans="1:34" x14ac:dyDescent="0.25">
      <c r="A2026" s="5">
        <v>2011</v>
      </c>
      <c r="B2026" s="5" t="s">
        <v>29</v>
      </c>
      <c r="C2026" s="5" t="s">
        <v>38</v>
      </c>
      <c r="D2026" s="5" t="s">
        <v>2472</v>
      </c>
      <c r="E2026" s="15" t="str">
        <f t="shared" si="351"/>
        <v>F001</v>
      </c>
      <c r="F2026" s="15" t="str">
        <f t="shared" si="341"/>
        <v>8049</v>
      </c>
      <c r="G2026" s="15" t="str">
        <f t="shared" si="342"/>
        <v>1-8</v>
      </c>
      <c r="H2026" s="5" t="s">
        <v>2422</v>
      </c>
      <c r="I2026" s="5">
        <f t="shared" si="343"/>
        <v>1</v>
      </c>
      <c r="J2026" s="5">
        <f t="shared" si="344"/>
        <v>2022</v>
      </c>
      <c r="K2026" s="5">
        <f t="shared" si="345"/>
        <v>7</v>
      </c>
      <c r="L2026" s="7">
        <f t="shared" si="346"/>
        <v>44568</v>
      </c>
      <c r="M2026" s="5" t="s">
        <v>2422</v>
      </c>
      <c r="R2026" s="5" t="s">
        <v>66</v>
      </c>
      <c r="S2026" s="5" t="s">
        <v>40</v>
      </c>
      <c r="T2026" s="5" t="s">
        <v>41</v>
      </c>
      <c r="U2026" s="5" t="s">
        <v>67</v>
      </c>
      <c r="V2026" s="5" t="str">
        <f t="shared" si="347"/>
        <v>regalado cieza segundo</v>
      </c>
      <c r="W2026" s="5" t="str">
        <f t="shared" si="348"/>
        <v>REGALADO CIEZA SEGUNDO</v>
      </c>
      <c r="X2026" s="5" t="str">
        <f t="shared" si="349"/>
        <v>Regalado Cieza Segundo</v>
      </c>
      <c r="Y2026" s="5">
        <v>10166087916</v>
      </c>
      <c r="Z2026" s="5" t="s">
        <v>34</v>
      </c>
      <c r="AA2026" s="5" t="s">
        <v>35</v>
      </c>
      <c r="AD2026" s="5" t="s">
        <v>36</v>
      </c>
      <c r="AE2026" s="5">
        <v>2457.63</v>
      </c>
      <c r="AF2026" s="5">
        <v>0</v>
      </c>
      <c r="AG2026" s="5">
        <v>442.37</v>
      </c>
      <c r="AH2026" s="5">
        <f t="shared" si="350"/>
        <v>2900</v>
      </c>
    </row>
    <row r="2027" spans="1:34" x14ac:dyDescent="0.25">
      <c r="A2027" s="5">
        <v>2012</v>
      </c>
      <c r="B2027" s="5" t="s">
        <v>29</v>
      </c>
      <c r="C2027" s="5" t="s">
        <v>38</v>
      </c>
      <c r="D2027" s="5" t="s">
        <v>2473</v>
      </c>
      <c r="E2027" s="15" t="str">
        <f t="shared" si="351"/>
        <v>F001</v>
      </c>
      <c r="F2027" s="15" t="str">
        <f t="shared" si="341"/>
        <v>8048</v>
      </c>
      <c r="G2027" s="15" t="str">
        <f t="shared" si="342"/>
        <v>1-8</v>
      </c>
      <c r="H2027" s="5" t="s">
        <v>2422</v>
      </c>
      <c r="I2027" s="5">
        <f t="shared" si="343"/>
        <v>1</v>
      </c>
      <c r="J2027" s="5">
        <f t="shared" si="344"/>
        <v>2022</v>
      </c>
      <c r="K2027" s="5">
        <f t="shared" si="345"/>
        <v>7</v>
      </c>
      <c r="L2027" s="7">
        <f t="shared" si="346"/>
        <v>44568</v>
      </c>
      <c r="M2027" s="5" t="s">
        <v>2422</v>
      </c>
      <c r="R2027" s="5" t="s">
        <v>66</v>
      </c>
      <c r="S2027" s="5" t="s">
        <v>40</v>
      </c>
      <c r="T2027" s="5" t="s">
        <v>41</v>
      </c>
      <c r="U2027" s="5" t="s">
        <v>67</v>
      </c>
      <c r="V2027" s="5" t="str">
        <f t="shared" si="347"/>
        <v>regalado cieza segundo</v>
      </c>
      <c r="W2027" s="5" t="str">
        <f t="shared" si="348"/>
        <v>REGALADO CIEZA SEGUNDO</v>
      </c>
      <c r="X2027" s="5" t="str">
        <f t="shared" si="349"/>
        <v>Regalado Cieza Segundo</v>
      </c>
      <c r="Y2027" s="5">
        <v>10166087916</v>
      </c>
      <c r="Z2027" s="5" t="s">
        <v>34</v>
      </c>
      <c r="AA2027" s="5" t="s">
        <v>35</v>
      </c>
      <c r="AD2027" s="5" t="s">
        <v>36</v>
      </c>
      <c r="AE2027" s="5">
        <v>2457.63</v>
      </c>
      <c r="AF2027" s="5">
        <v>0</v>
      </c>
      <c r="AG2027" s="5">
        <v>442.37</v>
      </c>
      <c r="AH2027" s="5">
        <f t="shared" si="350"/>
        <v>2900</v>
      </c>
    </row>
    <row r="2028" spans="1:34" x14ac:dyDescent="0.25">
      <c r="A2028" s="5">
        <v>2013</v>
      </c>
      <c r="B2028" s="5" t="s">
        <v>29</v>
      </c>
      <c r="C2028" s="5" t="s">
        <v>30</v>
      </c>
      <c r="D2028" s="5" t="s">
        <v>2474</v>
      </c>
      <c r="E2028" s="15" t="str">
        <f t="shared" si="351"/>
        <v>B001</v>
      </c>
      <c r="F2028" s="15" t="str">
        <f t="shared" si="341"/>
        <v>16796</v>
      </c>
      <c r="G2028" s="15" t="str">
        <f t="shared" si="342"/>
        <v>1-1</v>
      </c>
      <c r="H2028" s="5" t="s">
        <v>2422</v>
      </c>
      <c r="I2028" s="5">
        <f t="shared" si="343"/>
        <v>1</v>
      </c>
      <c r="J2028" s="5">
        <f t="shared" si="344"/>
        <v>2022</v>
      </c>
      <c r="K2028" s="5">
        <f t="shared" si="345"/>
        <v>7</v>
      </c>
      <c r="L2028" s="7">
        <f t="shared" si="346"/>
        <v>44568</v>
      </c>
      <c r="M2028" s="5" t="s">
        <v>2422</v>
      </c>
      <c r="U2028" s="5" t="s">
        <v>33</v>
      </c>
      <c r="V2028" s="5" t="str">
        <f t="shared" si="347"/>
        <v>clientes - varios</v>
      </c>
      <c r="W2028" s="5" t="str">
        <f t="shared" si="348"/>
        <v>CLIENTES - VARIOS</v>
      </c>
      <c r="X2028" s="5" t="str">
        <f t="shared" si="349"/>
        <v>Clientes - Varios</v>
      </c>
      <c r="Y2028" s="5">
        <v>99999999</v>
      </c>
      <c r="Z2028" s="5" t="s">
        <v>34</v>
      </c>
      <c r="AA2028" s="5" t="s">
        <v>35</v>
      </c>
      <c r="AD2028" s="5" t="s">
        <v>36</v>
      </c>
      <c r="AE2028" s="5">
        <v>423.73</v>
      </c>
      <c r="AF2028" s="5">
        <v>0</v>
      </c>
      <c r="AG2028" s="5">
        <v>76.27</v>
      </c>
      <c r="AH2028" s="5">
        <f t="shared" si="350"/>
        <v>500</v>
      </c>
    </row>
    <row r="2029" spans="1:34" x14ac:dyDescent="0.25">
      <c r="A2029" s="5">
        <v>2014</v>
      </c>
      <c r="B2029" s="5" t="s">
        <v>29</v>
      </c>
      <c r="C2029" s="5" t="s">
        <v>30</v>
      </c>
      <c r="D2029" s="5" t="s">
        <v>2475</v>
      </c>
      <c r="E2029" s="15" t="str">
        <f t="shared" si="351"/>
        <v>B001</v>
      </c>
      <c r="F2029" s="15" t="str">
        <f t="shared" si="341"/>
        <v>16795</v>
      </c>
      <c r="G2029" s="15" t="str">
        <f t="shared" si="342"/>
        <v>1-1</v>
      </c>
      <c r="H2029" s="5" t="s">
        <v>2422</v>
      </c>
      <c r="I2029" s="5">
        <f t="shared" si="343"/>
        <v>1</v>
      </c>
      <c r="J2029" s="5">
        <f t="shared" si="344"/>
        <v>2022</v>
      </c>
      <c r="K2029" s="5">
        <f t="shared" si="345"/>
        <v>7</v>
      </c>
      <c r="L2029" s="7">
        <f t="shared" si="346"/>
        <v>44568</v>
      </c>
      <c r="M2029" s="5" t="s">
        <v>2422</v>
      </c>
      <c r="U2029" s="5" t="s">
        <v>33</v>
      </c>
      <c r="V2029" s="5" t="str">
        <f t="shared" si="347"/>
        <v>clientes - varios</v>
      </c>
      <c r="W2029" s="5" t="str">
        <f t="shared" si="348"/>
        <v>CLIENTES - VARIOS</v>
      </c>
      <c r="X2029" s="5" t="str">
        <f t="shared" si="349"/>
        <v>Clientes - Varios</v>
      </c>
      <c r="Y2029" s="5">
        <v>99999999</v>
      </c>
      <c r="Z2029" s="5" t="s">
        <v>34</v>
      </c>
      <c r="AA2029" s="5" t="s">
        <v>35</v>
      </c>
      <c r="AD2029" s="5" t="s">
        <v>36</v>
      </c>
      <c r="AE2029" s="5">
        <v>423.73</v>
      </c>
      <c r="AF2029" s="5">
        <v>0</v>
      </c>
      <c r="AG2029" s="5">
        <v>76.27</v>
      </c>
      <c r="AH2029" s="5">
        <f t="shared" si="350"/>
        <v>500</v>
      </c>
    </row>
    <row r="2030" spans="1:34" x14ac:dyDescent="0.25">
      <c r="A2030" s="5">
        <v>2015</v>
      </c>
      <c r="B2030" s="5" t="s">
        <v>29</v>
      </c>
      <c r="C2030" s="5" t="s">
        <v>30</v>
      </c>
      <c r="D2030" s="5" t="s">
        <v>2476</v>
      </c>
      <c r="E2030" s="15" t="str">
        <f t="shared" si="351"/>
        <v>B001</v>
      </c>
      <c r="F2030" s="15" t="str">
        <f t="shared" si="341"/>
        <v>16794</v>
      </c>
      <c r="G2030" s="15" t="str">
        <f t="shared" si="342"/>
        <v>1-1</v>
      </c>
      <c r="H2030" s="5" t="s">
        <v>2422</v>
      </c>
      <c r="I2030" s="5">
        <f t="shared" si="343"/>
        <v>1</v>
      </c>
      <c r="J2030" s="5">
        <f t="shared" si="344"/>
        <v>2022</v>
      </c>
      <c r="K2030" s="5">
        <f t="shared" si="345"/>
        <v>7</v>
      </c>
      <c r="L2030" s="7">
        <f t="shared" si="346"/>
        <v>44568</v>
      </c>
      <c r="M2030" s="5" t="s">
        <v>2422</v>
      </c>
      <c r="U2030" s="5" t="s">
        <v>33</v>
      </c>
      <c r="V2030" s="5" t="str">
        <f t="shared" si="347"/>
        <v>clientes - varios</v>
      </c>
      <c r="W2030" s="5" t="str">
        <f t="shared" si="348"/>
        <v>CLIENTES - VARIOS</v>
      </c>
      <c r="X2030" s="5" t="str">
        <f t="shared" si="349"/>
        <v>Clientes - Varios</v>
      </c>
      <c r="Y2030" s="5">
        <v>99999999</v>
      </c>
      <c r="Z2030" s="5" t="s">
        <v>34</v>
      </c>
      <c r="AA2030" s="5" t="s">
        <v>35</v>
      </c>
      <c r="AD2030" s="5" t="s">
        <v>36</v>
      </c>
      <c r="AE2030" s="5">
        <v>423.73</v>
      </c>
      <c r="AF2030" s="5">
        <v>0</v>
      </c>
      <c r="AG2030" s="5">
        <v>76.27</v>
      </c>
      <c r="AH2030" s="5">
        <f t="shared" si="350"/>
        <v>500</v>
      </c>
    </row>
    <row r="2031" spans="1:34" x14ac:dyDescent="0.25">
      <c r="A2031" s="5">
        <v>2016</v>
      </c>
      <c r="B2031" s="5" t="s">
        <v>29</v>
      </c>
      <c r="C2031" s="5" t="s">
        <v>30</v>
      </c>
      <c r="D2031" s="5" t="s">
        <v>2477</v>
      </c>
      <c r="E2031" s="15" t="str">
        <f t="shared" si="351"/>
        <v>B001</v>
      </c>
      <c r="F2031" s="15" t="str">
        <f t="shared" si="341"/>
        <v>16793</v>
      </c>
      <c r="G2031" s="15" t="str">
        <f t="shared" si="342"/>
        <v>1-1</v>
      </c>
      <c r="H2031" s="5" t="s">
        <v>2422</v>
      </c>
      <c r="I2031" s="5">
        <f t="shared" si="343"/>
        <v>1</v>
      </c>
      <c r="J2031" s="5">
        <f t="shared" si="344"/>
        <v>2022</v>
      </c>
      <c r="K2031" s="5">
        <f t="shared" si="345"/>
        <v>7</v>
      </c>
      <c r="L2031" s="7">
        <f t="shared" si="346"/>
        <v>44568</v>
      </c>
      <c r="M2031" s="5" t="s">
        <v>2422</v>
      </c>
      <c r="U2031" s="5" t="s">
        <v>33</v>
      </c>
      <c r="V2031" s="5" t="str">
        <f t="shared" si="347"/>
        <v>clientes - varios</v>
      </c>
      <c r="W2031" s="5" t="str">
        <f t="shared" si="348"/>
        <v>CLIENTES - VARIOS</v>
      </c>
      <c r="X2031" s="5" t="str">
        <f t="shared" si="349"/>
        <v>Clientes - Varios</v>
      </c>
      <c r="Y2031" s="5">
        <v>99999999</v>
      </c>
      <c r="Z2031" s="5" t="s">
        <v>34</v>
      </c>
      <c r="AA2031" s="5" t="s">
        <v>35</v>
      </c>
      <c r="AD2031" s="5" t="s">
        <v>36</v>
      </c>
      <c r="AE2031" s="5">
        <v>423.73</v>
      </c>
      <c r="AF2031" s="5">
        <v>0</v>
      </c>
      <c r="AG2031" s="5">
        <v>76.27</v>
      </c>
      <c r="AH2031" s="5">
        <f t="shared" si="350"/>
        <v>500</v>
      </c>
    </row>
    <row r="2032" spans="1:34" x14ac:dyDescent="0.25">
      <c r="A2032" s="5">
        <v>2017</v>
      </c>
      <c r="B2032" s="5" t="s">
        <v>29</v>
      </c>
      <c r="C2032" s="5" t="s">
        <v>30</v>
      </c>
      <c r="D2032" s="5" t="s">
        <v>2478</v>
      </c>
      <c r="E2032" s="15" t="str">
        <f t="shared" si="351"/>
        <v>B001</v>
      </c>
      <c r="F2032" s="15" t="str">
        <f t="shared" si="341"/>
        <v>16792</v>
      </c>
      <c r="G2032" s="15" t="str">
        <f t="shared" si="342"/>
        <v>1-1</v>
      </c>
      <c r="H2032" s="5" t="s">
        <v>2422</v>
      </c>
      <c r="I2032" s="5">
        <f t="shared" si="343"/>
        <v>1</v>
      </c>
      <c r="J2032" s="5">
        <f t="shared" si="344"/>
        <v>2022</v>
      </c>
      <c r="K2032" s="5">
        <f t="shared" si="345"/>
        <v>7</v>
      </c>
      <c r="L2032" s="7">
        <f t="shared" si="346"/>
        <v>44568</v>
      </c>
      <c r="M2032" s="5" t="s">
        <v>2422</v>
      </c>
      <c r="U2032" s="5" t="s">
        <v>33</v>
      </c>
      <c r="V2032" s="5" t="str">
        <f t="shared" si="347"/>
        <v>clientes - varios</v>
      </c>
      <c r="W2032" s="5" t="str">
        <f t="shared" si="348"/>
        <v>CLIENTES - VARIOS</v>
      </c>
      <c r="X2032" s="5" t="str">
        <f t="shared" si="349"/>
        <v>Clientes - Varios</v>
      </c>
      <c r="Y2032" s="5">
        <v>99999999</v>
      </c>
      <c r="Z2032" s="5" t="s">
        <v>34</v>
      </c>
      <c r="AA2032" s="5" t="s">
        <v>35</v>
      </c>
      <c r="AD2032" s="5" t="s">
        <v>36</v>
      </c>
      <c r="AE2032" s="5">
        <v>118.64</v>
      </c>
      <c r="AF2032" s="5">
        <v>0</v>
      </c>
      <c r="AG2032" s="5">
        <v>21.36</v>
      </c>
      <c r="AH2032" s="5">
        <f t="shared" si="350"/>
        <v>140</v>
      </c>
    </row>
    <row r="2033" spans="1:34" x14ac:dyDescent="0.25">
      <c r="A2033" s="5">
        <v>2018</v>
      </c>
      <c r="B2033" s="5" t="s">
        <v>49</v>
      </c>
      <c r="C2033" s="5" t="s">
        <v>30</v>
      </c>
      <c r="D2033" s="5" t="s">
        <v>2479</v>
      </c>
      <c r="E2033" s="15" t="str">
        <f t="shared" si="351"/>
        <v>B003</v>
      </c>
      <c r="F2033" s="15" t="str">
        <f t="shared" si="341"/>
        <v>12274</v>
      </c>
      <c r="G2033" s="15" t="str">
        <f t="shared" si="342"/>
        <v>3-1</v>
      </c>
      <c r="H2033" s="5" t="s">
        <v>2422</v>
      </c>
      <c r="I2033" s="5">
        <f t="shared" si="343"/>
        <v>1</v>
      </c>
      <c r="J2033" s="5">
        <f t="shared" si="344"/>
        <v>2022</v>
      </c>
      <c r="K2033" s="5">
        <f t="shared" si="345"/>
        <v>7</v>
      </c>
      <c r="L2033" s="7">
        <f t="shared" si="346"/>
        <v>44568</v>
      </c>
      <c r="M2033" s="5" t="s">
        <v>2422</v>
      </c>
      <c r="U2033" s="5" t="s">
        <v>33</v>
      </c>
      <c r="V2033" s="5" t="str">
        <f t="shared" si="347"/>
        <v>clientes - varios</v>
      </c>
      <c r="W2033" s="5" t="str">
        <f t="shared" si="348"/>
        <v>CLIENTES - VARIOS</v>
      </c>
      <c r="X2033" s="5" t="str">
        <f t="shared" si="349"/>
        <v>Clientes - Varios</v>
      </c>
      <c r="Y2033" s="5">
        <v>99999999</v>
      </c>
      <c r="Z2033" s="5" t="s">
        <v>34</v>
      </c>
      <c r="AA2033" s="5" t="s">
        <v>35</v>
      </c>
      <c r="AD2033" s="5" t="s">
        <v>36</v>
      </c>
      <c r="AE2033" s="5">
        <v>55.08</v>
      </c>
      <c r="AF2033" s="5">
        <v>0</v>
      </c>
      <c r="AG2033" s="5">
        <v>9.92</v>
      </c>
      <c r="AH2033" s="5">
        <f t="shared" si="350"/>
        <v>65</v>
      </c>
    </row>
    <row r="2034" spans="1:34" x14ac:dyDescent="0.25">
      <c r="A2034" s="5">
        <v>2019</v>
      </c>
      <c r="B2034" s="5" t="s">
        <v>29</v>
      </c>
      <c r="C2034" s="5" t="s">
        <v>30</v>
      </c>
      <c r="D2034" s="5" t="s">
        <v>2480</v>
      </c>
      <c r="E2034" s="15" t="str">
        <f t="shared" si="351"/>
        <v>B001</v>
      </c>
      <c r="F2034" s="15" t="str">
        <f t="shared" si="341"/>
        <v>16791</v>
      </c>
      <c r="G2034" s="15" t="str">
        <f t="shared" si="342"/>
        <v>1-1</v>
      </c>
      <c r="H2034" s="5" t="s">
        <v>2422</v>
      </c>
      <c r="I2034" s="5">
        <f t="shared" si="343"/>
        <v>1</v>
      </c>
      <c r="J2034" s="5">
        <f t="shared" si="344"/>
        <v>2022</v>
      </c>
      <c r="K2034" s="5">
        <f t="shared" si="345"/>
        <v>7</v>
      </c>
      <c r="L2034" s="7">
        <f t="shared" si="346"/>
        <v>44568</v>
      </c>
      <c r="M2034" s="5" t="s">
        <v>2422</v>
      </c>
      <c r="U2034" s="5" t="s">
        <v>33</v>
      </c>
      <c r="V2034" s="5" t="str">
        <f t="shared" si="347"/>
        <v>clientes - varios</v>
      </c>
      <c r="W2034" s="5" t="str">
        <f t="shared" si="348"/>
        <v>CLIENTES - VARIOS</v>
      </c>
      <c r="X2034" s="5" t="str">
        <f t="shared" si="349"/>
        <v>Clientes - Varios</v>
      </c>
      <c r="Y2034" s="5">
        <v>99999999</v>
      </c>
      <c r="Z2034" s="5" t="s">
        <v>34</v>
      </c>
      <c r="AA2034" s="5" t="s">
        <v>35</v>
      </c>
      <c r="AD2034" s="5" t="s">
        <v>36</v>
      </c>
      <c r="AE2034" s="5">
        <v>42.37</v>
      </c>
      <c r="AF2034" s="5">
        <v>0</v>
      </c>
      <c r="AG2034" s="5">
        <v>7.63</v>
      </c>
      <c r="AH2034" s="5">
        <f t="shared" si="350"/>
        <v>50</v>
      </c>
    </row>
    <row r="2035" spans="1:34" x14ac:dyDescent="0.25">
      <c r="A2035" s="5">
        <v>2020</v>
      </c>
      <c r="B2035" s="5" t="s">
        <v>29</v>
      </c>
      <c r="C2035" s="5" t="s">
        <v>30</v>
      </c>
      <c r="D2035" s="5" t="s">
        <v>2481</v>
      </c>
      <c r="E2035" s="15" t="str">
        <f t="shared" si="351"/>
        <v>B001</v>
      </c>
      <c r="F2035" s="15" t="str">
        <f t="shared" si="341"/>
        <v>16790</v>
      </c>
      <c r="G2035" s="15" t="str">
        <f t="shared" si="342"/>
        <v>1-1</v>
      </c>
      <c r="H2035" s="5" t="s">
        <v>2422</v>
      </c>
      <c r="I2035" s="5">
        <f t="shared" si="343"/>
        <v>1</v>
      </c>
      <c r="J2035" s="5">
        <f t="shared" si="344"/>
        <v>2022</v>
      </c>
      <c r="K2035" s="5">
        <f t="shared" si="345"/>
        <v>7</v>
      </c>
      <c r="L2035" s="7">
        <f t="shared" si="346"/>
        <v>44568</v>
      </c>
      <c r="M2035" s="5" t="s">
        <v>2422</v>
      </c>
      <c r="U2035" s="5" t="s">
        <v>33</v>
      </c>
      <c r="V2035" s="5" t="str">
        <f t="shared" si="347"/>
        <v>clientes - varios</v>
      </c>
      <c r="W2035" s="5" t="str">
        <f t="shared" si="348"/>
        <v>CLIENTES - VARIOS</v>
      </c>
      <c r="X2035" s="5" t="str">
        <f t="shared" si="349"/>
        <v>Clientes - Varios</v>
      </c>
      <c r="Y2035" s="5">
        <v>99999999</v>
      </c>
      <c r="Z2035" s="5" t="s">
        <v>34</v>
      </c>
      <c r="AA2035" s="5" t="s">
        <v>35</v>
      </c>
      <c r="AD2035" s="5" t="s">
        <v>36</v>
      </c>
      <c r="AE2035" s="5">
        <v>89.83</v>
      </c>
      <c r="AF2035" s="5">
        <v>0</v>
      </c>
      <c r="AG2035" s="5">
        <v>16.170000000000002</v>
      </c>
      <c r="AH2035" s="5">
        <f t="shared" si="350"/>
        <v>106</v>
      </c>
    </row>
    <row r="2036" spans="1:34" x14ac:dyDescent="0.25">
      <c r="A2036" s="5">
        <v>2021</v>
      </c>
      <c r="B2036" s="5" t="s">
        <v>29</v>
      </c>
      <c r="C2036" s="5" t="s">
        <v>38</v>
      </c>
      <c r="D2036" s="5" t="s">
        <v>2482</v>
      </c>
      <c r="E2036" s="15" t="str">
        <f t="shared" si="351"/>
        <v>F001</v>
      </c>
      <c r="F2036" s="15" t="str">
        <f t="shared" si="341"/>
        <v>8047</v>
      </c>
      <c r="G2036" s="15" t="str">
        <f t="shared" si="342"/>
        <v>1-8</v>
      </c>
      <c r="H2036" s="5" t="s">
        <v>2422</v>
      </c>
      <c r="I2036" s="5">
        <f t="shared" si="343"/>
        <v>1</v>
      </c>
      <c r="J2036" s="5">
        <f t="shared" si="344"/>
        <v>2022</v>
      </c>
      <c r="K2036" s="5">
        <f t="shared" si="345"/>
        <v>7</v>
      </c>
      <c r="L2036" s="7">
        <f t="shared" si="346"/>
        <v>44568</v>
      </c>
      <c r="M2036" s="5" t="s">
        <v>2422</v>
      </c>
      <c r="R2036" s="5" t="s">
        <v>1758</v>
      </c>
      <c r="S2036" s="5" t="s">
        <v>168</v>
      </c>
      <c r="T2036" s="5" t="s">
        <v>169</v>
      </c>
      <c r="U2036" s="5" t="s">
        <v>2483</v>
      </c>
      <c r="V2036" s="5" t="str">
        <f t="shared" si="347"/>
        <v>clean ambiental s.a.c.</v>
      </c>
      <c r="W2036" s="5" t="str">
        <f t="shared" si="348"/>
        <v>CLEAN AMBIENTAL S.A.C.</v>
      </c>
      <c r="X2036" s="5" t="str">
        <f t="shared" si="349"/>
        <v>Clean Ambiental S.A.C.</v>
      </c>
      <c r="Y2036" s="5">
        <v>20537589320</v>
      </c>
      <c r="Z2036" s="5" t="s">
        <v>34</v>
      </c>
      <c r="AA2036" s="5" t="s">
        <v>35</v>
      </c>
      <c r="AD2036" s="5" t="s">
        <v>36</v>
      </c>
      <c r="AE2036" s="5">
        <v>83.05</v>
      </c>
      <c r="AF2036" s="5">
        <v>0</v>
      </c>
      <c r="AG2036" s="5">
        <v>14.95</v>
      </c>
      <c r="AH2036" s="5">
        <f t="shared" si="350"/>
        <v>98</v>
      </c>
    </row>
    <row r="2037" spans="1:34" x14ac:dyDescent="0.25">
      <c r="A2037" s="5">
        <v>2022</v>
      </c>
      <c r="B2037" s="5" t="s">
        <v>29</v>
      </c>
      <c r="C2037" s="5" t="s">
        <v>38</v>
      </c>
      <c r="D2037" s="5" t="s">
        <v>2484</v>
      </c>
      <c r="E2037" s="15" t="str">
        <f t="shared" si="351"/>
        <v>F001</v>
      </c>
      <c r="F2037" s="15" t="str">
        <f t="shared" si="341"/>
        <v>8046</v>
      </c>
      <c r="G2037" s="15" t="str">
        <f t="shared" si="342"/>
        <v>1-8</v>
      </c>
      <c r="H2037" s="5" t="s">
        <v>2422</v>
      </c>
      <c r="I2037" s="5">
        <f t="shared" si="343"/>
        <v>1</v>
      </c>
      <c r="J2037" s="5">
        <f t="shared" si="344"/>
        <v>2022</v>
      </c>
      <c r="K2037" s="5">
        <f t="shared" si="345"/>
        <v>7</v>
      </c>
      <c r="L2037" s="7">
        <f t="shared" si="346"/>
        <v>44568</v>
      </c>
      <c r="M2037" s="5" t="s">
        <v>2422</v>
      </c>
      <c r="U2037" s="5" t="s">
        <v>446</v>
      </c>
      <c r="V2037" s="5" t="str">
        <f t="shared" si="347"/>
        <v>nuñez galvez johnny franz</v>
      </c>
      <c r="W2037" s="5" t="str">
        <f t="shared" si="348"/>
        <v>NUÑEZ GALVEZ JOHNNY FRANZ</v>
      </c>
      <c r="X2037" s="5" t="str">
        <f t="shared" si="349"/>
        <v>Nuñez Galvez Johnny Franz</v>
      </c>
      <c r="Y2037" s="5">
        <v>10406675233</v>
      </c>
      <c r="Z2037" s="5" t="s">
        <v>34</v>
      </c>
      <c r="AA2037" s="5" t="s">
        <v>35</v>
      </c>
      <c r="AD2037" s="5" t="s">
        <v>36</v>
      </c>
      <c r="AE2037" s="5">
        <v>84.75</v>
      </c>
      <c r="AF2037" s="5">
        <v>0</v>
      </c>
      <c r="AG2037" s="5">
        <v>15.25</v>
      </c>
      <c r="AH2037" s="5">
        <f t="shared" si="350"/>
        <v>100</v>
      </c>
    </row>
    <row r="2038" spans="1:34" x14ac:dyDescent="0.25">
      <c r="A2038" s="5">
        <v>2023</v>
      </c>
      <c r="B2038" s="5" t="s">
        <v>49</v>
      </c>
      <c r="C2038" s="5" t="s">
        <v>38</v>
      </c>
      <c r="D2038" s="5" t="s">
        <v>2485</v>
      </c>
      <c r="E2038" s="15" t="str">
        <f t="shared" si="351"/>
        <v>F003</v>
      </c>
      <c r="F2038" s="15" t="str">
        <f t="shared" si="341"/>
        <v>2034</v>
      </c>
      <c r="G2038" s="15" t="str">
        <f t="shared" si="342"/>
        <v>3-2</v>
      </c>
      <c r="H2038" s="5" t="s">
        <v>2422</v>
      </c>
      <c r="I2038" s="5">
        <f t="shared" si="343"/>
        <v>1</v>
      </c>
      <c r="J2038" s="5">
        <f t="shared" si="344"/>
        <v>2022</v>
      </c>
      <c r="K2038" s="5">
        <f t="shared" si="345"/>
        <v>7</v>
      </c>
      <c r="L2038" s="7">
        <f t="shared" si="346"/>
        <v>44568</v>
      </c>
      <c r="M2038" s="5" t="s">
        <v>2422</v>
      </c>
      <c r="R2038" s="5" t="s">
        <v>41</v>
      </c>
      <c r="S2038" s="5" t="s">
        <v>40</v>
      </c>
      <c r="T2038" s="5" t="s">
        <v>41</v>
      </c>
      <c r="U2038" s="5" t="s">
        <v>106</v>
      </c>
      <c r="V2038" s="5" t="str">
        <f t="shared" si="347"/>
        <v>casiano maco segundo baltazar</v>
      </c>
      <c r="W2038" s="5" t="str">
        <f t="shared" si="348"/>
        <v>CASIANO MACO SEGUNDO BALTAZAR</v>
      </c>
      <c r="X2038" s="5" t="str">
        <f t="shared" si="349"/>
        <v>Casiano Maco Segundo Baltazar</v>
      </c>
      <c r="Y2038" s="5">
        <v>10432479388</v>
      </c>
      <c r="Z2038" s="5" t="s">
        <v>34</v>
      </c>
      <c r="AA2038" s="5" t="s">
        <v>35</v>
      </c>
      <c r="AD2038" s="5" t="s">
        <v>36</v>
      </c>
      <c r="AE2038" s="5">
        <v>16.95</v>
      </c>
      <c r="AF2038" s="5">
        <v>0</v>
      </c>
      <c r="AG2038" s="5">
        <v>3.05</v>
      </c>
      <c r="AH2038" s="5">
        <f t="shared" si="350"/>
        <v>20</v>
      </c>
    </row>
    <row r="2039" spans="1:34" x14ac:dyDescent="0.25">
      <c r="A2039" s="5">
        <v>2024</v>
      </c>
      <c r="B2039" s="5" t="s">
        <v>49</v>
      </c>
      <c r="C2039" s="5" t="s">
        <v>38</v>
      </c>
      <c r="D2039" s="5" t="s">
        <v>2486</v>
      </c>
      <c r="E2039" s="15" t="str">
        <f t="shared" si="351"/>
        <v>F003</v>
      </c>
      <c r="F2039" s="15" t="str">
        <f t="shared" si="341"/>
        <v>2033</v>
      </c>
      <c r="G2039" s="15" t="str">
        <f t="shared" si="342"/>
        <v>3-2</v>
      </c>
      <c r="H2039" s="5" t="s">
        <v>2422</v>
      </c>
      <c r="I2039" s="5">
        <f t="shared" si="343"/>
        <v>1</v>
      </c>
      <c r="J2039" s="5">
        <f t="shared" si="344"/>
        <v>2022</v>
      </c>
      <c r="K2039" s="5">
        <f t="shared" si="345"/>
        <v>7</v>
      </c>
      <c r="L2039" s="7">
        <f t="shared" si="346"/>
        <v>44568</v>
      </c>
      <c r="M2039" s="5" t="s">
        <v>2422</v>
      </c>
      <c r="R2039" s="5" t="s">
        <v>41</v>
      </c>
      <c r="S2039" s="5" t="s">
        <v>40</v>
      </c>
      <c r="T2039" s="5" t="s">
        <v>41</v>
      </c>
      <c r="U2039" s="5" t="s">
        <v>106</v>
      </c>
      <c r="V2039" s="5" t="str">
        <f t="shared" si="347"/>
        <v>casiano maco segundo baltazar</v>
      </c>
      <c r="W2039" s="5" t="str">
        <f t="shared" si="348"/>
        <v>CASIANO MACO SEGUNDO BALTAZAR</v>
      </c>
      <c r="X2039" s="5" t="str">
        <f t="shared" si="349"/>
        <v>Casiano Maco Segundo Baltazar</v>
      </c>
      <c r="Y2039" s="5">
        <v>10432479388</v>
      </c>
      <c r="Z2039" s="5" t="s">
        <v>34</v>
      </c>
      <c r="AA2039" s="5" t="s">
        <v>35</v>
      </c>
      <c r="AD2039" s="5" t="s">
        <v>36</v>
      </c>
      <c r="AE2039" s="5">
        <v>16.95</v>
      </c>
      <c r="AF2039" s="5">
        <v>0</v>
      </c>
      <c r="AG2039" s="5">
        <v>3.05</v>
      </c>
      <c r="AH2039" s="5">
        <f t="shared" si="350"/>
        <v>20</v>
      </c>
    </row>
    <row r="2040" spans="1:34" x14ac:dyDescent="0.25">
      <c r="A2040" s="5">
        <v>2025</v>
      </c>
      <c r="B2040" s="5" t="s">
        <v>29</v>
      </c>
      <c r="C2040" s="5" t="s">
        <v>30</v>
      </c>
      <c r="D2040" s="5" t="s">
        <v>2487</v>
      </c>
      <c r="E2040" s="15" t="str">
        <f t="shared" si="351"/>
        <v>B001</v>
      </c>
      <c r="F2040" s="15" t="str">
        <f t="shared" si="341"/>
        <v>16789</v>
      </c>
      <c r="G2040" s="15" t="str">
        <f t="shared" si="342"/>
        <v>1-1</v>
      </c>
      <c r="H2040" s="5" t="s">
        <v>2422</v>
      </c>
      <c r="I2040" s="5">
        <f t="shared" si="343"/>
        <v>1</v>
      </c>
      <c r="J2040" s="5">
        <f t="shared" si="344"/>
        <v>2022</v>
      </c>
      <c r="K2040" s="5">
        <f t="shared" si="345"/>
        <v>7</v>
      </c>
      <c r="L2040" s="7">
        <f t="shared" si="346"/>
        <v>44568</v>
      </c>
      <c r="M2040" s="5" t="s">
        <v>2422</v>
      </c>
      <c r="U2040" s="5" t="s">
        <v>33</v>
      </c>
      <c r="V2040" s="5" t="str">
        <f t="shared" si="347"/>
        <v>clientes - varios</v>
      </c>
      <c r="W2040" s="5" t="str">
        <f t="shared" si="348"/>
        <v>CLIENTES - VARIOS</v>
      </c>
      <c r="X2040" s="5" t="str">
        <f t="shared" si="349"/>
        <v>Clientes - Varios</v>
      </c>
      <c r="Y2040" s="5">
        <v>99999999</v>
      </c>
      <c r="Z2040" s="5" t="s">
        <v>34</v>
      </c>
      <c r="AA2040" s="5" t="s">
        <v>35</v>
      </c>
      <c r="AD2040" s="5" t="s">
        <v>36</v>
      </c>
      <c r="AE2040" s="5">
        <v>84.75</v>
      </c>
      <c r="AF2040" s="5">
        <v>0</v>
      </c>
      <c r="AG2040" s="5">
        <v>15.25</v>
      </c>
      <c r="AH2040" s="5">
        <f t="shared" si="350"/>
        <v>100</v>
      </c>
    </row>
    <row r="2041" spans="1:34" x14ac:dyDescent="0.25">
      <c r="A2041" s="5">
        <v>2026</v>
      </c>
      <c r="B2041" s="5" t="s">
        <v>29</v>
      </c>
      <c r="C2041" s="5" t="s">
        <v>38</v>
      </c>
      <c r="D2041" s="5" t="s">
        <v>2488</v>
      </c>
      <c r="E2041" s="15" t="str">
        <f t="shared" si="351"/>
        <v>F001</v>
      </c>
      <c r="F2041" s="15" t="str">
        <f t="shared" si="341"/>
        <v>8045</v>
      </c>
      <c r="G2041" s="15" t="str">
        <f t="shared" si="342"/>
        <v>1-8</v>
      </c>
      <c r="H2041" s="5" t="s">
        <v>2422</v>
      </c>
      <c r="I2041" s="5">
        <f t="shared" si="343"/>
        <v>1</v>
      </c>
      <c r="J2041" s="5">
        <f t="shared" si="344"/>
        <v>2022</v>
      </c>
      <c r="K2041" s="5">
        <f t="shared" si="345"/>
        <v>7</v>
      </c>
      <c r="L2041" s="7">
        <f t="shared" si="346"/>
        <v>44568</v>
      </c>
      <c r="M2041" s="5" t="s">
        <v>2422</v>
      </c>
      <c r="U2041" s="5" t="s">
        <v>2135</v>
      </c>
      <c r="V2041" s="5" t="str">
        <f t="shared" si="347"/>
        <v>santamaria sandoval pedro</v>
      </c>
      <c r="W2041" s="5" t="str">
        <f t="shared" si="348"/>
        <v>SANTAMARIA SANDOVAL PEDRO</v>
      </c>
      <c r="X2041" s="5" t="str">
        <f t="shared" si="349"/>
        <v>Santamaria Sandoval Pedro</v>
      </c>
      <c r="Y2041" s="5">
        <v>10426099280</v>
      </c>
      <c r="Z2041" s="5" t="s">
        <v>34</v>
      </c>
      <c r="AA2041" s="5" t="s">
        <v>35</v>
      </c>
      <c r="AD2041" s="5" t="s">
        <v>36</v>
      </c>
      <c r="AE2041" s="5">
        <v>211.86</v>
      </c>
      <c r="AF2041" s="5">
        <v>0</v>
      </c>
      <c r="AG2041" s="5">
        <v>38.14</v>
      </c>
      <c r="AH2041" s="5">
        <f t="shared" si="350"/>
        <v>250</v>
      </c>
    </row>
    <row r="2042" spans="1:34" x14ac:dyDescent="0.25">
      <c r="A2042" s="5">
        <v>2027</v>
      </c>
      <c r="B2042" s="5" t="s">
        <v>49</v>
      </c>
      <c r="C2042" s="5" t="s">
        <v>38</v>
      </c>
      <c r="D2042" s="5" t="s">
        <v>2489</v>
      </c>
      <c r="E2042" s="15" t="str">
        <f t="shared" si="351"/>
        <v>F003</v>
      </c>
      <c r="F2042" s="15" t="str">
        <f t="shared" si="341"/>
        <v>2032</v>
      </c>
      <c r="G2042" s="15" t="str">
        <f t="shared" si="342"/>
        <v>3-2</v>
      </c>
      <c r="H2042" s="5" t="s">
        <v>2422</v>
      </c>
      <c r="I2042" s="5">
        <f t="shared" si="343"/>
        <v>1</v>
      </c>
      <c r="J2042" s="5">
        <f t="shared" si="344"/>
        <v>2022</v>
      </c>
      <c r="K2042" s="5">
        <f t="shared" si="345"/>
        <v>7</v>
      </c>
      <c r="L2042" s="7">
        <f t="shared" si="346"/>
        <v>44568</v>
      </c>
      <c r="M2042" s="5" t="s">
        <v>2422</v>
      </c>
      <c r="U2042" s="5" t="s">
        <v>824</v>
      </c>
      <c r="V2042" s="5" t="str">
        <f t="shared" si="347"/>
        <v>pierrend bernal daniel adrian</v>
      </c>
      <c r="W2042" s="5" t="str">
        <f t="shared" si="348"/>
        <v>PIERREND BERNAL DANIEL ADRIAN</v>
      </c>
      <c r="X2042" s="5" t="str">
        <f t="shared" si="349"/>
        <v>Pierrend Bernal Daniel Adrian</v>
      </c>
      <c r="Y2042" s="5">
        <v>10074856336</v>
      </c>
      <c r="Z2042" s="5" t="s">
        <v>34</v>
      </c>
      <c r="AA2042" s="5" t="s">
        <v>35</v>
      </c>
      <c r="AD2042" s="5" t="s">
        <v>36</v>
      </c>
      <c r="AE2042" s="5">
        <v>105.08</v>
      </c>
      <c r="AF2042" s="5">
        <v>0</v>
      </c>
      <c r="AG2042" s="5">
        <v>18.920000000000002</v>
      </c>
      <c r="AH2042" s="5">
        <f t="shared" si="350"/>
        <v>124</v>
      </c>
    </row>
    <row r="2043" spans="1:34" x14ac:dyDescent="0.25">
      <c r="A2043" s="5">
        <v>2028</v>
      </c>
      <c r="B2043" s="5" t="s">
        <v>49</v>
      </c>
      <c r="C2043" s="5" t="s">
        <v>30</v>
      </c>
      <c r="D2043" s="5" t="s">
        <v>2490</v>
      </c>
      <c r="E2043" s="15" t="str">
        <f t="shared" si="351"/>
        <v>B003</v>
      </c>
      <c r="F2043" s="15" t="str">
        <f t="shared" si="341"/>
        <v>12273</v>
      </c>
      <c r="G2043" s="15" t="str">
        <f t="shared" si="342"/>
        <v>3-1</v>
      </c>
      <c r="H2043" s="5" t="s">
        <v>2491</v>
      </c>
      <c r="I2043" s="5">
        <f t="shared" si="343"/>
        <v>1</v>
      </c>
      <c r="J2043" s="5">
        <f t="shared" si="344"/>
        <v>2022</v>
      </c>
      <c r="K2043" s="5">
        <f t="shared" si="345"/>
        <v>6</v>
      </c>
      <c r="L2043" s="7">
        <f t="shared" si="346"/>
        <v>44567</v>
      </c>
      <c r="M2043" s="5" t="s">
        <v>2491</v>
      </c>
      <c r="U2043" s="5" t="s">
        <v>33</v>
      </c>
      <c r="V2043" s="5" t="str">
        <f t="shared" si="347"/>
        <v>clientes - varios</v>
      </c>
      <c r="W2043" s="5" t="str">
        <f t="shared" si="348"/>
        <v>CLIENTES - VARIOS</v>
      </c>
      <c r="X2043" s="5" t="str">
        <f t="shared" si="349"/>
        <v>Clientes - Varios</v>
      </c>
      <c r="Y2043" s="5">
        <v>99999999</v>
      </c>
      <c r="Z2043" s="5" t="s">
        <v>34</v>
      </c>
      <c r="AA2043" s="5" t="s">
        <v>35</v>
      </c>
      <c r="AD2043" s="5" t="s">
        <v>36</v>
      </c>
      <c r="AE2043" s="5">
        <v>30.51</v>
      </c>
      <c r="AF2043" s="5">
        <v>0</v>
      </c>
      <c r="AG2043" s="5">
        <v>5.49</v>
      </c>
      <c r="AH2043" s="5">
        <f t="shared" si="350"/>
        <v>36</v>
      </c>
    </row>
    <row r="2044" spans="1:34" x14ac:dyDescent="0.25">
      <c r="A2044" s="5">
        <v>2029</v>
      </c>
      <c r="B2044" s="5" t="s">
        <v>29</v>
      </c>
      <c r="C2044" s="5" t="s">
        <v>38</v>
      </c>
      <c r="D2044" s="5" t="s">
        <v>2492</v>
      </c>
      <c r="E2044" s="15" t="str">
        <f t="shared" si="351"/>
        <v>F001</v>
      </c>
      <c r="F2044" s="15" t="str">
        <f t="shared" si="341"/>
        <v>8044</v>
      </c>
      <c r="G2044" s="15" t="str">
        <f t="shared" si="342"/>
        <v>1-8</v>
      </c>
      <c r="H2044" s="5" t="s">
        <v>2491</v>
      </c>
      <c r="I2044" s="5">
        <f t="shared" si="343"/>
        <v>1</v>
      </c>
      <c r="J2044" s="5">
        <f t="shared" si="344"/>
        <v>2022</v>
      </c>
      <c r="K2044" s="5">
        <f t="shared" si="345"/>
        <v>6</v>
      </c>
      <c r="L2044" s="7">
        <f t="shared" si="346"/>
        <v>44567</v>
      </c>
      <c r="M2044" s="5" t="s">
        <v>2491</v>
      </c>
      <c r="R2044" s="5" t="s">
        <v>219</v>
      </c>
      <c r="S2044" s="5" t="s">
        <v>61</v>
      </c>
      <c r="T2044" s="5" t="s">
        <v>219</v>
      </c>
      <c r="U2044" s="5" t="s">
        <v>1429</v>
      </c>
      <c r="V2044" s="5" t="str">
        <f t="shared" si="347"/>
        <v>maderera y representaciones san lorenzo s.a.c.</v>
      </c>
      <c r="W2044" s="5" t="str">
        <f t="shared" si="348"/>
        <v>MADERERA Y REPRESENTACIONES SAN LORENZO S.A.C.</v>
      </c>
      <c r="X2044" s="5" t="str">
        <f t="shared" si="349"/>
        <v>Maderera Y Representaciones San Lorenzo S.A.C.</v>
      </c>
      <c r="Y2044" s="5">
        <v>20605551832</v>
      </c>
      <c r="Z2044" s="5" t="s">
        <v>34</v>
      </c>
      <c r="AA2044" s="5" t="s">
        <v>35</v>
      </c>
      <c r="AD2044" s="5" t="s">
        <v>36</v>
      </c>
      <c r="AE2044" s="5">
        <v>152.54</v>
      </c>
      <c r="AF2044" s="5">
        <v>0</v>
      </c>
      <c r="AG2044" s="5">
        <v>27.46</v>
      </c>
      <c r="AH2044" s="5">
        <f t="shared" si="350"/>
        <v>180</v>
      </c>
    </row>
    <row r="2045" spans="1:34" x14ac:dyDescent="0.25">
      <c r="A2045" s="5">
        <v>2030</v>
      </c>
      <c r="B2045" s="5" t="s">
        <v>29</v>
      </c>
      <c r="C2045" s="5" t="s">
        <v>30</v>
      </c>
      <c r="D2045" s="5" t="s">
        <v>2493</v>
      </c>
      <c r="E2045" s="15" t="str">
        <f t="shared" si="351"/>
        <v>B001</v>
      </c>
      <c r="F2045" s="15" t="str">
        <f t="shared" si="341"/>
        <v>16788</v>
      </c>
      <c r="G2045" s="15" t="str">
        <f t="shared" si="342"/>
        <v>1-1</v>
      </c>
      <c r="H2045" s="5" t="s">
        <v>2491</v>
      </c>
      <c r="I2045" s="5">
        <f t="shared" si="343"/>
        <v>1</v>
      </c>
      <c r="J2045" s="5">
        <f t="shared" si="344"/>
        <v>2022</v>
      </c>
      <c r="K2045" s="5">
        <f t="shared" si="345"/>
        <v>6</v>
      </c>
      <c r="L2045" s="7">
        <f t="shared" si="346"/>
        <v>44567</v>
      </c>
      <c r="M2045" s="5" t="s">
        <v>2491</v>
      </c>
      <c r="U2045" s="5" t="s">
        <v>33</v>
      </c>
      <c r="V2045" s="5" t="str">
        <f t="shared" si="347"/>
        <v>clientes - varios</v>
      </c>
      <c r="W2045" s="5" t="str">
        <f t="shared" si="348"/>
        <v>CLIENTES - VARIOS</v>
      </c>
      <c r="X2045" s="5" t="str">
        <f t="shared" si="349"/>
        <v>Clientes - Varios</v>
      </c>
      <c r="Y2045" s="5">
        <v>99999999</v>
      </c>
      <c r="Z2045" s="5" t="s">
        <v>34</v>
      </c>
      <c r="AA2045" s="5" t="s">
        <v>35</v>
      </c>
      <c r="AD2045" s="5" t="s">
        <v>36</v>
      </c>
      <c r="AE2045" s="5">
        <v>118.64</v>
      </c>
      <c r="AF2045" s="5">
        <v>0</v>
      </c>
      <c r="AG2045" s="5">
        <v>21.36</v>
      </c>
      <c r="AH2045" s="5">
        <f t="shared" si="350"/>
        <v>140</v>
      </c>
    </row>
    <row r="2046" spans="1:34" x14ac:dyDescent="0.25">
      <c r="A2046" s="5">
        <v>2031</v>
      </c>
      <c r="B2046" s="5" t="s">
        <v>49</v>
      </c>
      <c r="C2046" s="5" t="s">
        <v>30</v>
      </c>
      <c r="D2046" s="5" t="s">
        <v>2494</v>
      </c>
      <c r="E2046" s="15" t="str">
        <f t="shared" si="351"/>
        <v>B003</v>
      </c>
      <c r="F2046" s="15" t="str">
        <f t="shared" si="341"/>
        <v>12272</v>
      </c>
      <c r="G2046" s="15" t="str">
        <f t="shared" si="342"/>
        <v>3-1</v>
      </c>
      <c r="H2046" s="5" t="s">
        <v>2491</v>
      </c>
      <c r="I2046" s="5">
        <f t="shared" si="343"/>
        <v>1</v>
      </c>
      <c r="J2046" s="5">
        <f t="shared" si="344"/>
        <v>2022</v>
      </c>
      <c r="K2046" s="5">
        <f t="shared" si="345"/>
        <v>6</v>
      </c>
      <c r="L2046" s="7">
        <f t="shared" si="346"/>
        <v>44567</v>
      </c>
      <c r="M2046" s="5" t="s">
        <v>2491</v>
      </c>
      <c r="U2046" s="5" t="s">
        <v>2495</v>
      </c>
      <c r="V2046" s="5" t="str">
        <f t="shared" si="347"/>
        <v>quiroz barboza, carlos ivan</v>
      </c>
      <c r="W2046" s="5" t="str">
        <f t="shared" si="348"/>
        <v>QUIROZ BARBOZA, CARLOS IVAN</v>
      </c>
      <c r="X2046" s="5" t="str">
        <f t="shared" si="349"/>
        <v>Quiroz Barboza, Carlos Ivan</v>
      </c>
      <c r="Y2046" s="5">
        <v>27420523</v>
      </c>
      <c r="Z2046" s="5" t="s">
        <v>34</v>
      </c>
      <c r="AA2046" s="5" t="s">
        <v>35</v>
      </c>
      <c r="AD2046" s="5" t="s">
        <v>36</v>
      </c>
      <c r="AE2046" s="5">
        <v>86.86</v>
      </c>
      <c r="AF2046" s="5">
        <v>0</v>
      </c>
      <c r="AG2046" s="5">
        <v>15.64</v>
      </c>
      <c r="AH2046" s="5">
        <f t="shared" si="350"/>
        <v>102.5</v>
      </c>
    </row>
    <row r="2047" spans="1:34" x14ac:dyDescent="0.25">
      <c r="A2047" s="5">
        <v>2032</v>
      </c>
      <c r="B2047" s="5" t="s">
        <v>49</v>
      </c>
      <c r="C2047" s="5" t="s">
        <v>30</v>
      </c>
      <c r="D2047" s="5" t="s">
        <v>2496</v>
      </c>
      <c r="E2047" s="15" t="str">
        <f t="shared" si="351"/>
        <v>B003</v>
      </c>
      <c r="F2047" s="15" t="str">
        <f t="shared" si="341"/>
        <v>12271</v>
      </c>
      <c r="G2047" s="15" t="str">
        <f t="shared" si="342"/>
        <v>3-1</v>
      </c>
      <c r="H2047" s="5" t="s">
        <v>2491</v>
      </c>
      <c r="I2047" s="5">
        <f t="shared" si="343"/>
        <v>1</v>
      </c>
      <c r="J2047" s="5">
        <f t="shared" si="344"/>
        <v>2022</v>
      </c>
      <c r="K2047" s="5">
        <f t="shared" si="345"/>
        <v>6</v>
      </c>
      <c r="L2047" s="7">
        <f t="shared" si="346"/>
        <v>44567</v>
      </c>
      <c r="M2047" s="5" t="s">
        <v>2491</v>
      </c>
      <c r="U2047" s="5" t="s">
        <v>33</v>
      </c>
      <c r="V2047" s="5" t="str">
        <f t="shared" si="347"/>
        <v>clientes - varios</v>
      </c>
      <c r="W2047" s="5" t="str">
        <f t="shared" si="348"/>
        <v>CLIENTES - VARIOS</v>
      </c>
      <c r="X2047" s="5" t="str">
        <f t="shared" si="349"/>
        <v>Clientes - Varios</v>
      </c>
      <c r="Y2047" s="5">
        <v>99999999</v>
      </c>
      <c r="Z2047" s="5" t="s">
        <v>34</v>
      </c>
      <c r="AA2047" s="5" t="s">
        <v>35</v>
      </c>
      <c r="AD2047" s="5" t="s">
        <v>36</v>
      </c>
      <c r="AE2047" s="5">
        <v>19.489999999999998</v>
      </c>
      <c r="AF2047" s="5">
        <v>0</v>
      </c>
      <c r="AG2047" s="5">
        <v>3.51</v>
      </c>
      <c r="AH2047" s="5">
        <f t="shared" si="350"/>
        <v>23</v>
      </c>
    </row>
    <row r="2048" spans="1:34" x14ac:dyDescent="0.25">
      <c r="A2048" s="5">
        <v>2033</v>
      </c>
      <c r="B2048" s="5" t="s">
        <v>29</v>
      </c>
      <c r="C2048" s="5" t="s">
        <v>30</v>
      </c>
      <c r="D2048" s="5" t="s">
        <v>2497</v>
      </c>
      <c r="E2048" s="15" t="str">
        <f t="shared" si="351"/>
        <v>B001</v>
      </c>
      <c r="F2048" s="15" t="str">
        <f t="shared" si="341"/>
        <v>16787</v>
      </c>
      <c r="G2048" s="15" t="str">
        <f t="shared" si="342"/>
        <v>1-1</v>
      </c>
      <c r="H2048" s="5" t="s">
        <v>2491</v>
      </c>
      <c r="I2048" s="5">
        <f t="shared" si="343"/>
        <v>1</v>
      </c>
      <c r="J2048" s="5">
        <f t="shared" si="344"/>
        <v>2022</v>
      </c>
      <c r="K2048" s="5">
        <f t="shared" si="345"/>
        <v>6</v>
      </c>
      <c r="L2048" s="7">
        <f t="shared" si="346"/>
        <v>44567</v>
      </c>
      <c r="M2048" s="5" t="s">
        <v>2491</v>
      </c>
      <c r="U2048" s="5" t="s">
        <v>33</v>
      </c>
      <c r="V2048" s="5" t="str">
        <f t="shared" si="347"/>
        <v>clientes - varios</v>
      </c>
      <c r="W2048" s="5" t="str">
        <f t="shared" si="348"/>
        <v>CLIENTES - VARIOS</v>
      </c>
      <c r="X2048" s="5" t="str">
        <f t="shared" si="349"/>
        <v>Clientes - Varios</v>
      </c>
      <c r="Y2048" s="5">
        <v>99999999</v>
      </c>
      <c r="Z2048" s="5" t="s">
        <v>34</v>
      </c>
      <c r="AA2048" s="5" t="s">
        <v>35</v>
      </c>
      <c r="AD2048" s="5" t="s">
        <v>36</v>
      </c>
      <c r="AE2048" s="5">
        <v>124.58</v>
      </c>
      <c r="AF2048" s="5">
        <v>0</v>
      </c>
      <c r="AG2048" s="5">
        <v>22.42</v>
      </c>
      <c r="AH2048" s="5">
        <f t="shared" si="350"/>
        <v>147</v>
      </c>
    </row>
    <row r="2049" spans="1:34" x14ac:dyDescent="0.25">
      <c r="A2049" s="5">
        <v>2034</v>
      </c>
      <c r="B2049" s="5" t="s">
        <v>29</v>
      </c>
      <c r="C2049" s="5" t="s">
        <v>30</v>
      </c>
      <c r="D2049" s="5" t="s">
        <v>2498</v>
      </c>
      <c r="E2049" s="15" t="str">
        <f t="shared" si="351"/>
        <v>B001</v>
      </c>
      <c r="F2049" s="15" t="str">
        <f t="shared" si="341"/>
        <v>16786</v>
      </c>
      <c r="G2049" s="15" t="str">
        <f t="shared" si="342"/>
        <v>1-1</v>
      </c>
      <c r="H2049" s="5" t="s">
        <v>2491</v>
      </c>
      <c r="I2049" s="5">
        <f t="shared" si="343"/>
        <v>1</v>
      </c>
      <c r="J2049" s="5">
        <f t="shared" si="344"/>
        <v>2022</v>
      </c>
      <c r="K2049" s="5">
        <f t="shared" si="345"/>
        <v>6</v>
      </c>
      <c r="L2049" s="7">
        <f t="shared" si="346"/>
        <v>44567</v>
      </c>
      <c r="M2049" s="5" t="s">
        <v>2491</v>
      </c>
      <c r="U2049" s="5" t="s">
        <v>33</v>
      </c>
      <c r="V2049" s="5" t="str">
        <f t="shared" si="347"/>
        <v>clientes - varios</v>
      </c>
      <c r="W2049" s="5" t="str">
        <f t="shared" si="348"/>
        <v>CLIENTES - VARIOS</v>
      </c>
      <c r="X2049" s="5" t="str">
        <f t="shared" si="349"/>
        <v>Clientes - Varios</v>
      </c>
      <c r="Y2049" s="5">
        <v>99999999</v>
      </c>
      <c r="Z2049" s="5" t="s">
        <v>34</v>
      </c>
      <c r="AA2049" s="5" t="s">
        <v>35</v>
      </c>
      <c r="AD2049" s="5" t="s">
        <v>36</v>
      </c>
      <c r="AE2049" s="5">
        <v>152.54</v>
      </c>
      <c r="AF2049" s="5">
        <v>0</v>
      </c>
      <c r="AG2049" s="5">
        <v>27.46</v>
      </c>
      <c r="AH2049" s="5">
        <f t="shared" si="350"/>
        <v>180</v>
      </c>
    </row>
    <row r="2050" spans="1:34" x14ac:dyDescent="0.25">
      <c r="A2050" s="5">
        <v>2035</v>
      </c>
      <c r="B2050" s="5" t="s">
        <v>29</v>
      </c>
      <c r="C2050" s="5" t="s">
        <v>38</v>
      </c>
      <c r="D2050" s="5" t="s">
        <v>2499</v>
      </c>
      <c r="E2050" s="15" t="str">
        <f t="shared" si="351"/>
        <v>F001</v>
      </c>
      <c r="F2050" s="15" t="str">
        <f t="shared" si="341"/>
        <v>8043</v>
      </c>
      <c r="G2050" s="15" t="str">
        <f t="shared" si="342"/>
        <v>1-8</v>
      </c>
      <c r="H2050" s="5" t="s">
        <v>2491</v>
      </c>
      <c r="I2050" s="5">
        <f t="shared" si="343"/>
        <v>1</v>
      </c>
      <c r="J2050" s="5">
        <f t="shared" si="344"/>
        <v>2022</v>
      </c>
      <c r="K2050" s="5">
        <f t="shared" si="345"/>
        <v>6</v>
      </c>
      <c r="L2050" s="7">
        <f t="shared" si="346"/>
        <v>44567</v>
      </c>
      <c r="M2050" s="5" t="s">
        <v>2491</v>
      </c>
      <c r="R2050" s="5" t="s">
        <v>66</v>
      </c>
      <c r="S2050" s="5" t="s">
        <v>40</v>
      </c>
      <c r="T2050" s="5" t="s">
        <v>41</v>
      </c>
      <c r="U2050" s="5" t="s">
        <v>67</v>
      </c>
      <c r="V2050" s="5" t="str">
        <f t="shared" si="347"/>
        <v>regalado cieza segundo</v>
      </c>
      <c r="W2050" s="5" t="str">
        <f t="shared" si="348"/>
        <v>REGALADO CIEZA SEGUNDO</v>
      </c>
      <c r="X2050" s="5" t="str">
        <f t="shared" si="349"/>
        <v>Regalado Cieza Segundo</v>
      </c>
      <c r="Y2050" s="5">
        <v>10166087916</v>
      </c>
      <c r="Z2050" s="5" t="s">
        <v>34</v>
      </c>
      <c r="AA2050" s="5" t="s">
        <v>35</v>
      </c>
      <c r="AD2050" s="5" t="s">
        <v>36</v>
      </c>
      <c r="AE2050" s="5">
        <v>2457.63</v>
      </c>
      <c r="AF2050" s="5">
        <v>0</v>
      </c>
      <c r="AG2050" s="5">
        <v>442.37</v>
      </c>
      <c r="AH2050" s="5">
        <f t="shared" si="350"/>
        <v>2900</v>
      </c>
    </row>
    <row r="2051" spans="1:34" x14ac:dyDescent="0.25">
      <c r="A2051" s="5">
        <v>2036</v>
      </c>
      <c r="B2051" s="5" t="s">
        <v>29</v>
      </c>
      <c r="C2051" s="5" t="s">
        <v>38</v>
      </c>
      <c r="D2051" s="5" t="s">
        <v>2500</v>
      </c>
      <c r="E2051" s="15" t="str">
        <f t="shared" si="351"/>
        <v>F001</v>
      </c>
      <c r="F2051" s="15" t="str">
        <f t="shared" si="341"/>
        <v>8042</v>
      </c>
      <c r="G2051" s="15" t="str">
        <f t="shared" si="342"/>
        <v>1-8</v>
      </c>
      <c r="H2051" s="5" t="s">
        <v>2491</v>
      </c>
      <c r="I2051" s="5">
        <f t="shared" si="343"/>
        <v>1</v>
      </c>
      <c r="J2051" s="5">
        <f t="shared" si="344"/>
        <v>2022</v>
      </c>
      <c r="K2051" s="5">
        <f t="shared" si="345"/>
        <v>6</v>
      </c>
      <c r="L2051" s="7">
        <f t="shared" si="346"/>
        <v>44567</v>
      </c>
      <c r="M2051" s="5" t="s">
        <v>2491</v>
      </c>
      <c r="R2051" s="5" t="s">
        <v>66</v>
      </c>
      <c r="S2051" s="5" t="s">
        <v>40</v>
      </c>
      <c r="T2051" s="5" t="s">
        <v>41</v>
      </c>
      <c r="U2051" s="5" t="s">
        <v>67</v>
      </c>
      <c r="V2051" s="5" t="str">
        <f t="shared" si="347"/>
        <v>regalado cieza segundo</v>
      </c>
      <c r="W2051" s="5" t="str">
        <f t="shared" si="348"/>
        <v>REGALADO CIEZA SEGUNDO</v>
      </c>
      <c r="X2051" s="5" t="str">
        <f t="shared" si="349"/>
        <v>Regalado Cieza Segundo</v>
      </c>
      <c r="Y2051" s="5">
        <v>10166087916</v>
      </c>
      <c r="Z2051" s="5" t="s">
        <v>34</v>
      </c>
      <c r="AA2051" s="5" t="s">
        <v>35</v>
      </c>
      <c r="AD2051" s="5" t="s">
        <v>36</v>
      </c>
      <c r="AE2051" s="5">
        <v>2457.63</v>
      </c>
      <c r="AF2051" s="5">
        <v>0</v>
      </c>
      <c r="AG2051" s="5">
        <v>442.37</v>
      </c>
      <c r="AH2051" s="5">
        <f t="shared" si="350"/>
        <v>2900</v>
      </c>
    </row>
    <row r="2052" spans="1:34" x14ac:dyDescent="0.25">
      <c r="A2052" s="5">
        <v>2037</v>
      </c>
      <c r="B2052" s="5" t="s">
        <v>29</v>
      </c>
      <c r="C2052" s="5" t="s">
        <v>38</v>
      </c>
      <c r="D2052" s="5" t="s">
        <v>2501</v>
      </c>
      <c r="E2052" s="15" t="str">
        <f t="shared" si="351"/>
        <v>F001</v>
      </c>
      <c r="F2052" s="15" t="str">
        <f t="shared" si="341"/>
        <v>8041</v>
      </c>
      <c r="G2052" s="15" t="str">
        <f t="shared" si="342"/>
        <v>1-8</v>
      </c>
      <c r="H2052" s="5" t="s">
        <v>2491</v>
      </c>
      <c r="I2052" s="5">
        <f t="shared" si="343"/>
        <v>1</v>
      </c>
      <c r="J2052" s="5">
        <f t="shared" si="344"/>
        <v>2022</v>
      </c>
      <c r="K2052" s="5">
        <f t="shared" si="345"/>
        <v>6</v>
      </c>
      <c r="L2052" s="7">
        <f t="shared" si="346"/>
        <v>44567</v>
      </c>
      <c r="M2052" s="5" t="s">
        <v>2491</v>
      </c>
      <c r="R2052" s="5" t="s">
        <v>66</v>
      </c>
      <c r="S2052" s="5" t="s">
        <v>40</v>
      </c>
      <c r="T2052" s="5" t="s">
        <v>41</v>
      </c>
      <c r="U2052" s="5" t="s">
        <v>67</v>
      </c>
      <c r="V2052" s="5" t="str">
        <f t="shared" si="347"/>
        <v>regalado cieza segundo</v>
      </c>
      <c r="W2052" s="5" t="str">
        <f t="shared" si="348"/>
        <v>REGALADO CIEZA SEGUNDO</v>
      </c>
      <c r="X2052" s="5" t="str">
        <f t="shared" si="349"/>
        <v>Regalado Cieza Segundo</v>
      </c>
      <c r="Y2052" s="5">
        <v>10166087916</v>
      </c>
      <c r="Z2052" s="5" t="s">
        <v>34</v>
      </c>
      <c r="AA2052" s="5" t="s">
        <v>35</v>
      </c>
      <c r="AD2052" s="5" t="s">
        <v>36</v>
      </c>
      <c r="AE2052" s="5">
        <v>2457.63</v>
      </c>
      <c r="AF2052" s="5">
        <v>0</v>
      </c>
      <c r="AG2052" s="5">
        <v>442.37</v>
      </c>
      <c r="AH2052" s="5">
        <f t="shared" si="350"/>
        <v>2900</v>
      </c>
    </row>
    <row r="2053" spans="1:34" x14ac:dyDescent="0.25">
      <c r="A2053" s="5">
        <v>2038</v>
      </c>
      <c r="B2053" s="5" t="s">
        <v>29</v>
      </c>
      <c r="C2053" s="5" t="s">
        <v>38</v>
      </c>
      <c r="D2053" s="5" t="s">
        <v>2502</v>
      </c>
      <c r="E2053" s="15" t="str">
        <f t="shared" si="351"/>
        <v>F001</v>
      </c>
      <c r="F2053" s="15" t="str">
        <f t="shared" si="341"/>
        <v>8040</v>
      </c>
      <c r="G2053" s="15" t="str">
        <f t="shared" si="342"/>
        <v>1-8</v>
      </c>
      <c r="H2053" s="5" t="s">
        <v>2491</v>
      </c>
      <c r="I2053" s="5">
        <f t="shared" si="343"/>
        <v>1</v>
      </c>
      <c r="J2053" s="5">
        <f t="shared" si="344"/>
        <v>2022</v>
      </c>
      <c r="K2053" s="5">
        <f t="shared" si="345"/>
        <v>6</v>
      </c>
      <c r="L2053" s="7">
        <f t="shared" si="346"/>
        <v>44567</v>
      </c>
      <c r="M2053" s="5" t="s">
        <v>2491</v>
      </c>
      <c r="R2053" s="5" t="s">
        <v>66</v>
      </c>
      <c r="S2053" s="5" t="s">
        <v>40</v>
      </c>
      <c r="T2053" s="5" t="s">
        <v>41</v>
      </c>
      <c r="U2053" s="5" t="s">
        <v>67</v>
      </c>
      <c r="V2053" s="5" t="str">
        <f t="shared" si="347"/>
        <v>regalado cieza segundo</v>
      </c>
      <c r="W2053" s="5" t="str">
        <f t="shared" si="348"/>
        <v>REGALADO CIEZA SEGUNDO</v>
      </c>
      <c r="X2053" s="5" t="str">
        <f t="shared" si="349"/>
        <v>Regalado Cieza Segundo</v>
      </c>
      <c r="Y2053" s="5">
        <v>10166087916</v>
      </c>
      <c r="Z2053" s="5" t="s">
        <v>34</v>
      </c>
      <c r="AA2053" s="5" t="s">
        <v>35</v>
      </c>
      <c r="AD2053" s="5" t="s">
        <v>36</v>
      </c>
      <c r="AE2053" s="5">
        <v>2457.63</v>
      </c>
      <c r="AF2053" s="5">
        <v>0</v>
      </c>
      <c r="AG2053" s="5">
        <v>442.37</v>
      </c>
      <c r="AH2053" s="5">
        <f t="shared" si="350"/>
        <v>2900</v>
      </c>
    </row>
    <row r="2054" spans="1:34" x14ac:dyDescent="0.25">
      <c r="A2054" s="5">
        <v>2039</v>
      </c>
      <c r="B2054" s="5" t="s">
        <v>29</v>
      </c>
      <c r="C2054" s="5" t="s">
        <v>38</v>
      </c>
      <c r="D2054" s="5" t="s">
        <v>2503</v>
      </c>
      <c r="E2054" s="15" t="str">
        <f t="shared" si="351"/>
        <v>F001</v>
      </c>
      <c r="F2054" s="15" t="str">
        <f t="shared" si="341"/>
        <v>8039</v>
      </c>
      <c r="G2054" s="15" t="str">
        <f t="shared" si="342"/>
        <v>1-8</v>
      </c>
      <c r="H2054" s="5" t="s">
        <v>2491</v>
      </c>
      <c r="I2054" s="5">
        <f t="shared" si="343"/>
        <v>1</v>
      </c>
      <c r="J2054" s="5">
        <f t="shared" si="344"/>
        <v>2022</v>
      </c>
      <c r="K2054" s="5">
        <f t="shared" si="345"/>
        <v>6</v>
      </c>
      <c r="L2054" s="7">
        <f t="shared" si="346"/>
        <v>44567</v>
      </c>
      <c r="M2054" s="5" t="s">
        <v>2491</v>
      </c>
      <c r="R2054" s="5" t="s">
        <v>66</v>
      </c>
      <c r="S2054" s="5" t="s">
        <v>40</v>
      </c>
      <c r="T2054" s="5" t="s">
        <v>41</v>
      </c>
      <c r="U2054" s="5" t="s">
        <v>67</v>
      </c>
      <c r="V2054" s="5" t="str">
        <f t="shared" si="347"/>
        <v>regalado cieza segundo</v>
      </c>
      <c r="W2054" s="5" t="str">
        <f t="shared" si="348"/>
        <v>REGALADO CIEZA SEGUNDO</v>
      </c>
      <c r="X2054" s="5" t="str">
        <f t="shared" si="349"/>
        <v>Regalado Cieza Segundo</v>
      </c>
      <c r="Y2054" s="5">
        <v>10166087916</v>
      </c>
      <c r="Z2054" s="5" t="s">
        <v>34</v>
      </c>
      <c r="AA2054" s="5" t="s">
        <v>35</v>
      </c>
      <c r="AD2054" s="5" t="s">
        <v>36</v>
      </c>
      <c r="AE2054" s="5">
        <v>2457.63</v>
      </c>
      <c r="AF2054" s="5">
        <v>0</v>
      </c>
      <c r="AG2054" s="5">
        <v>442.37</v>
      </c>
      <c r="AH2054" s="5">
        <f t="shared" si="350"/>
        <v>2900</v>
      </c>
    </row>
    <row r="2055" spans="1:34" x14ac:dyDescent="0.25">
      <c r="A2055" s="5">
        <v>2040</v>
      </c>
      <c r="B2055" s="5" t="s">
        <v>29</v>
      </c>
      <c r="C2055" s="5" t="s">
        <v>30</v>
      </c>
      <c r="D2055" s="5" t="s">
        <v>2504</v>
      </c>
      <c r="E2055" s="15" t="str">
        <f t="shared" si="351"/>
        <v>B001</v>
      </c>
      <c r="F2055" s="15" t="str">
        <f t="shared" si="341"/>
        <v>16785</v>
      </c>
      <c r="G2055" s="15" t="str">
        <f t="shared" si="342"/>
        <v>1-1</v>
      </c>
      <c r="H2055" s="5" t="s">
        <v>2491</v>
      </c>
      <c r="I2055" s="5">
        <f t="shared" si="343"/>
        <v>1</v>
      </c>
      <c r="J2055" s="5">
        <f t="shared" si="344"/>
        <v>2022</v>
      </c>
      <c r="K2055" s="5">
        <f t="shared" si="345"/>
        <v>6</v>
      </c>
      <c r="L2055" s="7">
        <f t="shared" si="346"/>
        <v>44567</v>
      </c>
      <c r="M2055" s="5" t="s">
        <v>2491</v>
      </c>
      <c r="U2055" s="5" t="s">
        <v>33</v>
      </c>
      <c r="V2055" s="5" t="str">
        <f t="shared" si="347"/>
        <v>clientes - varios</v>
      </c>
      <c r="W2055" s="5" t="str">
        <f t="shared" si="348"/>
        <v>CLIENTES - VARIOS</v>
      </c>
      <c r="X2055" s="5" t="str">
        <f t="shared" si="349"/>
        <v>Clientes - Varios</v>
      </c>
      <c r="Y2055" s="5">
        <v>99999999</v>
      </c>
      <c r="Z2055" s="5" t="s">
        <v>34</v>
      </c>
      <c r="AA2055" s="5" t="s">
        <v>35</v>
      </c>
      <c r="AD2055" s="5" t="s">
        <v>36</v>
      </c>
      <c r="AE2055" s="5">
        <v>100.85</v>
      </c>
      <c r="AF2055" s="5">
        <v>0</v>
      </c>
      <c r="AG2055" s="5">
        <v>18.149999999999999</v>
      </c>
      <c r="AH2055" s="5">
        <f t="shared" si="350"/>
        <v>119</v>
      </c>
    </row>
    <row r="2056" spans="1:34" x14ac:dyDescent="0.25">
      <c r="A2056" s="5">
        <v>2041</v>
      </c>
      <c r="B2056" s="5" t="s">
        <v>29</v>
      </c>
      <c r="C2056" s="5" t="s">
        <v>38</v>
      </c>
      <c r="D2056" s="5" t="s">
        <v>2505</v>
      </c>
      <c r="E2056" s="15" t="str">
        <f t="shared" si="351"/>
        <v>F001</v>
      </c>
      <c r="F2056" s="15" t="str">
        <f t="shared" si="341"/>
        <v>8038</v>
      </c>
      <c r="G2056" s="15" t="str">
        <f t="shared" si="342"/>
        <v>1-8</v>
      </c>
      <c r="H2056" s="5" t="s">
        <v>2491</v>
      </c>
      <c r="I2056" s="5">
        <f t="shared" si="343"/>
        <v>1</v>
      </c>
      <c r="J2056" s="5">
        <f t="shared" si="344"/>
        <v>2022</v>
      </c>
      <c r="K2056" s="5">
        <f t="shared" si="345"/>
        <v>6</v>
      </c>
      <c r="L2056" s="7">
        <f t="shared" si="346"/>
        <v>44567</v>
      </c>
      <c r="M2056" s="5" t="s">
        <v>2491</v>
      </c>
      <c r="R2056" s="5" t="s">
        <v>66</v>
      </c>
      <c r="S2056" s="5" t="s">
        <v>40</v>
      </c>
      <c r="T2056" s="5" t="s">
        <v>41</v>
      </c>
      <c r="U2056" s="5" t="s">
        <v>67</v>
      </c>
      <c r="V2056" s="5" t="str">
        <f t="shared" si="347"/>
        <v>regalado cieza segundo</v>
      </c>
      <c r="W2056" s="5" t="str">
        <f t="shared" si="348"/>
        <v>REGALADO CIEZA SEGUNDO</v>
      </c>
      <c r="X2056" s="5" t="str">
        <f t="shared" si="349"/>
        <v>Regalado Cieza Segundo</v>
      </c>
      <c r="Y2056" s="5">
        <v>10166087916</v>
      </c>
      <c r="Z2056" s="5" t="s">
        <v>34</v>
      </c>
      <c r="AA2056" s="5" t="s">
        <v>35</v>
      </c>
      <c r="AD2056" s="5" t="s">
        <v>36</v>
      </c>
      <c r="AE2056" s="5">
        <v>2457.63</v>
      </c>
      <c r="AF2056" s="5">
        <v>0</v>
      </c>
      <c r="AG2056" s="5">
        <v>442.37</v>
      </c>
      <c r="AH2056" s="5">
        <f t="shared" si="350"/>
        <v>2900</v>
      </c>
    </row>
    <row r="2057" spans="1:34" x14ac:dyDescent="0.25">
      <c r="A2057" s="5">
        <v>2042</v>
      </c>
      <c r="B2057" s="5" t="s">
        <v>29</v>
      </c>
      <c r="C2057" s="5" t="s">
        <v>38</v>
      </c>
      <c r="D2057" s="5" t="s">
        <v>2506</v>
      </c>
      <c r="E2057" s="15" t="str">
        <f t="shared" si="351"/>
        <v>F001</v>
      </c>
      <c r="F2057" s="15" t="str">
        <f t="shared" si="341"/>
        <v>8037</v>
      </c>
      <c r="G2057" s="15" t="str">
        <f t="shared" si="342"/>
        <v>1-8</v>
      </c>
      <c r="H2057" s="5" t="s">
        <v>2491</v>
      </c>
      <c r="I2057" s="5">
        <f t="shared" si="343"/>
        <v>1</v>
      </c>
      <c r="J2057" s="5">
        <f t="shared" si="344"/>
        <v>2022</v>
      </c>
      <c r="K2057" s="5">
        <f t="shared" si="345"/>
        <v>6</v>
      </c>
      <c r="L2057" s="7">
        <f t="shared" si="346"/>
        <v>44567</v>
      </c>
      <c r="M2057" s="5" t="s">
        <v>2491</v>
      </c>
      <c r="R2057" s="5" t="s">
        <v>66</v>
      </c>
      <c r="S2057" s="5" t="s">
        <v>40</v>
      </c>
      <c r="T2057" s="5" t="s">
        <v>41</v>
      </c>
      <c r="U2057" s="5" t="s">
        <v>67</v>
      </c>
      <c r="V2057" s="5" t="str">
        <f t="shared" si="347"/>
        <v>regalado cieza segundo</v>
      </c>
      <c r="W2057" s="5" t="str">
        <f t="shared" si="348"/>
        <v>REGALADO CIEZA SEGUNDO</v>
      </c>
      <c r="X2057" s="5" t="str">
        <f t="shared" si="349"/>
        <v>Regalado Cieza Segundo</v>
      </c>
      <c r="Y2057" s="5">
        <v>10166087916</v>
      </c>
      <c r="Z2057" s="5" t="s">
        <v>34</v>
      </c>
      <c r="AA2057" s="5" t="s">
        <v>35</v>
      </c>
      <c r="AD2057" s="5" t="s">
        <v>36</v>
      </c>
      <c r="AE2057" s="5">
        <v>2457.63</v>
      </c>
      <c r="AF2057" s="5">
        <v>0</v>
      </c>
      <c r="AG2057" s="5">
        <v>442.37</v>
      </c>
      <c r="AH2057" s="5">
        <f t="shared" si="350"/>
        <v>2900</v>
      </c>
    </row>
    <row r="2058" spans="1:34" x14ac:dyDescent="0.25">
      <c r="A2058" s="5">
        <v>2043</v>
      </c>
      <c r="B2058" s="5" t="s">
        <v>29</v>
      </c>
      <c r="C2058" s="5" t="s">
        <v>38</v>
      </c>
      <c r="D2058" s="5" t="s">
        <v>2507</v>
      </c>
      <c r="E2058" s="15" t="str">
        <f t="shared" si="351"/>
        <v>F001</v>
      </c>
      <c r="F2058" s="15" t="str">
        <f t="shared" si="341"/>
        <v>8036</v>
      </c>
      <c r="G2058" s="15" t="str">
        <f t="shared" si="342"/>
        <v>1-8</v>
      </c>
      <c r="H2058" s="5" t="s">
        <v>2491</v>
      </c>
      <c r="I2058" s="5">
        <f t="shared" si="343"/>
        <v>1</v>
      </c>
      <c r="J2058" s="5">
        <f t="shared" si="344"/>
        <v>2022</v>
      </c>
      <c r="K2058" s="5">
        <f t="shared" si="345"/>
        <v>6</v>
      </c>
      <c r="L2058" s="7">
        <f t="shared" si="346"/>
        <v>44567</v>
      </c>
      <c r="M2058" s="5" t="s">
        <v>2491</v>
      </c>
      <c r="R2058" s="5" t="s">
        <v>66</v>
      </c>
      <c r="S2058" s="5" t="s">
        <v>40</v>
      </c>
      <c r="T2058" s="5" t="s">
        <v>41</v>
      </c>
      <c r="U2058" s="5" t="s">
        <v>67</v>
      </c>
      <c r="V2058" s="5" t="str">
        <f t="shared" si="347"/>
        <v>regalado cieza segundo</v>
      </c>
      <c r="W2058" s="5" t="str">
        <f t="shared" si="348"/>
        <v>REGALADO CIEZA SEGUNDO</v>
      </c>
      <c r="X2058" s="5" t="str">
        <f t="shared" si="349"/>
        <v>Regalado Cieza Segundo</v>
      </c>
      <c r="Y2058" s="5">
        <v>10166087916</v>
      </c>
      <c r="Z2058" s="5" t="s">
        <v>34</v>
      </c>
      <c r="AA2058" s="5" t="s">
        <v>35</v>
      </c>
      <c r="AD2058" s="5" t="s">
        <v>36</v>
      </c>
      <c r="AE2058" s="5">
        <v>2457.63</v>
      </c>
      <c r="AF2058" s="5">
        <v>0</v>
      </c>
      <c r="AG2058" s="5">
        <v>442.37</v>
      </c>
      <c r="AH2058" s="5">
        <f t="shared" si="350"/>
        <v>2900</v>
      </c>
    </row>
    <row r="2059" spans="1:34" x14ac:dyDescent="0.25">
      <c r="A2059" s="5">
        <v>2044</v>
      </c>
      <c r="B2059" s="5" t="s">
        <v>29</v>
      </c>
      <c r="C2059" s="5" t="s">
        <v>38</v>
      </c>
      <c r="D2059" s="5" t="s">
        <v>2508</v>
      </c>
      <c r="E2059" s="15" t="str">
        <f t="shared" si="351"/>
        <v>F001</v>
      </c>
      <c r="F2059" s="15" t="str">
        <f t="shared" si="341"/>
        <v>8035</v>
      </c>
      <c r="G2059" s="15" t="str">
        <f t="shared" si="342"/>
        <v>1-8</v>
      </c>
      <c r="H2059" s="5" t="s">
        <v>2491</v>
      </c>
      <c r="I2059" s="5">
        <f t="shared" si="343"/>
        <v>1</v>
      </c>
      <c r="J2059" s="5">
        <f t="shared" si="344"/>
        <v>2022</v>
      </c>
      <c r="K2059" s="5">
        <f t="shared" si="345"/>
        <v>6</v>
      </c>
      <c r="L2059" s="7">
        <f t="shared" si="346"/>
        <v>44567</v>
      </c>
      <c r="M2059" s="5" t="s">
        <v>2491</v>
      </c>
      <c r="R2059" s="5" t="s">
        <v>66</v>
      </c>
      <c r="S2059" s="5" t="s">
        <v>40</v>
      </c>
      <c r="T2059" s="5" t="s">
        <v>41</v>
      </c>
      <c r="U2059" s="5" t="s">
        <v>67</v>
      </c>
      <c r="V2059" s="5" t="str">
        <f t="shared" si="347"/>
        <v>regalado cieza segundo</v>
      </c>
      <c r="W2059" s="5" t="str">
        <f t="shared" si="348"/>
        <v>REGALADO CIEZA SEGUNDO</v>
      </c>
      <c r="X2059" s="5" t="str">
        <f t="shared" si="349"/>
        <v>Regalado Cieza Segundo</v>
      </c>
      <c r="Y2059" s="5">
        <v>10166087916</v>
      </c>
      <c r="Z2059" s="5" t="s">
        <v>34</v>
      </c>
      <c r="AA2059" s="5" t="s">
        <v>35</v>
      </c>
      <c r="AD2059" s="5" t="s">
        <v>36</v>
      </c>
      <c r="AE2059" s="5">
        <v>2457.63</v>
      </c>
      <c r="AF2059" s="5">
        <v>0</v>
      </c>
      <c r="AG2059" s="5">
        <v>442.37</v>
      </c>
      <c r="AH2059" s="5">
        <f t="shared" si="350"/>
        <v>2900</v>
      </c>
    </row>
    <row r="2060" spans="1:34" x14ac:dyDescent="0.25">
      <c r="A2060" s="5">
        <v>2045</v>
      </c>
      <c r="B2060" s="5" t="s">
        <v>29</v>
      </c>
      <c r="C2060" s="5" t="s">
        <v>38</v>
      </c>
      <c r="D2060" s="5" t="s">
        <v>2509</v>
      </c>
      <c r="E2060" s="15" t="str">
        <f t="shared" si="351"/>
        <v>F001</v>
      </c>
      <c r="F2060" s="15" t="str">
        <f t="shared" si="341"/>
        <v>8034</v>
      </c>
      <c r="G2060" s="15" t="str">
        <f t="shared" si="342"/>
        <v>1-8</v>
      </c>
      <c r="H2060" s="5" t="s">
        <v>2491</v>
      </c>
      <c r="I2060" s="5">
        <f t="shared" si="343"/>
        <v>1</v>
      </c>
      <c r="J2060" s="5">
        <f t="shared" si="344"/>
        <v>2022</v>
      </c>
      <c r="K2060" s="5">
        <f t="shared" si="345"/>
        <v>6</v>
      </c>
      <c r="L2060" s="7">
        <f t="shared" si="346"/>
        <v>44567</v>
      </c>
      <c r="M2060" s="5" t="s">
        <v>2491</v>
      </c>
      <c r="R2060" s="5" t="s">
        <v>66</v>
      </c>
      <c r="S2060" s="5" t="s">
        <v>40</v>
      </c>
      <c r="T2060" s="5" t="s">
        <v>41</v>
      </c>
      <c r="U2060" s="5" t="s">
        <v>67</v>
      </c>
      <c r="V2060" s="5" t="str">
        <f t="shared" si="347"/>
        <v>regalado cieza segundo</v>
      </c>
      <c r="W2060" s="5" t="str">
        <f t="shared" si="348"/>
        <v>REGALADO CIEZA SEGUNDO</v>
      </c>
      <c r="X2060" s="5" t="str">
        <f t="shared" si="349"/>
        <v>Regalado Cieza Segundo</v>
      </c>
      <c r="Y2060" s="5">
        <v>10166087916</v>
      </c>
      <c r="Z2060" s="5" t="s">
        <v>34</v>
      </c>
      <c r="AA2060" s="5" t="s">
        <v>35</v>
      </c>
      <c r="AD2060" s="5" t="s">
        <v>36</v>
      </c>
      <c r="AE2060" s="5">
        <v>2457.63</v>
      </c>
      <c r="AF2060" s="5">
        <v>0</v>
      </c>
      <c r="AG2060" s="5">
        <v>442.37</v>
      </c>
      <c r="AH2060" s="5">
        <f t="shared" si="350"/>
        <v>2900</v>
      </c>
    </row>
    <row r="2061" spans="1:34" x14ac:dyDescent="0.25">
      <c r="A2061" s="5">
        <v>2046</v>
      </c>
      <c r="B2061" s="5" t="s">
        <v>29</v>
      </c>
      <c r="C2061" s="5" t="s">
        <v>30</v>
      </c>
      <c r="D2061" s="5" t="s">
        <v>2510</v>
      </c>
      <c r="E2061" s="15" t="str">
        <f t="shared" si="351"/>
        <v>B001</v>
      </c>
      <c r="F2061" s="15" t="str">
        <f t="shared" si="341"/>
        <v>16784</v>
      </c>
      <c r="G2061" s="15" t="str">
        <f t="shared" si="342"/>
        <v>1-1</v>
      </c>
      <c r="H2061" s="5" t="s">
        <v>2491</v>
      </c>
      <c r="I2061" s="5">
        <f t="shared" si="343"/>
        <v>1</v>
      </c>
      <c r="J2061" s="5">
        <f t="shared" si="344"/>
        <v>2022</v>
      </c>
      <c r="K2061" s="5">
        <f t="shared" si="345"/>
        <v>6</v>
      </c>
      <c r="L2061" s="7">
        <f t="shared" si="346"/>
        <v>44567</v>
      </c>
      <c r="M2061" s="5" t="s">
        <v>2491</v>
      </c>
      <c r="U2061" s="5" t="s">
        <v>33</v>
      </c>
      <c r="V2061" s="5" t="str">
        <f t="shared" si="347"/>
        <v>clientes - varios</v>
      </c>
      <c r="W2061" s="5" t="str">
        <f t="shared" si="348"/>
        <v>CLIENTES - VARIOS</v>
      </c>
      <c r="X2061" s="5" t="str">
        <f t="shared" si="349"/>
        <v>Clientes - Varios</v>
      </c>
      <c r="Y2061" s="5">
        <v>99999999</v>
      </c>
      <c r="Z2061" s="5" t="s">
        <v>34</v>
      </c>
      <c r="AA2061" s="5" t="s">
        <v>35</v>
      </c>
      <c r="AD2061" s="5" t="s">
        <v>36</v>
      </c>
      <c r="AE2061" s="5">
        <v>34.75</v>
      </c>
      <c r="AF2061" s="5">
        <v>0</v>
      </c>
      <c r="AG2061" s="5">
        <v>6.25</v>
      </c>
      <c r="AH2061" s="5">
        <f t="shared" si="350"/>
        <v>41</v>
      </c>
    </row>
    <row r="2062" spans="1:34" x14ac:dyDescent="0.25">
      <c r="A2062" s="5">
        <v>2047</v>
      </c>
      <c r="B2062" s="5" t="s">
        <v>29</v>
      </c>
      <c r="C2062" s="5" t="s">
        <v>38</v>
      </c>
      <c r="D2062" s="5" t="s">
        <v>2511</v>
      </c>
      <c r="E2062" s="15" t="str">
        <f t="shared" si="351"/>
        <v>F001</v>
      </c>
      <c r="F2062" s="15" t="str">
        <f t="shared" si="341"/>
        <v>8033</v>
      </c>
      <c r="G2062" s="15" t="str">
        <f t="shared" si="342"/>
        <v>1-8</v>
      </c>
      <c r="H2062" s="5" t="s">
        <v>2491</v>
      </c>
      <c r="I2062" s="5">
        <f t="shared" si="343"/>
        <v>1</v>
      </c>
      <c r="J2062" s="5">
        <f t="shared" si="344"/>
        <v>2022</v>
      </c>
      <c r="K2062" s="5">
        <f t="shared" si="345"/>
        <v>6</v>
      </c>
      <c r="L2062" s="7">
        <f t="shared" si="346"/>
        <v>44567</v>
      </c>
      <c r="M2062" s="5" t="s">
        <v>2491</v>
      </c>
      <c r="R2062" s="5" t="s">
        <v>395</v>
      </c>
      <c r="S2062" s="5" t="s">
        <v>168</v>
      </c>
      <c r="T2062" s="5" t="s">
        <v>169</v>
      </c>
      <c r="U2062" s="5" t="s">
        <v>396</v>
      </c>
      <c r="V2062" s="5" t="str">
        <f t="shared" si="347"/>
        <v>transportes pasamayo s r ltda</v>
      </c>
      <c r="W2062" s="5" t="str">
        <f t="shared" si="348"/>
        <v>TRANSPORTES PASAMAYO S R LTDA</v>
      </c>
      <c r="X2062" s="5" t="str">
        <f t="shared" si="349"/>
        <v>Transportes Pasamayo S R Ltda</v>
      </c>
      <c r="Y2062" s="5">
        <v>20225171719</v>
      </c>
      <c r="Z2062" s="5" t="s">
        <v>34</v>
      </c>
      <c r="AA2062" s="5" t="s">
        <v>35</v>
      </c>
      <c r="AD2062" s="5" t="s">
        <v>36</v>
      </c>
      <c r="AE2062" s="5">
        <v>155.93</v>
      </c>
      <c r="AF2062" s="5">
        <v>0</v>
      </c>
      <c r="AG2062" s="5">
        <v>28.07</v>
      </c>
      <c r="AH2062" s="5">
        <f t="shared" si="350"/>
        <v>184</v>
      </c>
    </row>
    <row r="2063" spans="1:34" x14ac:dyDescent="0.25">
      <c r="A2063" s="5">
        <v>2048</v>
      </c>
      <c r="B2063" s="5" t="s">
        <v>49</v>
      </c>
      <c r="C2063" s="5" t="s">
        <v>30</v>
      </c>
      <c r="D2063" s="5" t="s">
        <v>2512</v>
      </c>
      <c r="E2063" s="15" t="str">
        <f t="shared" si="351"/>
        <v>B003</v>
      </c>
      <c r="F2063" s="15" t="str">
        <f t="shared" si="341"/>
        <v>12270</v>
      </c>
      <c r="G2063" s="15" t="str">
        <f t="shared" si="342"/>
        <v>3-1</v>
      </c>
      <c r="H2063" s="5" t="s">
        <v>2491</v>
      </c>
      <c r="I2063" s="5">
        <f t="shared" si="343"/>
        <v>1</v>
      </c>
      <c r="J2063" s="5">
        <f t="shared" si="344"/>
        <v>2022</v>
      </c>
      <c r="K2063" s="5">
        <f t="shared" si="345"/>
        <v>6</v>
      </c>
      <c r="L2063" s="7">
        <f t="shared" si="346"/>
        <v>44567</v>
      </c>
      <c r="M2063" s="5" t="s">
        <v>2491</v>
      </c>
      <c r="U2063" s="5" t="s">
        <v>33</v>
      </c>
      <c r="V2063" s="5" t="str">
        <f t="shared" si="347"/>
        <v>clientes - varios</v>
      </c>
      <c r="W2063" s="5" t="str">
        <f t="shared" si="348"/>
        <v>CLIENTES - VARIOS</v>
      </c>
      <c r="X2063" s="5" t="str">
        <f t="shared" si="349"/>
        <v>Clientes - Varios</v>
      </c>
      <c r="Y2063" s="5">
        <v>99999999</v>
      </c>
      <c r="Z2063" s="5" t="s">
        <v>34</v>
      </c>
      <c r="AA2063" s="5" t="s">
        <v>35</v>
      </c>
      <c r="AD2063" s="5" t="s">
        <v>36</v>
      </c>
      <c r="AE2063" s="5">
        <v>8.4700000000000006</v>
      </c>
      <c r="AF2063" s="5">
        <v>0</v>
      </c>
      <c r="AG2063" s="5">
        <v>1.53</v>
      </c>
      <c r="AH2063" s="5">
        <f t="shared" si="350"/>
        <v>10</v>
      </c>
    </row>
    <row r="2064" spans="1:34" x14ac:dyDescent="0.25">
      <c r="A2064" s="5">
        <v>2049</v>
      </c>
      <c r="B2064" s="5" t="s">
        <v>49</v>
      </c>
      <c r="C2064" s="5" t="s">
        <v>30</v>
      </c>
      <c r="D2064" s="5" t="s">
        <v>2513</v>
      </c>
      <c r="E2064" s="15" t="str">
        <f t="shared" si="351"/>
        <v>B003</v>
      </c>
      <c r="F2064" s="15" t="str">
        <f t="shared" si="341"/>
        <v>12269</v>
      </c>
      <c r="G2064" s="15" t="str">
        <f t="shared" si="342"/>
        <v>3-1</v>
      </c>
      <c r="H2064" s="5" t="s">
        <v>2491</v>
      </c>
      <c r="I2064" s="5">
        <f t="shared" si="343"/>
        <v>1</v>
      </c>
      <c r="J2064" s="5">
        <f t="shared" si="344"/>
        <v>2022</v>
      </c>
      <c r="K2064" s="5">
        <f t="shared" si="345"/>
        <v>6</v>
      </c>
      <c r="L2064" s="7">
        <f t="shared" si="346"/>
        <v>44567</v>
      </c>
      <c r="M2064" s="5" t="s">
        <v>2491</v>
      </c>
      <c r="U2064" s="5" t="s">
        <v>33</v>
      </c>
      <c r="V2064" s="5" t="str">
        <f t="shared" si="347"/>
        <v>clientes - varios</v>
      </c>
      <c r="W2064" s="5" t="str">
        <f t="shared" si="348"/>
        <v>CLIENTES - VARIOS</v>
      </c>
      <c r="X2064" s="5" t="str">
        <f t="shared" si="349"/>
        <v>Clientes - Varios</v>
      </c>
      <c r="Y2064" s="5">
        <v>99999999</v>
      </c>
      <c r="Z2064" s="5" t="s">
        <v>34</v>
      </c>
      <c r="AA2064" s="5" t="s">
        <v>35</v>
      </c>
      <c r="AD2064" s="5" t="s">
        <v>36</v>
      </c>
      <c r="AE2064" s="5">
        <v>423.73</v>
      </c>
      <c r="AF2064" s="5">
        <v>0</v>
      </c>
      <c r="AG2064" s="5">
        <v>76.27</v>
      </c>
      <c r="AH2064" s="5">
        <f t="shared" si="350"/>
        <v>500</v>
      </c>
    </row>
    <row r="2065" spans="1:34" x14ac:dyDescent="0.25">
      <c r="A2065" s="5">
        <v>2050</v>
      </c>
      <c r="B2065" s="5" t="s">
        <v>49</v>
      </c>
      <c r="C2065" s="5" t="s">
        <v>30</v>
      </c>
      <c r="D2065" s="5" t="s">
        <v>2514</v>
      </c>
      <c r="E2065" s="15" t="str">
        <f t="shared" si="351"/>
        <v>B003</v>
      </c>
      <c r="F2065" s="15" t="str">
        <f t="shared" ref="F2065:F2128" si="352">IF(LEFT(RIGHT(D2065,5),1)="-",RIGHT(D2065,4),RIGHT(D2065,5))</f>
        <v>12268</v>
      </c>
      <c r="G2065" s="15" t="str">
        <f t="shared" ref="G2065:G2128" si="353">MID(D2065,4,3)</f>
        <v>3-1</v>
      </c>
      <c r="H2065" s="5" t="s">
        <v>2491</v>
      </c>
      <c r="I2065" s="5">
        <f t="shared" ref="I2065:I2128" si="354">MONTH(H2065)</f>
        <v>1</v>
      </c>
      <c r="J2065" s="5">
        <f t="shared" ref="J2065:J2128" si="355">YEAR(H2065)</f>
        <v>2022</v>
      </c>
      <c r="K2065" s="5">
        <f t="shared" ref="K2065:K2128" si="356">DAY(H2065)</f>
        <v>6</v>
      </c>
      <c r="L2065" s="7">
        <f t="shared" ref="L2065:L2128" si="357">DATE(J2065,I2065,K2065)</f>
        <v>44567</v>
      </c>
      <c r="M2065" s="5" t="s">
        <v>2491</v>
      </c>
      <c r="U2065" s="5" t="s">
        <v>33</v>
      </c>
      <c r="V2065" s="5" t="str">
        <f t="shared" ref="V2065:V2128" si="358">LOWER(U2065)</f>
        <v>clientes - varios</v>
      </c>
      <c r="W2065" s="5" t="str">
        <f t="shared" ref="W2065:W2128" si="359">UPPER(U2065)</f>
        <v>CLIENTES - VARIOS</v>
      </c>
      <c r="X2065" s="5" t="str">
        <f t="shared" ref="X2065:X2128" si="360">PROPER(W2065)</f>
        <v>Clientes - Varios</v>
      </c>
      <c r="Y2065" s="5">
        <v>99999999</v>
      </c>
      <c r="Z2065" s="5" t="s">
        <v>34</v>
      </c>
      <c r="AA2065" s="5" t="s">
        <v>35</v>
      </c>
      <c r="AD2065" s="5" t="s">
        <v>36</v>
      </c>
      <c r="AE2065" s="5">
        <v>423.73</v>
      </c>
      <c r="AF2065" s="5">
        <v>0</v>
      </c>
      <c r="AG2065" s="5">
        <v>76.27</v>
      </c>
      <c r="AH2065" s="5">
        <f t="shared" ref="AH2065:AH2128" si="361">AE2065+AG2065</f>
        <v>500</v>
      </c>
    </row>
    <row r="2066" spans="1:34" x14ac:dyDescent="0.25">
      <c r="A2066" s="5">
        <v>2051</v>
      </c>
      <c r="B2066" s="5" t="s">
        <v>49</v>
      </c>
      <c r="C2066" s="5" t="s">
        <v>30</v>
      </c>
      <c r="D2066" s="5" t="s">
        <v>2515</v>
      </c>
      <c r="E2066" s="15" t="str">
        <f t="shared" ref="E2066:E2129" si="362">LEFT(D2066,4)</f>
        <v>B003</v>
      </c>
      <c r="F2066" s="15" t="str">
        <f t="shared" si="352"/>
        <v>12267</v>
      </c>
      <c r="G2066" s="15" t="str">
        <f t="shared" si="353"/>
        <v>3-1</v>
      </c>
      <c r="H2066" s="5" t="s">
        <v>2491</v>
      </c>
      <c r="I2066" s="5">
        <f t="shared" si="354"/>
        <v>1</v>
      </c>
      <c r="J2066" s="5">
        <f t="shared" si="355"/>
        <v>2022</v>
      </c>
      <c r="K2066" s="5">
        <f t="shared" si="356"/>
        <v>6</v>
      </c>
      <c r="L2066" s="7">
        <f t="shared" si="357"/>
        <v>44567</v>
      </c>
      <c r="M2066" s="5" t="s">
        <v>2491</v>
      </c>
      <c r="U2066" s="5" t="s">
        <v>33</v>
      </c>
      <c r="V2066" s="5" t="str">
        <f t="shared" si="358"/>
        <v>clientes - varios</v>
      </c>
      <c r="W2066" s="5" t="str">
        <f t="shared" si="359"/>
        <v>CLIENTES - VARIOS</v>
      </c>
      <c r="X2066" s="5" t="str">
        <f t="shared" si="360"/>
        <v>Clientes - Varios</v>
      </c>
      <c r="Y2066" s="5">
        <v>99999999</v>
      </c>
      <c r="Z2066" s="5" t="s">
        <v>34</v>
      </c>
      <c r="AA2066" s="5" t="s">
        <v>35</v>
      </c>
      <c r="AD2066" s="5" t="s">
        <v>36</v>
      </c>
      <c r="AE2066" s="5">
        <v>423.73</v>
      </c>
      <c r="AF2066" s="5">
        <v>0</v>
      </c>
      <c r="AG2066" s="5">
        <v>76.27</v>
      </c>
      <c r="AH2066" s="5">
        <f t="shared" si="361"/>
        <v>500</v>
      </c>
    </row>
    <row r="2067" spans="1:34" x14ac:dyDescent="0.25">
      <c r="A2067" s="5">
        <v>2052</v>
      </c>
      <c r="B2067" s="5" t="s">
        <v>49</v>
      </c>
      <c r="C2067" s="5" t="s">
        <v>30</v>
      </c>
      <c r="D2067" s="5" t="s">
        <v>2516</v>
      </c>
      <c r="E2067" s="15" t="str">
        <f t="shared" si="362"/>
        <v>B003</v>
      </c>
      <c r="F2067" s="15" t="str">
        <f t="shared" si="352"/>
        <v>12266</v>
      </c>
      <c r="G2067" s="15" t="str">
        <f t="shared" si="353"/>
        <v>3-1</v>
      </c>
      <c r="H2067" s="5" t="s">
        <v>2491</v>
      </c>
      <c r="I2067" s="5">
        <f t="shared" si="354"/>
        <v>1</v>
      </c>
      <c r="J2067" s="5">
        <f t="shared" si="355"/>
        <v>2022</v>
      </c>
      <c r="K2067" s="5">
        <f t="shared" si="356"/>
        <v>6</v>
      </c>
      <c r="L2067" s="7">
        <f t="shared" si="357"/>
        <v>44567</v>
      </c>
      <c r="M2067" s="5" t="s">
        <v>2491</v>
      </c>
      <c r="U2067" s="5" t="s">
        <v>33</v>
      </c>
      <c r="V2067" s="5" t="str">
        <f t="shared" si="358"/>
        <v>clientes - varios</v>
      </c>
      <c r="W2067" s="5" t="str">
        <f t="shared" si="359"/>
        <v>CLIENTES - VARIOS</v>
      </c>
      <c r="X2067" s="5" t="str">
        <f t="shared" si="360"/>
        <v>Clientes - Varios</v>
      </c>
      <c r="Y2067" s="5">
        <v>99999999</v>
      </c>
      <c r="Z2067" s="5" t="s">
        <v>34</v>
      </c>
      <c r="AA2067" s="5" t="s">
        <v>35</v>
      </c>
      <c r="AD2067" s="5" t="s">
        <v>36</v>
      </c>
      <c r="AE2067" s="5">
        <v>423.73</v>
      </c>
      <c r="AF2067" s="5">
        <v>0</v>
      </c>
      <c r="AG2067" s="5">
        <v>76.27</v>
      </c>
      <c r="AH2067" s="5">
        <f t="shared" si="361"/>
        <v>500</v>
      </c>
    </row>
    <row r="2068" spans="1:34" x14ac:dyDescent="0.25">
      <c r="A2068" s="5">
        <v>2053</v>
      </c>
      <c r="B2068" s="5" t="s">
        <v>49</v>
      </c>
      <c r="C2068" s="5" t="s">
        <v>30</v>
      </c>
      <c r="D2068" s="5" t="s">
        <v>2517</v>
      </c>
      <c r="E2068" s="15" t="str">
        <f t="shared" si="362"/>
        <v>B003</v>
      </c>
      <c r="F2068" s="15" t="str">
        <f t="shared" si="352"/>
        <v>12265</v>
      </c>
      <c r="G2068" s="15" t="str">
        <f t="shared" si="353"/>
        <v>3-1</v>
      </c>
      <c r="H2068" s="5" t="s">
        <v>2491</v>
      </c>
      <c r="I2068" s="5">
        <f t="shared" si="354"/>
        <v>1</v>
      </c>
      <c r="J2068" s="5">
        <f t="shared" si="355"/>
        <v>2022</v>
      </c>
      <c r="K2068" s="5">
        <f t="shared" si="356"/>
        <v>6</v>
      </c>
      <c r="L2068" s="7">
        <f t="shared" si="357"/>
        <v>44567</v>
      </c>
      <c r="M2068" s="5" t="s">
        <v>2491</v>
      </c>
      <c r="U2068" s="5" t="s">
        <v>33</v>
      </c>
      <c r="V2068" s="5" t="str">
        <f t="shared" si="358"/>
        <v>clientes - varios</v>
      </c>
      <c r="W2068" s="5" t="str">
        <f t="shared" si="359"/>
        <v>CLIENTES - VARIOS</v>
      </c>
      <c r="X2068" s="5" t="str">
        <f t="shared" si="360"/>
        <v>Clientes - Varios</v>
      </c>
      <c r="Y2068" s="5">
        <v>99999999</v>
      </c>
      <c r="Z2068" s="5" t="s">
        <v>34</v>
      </c>
      <c r="AA2068" s="5" t="s">
        <v>35</v>
      </c>
      <c r="AD2068" s="5" t="s">
        <v>36</v>
      </c>
      <c r="AE2068" s="5">
        <v>423.73</v>
      </c>
      <c r="AF2068" s="5">
        <v>0</v>
      </c>
      <c r="AG2068" s="5">
        <v>76.27</v>
      </c>
      <c r="AH2068" s="5">
        <f t="shared" si="361"/>
        <v>500</v>
      </c>
    </row>
    <row r="2069" spans="1:34" x14ac:dyDescent="0.25">
      <c r="A2069" s="5">
        <v>2054</v>
      </c>
      <c r="B2069" s="5" t="s">
        <v>49</v>
      </c>
      <c r="C2069" s="5" t="s">
        <v>30</v>
      </c>
      <c r="D2069" s="5" t="s">
        <v>2518</v>
      </c>
      <c r="E2069" s="15" t="str">
        <f t="shared" si="362"/>
        <v>B003</v>
      </c>
      <c r="F2069" s="15" t="str">
        <f t="shared" si="352"/>
        <v>12264</v>
      </c>
      <c r="G2069" s="15" t="str">
        <f t="shared" si="353"/>
        <v>3-1</v>
      </c>
      <c r="H2069" s="5" t="s">
        <v>2491</v>
      </c>
      <c r="I2069" s="5">
        <f t="shared" si="354"/>
        <v>1</v>
      </c>
      <c r="J2069" s="5">
        <f t="shared" si="355"/>
        <v>2022</v>
      </c>
      <c r="K2069" s="5">
        <f t="shared" si="356"/>
        <v>6</v>
      </c>
      <c r="L2069" s="7">
        <f t="shared" si="357"/>
        <v>44567</v>
      </c>
      <c r="M2069" s="5" t="s">
        <v>2491</v>
      </c>
      <c r="U2069" s="5" t="s">
        <v>33</v>
      </c>
      <c r="V2069" s="5" t="str">
        <f t="shared" si="358"/>
        <v>clientes - varios</v>
      </c>
      <c r="W2069" s="5" t="str">
        <f t="shared" si="359"/>
        <v>CLIENTES - VARIOS</v>
      </c>
      <c r="X2069" s="5" t="str">
        <f t="shared" si="360"/>
        <v>Clientes - Varios</v>
      </c>
      <c r="Y2069" s="5">
        <v>99999999</v>
      </c>
      <c r="Z2069" s="5" t="s">
        <v>34</v>
      </c>
      <c r="AA2069" s="5" t="s">
        <v>35</v>
      </c>
      <c r="AD2069" s="5" t="s">
        <v>36</v>
      </c>
      <c r="AE2069" s="5">
        <v>423.73</v>
      </c>
      <c r="AF2069" s="5">
        <v>0</v>
      </c>
      <c r="AG2069" s="5">
        <v>76.27</v>
      </c>
      <c r="AH2069" s="5">
        <f t="shared" si="361"/>
        <v>500</v>
      </c>
    </row>
    <row r="2070" spans="1:34" x14ac:dyDescent="0.25">
      <c r="A2070" s="5">
        <v>2055</v>
      </c>
      <c r="B2070" s="5" t="s">
        <v>55</v>
      </c>
      <c r="C2070" s="5" t="s">
        <v>30</v>
      </c>
      <c r="D2070" s="5" t="s">
        <v>2519</v>
      </c>
      <c r="E2070" s="15" t="str">
        <f t="shared" si="362"/>
        <v>B002</v>
      </c>
      <c r="F2070" s="15" t="str">
        <f t="shared" si="352"/>
        <v>15834</v>
      </c>
      <c r="G2070" s="15" t="str">
        <f t="shared" si="353"/>
        <v>2-1</v>
      </c>
      <c r="H2070" s="5" t="s">
        <v>2491</v>
      </c>
      <c r="I2070" s="5">
        <f t="shared" si="354"/>
        <v>1</v>
      </c>
      <c r="J2070" s="5">
        <f t="shared" si="355"/>
        <v>2022</v>
      </c>
      <c r="K2070" s="5">
        <f t="shared" si="356"/>
        <v>6</v>
      </c>
      <c r="L2070" s="7">
        <f t="shared" si="357"/>
        <v>44567</v>
      </c>
      <c r="M2070" s="5" t="s">
        <v>2491</v>
      </c>
      <c r="U2070" s="5" t="s">
        <v>33</v>
      </c>
      <c r="V2070" s="5" t="str">
        <f t="shared" si="358"/>
        <v>clientes - varios</v>
      </c>
      <c r="W2070" s="5" t="str">
        <f t="shared" si="359"/>
        <v>CLIENTES - VARIOS</v>
      </c>
      <c r="X2070" s="5" t="str">
        <f t="shared" si="360"/>
        <v>Clientes - Varios</v>
      </c>
      <c r="Y2070" s="5">
        <v>99999999</v>
      </c>
      <c r="Z2070" s="5" t="s">
        <v>34</v>
      </c>
      <c r="AA2070" s="5" t="s">
        <v>35</v>
      </c>
      <c r="AD2070" s="5" t="s">
        <v>36</v>
      </c>
      <c r="AE2070" s="5">
        <v>423.73</v>
      </c>
      <c r="AF2070" s="5">
        <v>0</v>
      </c>
      <c r="AG2070" s="5">
        <v>76.27</v>
      </c>
      <c r="AH2070" s="5">
        <f t="shared" si="361"/>
        <v>500</v>
      </c>
    </row>
    <row r="2071" spans="1:34" x14ac:dyDescent="0.25">
      <c r="A2071" s="5">
        <v>2056</v>
      </c>
      <c r="B2071" s="5" t="s">
        <v>55</v>
      </c>
      <c r="C2071" s="5" t="s">
        <v>30</v>
      </c>
      <c r="D2071" s="5" t="s">
        <v>2520</v>
      </c>
      <c r="E2071" s="15" t="str">
        <f t="shared" si="362"/>
        <v>B002</v>
      </c>
      <c r="F2071" s="15" t="str">
        <f t="shared" si="352"/>
        <v>15833</v>
      </c>
      <c r="G2071" s="15" t="str">
        <f t="shared" si="353"/>
        <v>2-1</v>
      </c>
      <c r="H2071" s="5" t="s">
        <v>2491</v>
      </c>
      <c r="I2071" s="5">
        <f t="shared" si="354"/>
        <v>1</v>
      </c>
      <c r="J2071" s="5">
        <f t="shared" si="355"/>
        <v>2022</v>
      </c>
      <c r="K2071" s="5">
        <f t="shared" si="356"/>
        <v>6</v>
      </c>
      <c r="L2071" s="7">
        <f t="shared" si="357"/>
        <v>44567</v>
      </c>
      <c r="M2071" s="5" t="s">
        <v>2491</v>
      </c>
      <c r="U2071" s="5" t="s">
        <v>33</v>
      </c>
      <c r="V2071" s="5" t="str">
        <f t="shared" si="358"/>
        <v>clientes - varios</v>
      </c>
      <c r="W2071" s="5" t="str">
        <f t="shared" si="359"/>
        <v>CLIENTES - VARIOS</v>
      </c>
      <c r="X2071" s="5" t="str">
        <f t="shared" si="360"/>
        <v>Clientes - Varios</v>
      </c>
      <c r="Y2071" s="5">
        <v>99999999</v>
      </c>
      <c r="Z2071" s="5" t="s">
        <v>34</v>
      </c>
      <c r="AA2071" s="5" t="s">
        <v>35</v>
      </c>
      <c r="AD2071" s="5" t="s">
        <v>36</v>
      </c>
      <c r="AE2071" s="5">
        <v>423.73</v>
      </c>
      <c r="AF2071" s="5">
        <v>0</v>
      </c>
      <c r="AG2071" s="5">
        <v>76.27</v>
      </c>
      <c r="AH2071" s="5">
        <f t="shared" si="361"/>
        <v>500</v>
      </c>
    </row>
    <row r="2072" spans="1:34" x14ac:dyDescent="0.25">
      <c r="A2072" s="5">
        <v>2057</v>
      </c>
      <c r="B2072" s="5" t="s">
        <v>55</v>
      </c>
      <c r="C2072" s="5" t="s">
        <v>30</v>
      </c>
      <c r="D2072" s="5" t="s">
        <v>2521</v>
      </c>
      <c r="E2072" s="15" t="str">
        <f t="shared" si="362"/>
        <v>B002</v>
      </c>
      <c r="F2072" s="15" t="str">
        <f t="shared" si="352"/>
        <v>15832</v>
      </c>
      <c r="G2072" s="15" t="str">
        <f t="shared" si="353"/>
        <v>2-1</v>
      </c>
      <c r="H2072" s="5" t="s">
        <v>2491</v>
      </c>
      <c r="I2072" s="5">
        <f t="shared" si="354"/>
        <v>1</v>
      </c>
      <c r="J2072" s="5">
        <f t="shared" si="355"/>
        <v>2022</v>
      </c>
      <c r="K2072" s="5">
        <f t="shared" si="356"/>
        <v>6</v>
      </c>
      <c r="L2072" s="7">
        <f t="shared" si="357"/>
        <v>44567</v>
      </c>
      <c r="M2072" s="5" t="s">
        <v>2491</v>
      </c>
      <c r="U2072" s="5" t="s">
        <v>33</v>
      </c>
      <c r="V2072" s="5" t="str">
        <f t="shared" si="358"/>
        <v>clientes - varios</v>
      </c>
      <c r="W2072" s="5" t="str">
        <f t="shared" si="359"/>
        <v>CLIENTES - VARIOS</v>
      </c>
      <c r="X2072" s="5" t="str">
        <f t="shared" si="360"/>
        <v>Clientes - Varios</v>
      </c>
      <c r="Y2072" s="5">
        <v>99999999</v>
      </c>
      <c r="Z2072" s="5" t="s">
        <v>34</v>
      </c>
      <c r="AA2072" s="5" t="s">
        <v>35</v>
      </c>
      <c r="AD2072" s="5" t="s">
        <v>36</v>
      </c>
      <c r="AE2072" s="5">
        <v>423.73</v>
      </c>
      <c r="AF2072" s="5">
        <v>0</v>
      </c>
      <c r="AG2072" s="5">
        <v>76.27</v>
      </c>
      <c r="AH2072" s="5">
        <f t="shared" si="361"/>
        <v>500</v>
      </c>
    </row>
    <row r="2073" spans="1:34" x14ac:dyDescent="0.25">
      <c r="A2073" s="5">
        <v>2058</v>
      </c>
      <c r="B2073" s="5" t="s">
        <v>55</v>
      </c>
      <c r="C2073" s="5" t="s">
        <v>30</v>
      </c>
      <c r="D2073" s="5" t="s">
        <v>2522</v>
      </c>
      <c r="E2073" s="15" t="str">
        <f t="shared" si="362"/>
        <v>B002</v>
      </c>
      <c r="F2073" s="15" t="str">
        <f t="shared" si="352"/>
        <v>15831</v>
      </c>
      <c r="G2073" s="15" t="str">
        <f t="shared" si="353"/>
        <v>2-1</v>
      </c>
      <c r="H2073" s="5" t="s">
        <v>2491</v>
      </c>
      <c r="I2073" s="5">
        <f t="shared" si="354"/>
        <v>1</v>
      </c>
      <c r="J2073" s="5">
        <f t="shared" si="355"/>
        <v>2022</v>
      </c>
      <c r="K2073" s="5">
        <f t="shared" si="356"/>
        <v>6</v>
      </c>
      <c r="L2073" s="7">
        <f t="shared" si="357"/>
        <v>44567</v>
      </c>
      <c r="M2073" s="5" t="s">
        <v>2491</v>
      </c>
      <c r="U2073" s="5" t="s">
        <v>33</v>
      </c>
      <c r="V2073" s="5" t="str">
        <f t="shared" si="358"/>
        <v>clientes - varios</v>
      </c>
      <c r="W2073" s="5" t="str">
        <f t="shared" si="359"/>
        <v>CLIENTES - VARIOS</v>
      </c>
      <c r="X2073" s="5" t="str">
        <f t="shared" si="360"/>
        <v>Clientes - Varios</v>
      </c>
      <c r="Y2073" s="5">
        <v>99999999</v>
      </c>
      <c r="Z2073" s="5" t="s">
        <v>34</v>
      </c>
      <c r="AA2073" s="5" t="s">
        <v>35</v>
      </c>
      <c r="AD2073" s="5" t="s">
        <v>36</v>
      </c>
      <c r="AE2073" s="5">
        <v>423.73</v>
      </c>
      <c r="AF2073" s="5">
        <v>0</v>
      </c>
      <c r="AG2073" s="5">
        <v>76.27</v>
      </c>
      <c r="AH2073" s="5">
        <f t="shared" si="361"/>
        <v>500</v>
      </c>
    </row>
    <row r="2074" spans="1:34" x14ac:dyDescent="0.25">
      <c r="A2074" s="5">
        <v>2059</v>
      </c>
      <c r="B2074" s="5" t="s">
        <v>55</v>
      </c>
      <c r="C2074" s="5" t="s">
        <v>30</v>
      </c>
      <c r="D2074" s="5" t="s">
        <v>2523</v>
      </c>
      <c r="E2074" s="15" t="str">
        <f t="shared" si="362"/>
        <v>B002</v>
      </c>
      <c r="F2074" s="15" t="str">
        <f t="shared" si="352"/>
        <v>15830</v>
      </c>
      <c r="G2074" s="15" t="str">
        <f t="shared" si="353"/>
        <v>2-1</v>
      </c>
      <c r="H2074" s="5" t="s">
        <v>2491</v>
      </c>
      <c r="I2074" s="5">
        <f t="shared" si="354"/>
        <v>1</v>
      </c>
      <c r="J2074" s="5">
        <f t="shared" si="355"/>
        <v>2022</v>
      </c>
      <c r="K2074" s="5">
        <f t="shared" si="356"/>
        <v>6</v>
      </c>
      <c r="L2074" s="7">
        <f t="shared" si="357"/>
        <v>44567</v>
      </c>
      <c r="M2074" s="5" t="s">
        <v>2491</v>
      </c>
      <c r="U2074" s="5" t="s">
        <v>33</v>
      </c>
      <c r="V2074" s="5" t="str">
        <f t="shared" si="358"/>
        <v>clientes - varios</v>
      </c>
      <c r="W2074" s="5" t="str">
        <f t="shared" si="359"/>
        <v>CLIENTES - VARIOS</v>
      </c>
      <c r="X2074" s="5" t="str">
        <f t="shared" si="360"/>
        <v>Clientes - Varios</v>
      </c>
      <c r="Y2074" s="5">
        <v>99999999</v>
      </c>
      <c r="Z2074" s="5" t="s">
        <v>34</v>
      </c>
      <c r="AA2074" s="5" t="s">
        <v>35</v>
      </c>
      <c r="AD2074" s="5" t="s">
        <v>36</v>
      </c>
      <c r="AE2074" s="5">
        <v>423.73</v>
      </c>
      <c r="AF2074" s="5">
        <v>0</v>
      </c>
      <c r="AG2074" s="5">
        <v>76.27</v>
      </c>
      <c r="AH2074" s="5">
        <f t="shared" si="361"/>
        <v>500</v>
      </c>
    </row>
    <row r="2075" spans="1:34" x14ac:dyDescent="0.25">
      <c r="A2075" s="5">
        <v>2060</v>
      </c>
      <c r="B2075" s="5" t="s">
        <v>55</v>
      </c>
      <c r="C2075" s="5" t="s">
        <v>30</v>
      </c>
      <c r="D2075" s="5" t="s">
        <v>2524</v>
      </c>
      <c r="E2075" s="15" t="str">
        <f t="shared" si="362"/>
        <v>B002</v>
      </c>
      <c r="F2075" s="15" t="str">
        <f t="shared" si="352"/>
        <v>15829</v>
      </c>
      <c r="G2075" s="15" t="str">
        <f t="shared" si="353"/>
        <v>2-1</v>
      </c>
      <c r="H2075" s="5" t="s">
        <v>2491</v>
      </c>
      <c r="I2075" s="5">
        <f t="shared" si="354"/>
        <v>1</v>
      </c>
      <c r="J2075" s="5">
        <f t="shared" si="355"/>
        <v>2022</v>
      </c>
      <c r="K2075" s="5">
        <f t="shared" si="356"/>
        <v>6</v>
      </c>
      <c r="L2075" s="7">
        <f t="shared" si="357"/>
        <v>44567</v>
      </c>
      <c r="M2075" s="5" t="s">
        <v>2491</v>
      </c>
      <c r="U2075" s="5" t="s">
        <v>33</v>
      </c>
      <c r="V2075" s="5" t="str">
        <f t="shared" si="358"/>
        <v>clientes - varios</v>
      </c>
      <c r="W2075" s="5" t="str">
        <f t="shared" si="359"/>
        <v>CLIENTES - VARIOS</v>
      </c>
      <c r="X2075" s="5" t="str">
        <f t="shared" si="360"/>
        <v>Clientes - Varios</v>
      </c>
      <c r="Y2075" s="5">
        <v>99999999</v>
      </c>
      <c r="Z2075" s="5" t="s">
        <v>34</v>
      </c>
      <c r="AA2075" s="5" t="s">
        <v>35</v>
      </c>
      <c r="AD2075" s="5" t="s">
        <v>36</v>
      </c>
      <c r="AE2075" s="5">
        <v>423.73</v>
      </c>
      <c r="AF2075" s="5">
        <v>0</v>
      </c>
      <c r="AG2075" s="5">
        <v>76.27</v>
      </c>
      <c r="AH2075" s="5">
        <f t="shared" si="361"/>
        <v>500</v>
      </c>
    </row>
    <row r="2076" spans="1:34" x14ac:dyDescent="0.25">
      <c r="A2076" s="5">
        <v>2061</v>
      </c>
      <c r="B2076" s="5" t="s">
        <v>55</v>
      </c>
      <c r="C2076" s="5" t="s">
        <v>30</v>
      </c>
      <c r="D2076" s="5" t="s">
        <v>2525</v>
      </c>
      <c r="E2076" s="15" t="str">
        <f t="shared" si="362"/>
        <v>B002</v>
      </c>
      <c r="F2076" s="15" t="str">
        <f t="shared" si="352"/>
        <v>15828</v>
      </c>
      <c r="G2076" s="15" t="str">
        <f t="shared" si="353"/>
        <v>2-1</v>
      </c>
      <c r="H2076" s="5" t="s">
        <v>2491</v>
      </c>
      <c r="I2076" s="5">
        <f t="shared" si="354"/>
        <v>1</v>
      </c>
      <c r="J2076" s="5">
        <f t="shared" si="355"/>
        <v>2022</v>
      </c>
      <c r="K2076" s="5">
        <f t="shared" si="356"/>
        <v>6</v>
      </c>
      <c r="L2076" s="7">
        <f t="shared" si="357"/>
        <v>44567</v>
      </c>
      <c r="M2076" s="5" t="s">
        <v>2491</v>
      </c>
      <c r="U2076" s="5" t="s">
        <v>33</v>
      </c>
      <c r="V2076" s="5" t="str">
        <f t="shared" si="358"/>
        <v>clientes - varios</v>
      </c>
      <c r="W2076" s="5" t="str">
        <f t="shared" si="359"/>
        <v>CLIENTES - VARIOS</v>
      </c>
      <c r="X2076" s="5" t="str">
        <f t="shared" si="360"/>
        <v>Clientes - Varios</v>
      </c>
      <c r="Y2076" s="5">
        <v>99999999</v>
      </c>
      <c r="Z2076" s="5" t="s">
        <v>34</v>
      </c>
      <c r="AA2076" s="5" t="s">
        <v>35</v>
      </c>
      <c r="AD2076" s="5" t="s">
        <v>36</v>
      </c>
      <c r="AE2076" s="5">
        <v>423.73</v>
      </c>
      <c r="AF2076" s="5">
        <v>0</v>
      </c>
      <c r="AG2076" s="5">
        <v>76.27</v>
      </c>
      <c r="AH2076" s="5">
        <f t="shared" si="361"/>
        <v>500</v>
      </c>
    </row>
    <row r="2077" spans="1:34" x14ac:dyDescent="0.25">
      <c r="A2077" s="5">
        <v>2062</v>
      </c>
      <c r="B2077" s="5" t="s">
        <v>55</v>
      </c>
      <c r="C2077" s="5" t="s">
        <v>30</v>
      </c>
      <c r="D2077" s="5" t="s">
        <v>2526</v>
      </c>
      <c r="E2077" s="15" t="str">
        <f t="shared" si="362"/>
        <v>B002</v>
      </c>
      <c r="F2077" s="15" t="str">
        <f t="shared" si="352"/>
        <v>15827</v>
      </c>
      <c r="G2077" s="15" t="str">
        <f t="shared" si="353"/>
        <v>2-1</v>
      </c>
      <c r="H2077" s="5" t="s">
        <v>2491</v>
      </c>
      <c r="I2077" s="5">
        <f t="shared" si="354"/>
        <v>1</v>
      </c>
      <c r="J2077" s="5">
        <f t="shared" si="355"/>
        <v>2022</v>
      </c>
      <c r="K2077" s="5">
        <f t="shared" si="356"/>
        <v>6</v>
      </c>
      <c r="L2077" s="7">
        <f t="shared" si="357"/>
        <v>44567</v>
      </c>
      <c r="M2077" s="5" t="s">
        <v>2491</v>
      </c>
      <c r="U2077" s="5" t="s">
        <v>33</v>
      </c>
      <c r="V2077" s="5" t="str">
        <f t="shared" si="358"/>
        <v>clientes - varios</v>
      </c>
      <c r="W2077" s="5" t="str">
        <f t="shared" si="359"/>
        <v>CLIENTES - VARIOS</v>
      </c>
      <c r="X2077" s="5" t="str">
        <f t="shared" si="360"/>
        <v>Clientes - Varios</v>
      </c>
      <c r="Y2077" s="5">
        <v>99999999</v>
      </c>
      <c r="Z2077" s="5" t="s">
        <v>34</v>
      </c>
      <c r="AA2077" s="5" t="s">
        <v>35</v>
      </c>
      <c r="AD2077" s="5" t="s">
        <v>36</v>
      </c>
      <c r="AE2077" s="5">
        <v>423.73</v>
      </c>
      <c r="AF2077" s="5">
        <v>0</v>
      </c>
      <c r="AG2077" s="5">
        <v>76.27</v>
      </c>
      <c r="AH2077" s="5">
        <f t="shared" si="361"/>
        <v>500</v>
      </c>
    </row>
    <row r="2078" spans="1:34" x14ac:dyDescent="0.25">
      <c r="A2078" s="5">
        <v>2063</v>
      </c>
      <c r="B2078" s="5" t="s">
        <v>55</v>
      </c>
      <c r="C2078" s="5" t="s">
        <v>30</v>
      </c>
      <c r="D2078" s="5" t="s">
        <v>2527</v>
      </c>
      <c r="E2078" s="15" t="str">
        <f t="shared" si="362"/>
        <v>B002</v>
      </c>
      <c r="F2078" s="15" t="str">
        <f t="shared" si="352"/>
        <v>15826</v>
      </c>
      <c r="G2078" s="15" t="str">
        <f t="shared" si="353"/>
        <v>2-1</v>
      </c>
      <c r="H2078" s="5" t="s">
        <v>2491</v>
      </c>
      <c r="I2078" s="5">
        <f t="shared" si="354"/>
        <v>1</v>
      </c>
      <c r="J2078" s="5">
        <f t="shared" si="355"/>
        <v>2022</v>
      </c>
      <c r="K2078" s="5">
        <f t="shared" si="356"/>
        <v>6</v>
      </c>
      <c r="L2078" s="7">
        <f t="shared" si="357"/>
        <v>44567</v>
      </c>
      <c r="M2078" s="5" t="s">
        <v>2491</v>
      </c>
      <c r="U2078" s="5" t="s">
        <v>33</v>
      </c>
      <c r="V2078" s="5" t="str">
        <f t="shared" si="358"/>
        <v>clientes - varios</v>
      </c>
      <c r="W2078" s="5" t="str">
        <f t="shared" si="359"/>
        <v>CLIENTES - VARIOS</v>
      </c>
      <c r="X2078" s="5" t="str">
        <f t="shared" si="360"/>
        <v>Clientes - Varios</v>
      </c>
      <c r="Y2078" s="5">
        <v>99999999</v>
      </c>
      <c r="Z2078" s="5" t="s">
        <v>34</v>
      </c>
      <c r="AA2078" s="5" t="s">
        <v>35</v>
      </c>
      <c r="AD2078" s="5" t="s">
        <v>36</v>
      </c>
      <c r="AE2078" s="5">
        <v>423.73</v>
      </c>
      <c r="AF2078" s="5">
        <v>0</v>
      </c>
      <c r="AG2078" s="5">
        <v>76.27</v>
      </c>
      <c r="AH2078" s="5">
        <f t="shared" si="361"/>
        <v>500</v>
      </c>
    </row>
    <row r="2079" spans="1:34" x14ac:dyDescent="0.25">
      <c r="A2079" s="5">
        <v>2064</v>
      </c>
      <c r="B2079" s="5" t="s">
        <v>55</v>
      </c>
      <c r="C2079" s="5" t="s">
        <v>30</v>
      </c>
      <c r="D2079" s="5" t="s">
        <v>2528</v>
      </c>
      <c r="E2079" s="15" t="str">
        <f t="shared" si="362"/>
        <v>B002</v>
      </c>
      <c r="F2079" s="15" t="str">
        <f t="shared" si="352"/>
        <v>15825</v>
      </c>
      <c r="G2079" s="15" t="str">
        <f t="shared" si="353"/>
        <v>2-1</v>
      </c>
      <c r="H2079" s="5" t="s">
        <v>2491</v>
      </c>
      <c r="I2079" s="5">
        <f t="shared" si="354"/>
        <v>1</v>
      </c>
      <c r="J2079" s="5">
        <f t="shared" si="355"/>
        <v>2022</v>
      </c>
      <c r="K2079" s="5">
        <f t="shared" si="356"/>
        <v>6</v>
      </c>
      <c r="L2079" s="7">
        <f t="shared" si="357"/>
        <v>44567</v>
      </c>
      <c r="M2079" s="5" t="s">
        <v>2491</v>
      </c>
      <c r="U2079" s="5" t="s">
        <v>33</v>
      </c>
      <c r="V2079" s="5" t="str">
        <f t="shared" si="358"/>
        <v>clientes - varios</v>
      </c>
      <c r="W2079" s="5" t="str">
        <f t="shared" si="359"/>
        <v>CLIENTES - VARIOS</v>
      </c>
      <c r="X2079" s="5" t="str">
        <f t="shared" si="360"/>
        <v>Clientes - Varios</v>
      </c>
      <c r="Y2079" s="5">
        <v>99999999</v>
      </c>
      <c r="Z2079" s="5" t="s">
        <v>34</v>
      </c>
      <c r="AA2079" s="5" t="s">
        <v>35</v>
      </c>
      <c r="AD2079" s="5" t="s">
        <v>36</v>
      </c>
      <c r="AE2079" s="5">
        <v>423.73</v>
      </c>
      <c r="AF2079" s="5">
        <v>0</v>
      </c>
      <c r="AG2079" s="5">
        <v>76.27</v>
      </c>
      <c r="AH2079" s="5">
        <f t="shared" si="361"/>
        <v>500</v>
      </c>
    </row>
    <row r="2080" spans="1:34" x14ac:dyDescent="0.25">
      <c r="A2080" s="5">
        <v>2065</v>
      </c>
      <c r="B2080" s="5" t="s">
        <v>55</v>
      </c>
      <c r="C2080" s="5" t="s">
        <v>30</v>
      </c>
      <c r="D2080" s="5" t="s">
        <v>2529</v>
      </c>
      <c r="E2080" s="15" t="str">
        <f t="shared" si="362"/>
        <v>B002</v>
      </c>
      <c r="F2080" s="15" t="str">
        <f t="shared" si="352"/>
        <v>15824</v>
      </c>
      <c r="G2080" s="15" t="str">
        <f t="shared" si="353"/>
        <v>2-1</v>
      </c>
      <c r="H2080" s="5" t="s">
        <v>2491</v>
      </c>
      <c r="I2080" s="5">
        <f t="shared" si="354"/>
        <v>1</v>
      </c>
      <c r="J2080" s="5">
        <f t="shared" si="355"/>
        <v>2022</v>
      </c>
      <c r="K2080" s="5">
        <f t="shared" si="356"/>
        <v>6</v>
      </c>
      <c r="L2080" s="7">
        <f t="shared" si="357"/>
        <v>44567</v>
      </c>
      <c r="M2080" s="5" t="s">
        <v>2491</v>
      </c>
      <c r="U2080" s="5" t="s">
        <v>33</v>
      </c>
      <c r="V2080" s="5" t="str">
        <f t="shared" si="358"/>
        <v>clientes - varios</v>
      </c>
      <c r="W2080" s="5" t="str">
        <f t="shared" si="359"/>
        <v>CLIENTES - VARIOS</v>
      </c>
      <c r="X2080" s="5" t="str">
        <f t="shared" si="360"/>
        <v>Clientes - Varios</v>
      </c>
      <c r="Y2080" s="5">
        <v>99999999</v>
      </c>
      <c r="Z2080" s="5" t="s">
        <v>34</v>
      </c>
      <c r="AA2080" s="5" t="s">
        <v>35</v>
      </c>
      <c r="AD2080" s="5" t="s">
        <v>36</v>
      </c>
      <c r="AE2080" s="5">
        <v>423.73</v>
      </c>
      <c r="AF2080" s="5">
        <v>0</v>
      </c>
      <c r="AG2080" s="5">
        <v>76.27</v>
      </c>
      <c r="AH2080" s="5">
        <f t="shared" si="361"/>
        <v>500</v>
      </c>
    </row>
    <row r="2081" spans="1:34" x14ac:dyDescent="0.25">
      <c r="A2081" s="5">
        <v>2066</v>
      </c>
      <c r="B2081" s="5" t="s">
        <v>55</v>
      </c>
      <c r="C2081" s="5" t="s">
        <v>30</v>
      </c>
      <c r="D2081" s="5" t="s">
        <v>2530</v>
      </c>
      <c r="E2081" s="15" t="str">
        <f t="shared" si="362"/>
        <v>B002</v>
      </c>
      <c r="F2081" s="15" t="str">
        <f t="shared" si="352"/>
        <v>15823</v>
      </c>
      <c r="G2081" s="15" t="str">
        <f t="shared" si="353"/>
        <v>2-1</v>
      </c>
      <c r="H2081" s="5" t="s">
        <v>2491</v>
      </c>
      <c r="I2081" s="5">
        <f t="shared" si="354"/>
        <v>1</v>
      </c>
      <c r="J2081" s="5">
        <f t="shared" si="355"/>
        <v>2022</v>
      </c>
      <c r="K2081" s="5">
        <f t="shared" si="356"/>
        <v>6</v>
      </c>
      <c r="L2081" s="7">
        <f t="shared" si="357"/>
        <v>44567</v>
      </c>
      <c r="M2081" s="5" t="s">
        <v>2491</v>
      </c>
      <c r="U2081" s="5" t="s">
        <v>33</v>
      </c>
      <c r="V2081" s="5" t="str">
        <f t="shared" si="358"/>
        <v>clientes - varios</v>
      </c>
      <c r="W2081" s="5" t="str">
        <f t="shared" si="359"/>
        <v>CLIENTES - VARIOS</v>
      </c>
      <c r="X2081" s="5" t="str">
        <f t="shared" si="360"/>
        <v>Clientes - Varios</v>
      </c>
      <c r="Y2081" s="5">
        <v>99999999</v>
      </c>
      <c r="Z2081" s="5" t="s">
        <v>34</v>
      </c>
      <c r="AA2081" s="5" t="s">
        <v>35</v>
      </c>
      <c r="AD2081" s="5" t="s">
        <v>36</v>
      </c>
      <c r="AE2081" s="5">
        <v>423.73</v>
      </c>
      <c r="AF2081" s="5">
        <v>0</v>
      </c>
      <c r="AG2081" s="5">
        <v>76.27</v>
      </c>
      <c r="AH2081" s="5">
        <f t="shared" si="361"/>
        <v>500</v>
      </c>
    </row>
    <row r="2082" spans="1:34" x14ac:dyDescent="0.25">
      <c r="A2082" s="5">
        <v>2067</v>
      </c>
      <c r="B2082" s="5" t="s">
        <v>29</v>
      </c>
      <c r="C2082" s="5" t="s">
        <v>38</v>
      </c>
      <c r="D2082" s="5" t="s">
        <v>2531</v>
      </c>
      <c r="E2082" s="15" t="str">
        <f t="shared" si="362"/>
        <v>F001</v>
      </c>
      <c r="F2082" s="15" t="str">
        <f t="shared" si="352"/>
        <v>8032</v>
      </c>
      <c r="G2082" s="15" t="str">
        <f t="shared" si="353"/>
        <v>1-8</v>
      </c>
      <c r="H2082" s="5" t="s">
        <v>2491</v>
      </c>
      <c r="I2082" s="5">
        <f t="shared" si="354"/>
        <v>1</v>
      </c>
      <c r="J2082" s="5">
        <f t="shared" si="355"/>
        <v>2022</v>
      </c>
      <c r="K2082" s="5">
        <f t="shared" si="356"/>
        <v>6</v>
      </c>
      <c r="L2082" s="7">
        <f t="shared" si="357"/>
        <v>44567</v>
      </c>
      <c r="M2082" s="5" t="s">
        <v>2491</v>
      </c>
      <c r="R2082" s="5" t="s">
        <v>92</v>
      </c>
      <c r="S2082" s="5" t="s">
        <v>40</v>
      </c>
      <c r="T2082" s="5" t="s">
        <v>41</v>
      </c>
      <c r="U2082" s="5" t="s">
        <v>315</v>
      </c>
      <c r="V2082" s="5" t="str">
        <f t="shared" si="358"/>
        <v>multiservicios v &amp; g gutty e.i.r.l.</v>
      </c>
      <c r="W2082" s="5" t="str">
        <f t="shared" si="359"/>
        <v>MULTISERVICIOS V &amp; G GUTTY E.I.R.L.</v>
      </c>
      <c r="X2082" s="5" t="str">
        <f t="shared" si="360"/>
        <v>Multiservicios V &amp; G Gutty E.I.R.L.</v>
      </c>
      <c r="Y2082" s="5">
        <v>20604043779</v>
      </c>
      <c r="Z2082" s="5" t="s">
        <v>34</v>
      </c>
      <c r="AA2082" s="5" t="s">
        <v>35</v>
      </c>
      <c r="AD2082" s="5" t="s">
        <v>36</v>
      </c>
      <c r="AE2082" s="5">
        <v>42.37</v>
      </c>
      <c r="AF2082" s="5">
        <v>0</v>
      </c>
      <c r="AG2082" s="5">
        <v>7.63</v>
      </c>
      <c r="AH2082" s="5">
        <f t="shared" si="361"/>
        <v>50</v>
      </c>
    </row>
    <row r="2083" spans="1:34" x14ac:dyDescent="0.25">
      <c r="A2083" s="5">
        <v>2068</v>
      </c>
      <c r="B2083" s="5" t="s">
        <v>49</v>
      </c>
      <c r="C2083" s="5" t="s">
        <v>38</v>
      </c>
      <c r="D2083" s="5" t="s">
        <v>2532</v>
      </c>
      <c r="E2083" s="15" t="str">
        <f t="shared" si="362"/>
        <v>F003</v>
      </c>
      <c r="F2083" s="15" t="str">
        <f t="shared" si="352"/>
        <v>2031</v>
      </c>
      <c r="G2083" s="15" t="str">
        <f t="shared" si="353"/>
        <v>3-2</v>
      </c>
      <c r="H2083" s="5" t="s">
        <v>2491</v>
      </c>
      <c r="I2083" s="5">
        <f t="shared" si="354"/>
        <v>1</v>
      </c>
      <c r="J2083" s="5">
        <f t="shared" si="355"/>
        <v>2022</v>
      </c>
      <c r="K2083" s="5">
        <f t="shared" si="356"/>
        <v>6</v>
      </c>
      <c r="L2083" s="7">
        <f t="shared" si="357"/>
        <v>44567</v>
      </c>
      <c r="M2083" s="5" t="s">
        <v>2491</v>
      </c>
      <c r="R2083" s="5" t="s">
        <v>1798</v>
      </c>
      <c r="S2083" s="5" t="s">
        <v>168</v>
      </c>
      <c r="T2083" s="5" t="s">
        <v>169</v>
      </c>
      <c r="U2083" s="5" t="s">
        <v>2533</v>
      </c>
      <c r="V2083" s="5" t="str">
        <f t="shared" si="358"/>
        <v>filmtruck peru s.a.c.</v>
      </c>
      <c r="W2083" s="5" t="str">
        <f t="shared" si="359"/>
        <v>FILMTRUCK PERU S.A.C.</v>
      </c>
      <c r="X2083" s="5" t="str">
        <f t="shared" si="360"/>
        <v>Filmtruck Peru S.A.C.</v>
      </c>
      <c r="Y2083" s="5">
        <v>20557410181</v>
      </c>
      <c r="Z2083" s="5" t="s">
        <v>34</v>
      </c>
      <c r="AA2083" s="5" t="s">
        <v>35</v>
      </c>
      <c r="AD2083" s="5" t="s">
        <v>36</v>
      </c>
      <c r="AE2083" s="5">
        <v>61.69</v>
      </c>
      <c r="AF2083" s="5">
        <v>0</v>
      </c>
      <c r="AG2083" s="5">
        <v>11.11</v>
      </c>
      <c r="AH2083" s="5">
        <f t="shared" si="361"/>
        <v>72.8</v>
      </c>
    </row>
    <row r="2084" spans="1:34" x14ac:dyDescent="0.25">
      <c r="A2084" s="5">
        <v>2069</v>
      </c>
      <c r="B2084" s="5" t="s">
        <v>29</v>
      </c>
      <c r="C2084" s="5" t="s">
        <v>38</v>
      </c>
      <c r="D2084" s="5" t="s">
        <v>2534</v>
      </c>
      <c r="E2084" s="15" t="str">
        <f t="shared" si="362"/>
        <v>F001</v>
      </c>
      <c r="F2084" s="15" t="str">
        <f t="shared" si="352"/>
        <v>8031</v>
      </c>
      <c r="G2084" s="15" t="str">
        <f t="shared" si="353"/>
        <v>1-8</v>
      </c>
      <c r="H2084" s="5" t="s">
        <v>2491</v>
      </c>
      <c r="I2084" s="5">
        <f t="shared" si="354"/>
        <v>1</v>
      </c>
      <c r="J2084" s="5">
        <f t="shared" si="355"/>
        <v>2022</v>
      </c>
      <c r="K2084" s="5">
        <f t="shared" si="356"/>
        <v>6</v>
      </c>
      <c r="L2084" s="7">
        <f t="shared" si="357"/>
        <v>44567</v>
      </c>
      <c r="M2084" s="5" t="s">
        <v>2491</v>
      </c>
      <c r="S2084" s="5" t="s">
        <v>40</v>
      </c>
      <c r="T2084" s="5" t="s">
        <v>41</v>
      </c>
      <c r="U2084" s="5" t="s">
        <v>2535</v>
      </c>
      <c r="V2084" s="5" t="str">
        <f t="shared" si="358"/>
        <v>rimarachin salazar mariano</v>
      </c>
      <c r="W2084" s="5" t="str">
        <f t="shared" si="359"/>
        <v>RIMARACHIN SALAZAR MARIANO</v>
      </c>
      <c r="X2084" s="5" t="str">
        <f t="shared" si="360"/>
        <v>Rimarachin Salazar Mariano</v>
      </c>
      <c r="Y2084" s="5">
        <v>10174403550</v>
      </c>
      <c r="Z2084" s="5" t="s">
        <v>34</v>
      </c>
      <c r="AA2084" s="5" t="s">
        <v>35</v>
      </c>
      <c r="AD2084" s="5" t="s">
        <v>36</v>
      </c>
      <c r="AE2084" s="5">
        <v>261.02</v>
      </c>
      <c r="AF2084" s="5">
        <v>0</v>
      </c>
      <c r="AG2084" s="5">
        <v>46.98</v>
      </c>
      <c r="AH2084" s="5">
        <f t="shared" si="361"/>
        <v>308</v>
      </c>
    </row>
    <row r="2085" spans="1:34" x14ac:dyDescent="0.25">
      <c r="A2085" s="5">
        <v>2070</v>
      </c>
      <c r="B2085" s="5" t="s">
        <v>29</v>
      </c>
      <c r="C2085" s="5" t="s">
        <v>30</v>
      </c>
      <c r="D2085" s="5" t="s">
        <v>2536</v>
      </c>
      <c r="E2085" s="15" t="str">
        <f t="shared" si="362"/>
        <v>B001</v>
      </c>
      <c r="F2085" s="15" t="str">
        <f t="shared" si="352"/>
        <v>16783</v>
      </c>
      <c r="G2085" s="15" t="str">
        <f t="shared" si="353"/>
        <v>1-1</v>
      </c>
      <c r="H2085" s="5" t="s">
        <v>2491</v>
      </c>
      <c r="I2085" s="5">
        <f t="shared" si="354"/>
        <v>1</v>
      </c>
      <c r="J2085" s="5">
        <f t="shared" si="355"/>
        <v>2022</v>
      </c>
      <c r="K2085" s="5">
        <f t="shared" si="356"/>
        <v>6</v>
      </c>
      <c r="L2085" s="7">
        <f t="shared" si="357"/>
        <v>44567</v>
      </c>
      <c r="M2085" s="5" t="s">
        <v>2491</v>
      </c>
      <c r="U2085" s="5" t="s">
        <v>33</v>
      </c>
      <c r="V2085" s="5" t="str">
        <f t="shared" si="358"/>
        <v>clientes - varios</v>
      </c>
      <c r="W2085" s="5" t="str">
        <f t="shared" si="359"/>
        <v>CLIENTES - VARIOS</v>
      </c>
      <c r="X2085" s="5" t="str">
        <f t="shared" si="360"/>
        <v>Clientes - Varios</v>
      </c>
      <c r="Y2085" s="5">
        <v>99999999</v>
      </c>
      <c r="Z2085" s="5" t="s">
        <v>34</v>
      </c>
      <c r="AA2085" s="5" t="s">
        <v>35</v>
      </c>
      <c r="AD2085" s="5" t="s">
        <v>36</v>
      </c>
      <c r="AE2085" s="5">
        <v>123.73</v>
      </c>
      <c r="AF2085" s="5">
        <v>0</v>
      </c>
      <c r="AG2085" s="5">
        <v>22.27</v>
      </c>
      <c r="AH2085" s="5">
        <f t="shared" si="361"/>
        <v>146</v>
      </c>
    </row>
    <row r="2086" spans="1:34" x14ac:dyDescent="0.25">
      <c r="A2086" s="5">
        <v>2071</v>
      </c>
      <c r="B2086" s="5" t="s">
        <v>29</v>
      </c>
      <c r="C2086" s="5" t="s">
        <v>30</v>
      </c>
      <c r="D2086" s="5" t="s">
        <v>2537</v>
      </c>
      <c r="E2086" s="15" t="str">
        <f t="shared" si="362"/>
        <v>B001</v>
      </c>
      <c r="F2086" s="15" t="str">
        <f t="shared" si="352"/>
        <v>16782</v>
      </c>
      <c r="G2086" s="15" t="str">
        <f t="shared" si="353"/>
        <v>1-1</v>
      </c>
      <c r="H2086" s="5" t="s">
        <v>2491</v>
      </c>
      <c r="I2086" s="5">
        <f t="shared" si="354"/>
        <v>1</v>
      </c>
      <c r="J2086" s="5">
        <f t="shared" si="355"/>
        <v>2022</v>
      </c>
      <c r="K2086" s="5">
        <f t="shared" si="356"/>
        <v>6</v>
      </c>
      <c r="L2086" s="7">
        <f t="shared" si="357"/>
        <v>44567</v>
      </c>
      <c r="M2086" s="5" t="s">
        <v>2491</v>
      </c>
      <c r="U2086" s="5" t="s">
        <v>33</v>
      </c>
      <c r="V2086" s="5" t="str">
        <f t="shared" si="358"/>
        <v>clientes - varios</v>
      </c>
      <c r="W2086" s="5" t="str">
        <f t="shared" si="359"/>
        <v>CLIENTES - VARIOS</v>
      </c>
      <c r="X2086" s="5" t="str">
        <f t="shared" si="360"/>
        <v>Clientes - Varios</v>
      </c>
      <c r="Y2086" s="5">
        <v>99999999</v>
      </c>
      <c r="Z2086" s="5" t="s">
        <v>34</v>
      </c>
      <c r="AA2086" s="5" t="s">
        <v>35</v>
      </c>
      <c r="AD2086" s="5" t="s">
        <v>36</v>
      </c>
      <c r="AE2086" s="5">
        <v>423.73</v>
      </c>
      <c r="AF2086" s="5">
        <v>0</v>
      </c>
      <c r="AG2086" s="5">
        <v>76.27</v>
      </c>
      <c r="AH2086" s="5">
        <f t="shared" si="361"/>
        <v>500</v>
      </c>
    </row>
    <row r="2087" spans="1:34" x14ac:dyDescent="0.25">
      <c r="A2087" s="5">
        <v>2072</v>
      </c>
      <c r="B2087" s="5" t="s">
        <v>29</v>
      </c>
      <c r="C2087" s="5" t="s">
        <v>30</v>
      </c>
      <c r="D2087" s="5" t="s">
        <v>2538</v>
      </c>
      <c r="E2087" s="15" t="str">
        <f t="shared" si="362"/>
        <v>B001</v>
      </c>
      <c r="F2087" s="15" t="str">
        <f t="shared" si="352"/>
        <v>16781</v>
      </c>
      <c r="G2087" s="15" t="str">
        <f t="shared" si="353"/>
        <v>1-1</v>
      </c>
      <c r="H2087" s="5" t="s">
        <v>2491</v>
      </c>
      <c r="I2087" s="5">
        <f t="shared" si="354"/>
        <v>1</v>
      </c>
      <c r="J2087" s="5">
        <f t="shared" si="355"/>
        <v>2022</v>
      </c>
      <c r="K2087" s="5">
        <f t="shared" si="356"/>
        <v>6</v>
      </c>
      <c r="L2087" s="7">
        <f t="shared" si="357"/>
        <v>44567</v>
      </c>
      <c r="M2087" s="5" t="s">
        <v>2491</v>
      </c>
      <c r="U2087" s="5" t="s">
        <v>33</v>
      </c>
      <c r="V2087" s="5" t="str">
        <f t="shared" si="358"/>
        <v>clientes - varios</v>
      </c>
      <c r="W2087" s="5" t="str">
        <f t="shared" si="359"/>
        <v>CLIENTES - VARIOS</v>
      </c>
      <c r="X2087" s="5" t="str">
        <f t="shared" si="360"/>
        <v>Clientes - Varios</v>
      </c>
      <c r="Y2087" s="5">
        <v>99999999</v>
      </c>
      <c r="Z2087" s="5" t="s">
        <v>34</v>
      </c>
      <c r="AA2087" s="5" t="s">
        <v>35</v>
      </c>
      <c r="AD2087" s="5" t="s">
        <v>36</v>
      </c>
      <c r="AE2087" s="5">
        <v>423.73</v>
      </c>
      <c r="AF2087" s="5">
        <v>0</v>
      </c>
      <c r="AG2087" s="5">
        <v>76.27</v>
      </c>
      <c r="AH2087" s="5">
        <f t="shared" si="361"/>
        <v>500</v>
      </c>
    </row>
    <row r="2088" spans="1:34" x14ac:dyDescent="0.25">
      <c r="A2088" s="5">
        <v>2073</v>
      </c>
      <c r="B2088" s="5" t="s">
        <v>29</v>
      </c>
      <c r="C2088" s="5" t="s">
        <v>30</v>
      </c>
      <c r="D2088" s="5" t="s">
        <v>2539</v>
      </c>
      <c r="E2088" s="15" t="str">
        <f t="shared" si="362"/>
        <v>B001</v>
      </c>
      <c r="F2088" s="15" t="str">
        <f t="shared" si="352"/>
        <v>16780</v>
      </c>
      <c r="G2088" s="15" t="str">
        <f t="shared" si="353"/>
        <v>1-1</v>
      </c>
      <c r="H2088" s="5" t="s">
        <v>2491</v>
      </c>
      <c r="I2088" s="5">
        <f t="shared" si="354"/>
        <v>1</v>
      </c>
      <c r="J2088" s="5">
        <f t="shared" si="355"/>
        <v>2022</v>
      </c>
      <c r="K2088" s="5">
        <f t="shared" si="356"/>
        <v>6</v>
      </c>
      <c r="L2088" s="7">
        <f t="shared" si="357"/>
        <v>44567</v>
      </c>
      <c r="M2088" s="5" t="s">
        <v>2491</v>
      </c>
      <c r="U2088" s="5" t="s">
        <v>33</v>
      </c>
      <c r="V2088" s="5" t="str">
        <f t="shared" si="358"/>
        <v>clientes - varios</v>
      </c>
      <c r="W2088" s="5" t="str">
        <f t="shared" si="359"/>
        <v>CLIENTES - VARIOS</v>
      </c>
      <c r="X2088" s="5" t="str">
        <f t="shared" si="360"/>
        <v>Clientes - Varios</v>
      </c>
      <c r="Y2088" s="5">
        <v>99999999</v>
      </c>
      <c r="Z2088" s="5" t="s">
        <v>34</v>
      </c>
      <c r="AA2088" s="5" t="s">
        <v>35</v>
      </c>
      <c r="AD2088" s="5" t="s">
        <v>36</v>
      </c>
      <c r="AE2088" s="5">
        <v>169.49</v>
      </c>
      <c r="AF2088" s="5">
        <v>0</v>
      </c>
      <c r="AG2088" s="5">
        <v>30.51</v>
      </c>
      <c r="AH2088" s="5">
        <f t="shared" si="361"/>
        <v>200</v>
      </c>
    </row>
    <row r="2089" spans="1:34" x14ac:dyDescent="0.25">
      <c r="A2089" s="5">
        <v>2074</v>
      </c>
      <c r="B2089" s="5" t="s">
        <v>29</v>
      </c>
      <c r="C2089" s="5" t="s">
        <v>30</v>
      </c>
      <c r="D2089" s="5" t="s">
        <v>2540</v>
      </c>
      <c r="E2089" s="15" t="str">
        <f t="shared" si="362"/>
        <v>B001</v>
      </c>
      <c r="F2089" s="15" t="str">
        <f t="shared" si="352"/>
        <v>16779</v>
      </c>
      <c r="G2089" s="15" t="str">
        <f t="shared" si="353"/>
        <v>1-1</v>
      </c>
      <c r="H2089" s="5" t="s">
        <v>2491</v>
      </c>
      <c r="I2089" s="5">
        <f t="shared" si="354"/>
        <v>1</v>
      </c>
      <c r="J2089" s="5">
        <f t="shared" si="355"/>
        <v>2022</v>
      </c>
      <c r="K2089" s="5">
        <f t="shared" si="356"/>
        <v>6</v>
      </c>
      <c r="L2089" s="7">
        <f t="shared" si="357"/>
        <v>44567</v>
      </c>
      <c r="M2089" s="5" t="s">
        <v>2491</v>
      </c>
      <c r="U2089" s="5" t="s">
        <v>33</v>
      </c>
      <c r="V2089" s="5" t="str">
        <f t="shared" si="358"/>
        <v>clientes - varios</v>
      </c>
      <c r="W2089" s="5" t="str">
        <f t="shared" si="359"/>
        <v>CLIENTES - VARIOS</v>
      </c>
      <c r="X2089" s="5" t="str">
        <f t="shared" si="360"/>
        <v>Clientes - Varios</v>
      </c>
      <c r="Y2089" s="5">
        <v>99999999</v>
      </c>
      <c r="Z2089" s="5" t="s">
        <v>34</v>
      </c>
      <c r="AA2089" s="5" t="s">
        <v>35</v>
      </c>
      <c r="AD2089" s="5" t="s">
        <v>36</v>
      </c>
      <c r="AE2089" s="5">
        <v>254.24</v>
      </c>
      <c r="AF2089" s="5">
        <v>0</v>
      </c>
      <c r="AG2089" s="5">
        <v>45.76</v>
      </c>
      <c r="AH2089" s="5">
        <f t="shared" si="361"/>
        <v>300</v>
      </c>
    </row>
    <row r="2090" spans="1:34" x14ac:dyDescent="0.25">
      <c r="A2090" s="5">
        <v>2075</v>
      </c>
      <c r="B2090" s="5" t="s">
        <v>29</v>
      </c>
      <c r="C2090" s="5" t="s">
        <v>30</v>
      </c>
      <c r="D2090" s="5" t="s">
        <v>2541</v>
      </c>
      <c r="E2090" s="15" t="str">
        <f t="shared" si="362"/>
        <v>B001</v>
      </c>
      <c r="F2090" s="15" t="str">
        <f t="shared" si="352"/>
        <v>16778</v>
      </c>
      <c r="G2090" s="15" t="str">
        <f t="shared" si="353"/>
        <v>1-1</v>
      </c>
      <c r="H2090" s="5" t="s">
        <v>2491</v>
      </c>
      <c r="I2090" s="5">
        <f t="shared" si="354"/>
        <v>1</v>
      </c>
      <c r="J2090" s="5">
        <f t="shared" si="355"/>
        <v>2022</v>
      </c>
      <c r="K2090" s="5">
        <f t="shared" si="356"/>
        <v>6</v>
      </c>
      <c r="L2090" s="7">
        <f t="shared" si="357"/>
        <v>44567</v>
      </c>
      <c r="M2090" s="5" t="s">
        <v>2491</v>
      </c>
      <c r="U2090" s="5" t="s">
        <v>33</v>
      </c>
      <c r="V2090" s="5" t="str">
        <f t="shared" si="358"/>
        <v>clientes - varios</v>
      </c>
      <c r="W2090" s="5" t="str">
        <f t="shared" si="359"/>
        <v>CLIENTES - VARIOS</v>
      </c>
      <c r="X2090" s="5" t="str">
        <f t="shared" si="360"/>
        <v>Clientes - Varios</v>
      </c>
      <c r="Y2090" s="5">
        <v>99999999</v>
      </c>
      <c r="Z2090" s="5" t="s">
        <v>34</v>
      </c>
      <c r="AA2090" s="5" t="s">
        <v>35</v>
      </c>
      <c r="AD2090" s="5" t="s">
        <v>36</v>
      </c>
      <c r="AE2090" s="5">
        <v>423.73</v>
      </c>
      <c r="AF2090" s="5">
        <v>0</v>
      </c>
      <c r="AG2090" s="5">
        <v>76.27</v>
      </c>
      <c r="AH2090" s="5">
        <f t="shared" si="361"/>
        <v>500</v>
      </c>
    </row>
    <row r="2091" spans="1:34" x14ac:dyDescent="0.25">
      <c r="A2091" s="5">
        <v>2076</v>
      </c>
      <c r="B2091" s="5" t="s">
        <v>55</v>
      </c>
      <c r="C2091" s="5" t="s">
        <v>30</v>
      </c>
      <c r="D2091" s="5" t="s">
        <v>2542</v>
      </c>
      <c r="E2091" s="15" t="str">
        <f t="shared" si="362"/>
        <v>B002</v>
      </c>
      <c r="F2091" s="15" t="str">
        <f t="shared" si="352"/>
        <v>15822</v>
      </c>
      <c r="G2091" s="15" t="str">
        <f t="shared" si="353"/>
        <v>2-1</v>
      </c>
      <c r="H2091" s="5" t="s">
        <v>2491</v>
      </c>
      <c r="I2091" s="5">
        <f t="shared" si="354"/>
        <v>1</v>
      </c>
      <c r="J2091" s="5">
        <f t="shared" si="355"/>
        <v>2022</v>
      </c>
      <c r="K2091" s="5">
        <f t="shared" si="356"/>
        <v>6</v>
      </c>
      <c r="L2091" s="7">
        <f t="shared" si="357"/>
        <v>44567</v>
      </c>
      <c r="M2091" s="5" t="s">
        <v>2491</v>
      </c>
      <c r="U2091" s="5" t="s">
        <v>33</v>
      </c>
      <c r="V2091" s="5" t="str">
        <f t="shared" si="358"/>
        <v>clientes - varios</v>
      </c>
      <c r="W2091" s="5" t="str">
        <f t="shared" si="359"/>
        <v>CLIENTES - VARIOS</v>
      </c>
      <c r="X2091" s="5" t="str">
        <f t="shared" si="360"/>
        <v>Clientes - Varios</v>
      </c>
      <c r="Y2091" s="5">
        <v>99999999</v>
      </c>
      <c r="Z2091" s="5" t="s">
        <v>34</v>
      </c>
      <c r="AA2091" s="5" t="s">
        <v>35</v>
      </c>
      <c r="AD2091" s="5" t="s">
        <v>36</v>
      </c>
      <c r="AE2091" s="5">
        <v>423.73</v>
      </c>
      <c r="AF2091" s="5">
        <v>0</v>
      </c>
      <c r="AG2091" s="5">
        <v>76.27</v>
      </c>
      <c r="AH2091" s="5">
        <f t="shared" si="361"/>
        <v>500</v>
      </c>
    </row>
    <row r="2092" spans="1:34" x14ac:dyDescent="0.25">
      <c r="A2092" s="5">
        <v>2077</v>
      </c>
      <c r="B2092" s="5" t="s">
        <v>55</v>
      </c>
      <c r="C2092" s="5" t="s">
        <v>30</v>
      </c>
      <c r="D2092" s="5" t="s">
        <v>2543</v>
      </c>
      <c r="E2092" s="15" t="str">
        <f t="shared" si="362"/>
        <v>B002</v>
      </c>
      <c r="F2092" s="15" t="str">
        <f t="shared" si="352"/>
        <v>15821</v>
      </c>
      <c r="G2092" s="15" t="str">
        <f t="shared" si="353"/>
        <v>2-1</v>
      </c>
      <c r="H2092" s="5" t="s">
        <v>2491</v>
      </c>
      <c r="I2092" s="5">
        <f t="shared" si="354"/>
        <v>1</v>
      </c>
      <c r="J2092" s="5">
        <f t="shared" si="355"/>
        <v>2022</v>
      </c>
      <c r="K2092" s="5">
        <f t="shared" si="356"/>
        <v>6</v>
      </c>
      <c r="L2092" s="7">
        <f t="shared" si="357"/>
        <v>44567</v>
      </c>
      <c r="M2092" s="5" t="s">
        <v>2491</v>
      </c>
      <c r="U2092" s="5" t="s">
        <v>33</v>
      </c>
      <c r="V2092" s="5" t="str">
        <f t="shared" si="358"/>
        <v>clientes - varios</v>
      </c>
      <c r="W2092" s="5" t="str">
        <f t="shared" si="359"/>
        <v>CLIENTES - VARIOS</v>
      </c>
      <c r="X2092" s="5" t="str">
        <f t="shared" si="360"/>
        <v>Clientes - Varios</v>
      </c>
      <c r="Y2092" s="5">
        <v>99999999</v>
      </c>
      <c r="Z2092" s="5" t="s">
        <v>34</v>
      </c>
      <c r="AA2092" s="5" t="s">
        <v>35</v>
      </c>
      <c r="AD2092" s="5" t="s">
        <v>36</v>
      </c>
      <c r="AE2092" s="5">
        <v>423.73</v>
      </c>
      <c r="AF2092" s="5">
        <v>0</v>
      </c>
      <c r="AG2092" s="5">
        <v>76.27</v>
      </c>
      <c r="AH2092" s="5">
        <f t="shared" si="361"/>
        <v>500</v>
      </c>
    </row>
    <row r="2093" spans="1:34" x14ac:dyDescent="0.25">
      <c r="A2093" s="5">
        <v>2078</v>
      </c>
      <c r="B2093" s="5" t="s">
        <v>55</v>
      </c>
      <c r="C2093" s="5" t="s">
        <v>30</v>
      </c>
      <c r="D2093" s="5" t="s">
        <v>2544</v>
      </c>
      <c r="E2093" s="15" t="str">
        <f t="shared" si="362"/>
        <v>B002</v>
      </c>
      <c r="F2093" s="15" t="str">
        <f t="shared" si="352"/>
        <v>15820</v>
      </c>
      <c r="G2093" s="15" t="str">
        <f t="shared" si="353"/>
        <v>2-1</v>
      </c>
      <c r="H2093" s="5" t="s">
        <v>2491</v>
      </c>
      <c r="I2093" s="5">
        <f t="shared" si="354"/>
        <v>1</v>
      </c>
      <c r="J2093" s="5">
        <f t="shared" si="355"/>
        <v>2022</v>
      </c>
      <c r="K2093" s="5">
        <f t="shared" si="356"/>
        <v>6</v>
      </c>
      <c r="L2093" s="7">
        <f t="shared" si="357"/>
        <v>44567</v>
      </c>
      <c r="M2093" s="5" t="s">
        <v>2491</v>
      </c>
      <c r="U2093" s="5" t="s">
        <v>33</v>
      </c>
      <c r="V2093" s="5" t="str">
        <f t="shared" si="358"/>
        <v>clientes - varios</v>
      </c>
      <c r="W2093" s="5" t="str">
        <f t="shared" si="359"/>
        <v>CLIENTES - VARIOS</v>
      </c>
      <c r="X2093" s="5" t="str">
        <f t="shared" si="360"/>
        <v>Clientes - Varios</v>
      </c>
      <c r="Y2093" s="5">
        <v>99999999</v>
      </c>
      <c r="Z2093" s="5" t="s">
        <v>34</v>
      </c>
      <c r="AA2093" s="5" t="s">
        <v>35</v>
      </c>
      <c r="AD2093" s="5" t="s">
        <v>36</v>
      </c>
      <c r="AE2093" s="5">
        <v>423.73</v>
      </c>
      <c r="AF2093" s="5">
        <v>0</v>
      </c>
      <c r="AG2093" s="5">
        <v>76.27</v>
      </c>
      <c r="AH2093" s="5">
        <f t="shared" si="361"/>
        <v>500</v>
      </c>
    </row>
    <row r="2094" spans="1:34" x14ac:dyDescent="0.25">
      <c r="A2094" s="5">
        <v>2079</v>
      </c>
      <c r="B2094" s="5" t="s">
        <v>55</v>
      </c>
      <c r="C2094" s="5" t="s">
        <v>30</v>
      </c>
      <c r="D2094" s="5" t="s">
        <v>2545</v>
      </c>
      <c r="E2094" s="15" t="str">
        <f t="shared" si="362"/>
        <v>B002</v>
      </c>
      <c r="F2094" s="15" t="str">
        <f t="shared" si="352"/>
        <v>15819</v>
      </c>
      <c r="G2094" s="15" t="str">
        <f t="shared" si="353"/>
        <v>2-1</v>
      </c>
      <c r="H2094" s="5" t="s">
        <v>2491</v>
      </c>
      <c r="I2094" s="5">
        <f t="shared" si="354"/>
        <v>1</v>
      </c>
      <c r="J2094" s="5">
        <f t="shared" si="355"/>
        <v>2022</v>
      </c>
      <c r="K2094" s="5">
        <f t="shared" si="356"/>
        <v>6</v>
      </c>
      <c r="L2094" s="7">
        <f t="shared" si="357"/>
        <v>44567</v>
      </c>
      <c r="M2094" s="5" t="s">
        <v>2491</v>
      </c>
      <c r="U2094" s="5" t="s">
        <v>33</v>
      </c>
      <c r="V2094" s="5" t="str">
        <f t="shared" si="358"/>
        <v>clientes - varios</v>
      </c>
      <c r="W2094" s="5" t="str">
        <f t="shared" si="359"/>
        <v>CLIENTES - VARIOS</v>
      </c>
      <c r="X2094" s="5" t="str">
        <f t="shared" si="360"/>
        <v>Clientes - Varios</v>
      </c>
      <c r="Y2094" s="5">
        <v>99999999</v>
      </c>
      <c r="Z2094" s="5" t="s">
        <v>34</v>
      </c>
      <c r="AA2094" s="5" t="s">
        <v>35</v>
      </c>
      <c r="AD2094" s="5" t="s">
        <v>36</v>
      </c>
      <c r="AE2094" s="5">
        <v>169.49</v>
      </c>
      <c r="AF2094" s="5">
        <v>0</v>
      </c>
      <c r="AG2094" s="5">
        <v>30.51</v>
      </c>
      <c r="AH2094" s="5">
        <f t="shared" si="361"/>
        <v>200</v>
      </c>
    </row>
    <row r="2095" spans="1:34" x14ac:dyDescent="0.25">
      <c r="A2095" s="5">
        <v>2080</v>
      </c>
      <c r="B2095" s="5" t="s">
        <v>55</v>
      </c>
      <c r="C2095" s="5" t="s">
        <v>30</v>
      </c>
      <c r="D2095" s="5" t="s">
        <v>2546</v>
      </c>
      <c r="E2095" s="15" t="str">
        <f t="shared" si="362"/>
        <v>B002</v>
      </c>
      <c r="F2095" s="15" t="str">
        <f t="shared" si="352"/>
        <v>15818</v>
      </c>
      <c r="G2095" s="15" t="str">
        <f t="shared" si="353"/>
        <v>2-1</v>
      </c>
      <c r="H2095" s="5" t="s">
        <v>2491</v>
      </c>
      <c r="I2095" s="5">
        <f t="shared" si="354"/>
        <v>1</v>
      </c>
      <c r="J2095" s="5">
        <f t="shared" si="355"/>
        <v>2022</v>
      </c>
      <c r="K2095" s="5">
        <f t="shared" si="356"/>
        <v>6</v>
      </c>
      <c r="L2095" s="7">
        <f t="shared" si="357"/>
        <v>44567</v>
      </c>
      <c r="M2095" s="5" t="s">
        <v>2491</v>
      </c>
      <c r="U2095" s="5" t="s">
        <v>33</v>
      </c>
      <c r="V2095" s="5" t="str">
        <f t="shared" si="358"/>
        <v>clientes - varios</v>
      </c>
      <c r="W2095" s="5" t="str">
        <f t="shared" si="359"/>
        <v>CLIENTES - VARIOS</v>
      </c>
      <c r="X2095" s="5" t="str">
        <f t="shared" si="360"/>
        <v>Clientes - Varios</v>
      </c>
      <c r="Y2095" s="5">
        <v>99999999</v>
      </c>
      <c r="Z2095" s="5" t="s">
        <v>34</v>
      </c>
      <c r="AA2095" s="5" t="s">
        <v>35</v>
      </c>
      <c r="AD2095" s="5" t="s">
        <v>36</v>
      </c>
      <c r="AE2095" s="5">
        <v>254.24</v>
      </c>
      <c r="AF2095" s="5">
        <v>0</v>
      </c>
      <c r="AG2095" s="5">
        <v>45.76</v>
      </c>
      <c r="AH2095" s="5">
        <f t="shared" si="361"/>
        <v>300</v>
      </c>
    </row>
    <row r="2096" spans="1:34" x14ac:dyDescent="0.25">
      <c r="A2096" s="5">
        <v>2081</v>
      </c>
      <c r="B2096" s="5" t="s">
        <v>49</v>
      </c>
      <c r="C2096" s="5" t="s">
        <v>30</v>
      </c>
      <c r="D2096" s="5" t="s">
        <v>2547</v>
      </c>
      <c r="E2096" s="15" t="str">
        <f t="shared" si="362"/>
        <v>B003</v>
      </c>
      <c r="F2096" s="15" t="str">
        <f t="shared" si="352"/>
        <v>12263</v>
      </c>
      <c r="G2096" s="15" t="str">
        <f t="shared" si="353"/>
        <v>3-1</v>
      </c>
      <c r="H2096" s="5" t="s">
        <v>2491</v>
      </c>
      <c r="I2096" s="5">
        <f t="shared" si="354"/>
        <v>1</v>
      </c>
      <c r="J2096" s="5">
        <f t="shared" si="355"/>
        <v>2022</v>
      </c>
      <c r="K2096" s="5">
        <f t="shared" si="356"/>
        <v>6</v>
      </c>
      <c r="L2096" s="7">
        <f t="shared" si="357"/>
        <v>44567</v>
      </c>
      <c r="M2096" s="5" t="s">
        <v>2491</v>
      </c>
      <c r="U2096" s="5" t="s">
        <v>33</v>
      </c>
      <c r="V2096" s="5" t="str">
        <f t="shared" si="358"/>
        <v>clientes - varios</v>
      </c>
      <c r="W2096" s="5" t="str">
        <f t="shared" si="359"/>
        <v>CLIENTES - VARIOS</v>
      </c>
      <c r="X2096" s="5" t="str">
        <f t="shared" si="360"/>
        <v>Clientes - Varios</v>
      </c>
      <c r="Y2096" s="5">
        <v>99999999</v>
      </c>
      <c r="Z2096" s="5" t="s">
        <v>34</v>
      </c>
      <c r="AA2096" s="5" t="s">
        <v>35</v>
      </c>
      <c r="AD2096" s="5" t="s">
        <v>36</v>
      </c>
      <c r="AE2096" s="5">
        <v>423.73</v>
      </c>
      <c r="AF2096" s="5">
        <v>0</v>
      </c>
      <c r="AG2096" s="5">
        <v>76.27</v>
      </c>
      <c r="AH2096" s="5">
        <f t="shared" si="361"/>
        <v>500</v>
      </c>
    </row>
    <row r="2097" spans="1:34" x14ac:dyDescent="0.25">
      <c r="A2097" s="5">
        <v>2082</v>
      </c>
      <c r="B2097" s="5" t="s">
        <v>49</v>
      </c>
      <c r="C2097" s="5" t="s">
        <v>30</v>
      </c>
      <c r="D2097" s="5" t="s">
        <v>2548</v>
      </c>
      <c r="E2097" s="15" t="str">
        <f t="shared" si="362"/>
        <v>B003</v>
      </c>
      <c r="F2097" s="15" t="str">
        <f t="shared" si="352"/>
        <v>12262</v>
      </c>
      <c r="G2097" s="15" t="str">
        <f t="shared" si="353"/>
        <v>3-1</v>
      </c>
      <c r="H2097" s="5" t="s">
        <v>2491</v>
      </c>
      <c r="I2097" s="5">
        <f t="shared" si="354"/>
        <v>1</v>
      </c>
      <c r="J2097" s="5">
        <f t="shared" si="355"/>
        <v>2022</v>
      </c>
      <c r="K2097" s="5">
        <f t="shared" si="356"/>
        <v>6</v>
      </c>
      <c r="L2097" s="7">
        <f t="shared" si="357"/>
        <v>44567</v>
      </c>
      <c r="M2097" s="5" t="s">
        <v>2491</v>
      </c>
      <c r="U2097" s="5" t="s">
        <v>33</v>
      </c>
      <c r="V2097" s="5" t="str">
        <f t="shared" si="358"/>
        <v>clientes - varios</v>
      </c>
      <c r="W2097" s="5" t="str">
        <f t="shared" si="359"/>
        <v>CLIENTES - VARIOS</v>
      </c>
      <c r="X2097" s="5" t="str">
        <f t="shared" si="360"/>
        <v>Clientes - Varios</v>
      </c>
      <c r="Y2097" s="5">
        <v>99999999</v>
      </c>
      <c r="Z2097" s="5" t="s">
        <v>34</v>
      </c>
      <c r="AA2097" s="5" t="s">
        <v>35</v>
      </c>
      <c r="AD2097" s="5" t="s">
        <v>36</v>
      </c>
      <c r="AE2097" s="5">
        <v>423.73</v>
      </c>
      <c r="AF2097" s="5">
        <v>0</v>
      </c>
      <c r="AG2097" s="5">
        <v>76.27</v>
      </c>
      <c r="AH2097" s="5">
        <f t="shared" si="361"/>
        <v>500</v>
      </c>
    </row>
    <row r="2098" spans="1:34" x14ac:dyDescent="0.25">
      <c r="A2098" s="5">
        <v>2083</v>
      </c>
      <c r="B2098" s="5" t="s">
        <v>49</v>
      </c>
      <c r="C2098" s="5" t="s">
        <v>30</v>
      </c>
      <c r="D2098" s="5" t="s">
        <v>2549</v>
      </c>
      <c r="E2098" s="15" t="str">
        <f t="shared" si="362"/>
        <v>B003</v>
      </c>
      <c r="F2098" s="15" t="str">
        <f t="shared" si="352"/>
        <v>12261</v>
      </c>
      <c r="G2098" s="15" t="str">
        <f t="shared" si="353"/>
        <v>3-1</v>
      </c>
      <c r="H2098" s="5" t="s">
        <v>2491</v>
      </c>
      <c r="I2098" s="5">
        <f t="shared" si="354"/>
        <v>1</v>
      </c>
      <c r="J2098" s="5">
        <f t="shared" si="355"/>
        <v>2022</v>
      </c>
      <c r="K2098" s="5">
        <f t="shared" si="356"/>
        <v>6</v>
      </c>
      <c r="L2098" s="7">
        <f t="shared" si="357"/>
        <v>44567</v>
      </c>
      <c r="M2098" s="5" t="s">
        <v>2491</v>
      </c>
      <c r="U2098" s="5" t="s">
        <v>33</v>
      </c>
      <c r="V2098" s="5" t="str">
        <f t="shared" si="358"/>
        <v>clientes - varios</v>
      </c>
      <c r="W2098" s="5" t="str">
        <f t="shared" si="359"/>
        <v>CLIENTES - VARIOS</v>
      </c>
      <c r="X2098" s="5" t="str">
        <f t="shared" si="360"/>
        <v>Clientes - Varios</v>
      </c>
      <c r="Y2098" s="5">
        <v>99999999</v>
      </c>
      <c r="Z2098" s="5" t="s">
        <v>34</v>
      </c>
      <c r="AA2098" s="5" t="s">
        <v>35</v>
      </c>
      <c r="AD2098" s="5" t="s">
        <v>36</v>
      </c>
      <c r="AE2098" s="5">
        <v>423.73</v>
      </c>
      <c r="AF2098" s="5">
        <v>0</v>
      </c>
      <c r="AG2098" s="5">
        <v>76.27</v>
      </c>
      <c r="AH2098" s="5">
        <f t="shared" si="361"/>
        <v>500</v>
      </c>
    </row>
    <row r="2099" spans="1:34" x14ac:dyDescent="0.25">
      <c r="A2099" s="5">
        <v>2084</v>
      </c>
      <c r="B2099" s="5" t="s">
        <v>49</v>
      </c>
      <c r="C2099" s="5" t="s">
        <v>30</v>
      </c>
      <c r="D2099" s="5" t="s">
        <v>2550</v>
      </c>
      <c r="E2099" s="15" t="str">
        <f t="shared" si="362"/>
        <v>B003</v>
      </c>
      <c r="F2099" s="15" t="str">
        <f t="shared" si="352"/>
        <v>12260</v>
      </c>
      <c r="G2099" s="15" t="str">
        <f t="shared" si="353"/>
        <v>3-1</v>
      </c>
      <c r="H2099" s="5" t="s">
        <v>2491</v>
      </c>
      <c r="I2099" s="5">
        <f t="shared" si="354"/>
        <v>1</v>
      </c>
      <c r="J2099" s="5">
        <f t="shared" si="355"/>
        <v>2022</v>
      </c>
      <c r="K2099" s="5">
        <f t="shared" si="356"/>
        <v>6</v>
      </c>
      <c r="L2099" s="7">
        <f t="shared" si="357"/>
        <v>44567</v>
      </c>
      <c r="M2099" s="5" t="s">
        <v>2491</v>
      </c>
      <c r="U2099" s="5" t="s">
        <v>33</v>
      </c>
      <c r="V2099" s="5" t="str">
        <f t="shared" si="358"/>
        <v>clientes - varios</v>
      </c>
      <c r="W2099" s="5" t="str">
        <f t="shared" si="359"/>
        <v>CLIENTES - VARIOS</v>
      </c>
      <c r="X2099" s="5" t="str">
        <f t="shared" si="360"/>
        <v>Clientes - Varios</v>
      </c>
      <c r="Y2099" s="5">
        <v>99999999</v>
      </c>
      <c r="Z2099" s="5" t="s">
        <v>34</v>
      </c>
      <c r="AA2099" s="5" t="s">
        <v>35</v>
      </c>
      <c r="AD2099" s="5" t="s">
        <v>36</v>
      </c>
      <c r="AE2099" s="5">
        <v>423.73</v>
      </c>
      <c r="AF2099" s="5">
        <v>0</v>
      </c>
      <c r="AG2099" s="5">
        <v>76.27</v>
      </c>
      <c r="AH2099" s="5">
        <f t="shared" si="361"/>
        <v>500</v>
      </c>
    </row>
    <row r="2100" spans="1:34" x14ac:dyDescent="0.25">
      <c r="A2100" s="5">
        <v>2085</v>
      </c>
      <c r="B2100" s="5" t="s">
        <v>55</v>
      </c>
      <c r="C2100" s="5" t="s">
        <v>30</v>
      </c>
      <c r="D2100" s="5" t="s">
        <v>2551</v>
      </c>
      <c r="E2100" s="15" t="str">
        <f t="shared" si="362"/>
        <v>B002</v>
      </c>
      <c r="F2100" s="15" t="str">
        <f t="shared" si="352"/>
        <v>15817</v>
      </c>
      <c r="G2100" s="15" t="str">
        <f t="shared" si="353"/>
        <v>2-1</v>
      </c>
      <c r="H2100" s="5" t="s">
        <v>2491</v>
      </c>
      <c r="I2100" s="5">
        <f t="shared" si="354"/>
        <v>1</v>
      </c>
      <c r="J2100" s="5">
        <f t="shared" si="355"/>
        <v>2022</v>
      </c>
      <c r="K2100" s="5">
        <f t="shared" si="356"/>
        <v>6</v>
      </c>
      <c r="L2100" s="7">
        <f t="shared" si="357"/>
        <v>44567</v>
      </c>
      <c r="M2100" s="5" t="s">
        <v>2491</v>
      </c>
      <c r="U2100" s="5" t="s">
        <v>33</v>
      </c>
      <c r="V2100" s="5" t="str">
        <f t="shared" si="358"/>
        <v>clientes - varios</v>
      </c>
      <c r="W2100" s="5" t="str">
        <f t="shared" si="359"/>
        <v>CLIENTES - VARIOS</v>
      </c>
      <c r="X2100" s="5" t="str">
        <f t="shared" si="360"/>
        <v>Clientes - Varios</v>
      </c>
      <c r="Y2100" s="5">
        <v>99999999</v>
      </c>
      <c r="Z2100" s="5" t="s">
        <v>34</v>
      </c>
      <c r="AA2100" s="5" t="s">
        <v>35</v>
      </c>
      <c r="AD2100" s="5" t="s">
        <v>36</v>
      </c>
      <c r="AE2100" s="5">
        <v>211.86</v>
      </c>
      <c r="AF2100" s="5">
        <v>0</v>
      </c>
      <c r="AG2100" s="5">
        <v>38.14</v>
      </c>
      <c r="AH2100" s="5">
        <f t="shared" si="361"/>
        <v>250</v>
      </c>
    </row>
    <row r="2101" spans="1:34" x14ac:dyDescent="0.25">
      <c r="A2101" s="5">
        <v>2086</v>
      </c>
      <c r="B2101" s="5" t="s">
        <v>55</v>
      </c>
      <c r="C2101" s="5" t="s">
        <v>30</v>
      </c>
      <c r="D2101" s="5" t="s">
        <v>2552</v>
      </c>
      <c r="E2101" s="15" t="str">
        <f t="shared" si="362"/>
        <v>B002</v>
      </c>
      <c r="F2101" s="15" t="str">
        <f t="shared" si="352"/>
        <v>15816</v>
      </c>
      <c r="G2101" s="15" t="str">
        <f t="shared" si="353"/>
        <v>2-1</v>
      </c>
      <c r="H2101" s="5" t="s">
        <v>2491</v>
      </c>
      <c r="I2101" s="5">
        <f t="shared" si="354"/>
        <v>1</v>
      </c>
      <c r="J2101" s="5">
        <f t="shared" si="355"/>
        <v>2022</v>
      </c>
      <c r="K2101" s="5">
        <f t="shared" si="356"/>
        <v>6</v>
      </c>
      <c r="L2101" s="7">
        <f t="shared" si="357"/>
        <v>44567</v>
      </c>
      <c r="M2101" s="5" t="s">
        <v>2491</v>
      </c>
      <c r="U2101" s="5" t="s">
        <v>33</v>
      </c>
      <c r="V2101" s="5" t="str">
        <f t="shared" si="358"/>
        <v>clientes - varios</v>
      </c>
      <c r="W2101" s="5" t="str">
        <f t="shared" si="359"/>
        <v>CLIENTES - VARIOS</v>
      </c>
      <c r="X2101" s="5" t="str">
        <f t="shared" si="360"/>
        <v>Clientes - Varios</v>
      </c>
      <c r="Y2101" s="5">
        <v>99999999</v>
      </c>
      <c r="Z2101" s="5" t="s">
        <v>34</v>
      </c>
      <c r="AA2101" s="5" t="s">
        <v>35</v>
      </c>
      <c r="AD2101" s="5" t="s">
        <v>36</v>
      </c>
      <c r="AE2101" s="5">
        <v>423.73</v>
      </c>
      <c r="AF2101" s="5">
        <v>0</v>
      </c>
      <c r="AG2101" s="5">
        <v>76.27</v>
      </c>
      <c r="AH2101" s="5">
        <f t="shared" si="361"/>
        <v>500</v>
      </c>
    </row>
    <row r="2102" spans="1:34" x14ac:dyDescent="0.25">
      <c r="A2102" s="5">
        <v>2087</v>
      </c>
      <c r="B2102" s="5" t="s">
        <v>55</v>
      </c>
      <c r="C2102" s="5" t="s">
        <v>30</v>
      </c>
      <c r="D2102" s="5" t="s">
        <v>2553</v>
      </c>
      <c r="E2102" s="15" t="str">
        <f t="shared" si="362"/>
        <v>B002</v>
      </c>
      <c r="F2102" s="15" t="str">
        <f t="shared" si="352"/>
        <v>15815</v>
      </c>
      <c r="G2102" s="15" t="str">
        <f t="shared" si="353"/>
        <v>2-1</v>
      </c>
      <c r="H2102" s="5" t="s">
        <v>2491</v>
      </c>
      <c r="I2102" s="5">
        <f t="shared" si="354"/>
        <v>1</v>
      </c>
      <c r="J2102" s="5">
        <f t="shared" si="355"/>
        <v>2022</v>
      </c>
      <c r="K2102" s="5">
        <f t="shared" si="356"/>
        <v>6</v>
      </c>
      <c r="L2102" s="7">
        <f t="shared" si="357"/>
        <v>44567</v>
      </c>
      <c r="M2102" s="5" t="s">
        <v>2491</v>
      </c>
      <c r="U2102" s="5" t="s">
        <v>33</v>
      </c>
      <c r="V2102" s="5" t="str">
        <f t="shared" si="358"/>
        <v>clientes - varios</v>
      </c>
      <c r="W2102" s="5" t="str">
        <f t="shared" si="359"/>
        <v>CLIENTES - VARIOS</v>
      </c>
      <c r="X2102" s="5" t="str">
        <f t="shared" si="360"/>
        <v>Clientes - Varios</v>
      </c>
      <c r="Y2102" s="5">
        <v>99999999</v>
      </c>
      <c r="Z2102" s="5" t="s">
        <v>34</v>
      </c>
      <c r="AA2102" s="5" t="s">
        <v>35</v>
      </c>
      <c r="AD2102" s="5" t="s">
        <v>36</v>
      </c>
      <c r="AE2102" s="5">
        <v>423.73</v>
      </c>
      <c r="AF2102" s="5">
        <v>0</v>
      </c>
      <c r="AG2102" s="5">
        <v>76.27</v>
      </c>
      <c r="AH2102" s="5">
        <f t="shared" si="361"/>
        <v>500</v>
      </c>
    </row>
    <row r="2103" spans="1:34" x14ac:dyDescent="0.25">
      <c r="A2103" s="5">
        <v>2088</v>
      </c>
      <c r="B2103" s="5" t="s">
        <v>55</v>
      </c>
      <c r="C2103" s="5" t="s">
        <v>30</v>
      </c>
      <c r="D2103" s="5" t="s">
        <v>2554</v>
      </c>
      <c r="E2103" s="15" t="str">
        <f t="shared" si="362"/>
        <v>B002</v>
      </c>
      <c r="F2103" s="15" t="str">
        <f t="shared" si="352"/>
        <v>15814</v>
      </c>
      <c r="G2103" s="15" t="str">
        <f t="shared" si="353"/>
        <v>2-1</v>
      </c>
      <c r="H2103" s="5" t="s">
        <v>2491</v>
      </c>
      <c r="I2103" s="5">
        <f t="shared" si="354"/>
        <v>1</v>
      </c>
      <c r="J2103" s="5">
        <f t="shared" si="355"/>
        <v>2022</v>
      </c>
      <c r="K2103" s="5">
        <f t="shared" si="356"/>
        <v>6</v>
      </c>
      <c r="L2103" s="7">
        <f t="shared" si="357"/>
        <v>44567</v>
      </c>
      <c r="M2103" s="5" t="s">
        <v>2491</v>
      </c>
      <c r="U2103" s="5" t="s">
        <v>33</v>
      </c>
      <c r="V2103" s="5" t="str">
        <f t="shared" si="358"/>
        <v>clientes - varios</v>
      </c>
      <c r="W2103" s="5" t="str">
        <f t="shared" si="359"/>
        <v>CLIENTES - VARIOS</v>
      </c>
      <c r="X2103" s="5" t="str">
        <f t="shared" si="360"/>
        <v>Clientes - Varios</v>
      </c>
      <c r="Y2103" s="5">
        <v>99999999</v>
      </c>
      <c r="Z2103" s="5" t="s">
        <v>34</v>
      </c>
      <c r="AA2103" s="5" t="s">
        <v>35</v>
      </c>
      <c r="AD2103" s="5" t="s">
        <v>36</v>
      </c>
      <c r="AE2103" s="5">
        <v>423.73</v>
      </c>
      <c r="AF2103" s="5">
        <v>0</v>
      </c>
      <c r="AG2103" s="5">
        <v>76.27</v>
      </c>
      <c r="AH2103" s="5">
        <f t="shared" si="361"/>
        <v>500</v>
      </c>
    </row>
    <row r="2104" spans="1:34" x14ac:dyDescent="0.25">
      <c r="A2104" s="5">
        <v>2089</v>
      </c>
      <c r="B2104" s="5" t="s">
        <v>55</v>
      </c>
      <c r="C2104" s="5" t="s">
        <v>30</v>
      </c>
      <c r="D2104" s="5" t="s">
        <v>2555</v>
      </c>
      <c r="E2104" s="15" t="str">
        <f t="shared" si="362"/>
        <v>B002</v>
      </c>
      <c r="F2104" s="15" t="str">
        <f t="shared" si="352"/>
        <v>15813</v>
      </c>
      <c r="G2104" s="15" t="str">
        <f t="shared" si="353"/>
        <v>2-1</v>
      </c>
      <c r="H2104" s="5" t="s">
        <v>2491</v>
      </c>
      <c r="I2104" s="5">
        <f t="shared" si="354"/>
        <v>1</v>
      </c>
      <c r="J2104" s="5">
        <f t="shared" si="355"/>
        <v>2022</v>
      </c>
      <c r="K2104" s="5">
        <f t="shared" si="356"/>
        <v>6</v>
      </c>
      <c r="L2104" s="7">
        <f t="shared" si="357"/>
        <v>44567</v>
      </c>
      <c r="M2104" s="5" t="s">
        <v>2491</v>
      </c>
      <c r="U2104" s="5" t="s">
        <v>33</v>
      </c>
      <c r="V2104" s="5" t="str">
        <f t="shared" si="358"/>
        <v>clientes - varios</v>
      </c>
      <c r="W2104" s="5" t="str">
        <f t="shared" si="359"/>
        <v>CLIENTES - VARIOS</v>
      </c>
      <c r="X2104" s="5" t="str">
        <f t="shared" si="360"/>
        <v>Clientes - Varios</v>
      </c>
      <c r="Y2104" s="5">
        <v>99999999</v>
      </c>
      <c r="Z2104" s="5" t="s">
        <v>34</v>
      </c>
      <c r="AA2104" s="5" t="s">
        <v>35</v>
      </c>
      <c r="AD2104" s="5" t="s">
        <v>36</v>
      </c>
      <c r="AE2104" s="5">
        <v>423.73</v>
      </c>
      <c r="AF2104" s="5">
        <v>0</v>
      </c>
      <c r="AG2104" s="5">
        <v>76.27</v>
      </c>
      <c r="AH2104" s="5">
        <f t="shared" si="361"/>
        <v>500</v>
      </c>
    </row>
    <row r="2105" spans="1:34" x14ac:dyDescent="0.25">
      <c r="A2105" s="5">
        <v>2090</v>
      </c>
      <c r="B2105" s="5" t="s">
        <v>55</v>
      </c>
      <c r="C2105" s="5" t="s">
        <v>30</v>
      </c>
      <c r="D2105" s="5" t="s">
        <v>2556</v>
      </c>
      <c r="E2105" s="15" t="str">
        <f t="shared" si="362"/>
        <v>B002</v>
      </c>
      <c r="F2105" s="15" t="str">
        <f t="shared" si="352"/>
        <v>15812</v>
      </c>
      <c r="G2105" s="15" t="str">
        <f t="shared" si="353"/>
        <v>2-1</v>
      </c>
      <c r="H2105" s="5" t="s">
        <v>2491</v>
      </c>
      <c r="I2105" s="5">
        <f t="shared" si="354"/>
        <v>1</v>
      </c>
      <c r="J2105" s="5">
        <f t="shared" si="355"/>
        <v>2022</v>
      </c>
      <c r="K2105" s="5">
        <f t="shared" si="356"/>
        <v>6</v>
      </c>
      <c r="L2105" s="7">
        <f t="shared" si="357"/>
        <v>44567</v>
      </c>
      <c r="M2105" s="5" t="s">
        <v>2491</v>
      </c>
      <c r="U2105" s="5" t="s">
        <v>33</v>
      </c>
      <c r="V2105" s="5" t="str">
        <f t="shared" si="358"/>
        <v>clientes - varios</v>
      </c>
      <c r="W2105" s="5" t="str">
        <f t="shared" si="359"/>
        <v>CLIENTES - VARIOS</v>
      </c>
      <c r="X2105" s="5" t="str">
        <f t="shared" si="360"/>
        <v>Clientes - Varios</v>
      </c>
      <c r="Y2105" s="5">
        <v>99999999</v>
      </c>
      <c r="Z2105" s="5" t="s">
        <v>34</v>
      </c>
      <c r="AA2105" s="5" t="s">
        <v>35</v>
      </c>
      <c r="AD2105" s="5" t="s">
        <v>36</v>
      </c>
      <c r="AE2105" s="5">
        <v>423.73</v>
      </c>
      <c r="AF2105" s="5">
        <v>0</v>
      </c>
      <c r="AG2105" s="5">
        <v>76.27</v>
      </c>
      <c r="AH2105" s="5">
        <f t="shared" si="361"/>
        <v>500</v>
      </c>
    </row>
    <row r="2106" spans="1:34" x14ac:dyDescent="0.25">
      <c r="A2106" s="5">
        <v>2091</v>
      </c>
      <c r="B2106" s="5" t="s">
        <v>29</v>
      </c>
      <c r="C2106" s="5" t="s">
        <v>30</v>
      </c>
      <c r="D2106" s="5" t="s">
        <v>2557</v>
      </c>
      <c r="E2106" s="15" t="str">
        <f t="shared" si="362"/>
        <v>B001</v>
      </c>
      <c r="F2106" s="15" t="str">
        <f t="shared" si="352"/>
        <v>16777</v>
      </c>
      <c r="G2106" s="15" t="str">
        <f t="shared" si="353"/>
        <v>1-1</v>
      </c>
      <c r="H2106" s="5" t="s">
        <v>2491</v>
      </c>
      <c r="I2106" s="5">
        <f t="shared" si="354"/>
        <v>1</v>
      </c>
      <c r="J2106" s="5">
        <f t="shared" si="355"/>
        <v>2022</v>
      </c>
      <c r="K2106" s="5">
        <f t="shared" si="356"/>
        <v>6</v>
      </c>
      <c r="L2106" s="7">
        <f t="shared" si="357"/>
        <v>44567</v>
      </c>
      <c r="M2106" s="5" t="s">
        <v>2491</v>
      </c>
      <c r="U2106" s="5" t="s">
        <v>33</v>
      </c>
      <c r="V2106" s="5" t="str">
        <f t="shared" si="358"/>
        <v>clientes - varios</v>
      </c>
      <c r="W2106" s="5" t="str">
        <f t="shared" si="359"/>
        <v>CLIENTES - VARIOS</v>
      </c>
      <c r="X2106" s="5" t="str">
        <f t="shared" si="360"/>
        <v>Clientes - Varios</v>
      </c>
      <c r="Y2106" s="5">
        <v>99999999</v>
      </c>
      <c r="Z2106" s="5" t="s">
        <v>34</v>
      </c>
      <c r="AA2106" s="5" t="s">
        <v>35</v>
      </c>
      <c r="AD2106" s="5" t="s">
        <v>36</v>
      </c>
      <c r="AE2106" s="5">
        <v>101.7</v>
      </c>
      <c r="AF2106" s="5">
        <v>0</v>
      </c>
      <c r="AG2106" s="5">
        <v>18.309999999999999</v>
      </c>
      <c r="AH2106" s="5">
        <f t="shared" si="361"/>
        <v>120.01</v>
      </c>
    </row>
    <row r="2107" spans="1:34" x14ac:dyDescent="0.25">
      <c r="A2107" s="5">
        <v>2092</v>
      </c>
      <c r="B2107" s="5" t="s">
        <v>29</v>
      </c>
      <c r="C2107" s="5" t="s">
        <v>30</v>
      </c>
      <c r="D2107" s="5" t="s">
        <v>2558</v>
      </c>
      <c r="E2107" s="15" t="str">
        <f t="shared" si="362"/>
        <v>B001</v>
      </c>
      <c r="F2107" s="15" t="str">
        <f t="shared" si="352"/>
        <v>16776</v>
      </c>
      <c r="G2107" s="15" t="str">
        <f t="shared" si="353"/>
        <v>1-1</v>
      </c>
      <c r="H2107" s="5" t="s">
        <v>2491</v>
      </c>
      <c r="I2107" s="5">
        <f t="shared" si="354"/>
        <v>1</v>
      </c>
      <c r="J2107" s="5">
        <f t="shared" si="355"/>
        <v>2022</v>
      </c>
      <c r="K2107" s="5">
        <f t="shared" si="356"/>
        <v>6</v>
      </c>
      <c r="L2107" s="7">
        <f t="shared" si="357"/>
        <v>44567</v>
      </c>
      <c r="M2107" s="5" t="s">
        <v>2491</v>
      </c>
      <c r="U2107" s="5" t="s">
        <v>33</v>
      </c>
      <c r="V2107" s="5" t="str">
        <f t="shared" si="358"/>
        <v>clientes - varios</v>
      </c>
      <c r="W2107" s="5" t="str">
        <f t="shared" si="359"/>
        <v>CLIENTES - VARIOS</v>
      </c>
      <c r="X2107" s="5" t="str">
        <f t="shared" si="360"/>
        <v>Clientes - Varios</v>
      </c>
      <c r="Y2107" s="5">
        <v>99999999</v>
      </c>
      <c r="Z2107" s="5" t="s">
        <v>34</v>
      </c>
      <c r="AA2107" s="5" t="s">
        <v>35</v>
      </c>
      <c r="AD2107" s="5" t="s">
        <v>36</v>
      </c>
      <c r="AE2107" s="5">
        <v>423.73</v>
      </c>
      <c r="AF2107" s="5">
        <v>0</v>
      </c>
      <c r="AG2107" s="5">
        <v>76.27</v>
      </c>
      <c r="AH2107" s="5">
        <f t="shared" si="361"/>
        <v>500</v>
      </c>
    </row>
    <row r="2108" spans="1:34" x14ac:dyDescent="0.25">
      <c r="A2108" s="5">
        <v>2093</v>
      </c>
      <c r="B2108" s="5" t="s">
        <v>29</v>
      </c>
      <c r="C2108" s="5" t="s">
        <v>30</v>
      </c>
      <c r="D2108" s="5" t="s">
        <v>2559</v>
      </c>
      <c r="E2108" s="15" t="str">
        <f t="shared" si="362"/>
        <v>B001</v>
      </c>
      <c r="F2108" s="15" t="str">
        <f t="shared" si="352"/>
        <v>16775</v>
      </c>
      <c r="G2108" s="15" t="str">
        <f t="shared" si="353"/>
        <v>1-1</v>
      </c>
      <c r="H2108" s="5" t="s">
        <v>2491</v>
      </c>
      <c r="I2108" s="5">
        <f t="shared" si="354"/>
        <v>1</v>
      </c>
      <c r="J2108" s="5">
        <f t="shared" si="355"/>
        <v>2022</v>
      </c>
      <c r="K2108" s="5">
        <f t="shared" si="356"/>
        <v>6</v>
      </c>
      <c r="L2108" s="7">
        <f t="shared" si="357"/>
        <v>44567</v>
      </c>
      <c r="M2108" s="5" t="s">
        <v>2491</v>
      </c>
      <c r="U2108" s="5" t="s">
        <v>33</v>
      </c>
      <c r="V2108" s="5" t="str">
        <f t="shared" si="358"/>
        <v>clientes - varios</v>
      </c>
      <c r="W2108" s="5" t="str">
        <f t="shared" si="359"/>
        <v>CLIENTES - VARIOS</v>
      </c>
      <c r="X2108" s="5" t="str">
        <f t="shared" si="360"/>
        <v>Clientes - Varios</v>
      </c>
      <c r="Y2108" s="5">
        <v>99999999</v>
      </c>
      <c r="Z2108" s="5" t="s">
        <v>34</v>
      </c>
      <c r="AA2108" s="5" t="s">
        <v>35</v>
      </c>
      <c r="AD2108" s="5" t="s">
        <v>36</v>
      </c>
      <c r="AE2108" s="5">
        <v>211.87</v>
      </c>
      <c r="AF2108" s="5">
        <v>0</v>
      </c>
      <c r="AG2108" s="5">
        <v>38.14</v>
      </c>
      <c r="AH2108" s="5">
        <f t="shared" si="361"/>
        <v>250.01</v>
      </c>
    </row>
    <row r="2109" spans="1:34" x14ac:dyDescent="0.25">
      <c r="A2109" s="5">
        <v>2094</v>
      </c>
      <c r="B2109" s="5" t="s">
        <v>29</v>
      </c>
      <c r="C2109" s="5" t="s">
        <v>30</v>
      </c>
      <c r="D2109" s="5" t="s">
        <v>2560</v>
      </c>
      <c r="E2109" s="15" t="str">
        <f t="shared" si="362"/>
        <v>B001</v>
      </c>
      <c r="F2109" s="15" t="str">
        <f t="shared" si="352"/>
        <v>16774</v>
      </c>
      <c r="G2109" s="15" t="str">
        <f t="shared" si="353"/>
        <v>1-1</v>
      </c>
      <c r="H2109" s="5" t="s">
        <v>2491</v>
      </c>
      <c r="I2109" s="5">
        <f t="shared" si="354"/>
        <v>1</v>
      </c>
      <c r="J2109" s="5">
        <f t="shared" si="355"/>
        <v>2022</v>
      </c>
      <c r="K2109" s="5">
        <f t="shared" si="356"/>
        <v>6</v>
      </c>
      <c r="L2109" s="7">
        <f t="shared" si="357"/>
        <v>44567</v>
      </c>
      <c r="M2109" s="5" t="s">
        <v>2491</v>
      </c>
      <c r="U2109" s="5" t="s">
        <v>33</v>
      </c>
      <c r="V2109" s="5" t="str">
        <f t="shared" si="358"/>
        <v>clientes - varios</v>
      </c>
      <c r="W2109" s="5" t="str">
        <f t="shared" si="359"/>
        <v>CLIENTES - VARIOS</v>
      </c>
      <c r="X2109" s="5" t="str">
        <f t="shared" si="360"/>
        <v>Clientes - Varios</v>
      </c>
      <c r="Y2109" s="5">
        <v>99999999</v>
      </c>
      <c r="Z2109" s="5" t="s">
        <v>34</v>
      </c>
      <c r="AA2109" s="5" t="s">
        <v>35</v>
      </c>
      <c r="AD2109" s="5" t="s">
        <v>36</v>
      </c>
      <c r="AE2109" s="5">
        <v>211.87</v>
      </c>
      <c r="AF2109" s="5">
        <v>0</v>
      </c>
      <c r="AG2109" s="5">
        <v>38.14</v>
      </c>
      <c r="AH2109" s="5">
        <f t="shared" si="361"/>
        <v>250.01</v>
      </c>
    </row>
    <row r="2110" spans="1:34" x14ac:dyDescent="0.25">
      <c r="A2110" s="5">
        <v>2095</v>
      </c>
      <c r="B2110" s="5" t="s">
        <v>29</v>
      </c>
      <c r="C2110" s="5" t="s">
        <v>30</v>
      </c>
      <c r="D2110" s="5" t="s">
        <v>2561</v>
      </c>
      <c r="E2110" s="15" t="str">
        <f t="shared" si="362"/>
        <v>B001</v>
      </c>
      <c r="F2110" s="15" t="str">
        <f t="shared" si="352"/>
        <v>16773</v>
      </c>
      <c r="G2110" s="15" t="str">
        <f t="shared" si="353"/>
        <v>1-1</v>
      </c>
      <c r="H2110" s="5" t="s">
        <v>2491</v>
      </c>
      <c r="I2110" s="5">
        <f t="shared" si="354"/>
        <v>1</v>
      </c>
      <c r="J2110" s="5">
        <f t="shared" si="355"/>
        <v>2022</v>
      </c>
      <c r="K2110" s="5">
        <f t="shared" si="356"/>
        <v>6</v>
      </c>
      <c r="L2110" s="7">
        <f t="shared" si="357"/>
        <v>44567</v>
      </c>
      <c r="M2110" s="5" t="s">
        <v>2491</v>
      </c>
      <c r="U2110" s="5" t="s">
        <v>33</v>
      </c>
      <c r="V2110" s="5" t="str">
        <f t="shared" si="358"/>
        <v>clientes - varios</v>
      </c>
      <c r="W2110" s="5" t="str">
        <f t="shared" si="359"/>
        <v>CLIENTES - VARIOS</v>
      </c>
      <c r="X2110" s="5" t="str">
        <f t="shared" si="360"/>
        <v>Clientes - Varios</v>
      </c>
      <c r="Y2110" s="5">
        <v>99999999</v>
      </c>
      <c r="Z2110" s="5" t="s">
        <v>34</v>
      </c>
      <c r="AA2110" s="5" t="s">
        <v>35</v>
      </c>
      <c r="AD2110" s="5" t="s">
        <v>36</v>
      </c>
      <c r="AE2110" s="5">
        <v>50.85</v>
      </c>
      <c r="AF2110" s="5">
        <v>0</v>
      </c>
      <c r="AG2110" s="5">
        <v>9.15</v>
      </c>
      <c r="AH2110" s="5">
        <f t="shared" si="361"/>
        <v>60</v>
      </c>
    </row>
    <row r="2111" spans="1:34" x14ac:dyDescent="0.25">
      <c r="A2111" s="5">
        <v>2096</v>
      </c>
      <c r="B2111" s="5" t="s">
        <v>29</v>
      </c>
      <c r="C2111" s="5" t="s">
        <v>30</v>
      </c>
      <c r="D2111" s="5" t="s">
        <v>2562</v>
      </c>
      <c r="E2111" s="15" t="str">
        <f t="shared" si="362"/>
        <v>B001</v>
      </c>
      <c r="F2111" s="15" t="str">
        <f t="shared" si="352"/>
        <v>16772</v>
      </c>
      <c r="G2111" s="15" t="str">
        <f t="shared" si="353"/>
        <v>1-1</v>
      </c>
      <c r="H2111" s="5" t="s">
        <v>2491</v>
      </c>
      <c r="I2111" s="5">
        <f t="shared" si="354"/>
        <v>1</v>
      </c>
      <c r="J2111" s="5">
        <f t="shared" si="355"/>
        <v>2022</v>
      </c>
      <c r="K2111" s="5">
        <f t="shared" si="356"/>
        <v>6</v>
      </c>
      <c r="L2111" s="7">
        <f t="shared" si="357"/>
        <v>44567</v>
      </c>
      <c r="M2111" s="5" t="s">
        <v>2491</v>
      </c>
      <c r="U2111" s="5" t="s">
        <v>33</v>
      </c>
      <c r="V2111" s="5" t="str">
        <f t="shared" si="358"/>
        <v>clientes - varios</v>
      </c>
      <c r="W2111" s="5" t="str">
        <f t="shared" si="359"/>
        <v>CLIENTES - VARIOS</v>
      </c>
      <c r="X2111" s="5" t="str">
        <f t="shared" si="360"/>
        <v>Clientes - Varios</v>
      </c>
      <c r="Y2111" s="5">
        <v>99999999</v>
      </c>
      <c r="Z2111" s="5" t="s">
        <v>34</v>
      </c>
      <c r="AA2111" s="5" t="s">
        <v>35</v>
      </c>
      <c r="AD2111" s="5" t="s">
        <v>36</v>
      </c>
      <c r="AE2111" s="5">
        <v>76.27</v>
      </c>
      <c r="AF2111" s="5">
        <v>0</v>
      </c>
      <c r="AG2111" s="5">
        <v>13.73</v>
      </c>
      <c r="AH2111" s="5">
        <f t="shared" si="361"/>
        <v>90</v>
      </c>
    </row>
    <row r="2112" spans="1:34" x14ac:dyDescent="0.25">
      <c r="A2112" s="5">
        <v>2097</v>
      </c>
      <c r="B2112" s="5" t="s">
        <v>29</v>
      </c>
      <c r="C2112" s="5" t="s">
        <v>30</v>
      </c>
      <c r="D2112" s="5" t="s">
        <v>2563</v>
      </c>
      <c r="E2112" s="15" t="str">
        <f t="shared" si="362"/>
        <v>B001</v>
      </c>
      <c r="F2112" s="15" t="str">
        <f t="shared" si="352"/>
        <v>16771</v>
      </c>
      <c r="G2112" s="15" t="str">
        <f t="shared" si="353"/>
        <v>1-1</v>
      </c>
      <c r="H2112" s="5" t="s">
        <v>2491</v>
      </c>
      <c r="I2112" s="5">
        <f t="shared" si="354"/>
        <v>1</v>
      </c>
      <c r="J2112" s="5">
        <f t="shared" si="355"/>
        <v>2022</v>
      </c>
      <c r="K2112" s="5">
        <f t="shared" si="356"/>
        <v>6</v>
      </c>
      <c r="L2112" s="7">
        <f t="shared" si="357"/>
        <v>44567</v>
      </c>
      <c r="M2112" s="5" t="s">
        <v>2491</v>
      </c>
      <c r="U2112" s="5" t="s">
        <v>33</v>
      </c>
      <c r="V2112" s="5" t="str">
        <f t="shared" si="358"/>
        <v>clientes - varios</v>
      </c>
      <c r="W2112" s="5" t="str">
        <f t="shared" si="359"/>
        <v>CLIENTES - VARIOS</v>
      </c>
      <c r="X2112" s="5" t="str">
        <f t="shared" si="360"/>
        <v>Clientes - Varios</v>
      </c>
      <c r="Y2112" s="5">
        <v>99999999</v>
      </c>
      <c r="Z2112" s="5" t="s">
        <v>34</v>
      </c>
      <c r="AA2112" s="5" t="s">
        <v>35</v>
      </c>
      <c r="AD2112" s="5" t="s">
        <v>36</v>
      </c>
      <c r="AE2112" s="5">
        <v>67.8</v>
      </c>
      <c r="AF2112" s="5">
        <v>0</v>
      </c>
      <c r="AG2112" s="5">
        <v>12.2</v>
      </c>
      <c r="AH2112" s="5">
        <f t="shared" si="361"/>
        <v>80</v>
      </c>
    </row>
    <row r="2113" spans="1:34" x14ac:dyDescent="0.25">
      <c r="A2113" s="5">
        <v>2098</v>
      </c>
      <c r="B2113" s="5" t="s">
        <v>29</v>
      </c>
      <c r="C2113" s="5" t="s">
        <v>30</v>
      </c>
      <c r="D2113" s="5" t="s">
        <v>2564</v>
      </c>
      <c r="E2113" s="15" t="str">
        <f t="shared" si="362"/>
        <v>B001</v>
      </c>
      <c r="F2113" s="15" t="str">
        <f t="shared" si="352"/>
        <v>16770</v>
      </c>
      <c r="G2113" s="15" t="str">
        <f t="shared" si="353"/>
        <v>1-1</v>
      </c>
      <c r="H2113" s="5" t="s">
        <v>2491</v>
      </c>
      <c r="I2113" s="5">
        <f t="shared" si="354"/>
        <v>1</v>
      </c>
      <c r="J2113" s="5">
        <f t="shared" si="355"/>
        <v>2022</v>
      </c>
      <c r="K2113" s="5">
        <f t="shared" si="356"/>
        <v>6</v>
      </c>
      <c r="L2113" s="7">
        <f t="shared" si="357"/>
        <v>44567</v>
      </c>
      <c r="M2113" s="5" t="s">
        <v>2491</v>
      </c>
      <c r="U2113" s="5" t="s">
        <v>33</v>
      </c>
      <c r="V2113" s="5" t="str">
        <f t="shared" si="358"/>
        <v>clientes - varios</v>
      </c>
      <c r="W2113" s="5" t="str">
        <f t="shared" si="359"/>
        <v>CLIENTES - VARIOS</v>
      </c>
      <c r="X2113" s="5" t="str">
        <f t="shared" si="360"/>
        <v>Clientes - Varios</v>
      </c>
      <c r="Y2113" s="5">
        <v>99999999</v>
      </c>
      <c r="Z2113" s="5" t="s">
        <v>34</v>
      </c>
      <c r="AA2113" s="5" t="s">
        <v>35</v>
      </c>
      <c r="AD2113" s="5" t="s">
        <v>36</v>
      </c>
      <c r="AE2113" s="5">
        <v>101.7</v>
      </c>
      <c r="AF2113" s="5">
        <v>0</v>
      </c>
      <c r="AG2113" s="5">
        <v>18.309999999999999</v>
      </c>
      <c r="AH2113" s="5">
        <f t="shared" si="361"/>
        <v>120.01</v>
      </c>
    </row>
    <row r="2114" spans="1:34" x14ac:dyDescent="0.25">
      <c r="A2114" s="5">
        <v>2099</v>
      </c>
      <c r="B2114" s="5" t="s">
        <v>29</v>
      </c>
      <c r="C2114" s="5" t="s">
        <v>30</v>
      </c>
      <c r="D2114" s="5" t="s">
        <v>2565</v>
      </c>
      <c r="E2114" s="15" t="str">
        <f t="shared" si="362"/>
        <v>B001</v>
      </c>
      <c r="F2114" s="15" t="str">
        <f t="shared" si="352"/>
        <v>16769</v>
      </c>
      <c r="G2114" s="15" t="str">
        <f t="shared" si="353"/>
        <v>1-1</v>
      </c>
      <c r="H2114" s="5" t="s">
        <v>2491</v>
      </c>
      <c r="I2114" s="5">
        <f t="shared" si="354"/>
        <v>1</v>
      </c>
      <c r="J2114" s="5">
        <f t="shared" si="355"/>
        <v>2022</v>
      </c>
      <c r="K2114" s="5">
        <f t="shared" si="356"/>
        <v>6</v>
      </c>
      <c r="L2114" s="7">
        <f t="shared" si="357"/>
        <v>44567</v>
      </c>
      <c r="M2114" s="5" t="s">
        <v>2491</v>
      </c>
      <c r="U2114" s="5" t="s">
        <v>33</v>
      </c>
      <c r="V2114" s="5" t="str">
        <f t="shared" si="358"/>
        <v>clientes - varios</v>
      </c>
      <c r="W2114" s="5" t="str">
        <f t="shared" si="359"/>
        <v>CLIENTES - VARIOS</v>
      </c>
      <c r="X2114" s="5" t="str">
        <f t="shared" si="360"/>
        <v>Clientes - Varios</v>
      </c>
      <c r="Y2114" s="5">
        <v>99999999</v>
      </c>
      <c r="Z2114" s="5" t="s">
        <v>34</v>
      </c>
      <c r="AA2114" s="5" t="s">
        <v>35</v>
      </c>
      <c r="AD2114" s="5" t="s">
        <v>36</v>
      </c>
      <c r="AE2114" s="5">
        <v>423.73</v>
      </c>
      <c r="AF2114" s="5">
        <v>0</v>
      </c>
      <c r="AG2114" s="5">
        <v>76.27</v>
      </c>
      <c r="AH2114" s="5">
        <f t="shared" si="361"/>
        <v>500</v>
      </c>
    </row>
    <row r="2115" spans="1:34" x14ac:dyDescent="0.25">
      <c r="A2115" s="5">
        <v>2100</v>
      </c>
      <c r="B2115" s="5" t="s">
        <v>29</v>
      </c>
      <c r="C2115" s="5" t="s">
        <v>30</v>
      </c>
      <c r="D2115" s="5" t="s">
        <v>2566</v>
      </c>
      <c r="E2115" s="15" t="str">
        <f t="shared" si="362"/>
        <v>B001</v>
      </c>
      <c r="F2115" s="15" t="str">
        <f t="shared" si="352"/>
        <v>16768</v>
      </c>
      <c r="G2115" s="15" t="str">
        <f t="shared" si="353"/>
        <v>1-1</v>
      </c>
      <c r="H2115" s="5" t="s">
        <v>2491</v>
      </c>
      <c r="I2115" s="5">
        <f t="shared" si="354"/>
        <v>1</v>
      </c>
      <c r="J2115" s="5">
        <f t="shared" si="355"/>
        <v>2022</v>
      </c>
      <c r="K2115" s="5">
        <f t="shared" si="356"/>
        <v>6</v>
      </c>
      <c r="L2115" s="7">
        <f t="shared" si="357"/>
        <v>44567</v>
      </c>
      <c r="M2115" s="5" t="s">
        <v>2491</v>
      </c>
      <c r="U2115" s="5" t="s">
        <v>33</v>
      </c>
      <c r="V2115" s="5" t="str">
        <f t="shared" si="358"/>
        <v>clientes - varios</v>
      </c>
      <c r="W2115" s="5" t="str">
        <f t="shared" si="359"/>
        <v>CLIENTES - VARIOS</v>
      </c>
      <c r="X2115" s="5" t="str">
        <f t="shared" si="360"/>
        <v>Clientes - Varios</v>
      </c>
      <c r="Y2115" s="5">
        <v>99999999</v>
      </c>
      <c r="Z2115" s="5" t="s">
        <v>34</v>
      </c>
      <c r="AA2115" s="5" t="s">
        <v>35</v>
      </c>
      <c r="AD2115" s="5" t="s">
        <v>36</v>
      </c>
      <c r="AE2115" s="5">
        <v>67.8</v>
      </c>
      <c r="AF2115" s="5">
        <v>0</v>
      </c>
      <c r="AG2115" s="5">
        <v>12.2</v>
      </c>
      <c r="AH2115" s="5">
        <f t="shared" si="361"/>
        <v>80</v>
      </c>
    </row>
    <row r="2116" spans="1:34" x14ac:dyDescent="0.25">
      <c r="A2116" s="5">
        <v>2101</v>
      </c>
      <c r="B2116" s="5" t="s">
        <v>29</v>
      </c>
      <c r="C2116" s="5" t="s">
        <v>30</v>
      </c>
      <c r="D2116" s="5" t="s">
        <v>2567</v>
      </c>
      <c r="E2116" s="15" t="str">
        <f t="shared" si="362"/>
        <v>B001</v>
      </c>
      <c r="F2116" s="15" t="str">
        <f t="shared" si="352"/>
        <v>16767</v>
      </c>
      <c r="G2116" s="15" t="str">
        <f t="shared" si="353"/>
        <v>1-1</v>
      </c>
      <c r="H2116" s="5" t="s">
        <v>2491</v>
      </c>
      <c r="I2116" s="5">
        <f t="shared" si="354"/>
        <v>1</v>
      </c>
      <c r="J2116" s="5">
        <f t="shared" si="355"/>
        <v>2022</v>
      </c>
      <c r="K2116" s="5">
        <f t="shared" si="356"/>
        <v>6</v>
      </c>
      <c r="L2116" s="7">
        <f t="shared" si="357"/>
        <v>44567</v>
      </c>
      <c r="M2116" s="5" t="s">
        <v>2491</v>
      </c>
      <c r="U2116" s="5" t="s">
        <v>33</v>
      </c>
      <c r="V2116" s="5" t="str">
        <f t="shared" si="358"/>
        <v>clientes - varios</v>
      </c>
      <c r="W2116" s="5" t="str">
        <f t="shared" si="359"/>
        <v>CLIENTES - VARIOS</v>
      </c>
      <c r="X2116" s="5" t="str">
        <f t="shared" si="360"/>
        <v>Clientes - Varios</v>
      </c>
      <c r="Y2116" s="5">
        <v>99999999</v>
      </c>
      <c r="Z2116" s="5" t="s">
        <v>34</v>
      </c>
      <c r="AA2116" s="5" t="s">
        <v>35</v>
      </c>
      <c r="AD2116" s="5" t="s">
        <v>36</v>
      </c>
      <c r="AE2116" s="5">
        <v>254.24</v>
      </c>
      <c r="AF2116" s="5">
        <v>0</v>
      </c>
      <c r="AG2116" s="5">
        <v>45.76</v>
      </c>
      <c r="AH2116" s="5">
        <f t="shared" si="361"/>
        <v>300</v>
      </c>
    </row>
    <row r="2117" spans="1:34" x14ac:dyDescent="0.25">
      <c r="A2117" s="5">
        <v>2102</v>
      </c>
      <c r="B2117" s="5" t="s">
        <v>29</v>
      </c>
      <c r="C2117" s="5" t="s">
        <v>30</v>
      </c>
      <c r="D2117" s="5" t="s">
        <v>2568</v>
      </c>
      <c r="E2117" s="15" t="str">
        <f t="shared" si="362"/>
        <v>B001</v>
      </c>
      <c r="F2117" s="15" t="str">
        <f t="shared" si="352"/>
        <v>16766</v>
      </c>
      <c r="G2117" s="15" t="str">
        <f t="shared" si="353"/>
        <v>1-1</v>
      </c>
      <c r="H2117" s="5" t="s">
        <v>2491</v>
      </c>
      <c r="I2117" s="5">
        <f t="shared" si="354"/>
        <v>1</v>
      </c>
      <c r="J2117" s="5">
        <f t="shared" si="355"/>
        <v>2022</v>
      </c>
      <c r="K2117" s="5">
        <f t="shared" si="356"/>
        <v>6</v>
      </c>
      <c r="L2117" s="7">
        <f t="shared" si="357"/>
        <v>44567</v>
      </c>
      <c r="M2117" s="5" t="s">
        <v>2491</v>
      </c>
      <c r="U2117" s="5" t="s">
        <v>33</v>
      </c>
      <c r="V2117" s="5" t="str">
        <f t="shared" si="358"/>
        <v>clientes - varios</v>
      </c>
      <c r="W2117" s="5" t="str">
        <f t="shared" si="359"/>
        <v>CLIENTES - VARIOS</v>
      </c>
      <c r="X2117" s="5" t="str">
        <f t="shared" si="360"/>
        <v>Clientes - Varios</v>
      </c>
      <c r="Y2117" s="5">
        <v>99999999</v>
      </c>
      <c r="Z2117" s="5" t="s">
        <v>34</v>
      </c>
      <c r="AA2117" s="5" t="s">
        <v>35</v>
      </c>
      <c r="AD2117" s="5" t="s">
        <v>36</v>
      </c>
      <c r="AE2117" s="5">
        <v>211.87</v>
      </c>
      <c r="AF2117" s="5">
        <v>0</v>
      </c>
      <c r="AG2117" s="5">
        <v>38.14</v>
      </c>
      <c r="AH2117" s="5">
        <f t="shared" si="361"/>
        <v>250.01</v>
      </c>
    </row>
    <row r="2118" spans="1:34" x14ac:dyDescent="0.25">
      <c r="A2118" s="5">
        <v>2103</v>
      </c>
      <c r="B2118" s="5" t="s">
        <v>29</v>
      </c>
      <c r="C2118" s="5" t="s">
        <v>30</v>
      </c>
      <c r="D2118" s="5" t="s">
        <v>2569</v>
      </c>
      <c r="E2118" s="15" t="str">
        <f t="shared" si="362"/>
        <v>B001</v>
      </c>
      <c r="F2118" s="15" t="str">
        <f t="shared" si="352"/>
        <v>16765</v>
      </c>
      <c r="G2118" s="15" t="str">
        <f t="shared" si="353"/>
        <v>1-1</v>
      </c>
      <c r="H2118" s="5" t="s">
        <v>2491</v>
      </c>
      <c r="I2118" s="5">
        <f t="shared" si="354"/>
        <v>1</v>
      </c>
      <c r="J2118" s="5">
        <f t="shared" si="355"/>
        <v>2022</v>
      </c>
      <c r="K2118" s="5">
        <f t="shared" si="356"/>
        <v>6</v>
      </c>
      <c r="L2118" s="7">
        <f t="shared" si="357"/>
        <v>44567</v>
      </c>
      <c r="M2118" s="5" t="s">
        <v>2491</v>
      </c>
      <c r="U2118" s="5" t="s">
        <v>33</v>
      </c>
      <c r="V2118" s="5" t="str">
        <f t="shared" si="358"/>
        <v>clientes - varios</v>
      </c>
      <c r="W2118" s="5" t="str">
        <f t="shared" si="359"/>
        <v>CLIENTES - VARIOS</v>
      </c>
      <c r="X2118" s="5" t="str">
        <f t="shared" si="360"/>
        <v>Clientes - Varios</v>
      </c>
      <c r="Y2118" s="5">
        <v>99999999</v>
      </c>
      <c r="Z2118" s="5" t="s">
        <v>34</v>
      </c>
      <c r="AA2118" s="5" t="s">
        <v>35</v>
      </c>
      <c r="AD2118" s="5" t="s">
        <v>36</v>
      </c>
      <c r="AE2118" s="5">
        <v>237.29</v>
      </c>
      <c r="AF2118" s="5">
        <v>0</v>
      </c>
      <c r="AG2118" s="5">
        <v>42.71</v>
      </c>
      <c r="AH2118" s="5">
        <f t="shared" si="361"/>
        <v>280</v>
      </c>
    </row>
    <row r="2119" spans="1:34" x14ac:dyDescent="0.25">
      <c r="A2119" s="5">
        <v>2104</v>
      </c>
      <c r="B2119" s="5" t="s">
        <v>29</v>
      </c>
      <c r="C2119" s="5" t="s">
        <v>30</v>
      </c>
      <c r="D2119" s="5" t="s">
        <v>2570</v>
      </c>
      <c r="E2119" s="15" t="str">
        <f t="shared" si="362"/>
        <v>B001</v>
      </c>
      <c r="F2119" s="15" t="str">
        <f t="shared" si="352"/>
        <v>16764</v>
      </c>
      <c r="G2119" s="15" t="str">
        <f t="shared" si="353"/>
        <v>1-1</v>
      </c>
      <c r="H2119" s="5" t="s">
        <v>2491</v>
      </c>
      <c r="I2119" s="5">
        <f t="shared" si="354"/>
        <v>1</v>
      </c>
      <c r="J2119" s="5">
        <f t="shared" si="355"/>
        <v>2022</v>
      </c>
      <c r="K2119" s="5">
        <f t="shared" si="356"/>
        <v>6</v>
      </c>
      <c r="L2119" s="7">
        <f t="shared" si="357"/>
        <v>44567</v>
      </c>
      <c r="M2119" s="5" t="s">
        <v>2491</v>
      </c>
      <c r="U2119" s="5" t="s">
        <v>33</v>
      </c>
      <c r="V2119" s="5" t="str">
        <f t="shared" si="358"/>
        <v>clientes - varios</v>
      </c>
      <c r="W2119" s="5" t="str">
        <f t="shared" si="359"/>
        <v>CLIENTES - VARIOS</v>
      </c>
      <c r="X2119" s="5" t="str">
        <f t="shared" si="360"/>
        <v>Clientes - Varios</v>
      </c>
      <c r="Y2119" s="5">
        <v>99999999</v>
      </c>
      <c r="Z2119" s="5" t="s">
        <v>34</v>
      </c>
      <c r="AA2119" s="5" t="s">
        <v>35</v>
      </c>
      <c r="AD2119" s="5" t="s">
        <v>36</v>
      </c>
      <c r="AE2119" s="5">
        <v>148.31</v>
      </c>
      <c r="AF2119" s="5">
        <v>0</v>
      </c>
      <c r="AG2119" s="5">
        <v>26.7</v>
      </c>
      <c r="AH2119" s="5">
        <f t="shared" si="361"/>
        <v>175.01</v>
      </c>
    </row>
    <row r="2120" spans="1:34" x14ac:dyDescent="0.25">
      <c r="A2120" s="5">
        <v>2105</v>
      </c>
      <c r="B2120" s="5" t="s">
        <v>29</v>
      </c>
      <c r="C2120" s="5" t="s">
        <v>30</v>
      </c>
      <c r="D2120" s="5" t="s">
        <v>2571</v>
      </c>
      <c r="E2120" s="15" t="str">
        <f t="shared" si="362"/>
        <v>B001</v>
      </c>
      <c r="F2120" s="15" t="str">
        <f t="shared" si="352"/>
        <v>16763</v>
      </c>
      <c r="G2120" s="15" t="str">
        <f t="shared" si="353"/>
        <v>1-1</v>
      </c>
      <c r="H2120" s="5" t="s">
        <v>2491</v>
      </c>
      <c r="I2120" s="5">
        <f t="shared" si="354"/>
        <v>1</v>
      </c>
      <c r="J2120" s="5">
        <f t="shared" si="355"/>
        <v>2022</v>
      </c>
      <c r="K2120" s="5">
        <f t="shared" si="356"/>
        <v>6</v>
      </c>
      <c r="L2120" s="7">
        <f t="shared" si="357"/>
        <v>44567</v>
      </c>
      <c r="M2120" s="5" t="s">
        <v>2491</v>
      </c>
      <c r="U2120" s="5" t="s">
        <v>33</v>
      </c>
      <c r="V2120" s="5" t="str">
        <f t="shared" si="358"/>
        <v>clientes - varios</v>
      </c>
      <c r="W2120" s="5" t="str">
        <f t="shared" si="359"/>
        <v>CLIENTES - VARIOS</v>
      </c>
      <c r="X2120" s="5" t="str">
        <f t="shared" si="360"/>
        <v>Clientes - Varios</v>
      </c>
      <c r="Y2120" s="5">
        <v>99999999</v>
      </c>
      <c r="Z2120" s="5" t="s">
        <v>34</v>
      </c>
      <c r="AA2120" s="5" t="s">
        <v>35</v>
      </c>
      <c r="AD2120" s="5" t="s">
        <v>36</v>
      </c>
      <c r="AE2120" s="5">
        <v>148.31</v>
      </c>
      <c r="AF2120" s="5">
        <v>0</v>
      </c>
      <c r="AG2120" s="5">
        <v>26.7</v>
      </c>
      <c r="AH2120" s="5">
        <f t="shared" si="361"/>
        <v>175.01</v>
      </c>
    </row>
    <row r="2121" spans="1:34" x14ac:dyDescent="0.25">
      <c r="A2121" s="5">
        <v>2106</v>
      </c>
      <c r="B2121" s="5" t="s">
        <v>29</v>
      </c>
      <c r="C2121" s="5" t="s">
        <v>30</v>
      </c>
      <c r="D2121" s="5" t="s">
        <v>2572</v>
      </c>
      <c r="E2121" s="15" t="str">
        <f t="shared" si="362"/>
        <v>B001</v>
      </c>
      <c r="F2121" s="15" t="str">
        <f t="shared" si="352"/>
        <v>16762</v>
      </c>
      <c r="G2121" s="15" t="str">
        <f t="shared" si="353"/>
        <v>1-1</v>
      </c>
      <c r="H2121" s="5" t="s">
        <v>2491</v>
      </c>
      <c r="I2121" s="5">
        <f t="shared" si="354"/>
        <v>1</v>
      </c>
      <c r="J2121" s="5">
        <f t="shared" si="355"/>
        <v>2022</v>
      </c>
      <c r="K2121" s="5">
        <f t="shared" si="356"/>
        <v>6</v>
      </c>
      <c r="L2121" s="7">
        <f t="shared" si="357"/>
        <v>44567</v>
      </c>
      <c r="M2121" s="5" t="s">
        <v>2491</v>
      </c>
      <c r="U2121" s="5" t="s">
        <v>33</v>
      </c>
      <c r="V2121" s="5" t="str">
        <f t="shared" si="358"/>
        <v>clientes - varios</v>
      </c>
      <c r="W2121" s="5" t="str">
        <f t="shared" si="359"/>
        <v>CLIENTES - VARIOS</v>
      </c>
      <c r="X2121" s="5" t="str">
        <f t="shared" si="360"/>
        <v>Clientes - Varios</v>
      </c>
      <c r="Y2121" s="5">
        <v>99999999</v>
      </c>
      <c r="Z2121" s="5" t="s">
        <v>34</v>
      </c>
      <c r="AA2121" s="5" t="s">
        <v>35</v>
      </c>
      <c r="AD2121" s="5" t="s">
        <v>36</v>
      </c>
      <c r="AE2121" s="5">
        <v>127.12</v>
      </c>
      <c r="AF2121" s="5">
        <v>0</v>
      </c>
      <c r="AG2121" s="5">
        <v>22.88</v>
      </c>
      <c r="AH2121" s="5">
        <f t="shared" si="361"/>
        <v>150</v>
      </c>
    </row>
    <row r="2122" spans="1:34" x14ac:dyDescent="0.25">
      <c r="A2122" s="5">
        <v>2107</v>
      </c>
      <c r="B2122" s="5" t="s">
        <v>29</v>
      </c>
      <c r="C2122" s="5" t="s">
        <v>30</v>
      </c>
      <c r="D2122" s="5" t="s">
        <v>2573</v>
      </c>
      <c r="E2122" s="15" t="str">
        <f t="shared" si="362"/>
        <v>B001</v>
      </c>
      <c r="F2122" s="15" t="str">
        <f t="shared" si="352"/>
        <v>16761</v>
      </c>
      <c r="G2122" s="15" t="str">
        <f t="shared" si="353"/>
        <v>1-1</v>
      </c>
      <c r="H2122" s="5" t="s">
        <v>2491</v>
      </c>
      <c r="I2122" s="5">
        <f t="shared" si="354"/>
        <v>1</v>
      </c>
      <c r="J2122" s="5">
        <f t="shared" si="355"/>
        <v>2022</v>
      </c>
      <c r="K2122" s="5">
        <f t="shared" si="356"/>
        <v>6</v>
      </c>
      <c r="L2122" s="7">
        <f t="shared" si="357"/>
        <v>44567</v>
      </c>
      <c r="M2122" s="5" t="s">
        <v>2491</v>
      </c>
      <c r="U2122" s="5" t="s">
        <v>33</v>
      </c>
      <c r="V2122" s="5" t="str">
        <f t="shared" si="358"/>
        <v>clientes - varios</v>
      </c>
      <c r="W2122" s="5" t="str">
        <f t="shared" si="359"/>
        <v>CLIENTES - VARIOS</v>
      </c>
      <c r="X2122" s="5" t="str">
        <f t="shared" si="360"/>
        <v>Clientes - Varios</v>
      </c>
      <c r="Y2122" s="5">
        <v>99999999</v>
      </c>
      <c r="Z2122" s="5" t="s">
        <v>34</v>
      </c>
      <c r="AA2122" s="5" t="s">
        <v>35</v>
      </c>
      <c r="AD2122" s="5" t="s">
        <v>36</v>
      </c>
      <c r="AE2122" s="5">
        <v>423.73</v>
      </c>
      <c r="AF2122" s="5">
        <v>0</v>
      </c>
      <c r="AG2122" s="5">
        <v>76.27</v>
      </c>
      <c r="AH2122" s="5">
        <f t="shared" si="361"/>
        <v>500</v>
      </c>
    </row>
    <row r="2123" spans="1:34" x14ac:dyDescent="0.25">
      <c r="A2123" s="5">
        <v>2108</v>
      </c>
      <c r="B2123" s="5" t="s">
        <v>29</v>
      </c>
      <c r="C2123" s="5" t="s">
        <v>30</v>
      </c>
      <c r="D2123" s="5" t="s">
        <v>2574</v>
      </c>
      <c r="E2123" s="15" t="str">
        <f t="shared" si="362"/>
        <v>B001</v>
      </c>
      <c r="F2123" s="15" t="str">
        <f t="shared" si="352"/>
        <v>16760</v>
      </c>
      <c r="G2123" s="15" t="str">
        <f t="shared" si="353"/>
        <v>1-1</v>
      </c>
      <c r="H2123" s="5" t="s">
        <v>2575</v>
      </c>
      <c r="I2123" s="5">
        <f t="shared" si="354"/>
        <v>1</v>
      </c>
      <c r="J2123" s="5">
        <f t="shared" si="355"/>
        <v>2022</v>
      </c>
      <c r="K2123" s="5">
        <f t="shared" si="356"/>
        <v>5</v>
      </c>
      <c r="L2123" s="7">
        <f t="shared" si="357"/>
        <v>44566</v>
      </c>
      <c r="M2123" s="5" t="s">
        <v>2575</v>
      </c>
      <c r="U2123" s="5" t="s">
        <v>33</v>
      </c>
      <c r="V2123" s="5" t="str">
        <f t="shared" si="358"/>
        <v>clientes - varios</v>
      </c>
      <c r="W2123" s="5" t="str">
        <f t="shared" si="359"/>
        <v>CLIENTES - VARIOS</v>
      </c>
      <c r="X2123" s="5" t="str">
        <f t="shared" si="360"/>
        <v>Clientes - Varios</v>
      </c>
      <c r="Y2123" s="5">
        <v>99999999</v>
      </c>
      <c r="Z2123" s="5" t="s">
        <v>34</v>
      </c>
      <c r="AA2123" s="5" t="s">
        <v>35</v>
      </c>
      <c r="AD2123" s="5" t="s">
        <v>36</v>
      </c>
      <c r="AE2123" s="5">
        <v>45.76</v>
      </c>
      <c r="AF2123" s="5">
        <v>0</v>
      </c>
      <c r="AG2123" s="5">
        <v>8.24</v>
      </c>
      <c r="AH2123" s="5">
        <f t="shared" si="361"/>
        <v>54</v>
      </c>
    </row>
    <row r="2124" spans="1:34" x14ac:dyDescent="0.25">
      <c r="A2124" s="5">
        <v>2109</v>
      </c>
      <c r="B2124" s="5" t="s">
        <v>29</v>
      </c>
      <c r="C2124" s="5" t="s">
        <v>38</v>
      </c>
      <c r="D2124" s="5" t="s">
        <v>2576</v>
      </c>
      <c r="E2124" s="15" t="str">
        <f t="shared" si="362"/>
        <v>F001</v>
      </c>
      <c r="F2124" s="15" t="str">
        <f t="shared" si="352"/>
        <v>8030</v>
      </c>
      <c r="G2124" s="15" t="str">
        <f t="shared" si="353"/>
        <v>1-8</v>
      </c>
      <c r="H2124" s="5" t="s">
        <v>2575</v>
      </c>
      <c r="I2124" s="5">
        <f t="shared" si="354"/>
        <v>1</v>
      </c>
      <c r="J2124" s="5">
        <f t="shared" si="355"/>
        <v>2022</v>
      </c>
      <c r="K2124" s="5">
        <f t="shared" si="356"/>
        <v>5</v>
      </c>
      <c r="L2124" s="7">
        <f t="shared" si="357"/>
        <v>44566</v>
      </c>
      <c r="M2124" s="5" t="s">
        <v>2575</v>
      </c>
      <c r="R2124" s="5" t="s">
        <v>469</v>
      </c>
      <c r="S2124" s="5" t="s">
        <v>61</v>
      </c>
      <c r="T2124" s="5" t="s">
        <v>469</v>
      </c>
      <c r="U2124" s="5" t="s">
        <v>470</v>
      </c>
      <c r="V2124" s="5" t="str">
        <f t="shared" si="358"/>
        <v>e.y.n.c.contratistas generales e.i.r.l.</v>
      </c>
      <c r="W2124" s="5" t="str">
        <f t="shared" si="359"/>
        <v>E.Y.N.C.CONTRATISTAS GENERALES E.I.R.L.</v>
      </c>
      <c r="X2124" s="5" t="str">
        <f t="shared" si="360"/>
        <v>E.Y.N.C.Contratistas Generales E.I.R.L.</v>
      </c>
      <c r="Y2124" s="5">
        <v>20491842122</v>
      </c>
      <c r="Z2124" s="5" t="s">
        <v>34</v>
      </c>
      <c r="AA2124" s="5" t="s">
        <v>35</v>
      </c>
      <c r="AD2124" s="5" t="s">
        <v>36</v>
      </c>
      <c r="AE2124" s="5">
        <v>84.75</v>
      </c>
      <c r="AF2124" s="5">
        <v>0</v>
      </c>
      <c r="AG2124" s="5">
        <v>15.25</v>
      </c>
      <c r="AH2124" s="5">
        <f t="shared" si="361"/>
        <v>100</v>
      </c>
    </row>
    <row r="2125" spans="1:34" x14ac:dyDescent="0.25">
      <c r="A2125" s="5">
        <v>2110</v>
      </c>
      <c r="B2125" s="5" t="s">
        <v>29</v>
      </c>
      <c r="C2125" s="5" t="s">
        <v>30</v>
      </c>
      <c r="D2125" s="5" t="s">
        <v>2577</v>
      </c>
      <c r="E2125" s="15" t="str">
        <f t="shared" si="362"/>
        <v>B001</v>
      </c>
      <c r="F2125" s="15" t="str">
        <f t="shared" si="352"/>
        <v>16759</v>
      </c>
      <c r="G2125" s="15" t="str">
        <f t="shared" si="353"/>
        <v>1-1</v>
      </c>
      <c r="H2125" s="5" t="s">
        <v>2575</v>
      </c>
      <c r="I2125" s="5">
        <f t="shared" si="354"/>
        <v>1</v>
      </c>
      <c r="J2125" s="5">
        <f t="shared" si="355"/>
        <v>2022</v>
      </c>
      <c r="K2125" s="5">
        <f t="shared" si="356"/>
        <v>5</v>
      </c>
      <c r="L2125" s="7">
        <f t="shared" si="357"/>
        <v>44566</v>
      </c>
      <c r="M2125" s="5" t="s">
        <v>2575</v>
      </c>
      <c r="U2125" s="5" t="s">
        <v>33</v>
      </c>
      <c r="V2125" s="5" t="str">
        <f t="shared" si="358"/>
        <v>clientes - varios</v>
      </c>
      <c r="W2125" s="5" t="str">
        <f t="shared" si="359"/>
        <v>CLIENTES - VARIOS</v>
      </c>
      <c r="X2125" s="5" t="str">
        <f t="shared" si="360"/>
        <v>Clientes - Varios</v>
      </c>
      <c r="Y2125" s="5">
        <v>99999999</v>
      </c>
      <c r="Z2125" s="5" t="s">
        <v>34</v>
      </c>
      <c r="AA2125" s="5" t="s">
        <v>35</v>
      </c>
      <c r="AD2125" s="5" t="s">
        <v>36</v>
      </c>
      <c r="AE2125" s="5">
        <v>118.64</v>
      </c>
      <c r="AF2125" s="5">
        <v>0</v>
      </c>
      <c r="AG2125" s="5">
        <v>21.36</v>
      </c>
      <c r="AH2125" s="5">
        <f t="shared" si="361"/>
        <v>140</v>
      </c>
    </row>
    <row r="2126" spans="1:34" x14ac:dyDescent="0.25">
      <c r="A2126" s="5">
        <v>2111</v>
      </c>
      <c r="B2126" s="5" t="s">
        <v>29</v>
      </c>
      <c r="C2126" s="5" t="s">
        <v>38</v>
      </c>
      <c r="D2126" s="5" t="s">
        <v>2578</v>
      </c>
      <c r="E2126" s="15" t="str">
        <f t="shared" si="362"/>
        <v>F001</v>
      </c>
      <c r="F2126" s="15" t="str">
        <f t="shared" si="352"/>
        <v>8029</v>
      </c>
      <c r="G2126" s="15" t="str">
        <f t="shared" si="353"/>
        <v>1-8</v>
      </c>
      <c r="H2126" s="5" t="s">
        <v>2575</v>
      </c>
      <c r="I2126" s="5">
        <f t="shared" si="354"/>
        <v>1</v>
      </c>
      <c r="J2126" s="5">
        <f t="shared" si="355"/>
        <v>2022</v>
      </c>
      <c r="K2126" s="5">
        <f t="shared" si="356"/>
        <v>5</v>
      </c>
      <c r="L2126" s="7">
        <f t="shared" si="357"/>
        <v>44566</v>
      </c>
      <c r="M2126" s="5" t="s">
        <v>2575</v>
      </c>
      <c r="S2126" s="5" t="s">
        <v>61</v>
      </c>
      <c r="T2126" s="5" t="s">
        <v>713</v>
      </c>
      <c r="U2126" s="5" t="s">
        <v>1342</v>
      </c>
      <c r="V2126" s="5" t="str">
        <f t="shared" si="358"/>
        <v>burga blanco joel</v>
      </c>
      <c r="W2126" s="5" t="str">
        <f t="shared" si="359"/>
        <v>BURGA BLANCO JOEL</v>
      </c>
      <c r="X2126" s="5" t="str">
        <f t="shared" si="360"/>
        <v>Burga Blanco Joel</v>
      </c>
      <c r="Y2126" s="5">
        <v>10275762488</v>
      </c>
      <c r="Z2126" s="5" t="s">
        <v>34</v>
      </c>
      <c r="AA2126" s="5" t="s">
        <v>35</v>
      </c>
      <c r="AD2126" s="5" t="s">
        <v>36</v>
      </c>
      <c r="AE2126" s="5">
        <v>338.98</v>
      </c>
      <c r="AF2126" s="5">
        <v>0</v>
      </c>
      <c r="AG2126" s="5">
        <v>61.02</v>
      </c>
      <c r="AH2126" s="5">
        <f t="shared" si="361"/>
        <v>400</v>
      </c>
    </row>
    <row r="2127" spans="1:34" x14ac:dyDescent="0.25">
      <c r="A2127" s="5">
        <v>2112</v>
      </c>
      <c r="B2127" s="5" t="s">
        <v>49</v>
      </c>
      <c r="C2127" s="5" t="s">
        <v>38</v>
      </c>
      <c r="D2127" s="5" t="s">
        <v>2579</v>
      </c>
      <c r="E2127" s="15" t="str">
        <f t="shared" si="362"/>
        <v>F003</v>
      </c>
      <c r="F2127" s="15" t="str">
        <f t="shared" si="352"/>
        <v>2030</v>
      </c>
      <c r="G2127" s="15" t="str">
        <f t="shared" si="353"/>
        <v>3-2</v>
      </c>
      <c r="H2127" s="5" t="s">
        <v>2575</v>
      </c>
      <c r="I2127" s="5">
        <f t="shared" si="354"/>
        <v>1</v>
      </c>
      <c r="J2127" s="5">
        <f t="shared" si="355"/>
        <v>2022</v>
      </c>
      <c r="K2127" s="5">
        <f t="shared" si="356"/>
        <v>5</v>
      </c>
      <c r="L2127" s="7">
        <f t="shared" si="357"/>
        <v>44566</v>
      </c>
      <c r="M2127" s="5" t="s">
        <v>2575</v>
      </c>
      <c r="R2127" s="5" t="s">
        <v>41</v>
      </c>
      <c r="S2127" s="5" t="s">
        <v>40</v>
      </c>
      <c r="T2127" s="5" t="s">
        <v>41</v>
      </c>
      <c r="U2127" s="5" t="s">
        <v>106</v>
      </c>
      <c r="V2127" s="5" t="str">
        <f t="shared" si="358"/>
        <v>casiano maco segundo baltazar</v>
      </c>
      <c r="W2127" s="5" t="str">
        <f t="shared" si="359"/>
        <v>CASIANO MACO SEGUNDO BALTAZAR</v>
      </c>
      <c r="X2127" s="5" t="str">
        <f t="shared" si="360"/>
        <v>Casiano Maco Segundo Baltazar</v>
      </c>
      <c r="Y2127" s="5">
        <v>10432479388</v>
      </c>
      <c r="Z2127" s="5" t="s">
        <v>34</v>
      </c>
      <c r="AA2127" s="5" t="s">
        <v>35</v>
      </c>
      <c r="AD2127" s="5" t="s">
        <v>36</v>
      </c>
      <c r="AE2127" s="5">
        <v>25.42</v>
      </c>
      <c r="AF2127" s="5">
        <v>0</v>
      </c>
      <c r="AG2127" s="5">
        <v>4.58</v>
      </c>
      <c r="AH2127" s="5">
        <f t="shared" si="361"/>
        <v>30</v>
      </c>
    </row>
    <row r="2128" spans="1:34" x14ac:dyDescent="0.25">
      <c r="A2128" s="5">
        <v>2113</v>
      </c>
      <c r="B2128" s="5" t="s">
        <v>55</v>
      </c>
      <c r="C2128" s="5" t="s">
        <v>30</v>
      </c>
      <c r="D2128" s="5" t="s">
        <v>2580</v>
      </c>
      <c r="E2128" s="15" t="str">
        <f t="shared" si="362"/>
        <v>B002</v>
      </c>
      <c r="F2128" s="15" t="str">
        <f t="shared" si="352"/>
        <v>15811</v>
      </c>
      <c r="G2128" s="15" t="str">
        <f t="shared" si="353"/>
        <v>2-1</v>
      </c>
      <c r="H2128" s="5" t="s">
        <v>2575</v>
      </c>
      <c r="I2128" s="5">
        <f t="shared" si="354"/>
        <v>1</v>
      </c>
      <c r="J2128" s="5">
        <f t="shared" si="355"/>
        <v>2022</v>
      </c>
      <c r="K2128" s="5">
        <f t="shared" si="356"/>
        <v>5</v>
      </c>
      <c r="L2128" s="7">
        <f t="shared" si="357"/>
        <v>44566</v>
      </c>
      <c r="M2128" s="5" t="s">
        <v>2575</v>
      </c>
      <c r="U2128" s="5" t="s">
        <v>33</v>
      </c>
      <c r="V2128" s="5" t="str">
        <f t="shared" si="358"/>
        <v>clientes - varios</v>
      </c>
      <c r="W2128" s="5" t="str">
        <f t="shared" si="359"/>
        <v>CLIENTES - VARIOS</v>
      </c>
      <c r="X2128" s="5" t="str">
        <f t="shared" si="360"/>
        <v>Clientes - Varios</v>
      </c>
      <c r="Y2128" s="5">
        <v>99999999</v>
      </c>
      <c r="Z2128" s="5" t="s">
        <v>34</v>
      </c>
      <c r="AA2128" s="5" t="s">
        <v>35</v>
      </c>
      <c r="AD2128" s="5" t="s">
        <v>36</v>
      </c>
      <c r="AE2128" s="5">
        <v>423.73</v>
      </c>
      <c r="AF2128" s="5">
        <v>0</v>
      </c>
      <c r="AG2128" s="5">
        <v>76.27</v>
      </c>
      <c r="AH2128" s="5">
        <f t="shared" si="361"/>
        <v>500</v>
      </c>
    </row>
    <row r="2129" spans="1:34" x14ac:dyDescent="0.25">
      <c r="A2129" s="5">
        <v>2114</v>
      </c>
      <c r="B2129" s="5" t="s">
        <v>55</v>
      </c>
      <c r="C2129" s="5" t="s">
        <v>30</v>
      </c>
      <c r="D2129" s="5" t="s">
        <v>2581</v>
      </c>
      <c r="E2129" s="15" t="str">
        <f t="shared" si="362"/>
        <v>B002</v>
      </c>
      <c r="F2129" s="15" t="str">
        <f t="shared" ref="F2129:F2192" si="363">IF(LEFT(RIGHT(D2129,5),1)="-",RIGHT(D2129,4),RIGHT(D2129,5))</f>
        <v>15810</v>
      </c>
      <c r="G2129" s="15" t="str">
        <f t="shared" ref="G2129:G2192" si="364">MID(D2129,4,3)</f>
        <v>2-1</v>
      </c>
      <c r="H2129" s="5" t="s">
        <v>2575</v>
      </c>
      <c r="I2129" s="5">
        <f t="shared" ref="I2129:I2192" si="365">MONTH(H2129)</f>
        <v>1</v>
      </c>
      <c r="J2129" s="5">
        <f t="shared" ref="J2129:J2192" si="366">YEAR(H2129)</f>
        <v>2022</v>
      </c>
      <c r="K2129" s="5">
        <f t="shared" ref="K2129:K2192" si="367">DAY(H2129)</f>
        <v>5</v>
      </c>
      <c r="L2129" s="7">
        <f t="shared" ref="L2129:L2192" si="368">DATE(J2129,I2129,K2129)</f>
        <v>44566</v>
      </c>
      <c r="M2129" s="5" t="s">
        <v>2575</v>
      </c>
      <c r="U2129" s="5" t="s">
        <v>33</v>
      </c>
      <c r="V2129" s="5" t="str">
        <f t="shared" ref="V2129:V2192" si="369">LOWER(U2129)</f>
        <v>clientes - varios</v>
      </c>
      <c r="W2129" s="5" t="str">
        <f t="shared" ref="W2129:W2192" si="370">UPPER(U2129)</f>
        <v>CLIENTES - VARIOS</v>
      </c>
      <c r="X2129" s="5" t="str">
        <f t="shared" ref="X2129:X2192" si="371">PROPER(W2129)</f>
        <v>Clientes - Varios</v>
      </c>
      <c r="Y2129" s="5">
        <v>99999999</v>
      </c>
      <c r="Z2129" s="5" t="s">
        <v>34</v>
      </c>
      <c r="AA2129" s="5" t="s">
        <v>35</v>
      </c>
      <c r="AD2129" s="5" t="s">
        <v>36</v>
      </c>
      <c r="AE2129" s="5">
        <v>127.12</v>
      </c>
      <c r="AF2129" s="5">
        <v>0</v>
      </c>
      <c r="AG2129" s="5">
        <v>22.88</v>
      </c>
      <c r="AH2129" s="5">
        <f t="shared" ref="AH2129:AH2192" si="372">AE2129+AG2129</f>
        <v>150</v>
      </c>
    </row>
    <row r="2130" spans="1:34" x14ac:dyDescent="0.25">
      <c r="A2130" s="5">
        <v>2115</v>
      </c>
      <c r="B2130" s="5" t="s">
        <v>55</v>
      </c>
      <c r="C2130" s="5" t="s">
        <v>30</v>
      </c>
      <c r="D2130" s="5" t="s">
        <v>2582</v>
      </c>
      <c r="E2130" s="15" t="str">
        <f t="shared" ref="E2130:E2193" si="373">LEFT(D2130,4)</f>
        <v>B002</v>
      </c>
      <c r="F2130" s="15" t="str">
        <f t="shared" si="363"/>
        <v>15809</v>
      </c>
      <c r="G2130" s="15" t="str">
        <f t="shared" si="364"/>
        <v>2-1</v>
      </c>
      <c r="H2130" s="5" t="s">
        <v>2575</v>
      </c>
      <c r="I2130" s="5">
        <f t="shared" si="365"/>
        <v>1</v>
      </c>
      <c r="J2130" s="5">
        <f t="shared" si="366"/>
        <v>2022</v>
      </c>
      <c r="K2130" s="5">
        <f t="shared" si="367"/>
        <v>5</v>
      </c>
      <c r="L2130" s="7">
        <f t="shared" si="368"/>
        <v>44566</v>
      </c>
      <c r="M2130" s="5" t="s">
        <v>2575</v>
      </c>
      <c r="U2130" s="5" t="s">
        <v>33</v>
      </c>
      <c r="V2130" s="5" t="str">
        <f t="shared" si="369"/>
        <v>clientes - varios</v>
      </c>
      <c r="W2130" s="5" t="str">
        <f t="shared" si="370"/>
        <v>CLIENTES - VARIOS</v>
      </c>
      <c r="X2130" s="5" t="str">
        <f t="shared" si="371"/>
        <v>Clientes - Varios</v>
      </c>
      <c r="Y2130" s="5">
        <v>99999999</v>
      </c>
      <c r="Z2130" s="5" t="s">
        <v>34</v>
      </c>
      <c r="AA2130" s="5" t="s">
        <v>35</v>
      </c>
      <c r="AD2130" s="5" t="s">
        <v>36</v>
      </c>
      <c r="AE2130" s="5">
        <v>31.78</v>
      </c>
      <c r="AF2130" s="5">
        <v>0</v>
      </c>
      <c r="AG2130" s="5">
        <v>5.72</v>
      </c>
      <c r="AH2130" s="5">
        <f t="shared" si="372"/>
        <v>37.5</v>
      </c>
    </row>
    <row r="2131" spans="1:34" x14ac:dyDescent="0.25">
      <c r="A2131" s="5">
        <v>2116</v>
      </c>
      <c r="B2131" s="5" t="s">
        <v>55</v>
      </c>
      <c r="C2131" s="5" t="s">
        <v>30</v>
      </c>
      <c r="D2131" s="5" t="s">
        <v>2583</v>
      </c>
      <c r="E2131" s="15" t="str">
        <f t="shared" si="373"/>
        <v>B002</v>
      </c>
      <c r="F2131" s="15" t="str">
        <f t="shared" si="363"/>
        <v>15808</v>
      </c>
      <c r="G2131" s="15" t="str">
        <f t="shared" si="364"/>
        <v>2-1</v>
      </c>
      <c r="H2131" s="5" t="s">
        <v>2575</v>
      </c>
      <c r="I2131" s="5">
        <f t="shared" si="365"/>
        <v>1</v>
      </c>
      <c r="J2131" s="5">
        <f t="shared" si="366"/>
        <v>2022</v>
      </c>
      <c r="K2131" s="5">
        <f t="shared" si="367"/>
        <v>5</v>
      </c>
      <c r="L2131" s="7">
        <f t="shared" si="368"/>
        <v>44566</v>
      </c>
      <c r="M2131" s="5" t="s">
        <v>2575</v>
      </c>
      <c r="U2131" s="5" t="s">
        <v>33</v>
      </c>
      <c r="V2131" s="5" t="str">
        <f t="shared" si="369"/>
        <v>clientes - varios</v>
      </c>
      <c r="W2131" s="5" t="str">
        <f t="shared" si="370"/>
        <v>CLIENTES - VARIOS</v>
      </c>
      <c r="X2131" s="5" t="str">
        <f t="shared" si="371"/>
        <v>Clientes - Varios</v>
      </c>
      <c r="Y2131" s="5">
        <v>99999999</v>
      </c>
      <c r="Z2131" s="5" t="s">
        <v>34</v>
      </c>
      <c r="AA2131" s="5" t="s">
        <v>35</v>
      </c>
      <c r="AD2131" s="5" t="s">
        <v>36</v>
      </c>
      <c r="AE2131" s="5">
        <v>296.61</v>
      </c>
      <c r="AF2131" s="5">
        <v>0</v>
      </c>
      <c r="AG2131" s="5">
        <v>53.39</v>
      </c>
      <c r="AH2131" s="5">
        <f t="shared" si="372"/>
        <v>350</v>
      </c>
    </row>
    <row r="2132" spans="1:34" x14ac:dyDescent="0.25">
      <c r="A2132" s="5">
        <v>2117</v>
      </c>
      <c r="B2132" s="5" t="s">
        <v>55</v>
      </c>
      <c r="C2132" s="5" t="s">
        <v>30</v>
      </c>
      <c r="D2132" s="5" t="s">
        <v>2584</v>
      </c>
      <c r="E2132" s="15" t="str">
        <f t="shared" si="373"/>
        <v>B002</v>
      </c>
      <c r="F2132" s="15" t="str">
        <f t="shared" si="363"/>
        <v>15807</v>
      </c>
      <c r="G2132" s="15" t="str">
        <f t="shared" si="364"/>
        <v>2-1</v>
      </c>
      <c r="H2132" s="5" t="s">
        <v>2575</v>
      </c>
      <c r="I2132" s="5">
        <f t="shared" si="365"/>
        <v>1</v>
      </c>
      <c r="J2132" s="5">
        <f t="shared" si="366"/>
        <v>2022</v>
      </c>
      <c r="K2132" s="5">
        <f t="shared" si="367"/>
        <v>5</v>
      </c>
      <c r="L2132" s="7">
        <f t="shared" si="368"/>
        <v>44566</v>
      </c>
      <c r="M2132" s="5" t="s">
        <v>2575</v>
      </c>
      <c r="U2132" s="5" t="s">
        <v>33</v>
      </c>
      <c r="V2132" s="5" t="str">
        <f t="shared" si="369"/>
        <v>clientes - varios</v>
      </c>
      <c r="W2132" s="5" t="str">
        <f t="shared" si="370"/>
        <v>CLIENTES - VARIOS</v>
      </c>
      <c r="X2132" s="5" t="str">
        <f t="shared" si="371"/>
        <v>Clientes - Varios</v>
      </c>
      <c r="Y2132" s="5">
        <v>99999999</v>
      </c>
      <c r="Z2132" s="5" t="s">
        <v>34</v>
      </c>
      <c r="AA2132" s="5" t="s">
        <v>35</v>
      </c>
      <c r="AD2132" s="5" t="s">
        <v>36</v>
      </c>
      <c r="AE2132" s="5">
        <v>16.95</v>
      </c>
      <c r="AF2132" s="5">
        <v>0</v>
      </c>
      <c r="AG2132" s="5">
        <v>3.05</v>
      </c>
      <c r="AH2132" s="5">
        <f t="shared" si="372"/>
        <v>20</v>
      </c>
    </row>
    <row r="2133" spans="1:34" x14ac:dyDescent="0.25">
      <c r="A2133" s="5">
        <v>2118</v>
      </c>
      <c r="B2133" s="5" t="s">
        <v>49</v>
      </c>
      <c r="C2133" s="5" t="s">
        <v>30</v>
      </c>
      <c r="D2133" s="5" t="s">
        <v>2585</v>
      </c>
      <c r="E2133" s="15" t="str">
        <f t="shared" si="373"/>
        <v>B003</v>
      </c>
      <c r="F2133" s="15" t="str">
        <f t="shared" si="363"/>
        <v>12259</v>
      </c>
      <c r="G2133" s="15" t="str">
        <f t="shared" si="364"/>
        <v>3-1</v>
      </c>
      <c r="H2133" s="5" t="s">
        <v>2575</v>
      </c>
      <c r="I2133" s="5">
        <f t="shared" si="365"/>
        <v>1</v>
      </c>
      <c r="J2133" s="5">
        <f t="shared" si="366"/>
        <v>2022</v>
      </c>
      <c r="K2133" s="5">
        <f t="shared" si="367"/>
        <v>5</v>
      </c>
      <c r="L2133" s="7">
        <f t="shared" si="368"/>
        <v>44566</v>
      </c>
      <c r="M2133" s="5" t="s">
        <v>2575</v>
      </c>
      <c r="U2133" s="5" t="s">
        <v>33</v>
      </c>
      <c r="V2133" s="5" t="str">
        <f t="shared" si="369"/>
        <v>clientes - varios</v>
      </c>
      <c r="W2133" s="5" t="str">
        <f t="shared" si="370"/>
        <v>CLIENTES - VARIOS</v>
      </c>
      <c r="X2133" s="5" t="str">
        <f t="shared" si="371"/>
        <v>Clientes - Varios</v>
      </c>
      <c r="Y2133" s="5">
        <v>99999999</v>
      </c>
      <c r="Z2133" s="5" t="s">
        <v>34</v>
      </c>
      <c r="AA2133" s="5" t="s">
        <v>35</v>
      </c>
      <c r="AD2133" s="5" t="s">
        <v>36</v>
      </c>
      <c r="AE2133" s="5">
        <v>38.14</v>
      </c>
      <c r="AF2133" s="5">
        <v>0</v>
      </c>
      <c r="AG2133" s="5">
        <v>6.86</v>
      </c>
      <c r="AH2133" s="5">
        <f t="shared" si="372"/>
        <v>45</v>
      </c>
    </row>
    <row r="2134" spans="1:34" x14ac:dyDescent="0.25">
      <c r="A2134" s="5">
        <v>2119</v>
      </c>
      <c r="B2134" s="5" t="s">
        <v>55</v>
      </c>
      <c r="C2134" s="5" t="s">
        <v>30</v>
      </c>
      <c r="D2134" s="5" t="s">
        <v>2586</v>
      </c>
      <c r="E2134" s="15" t="str">
        <f t="shared" si="373"/>
        <v>B002</v>
      </c>
      <c r="F2134" s="15" t="str">
        <f t="shared" si="363"/>
        <v>15806</v>
      </c>
      <c r="G2134" s="15" t="str">
        <f t="shared" si="364"/>
        <v>2-1</v>
      </c>
      <c r="H2134" s="5" t="s">
        <v>2575</v>
      </c>
      <c r="I2134" s="5">
        <f t="shared" si="365"/>
        <v>1</v>
      </c>
      <c r="J2134" s="5">
        <f t="shared" si="366"/>
        <v>2022</v>
      </c>
      <c r="K2134" s="5">
        <f t="shared" si="367"/>
        <v>5</v>
      </c>
      <c r="L2134" s="7">
        <f t="shared" si="368"/>
        <v>44566</v>
      </c>
      <c r="M2134" s="5" t="s">
        <v>2575</v>
      </c>
      <c r="U2134" s="5" t="s">
        <v>33</v>
      </c>
      <c r="V2134" s="5" t="str">
        <f t="shared" si="369"/>
        <v>clientes - varios</v>
      </c>
      <c r="W2134" s="5" t="str">
        <f t="shared" si="370"/>
        <v>CLIENTES - VARIOS</v>
      </c>
      <c r="X2134" s="5" t="str">
        <f t="shared" si="371"/>
        <v>Clientes - Varios</v>
      </c>
      <c r="Y2134" s="5">
        <v>99999999</v>
      </c>
      <c r="Z2134" s="5" t="s">
        <v>34</v>
      </c>
      <c r="AA2134" s="5" t="s">
        <v>35</v>
      </c>
      <c r="AD2134" s="5" t="s">
        <v>36</v>
      </c>
      <c r="AE2134" s="5">
        <v>254.24</v>
      </c>
      <c r="AF2134" s="5">
        <v>0</v>
      </c>
      <c r="AG2134" s="5">
        <v>45.76</v>
      </c>
      <c r="AH2134" s="5">
        <f t="shared" si="372"/>
        <v>300</v>
      </c>
    </row>
    <row r="2135" spans="1:34" x14ac:dyDescent="0.25">
      <c r="A2135" s="5">
        <v>2120</v>
      </c>
      <c r="B2135" s="5" t="s">
        <v>55</v>
      </c>
      <c r="C2135" s="5" t="s">
        <v>30</v>
      </c>
      <c r="D2135" s="5" t="s">
        <v>2587</v>
      </c>
      <c r="E2135" s="15" t="str">
        <f t="shared" si="373"/>
        <v>B002</v>
      </c>
      <c r="F2135" s="15" t="str">
        <f t="shared" si="363"/>
        <v>15805</v>
      </c>
      <c r="G2135" s="15" t="str">
        <f t="shared" si="364"/>
        <v>2-1</v>
      </c>
      <c r="H2135" s="5" t="s">
        <v>2575</v>
      </c>
      <c r="I2135" s="5">
        <f t="shared" si="365"/>
        <v>1</v>
      </c>
      <c r="J2135" s="5">
        <f t="shared" si="366"/>
        <v>2022</v>
      </c>
      <c r="K2135" s="5">
        <f t="shared" si="367"/>
        <v>5</v>
      </c>
      <c r="L2135" s="7">
        <f t="shared" si="368"/>
        <v>44566</v>
      </c>
      <c r="M2135" s="5" t="s">
        <v>2575</v>
      </c>
      <c r="U2135" s="5" t="s">
        <v>33</v>
      </c>
      <c r="V2135" s="5" t="str">
        <f t="shared" si="369"/>
        <v>clientes - varios</v>
      </c>
      <c r="W2135" s="5" t="str">
        <f t="shared" si="370"/>
        <v>CLIENTES - VARIOS</v>
      </c>
      <c r="X2135" s="5" t="str">
        <f t="shared" si="371"/>
        <v>Clientes - Varios</v>
      </c>
      <c r="Y2135" s="5">
        <v>99999999</v>
      </c>
      <c r="Z2135" s="5" t="s">
        <v>34</v>
      </c>
      <c r="AA2135" s="5" t="s">
        <v>35</v>
      </c>
      <c r="AD2135" s="5" t="s">
        <v>36</v>
      </c>
      <c r="AE2135" s="5">
        <v>169.49</v>
      </c>
      <c r="AF2135" s="5">
        <v>0</v>
      </c>
      <c r="AG2135" s="5">
        <v>30.51</v>
      </c>
      <c r="AH2135" s="5">
        <f t="shared" si="372"/>
        <v>200</v>
      </c>
    </row>
    <row r="2136" spans="1:34" x14ac:dyDescent="0.25">
      <c r="A2136" s="5">
        <v>2121</v>
      </c>
      <c r="B2136" s="5" t="s">
        <v>55</v>
      </c>
      <c r="C2136" s="5" t="s">
        <v>30</v>
      </c>
      <c r="D2136" s="5" t="s">
        <v>2588</v>
      </c>
      <c r="E2136" s="15" t="str">
        <f t="shared" si="373"/>
        <v>B002</v>
      </c>
      <c r="F2136" s="15" t="str">
        <f t="shared" si="363"/>
        <v>15804</v>
      </c>
      <c r="G2136" s="15" t="str">
        <f t="shared" si="364"/>
        <v>2-1</v>
      </c>
      <c r="H2136" s="5" t="s">
        <v>2575</v>
      </c>
      <c r="I2136" s="5">
        <f t="shared" si="365"/>
        <v>1</v>
      </c>
      <c r="J2136" s="5">
        <f t="shared" si="366"/>
        <v>2022</v>
      </c>
      <c r="K2136" s="5">
        <f t="shared" si="367"/>
        <v>5</v>
      </c>
      <c r="L2136" s="7">
        <f t="shared" si="368"/>
        <v>44566</v>
      </c>
      <c r="M2136" s="5" t="s">
        <v>2575</v>
      </c>
      <c r="U2136" s="5" t="s">
        <v>33</v>
      </c>
      <c r="V2136" s="5" t="str">
        <f t="shared" si="369"/>
        <v>clientes - varios</v>
      </c>
      <c r="W2136" s="5" t="str">
        <f t="shared" si="370"/>
        <v>CLIENTES - VARIOS</v>
      </c>
      <c r="X2136" s="5" t="str">
        <f t="shared" si="371"/>
        <v>Clientes - Varios</v>
      </c>
      <c r="Y2136" s="5">
        <v>99999999</v>
      </c>
      <c r="Z2136" s="5" t="s">
        <v>34</v>
      </c>
      <c r="AA2136" s="5" t="s">
        <v>35</v>
      </c>
      <c r="AD2136" s="5" t="s">
        <v>36</v>
      </c>
      <c r="AE2136" s="5">
        <v>211.86</v>
      </c>
      <c r="AF2136" s="5">
        <v>0</v>
      </c>
      <c r="AG2136" s="5">
        <v>38.14</v>
      </c>
      <c r="AH2136" s="5">
        <f t="shared" si="372"/>
        <v>250</v>
      </c>
    </row>
    <row r="2137" spans="1:34" x14ac:dyDescent="0.25">
      <c r="A2137" s="5">
        <v>2122</v>
      </c>
      <c r="B2137" s="5" t="s">
        <v>55</v>
      </c>
      <c r="C2137" s="5" t="s">
        <v>30</v>
      </c>
      <c r="D2137" s="5" t="s">
        <v>2589</v>
      </c>
      <c r="E2137" s="15" t="str">
        <f t="shared" si="373"/>
        <v>B002</v>
      </c>
      <c r="F2137" s="15" t="str">
        <f t="shared" si="363"/>
        <v>15803</v>
      </c>
      <c r="G2137" s="15" t="str">
        <f t="shared" si="364"/>
        <v>2-1</v>
      </c>
      <c r="H2137" s="5" t="s">
        <v>2575</v>
      </c>
      <c r="I2137" s="5">
        <f t="shared" si="365"/>
        <v>1</v>
      </c>
      <c r="J2137" s="5">
        <f t="shared" si="366"/>
        <v>2022</v>
      </c>
      <c r="K2137" s="5">
        <f t="shared" si="367"/>
        <v>5</v>
      </c>
      <c r="L2137" s="7">
        <f t="shared" si="368"/>
        <v>44566</v>
      </c>
      <c r="M2137" s="5" t="s">
        <v>2575</v>
      </c>
      <c r="U2137" s="5" t="s">
        <v>33</v>
      </c>
      <c r="V2137" s="5" t="str">
        <f t="shared" si="369"/>
        <v>clientes - varios</v>
      </c>
      <c r="W2137" s="5" t="str">
        <f t="shared" si="370"/>
        <v>CLIENTES - VARIOS</v>
      </c>
      <c r="X2137" s="5" t="str">
        <f t="shared" si="371"/>
        <v>Clientes - Varios</v>
      </c>
      <c r="Y2137" s="5">
        <v>99999999</v>
      </c>
      <c r="Z2137" s="5" t="s">
        <v>34</v>
      </c>
      <c r="AA2137" s="5" t="s">
        <v>35</v>
      </c>
      <c r="AD2137" s="5" t="s">
        <v>36</v>
      </c>
      <c r="AE2137" s="5">
        <v>211.86</v>
      </c>
      <c r="AF2137" s="5">
        <v>0</v>
      </c>
      <c r="AG2137" s="5">
        <v>38.14</v>
      </c>
      <c r="AH2137" s="5">
        <f t="shared" si="372"/>
        <v>250</v>
      </c>
    </row>
    <row r="2138" spans="1:34" x14ac:dyDescent="0.25">
      <c r="A2138" s="5">
        <v>2123</v>
      </c>
      <c r="B2138" s="5" t="s">
        <v>55</v>
      </c>
      <c r="C2138" s="5" t="s">
        <v>30</v>
      </c>
      <c r="D2138" s="5" t="s">
        <v>2590</v>
      </c>
      <c r="E2138" s="15" t="str">
        <f t="shared" si="373"/>
        <v>B002</v>
      </c>
      <c r="F2138" s="15" t="str">
        <f t="shared" si="363"/>
        <v>15802</v>
      </c>
      <c r="G2138" s="15" t="str">
        <f t="shared" si="364"/>
        <v>2-1</v>
      </c>
      <c r="H2138" s="5" t="s">
        <v>2575</v>
      </c>
      <c r="I2138" s="5">
        <f t="shared" si="365"/>
        <v>1</v>
      </c>
      <c r="J2138" s="5">
        <f t="shared" si="366"/>
        <v>2022</v>
      </c>
      <c r="K2138" s="5">
        <f t="shared" si="367"/>
        <v>5</v>
      </c>
      <c r="L2138" s="7">
        <f t="shared" si="368"/>
        <v>44566</v>
      </c>
      <c r="M2138" s="5" t="s">
        <v>2575</v>
      </c>
      <c r="U2138" s="5" t="s">
        <v>33</v>
      </c>
      <c r="V2138" s="5" t="str">
        <f t="shared" si="369"/>
        <v>clientes - varios</v>
      </c>
      <c r="W2138" s="5" t="str">
        <f t="shared" si="370"/>
        <v>CLIENTES - VARIOS</v>
      </c>
      <c r="X2138" s="5" t="str">
        <f t="shared" si="371"/>
        <v>Clientes - Varios</v>
      </c>
      <c r="Y2138" s="5">
        <v>99999999</v>
      </c>
      <c r="Z2138" s="5" t="s">
        <v>34</v>
      </c>
      <c r="AA2138" s="5" t="s">
        <v>35</v>
      </c>
      <c r="AD2138" s="5" t="s">
        <v>36</v>
      </c>
      <c r="AE2138" s="5">
        <v>423.73</v>
      </c>
      <c r="AF2138" s="5">
        <v>0</v>
      </c>
      <c r="AG2138" s="5">
        <v>76.27</v>
      </c>
      <c r="AH2138" s="5">
        <f t="shared" si="372"/>
        <v>500</v>
      </c>
    </row>
    <row r="2139" spans="1:34" x14ac:dyDescent="0.25">
      <c r="A2139" s="5">
        <v>2124</v>
      </c>
      <c r="B2139" s="5" t="s">
        <v>55</v>
      </c>
      <c r="C2139" s="5" t="s">
        <v>30</v>
      </c>
      <c r="D2139" s="5" t="s">
        <v>2591</v>
      </c>
      <c r="E2139" s="15" t="str">
        <f t="shared" si="373"/>
        <v>B002</v>
      </c>
      <c r="F2139" s="15" t="str">
        <f t="shared" si="363"/>
        <v>15801</v>
      </c>
      <c r="G2139" s="15" t="str">
        <f t="shared" si="364"/>
        <v>2-1</v>
      </c>
      <c r="H2139" s="5" t="s">
        <v>2575</v>
      </c>
      <c r="I2139" s="5">
        <f t="shared" si="365"/>
        <v>1</v>
      </c>
      <c r="J2139" s="5">
        <f t="shared" si="366"/>
        <v>2022</v>
      </c>
      <c r="K2139" s="5">
        <f t="shared" si="367"/>
        <v>5</v>
      </c>
      <c r="L2139" s="7">
        <f t="shared" si="368"/>
        <v>44566</v>
      </c>
      <c r="M2139" s="5" t="s">
        <v>2575</v>
      </c>
      <c r="U2139" s="5" t="s">
        <v>33</v>
      </c>
      <c r="V2139" s="5" t="str">
        <f t="shared" si="369"/>
        <v>clientes - varios</v>
      </c>
      <c r="W2139" s="5" t="str">
        <f t="shared" si="370"/>
        <v>CLIENTES - VARIOS</v>
      </c>
      <c r="X2139" s="5" t="str">
        <f t="shared" si="371"/>
        <v>Clientes - Varios</v>
      </c>
      <c r="Y2139" s="5">
        <v>99999999</v>
      </c>
      <c r="Z2139" s="5" t="s">
        <v>34</v>
      </c>
      <c r="AA2139" s="5" t="s">
        <v>35</v>
      </c>
      <c r="AD2139" s="5" t="s">
        <v>36</v>
      </c>
      <c r="AE2139" s="5">
        <v>423.73</v>
      </c>
      <c r="AF2139" s="5">
        <v>0</v>
      </c>
      <c r="AG2139" s="5">
        <v>76.27</v>
      </c>
      <c r="AH2139" s="5">
        <f t="shared" si="372"/>
        <v>500</v>
      </c>
    </row>
    <row r="2140" spans="1:34" x14ac:dyDescent="0.25">
      <c r="A2140" s="5">
        <v>2125</v>
      </c>
      <c r="B2140" s="5" t="s">
        <v>49</v>
      </c>
      <c r="C2140" s="5" t="s">
        <v>30</v>
      </c>
      <c r="D2140" s="5" t="s">
        <v>2592</v>
      </c>
      <c r="E2140" s="15" t="str">
        <f t="shared" si="373"/>
        <v>B003</v>
      </c>
      <c r="F2140" s="15" t="str">
        <f t="shared" si="363"/>
        <v>12258</v>
      </c>
      <c r="G2140" s="15" t="str">
        <f t="shared" si="364"/>
        <v>3-1</v>
      </c>
      <c r="H2140" s="5" t="s">
        <v>2575</v>
      </c>
      <c r="I2140" s="5">
        <f t="shared" si="365"/>
        <v>1</v>
      </c>
      <c r="J2140" s="5">
        <f t="shared" si="366"/>
        <v>2022</v>
      </c>
      <c r="K2140" s="5">
        <f t="shared" si="367"/>
        <v>5</v>
      </c>
      <c r="L2140" s="7">
        <f t="shared" si="368"/>
        <v>44566</v>
      </c>
      <c r="M2140" s="5" t="s">
        <v>2575</v>
      </c>
      <c r="U2140" s="5" t="s">
        <v>33</v>
      </c>
      <c r="V2140" s="5" t="str">
        <f t="shared" si="369"/>
        <v>clientes - varios</v>
      </c>
      <c r="W2140" s="5" t="str">
        <f t="shared" si="370"/>
        <v>CLIENTES - VARIOS</v>
      </c>
      <c r="X2140" s="5" t="str">
        <f t="shared" si="371"/>
        <v>Clientes - Varios</v>
      </c>
      <c r="Y2140" s="5">
        <v>99999999</v>
      </c>
      <c r="Z2140" s="5" t="s">
        <v>34</v>
      </c>
      <c r="AA2140" s="5" t="s">
        <v>35</v>
      </c>
      <c r="AD2140" s="5" t="s">
        <v>36</v>
      </c>
      <c r="AE2140" s="5">
        <v>84.75</v>
      </c>
      <c r="AF2140" s="5">
        <v>0</v>
      </c>
      <c r="AG2140" s="5">
        <v>15.25</v>
      </c>
      <c r="AH2140" s="5">
        <f t="shared" si="372"/>
        <v>100</v>
      </c>
    </row>
    <row r="2141" spans="1:34" x14ac:dyDescent="0.25">
      <c r="A2141" s="5">
        <v>2126</v>
      </c>
      <c r="B2141" s="5" t="s">
        <v>49</v>
      </c>
      <c r="C2141" s="5" t="s">
        <v>30</v>
      </c>
      <c r="D2141" s="5" t="s">
        <v>2593</v>
      </c>
      <c r="E2141" s="15" t="str">
        <f t="shared" si="373"/>
        <v>B003</v>
      </c>
      <c r="F2141" s="15" t="str">
        <f t="shared" si="363"/>
        <v>12257</v>
      </c>
      <c r="G2141" s="15" t="str">
        <f t="shared" si="364"/>
        <v>3-1</v>
      </c>
      <c r="H2141" s="5" t="s">
        <v>2575</v>
      </c>
      <c r="I2141" s="5">
        <f t="shared" si="365"/>
        <v>1</v>
      </c>
      <c r="J2141" s="5">
        <f t="shared" si="366"/>
        <v>2022</v>
      </c>
      <c r="K2141" s="5">
        <f t="shared" si="367"/>
        <v>5</v>
      </c>
      <c r="L2141" s="7">
        <f t="shared" si="368"/>
        <v>44566</v>
      </c>
      <c r="M2141" s="5" t="s">
        <v>2575</v>
      </c>
      <c r="U2141" s="5" t="s">
        <v>33</v>
      </c>
      <c r="V2141" s="5" t="str">
        <f t="shared" si="369"/>
        <v>clientes - varios</v>
      </c>
      <c r="W2141" s="5" t="str">
        <f t="shared" si="370"/>
        <v>CLIENTES - VARIOS</v>
      </c>
      <c r="X2141" s="5" t="str">
        <f t="shared" si="371"/>
        <v>Clientes - Varios</v>
      </c>
      <c r="Y2141" s="5">
        <v>99999999</v>
      </c>
      <c r="Z2141" s="5" t="s">
        <v>34</v>
      </c>
      <c r="AA2141" s="5" t="s">
        <v>35</v>
      </c>
      <c r="AD2141" s="5" t="s">
        <v>36</v>
      </c>
      <c r="AE2141" s="5">
        <v>23.73</v>
      </c>
      <c r="AF2141" s="5">
        <v>0</v>
      </c>
      <c r="AG2141" s="5">
        <v>4.2699999999999996</v>
      </c>
      <c r="AH2141" s="5">
        <f t="shared" si="372"/>
        <v>28</v>
      </c>
    </row>
    <row r="2142" spans="1:34" x14ac:dyDescent="0.25">
      <c r="A2142" s="5">
        <v>2127</v>
      </c>
      <c r="B2142" s="5" t="s">
        <v>29</v>
      </c>
      <c r="C2142" s="5" t="s">
        <v>38</v>
      </c>
      <c r="D2142" s="5" t="s">
        <v>2594</v>
      </c>
      <c r="E2142" s="15" t="str">
        <f t="shared" si="373"/>
        <v>F001</v>
      </c>
      <c r="F2142" s="15" t="str">
        <f t="shared" si="363"/>
        <v>8028</v>
      </c>
      <c r="G2142" s="15" t="str">
        <f t="shared" si="364"/>
        <v>1-8</v>
      </c>
      <c r="H2142" s="5" t="s">
        <v>2575</v>
      </c>
      <c r="I2142" s="5">
        <f t="shared" si="365"/>
        <v>1</v>
      </c>
      <c r="J2142" s="5">
        <f t="shared" si="366"/>
        <v>2022</v>
      </c>
      <c r="K2142" s="5">
        <f t="shared" si="367"/>
        <v>5</v>
      </c>
      <c r="L2142" s="7">
        <f t="shared" si="368"/>
        <v>44566</v>
      </c>
      <c r="M2142" s="5" t="s">
        <v>2575</v>
      </c>
      <c r="R2142" s="5" t="s">
        <v>736</v>
      </c>
      <c r="S2142" s="5" t="s">
        <v>737</v>
      </c>
      <c r="T2142" s="5" t="s">
        <v>736</v>
      </c>
      <c r="U2142" s="5" t="s">
        <v>2253</v>
      </c>
      <c r="V2142" s="5" t="str">
        <f t="shared" si="369"/>
        <v>constructora alcazar s.a.c.</v>
      </c>
      <c r="W2142" s="5" t="str">
        <f t="shared" si="370"/>
        <v>CONSTRUCTORA ALCAZAR S.A.C.</v>
      </c>
      <c r="X2142" s="5" t="str">
        <f t="shared" si="371"/>
        <v>Constructora Alcazar S.A.C.</v>
      </c>
      <c r="Y2142" s="5">
        <v>20559792196</v>
      </c>
      <c r="Z2142" s="5" t="s">
        <v>34</v>
      </c>
      <c r="AA2142" s="5" t="s">
        <v>35</v>
      </c>
      <c r="AD2142" s="5" t="s">
        <v>36</v>
      </c>
      <c r="AE2142" s="5">
        <v>42.37</v>
      </c>
      <c r="AF2142" s="5">
        <v>0</v>
      </c>
      <c r="AG2142" s="5">
        <v>7.63</v>
      </c>
      <c r="AH2142" s="5">
        <f t="shared" si="372"/>
        <v>50</v>
      </c>
    </row>
    <row r="2143" spans="1:34" x14ac:dyDescent="0.25">
      <c r="A2143" s="5">
        <v>2128</v>
      </c>
      <c r="B2143" s="5" t="s">
        <v>29</v>
      </c>
      <c r="C2143" s="5" t="s">
        <v>38</v>
      </c>
      <c r="D2143" s="5" t="s">
        <v>2595</v>
      </c>
      <c r="E2143" s="15" t="str">
        <f t="shared" si="373"/>
        <v>F001</v>
      </c>
      <c r="F2143" s="15" t="str">
        <f t="shared" si="363"/>
        <v>8027</v>
      </c>
      <c r="G2143" s="15" t="str">
        <f t="shared" si="364"/>
        <v>1-8</v>
      </c>
      <c r="H2143" s="5" t="s">
        <v>2575</v>
      </c>
      <c r="I2143" s="5">
        <f t="shared" si="365"/>
        <v>1</v>
      </c>
      <c r="J2143" s="5">
        <f t="shared" si="366"/>
        <v>2022</v>
      </c>
      <c r="K2143" s="5">
        <f t="shared" si="367"/>
        <v>5</v>
      </c>
      <c r="L2143" s="7">
        <f t="shared" si="368"/>
        <v>44566</v>
      </c>
      <c r="M2143" s="5" t="s">
        <v>2575</v>
      </c>
      <c r="R2143" s="5" t="s">
        <v>219</v>
      </c>
      <c r="S2143" s="5" t="s">
        <v>61</v>
      </c>
      <c r="T2143" s="5" t="s">
        <v>219</v>
      </c>
      <c r="U2143" s="5" t="s">
        <v>1429</v>
      </c>
      <c r="V2143" s="5" t="str">
        <f t="shared" si="369"/>
        <v>maderera y representaciones san lorenzo s.a.c.</v>
      </c>
      <c r="W2143" s="5" t="str">
        <f t="shared" si="370"/>
        <v>MADERERA Y REPRESENTACIONES SAN LORENZO S.A.C.</v>
      </c>
      <c r="X2143" s="5" t="str">
        <f t="shared" si="371"/>
        <v>Maderera Y Representaciones San Lorenzo S.A.C.</v>
      </c>
      <c r="Y2143" s="5">
        <v>20605551832</v>
      </c>
      <c r="Z2143" s="5" t="s">
        <v>34</v>
      </c>
      <c r="AA2143" s="5" t="s">
        <v>35</v>
      </c>
      <c r="AD2143" s="5" t="s">
        <v>36</v>
      </c>
      <c r="AE2143" s="5">
        <v>338.98</v>
      </c>
      <c r="AF2143" s="5">
        <v>0</v>
      </c>
      <c r="AG2143" s="5">
        <v>61.02</v>
      </c>
      <c r="AH2143" s="5">
        <f t="shared" si="372"/>
        <v>400</v>
      </c>
    </row>
    <row r="2144" spans="1:34" x14ac:dyDescent="0.25">
      <c r="A2144" s="5">
        <v>2129</v>
      </c>
      <c r="B2144" s="5" t="s">
        <v>29</v>
      </c>
      <c r="C2144" s="5" t="s">
        <v>30</v>
      </c>
      <c r="D2144" s="5" t="s">
        <v>2596</v>
      </c>
      <c r="E2144" s="15" t="str">
        <f t="shared" si="373"/>
        <v>B001</v>
      </c>
      <c r="F2144" s="15" t="str">
        <f t="shared" si="363"/>
        <v>16758</v>
      </c>
      <c r="G2144" s="15" t="str">
        <f t="shared" si="364"/>
        <v>1-1</v>
      </c>
      <c r="H2144" s="5" t="s">
        <v>2575</v>
      </c>
      <c r="I2144" s="5">
        <f t="shared" si="365"/>
        <v>1</v>
      </c>
      <c r="J2144" s="5">
        <f t="shared" si="366"/>
        <v>2022</v>
      </c>
      <c r="K2144" s="5">
        <f t="shared" si="367"/>
        <v>5</v>
      </c>
      <c r="L2144" s="7">
        <f t="shared" si="368"/>
        <v>44566</v>
      </c>
      <c r="M2144" s="5" t="s">
        <v>2575</v>
      </c>
      <c r="U2144" s="5" t="s">
        <v>33</v>
      </c>
      <c r="V2144" s="5" t="str">
        <f t="shared" si="369"/>
        <v>clientes - varios</v>
      </c>
      <c r="W2144" s="5" t="str">
        <f t="shared" si="370"/>
        <v>CLIENTES - VARIOS</v>
      </c>
      <c r="X2144" s="5" t="str">
        <f t="shared" si="371"/>
        <v>Clientes - Varios</v>
      </c>
      <c r="Y2144" s="5">
        <v>99999999</v>
      </c>
      <c r="Z2144" s="5" t="s">
        <v>34</v>
      </c>
      <c r="AA2144" s="5" t="s">
        <v>35</v>
      </c>
      <c r="AD2144" s="5" t="s">
        <v>36</v>
      </c>
      <c r="AE2144" s="5">
        <v>127.12</v>
      </c>
      <c r="AF2144" s="5">
        <v>0</v>
      </c>
      <c r="AG2144" s="5">
        <v>22.88</v>
      </c>
      <c r="AH2144" s="5">
        <f t="shared" si="372"/>
        <v>150</v>
      </c>
    </row>
    <row r="2145" spans="1:34" x14ac:dyDescent="0.25">
      <c r="A2145" s="5">
        <v>2130</v>
      </c>
      <c r="B2145" s="5" t="s">
        <v>29</v>
      </c>
      <c r="C2145" s="5" t="s">
        <v>30</v>
      </c>
      <c r="D2145" s="5" t="s">
        <v>2597</v>
      </c>
      <c r="E2145" s="15" t="str">
        <f t="shared" si="373"/>
        <v>B001</v>
      </c>
      <c r="F2145" s="15" t="str">
        <f t="shared" si="363"/>
        <v>16757</v>
      </c>
      <c r="G2145" s="15" t="str">
        <f t="shared" si="364"/>
        <v>1-1</v>
      </c>
      <c r="H2145" s="5" t="s">
        <v>2575</v>
      </c>
      <c r="I2145" s="5">
        <f t="shared" si="365"/>
        <v>1</v>
      </c>
      <c r="J2145" s="5">
        <f t="shared" si="366"/>
        <v>2022</v>
      </c>
      <c r="K2145" s="5">
        <f t="shared" si="367"/>
        <v>5</v>
      </c>
      <c r="L2145" s="7">
        <f t="shared" si="368"/>
        <v>44566</v>
      </c>
      <c r="M2145" s="5" t="s">
        <v>2575</v>
      </c>
      <c r="U2145" s="5" t="s">
        <v>33</v>
      </c>
      <c r="V2145" s="5" t="str">
        <f t="shared" si="369"/>
        <v>clientes - varios</v>
      </c>
      <c r="W2145" s="5" t="str">
        <f t="shared" si="370"/>
        <v>CLIENTES - VARIOS</v>
      </c>
      <c r="X2145" s="5" t="str">
        <f t="shared" si="371"/>
        <v>Clientes - Varios</v>
      </c>
      <c r="Y2145" s="5">
        <v>99999999</v>
      </c>
      <c r="Z2145" s="5" t="s">
        <v>34</v>
      </c>
      <c r="AA2145" s="5" t="s">
        <v>35</v>
      </c>
      <c r="AD2145" s="5" t="s">
        <v>36</v>
      </c>
      <c r="AE2145" s="5">
        <v>42.37</v>
      </c>
      <c r="AF2145" s="5">
        <v>0</v>
      </c>
      <c r="AG2145" s="5">
        <v>7.63</v>
      </c>
      <c r="AH2145" s="5">
        <f t="shared" si="372"/>
        <v>50</v>
      </c>
    </row>
    <row r="2146" spans="1:34" x14ac:dyDescent="0.25">
      <c r="A2146" s="5">
        <v>2131</v>
      </c>
      <c r="B2146" s="5" t="s">
        <v>29</v>
      </c>
      <c r="C2146" s="5" t="s">
        <v>30</v>
      </c>
      <c r="D2146" s="5" t="s">
        <v>2598</v>
      </c>
      <c r="E2146" s="15" t="str">
        <f t="shared" si="373"/>
        <v>B001</v>
      </c>
      <c r="F2146" s="15" t="str">
        <f t="shared" si="363"/>
        <v>16756</v>
      </c>
      <c r="G2146" s="15" t="str">
        <f t="shared" si="364"/>
        <v>1-1</v>
      </c>
      <c r="H2146" s="5" t="s">
        <v>2575</v>
      </c>
      <c r="I2146" s="5">
        <f t="shared" si="365"/>
        <v>1</v>
      </c>
      <c r="J2146" s="5">
        <f t="shared" si="366"/>
        <v>2022</v>
      </c>
      <c r="K2146" s="5">
        <f t="shared" si="367"/>
        <v>5</v>
      </c>
      <c r="L2146" s="7">
        <f t="shared" si="368"/>
        <v>44566</v>
      </c>
      <c r="M2146" s="5" t="s">
        <v>2575</v>
      </c>
      <c r="U2146" s="5" t="s">
        <v>33</v>
      </c>
      <c r="V2146" s="5" t="str">
        <f t="shared" si="369"/>
        <v>clientes - varios</v>
      </c>
      <c r="W2146" s="5" t="str">
        <f t="shared" si="370"/>
        <v>CLIENTES - VARIOS</v>
      </c>
      <c r="X2146" s="5" t="str">
        <f t="shared" si="371"/>
        <v>Clientes - Varios</v>
      </c>
      <c r="Y2146" s="5">
        <v>99999999</v>
      </c>
      <c r="Z2146" s="5" t="s">
        <v>34</v>
      </c>
      <c r="AA2146" s="5" t="s">
        <v>35</v>
      </c>
      <c r="AD2146" s="5" t="s">
        <v>36</v>
      </c>
      <c r="AE2146" s="5">
        <v>127.12</v>
      </c>
      <c r="AF2146" s="5">
        <v>0</v>
      </c>
      <c r="AG2146" s="5">
        <v>22.88</v>
      </c>
      <c r="AH2146" s="5">
        <f t="shared" si="372"/>
        <v>150</v>
      </c>
    </row>
    <row r="2147" spans="1:34" x14ac:dyDescent="0.25">
      <c r="A2147" s="5">
        <v>2132</v>
      </c>
      <c r="B2147" s="5" t="s">
        <v>29</v>
      </c>
      <c r="C2147" s="5" t="s">
        <v>38</v>
      </c>
      <c r="D2147" s="5" t="s">
        <v>2599</v>
      </c>
      <c r="E2147" s="15" t="str">
        <f t="shared" si="373"/>
        <v>F001</v>
      </c>
      <c r="F2147" s="15" t="str">
        <f t="shared" si="363"/>
        <v>8026</v>
      </c>
      <c r="G2147" s="15" t="str">
        <f t="shared" si="364"/>
        <v>1-8</v>
      </c>
      <c r="H2147" s="5" t="s">
        <v>2575</v>
      </c>
      <c r="I2147" s="5">
        <f t="shared" si="365"/>
        <v>1</v>
      </c>
      <c r="J2147" s="5">
        <f t="shared" si="366"/>
        <v>2022</v>
      </c>
      <c r="K2147" s="5">
        <f t="shared" si="367"/>
        <v>5</v>
      </c>
      <c r="L2147" s="7">
        <f t="shared" si="368"/>
        <v>44566</v>
      </c>
      <c r="M2147" s="5" t="s">
        <v>2575</v>
      </c>
      <c r="R2147" s="5" t="s">
        <v>87</v>
      </c>
      <c r="S2147" s="5" t="s">
        <v>40</v>
      </c>
      <c r="T2147" s="5" t="s">
        <v>41</v>
      </c>
      <c r="U2147" s="5" t="s">
        <v>1125</v>
      </c>
      <c r="V2147" s="5" t="str">
        <f t="shared" si="369"/>
        <v>transportes jj bustamante s.r.l.</v>
      </c>
      <c r="W2147" s="5" t="str">
        <f t="shared" si="370"/>
        <v>TRANSPORTES JJ BUSTAMANTE S.R.L.</v>
      </c>
      <c r="X2147" s="5" t="str">
        <f t="shared" si="371"/>
        <v>Transportes Jj Bustamante S.R.L.</v>
      </c>
      <c r="Y2147" s="5">
        <v>20603488173</v>
      </c>
      <c r="Z2147" s="5" t="s">
        <v>34</v>
      </c>
      <c r="AA2147" s="5" t="s">
        <v>35</v>
      </c>
      <c r="AD2147" s="5" t="s">
        <v>36</v>
      </c>
      <c r="AE2147" s="5">
        <v>144.07</v>
      </c>
      <c r="AF2147" s="5">
        <v>0</v>
      </c>
      <c r="AG2147" s="5">
        <v>25.93</v>
      </c>
      <c r="AH2147" s="5">
        <f t="shared" si="372"/>
        <v>170</v>
      </c>
    </row>
    <row r="2148" spans="1:34" x14ac:dyDescent="0.25">
      <c r="A2148" s="5">
        <v>2133</v>
      </c>
      <c r="B2148" s="5" t="s">
        <v>29</v>
      </c>
      <c r="C2148" s="5" t="s">
        <v>38</v>
      </c>
      <c r="D2148" s="5" t="s">
        <v>2600</v>
      </c>
      <c r="E2148" s="15" t="str">
        <f t="shared" si="373"/>
        <v>F001</v>
      </c>
      <c r="F2148" s="15" t="str">
        <f t="shared" si="363"/>
        <v>8025</v>
      </c>
      <c r="G2148" s="15" t="str">
        <f t="shared" si="364"/>
        <v>1-8</v>
      </c>
      <c r="H2148" s="5" t="s">
        <v>2575</v>
      </c>
      <c r="I2148" s="5">
        <f t="shared" si="365"/>
        <v>1</v>
      </c>
      <c r="J2148" s="5">
        <f t="shared" si="366"/>
        <v>2022</v>
      </c>
      <c r="K2148" s="5">
        <f t="shared" si="367"/>
        <v>5</v>
      </c>
      <c r="L2148" s="7">
        <f t="shared" si="368"/>
        <v>44566</v>
      </c>
      <c r="M2148" s="5" t="s">
        <v>2575</v>
      </c>
      <c r="R2148" s="5" t="s">
        <v>395</v>
      </c>
      <c r="S2148" s="5" t="s">
        <v>168</v>
      </c>
      <c r="T2148" s="5" t="s">
        <v>169</v>
      </c>
      <c r="U2148" s="5" t="s">
        <v>396</v>
      </c>
      <c r="V2148" s="5" t="str">
        <f t="shared" si="369"/>
        <v>transportes pasamayo s r ltda</v>
      </c>
      <c r="W2148" s="5" t="str">
        <f t="shared" si="370"/>
        <v>TRANSPORTES PASAMAYO S R LTDA</v>
      </c>
      <c r="X2148" s="5" t="str">
        <f t="shared" si="371"/>
        <v>Transportes Pasamayo S R Ltda</v>
      </c>
      <c r="Y2148" s="5">
        <v>20225171719</v>
      </c>
      <c r="Z2148" s="5" t="s">
        <v>34</v>
      </c>
      <c r="AA2148" s="5" t="s">
        <v>35</v>
      </c>
      <c r="AD2148" s="5" t="s">
        <v>36</v>
      </c>
      <c r="AE2148" s="5">
        <v>152.54</v>
      </c>
      <c r="AF2148" s="5">
        <v>0</v>
      </c>
      <c r="AG2148" s="5">
        <v>27.46</v>
      </c>
      <c r="AH2148" s="5">
        <f t="shared" si="372"/>
        <v>180</v>
      </c>
    </row>
    <row r="2149" spans="1:34" x14ac:dyDescent="0.25">
      <c r="A2149" s="5">
        <v>2134</v>
      </c>
      <c r="B2149" s="5" t="s">
        <v>29</v>
      </c>
      <c r="C2149" s="5" t="s">
        <v>38</v>
      </c>
      <c r="D2149" s="5" t="s">
        <v>2601</v>
      </c>
      <c r="E2149" s="15" t="str">
        <f t="shared" si="373"/>
        <v>F001</v>
      </c>
      <c r="F2149" s="15" t="str">
        <f t="shared" si="363"/>
        <v>8024</v>
      </c>
      <c r="G2149" s="15" t="str">
        <f t="shared" si="364"/>
        <v>1-8</v>
      </c>
      <c r="H2149" s="5" t="s">
        <v>2575</v>
      </c>
      <c r="I2149" s="5">
        <f t="shared" si="365"/>
        <v>1</v>
      </c>
      <c r="J2149" s="5">
        <f t="shared" si="366"/>
        <v>2022</v>
      </c>
      <c r="K2149" s="5">
        <f t="shared" si="367"/>
        <v>5</v>
      </c>
      <c r="L2149" s="7">
        <f t="shared" si="368"/>
        <v>44566</v>
      </c>
      <c r="M2149" s="5" t="s">
        <v>2575</v>
      </c>
      <c r="R2149" s="5" t="s">
        <v>271</v>
      </c>
      <c r="S2149" s="5" t="s">
        <v>168</v>
      </c>
      <c r="T2149" s="5" t="s">
        <v>169</v>
      </c>
      <c r="U2149" s="5" t="s">
        <v>676</v>
      </c>
      <c r="V2149" s="5" t="str">
        <f t="shared" si="369"/>
        <v>benicorp s.a.c.</v>
      </c>
      <c r="W2149" s="5" t="str">
        <f t="shared" si="370"/>
        <v>BENICORP S.A.C.</v>
      </c>
      <c r="X2149" s="5" t="str">
        <f t="shared" si="371"/>
        <v>Benicorp S.A.C.</v>
      </c>
      <c r="Y2149" s="5">
        <v>20601152291</v>
      </c>
      <c r="Z2149" s="5" t="s">
        <v>34</v>
      </c>
      <c r="AA2149" s="5" t="s">
        <v>35</v>
      </c>
      <c r="AD2149" s="5" t="s">
        <v>36</v>
      </c>
      <c r="AE2149" s="5">
        <v>652.54</v>
      </c>
      <c r="AF2149" s="5">
        <v>0</v>
      </c>
      <c r="AG2149" s="5">
        <v>117.46</v>
      </c>
      <c r="AH2149" s="5">
        <f t="shared" si="372"/>
        <v>770</v>
      </c>
    </row>
    <row r="2150" spans="1:34" x14ac:dyDescent="0.25">
      <c r="A2150" s="5">
        <v>2135</v>
      </c>
      <c r="B2150" s="5" t="s">
        <v>29</v>
      </c>
      <c r="C2150" s="5" t="s">
        <v>38</v>
      </c>
      <c r="D2150" s="5" t="s">
        <v>2602</v>
      </c>
      <c r="E2150" s="15" t="str">
        <f t="shared" si="373"/>
        <v>F001</v>
      </c>
      <c r="F2150" s="15" t="str">
        <f t="shared" si="363"/>
        <v>8023</v>
      </c>
      <c r="G2150" s="15" t="str">
        <f t="shared" si="364"/>
        <v>1-8</v>
      </c>
      <c r="H2150" s="5" t="s">
        <v>2575</v>
      </c>
      <c r="I2150" s="5">
        <f t="shared" si="365"/>
        <v>1</v>
      </c>
      <c r="J2150" s="5">
        <f t="shared" si="366"/>
        <v>2022</v>
      </c>
      <c r="K2150" s="5">
        <f t="shared" si="367"/>
        <v>5</v>
      </c>
      <c r="L2150" s="7">
        <f t="shared" si="368"/>
        <v>44566</v>
      </c>
      <c r="M2150" s="5" t="s">
        <v>2575</v>
      </c>
      <c r="R2150" s="5" t="s">
        <v>46</v>
      </c>
      <c r="S2150" s="5" t="s">
        <v>40</v>
      </c>
      <c r="T2150" s="5" t="s">
        <v>41</v>
      </c>
      <c r="U2150" s="5" t="s">
        <v>2603</v>
      </c>
      <c r="V2150" s="5" t="str">
        <f t="shared" si="369"/>
        <v>davila ramos carlos alberto</v>
      </c>
      <c r="W2150" s="5" t="str">
        <f t="shared" si="370"/>
        <v>DAVILA RAMOS CARLOS ALBERTO</v>
      </c>
      <c r="X2150" s="5" t="str">
        <f t="shared" si="371"/>
        <v>Davila Ramos Carlos Alberto</v>
      </c>
      <c r="Y2150" s="5">
        <v>10174517849</v>
      </c>
      <c r="Z2150" s="5" t="s">
        <v>34</v>
      </c>
      <c r="AA2150" s="5" t="s">
        <v>35</v>
      </c>
      <c r="AD2150" s="5" t="s">
        <v>36</v>
      </c>
      <c r="AE2150" s="5">
        <v>42.37</v>
      </c>
      <c r="AF2150" s="5">
        <v>0</v>
      </c>
      <c r="AG2150" s="5">
        <v>7.63</v>
      </c>
      <c r="AH2150" s="5">
        <f t="shared" si="372"/>
        <v>50</v>
      </c>
    </row>
    <row r="2151" spans="1:34" x14ac:dyDescent="0.25">
      <c r="A2151" s="5">
        <v>2136</v>
      </c>
      <c r="B2151" s="5" t="s">
        <v>29</v>
      </c>
      <c r="C2151" s="5" t="s">
        <v>30</v>
      </c>
      <c r="D2151" s="5" t="s">
        <v>2604</v>
      </c>
      <c r="E2151" s="15" t="str">
        <f t="shared" si="373"/>
        <v>B001</v>
      </c>
      <c r="F2151" s="15" t="str">
        <f t="shared" si="363"/>
        <v>16755</v>
      </c>
      <c r="G2151" s="15" t="str">
        <f t="shared" si="364"/>
        <v>1-1</v>
      </c>
      <c r="H2151" s="5" t="s">
        <v>2575</v>
      </c>
      <c r="I2151" s="5">
        <f t="shared" si="365"/>
        <v>1</v>
      </c>
      <c r="J2151" s="5">
        <f t="shared" si="366"/>
        <v>2022</v>
      </c>
      <c r="K2151" s="5">
        <f t="shared" si="367"/>
        <v>5</v>
      </c>
      <c r="L2151" s="7">
        <f t="shared" si="368"/>
        <v>44566</v>
      </c>
      <c r="M2151" s="5" t="s">
        <v>2575</v>
      </c>
      <c r="U2151" s="5" t="s">
        <v>33</v>
      </c>
      <c r="V2151" s="5" t="str">
        <f t="shared" si="369"/>
        <v>clientes - varios</v>
      </c>
      <c r="W2151" s="5" t="str">
        <f t="shared" si="370"/>
        <v>CLIENTES - VARIOS</v>
      </c>
      <c r="X2151" s="5" t="str">
        <f t="shared" si="371"/>
        <v>Clientes - Varios</v>
      </c>
      <c r="Y2151" s="5">
        <v>99999999</v>
      </c>
      <c r="Z2151" s="5" t="s">
        <v>34</v>
      </c>
      <c r="AA2151" s="5" t="s">
        <v>35</v>
      </c>
      <c r="AD2151" s="5" t="s">
        <v>36</v>
      </c>
      <c r="AE2151" s="5">
        <v>93.22</v>
      </c>
      <c r="AF2151" s="5">
        <v>0</v>
      </c>
      <c r="AG2151" s="5">
        <v>16.78</v>
      </c>
      <c r="AH2151" s="5">
        <f t="shared" si="372"/>
        <v>110</v>
      </c>
    </row>
    <row r="2152" spans="1:34" x14ac:dyDescent="0.25">
      <c r="A2152" s="5">
        <v>2137</v>
      </c>
      <c r="B2152" s="5" t="s">
        <v>29</v>
      </c>
      <c r="C2152" s="5" t="s">
        <v>38</v>
      </c>
      <c r="D2152" s="5" t="s">
        <v>2605</v>
      </c>
      <c r="E2152" s="15" t="str">
        <f t="shared" si="373"/>
        <v>F001</v>
      </c>
      <c r="F2152" s="15" t="str">
        <f t="shared" si="363"/>
        <v>8022</v>
      </c>
      <c r="G2152" s="15" t="str">
        <f t="shared" si="364"/>
        <v>1-8</v>
      </c>
      <c r="H2152" s="5" t="s">
        <v>2575</v>
      </c>
      <c r="I2152" s="5">
        <f t="shared" si="365"/>
        <v>1</v>
      </c>
      <c r="J2152" s="5">
        <f t="shared" si="366"/>
        <v>2022</v>
      </c>
      <c r="K2152" s="5">
        <f t="shared" si="367"/>
        <v>5</v>
      </c>
      <c r="L2152" s="7">
        <f t="shared" si="368"/>
        <v>44566</v>
      </c>
      <c r="M2152" s="5" t="s">
        <v>2575</v>
      </c>
      <c r="R2152" s="5" t="s">
        <v>66</v>
      </c>
      <c r="S2152" s="5" t="s">
        <v>40</v>
      </c>
      <c r="T2152" s="5" t="s">
        <v>41</v>
      </c>
      <c r="U2152" s="5" t="s">
        <v>67</v>
      </c>
      <c r="V2152" s="5" t="str">
        <f t="shared" si="369"/>
        <v>regalado cieza segundo</v>
      </c>
      <c r="W2152" s="5" t="str">
        <f t="shared" si="370"/>
        <v>REGALADO CIEZA SEGUNDO</v>
      </c>
      <c r="X2152" s="5" t="str">
        <f t="shared" si="371"/>
        <v>Regalado Cieza Segundo</v>
      </c>
      <c r="Y2152" s="5">
        <v>10166087916</v>
      </c>
      <c r="Z2152" s="5" t="s">
        <v>34</v>
      </c>
      <c r="AA2152" s="5" t="s">
        <v>35</v>
      </c>
      <c r="AD2152" s="5" t="s">
        <v>36</v>
      </c>
      <c r="AE2152" s="5">
        <v>2457.63</v>
      </c>
      <c r="AF2152" s="5">
        <v>0</v>
      </c>
      <c r="AG2152" s="5">
        <v>442.37</v>
      </c>
      <c r="AH2152" s="5">
        <f t="shared" si="372"/>
        <v>2900</v>
      </c>
    </row>
    <row r="2153" spans="1:34" x14ac:dyDescent="0.25">
      <c r="A2153" s="5">
        <v>2138</v>
      </c>
      <c r="B2153" s="5" t="s">
        <v>29</v>
      </c>
      <c r="C2153" s="5" t="s">
        <v>38</v>
      </c>
      <c r="D2153" s="5" t="s">
        <v>2606</v>
      </c>
      <c r="E2153" s="15" t="str">
        <f t="shared" si="373"/>
        <v>F001</v>
      </c>
      <c r="F2153" s="15" t="str">
        <f t="shared" si="363"/>
        <v>8021</v>
      </c>
      <c r="G2153" s="15" t="str">
        <f t="shared" si="364"/>
        <v>1-8</v>
      </c>
      <c r="H2153" s="5" t="s">
        <v>2575</v>
      </c>
      <c r="I2153" s="5">
        <f t="shared" si="365"/>
        <v>1</v>
      </c>
      <c r="J2153" s="5">
        <f t="shared" si="366"/>
        <v>2022</v>
      </c>
      <c r="K2153" s="5">
        <f t="shared" si="367"/>
        <v>5</v>
      </c>
      <c r="L2153" s="7">
        <f t="shared" si="368"/>
        <v>44566</v>
      </c>
      <c r="M2153" s="5" t="s">
        <v>2575</v>
      </c>
      <c r="R2153" s="5" t="s">
        <v>41</v>
      </c>
      <c r="S2153" s="5" t="s">
        <v>40</v>
      </c>
      <c r="T2153" s="5" t="s">
        <v>41</v>
      </c>
      <c r="U2153" s="5" t="s">
        <v>626</v>
      </c>
      <c r="V2153" s="5" t="str">
        <f t="shared" si="369"/>
        <v>agyt servicios generales s.a.c.</v>
      </c>
      <c r="W2153" s="5" t="str">
        <f t="shared" si="370"/>
        <v>AGYT SERVICIOS GENERALES S.A.C.</v>
      </c>
      <c r="X2153" s="5" t="str">
        <f t="shared" si="371"/>
        <v>Agyt Servicios Generales S.A.C.</v>
      </c>
      <c r="Y2153" s="5">
        <v>20608314238</v>
      </c>
      <c r="Z2153" s="5" t="s">
        <v>34</v>
      </c>
      <c r="AA2153" s="5" t="s">
        <v>35</v>
      </c>
      <c r="AD2153" s="5" t="s">
        <v>36</v>
      </c>
      <c r="AE2153" s="5">
        <v>287.12</v>
      </c>
      <c r="AF2153" s="5">
        <v>0</v>
      </c>
      <c r="AG2153" s="5">
        <v>51.68</v>
      </c>
      <c r="AH2153" s="5">
        <f t="shared" si="372"/>
        <v>338.8</v>
      </c>
    </row>
    <row r="2154" spans="1:34" x14ac:dyDescent="0.25">
      <c r="A2154" s="5">
        <v>2139</v>
      </c>
      <c r="B2154" s="5" t="s">
        <v>29</v>
      </c>
      <c r="C2154" s="5" t="s">
        <v>38</v>
      </c>
      <c r="D2154" s="5" t="s">
        <v>2607</v>
      </c>
      <c r="E2154" s="15" t="str">
        <f t="shared" si="373"/>
        <v>F001</v>
      </c>
      <c r="F2154" s="15" t="str">
        <f t="shared" si="363"/>
        <v>8020</v>
      </c>
      <c r="G2154" s="15" t="str">
        <f t="shared" si="364"/>
        <v>1-8</v>
      </c>
      <c r="H2154" s="5" t="s">
        <v>2575</v>
      </c>
      <c r="I2154" s="5">
        <f t="shared" si="365"/>
        <v>1</v>
      </c>
      <c r="J2154" s="5">
        <f t="shared" si="366"/>
        <v>2022</v>
      </c>
      <c r="K2154" s="5">
        <f t="shared" si="367"/>
        <v>5</v>
      </c>
      <c r="L2154" s="7">
        <f t="shared" si="368"/>
        <v>44566</v>
      </c>
      <c r="M2154" s="5" t="s">
        <v>2575</v>
      </c>
      <c r="R2154" s="5" t="s">
        <v>66</v>
      </c>
      <c r="S2154" s="5" t="s">
        <v>40</v>
      </c>
      <c r="T2154" s="5" t="s">
        <v>41</v>
      </c>
      <c r="U2154" s="5" t="s">
        <v>67</v>
      </c>
      <c r="V2154" s="5" t="str">
        <f t="shared" si="369"/>
        <v>regalado cieza segundo</v>
      </c>
      <c r="W2154" s="5" t="str">
        <f t="shared" si="370"/>
        <v>REGALADO CIEZA SEGUNDO</v>
      </c>
      <c r="X2154" s="5" t="str">
        <f t="shared" si="371"/>
        <v>Regalado Cieza Segundo</v>
      </c>
      <c r="Y2154" s="5">
        <v>10166087916</v>
      </c>
      <c r="Z2154" s="5" t="s">
        <v>34</v>
      </c>
      <c r="AA2154" s="5" t="s">
        <v>35</v>
      </c>
      <c r="AD2154" s="5" t="s">
        <v>36</v>
      </c>
      <c r="AE2154" s="5">
        <v>2457.63</v>
      </c>
      <c r="AF2154" s="5">
        <v>0</v>
      </c>
      <c r="AG2154" s="5">
        <v>442.37</v>
      </c>
      <c r="AH2154" s="5">
        <f t="shared" si="372"/>
        <v>2900</v>
      </c>
    </row>
    <row r="2155" spans="1:34" x14ac:dyDescent="0.25">
      <c r="A2155" s="5">
        <v>2140</v>
      </c>
      <c r="B2155" s="5" t="s">
        <v>29</v>
      </c>
      <c r="C2155" s="5" t="s">
        <v>38</v>
      </c>
      <c r="D2155" s="5" t="s">
        <v>2608</v>
      </c>
      <c r="E2155" s="15" t="str">
        <f t="shared" si="373"/>
        <v>F001</v>
      </c>
      <c r="F2155" s="15" t="str">
        <f t="shared" si="363"/>
        <v>8019</v>
      </c>
      <c r="G2155" s="15" t="str">
        <f t="shared" si="364"/>
        <v>1-8</v>
      </c>
      <c r="H2155" s="5" t="s">
        <v>2575</v>
      </c>
      <c r="I2155" s="5">
        <f t="shared" si="365"/>
        <v>1</v>
      </c>
      <c r="J2155" s="5">
        <f t="shared" si="366"/>
        <v>2022</v>
      </c>
      <c r="K2155" s="5">
        <f t="shared" si="367"/>
        <v>5</v>
      </c>
      <c r="L2155" s="7">
        <f t="shared" si="368"/>
        <v>44566</v>
      </c>
      <c r="M2155" s="5" t="s">
        <v>2575</v>
      </c>
      <c r="R2155" s="5" t="s">
        <v>66</v>
      </c>
      <c r="S2155" s="5" t="s">
        <v>40</v>
      </c>
      <c r="T2155" s="5" t="s">
        <v>41</v>
      </c>
      <c r="U2155" s="5" t="s">
        <v>67</v>
      </c>
      <c r="V2155" s="5" t="str">
        <f t="shared" si="369"/>
        <v>regalado cieza segundo</v>
      </c>
      <c r="W2155" s="5" t="str">
        <f t="shared" si="370"/>
        <v>REGALADO CIEZA SEGUNDO</v>
      </c>
      <c r="X2155" s="5" t="str">
        <f t="shared" si="371"/>
        <v>Regalado Cieza Segundo</v>
      </c>
      <c r="Y2155" s="5">
        <v>10166087916</v>
      </c>
      <c r="Z2155" s="5" t="s">
        <v>34</v>
      </c>
      <c r="AA2155" s="5" t="s">
        <v>35</v>
      </c>
      <c r="AD2155" s="5" t="s">
        <v>36</v>
      </c>
      <c r="AE2155" s="5">
        <v>2457.63</v>
      </c>
      <c r="AF2155" s="5">
        <v>0</v>
      </c>
      <c r="AG2155" s="5">
        <v>442.37</v>
      </c>
      <c r="AH2155" s="5">
        <f t="shared" si="372"/>
        <v>2900</v>
      </c>
    </row>
    <row r="2156" spans="1:34" x14ac:dyDescent="0.25">
      <c r="A2156" s="5">
        <v>2141</v>
      </c>
      <c r="B2156" s="5" t="s">
        <v>29</v>
      </c>
      <c r="C2156" s="5" t="s">
        <v>38</v>
      </c>
      <c r="D2156" s="5" t="s">
        <v>2609</v>
      </c>
      <c r="E2156" s="15" t="str">
        <f t="shared" si="373"/>
        <v>F001</v>
      </c>
      <c r="F2156" s="15" t="str">
        <f t="shared" si="363"/>
        <v>8018</v>
      </c>
      <c r="G2156" s="15" t="str">
        <f t="shared" si="364"/>
        <v>1-8</v>
      </c>
      <c r="H2156" s="5" t="s">
        <v>2575</v>
      </c>
      <c r="I2156" s="5">
        <f t="shared" si="365"/>
        <v>1</v>
      </c>
      <c r="J2156" s="5">
        <f t="shared" si="366"/>
        <v>2022</v>
      </c>
      <c r="K2156" s="5">
        <f t="shared" si="367"/>
        <v>5</v>
      </c>
      <c r="L2156" s="7">
        <f t="shared" si="368"/>
        <v>44566</v>
      </c>
      <c r="M2156" s="5" t="s">
        <v>2575</v>
      </c>
      <c r="R2156" s="5" t="s">
        <v>66</v>
      </c>
      <c r="S2156" s="5" t="s">
        <v>40</v>
      </c>
      <c r="T2156" s="5" t="s">
        <v>41</v>
      </c>
      <c r="U2156" s="5" t="s">
        <v>67</v>
      </c>
      <c r="V2156" s="5" t="str">
        <f t="shared" si="369"/>
        <v>regalado cieza segundo</v>
      </c>
      <c r="W2156" s="5" t="str">
        <f t="shared" si="370"/>
        <v>REGALADO CIEZA SEGUNDO</v>
      </c>
      <c r="X2156" s="5" t="str">
        <f t="shared" si="371"/>
        <v>Regalado Cieza Segundo</v>
      </c>
      <c r="Y2156" s="5">
        <v>10166087916</v>
      </c>
      <c r="Z2156" s="5" t="s">
        <v>34</v>
      </c>
      <c r="AA2156" s="5" t="s">
        <v>35</v>
      </c>
      <c r="AD2156" s="5" t="s">
        <v>36</v>
      </c>
      <c r="AE2156" s="5">
        <v>2457.63</v>
      </c>
      <c r="AF2156" s="5">
        <v>0</v>
      </c>
      <c r="AG2156" s="5">
        <v>442.37</v>
      </c>
      <c r="AH2156" s="5">
        <f t="shared" si="372"/>
        <v>2900</v>
      </c>
    </row>
    <row r="2157" spans="1:34" x14ac:dyDescent="0.25">
      <c r="A2157" s="5">
        <v>2142</v>
      </c>
      <c r="B2157" s="5" t="s">
        <v>29</v>
      </c>
      <c r="C2157" s="5" t="s">
        <v>38</v>
      </c>
      <c r="D2157" s="5" t="s">
        <v>2610</v>
      </c>
      <c r="E2157" s="15" t="str">
        <f t="shared" si="373"/>
        <v>F001</v>
      </c>
      <c r="F2157" s="15" t="str">
        <f t="shared" si="363"/>
        <v>8017</v>
      </c>
      <c r="G2157" s="15" t="str">
        <f t="shared" si="364"/>
        <v>1-8</v>
      </c>
      <c r="H2157" s="5" t="s">
        <v>2575</v>
      </c>
      <c r="I2157" s="5">
        <f t="shared" si="365"/>
        <v>1</v>
      </c>
      <c r="J2157" s="5">
        <f t="shared" si="366"/>
        <v>2022</v>
      </c>
      <c r="K2157" s="5">
        <f t="shared" si="367"/>
        <v>5</v>
      </c>
      <c r="L2157" s="7">
        <f t="shared" si="368"/>
        <v>44566</v>
      </c>
      <c r="M2157" s="5" t="s">
        <v>2575</v>
      </c>
      <c r="R2157" s="5" t="s">
        <v>66</v>
      </c>
      <c r="S2157" s="5" t="s">
        <v>40</v>
      </c>
      <c r="T2157" s="5" t="s">
        <v>41</v>
      </c>
      <c r="U2157" s="5" t="s">
        <v>67</v>
      </c>
      <c r="V2157" s="5" t="str">
        <f t="shared" si="369"/>
        <v>regalado cieza segundo</v>
      </c>
      <c r="W2157" s="5" t="str">
        <f t="shared" si="370"/>
        <v>REGALADO CIEZA SEGUNDO</v>
      </c>
      <c r="X2157" s="5" t="str">
        <f t="shared" si="371"/>
        <v>Regalado Cieza Segundo</v>
      </c>
      <c r="Y2157" s="5">
        <v>10166087916</v>
      </c>
      <c r="Z2157" s="5" t="s">
        <v>34</v>
      </c>
      <c r="AA2157" s="5" t="s">
        <v>35</v>
      </c>
      <c r="AD2157" s="5" t="s">
        <v>36</v>
      </c>
      <c r="AE2157" s="5">
        <v>2457.63</v>
      </c>
      <c r="AF2157" s="5">
        <v>0</v>
      </c>
      <c r="AG2157" s="5">
        <v>442.37</v>
      </c>
      <c r="AH2157" s="5">
        <f t="shared" si="372"/>
        <v>2900</v>
      </c>
    </row>
    <row r="2158" spans="1:34" x14ac:dyDescent="0.25">
      <c r="A2158" s="5">
        <v>2143</v>
      </c>
      <c r="B2158" s="5" t="s">
        <v>29</v>
      </c>
      <c r="C2158" s="5" t="s">
        <v>38</v>
      </c>
      <c r="D2158" s="5" t="s">
        <v>2611</v>
      </c>
      <c r="E2158" s="15" t="str">
        <f t="shared" si="373"/>
        <v>F001</v>
      </c>
      <c r="F2158" s="15" t="str">
        <f t="shared" si="363"/>
        <v>8016</v>
      </c>
      <c r="G2158" s="15" t="str">
        <f t="shared" si="364"/>
        <v>1-8</v>
      </c>
      <c r="H2158" s="5" t="s">
        <v>2575</v>
      </c>
      <c r="I2158" s="5">
        <f t="shared" si="365"/>
        <v>1</v>
      </c>
      <c r="J2158" s="5">
        <f t="shared" si="366"/>
        <v>2022</v>
      </c>
      <c r="K2158" s="5">
        <f t="shared" si="367"/>
        <v>5</v>
      </c>
      <c r="L2158" s="7">
        <f t="shared" si="368"/>
        <v>44566</v>
      </c>
      <c r="M2158" s="5" t="s">
        <v>2575</v>
      </c>
      <c r="R2158" s="5" t="s">
        <v>66</v>
      </c>
      <c r="S2158" s="5" t="s">
        <v>40</v>
      </c>
      <c r="T2158" s="5" t="s">
        <v>41</v>
      </c>
      <c r="U2158" s="5" t="s">
        <v>67</v>
      </c>
      <c r="V2158" s="5" t="str">
        <f t="shared" si="369"/>
        <v>regalado cieza segundo</v>
      </c>
      <c r="W2158" s="5" t="str">
        <f t="shared" si="370"/>
        <v>REGALADO CIEZA SEGUNDO</v>
      </c>
      <c r="X2158" s="5" t="str">
        <f t="shared" si="371"/>
        <v>Regalado Cieza Segundo</v>
      </c>
      <c r="Y2158" s="5">
        <v>10166087916</v>
      </c>
      <c r="Z2158" s="5" t="s">
        <v>34</v>
      </c>
      <c r="AA2158" s="5" t="s">
        <v>35</v>
      </c>
      <c r="AD2158" s="5" t="s">
        <v>36</v>
      </c>
      <c r="AE2158" s="5">
        <v>2457.63</v>
      </c>
      <c r="AF2158" s="5">
        <v>0</v>
      </c>
      <c r="AG2158" s="5">
        <v>442.37</v>
      </c>
      <c r="AH2158" s="5">
        <f t="shared" si="372"/>
        <v>2900</v>
      </c>
    </row>
    <row r="2159" spans="1:34" x14ac:dyDescent="0.25">
      <c r="A2159" s="5">
        <v>2144</v>
      </c>
      <c r="B2159" s="5" t="s">
        <v>55</v>
      </c>
      <c r="C2159" s="5" t="s">
        <v>30</v>
      </c>
      <c r="D2159" s="5" t="s">
        <v>2612</v>
      </c>
      <c r="E2159" s="15" t="str">
        <f t="shared" si="373"/>
        <v>B002</v>
      </c>
      <c r="F2159" s="15" t="str">
        <f t="shared" si="363"/>
        <v>15800</v>
      </c>
      <c r="G2159" s="15" t="str">
        <f t="shared" si="364"/>
        <v>2-1</v>
      </c>
      <c r="H2159" s="5" t="s">
        <v>2575</v>
      </c>
      <c r="I2159" s="5">
        <f t="shared" si="365"/>
        <v>1</v>
      </c>
      <c r="J2159" s="5">
        <f t="shared" si="366"/>
        <v>2022</v>
      </c>
      <c r="K2159" s="5">
        <f t="shared" si="367"/>
        <v>5</v>
      </c>
      <c r="L2159" s="7">
        <f t="shared" si="368"/>
        <v>44566</v>
      </c>
      <c r="M2159" s="5" t="s">
        <v>2575</v>
      </c>
      <c r="U2159" s="5" t="s">
        <v>33</v>
      </c>
      <c r="V2159" s="5" t="str">
        <f t="shared" si="369"/>
        <v>clientes - varios</v>
      </c>
      <c r="W2159" s="5" t="str">
        <f t="shared" si="370"/>
        <v>CLIENTES - VARIOS</v>
      </c>
      <c r="X2159" s="5" t="str">
        <f t="shared" si="371"/>
        <v>Clientes - Varios</v>
      </c>
      <c r="Y2159" s="5">
        <v>99999999</v>
      </c>
      <c r="Z2159" s="5" t="s">
        <v>34</v>
      </c>
      <c r="AA2159" s="5" t="s">
        <v>35</v>
      </c>
      <c r="AD2159" s="5" t="s">
        <v>36</v>
      </c>
      <c r="AE2159" s="5">
        <v>25.42</v>
      </c>
      <c r="AF2159" s="5">
        <v>0</v>
      </c>
      <c r="AG2159" s="5">
        <v>4.58</v>
      </c>
      <c r="AH2159" s="5">
        <f t="shared" si="372"/>
        <v>30</v>
      </c>
    </row>
    <row r="2160" spans="1:34" x14ac:dyDescent="0.25">
      <c r="A2160" s="5">
        <v>2145</v>
      </c>
      <c r="B2160" s="5" t="s">
        <v>29</v>
      </c>
      <c r="C2160" s="5" t="s">
        <v>38</v>
      </c>
      <c r="D2160" s="5" t="s">
        <v>2613</v>
      </c>
      <c r="E2160" s="15" t="str">
        <f t="shared" si="373"/>
        <v>F001</v>
      </c>
      <c r="F2160" s="15" t="str">
        <f t="shared" si="363"/>
        <v>8015</v>
      </c>
      <c r="G2160" s="15" t="str">
        <f t="shared" si="364"/>
        <v>1-8</v>
      </c>
      <c r="H2160" s="5" t="s">
        <v>2575</v>
      </c>
      <c r="I2160" s="5">
        <f t="shared" si="365"/>
        <v>1</v>
      </c>
      <c r="J2160" s="5">
        <f t="shared" si="366"/>
        <v>2022</v>
      </c>
      <c r="K2160" s="5">
        <f t="shared" si="367"/>
        <v>5</v>
      </c>
      <c r="L2160" s="7">
        <f t="shared" si="368"/>
        <v>44566</v>
      </c>
      <c r="M2160" s="5" t="s">
        <v>2575</v>
      </c>
      <c r="R2160" s="5" t="s">
        <v>41</v>
      </c>
      <c r="S2160" s="5" t="s">
        <v>40</v>
      </c>
      <c r="T2160" s="5" t="s">
        <v>41</v>
      </c>
      <c r="U2160" s="5" t="s">
        <v>949</v>
      </c>
      <c r="V2160" s="5" t="str">
        <f t="shared" si="369"/>
        <v>protege peru multiservicios s.r.l.</v>
      </c>
      <c r="W2160" s="5" t="str">
        <f t="shared" si="370"/>
        <v>PROTEGE PERU MULTISERVICIOS S.R.L.</v>
      </c>
      <c r="X2160" s="5" t="str">
        <f t="shared" si="371"/>
        <v>Protege Peru Multiservicios S.R.L.</v>
      </c>
      <c r="Y2160" s="5">
        <v>20539144201</v>
      </c>
      <c r="Z2160" s="5" t="s">
        <v>34</v>
      </c>
      <c r="AA2160" s="5" t="s">
        <v>35</v>
      </c>
      <c r="AD2160" s="5" t="s">
        <v>36</v>
      </c>
      <c r="AE2160" s="5">
        <v>169.49</v>
      </c>
      <c r="AF2160" s="5">
        <v>0</v>
      </c>
      <c r="AG2160" s="5">
        <v>30.51</v>
      </c>
      <c r="AH2160" s="5">
        <f t="shared" si="372"/>
        <v>200</v>
      </c>
    </row>
    <row r="2161" spans="1:34" x14ac:dyDescent="0.25">
      <c r="A2161" s="5">
        <v>2146</v>
      </c>
      <c r="B2161" s="5" t="s">
        <v>29</v>
      </c>
      <c r="C2161" s="5" t="s">
        <v>38</v>
      </c>
      <c r="D2161" s="5" t="s">
        <v>2614</v>
      </c>
      <c r="E2161" s="15" t="str">
        <f t="shared" si="373"/>
        <v>F001</v>
      </c>
      <c r="F2161" s="15" t="str">
        <f t="shared" si="363"/>
        <v>8014</v>
      </c>
      <c r="G2161" s="15" t="str">
        <f t="shared" si="364"/>
        <v>1-8</v>
      </c>
      <c r="H2161" s="5" t="s">
        <v>2575</v>
      </c>
      <c r="I2161" s="5">
        <f t="shared" si="365"/>
        <v>1</v>
      </c>
      <c r="J2161" s="5">
        <f t="shared" si="366"/>
        <v>2022</v>
      </c>
      <c r="K2161" s="5">
        <f t="shared" si="367"/>
        <v>5</v>
      </c>
      <c r="L2161" s="7">
        <f t="shared" si="368"/>
        <v>44566</v>
      </c>
      <c r="M2161" s="5" t="s">
        <v>2575</v>
      </c>
      <c r="R2161" s="5" t="s">
        <v>222</v>
      </c>
      <c r="S2161" s="5" t="s">
        <v>40</v>
      </c>
      <c r="T2161" s="5" t="s">
        <v>41</v>
      </c>
      <c r="U2161" s="5" t="s">
        <v>223</v>
      </c>
      <c r="V2161" s="5" t="str">
        <f t="shared" si="369"/>
        <v>servicios generales oasis camp srl</v>
      </c>
      <c r="W2161" s="5" t="str">
        <f t="shared" si="370"/>
        <v>SERVICIOS GENERALES OASIS CAMP SRL</v>
      </c>
      <c r="X2161" s="5" t="str">
        <f t="shared" si="371"/>
        <v>Servicios Generales Oasis Camp Srl</v>
      </c>
      <c r="Y2161" s="5">
        <v>20538972071</v>
      </c>
      <c r="Z2161" s="5" t="s">
        <v>34</v>
      </c>
      <c r="AA2161" s="5" t="s">
        <v>35</v>
      </c>
      <c r="AD2161" s="5" t="s">
        <v>36</v>
      </c>
      <c r="AE2161" s="5">
        <v>84.75</v>
      </c>
      <c r="AF2161" s="5">
        <v>0</v>
      </c>
      <c r="AG2161" s="5">
        <v>15.25</v>
      </c>
      <c r="AH2161" s="5">
        <f t="shared" si="372"/>
        <v>100</v>
      </c>
    </row>
    <row r="2162" spans="1:34" x14ac:dyDescent="0.25">
      <c r="A2162" s="5">
        <v>2147</v>
      </c>
      <c r="B2162" s="5" t="s">
        <v>49</v>
      </c>
      <c r="C2162" s="5" t="s">
        <v>30</v>
      </c>
      <c r="D2162" s="5" t="s">
        <v>2615</v>
      </c>
      <c r="E2162" s="15" t="str">
        <f t="shared" si="373"/>
        <v>B003</v>
      </c>
      <c r="F2162" s="15" t="str">
        <f t="shared" si="363"/>
        <v>12256</v>
      </c>
      <c r="G2162" s="15" t="str">
        <f t="shared" si="364"/>
        <v>3-1</v>
      </c>
      <c r="H2162" s="5" t="s">
        <v>2575</v>
      </c>
      <c r="I2162" s="5">
        <f t="shared" si="365"/>
        <v>1</v>
      </c>
      <c r="J2162" s="5">
        <f t="shared" si="366"/>
        <v>2022</v>
      </c>
      <c r="K2162" s="5">
        <f t="shared" si="367"/>
        <v>5</v>
      </c>
      <c r="L2162" s="7">
        <f t="shared" si="368"/>
        <v>44566</v>
      </c>
      <c r="M2162" s="5" t="s">
        <v>2575</v>
      </c>
      <c r="R2162" s="5" t="s">
        <v>41</v>
      </c>
      <c r="S2162" s="5" t="s">
        <v>40</v>
      </c>
      <c r="T2162" s="5" t="s">
        <v>41</v>
      </c>
      <c r="U2162" s="5" t="s">
        <v>106</v>
      </c>
      <c r="V2162" s="5" t="str">
        <f t="shared" si="369"/>
        <v>casiano maco segundo baltazar</v>
      </c>
      <c r="W2162" s="5" t="str">
        <f t="shared" si="370"/>
        <v>CASIANO MACO SEGUNDO BALTAZAR</v>
      </c>
      <c r="X2162" s="5" t="str">
        <f t="shared" si="371"/>
        <v>Casiano Maco Segundo Baltazar</v>
      </c>
      <c r="Y2162" s="5">
        <v>10432479388</v>
      </c>
      <c r="Z2162" s="5" t="s">
        <v>34</v>
      </c>
      <c r="AA2162" s="5" t="s">
        <v>35</v>
      </c>
      <c r="AD2162" s="5" t="s">
        <v>36</v>
      </c>
      <c r="AE2162" s="5">
        <v>42.37</v>
      </c>
      <c r="AF2162" s="5">
        <v>0</v>
      </c>
      <c r="AG2162" s="5">
        <v>7.63</v>
      </c>
      <c r="AH2162" s="5">
        <f t="shared" si="372"/>
        <v>50</v>
      </c>
    </row>
    <row r="2163" spans="1:34" x14ac:dyDescent="0.25">
      <c r="A2163" s="5">
        <v>2148</v>
      </c>
      <c r="B2163" s="5" t="s">
        <v>49</v>
      </c>
      <c r="C2163" s="5" t="s">
        <v>30</v>
      </c>
      <c r="D2163" s="5" t="s">
        <v>2616</v>
      </c>
      <c r="E2163" s="15" t="str">
        <f t="shared" si="373"/>
        <v>B003</v>
      </c>
      <c r="F2163" s="15" t="str">
        <f t="shared" si="363"/>
        <v>12255</v>
      </c>
      <c r="G2163" s="15" t="str">
        <f t="shared" si="364"/>
        <v>3-1</v>
      </c>
      <c r="H2163" s="5" t="s">
        <v>2575</v>
      </c>
      <c r="I2163" s="5">
        <f t="shared" si="365"/>
        <v>1</v>
      </c>
      <c r="J2163" s="5">
        <f t="shared" si="366"/>
        <v>2022</v>
      </c>
      <c r="K2163" s="5">
        <f t="shared" si="367"/>
        <v>5</v>
      </c>
      <c r="L2163" s="7">
        <f t="shared" si="368"/>
        <v>44566</v>
      </c>
      <c r="M2163" s="5" t="s">
        <v>2575</v>
      </c>
      <c r="U2163" s="5" t="s">
        <v>33</v>
      </c>
      <c r="V2163" s="5" t="str">
        <f t="shared" si="369"/>
        <v>clientes - varios</v>
      </c>
      <c r="W2163" s="5" t="str">
        <f t="shared" si="370"/>
        <v>CLIENTES - VARIOS</v>
      </c>
      <c r="X2163" s="5" t="str">
        <f t="shared" si="371"/>
        <v>Clientes - Varios</v>
      </c>
      <c r="Y2163" s="5">
        <v>99999999</v>
      </c>
      <c r="Z2163" s="5" t="s">
        <v>34</v>
      </c>
      <c r="AA2163" s="5" t="s">
        <v>35</v>
      </c>
      <c r="AD2163" s="5" t="s">
        <v>36</v>
      </c>
      <c r="AE2163" s="5">
        <v>13.56</v>
      </c>
      <c r="AF2163" s="5">
        <v>0</v>
      </c>
      <c r="AG2163" s="5">
        <v>2.44</v>
      </c>
      <c r="AH2163" s="5">
        <f t="shared" si="372"/>
        <v>16</v>
      </c>
    </row>
    <row r="2164" spans="1:34" x14ac:dyDescent="0.25">
      <c r="A2164" s="5">
        <v>2149</v>
      </c>
      <c r="B2164" s="5" t="s">
        <v>29</v>
      </c>
      <c r="C2164" s="5" t="s">
        <v>38</v>
      </c>
      <c r="D2164" s="5" t="s">
        <v>2617</v>
      </c>
      <c r="E2164" s="15" t="str">
        <f t="shared" si="373"/>
        <v>F001</v>
      </c>
      <c r="F2164" s="15" t="str">
        <f t="shared" si="363"/>
        <v>8013</v>
      </c>
      <c r="G2164" s="15" t="str">
        <f t="shared" si="364"/>
        <v>1-8</v>
      </c>
      <c r="H2164" s="5" t="s">
        <v>2575</v>
      </c>
      <c r="I2164" s="5">
        <f t="shared" si="365"/>
        <v>1</v>
      </c>
      <c r="J2164" s="5">
        <f t="shared" si="366"/>
        <v>2022</v>
      </c>
      <c r="K2164" s="5">
        <f t="shared" si="367"/>
        <v>5</v>
      </c>
      <c r="L2164" s="7">
        <f t="shared" si="368"/>
        <v>44566</v>
      </c>
      <c r="M2164" s="5" t="s">
        <v>2575</v>
      </c>
      <c r="U2164" s="5" t="s">
        <v>1340</v>
      </c>
      <c r="V2164" s="5" t="str">
        <f t="shared" si="369"/>
        <v>negocios iza srl.</v>
      </c>
      <c r="W2164" s="5" t="str">
        <f t="shared" si="370"/>
        <v>NEGOCIOS IZA SRL.</v>
      </c>
      <c r="X2164" s="5" t="str">
        <f t="shared" si="371"/>
        <v>Negocios Iza Srl.</v>
      </c>
      <c r="Y2164" s="5">
        <v>20479703427</v>
      </c>
      <c r="Z2164" s="5" t="s">
        <v>34</v>
      </c>
      <c r="AA2164" s="5" t="s">
        <v>35</v>
      </c>
      <c r="AD2164" s="5" t="s">
        <v>36</v>
      </c>
      <c r="AE2164" s="5">
        <v>130.51</v>
      </c>
      <c r="AF2164" s="5">
        <v>0</v>
      </c>
      <c r="AG2164" s="5">
        <v>23.49</v>
      </c>
      <c r="AH2164" s="5">
        <f t="shared" si="372"/>
        <v>154</v>
      </c>
    </row>
    <row r="2165" spans="1:34" x14ac:dyDescent="0.25">
      <c r="A2165" s="5">
        <v>2150</v>
      </c>
      <c r="B2165" s="5" t="s">
        <v>29</v>
      </c>
      <c r="C2165" s="5" t="s">
        <v>30</v>
      </c>
      <c r="D2165" s="5" t="s">
        <v>2618</v>
      </c>
      <c r="E2165" s="15" t="str">
        <f t="shared" si="373"/>
        <v>B001</v>
      </c>
      <c r="F2165" s="15" t="str">
        <f t="shared" si="363"/>
        <v>16754</v>
      </c>
      <c r="G2165" s="15" t="str">
        <f t="shared" si="364"/>
        <v>1-1</v>
      </c>
      <c r="H2165" s="5" t="s">
        <v>2619</v>
      </c>
      <c r="I2165" s="5">
        <f t="shared" si="365"/>
        <v>1</v>
      </c>
      <c r="J2165" s="5">
        <f t="shared" si="366"/>
        <v>2022</v>
      </c>
      <c r="K2165" s="5">
        <f t="shared" si="367"/>
        <v>4</v>
      </c>
      <c r="L2165" s="7">
        <f t="shared" si="368"/>
        <v>44565</v>
      </c>
      <c r="M2165" s="5" t="s">
        <v>2619</v>
      </c>
      <c r="U2165" s="5" t="s">
        <v>33</v>
      </c>
      <c r="V2165" s="5" t="str">
        <f t="shared" si="369"/>
        <v>clientes - varios</v>
      </c>
      <c r="W2165" s="5" t="str">
        <f t="shared" si="370"/>
        <v>CLIENTES - VARIOS</v>
      </c>
      <c r="X2165" s="5" t="str">
        <f t="shared" si="371"/>
        <v>Clientes - Varios</v>
      </c>
      <c r="Y2165" s="5">
        <v>99999999</v>
      </c>
      <c r="Z2165" s="5" t="s">
        <v>34</v>
      </c>
      <c r="AA2165" s="5" t="s">
        <v>35</v>
      </c>
      <c r="AD2165" s="5" t="s">
        <v>36</v>
      </c>
      <c r="AE2165" s="5">
        <v>144.07</v>
      </c>
      <c r="AF2165" s="5">
        <v>0</v>
      </c>
      <c r="AG2165" s="5">
        <v>25.93</v>
      </c>
      <c r="AH2165" s="5">
        <f t="shared" si="372"/>
        <v>170</v>
      </c>
    </row>
    <row r="2166" spans="1:34" x14ac:dyDescent="0.25">
      <c r="A2166" s="5">
        <v>2151</v>
      </c>
      <c r="B2166" s="5" t="s">
        <v>29</v>
      </c>
      <c r="C2166" s="5" t="s">
        <v>30</v>
      </c>
      <c r="D2166" s="5" t="s">
        <v>2620</v>
      </c>
      <c r="E2166" s="15" t="str">
        <f t="shared" si="373"/>
        <v>B001</v>
      </c>
      <c r="F2166" s="15" t="str">
        <f t="shared" si="363"/>
        <v>16753</v>
      </c>
      <c r="G2166" s="15" t="str">
        <f t="shared" si="364"/>
        <v>1-1</v>
      </c>
      <c r="H2166" s="5" t="s">
        <v>2619</v>
      </c>
      <c r="I2166" s="5">
        <f t="shared" si="365"/>
        <v>1</v>
      </c>
      <c r="J2166" s="5">
        <f t="shared" si="366"/>
        <v>2022</v>
      </c>
      <c r="K2166" s="5">
        <f t="shared" si="367"/>
        <v>4</v>
      </c>
      <c r="L2166" s="7">
        <f t="shared" si="368"/>
        <v>44565</v>
      </c>
      <c r="M2166" s="5" t="s">
        <v>2619</v>
      </c>
      <c r="U2166" s="5" t="s">
        <v>33</v>
      </c>
      <c r="V2166" s="5" t="str">
        <f t="shared" si="369"/>
        <v>clientes - varios</v>
      </c>
      <c r="W2166" s="5" t="str">
        <f t="shared" si="370"/>
        <v>CLIENTES - VARIOS</v>
      </c>
      <c r="X2166" s="5" t="str">
        <f t="shared" si="371"/>
        <v>Clientes - Varios</v>
      </c>
      <c r="Y2166" s="5">
        <v>99999999</v>
      </c>
      <c r="Z2166" s="5" t="s">
        <v>34</v>
      </c>
      <c r="AA2166" s="5" t="s">
        <v>35</v>
      </c>
      <c r="AD2166" s="5" t="s">
        <v>36</v>
      </c>
      <c r="AE2166" s="5">
        <v>88.98</v>
      </c>
      <c r="AF2166" s="5">
        <v>0</v>
      </c>
      <c r="AG2166" s="5">
        <v>16.02</v>
      </c>
      <c r="AH2166" s="5">
        <f t="shared" si="372"/>
        <v>105</v>
      </c>
    </row>
    <row r="2167" spans="1:34" x14ac:dyDescent="0.25">
      <c r="A2167" s="5">
        <v>2152</v>
      </c>
      <c r="B2167" s="5" t="s">
        <v>29</v>
      </c>
      <c r="C2167" s="5" t="s">
        <v>38</v>
      </c>
      <c r="D2167" s="5" t="s">
        <v>2621</v>
      </c>
      <c r="E2167" s="15" t="str">
        <f t="shared" si="373"/>
        <v>F001</v>
      </c>
      <c r="F2167" s="15" t="str">
        <f t="shared" si="363"/>
        <v>8012</v>
      </c>
      <c r="G2167" s="15" t="str">
        <f t="shared" si="364"/>
        <v>1-8</v>
      </c>
      <c r="H2167" s="5" t="s">
        <v>2619</v>
      </c>
      <c r="I2167" s="5">
        <f t="shared" si="365"/>
        <v>1</v>
      </c>
      <c r="J2167" s="5">
        <f t="shared" si="366"/>
        <v>2022</v>
      </c>
      <c r="K2167" s="5">
        <f t="shared" si="367"/>
        <v>4</v>
      </c>
      <c r="L2167" s="7">
        <f t="shared" si="368"/>
        <v>44565</v>
      </c>
      <c r="M2167" s="5" t="s">
        <v>2619</v>
      </c>
      <c r="S2167" s="5" t="s">
        <v>40</v>
      </c>
      <c r="T2167" s="5" t="s">
        <v>41</v>
      </c>
      <c r="U2167" s="5" t="s">
        <v>295</v>
      </c>
      <c r="V2167" s="5" t="str">
        <f t="shared" si="369"/>
        <v>guerra choroco milton luis</v>
      </c>
      <c r="W2167" s="5" t="str">
        <f t="shared" si="370"/>
        <v>GUERRA CHOROCO MILTON LUIS</v>
      </c>
      <c r="X2167" s="5" t="str">
        <f t="shared" si="371"/>
        <v>Guerra Choroco Milton Luis</v>
      </c>
      <c r="Y2167" s="5">
        <v>10479220285</v>
      </c>
      <c r="Z2167" s="5" t="s">
        <v>34</v>
      </c>
      <c r="AA2167" s="5" t="s">
        <v>35</v>
      </c>
      <c r="AD2167" s="5" t="s">
        <v>36</v>
      </c>
      <c r="AE2167" s="5">
        <v>1152.54</v>
      </c>
      <c r="AF2167" s="5">
        <v>0</v>
      </c>
      <c r="AG2167" s="5">
        <v>207.46</v>
      </c>
      <c r="AH2167" s="5">
        <f t="shared" si="372"/>
        <v>1360</v>
      </c>
    </row>
    <row r="2168" spans="1:34" x14ac:dyDescent="0.25">
      <c r="A2168" s="5">
        <v>2153</v>
      </c>
      <c r="B2168" s="5" t="s">
        <v>29</v>
      </c>
      <c r="C2168" s="5" t="s">
        <v>30</v>
      </c>
      <c r="D2168" s="5" t="s">
        <v>2622</v>
      </c>
      <c r="E2168" s="15" t="str">
        <f t="shared" si="373"/>
        <v>B001</v>
      </c>
      <c r="F2168" s="15" t="str">
        <f t="shared" si="363"/>
        <v>16752</v>
      </c>
      <c r="G2168" s="15" t="str">
        <f t="shared" si="364"/>
        <v>1-1</v>
      </c>
      <c r="H2168" s="5" t="s">
        <v>2619</v>
      </c>
      <c r="I2168" s="5">
        <f t="shared" si="365"/>
        <v>1</v>
      </c>
      <c r="J2168" s="5">
        <f t="shared" si="366"/>
        <v>2022</v>
      </c>
      <c r="K2168" s="5">
        <f t="shared" si="367"/>
        <v>4</v>
      </c>
      <c r="L2168" s="7">
        <f t="shared" si="368"/>
        <v>44565</v>
      </c>
      <c r="M2168" s="5" t="s">
        <v>2619</v>
      </c>
      <c r="U2168" s="5" t="s">
        <v>33</v>
      </c>
      <c r="V2168" s="5" t="str">
        <f t="shared" si="369"/>
        <v>clientes - varios</v>
      </c>
      <c r="W2168" s="5" t="str">
        <f t="shared" si="370"/>
        <v>CLIENTES - VARIOS</v>
      </c>
      <c r="X2168" s="5" t="str">
        <f t="shared" si="371"/>
        <v>Clientes - Varios</v>
      </c>
      <c r="Y2168" s="5">
        <v>99999999</v>
      </c>
      <c r="Z2168" s="5" t="s">
        <v>34</v>
      </c>
      <c r="AA2168" s="5" t="s">
        <v>35</v>
      </c>
      <c r="AD2168" s="5" t="s">
        <v>36</v>
      </c>
      <c r="AE2168" s="5">
        <v>66.95</v>
      </c>
      <c r="AF2168" s="5">
        <v>0</v>
      </c>
      <c r="AG2168" s="5">
        <v>12.05</v>
      </c>
      <c r="AH2168" s="5">
        <f t="shared" si="372"/>
        <v>79</v>
      </c>
    </row>
    <row r="2169" spans="1:34" x14ac:dyDescent="0.25">
      <c r="A2169" s="5">
        <v>2154</v>
      </c>
      <c r="B2169" s="5" t="s">
        <v>29</v>
      </c>
      <c r="C2169" s="5" t="s">
        <v>30</v>
      </c>
      <c r="D2169" s="5" t="s">
        <v>2623</v>
      </c>
      <c r="E2169" s="15" t="str">
        <f t="shared" si="373"/>
        <v>B001</v>
      </c>
      <c r="F2169" s="15" t="str">
        <f t="shared" si="363"/>
        <v>16751</v>
      </c>
      <c r="G2169" s="15" t="str">
        <f t="shared" si="364"/>
        <v>1-1</v>
      </c>
      <c r="H2169" s="5" t="s">
        <v>2619</v>
      </c>
      <c r="I2169" s="5">
        <f t="shared" si="365"/>
        <v>1</v>
      </c>
      <c r="J2169" s="5">
        <f t="shared" si="366"/>
        <v>2022</v>
      </c>
      <c r="K2169" s="5">
        <f t="shared" si="367"/>
        <v>4</v>
      </c>
      <c r="L2169" s="7">
        <f t="shared" si="368"/>
        <v>44565</v>
      </c>
      <c r="M2169" s="5" t="s">
        <v>2619</v>
      </c>
      <c r="U2169" s="5" t="s">
        <v>33</v>
      </c>
      <c r="V2169" s="5" t="str">
        <f t="shared" si="369"/>
        <v>clientes - varios</v>
      </c>
      <c r="W2169" s="5" t="str">
        <f t="shared" si="370"/>
        <v>CLIENTES - VARIOS</v>
      </c>
      <c r="X2169" s="5" t="str">
        <f t="shared" si="371"/>
        <v>Clientes - Varios</v>
      </c>
      <c r="Y2169" s="5">
        <v>99999999</v>
      </c>
      <c r="Z2169" s="5" t="s">
        <v>34</v>
      </c>
      <c r="AA2169" s="5" t="s">
        <v>35</v>
      </c>
      <c r="AD2169" s="5" t="s">
        <v>36</v>
      </c>
      <c r="AE2169" s="5">
        <v>169.49</v>
      </c>
      <c r="AF2169" s="5">
        <v>0</v>
      </c>
      <c r="AG2169" s="5">
        <v>30.51</v>
      </c>
      <c r="AH2169" s="5">
        <f t="shared" si="372"/>
        <v>200</v>
      </c>
    </row>
    <row r="2170" spans="1:34" x14ac:dyDescent="0.25">
      <c r="A2170" s="5">
        <v>2155</v>
      </c>
      <c r="B2170" s="5" t="s">
        <v>29</v>
      </c>
      <c r="C2170" s="5" t="s">
        <v>38</v>
      </c>
      <c r="D2170" s="5" t="s">
        <v>2624</v>
      </c>
      <c r="E2170" s="15" t="str">
        <f t="shared" si="373"/>
        <v>F001</v>
      </c>
      <c r="F2170" s="15" t="str">
        <f t="shared" si="363"/>
        <v>8011</v>
      </c>
      <c r="G2170" s="15" t="str">
        <f t="shared" si="364"/>
        <v>1-8</v>
      </c>
      <c r="H2170" s="5" t="s">
        <v>2619</v>
      </c>
      <c r="I2170" s="5">
        <f t="shared" si="365"/>
        <v>1</v>
      </c>
      <c r="J2170" s="5">
        <f t="shared" si="366"/>
        <v>2022</v>
      </c>
      <c r="K2170" s="5">
        <f t="shared" si="367"/>
        <v>4</v>
      </c>
      <c r="L2170" s="7">
        <f t="shared" si="368"/>
        <v>44565</v>
      </c>
      <c r="M2170" s="5" t="s">
        <v>2619</v>
      </c>
      <c r="R2170" s="5" t="s">
        <v>87</v>
      </c>
      <c r="S2170" s="5" t="s">
        <v>40</v>
      </c>
      <c r="T2170" s="5" t="s">
        <v>41</v>
      </c>
      <c r="U2170" s="5" t="s">
        <v>584</v>
      </c>
      <c r="V2170" s="5" t="str">
        <f t="shared" si="369"/>
        <v>emp de transportes turismo alvarado eirl</v>
      </c>
      <c r="W2170" s="5" t="str">
        <f t="shared" si="370"/>
        <v>EMP DE TRANSPORTES TURISMO ALVARADO EIRL</v>
      </c>
      <c r="X2170" s="5" t="str">
        <f t="shared" si="371"/>
        <v>Emp De Transportes Turismo Alvarado Eirl</v>
      </c>
      <c r="Y2170" s="5">
        <v>20395748701</v>
      </c>
      <c r="Z2170" s="5" t="s">
        <v>34</v>
      </c>
      <c r="AA2170" s="5" t="s">
        <v>35</v>
      </c>
      <c r="AD2170" s="5" t="s">
        <v>36</v>
      </c>
      <c r="AE2170" s="5">
        <v>326.27</v>
      </c>
      <c r="AF2170" s="5">
        <v>0</v>
      </c>
      <c r="AG2170" s="5">
        <v>58.73</v>
      </c>
      <c r="AH2170" s="5">
        <f t="shared" si="372"/>
        <v>385</v>
      </c>
    </row>
    <row r="2171" spans="1:34" x14ac:dyDescent="0.25">
      <c r="A2171" s="5">
        <v>2156</v>
      </c>
      <c r="B2171" s="5" t="s">
        <v>29</v>
      </c>
      <c r="C2171" s="5" t="s">
        <v>38</v>
      </c>
      <c r="D2171" s="5" t="s">
        <v>2625</v>
      </c>
      <c r="E2171" s="15" t="str">
        <f t="shared" si="373"/>
        <v>F001</v>
      </c>
      <c r="F2171" s="15" t="str">
        <f t="shared" si="363"/>
        <v>8010</v>
      </c>
      <c r="G2171" s="15" t="str">
        <f t="shared" si="364"/>
        <v>1-8</v>
      </c>
      <c r="H2171" s="5" t="s">
        <v>2619</v>
      </c>
      <c r="I2171" s="5">
        <f t="shared" si="365"/>
        <v>1</v>
      </c>
      <c r="J2171" s="5">
        <f t="shared" si="366"/>
        <v>2022</v>
      </c>
      <c r="K2171" s="5">
        <f t="shared" si="367"/>
        <v>4</v>
      </c>
      <c r="L2171" s="7">
        <f t="shared" si="368"/>
        <v>44565</v>
      </c>
      <c r="M2171" s="5" t="s">
        <v>2619</v>
      </c>
      <c r="R2171" s="5" t="s">
        <v>92</v>
      </c>
      <c r="S2171" s="5" t="s">
        <v>40</v>
      </c>
      <c r="T2171" s="5" t="s">
        <v>41</v>
      </c>
      <c r="U2171" s="5" t="s">
        <v>93</v>
      </c>
      <c r="V2171" s="5" t="str">
        <f t="shared" si="369"/>
        <v>transporte mi poderoso cautivo jd &amp; a e.i.r.l.</v>
      </c>
      <c r="W2171" s="5" t="str">
        <f t="shared" si="370"/>
        <v>TRANSPORTE MI PODEROSO CAUTIVO JD &amp; A E.I.R.L.</v>
      </c>
      <c r="X2171" s="5" t="str">
        <f t="shared" si="371"/>
        <v>Transporte Mi Poderoso Cautivo Jd &amp; A E.I.R.L.</v>
      </c>
      <c r="Y2171" s="5">
        <v>20607139378</v>
      </c>
      <c r="Z2171" s="5" t="s">
        <v>34</v>
      </c>
      <c r="AA2171" s="5" t="s">
        <v>35</v>
      </c>
      <c r="AD2171" s="5" t="s">
        <v>36</v>
      </c>
      <c r="AE2171" s="5">
        <v>1109.32</v>
      </c>
      <c r="AF2171" s="5">
        <v>0</v>
      </c>
      <c r="AG2171" s="5">
        <v>199.68</v>
      </c>
      <c r="AH2171" s="5">
        <f t="shared" si="372"/>
        <v>1309</v>
      </c>
    </row>
    <row r="2172" spans="1:34" x14ac:dyDescent="0.25">
      <c r="A2172" s="5">
        <v>2157</v>
      </c>
      <c r="B2172" s="5" t="s">
        <v>55</v>
      </c>
      <c r="C2172" s="5" t="s">
        <v>30</v>
      </c>
      <c r="D2172" s="5" t="s">
        <v>2626</v>
      </c>
      <c r="E2172" s="15" t="str">
        <f t="shared" si="373"/>
        <v>B002</v>
      </c>
      <c r="F2172" s="15" t="str">
        <f t="shared" si="363"/>
        <v>15799</v>
      </c>
      <c r="G2172" s="15" t="str">
        <f t="shared" si="364"/>
        <v>2-1</v>
      </c>
      <c r="H2172" s="5" t="s">
        <v>2619</v>
      </c>
      <c r="I2172" s="5">
        <f t="shared" si="365"/>
        <v>1</v>
      </c>
      <c r="J2172" s="5">
        <f t="shared" si="366"/>
        <v>2022</v>
      </c>
      <c r="K2172" s="5">
        <f t="shared" si="367"/>
        <v>4</v>
      </c>
      <c r="L2172" s="7">
        <f t="shared" si="368"/>
        <v>44565</v>
      </c>
      <c r="M2172" s="5" t="s">
        <v>2619</v>
      </c>
      <c r="U2172" s="5" t="s">
        <v>33</v>
      </c>
      <c r="V2172" s="5" t="str">
        <f t="shared" si="369"/>
        <v>clientes - varios</v>
      </c>
      <c r="W2172" s="5" t="str">
        <f t="shared" si="370"/>
        <v>CLIENTES - VARIOS</v>
      </c>
      <c r="X2172" s="5" t="str">
        <f t="shared" si="371"/>
        <v>Clientes - Varios</v>
      </c>
      <c r="Y2172" s="5">
        <v>99999999</v>
      </c>
      <c r="Z2172" s="5" t="s">
        <v>34</v>
      </c>
      <c r="AA2172" s="5" t="s">
        <v>35</v>
      </c>
      <c r="AD2172" s="5" t="s">
        <v>36</v>
      </c>
      <c r="AE2172" s="5">
        <v>211.86</v>
      </c>
      <c r="AF2172" s="5">
        <v>0</v>
      </c>
      <c r="AG2172" s="5">
        <v>38.14</v>
      </c>
      <c r="AH2172" s="5">
        <f t="shared" si="372"/>
        <v>250</v>
      </c>
    </row>
    <row r="2173" spans="1:34" x14ac:dyDescent="0.25">
      <c r="A2173" s="5">
        <v>2158</v>
      </c>
      <c r="B2173" s="5" t="s">
        <v>55</v>
      </c>
      <c r="C2173" s="5" t="s">
        <v>30</v>
      </c>
      <c r="D2173" s="5" t="s">
        <v>2627</v>
      </c>
      <c r="E2173" s="15" t="str">
        <f t="shared" si="373"/>
        <v>B002</v>
      </c>
      <c r="F2173" s="15" t="str">
        <f t="shared" si="363"/>
        <v>15798</v>
      </c>
      <c r="G2173" s="15" t="str">
        <f t="shared" si="364"/>
        <v>2-1</v>
      </c>
      <c r="H2173" s="5" t="s">
        <v>2619</v>
      </c>
      <c r="I2173" s="5">
        <f t="shared" si="365"/>
        <v>1</v>
      </c>
      <c r="J2173" s="5">
        <f t="shared" si="366"/>
        <v>2022</v>
      </c>
      <c r="K2173" s="5">
        <f t="shared" si="367"/>
        <v>4</v>
      </c>
      <c r="L2173" s="7">
        <f t="shared" si="368"/>
        <v>44565</v>
      </c>
      <c r="M2173" s="5" t="s">
        <v>2619</v>
      </c>
      <c r="U2173" s="5" t="s">
        <v>33</v>
      </c>
      <c r="V2173" s="5" t="str">
        <f t="shared" si="369"/>
        <v>clientes - varios</v>
      </c>
      <c r="W2173" s="5" t="str">
        <f t="shared" si="370"/>
        <v>CLIENTES - VARIOS</v>
      </c>
      <c r="X2173" s="5" t="str">
        <f t="shared" si="371"/>
        <v>Clientes - Varios</v>
      </c>
      <c r="Y2173" s="5">
        <v>99999999</v>
      </c>
      <c r="Z2173" s="5" t="s">
        <v>34</v>
      </c>
      <c r="AA2173" s="5" t="s">
        <v>35</v>
      </c>
      <c r="AD2173" s="5" t="s">
        <v>36</v>
      </c>
      <c r="AE2173" s="5">
        <v>211.86</v>
      </c>
      <c r="AF2173" s="5">
        <v>0</v>
      </c>
      <c r="AG2173" s="5">
        <v>38.14</v>
      </c>
      <c r="AH2173" s="5">
        <f t="shared" si="372"/>
        <v>250</v>
      </c>
    </row>
    <row r="2174" spans="1:34" x14ac:dyDescent="0.25">
      <c r="A2174" s="5">
        <v>2159</v>
      </c>
      <c r="B2174" s="5" t="s">
        <v>55</v>
      </c>
      <c r="C2174" s="5" t="s">
        <v>30</v>
      </c>
      <c r="D2174" s="5" t="s">
        <v>2628</v>
      </c>
      <c r="E2174" s="15" t="str">
        <f t="shared" si="373"/>
        <v>B002</v>
      </c>
      <c r="F2174" s="15" t="str">
        <f t="shared" si="363"/>
        <v>15797</v>
      </c>
      <c r="G2174" s="15" t="str">
        <f t="shared" si="364"/>
        <v>2-1</v>
      </c>
      <c r="H2174" s="5" t="s">
        <v>2619</v>
      </c>
      <c r="I2174" s="5">
        <f t="shared" si="365"/>
        <v>1</v>
      </c>
      <c r="J2174" s="5">
        <f t="shared" si="366"/>
        <v>2022</v>
      </c>
      <c r="K2174" s="5">
        <f t="shared" si="367"/>
        <v>4</v>
      </c>
      <c r="L2174" s="7">
        <f t="shared" si="368"/>
        <v>44565</v>
      </c>
      <c r="M2174" s="5" t="s">
        <v>2619</v>
      </c>
      <c r="U2174" s="5" t="s">
        <v>33</v>
      </c>
      <c r="V2174" s="5" t="str">
        <f t="shared" si="369"/>
        <v>clientes - varios</v>
      </c>
      <c r="W2174" s="5" t="str">
        <f t="shared" si="370"/>
        <v>CLIENTES - VARIOS</v>
      </c>
      <c r="X2174" s="5" t="str">
        <f t="shared" si="371"/>
        <v>Clientes - Varios</v>
      </c>
      <c r="Y2174" s="5">
        <v>99999999</v>
      </c>
      <c r="Z2174" s="5" t="s">
        <v>34</v>
      </c>
      <c r="AA2174" s="5" t="s">
        <v>35</v>
      </c>
      <c r="AD2174" s="5" t="s">
        <v>36</v>
      </c>
      <c r="AE2174" s="5">
        <v>423.73</v>
      </c>
      <c r="AF2174" s="5">
        <v>0</v>
      </c>
      <c r="AG2174" s="5">
        <v>76.27</v>
      </c>
      <c r="AH2174" s="5">
        <f t="shared" si="372"/>
        <v>500</v>
      </c>
    </row>
    <row r="2175" spans="1:34" x14ac:dyDescent="0.25">
      <c r="A2175" s="5">
        <v>2160</v>
      </c>
      <c r="B2175" s="5" t="s">
        <v>49</v>
      </c>
      <c r="C2175" s="5" t="s">
        <v>30</v>
      </c>
      <c r="D2175" s="5" t="s">
        <v>2629</v>
      </c>
      <c r="E2175" s="15" t="str">
        <f t="shared" si="373"/>
        <v>B003</v>
      </c>
      <c r="F2175" s="15" t="str">
        <f t="shared" si="363"/>
        <v>12254</v>
      </c>
      <c r="G2175" s="15" t="str">
        <f t="shared" si="364"/>
        <v>3-1</v>
      </c>
      <c r="H2175" s="5" t="s">
        <v>2619</v>
      </c>
      <c r="I2175" s="5">
        <f t="shared" si="365"/>
        <v>1</v>
      </c>
      <c r="J2175" s="5">
        <f t="shared" si="366"/>
        <v>2022</v>
      </c>
      <c r="K2175" s="5">
        <f t="shared" si="367"/>
        <v>4</v>
      </c>
      <c r="L2175" s="7">
        <f t="shared" si="368"/>
        <v>44565</v>
      </c>
      <c r="M2175" s="5" t="s">
        <v>2619</v>
      </c>
      <c r="U2175" s="5" t="s">
        <v>33</v>
      </c>
      <c r="V2175" s="5" t="str">
        <f t="shared" si="369"/>
        <v>clientes - varios</v>
      </c>
      <c r="W2175" s="5" t="str">
        <f t="shared" si="370"/>
        <v>CLIENTES - VARIOS</v>
      </c>
      <c r="X2175" s="5" t="str">
        <f t="shared" si="371"/>
        <v>Clientes - Varios</v>
      </c>
      <c r="Y2175" s="5">
        <v>99999999</v>
      </c>
      <c r="Z2175" s="5" t="s">
        <v>34</v>
      </c>
      <c r="AA2175" s="5" t="s">
        <v>35</v>
      </c>
      <c r="AD2175" s="5" t="s">
        <v>36</v>
      </c>
      <c r="AE2175" s="5">
        <v>169.49</v>
      </c>
      <c r="AF2175" s="5">
        <v>0</v>
      </c>
      <c r="AG2175" s="5">
        <v>30.51</v>
      </c>
      <c r="AH2175" s="5">
        <f t="shared" si="372"/>
        <v>200</v>
      </c>
    </row>
    <row r="2176" spans="1:34" x14ac:dyDescent="0.25">
      <c r="A2176" s="5">
        <v>2161</v>
      </c>
      <c r="B2176" s="5" t="s">
        <v>49</v>
      </c>
      <c r="C2176" s="5" t="s">
        <v>30</v>
      </c>
      <c r="D2176" s="5" t="s">
        <v>2630</v>
      </c>
      <c r="E2176" s="15" t="str">
        <f t="shared" si="373"/>
        <v>B003</v>
      </c>
      <c r="F2176" s="15" t="str">
        <f t="shared" si="363"/>
        <v>12253</v>
      </c>
      <c r="G2176" s="15" t="str">
        <f t="shared" si="364"/>
        <v>3-1</v>
      </c>
      <c r="H2176" s="5" t="s">
        <v>2619</v>
      </c>
      <c r="I2176" s="5">
        <f t="shared" si="365"/>
        <v>1</v>
      </c>
      <c r="J2176" s="5">
        <f t="shared" si="366"/>
        <v>2022</v>
      </c>
      <c r="K2176" s="5">
        <f t="shared" si="367"/>
        <v>4</v>
      </c>
      <c r="L2176" s="7">
        <f t="shared" si="368"/>
        <v>44565</v>
      </c>
      <c r="M2176" s="5" t="s">
        <v>2619</v>
      </c>
      <c r="U2176" s="5" t="s">
        <v>33</v>
      </c>
      <c r="V2176" s="5" t="str">
        <f t="shared" si="369"/>
        <v>clientes - varios</v>
      </c>
      <c r="W2176" s="5" t="str">
        <f t="shared" si="370"/>
        <v>CLIENTES - VARIOS</v>
      </c>
      <c r="X2176" s="5" t="str">
        <f t="shared" si="371"/>
        <v>Clientes - Varios</v>
      </c>
      <c r="Y2176" s="5">
        <v>99999999</v>
      </c>
      <c r="Z2176" s="5" t="s">
        <v>34</v>
      </c>
      <c r="AA2176" s="5" t="s">
        <v>35</v>
      </c>
      <c r="AD2176" s="5" t="s">
        <v>36</v>
      </c>
      <c r="AE2176" s="5">
        <v>118.64</v>
      </c>
      <c r="AF2176" s="5">
        <v>0</v>
      </c>
      <c r="AG2176" s="5">
        <v>21.36</v>
      </c>
      <c r="AH2176" s="5">
        <f t="shared" si="372"/>
        <v>140</v>
      </c>
    </row>
    <row r="2177" spans="1:34" x14ac:dyDescent="0.25">
      <c r="A2177" s="5">
        <v>2162</v>
      </c>
      <c r="B2177" s="5" t="s">
        <v>49</v>
      </c>
      <c r="C2177" s="5" t="s">
        <v>30</v>
      </c>
      <c r="D2177" s="5" t="s">
        <v>2631</v>
      </c>
      <c r="E2177" s="15" t="str">
        <f t="shared" si="373"/>
        <v>B003</v>
      </c>
      <c r="F2177" s="15" t="str">
        <f t="shared" si="363"/>
        <v>12252</v>
      </c>
      <c r="G2177" s="15" t="str">
        <f t="shared" si="364"/>
        <v>3-1</v>
      </c>
      <c r="H2177" s="5" t="s">
        <v>2619</v>
      </c>
      <c r="I2177" s="5">
        <f t="shared" si="365"/>
        <v>1</v>
      </c>
      <c r="J2177" s="5">
        <f t="shared" si="366"/>
        <v>2022</v>
      </c>
      <c r="K2177" s="5">
        <f t="shared" si="367"/>
        <v>4</v>
      </c>
      <c r="L2177" s="7">
        <f t="shared" si="368"/>
        <v>44565</v>
      </c>
      <c r="M2177" s="5" t="s">
        <v>2619</v>
      </c>
      <c r="U2177" s="5" t="s">
        <v>33</v>
      </c>
      <c r="V2177" s="5" t="str">
        <f t="shared" si="369"/>
        <v>clientes - varios</v>
      </c>
      <c r="W2177" s="5" t="str">
        <f t="shared" si="370"/>
        <v>CLIENTES - VARIOS</v>
      </c>
      <c r="X2177" s="5" t="str">
        <f t="shared" si="371"/>
        <v>Clientes - Varios</v>
      </c>
      <c r="Y2177" s="5">
        <v>99999999</v>
      </c>
      <c r="Z2177" s="5" t="s">
        <v>34</v>
      </c>
      <c r="AA2177" s="5" t="s">
        <v>35</v>
      </c>
      <c r="AD2177" s="5" t="s">
        <v>36</v>
      </c>
      <c r="AE2177" s="5">
        <v>211.86</v>
      </c>
      <c r="AF2177" s="5">
        <v>0</v>
      </c>
      <c r="AG2177" s="5">
        <v>38.14</v>
      </c>
      <c r="AH2177" s="5">
        <f t="shared" si="372"/>
        <v>250</v>
      </c>
    </row>
    <row r="2178" spans="1:34" x14ac:dyDescent="0.25">
      <c r="A2178" s="5">
        <v>2163</v>
      </c>
      <c r="B2178" s="5" t="s">
        <v>55</v>
      </c>
      <c r="C2178" s="5" t="s">
        <v>30</v>
      </c>
      <c r="D2178" s="5" t="s">
        <v>2632</v>
      </c>
      <c r="E2178" s="15" t="str">
        <f t="shared" si="373"/>
        <v>B002</v>
      </c>
      <c r="F2178" s="15" t="str">
        <f t="shared" si="363"/>
        <v>15796</v>
      </c>
      <c r="G2178" s="15" t="str">
        <f t="shared" si="364"/>
        <v>2-1</v>
      </c>
      <c r="H2178" s="5" t="s">
        <v>2619</v>
      </c>
      <c r="I2178" s="5">
        <f t="shared" si="365"/>
        <v>1</v>
      </c>
      <c r="J2178" s="5">
        <f t="shared" si="366"/>
        <v>2022</v>
      </c>
      <c r="K2178" s="5">
        <f t="shared" si="367"/>
        <v>4</v>
      </c>
      <c r="L2178" s="7">
        <f t="shared" si="368"/>
        <v>44565</v>
      </c>
      <c r="M2178" s="5" t="s">
        <v>2619</v>
      </c>
      <c r="U2178" s="5" t="s">
        <v>33</v>
      </c>
      <c r="V2178" s="5" t="str">
        <f t="shared" si="369"/>
        <v>clientes - varios</v>
      </c>
      <c r="W2178" s="5" t="str">
        <f t="shared" si="370"/>
        <v>CLIENTES - VARIOS</v>
      </c>
      <c r="X2178" s="5" t="str">
        <f t="shared" si="371"/>
        <v>Clientes - Varios</v>
      </c>
      <c r="Y2178" s="5">
        <v>99999999</v>
      </c>
      <c r="Z2178" s="5" t="s">
        <v>34</v>
      </c>
      <c r="AA2178" s="5" t="s">
        <v>35</v>
      </c>
      <c r="AD2178" s="5" t="s">
        <v>36</v>
      </c>
      <c r="AE2178" s="5">
        <v>254.24</v>
      </c>
      <c r="AF2178" s="5">
        <v>0</v>
      </c>
      <c r="AG2178" s="5">
        <v>45.76</v>
      </c>
      <c r="AH2178" s="5">
        <f t="shared" si="372"/>
        <v>300</v>
      </c>
    </row>
    <row r="2179" spans="1:34" x14ac:dyDescent="0.25">
      <c r="A2179" s="5">
        <v>2164</v>
      </c>
      <c r="B2179" s="5" t="s">
        <v>55</v>
      </c>
      <c r="C2179" s="5" t="s">
        <v>30</v>
      </c>
      <c r="D2179" s="5" t="s">
        <v>2633</v>
      </c>
      <c r="E2179" s="15" t="str">
        <f t="shared" si="373"/>
        <v>B002</v>
      </c>
      <c r="F2179" s="15" t="str">
        <f t="shared" si="363"/>
        <v>15795</v>
      </c>
      <c r="G2179" s="15" t="str">
        <f t="shared" si="364"/>
        <v>2-1</v>
      </c>
      <c r="H2179" s="5" t="s">
        <v>2619</v>
      </c>
      <c r="I2179" s="5">
        <f t="shared" si="365"/>
        <v>1</v>
      </c>
      <c r="J2179" s="5">
        <f t="shared" si="366"/>
        <v>2022</v>
      </c>
      <c r="K2179" s="5">
        <f t="shared" si="367"/>
        <v>4</v>
      </c>
      <c r="L2179" s="7">
        <f t="shared" si="368"/>
        <v>44565</v>
      </c>
      <c r="M2179" s="5" t="s">
        <v>2619</v>
      </c>
      <c r="U2179" s="5" t="s">
        <v>33</v>
      </c>
      <c r="V2179" s="5" t="str">
        <f t="shared" si="369"/>
        <v>clientes - varios</v>
      </c>
      <c r="W2179" s="5" t="str">
        <f t="shared" si="370"/>
        <v>CLIENTES - VARIOS</v>
      </c>
      <c r="X2179" s="5" t="str">
        <f t="shared" si="371"/>
        <v>Clientes - Varios</v>
      </c>
      <c r="Y2179" s="5">
        <v>99999999</v>
      </c>
      <c r="Z2179" s="5" t="s">
        <v>34</v>
      </c>
      <c r="AA2179" s="5" t="s">
        <v>35</v>
      </c>
      <c r="AD2179" s="5" t="s">
        <v>36</v>
      </c>
      <c r="AE2179" s="5">
        <v>211.86</v>
      </c>
      <c r="AF2179" s="5">
        <v>0</v>
      </c>
      <c r="AG2179" s="5">
        <v>38.14</v>
      </c>
      <c r="AH2179" s="5">
        <f t="shared" si="372"/>
        <v>250</v>
      </c>
    </row>
    <row r="2180" spans="1:34" x14ac:dyDescent="0.25">
      <c r="A2180" s="5">
        <v>2165</v>
      </c>
      <c r="B2180" s="5" t="s">
        <v>29</v>
      </c>
      <c r="C2180" s="5" t="s">
        <v>38</v>
      </c>
      <c r="D2180" s="5" t="s">
        <v>2634</v>
      </c>
      <c r="E2180" s="15" t="str">
        <f t="shared" si="373"/>
        <v>F001</v>
      </c>
      <c r="F2180" s="15" t="str">
        <f t="shared" si="363"/>
        <v>8009</v>
      </c>
      <c r="G2180" s="15" t="str">
        <f t="shared" si="364"/>
        <v>1-8</v>
      </c>
      <c r="H2180" s="5" t="s">
        <v>2619</v>
      </c>
      <c r="I2180" s="5">
        <f t="shared" si="365"/>
        <v>1</v>
      </c>
      <c r="J2180" s="5">
        <f t="shared" si="366"/>
        <v>2022</v>
      </c>
      <c r="K2180" s="5">
        <f t="shared" si="367"/>
        <v>4</v>
      </c>
      <c r="L2180" s="7">
        <f t="shared" si="368"/>
        <v>44565</v>
      </c>
      <c r="M2180" s="5" t="s">
        <v>2619</v>
      </c>
      <c r="R2180" s="5" t="s">
        <v>395</v>
      </c>
      <c r="S2180" s="5" t="s">
        <v>168</v>
      </c>
      <c r="T2180" s="5" t="s">
        <v>169</v>
      </c>
      <c r="U2180" s="5" t="s">
        <v>396</v>
      </c>
      <c r="V2180" s="5" t="str">
        <f t="shared" si="369"/>
        <v>transportes pasamayo s r ltda</v>
      </c>
      <c r="W2180" s="5" t="str">
        <f t="shared" si="370"/>
        <v>TRANSPORTES PASAMAYO S R LTDA</v>
      </c>
      <c r="X2180" s="5" t="str">
        <f t="shared" si="371"/>
        <v>Transportes Pasamayo S R Ltda</v>
      </c>
      <c r="Y2180" s="5">
        <v>20225171719</v>
      </c>
      <c r="Z2180" s="5" t="s">
        <v>34</v>
      </c>
      <c r="AA2180" s="5" t="s">
        <v>35</v>
      </c>
      <c r="AD2180" s="5" t="s">
        <v>36</v>
      </c>
      <c r="AE2180" s="5">
        <v>152.54</v>
      </c>
      <c r="AF2180" s="5">
        <v>0</v>
      </c>
      <c r="AG2180" s="5">
        <v>27.46</v>
      </c>
      <c r="AH2180" s="5">
        <f t="shared" si="372"/>
        <v>180</v>
      </c>
    </row>
    <row r="2181" spans="1:34" x14ac:dyDescent="0.25">
      <c r="A2181" s="5">
        <v>2166</v>
      </c>
      <c r="B2181" s="5" t="s">
        <v>55</v>
      </c>
      <c r="C2181" s="5" t="s">
        <v>30</v>
      </c>
      <c r="D2181" s="5" t="s">
        <v>2635</v>
      </c>
      <c r="E2181" s="15" t="str">
        <f t="shared" si="373"/>
        <v>B002</v>
      </c>
      <c r="F2181" s="15" t="str">
        <f t="shared" si="363"/>
        <v>15794</v>
      </c>
      <c r="G2181" s="15" t="str">
        <f t="shared" si="364"/>
        <v>2-1</v>
      </c>
      <c r="H2181" s="5" t="s">
        <v>2619</v>
      </c>
      <c r="I2181" s="5">
        <f t="shared" si="365"/>
        <v>1</v>
      </c>
      <c r="J2181" s="5">
        <f t="shared" si="366"/>
        <v>2022</v>
      </c>
      <c r="K2181" s="5">
        <f t="shared" si="367"/>
        <v>4</v>
      </c>
      <c r="L2181" s="7">
        <f t="shared" si="368"/>
        <v>44565</v>
      </c>
      <c r="M2181" s="5" t="s">
        <v>2619</v>
      </c>
      <c r="U2181" s="5" t="s">
        <v>33</v>
      </c>
      <c r="V2181" s="5" t="str">
        <f t="shared" si="369"/>
        <v>clientes - varios</v>
      </c>
      <c r="W2181" s="5" t="str">
        <f t="shared" si="370"/>
        <v>CLIENTES - VARIOS</v>
      </c>
      <c r="X2181" s="5" t="str">
        <f t="shared" si="371"/>
        <v>Clientes - Varios</v>
      </c>
      <c r="Y2181" s="5">
        <v>99999999</v>
      </c>
      <c r="Z2181" s="5" t="s">
        <v>34</v>
      </c>
      <c r="AA2181" s="5" t="s">
        <v>35</v>
      </c>
      <c r="AD2181" s="5" t="s">
        <v>36</v>
      </c>
      <c r="AE2181" s="5">
        <v>211.86</v>
      </c>
      <c r="AF2181" s="5">
        <v>0</v>
      </c>
      <c r="AG2181" s="5">
        <v>38.14</v>
      </c>
      <c r="AH2181" s="5">
        <f t="shared" si="372"/>
        <v>250</v>
      </c>
    </row>
    <row r="2182" spans="1:34" x14ac:dyDescent="0.25">
      <c r="A2182" s="5">
        <v>2167</v>
      </c>
      <c r="B2182" s="5" t="s">
        <v>55</v>
      </c>
      <c r="C2182" s="5" t="s">
        <v>30</v>
      </c>
      <c r="D2182" s="5" t="s">
        <v>2636</v>
      </c>
      <c r="E2182" s="15" t="str">
        <f t="shared" si="373"/>
        <v>B002</v>
      </c>
      <c r="F2182" s="15" t="str">
        <f t="shared" si="363"/>
        <v>15793</v>
      </c>
      <c r="G2182" s="15" t="str">
        <f t="shared" si="364"/>
        <v>2-1</v>
      </c>
      <c r="H2182" s="5" t="s">
        <v>2619</v>
      </c>
      <c r="I2182" s="5">
        <f t="shared" si="365"/>
        <v>1</v>
      </c>
      <c r="J2182" s="5">
        <f t="shared" si="366"/>
        <v>2022</v>
      </c>
      <c r="K2182" s="5">
        <f t="shared" si="367"/>
        <v>4</v>
      </c>
      <c r="L2182" s="7">
        <f t="shared" si="368"/>
        <v>44565</v>
      </c>
      <c r="M2182" s="5" t="s">
        <v>2619</v>
      </c>
      <c r="U2182" s="5" t="s">
        <v>33</v>
      </c>
      <c r="V2182" s="5" t="str">
        <f t="shared" si="369"/>
        <v>clientes - varios</v>
      </c>
      <c r="W2182" s="5" t="str">
        <f t="shared" si="370"/>
        <v>CLIENTES - VARIOS</v>
      </c>
      <c r="X2182" s="5" t="str">
        <f t="shared" si="371"/>
        <v>Clientes - Varios</v>
      </c>
      <c r="Y2182" s="5">
        <v>99999999</v>
      </c>
      <c r="Z2182" s="5" t="s">
        <v>34</v>
      </c>
      <c r="AA2182" s="5" t="s">
        <v>35</v>
      </c>
      <c r="AD2182" s="5" t="s">
        <v>36</v>
      </c>
      <c r="AE2182" s="5">
        <v>169.49</v>
      </c>
      <c r="AF2182" s="5">
        <v>0</v>
      </c>
      <c r="AG2182" s="5">
        <v>30.51</v>
      </c>
      <c r="AH2182" s="5">
        <f t="shared" si="372"/>
        <v>200</v>
      </c>
    </row>
    <row r="2183" spans="1:34" x14ac:dyDescent="0.25">
      <c r="A2183" s="5">
        <v>2168</v>
      </c>
      <c r="B2183" s="5" t="s">
        <v>55</v>
      </c>
      <c r="C2183" s="5" t="s">
        <v>30</v>
      </c>
      <c r="D2183" s="5" t="s">
        <v>2637</v>
      </c>
      <c r="E2183" s="15" t="str">
        <f t="shared" si="373"/>
        <v>B002</v>
      </c>
      <c r="F2183" s="15" t="str">
        <f t="shared" si="363"/>
        <v>15792</v>
      </c>
      <c r="G2183" s="15" t="str">
        <f t="shared" si="364"/>
        <v>2-1</v>
      </c>
      <c r="H2183" s="5" t="s">
        <v>2619</v>
      </c>
      <c r="I2183" s="5">
        <f t="shared" si="365"/>
        <v>1</v>
      </c>
      <c r="J2183" s="5">
        <f t="shared" si="366"/>
        <v>2022</v>
      </c>
      <c r="K2183" s="5">
        <f t="shared" si="367"/>
        <v>4</v>
      </c>
      <c r="L2183" s="7">
        <f t="shared" si="368"/>
        <v>44565</v>
      </c>
      <c r="M2183" s="5" t="s">
        <v>2619</v>
      </c>
      <c r="U2183" s="5" t="s">
        <v>33</v>
      </c>
      <c r="V2183" s="5" t="str">
        <f t="shared" si="369"/>
        <v>clientes - varios</v>
      </c>
      <c r="W2183" s="5" t="str">
        <f t="shared" si="370"/>
        <v>CLIENTES - VARIOS</v>
      </c>
      <c r="X2183" s="5" t="str">
        <f t="shared" si="371"/>
        <v>Clientes - Varios</v>
      </c>
      <c r="Y2183" s="5">
        <v>99999999</v>
      </c>
      <c r="Z2183" s="5" t="s">
        <v>34</v>
      </c>
      <c r="AA2183" s="5" t="s">
        <v>35</v>
      </c>
      <c r="AD2183" s="5" t="s">
        <v>36</v>
      </c>
      <c r="AE2183" s="5">
        <v>423.73</v>
      </c>
      <c r="AF2183" s="5">
        <v>0</v>
      </c>
      <c r="AG2183" s="5">
        <v>76.27</v>
      </c>
      <c r="AH2183" s="5">
        <f t="shared" si="372"/>
        <v>500</v>
      </c>
    </row>
    <row r="2184" spans="1:34" x14ac:dyDescent="0.25">
      <c r="A2184" s="5">
        <v>2169</v>
      </c>
      <c r="B2184" s="5" t="s">
        <v>55</v>
      </c>
      <c r="C2184" s="5" t="s">
        <v>30</v>
      </c>
      <c r="D2184" s="5" t="s">
        <v>2638</v>
      </c>
      <c r="E2184" s="15" t="str">
        <f t="shared" si="373"/>
        <v>B002</v>
      </c>
      <c r="F2184" s="15" t="str">
        <f t="shared" si="363"/>
        <v>15791</v>
      </c>
      <c r="G2184" s="15" t="str">
        <f t="shared" si="364"/>
        <v>2-1</v>
      </c>
      <c r="H2184" s="5" t="s">
        <v>2619</v>
      </c>
      <c r="I2184" s="5">
        <f t="shared" si="365"/>
        <v>1</v>
      </c>
      <c r="J2184" s="5">
        <f t="shared" si="366"/>
        <v>2022</v>
      </c>
      <c r="K2184" s="5">
        <f t="shared" si="367"/>
        <v>4</v>
      </c>
      <c r="L2184" s="7">
        <f t="shared" si="368"/>
        <v>44565</v>
      </c>
      <c r="M2184" s="5" t="s">
        <v>2619</v>
      </c>
      <c r="U2184" s="5" t="s">
        <v>33</v>
      </c>
      <c r="V2184" s="5" t="str">
        <f t="shared" si="369"/>
        <v>clientes - varios</v>
      </c>
      <c r="W2184" s="5" t="str">
        <f t="shared" si="370"/>
        <v>CLIENTES - VARIOS</v>
      </c>
      <c r="X2184" s="5" t="str">
        <f t="shared" si="371"/>
        <v>Clientes - Varios</v>
      </c>
      <c r="Y2184" s="5">
        <v>99999999</v>
      </c>
      <c r="Z2184" s="5" t="s">
        <v>34</v>
      </c>
      <c r="AA2184" s="5" t="s">
        <v>35</v>
      </c>
      <c r="AD2184" s="5" t="s">
        <v>36</v>
      </c>
      <c r="AE2184" s="5">
        <v>254.24</v>
      </c>
      <c r="AF2184" s="5">
        <v>0</v>
      </c>
      <c r="AG2184" s="5">
        <v>45.76</v>
      </c>
      <c r="AH2184" s="5">
        <f t="shared" si="372"/>
        <v>300</v>
      </c>
    </row>
    <row r="2185" spans="1:34" x14ac:dyDescent="0.25">
      <c r="A2185" s="5">
        <v>2170</v>
      </c>
      <c r="B2185" s="5" t="s">
        <v>49</v>
      </c>
      <c r="C2185" s="5" t="s">
        <v>30</v>
      </c>
      <c r="D2185" s="5" t="s">
        <v>2639</v>
      </c>
      <c r="E2185" s="15" t="str">
        <f t="shared" si="373"/>
        <v>B003</v>
      </c>
      <c r="F2185" s="15" t="str">
        <f t="shared" si="363"/>
        <v>12251</v>
      </c>
      <c r="G2185" s="15" t="str">
        <f t="shared" si="364"/>
        <v>3-1</v>
      </c>
      <c r="H2185" s="5" t="s">
        <v>2619</v>
      </c>
      <c r="I2185" s="5">
        <f t="shared" si="365"/>
        <v>1</v>
      </c>
      <c r="J2185" s="5">
        <f t="shared" si="366"/>
        <v>2022</v>
      </c>
      <c r="K2185" s="5">
        <f t="shared" si="367"/>
        <v>4</v>
      </c>
      <c r="L2185" s="7">
        <f t="shared" si="368"/>
        <v>44565</v>
      </c>
      <c r="M2185" s="5" t="s">
        <v>2619</v>
      </c>
      <c r="U2185" s="5" t="s">
        <v>33</v>
      </c>
      <c r="V2185" s="5" t="str">
        <f t="shared" si="369"/>
        <v>clientes - varios</v>
      </c>
      <c r="W2185" s="5" t="str">
        <f t="shared" si="370"/>
        <v>CLIENTES - VARIOS</v>
      </c>
      <c r="X2185" s="5" t="str">
        <f t="shared" si="371"/>
        <v>Clientes - Varios</v>
      </c>
      <c r="Y2185" s="5">
        <v>99999999</v>
      </c>
      <c r="Z2185" s="5" t="s">
        <v>34</v>
      </c>
      <c r="AA2185" s="5" t="s">
        <v>35</v>
      </c>
      <c r="AD2185" s="5" t="s">
        <v>36</v>
      </c>
      <c r="AE2185" s="5">
        <v>211.86</v>
      </c>
      <c r="AF2185" s="5">
        <v>0</v>
      </c>
      <c r="AG2185" s="5">
        <v>38.14</v>
      </c>
      <c r="AH2185" s="5">
        <f t="shared" si="372"/>
        <v>250</v>
      </c>
    </row>
    <row r="2186" spans="1:34" x14ac:dyDescent="0.25">
      <c r="A2186" s="5">
        <v>2171</v>
      </c>
      <c r="B2186" s="5" t="s">
        <v>49</v>
      </c>
      <c r="C2186" s="5" t="s">
        <v>30</v>
      </c>
      <c r="D2186" s="5" t="s">
        <v>2640</v>
      </c>
      <c r="E2186" s="15" t="str">
        <f t="shared" si="373"/>
        <v>B003</v>
      </c>
      <c r="F2186" s="15" t="str">
        <f t="shared" si="363"/>
        <v>12250</v>
      </c>
      <c r="G2186" s="15" t="str">
        <f t="shared" si="364"/>
        <v>3-1</v>
      </c>
      <c r="H2186" s="5" t="s">
        <v>2619</v>
      </c>
      <c r="I2186" s="5">
        <f t="shared" si="365"/>
        <v>1</v>
      </c>
      <c r="J2186" s="5">
        <f t="shared" si="366"/>
        <v>2022</v>
      </c>
      <c r="K2186" s="5">
        <f t="shared" si="367"/>
        <v>4</v>
      </c>
      <c r="L2186" s="7">
        <f t="shared" si="368"/>
        <v>44565</v>
      </c>
      <c r="M2186" s="5" t="s">
        <v>2619</v>
      </c>
      <c r="U2186" s="5" t="s">
        <v>33</v>
      </c>
      <c r="V2186" s="5" t="str">
        <f t="shared" si="369"/>
        <v>clientes - varios</v>
      </c>
      <c r="W2186" s="5" t="str">
        <f t="shared" si="370"/>
        <v>CLIENTES - VARIOS</v>
      </c>
      <c r="X2186" s="5" t="str">
        <f t="shared" si="371"/>
        <v>Clientes - Varios</v>
      </c>
      <c r="Y2186" s="5">
        <v>99999999</v>
      </c>
      <c r="Z2186" s="5" t="s">
        <v>34</v>
      </c>
      <c r="AA2186" s="5" t="s">
        <v>35</v>
      </c>
      <c r="AD2186" s="5" t="s">
        <v>36</v>
      </c>
      <c r="AE2186" s="5">
        <v>169.49</v>
      </c>
      <c r="AF2186" s="5">
        <v>0</v>
      </c>
      <c r="AG2186" s="5">
        <v>30.51</v>
      </c>
      <c r="AH2186" s="5">
        <f t="shared" si="372"/>
        <v>200</v>
      </c>
    </row>
    <row r="2187" spans="1:34" x14ac:dyDescent="0.25">
      <c r="A2187" s="5">
        <v>2172</v>
      </c>
      <c r="B2187" s="5" t="s">
        <v>49</v>
      </c>
      <c r="C2187" s="5" t="s">
        <v>30</v>
      </c>
      <c r="D2187" s="5" t="s">
        <v>2641</v>
      </c>
      <c r="E2187" s="15" t="str">
        <f t="shared" si="373"/>
        <v>B003</v>
      </c>
      <c r="F2187" s="15" t="str">
        <f t="shared" si="363"/>
        <v>12249</v>
      </c>
      <c r="G2187" s="15" t="str">
        <f t="shared" si="364"/>
        <v>3-1</v>
      </c>
      <c r="H2187" s="5" t="s">
        <v>2619</v>
      </c>
      <c r="I2187" s="5">
        <f t="shared" si="365"/>
        <v>1</v>
      </c>
      <c r="J2187" s="5">
        <f t="shared" si="366"/>
        <v>2022</v>
      </c>
      <c r="K2187" s="5">
        <f t="shared" si="367"/>
        <v>4</v>
      </c>
      <c r="L2187" s="7">
        <f t="shared" si="368"/>
        <v>44565</v>
      </c>
      <c r="M2187" s="5" t="s">
        <v>2619</v>
      </c>
      <c r="U2187" s="5" t="s">
        <v>33</v>
      </c>
      <c r="V2187" s="5" t="str">
        <f t="shared" si="369"/>
        <v>clientes - varios</v>
      </c>
      <c r="W2187" s="5" t="str">
        <f t="shared" si="370"/>
        <v>CLIENTES - VARIOS</v>
      </c>
      <c r="X2187" s="5" t="str">
        <f t="shared" si="371"/>
        <v>Clientes - Varios</v>
      </c>
      <c r="Y2187" s="5">
        <v>99999999</v>
      </c>
      <c r="Z2187" s="5" t="s">
        <v>34</v>
      </c>
      <c r="AA2187" s="5" t="s">
        <v>35</v>
      </c>
      <c r="AD2187" s="5" t="s">
        <v>36</v>
      </c>
      <c r="AE2187" s="5">
        <v>423.73</v>
      </c>
      <c r="AF2187" s="5">
        <v>0</v>
      </c>
      <c r="AG2187" s="5">
        <v>76.27</v>
      </c>
      <c r="AH2187" s="5">
        <f t="shared" si="372"/>
        <v>500</v>
      </c>
    </row>
    <row r="2188" spans="1:34" x14ac:dyDescent="0.25">
      <c r="A2188" s="5">
        <v>2173</v>
      </c>
      <c r="B2188" s="5" t="s">
        <v>55</v>
      </c>
      <c r="C2188" s="5" t="s">
        <v>30</v>
      </c>
      <c r="D2188" s="5" t="s">
        <v>2642</v>
      </c>
      <c r="E2188" s="15" t="str">
        <f t="shared" si="373"/>
        <v>B002</v>
      </c>
      <c r="F2188" s="15" t="str">
        <f t="shared" si="363"/>
        <v>15790</v>
      </c>
      <c r="G2188" s="15" t="str">
        <f t="shared" si="364"/>
        <v>2-1</v>
      </c>
      <c r="H2188" s="5" t="s">
        <v>2619</v>
      </c>
      <c r="I2188" s="5">
        <f t="shared" si="365"/>
        <v>1</v>
      </c>
      <c r="J2188" s="5">
        <f t="shared" si="366"/>
        <v>2022</v>
      </c>
      <c r="K2188" s="5">
        <f t="shared" si="367"/>
        <v>4</v>
      </c>
      <c r="L2188" s="7">
        <f t="shared" si="368"/>
        <v>44565</v>
      </c>
      <c r="M2188" s="5" t="s">
        <v>2619</v>
      </c>
      <c r="U2188" s="5" t="s">
        <v>33</v>
      </c>
      <c r="V2188" s="5" t="str">
        <f t="shared" si="369"/>
        <v>clientes - varios</v>
      </c>
      <c r="W2188" s="5" t="str">
        <f t="shared" si="370"/>
        <v>CLIENTES - VARIOS</v>
      </c>
      <c r="X2188" s="5" t="str">
        <f t="shared" si="371"/>
        <v>Clientes - Varios</v>
      </c>
      <c r="Y2188" s="5">
        <v>99999999</v>
      </c>
      <c r="Z2188" s="5" t="s">
        <v>34</v>
      </c>
      <c r="AA2188" s="5" t="s">
        <v>35</v>
      </c>
      <c r="AD2188" s="5" t="s">
        <v>36</v>
      </c>
      <c r="AE2188" s="5">
        <v>254.24</v>
      </c>
      <c r="AF2188" s="5">
        <v>0</v>
      </c>
      <c r="AG2188" s="5">
        <v>45.76</v>
      </c>
      <c r="AH2188" s="5">
        <f t="shared" si="372"/>
        <v>300</v>
      </c>
    </row>
    <row r="2189" spans="1:34" x14ac:dyDescent="0.25">
      <c r="A2189" s="5">
        <v>2174</v>
      </c>
      <c r="B2189" s="5" t="s">
        <v>55</v>
      </c>
      <c r="C2189" s="5" t="s">
        <v>30</v>
      </c>
      <c r="D2189" s="5" t="s">
        <v>2643</v>
      </c>
      <c r="E2189" s="15" t="str">
        <f t="shared" si="373"/>
        <v>B002</v>
      </c>
      <c r="F2189" s="15" t="str">
        <f t="shared" si="363"/>
        <v>15789</v>
      </c>
      <c r="G2189" s="15" t="str">
        <f t="shared" si="364"/>
        <v>2-1</v>
      </c>
      <c r="H2189" s="5" t="s">
        <v>2619</v>
      </c>
      <c r="I2189" s="5">
        <f t="shared" si="365"/>
        <v>1</v>
      </c>
      <c r="J2189" s="5">
        <f t="shared" si="366"/>
        <v>2022</v>
      </c>
      <c r="K2189" s="5">
        <f t="shared" si="367"/>
        <v>4</v>
      </c>
      <c r="L2189" s="7">
        <f t="shared" si="368"/>
        <v>44565</v>
      </c>
      <c r="M2189" s="5" t="s">
        <v>2619</v>
      </c>
      <c r="U2189" s="5" t="s">
        <v>33</v>
      </c>
      <c r="V2189" s="5" t="str">
        <f t="shared" si="369"/>
        <v>clientes - varios</v>
      </c>
      <c r="W2189" s="5" t="str">
        <f t="shared" si="370"/>
        <v>CLIENTES - VARIOS</v>
      </c>
      <c r="X2189" s="5" t="str">
        <f t="shared" si="371"/>
        <v>Clientes - Varios</v>
      </c>
      <c r="Y2189" s="5">
        <v>99999999</v>
      </c>
      <c r="Z2189" s="5" t="s">
        <v>34</v>
      </c>
      <c r="AA2189" s="5" t="s">
        <v>35</v>
      </c>
      <c r="AD2189" s="5" t="s">
        <v>36</v>
      </c>
      <c r="AE2189" s="5">
        <v>254.24</v>
      </c>
      <c r="AF2189" s="5">
        <v>0</v>
      </c>
      <c r="AG2189" s="5">
        <v>45.76</v>
      </c>
      <c r="AH2189" s="5">
        <f t="shared" si="372"/>
        <v>300</v>
      </c>
    </row>
    <row r="2190" spans="1:34" x14ac:dyDescent="0.25">
      <c r="A2190" s="5">
        <v>2175</v>
      </c>
      <c r="B2190" s="5" t="s">
        <v>55</v>
      </c>
      <c r="C2190" s="5" t="s">
        <v>30</v>
      </c>
      <c r="D2190" s="5" t="s">
        <v>2644</v>
      </c>
      <c r="E2190" s="15" t="str">
        <f t="shared" si="373"/>
        <v>B002</v>
      </c>
      <c r="F2190" s="15" t="str">
        <f t="shared" si="363"/>
        <v>15788</v>
      </c>
      <c r="G2190" s="15" t="str">
        <f t="shared" si="364"/>
        <v>2-1</v>
      </c>
      <c r="H2190" s="5" t="s">
        <v>2619</v>
      </c>
      <c r="I2190" s="5">
        <f t="shared" si="365"/>
        <v>1</v>
      </c>
      <c r="J2190" s="5">
        <f t="shared" si="366"/>
        <v>2022</v>
      </c>
      <c r="K2190" s="5">
        <f t="shared" si="367"/>
        <v>4</v>
      </c>
      <c r="L2190" s="7">
        <f t="shared" si="368"/>
        <v>44565</v>
      </c>
      <c r="M2190" s="5" t="s">
        <v>2619</v>
      </c>
      <c r="U2190" s="5" t="s">
        <v>33</v>
      </c>
      <c r="V2190" s="5" t="str">
        <f t="shared" si="369"/>
        <v>clientes - varios</v>
      </c>
      <c r="W2190" s="5" t="str">
        <f t="shared" si="370"/>
        <v>CLIENTES - VARIOS</v>
      </c>
      <c r="X2190" s="5" t="str">
        <f t="shared" si="371"/>
        <v>Clientes - Varios</v>
      </c>
      <c r="Y2190" s="5">
        <v>99999999</v>
      </c>
      <c r="Z2190" s="5" t="s">
        <v>34</v>
      </c>
      <c r="AA2190" s="5" t="s">
        <v>35</v>
      </c>
      <c r="AD2190" s="5" t="s">
        <v>36</v>
      </c>
      <c r="AE2190" s="5">
        <v>423.73</v>
      </c>
      <c r="AF2190" s="5">
        <v>0</v>
      </c>
      <c r="AG2190" s="5">
        <v>76.27</v>
      </c>
      <c r="AH2190" s="5">
        <f t="shared" si="372"/>
        <v>500</v>
      </c>
    </row>
    <row r="2191" spans="1:34" x14ac:dyDescent="0.25">
      <c r="A2191" s="5">
        <v>2176</v>
      </c>
      <c r="B2191" s="5" t="s">
        <v>55</v>
      </c>
      <c r="C2191" s="5" t="s">
        <v>30</v>
      </c>
      <c r="D2191" s="5" t="s">
        <v>2645</v>
      </c>
      <c r="E2191" s="15" t="str">
        <f t="shared" si="373"/>
        <v>B002</v>
      </c>
      <c r="F2191" s="15" t="str">
        <f t="shared" si="363"/>
        <v>15787</v>
      </c>
      <c r="G2191" s="15" t="str">
        <f t="shared" si="364"/>
        <v>2-1</v>
      </c>
      <c r="H2191" s="5" t="s">
        <v>2619</v>
      </c>
      <c r="I2191" s="5">
        <f t="shared" si="365"/>
        <v>1</v>
      </c>
      <c r="J2191" s="5">
        <f t="shared" si="366"/>
        <v>2022</v>
      </c>
      <c r="K2191" s="5">
        <f t="shared" si="367"/>
        <v>4</v>
      </c>
      <c r="L2191" s="7">
        <f t="shared" si="368"/>
        <v>44565</v>
      </c>
      <c r="M2191" s="5" t="s">
        <v>2619</v>
      </c>
      <c r="U2191" s="5" t="s">
        <v>33</v>
      </c>
      <c r="V2191" s="5" t="str">
        <f t="shared" si="369"/>
        <v>clientes - varios</v>
      </c>
      <c r="W2191" s="5" t="str">
        <f t="shared" si="370"/>
        <v>CLIENTES - VARIOS</v>
      </c>
      <c r="X2191" s="5" t="str">
        <f t="shared" si="371"/>
        <v>Clientes - Varios</v>
      </c>
      <c r="Y2191" s="5">
        <v>99999999</v>
      </c>
      <c r="Z2191" s="5" t="s">
        <v>34</v>
      </c>
      <c r="AA2191" s="5" t="s">
        <v>35</v>
      </c>
      <c r="AD2191" s="5" t="s">
        <v>36</v>
      </c>
      <c r="AE2191" s="5">
        <v>84.75</v>
      </c>
      <c r="AF2191" s="5">
        <v>0</v>
      </c>
      <c r="AG2191" s="5">
        <v>15.25</v>
      </c>
      <c r="AH2191" s="5">
        <f t="shared" si="372"/>
        <v>100</v>
      </c>
    </row>
    <row r="2192" spans="1:34" x14ac:dyDescent="0.25">
      <c r="A2192" s="5">
        <v>2177</v>
      </c>
      <c r="B2192" s="5" t="s">
        <v>49</v>
      </c>
      <c r="C2192" s="5" t="s">
        <v>30</v>
      </c>
      <c r="D2192" s="5" t="s">
        <v>2646</v>
      </c>
      <c r="E2192" s="15" t="str">
        <f t="shared" si="373"/>
        <v>B003</v>
      </c>
      <c r="F2192" s="15" t="str">
        <f t="shared" si="363"/>
        <v>12248</v>
      </c>
      <c r="G2192" s="15" t="str">
        <f t="shared" si="364"/>
        <v>3-1</v>
      </c>
      <c r="H2192" s="5" t="s">
        <v>2619</v>
      </c>
      <c r="I2192" s="5">
        <f t="shared" si="365"/>
        <v>1</v>
      </c>
      <c r="J2192" s="5">
        <f t="shared" si="366"/>
        <v>2022</v>
      </c>
      <c r="K2192" s="5">
        <f t="shared" si="367"/>
        <v>4</v>
      </c>
      <c r="L2192" s="7">
        <f t="shared" si="368"/>
        <v>44565</v>
      </c>
      <c r="M2192" s="5" t="s">
        <v>2619</v>
      </c>
      <c r="U2192" s="5" t="s">
        <v>33</v>
      </c>
      <c r="V2192" s="5" t="str">
        <f t="shared" si="369"/>
        <v>clientes - varios</v>
      </c>
      <c r="W2192" s="5" t="str">
        <f t="shared" si="370"/>
        <v>CLIENTES - VARIOS</v>
      </c>
      <c r="X2192" s="5" t="str">
        <f t="shared" si="371"/>
        <v>Clientes - Varios</v>
      </c>
      <c r="Y2192" s="5">
        <v>99999999</v>
      </c>
      <c r="Z2192" s="5" t="s">
        <v>34</v>
      </c>
      <c r="AA2192" s="5" t="s">
        <v>35</v>
      </c>
      <c r="AD2192" s="5" t="s">
        <v>36</v>
      </c>
      <c r="AE2192" s="5">
        <v>169.49</v>
      </c>
      <c r="AF2192" s="5">
        <v>0</v>
      </c>
      <c r="AG2192" s="5">
        <v>30.51</v>
      </c>
      <c r="AH2192" s="5">
        <f t="shared" si="372"/>
        <v>200</v>
      </c>
    </row>
    <row r="2193" spans="1:34" x14ac:dyDescent="0.25">
      <c r="A2193" s="5">
        <v>2178</v>
      </c>
      <c r="B2193" s="5" t="s">
        <v>49</v>
      </c>
      <c r="C2193" s="5" t="s">
        <v>30</v>
      </c>
      <c r="D2193" s="5" t="s">
        <v>2647</v>
      </c>
      <c r="E2193" s="15" t="str">
        <f t="shared" si="373"/>
        <v>B003</v>
      </c>
      <c r="F2193" s="15" t="str">
        <f t="shared" ref="F2193:F2256" si="374">IF(LEFT(RIGHT(D2193,5),1)="-",RIGHT(D2193,4),RIGHT(D2193,5))</f>
        <v>12247</v>
      </c>
      <c r="G2193" s="15" t="str">
        <f t="shared" ref="G2193:G2256" si="375">MID(D2193,4,3)</f>
        <v>3-1</v>
      </c>
      <c r="H2193" s="5" t="s">
        <v>2619</v>
      </c>
      <c r="I2193" s="5">
        <f t="shared" ref="I2193:I2256" si="376">MONTH(H2193)</f>
        <v>1</v>
      </c>
      <c r="J2193" s="5">
        <f t="shared" ref="J2193:J2256" si="377">YEAR(H2193)</f>
        <v>2022</v>
      </c>
      <c r="K2193" s="5">
        <f t="shared" ref="K2193:K2256" si="378">DAY(H2193)</f>
        <v>4</v>
      </c>
      <c r="L2193" s="7">
        <f t="shared" ref="L2193:L2256" si="379">DATE(J2193,I2193,K2193)</f>
        <v>44565</v>
      </c>
      <c r="M2193" s="5" t="s">
        <v>2619</v>
      </c>
      <c r="U2193" s="5" t="s">
        <v>33</v>
      </c>
      <c r="V2193" s="5" t="str">
        <f t="shared" ref="V2193:V2256" si="380">LOWER(U2193)</f>
        <v>clientes - varios</v>
      </c>
      <c r="W2193" s="5" t="str">
        <f t="shared" ref="W2193:W2256" si="381">UPPER(U2193)</f>
        <v>CLIENTES - VARIOS</v>
      </c>
      <c r="X2193" s="5" t="str">
        <f t="shared" ref="X2193:X2256" si="382">PROPER(W2193)</f>
        <v>Clientes - Varios</v>
      </c>
      <c r="Y2193" s="5">
        <v>99999999</v>
      </c>
      <c r="Z2193" s="5" t="s">
        <v>34</v>
      </c>
      <c r="AA2193" s="5" t="s">
        <v>35</v>
      </c>
      <c r="AD2193" s="5" t="s">
        <v>36</v>
      </c>
      <c r="AE2193" s="5">
        <v>135.59</v>
      </c>
      <c r="AF2193" s="5">
        <v>0</v>
      </c>
      <c r="AG2193" s="5">
        <v>24.41</v>
      </c>
      <c r="AH2193" s="5">
        <f t="shared" ref="AH2193:AH2256" si="383">AE2193+AG2193</f>
        <v>160</v>
      </c>
    </row>
    <row r="2194" spans="1:34" x14ac:dyDescent="0.25">
      <c r="A2194" s="5">
        <v>2179</v>
      </c>
      <c r="B2194" s="5" t="s">
        <v>49</v>
      </c>
      <c r="C2194" s="5" t="s">
        <v>30</v>
      </c>
      <c r="D2194" s="5" t="s">
        <v>2648</v>
      </c>
      <c r="E2194" s="15" t="str">
        <f t="shared" ref="E2194:E2257" si="384">LEFT(D2194,4)</f>
        <v>B003</v>
      </c>
      <c r="F2194" s="15" t="str">
        <f t="shared" si="374"/>
        <v>12246</v>
      </c>
      <c r="G2194" s="15" t="str">
        <f t="shared" si="375"/>
        <v>3-1</v>
      </c>
      <c r="H2194" s="5" t="s">
        <v>2619</v>
      </c>
      <c r="I2194" s="5">
        <f t="shared" si="376"/>
        <v>1</v>
      </c>
      <c r="J2194" s="5">
        <f t="shared" si="377"/>
        <v>2022</v>
      </c>
      <c r="K2194" s="5">
        <f t="shared" si="378"/>
        <v>4</v>
      </c>
      <c r="L2194" s="7">
        <f t="shared" si="379"/>
        <v>44565</v>
      </c>
      <c r="M2194" s="5" t="s">
        <v>2619</v>
      </c>
      <c r="U2194" s="5" t="s">
        <v>33</v>
      </c>
      <c r="V2194" s="5" t="str">
        <f t="shared" si="380"/>
        <v>clientes - varios</v>
      </c>
      <c r="W2194" s="5" t="str">
        <f t="shared" si="381"/>
        <v>CLIENTES - VARIOS</v>
      </c>
      <c r="X2194" s="5" t="str">
        <f t="shared" si="382"/>
        <v>Clientes - Varios</v>
      </c>
      <c r="Y2194" s="5">
        <v>99999999</v>
      </c>
      <c r="Z2194" s="5" t="s">
        <v>34</v>
      </c>
      <c r="AA2194" s="5" t="s">
        <v>35</v>
      </c>
      <c r="AD2194" s="5" t="s">
        <v>36</v>
      </c>
      <c r="AE2194" s="5">
        <v>84.75</v>
      </c>
      <c r="AF2194" s="5">
        <v>0</v>
      </c>
      <c r="AG2194" s="5">
        <v>15.25</v>
      </c>
      <c r="AH2194" s="5">
        <f t="shared" si="383"/>
        <v>100</v>
      </c>
    </row>
    <row r="2195" spans="1:34" x14ac:dyDescent="0.25">
      <c r="A2195" s="5">
        <v>2180</v>
      </c>
      <c r="B2195" s="5" t="s">
        <v>29</v>
      </c>
      <c r="C2195" s="5" t="s">
        <v>30</v>
      </c>
      <c r="D2195" s="5" t="s">
        <v>2649</v>
      </c>
      <c r="E2195" s="15" t="str">
        <f t="shared" si="384"/>
        <v>B001</v>
      </c>
      <c r="F2195" s="15" t="str">
        <f t="shared" si="374"/>
        <v>16750</v>
      </c>
      <c r="G2195" s="15" t="str">
        <f t="shared" si="375"/>
        <v>1-1</v>
      </c>
      <c r="H2195" s="5" t="s">
        <v>2619</v>
      </c>
      <c r="I2195" s="5">
        <f t="shared" si="376"/>
        <v>1</v>
      </c>
      <c r="J2195" s="5">
        <f t="shared" si="377"/>
        <v>2022</v>
      </c>
      <c r="K2195" s="5">
        <f t="shared" si="378"/>
        <v>4</v>
      </c>
      <c r="L2195" s="7">
        <f t="shared" si="379"/>
        <v>44565</v>
      </c>
      <c r="M2195" s="5" t="s">
        <v>2619</v>
      </c>
      <c r="U2195" s="5" t="s">
        <v>33</v>
      </c>
      <c r="V2195" s="5" t="str">
        <f t="shared" si="380"/>
        <v>clientes - varios</v>
      </c>
      <c r="W2195" s="5" t="str">
        <f t="shared" si="381"/>
        <v>CLIENTES - VARIOS</v>
      </c>
      <c r="X2195" s="5" t="str">
        <f t="shared" si="382"/>
        <v>Clientes - Varios</v>
      </c>
      <c r="Y2195" s="5">
        <v>99999999</v>
      </c>
      <c r="Z2195" s="5" t="s">
        <v>34</v>
      </c>
      <c r="AA2195" s="5" t="s">
        <v>35</v>
      </c>
      <c r="AD2195" s="5" t="s">
        <v>36</v>
      </c>
      <c r="AE2195" s="5">
        <v>100.85</v>
      </c>
      <c r="AF2195" s="5">
        <v>0</v>
      </c>
      <c r="AG2195" s="5">
        <v>18.149999999999999</v>
      </c>
      <c r="AH2195" s="5">
        <f t="shared" si="383"/>
        <v>119</v>
      </c>
    </row>
    <row r="2196" spans="1:34" x14ac:dyDescent="0.25">
      <c r="A2196" s="5">
        <v>2181</v>
      </c>
      <c r="B2196" s="5" t="s">
        <v>29</v>
      </c>
      <c r="C2196" s="5" t="s">
        <v>30</v>
      </c>
      <c r="D2196" s="5" t="s">
        <v>2650</v>
      </c>
      <c r="E2196" s="15" t="str">
        <f t="shared" si="384"/>
        <v>B001</v>
      </c>
      <c r="F2196" s="15" t="str">
        <f t="shared" si="374"/>
        <v>16749</v>
      </c>
      <c r="G2196" s="15" t="str">
        <f t="shared" si="375"/>
        <v>1-1</v>
      </c>
      <c r="H2196" s="5" t="s">
        <v>2619</v>
      </c>
      <c r="I2196" s="5">
        <f t="shared" si="376"/>
        <v>1</v>
      </c>
      <c r="J2196" s="5">
        <f t="shared" si="377"/>
        <v>2022</v>
      </c>
      <c r="K2196" s="5">
        <f t="shared" si="378"/>
        <v>4</v>
      </c>
      <c r="L2196" s="7">
        <f t="shared" si="379"/>
        <v>44565</v>
      </c>
      <c r="M2196" s="5" t="s">
        <v>2619</v>
      </c>
      <c r="U2196" s="5" t="s">
        <v>33</v>
      </c>
      <c r="V2196" s="5" t="str">
        <f t="shared" si="380"/>
        <v>clientes - varios</v>
      </c>
      <c r="W2196" s="5" t="str">
        <f t="shared" si="381"/>
        <v>CLIENTES - VARIOS</v>
      </c>
      <c r="X2196" s="5" t="str">
        <f t="shared" si="382"/>
        <v>Clientes - Varios</v>
      </c>
      <c r="Y2196" s="5">
        <v>99999999</v>
      </c>
      <c r="Z2196" s="5" t="s">
        <v>34</v>
      </c>
      <c r="AA2196" s="5" t="s">
        <v>35</v>
      </c>
      <c r="AD2196" s="5" t="s">
        <v>36</v>
      </c>
      <c r="AE2196" s="5">
        <v>59.32</v>
      </c>
      <c r="AF2196" s="5">
        <v>0</v>
      </c>
      <c r="AG2196" s="5">
        <v>10.68</v>
      </c>
      <c r="AH2196" s="5">
        <f t="shared" si="383"/>
        <v>70</v>
      </c>
    </row>
    <row r="2197" spans="1:34" x14ac:dyDescent="0.25">
      <c r="A2197" s="5">
        <v>2182</v>
      </c>
      <c r="B2197" s="5" t="s">
        <v>29</v>
      </c>
      <c r="C2197" s="5" t="s">
        <v>30</v>
      </c>
      <c r="D2197" s="5" t="s">
        <v>2651</v>
      </c>
      <c r="E2197" s="15" t="str">
        <f t="shared" si="384"/>
        <v>B001</v>
      </c>
      <c r="F2197" s="15" t="str">
        <f t="shared" si="374"/>
        <v>16748</v>
      </c>
      <c r="G2197" s="15" t="str">
        <f t="shared" si="375"/>
        <v>1-1</v>
      </c>
      <c r="H2197" s="5" t="s">
        <v>2619</v>
      </c>
      <c r="I2197" s="5">
        <f t="shared" si="376"/>
        <v>1</v>
      </c>
      <c r="J2197" s="5">
        <f t="shared" si="377"/>
        <v>2022</v>
      </c>
      <c r="K2197" s="5">
        <f t="shared" si="378"/>
        <v>4</v>
      </c>
      <c r="L2197" s="7">
        <f t="shared" si="379"/>
        <v>44565</v>
      </c>
      <c r="M2197" s="5" t="s">
        <v>2619</v>
      </c>
      <c r="U2197" s="5" t="s">
        <v>33</v>
      </c>
      <c r="V2197" s="5" t="str">
        <f t="shared" si="380"/>
        <v>clientes - varios</v>
      </c>
      <c r="W2197" s="5" t="str">
        <f t="shared" si="381"/>
        <v>CLIENTES - VARIOS</v>
      </c>
      <c r="X2197" s="5" t="str">
        <f t="shared" si="382"/>
        <v>Clientes - Varios</v>
      </c>
      <c r="Y2197" s="5">
        <v>99999999</v>
      </c>
      <c r="Z2197" s="5" t="s">
        <v>34</v>
      </c>
      <c r="AA2197" s="5" t="s">
        <v>35</v>
      </c>
      <c r="AD2197" s="5" t="s">
        <v>36</v>
      </c>
      <c r="AE2197" s="5">
        <v>42.37</v>
      </c>
      <c r="AF2197" s="5">
        <v>0</v>
      </c>
      <c r="AG2197" s="5">
        <v>7.63</v>
      </c>
      <c r="AH2197" s="5">
        <f t="shared" si="383"/>
        <v>50</v>
      </c>
    </row>
    <row r="2198" spans="1:34" x14ac:dyDescent="0.25">
      <c r="A2198" s="5">
        <v>2183</v>
      </c>
      <c r="B2198" s="5" t="s">
        <v>49</v>
      </c>
      <c r="C2198" s="5" t="s">
        <v>30</v>
      </c>
      <c r="D2198" s="5" t="s">
        <v>2652</v>
      </c>
      <c r="E2198" s="15" t="str">
        <f t="shared" si="384"/>
        <v>B003</v>
      </c>
      <c r="F2198" s="15" t="str">
        <f t="shared" si="374"/>
        <v>12245</v>
      </c>
      <c r="G2198" s="15" t="str">
        <f t="shared" si="375"/>
        <v>3-1</v>
      </c>
      <c r="H2198" s="5" t="s">
        <v>2619</v>
      </c>
      <c r="I2198" s="5">
        <f t="shared" si="376"/>
        <v>1</v>
      </c>
      <c r="J2198" s="5">
        <f t="shared" si="377"/>
        <v>2022</v>
      </c>
      <c r="K2198" s="5">
        <f t="shared" si="378"/>
        <v>4</v>
      </c>
      <c r="L2198" s="7">
        <f t="shared" si="379"/>
        <v>44565</v>
      </c>
      <c r="M2198" s="5" t="s">
        <v>2619</v>
      </c>
      <c r="U2198" s="5" t="s">
        <v>33</v>
      </c>
      <c r="V2198" s="5" t="str">
        <f t="shared" si="380"/>
        <v>clientes - varios</v>
      </c>
      <c r="W2198" s="5" t="str">
        <f t="shared" si="381"/>
        <v>CLIENTES - VARIOS</v>
      </c>
      <c r="X2198" s="5" t="str">
        <f t="shared" si="382"/>
        <v>Clientes - Varios</v>
      </c>
      <c r="Y2198" s="5">
        <v>99999999</v>
      </c>
      <c r="Z2198" s="5" t="s">
        <v>34</v>
      </c>
      <c r="AA2198" s="5" t="s">
        <v>35</v>
      </c>
      <c r="AD2198" s="5" t="s">
        <v>36</v>
      </c>
      <c r="AE2198" s="5">
        <v>84.75</v>
      </c>
      <c r="AF2198" s="5">
        <v>0</v>
      </c>
      <c r="AG2198" s="5">
        <v>15.25</v>
      </c>
      <c r="AH2198" s="5">
        <f t="shared" si="383"/>
        <v>100</v>
      </c>
    </row>
    <row r="2199" spans="1:34" x14ac:dyDescent="0.25">
      <c r="A2199" s="5">
        <v>2184</v>
      </c>
      <c r="B2199" s="5" t="s">
        <v>29</v>
      </c>
      <c r="C2199" s="5" t="s">
        <v>30</v>
      </c>
      <c r="D2199" s="5" t="s">
        <v>2653</v>
      </c>
      <c r="E2199" s="15" t="str">
        <f t="shared" si="384"/>
        <v>B001</v>
      </c>
      <c r="F2199" s="15" t="str">
        <f t="shared" si="374"/>
        <v>16747</v>
      </c>
      <c r="G2199" s="15" t="str">
        <f t="shared" si="375"/>
        <v>1-1</v>
      </c>
      <c r="H2199" s="5" t="s">
        <v>2619</v>
      </c>
      <c r="I2199" s="5">
        <f t="shared" si="376"/>
        <v>1</v>
      </c>
      <c r="J2199" s="5">
        <f t="shared" si="377"/>
        <v>2022</v>
      </c>
      <c r="K2199" s="5">
        <f t="shared" si="378"/>
        <v>4</v>
      </c>
      <c r="L2199" s="7">
        <f t="shared" si="379"/>
        <v>44565</v>
      </c>
      <c r="M2199" s="5" t="s">
        <v>2619</v>
      </c>
      <c r="U2199" s="5" t="s">
        <v>33</v>
      </c>
      <c r="V2199" s="5" t="str">
        <f t="shared" si="380"/>
        <v>clientes - varios</v>
      </c>
      <c r="W2199" s="5" t="str">
        <f t="shared" si="381"/>
        <v>CLIENTES - VARIOS</v>
      </c>
      <c r="X2199" s="5" t="str">
        <f t="shared" si="382"/>
        <v>Clientes - Varios</v>
      </c>
      <c r="Y2199" s="5">
        <v>99999999</v>
      </c>
      <c r="Z2199" s="5" t="s">
        <v>34</v>
      </c>
      <c r="AA2199" s="5" t="s">
        <v>35</v>
      </c>
      <c r="AD2199" s="5" t="s">
        <v>36</v>
      </c>
      <c r="AE2199" s="5">
        <v>84.75</v>
      </c>
      <c r="AF2199" s="5">
        <v>0</v>
      </c>
      <c r="AG2199" s="5">
        <v>15.25</v>
      </c>
      <c r="AH2199" s="5">
        <f t="shared" si="383"/>
        <v>100</v>
      </c>
    </row>
    <row r="2200" spans="1:34" x14ac:dyDescent="0.25">
      <c r="A2200" s="5">
        <v>2185</v>
      </c>
      <c r="B2200" s="5" t="s">
        <v>55</v>
      </c>
      <c r="C2200" s="5" t="s">
        <v>38</v>
      </c>
      <c r="D2200" s="5" t="s">
        <v>2654</v>
      </c>
      <c r="E2200" s="15" t="str">
        <f t="shared" si="384"/>
        <v>F002</v>
      </c>
      <c r="F2200" s="15" t="str">
        <f t="shared" si="374"/>
        <v>3422</v>
      </c>
      <c r="G2200" s="15" t="str">
        <f t="shared" si="375"/>
        <v>2-3</v>
      </c>
      <c r="H2200" s="5" t="s">
        <v>2619</v>
      </c>
      <c r="I2200" s="5">
        <f t="shared" si="376"/>
        <v>1</v>
      </c>
      <c r="J2200" s="5">
        <f t="shared" si="377"/>
        <v>2022</v>
      </c>
      <c r="K2200" s="5">
        <f t="shared" si="378"/>
        <v>4</v>
      </c>
      <c r="L2200" s="7">
        <f t="shared" si="379"/>
        <v>44565</v>
      </c>
      <c r="M2200" s="5" t="s">
        <v>2619</v>
      </c>
      <c r="U2200" s="5" t="s">
        <v>2655</v>
      </c>
      <c r="V2200" s="5" t="str">
        <f t="shared" si="380"/>
        <v>huaman aquino victor</v>
      </c>
      <c r="W2200" s="5" t="str">
        <f t="shared" si="381"/>
        <v>HUAMAN AQUINO VICTOR</v>
      </c>
      <c r="X2200" s="5" t="str">
        <f t="shared" si="382"/>
        <v>Huaman Aquino Victor</v>
      </c>
      <c r="Y2200" s="5">
        <v>10247153646</v>
      </c>
      <c r="Z2200" s="5" t="s">
        <v>34</v>
      </c>
      <c r="AA2200" s="5" t="s">
        <v>35</v>
      </c>
      <c r="AD2200" s="5" t="s">
        <v>36</v>
      </c>
      <c r="AE2200" s="5">
        <v>42.37</v>
      </c>
      <c r="AF2200" s="5">
        <v>0</v>
      </c>
      <c r="AG2200" s="5">
        <v>7.63</v>
      </c>
      <c r="AH2200" s="5">
        <f t="shared" si="383"/>
        <v>50</v>
      </c>
    </row>
    <row r="2201" spans="1:34" x14ac:dyDescent="0.25">
      <c r="A2201" s="5">
        <v>2186</v>
      </c>
      <c r="B2201" s="5" t="s">
        <v>29</v>
      </c>
      <c r="C2201" s="5" t="s">
        <v>30</v>
      </c>
      <c r="D2201" s="5" t="s">
        <v>2656</v>
      </c>
      <c r="E2201" s="15" t="str">
        <f t="shared" si="384"/>
        <v>B001</v>
      </c>
      <c r="F2201" s="15" t="str">
        <f t="shared" si="374"/>
        <v>16746</v>
      </c>
      <c r="G2201" s="15" t="str">
        <f t="shared" si="375"/>
        <v>1-1</v>
      </c>
      <c r="H2201" s="5" t="s">
        <v>2619</v>
      </c>
      <c r="I2201" s="5">
        <f t="shared" si="376"/>
        <v>1</v>
      </c>
      <c r="J2201" s="5">
        <f t="shared" si="377"/>
        <v>2022</v>
      </c>
      <c r="K2201" s="5">
        <f t="shared" si="378"/>
        <v>4</v>
      </c>
      <c r="L2201" s="7">
        <f t="shared" si="379"/>
        <v>44565</v>
      </c>
      <c r="M2201" s="5" t="s">
        <v>2619</v>
      </c>
      <c r="U2201" s="5" t="s">
        <v>33</v>
      </c>
      <c r="V2201" s="5" t="str">
        <f t="shared" si="380"/>
        <v>clientes - varios</v>
      </c>
      <c r="W2201" s="5" t="str">
        <f t="shared" si="381"/>
        <v>CLIENTES - VARIOS</v>
      </c>
      <c r="X2201" s="5" t="str">
        <f t="shared" si="382"/>
        <v>Clientes - Varios</v>
      </c>
      <c r="Y2201" s="5">
        <v>99999999</v>
      </c>
      <c r="Z2201" s="5" t="s">
        <v>34</v>
      </c>
      <c r="AA2201" s="5" t="s">
        <v>35</v>
      </c>
      <c r="AD2201" s="5" t="s">
        <v>36</v>
      </c>
      <c r="AE2201" s="5">
        <v>127.12</v>
      </c>
      <c r="AF2201" s="5">
        <v>0</v>
      </c>
      <c r="AG2201" s="5">
        <v>22.88</v>
      </c>
      <c r="AH2201" s="5">
        <f t="shared" si="383"/>
        <v>150</v>
      </c>
    </row>
    <row r="2202" spans="1:34" x14ac:dyDescent="0.25">
      <c r="A2202" s="5">
        <v>2187</v>
      </c>
      <c r="B2202" s="5" t="s">
        <v>29</v>
      </c>
      <c r="C2202" s="5" t="s">
        <v>30</v>
      </c>
      <c r="D2202" s="5" t="s">
        <v>2657</v>
      </c>
      <c r="E2202" s="15" t="str">
        <f t="shared" si="384"/>
        <v>B001</v>
      </c>
      <c r="F2202" s="15" t="str">
        <f t="shared" si="374"/>
        <v>16745</v>
      </c>
      <c r="G2202" s="15" t="str">
        <f t="shared" si="375"/>
        <v>1-1</v>
      </c>
      <c r="H2202" s="5" t="s">
        <v>2658</v>
      </c>
      <c r="I2202" s="5">
        <f t="shared" si="376"/>
        <v>1</v>
      </c>
      <c r="J2202" s="5">
        <f t="shared" si="377"/>
        <v>2022</v>
      </c>
      <c r="K2202" s="5">
        <f t="shared" si="378"/>
        <v>3</v>
      </c>
      <c r="L2202" s="7">
        <f t="shared" si="379"/>
        <v>44564</v>
      </c>
      <c r="M2202" s="5" t="s">
        <v>2658</v>
      </c>
      <c r="U2202" s="5" t="s">
        <v>33</v>
      </c>
      <c r="V2202" s="5" t="str">
        <f t="shared" si="380"/>
        <v>clientes - varios</v>
      </c>
      <c r="W2202" s="5" t="str">
        <f t="shared" si="381"/>
        <v>CLIENTES - VARIOS</v>
      </c>
      <c r="X2202" s="5" t="str">
        <f t="shared" si="382"/>
        <v>Clientes - Varios</v>
      </c>
      <c r="Y2202" s="5">
        <v>99999999</v>
      </c>
      <c r="Z2202" s="5" t="s">
        <v>34</v>
      </c>
      <c r="AA2202" s="5" t="s">
        <v>35</v>
      </c>
      <c r="AD2202" s="5" t="s">
        <v>36</v>
      </c>
      <c r="AE2202" s="5">
        <v>144.07</v>
      </c>
      <c r="AF2202" s="5">
        <v>0</v>
      </c>
      <c r="AG2202" s="5">
        <v>25.93</v>
      </c>
      <c r="AH2202" s="5">
        <f t="shared" si="383"/>
        <v>170</v>
      </c>
    </row>
    <row r="2203" spans="1:34" x14ac:dyDescent="0.25">
      <c r="A2203" s="5">
        <v>2188</v>
      </c>
      <c r="B2203" s="5" t="s">
        <v>49</v>
      </c>
      <c r="C2203" s="5" t="s">
        <v>30</v>
      </c>
      <c r="D2203" s="5" t="s">
        <v>2659</v>
      </c>
      <c r="E2203" s="15" t="str">
        <f t="shared" si="384"/>
        <v>B003</v>
      </c>
      <c r="F2203" s="15" t="str">
        <f t="shared" si="374"/>
        <v>12244</v>
      </c>
      <c r="G2203" s="15" t="str">
        <f t="shared" si="375"/>
        <v>3-1</v>
      </c>
      <c r="H2203" s="5" t="s">
        <v>2658</v>
      </c>
      <c r="I2203" s="5">
        <f t="shared" si="376"/>
        <v>1</v>
      </c>
      <c r="J2203" s="5">
        <f t="shared" si="377"/>
        <v>2022</v>
      </c>
      <c r="K2203" s="5">
        <f t="shared" si="378"/>
        <v>3</v>
      </c>
      <c r="L2203" s="7">
        <f t="shared" si="379"/>
        <v>44564</v>
      </c>
      <c r="M2203" s="5" t="s">
        <v>2658</v>
      </c>
      <c r="U2203" s="5" t="s">
        <v>33</v>
      </c>
      <c r="V2203" s="5" t="str">
        <f t="shared" si="380"/>
        <v>clientes - varios</v>
      </c>
      <c r="W2203" s="5" t="str">
        <f t="shared" si="381"/>
        <v>CLIENTES - VARIOS</v>
      </c>
      <c r="X2203" s="5" t="str">
        <f t="shared" si="382"/>
        <v>Clientes - Varios</v>
      </c>
      <c r="Y2203" s="5">
        <v>99999999</v>
      </c>
      <c r="Z2203" s="5" t="s">
        <v>34</v>
      </c>
      <c r="AA2203" s="5" t="s">
        <v>35</v>
      </c>
      <c r="AD2203" s="5" t="s">
        <v>36</v>
      </c>
      <c r="AE2203" s="5">
        <v>148.31</v>
      </c>
      <c r="AF2203" s="5">
        <v>0</v>
      </c>
      <c r="AG2203" s="5">
        <v>26.69</v>
      </c>
      <c r="AH2203" s="5">
        <f t="shared" si="383"/>
        <v>175</v>
      </c>
    </row>
    <row r="2204" spans="1:34" x14ac:dyDescent="0.25">
      <c r="A2204" s="5">
        <v>2189</v>
      </c>
      <c r="B2204" s="5" t="s">
        <v>29</v>
      </c>
      <c r="C2204" s="5" t="s">
        <v>30</v>
      </c>
      <c r="D2204" s="5" t="s">
        <v>2660</v>
      </c>
      <c r="E2204" s="15" t="str">
        <f t="shared" si="384"/>
        <v>B001</v>
      </c>
      <c r="F2204" s="15" t="str">
        <f t="shared" si="374"/>
        <v>16744</v>
      </c>
      <c r="G2204" s="15" t="str">
        <f t="shared" si="375"/>
        <v>1-1</v>
      </c>
      <c r="H2204" s="5" t="s">
        <v>2658</v>
      </c>
      <c r="I2204" s="5">
        <f t="shared" si="376"/>
        <v>1</v>
      </c>
      <c r="J2204" s="5">
        <f t="shared" si="377"/>
        <v>2022</v>
      </c>
      <c r="K2204" s="5">
        <f t="shared" si="378"/>
        <v>3</v>
      </c>
      <c r="L2204" s="7">
        <f t="shared" si="379"/>
        <v>44564</v>
      </c>
      <c r="M2204" s="5" t="s">
        <v>2658</v>
      </c>
      <c r="U2204" s="5" t="s">
        <v>33</v>
      </c>
      <c r="V2204" s="5" t="str">
        <f t="shared" si="380"/>
        <v>clientes - varios</v>
      </c>
      <c r="W2204" s="5" t="str">
        <f t="shared" si="381"/>
        <v>CLIENTES - VARIOS</v>
      </c>
      <c r="X2204" s="5" t="str">
        <f t="shared" si="382"/>
        <v>Clientes - Varios</v>
      </c>
      <c r="Y2204" s="5">
        <v>99999999</v>
      </c>
      <c r="Z2204" s="5" t="s">
        <v>34</v>
      </c>
      <c r="AA2204" s="5" t="s">
        <v>35</v>
      </c>
      <c r="AD2204" s="5" t="s">
        <v>36</v>
      </c>
      <c r="AE2204" s="5">
        <v>150.85</v>
      </c>
      <c r="AF2204" s="5">
        <v>0</v>
      </c>
      <c r="AG2204" s="5">
        <v>27.15</v>
      </c>
      <c r="AH2204" s="5">
        <f t="shared" si="383"/>
        <v>178</v>
      </c>
    </row>
    <row r="2205" spans="1:34" x14ac:dyDescent="0.25">
      <c r="A2205" s="5">
        <v>2190</v>
      </c>
      <c r="B2205" s="5" t="s">
        <v>29</v>
      </c>
      <c r="C2205" s="5" t="s">
        <v>38</v>
      </c>
      <c r="D2205" s="5" t="s">
        <v>2661</v>
      </c>
      <c r="E2205" s="15" t="str">
        <f t="shared" si="384"/>
        <v>F001</v>
      </c>
      <c r="F2205" s="15" t="str">
        <f t="shared" si="374"/>
        <v>8008</v>
      </c>
      <c r="G2205" s="15" t="str">
        <f t="shared" si="375"/>
        <v>1-8</v>
      </c>
      <c r="H2205" s="5" t="s">
        <v>2658</v>
      </c>
      <c r="I2205" s="5">
        <f t="shared" si="376"/>
        <v>1</v>
      </c>
      <c r="J2205" s="5">
        <f t="shared" si="377"/>
        <v>2022</v>
      </c>
      <c r="K2205" s="5">
        <f t="shared" si="378"/>
        <v>3</v>
      </c>
      <c r="L2205" s="7">
        <f t="shared" si="379"/>
        <v>44564</v>
      </c>
      <c r="M2205" s="5" t="s">
        <v>2658</v>
      </c>
      <c r="R2205" s="5" t="s">
        <v>1798</v>
      </c>
      <c r="S2205" s="5" t="s">
        <v>168</v>
      </c>
      <c r="T2205" s="5" t="s">
        <v>169</v>
      </c>
      <c r="U2205" s="5" t="s">
        <v>2533</v>
      </c>
      <c r="V2205" s="5" t="str">
        <f t="shared" si="380"/>
        <v>filmtruck peru s.a.c.</v>
      </c>
      <c r="W2205" s="5" t="str">
        <f t="shared" si="381"/>
        <v>FILMTRUCK PERU S.A.C.</v>
      </c>
      <c r="X2205" s="5" t="str">
        <f t="shared" si="382"/>
        <v>Filmtruck Peru S.A.C.</v>
      </c>
      <c r="Y2205" s="5">
        <v>20557410181</v>
      </c>
      <c r="Z2205" s="5" t="s">
        <v>34</v>
      </c>
      <c r="AA2205" s="5" t="s">
        <v>35</v>
      </c>
      <c r="AD2205" s="5" t="s">
        <v>36</v>
      </c>
      <c r="AE2205" s="5">
        <v>76.27</v>
      </c>
      <c r="AF2205" s="5">
        <v>0</v>
      </c>
      <c r="AG2205" s="5">
        <v>13.73</v>
      </c>
      <c r="AH2205" s="5">
        <f t="shared" si="383"/>
        <v>90</v>
      </c>
    </row>
    <row r="2206" spans="1:34" x14ac:dyDescent="0.25">
      <c r="A2206" s="5">
        <v>2191</v>
      </c>
      <c r="B2206" s="5" t="s">
        <v>55</v>
      </c>
      <c r="C2206" s="5" t="s">
        <v>38</v>
      </c>
      <c r="D2206" s="5" t="s">
        <v>2662</v>
      </c>
      <c r="E2206" s="15" t="str">
        <f t="shared" si="384"/>
        <v>F002</v>
      </c>
      <c r="F2206" s="15" t="str">
        <f t="shared" si="374"/>
        <v>3421</v>
      </c>
      <c r="G2206" s="15" t="str">
        <f t="shared" si="375"/>
        <v>2-3</v>
      </c>
      <c r="H2206" s="5" t="s">
        <v>2658</v>
      </c>
      <c r="I2206" s="5">
        <f t="shared" si="376"/>
        <v>1</v>
      </c>
      <c r="J2206" s="5">
        <f t="shared" si="377"/>
        <v>2022</v>
      </c>
      <c r="K2206" s="5">
        <f t="shared" si="378"/>
        <v>3</v>
      </c>
      <c r="L2206" s="7">
        <f t="shared" si="379"/>
        <v>44564</v>
      </c>
      <c r="M2206" s="5" t="s">
        <v>2658</v>
      </c>
      <c r="R2206" s="5" t="s">
        <v>41</v>
      </c>
      <c r="S2206" s="5" t="s">
        <v>40</v>
      </c>
      <c r="T2206" s="5" t="s">
        <v>41</v>
      </c>
      <c r="U2206" s="5" t="s">
        <v>95</v>
      </c>
      <c r="V2206" s="5" t="str">
        <f t="shared" si="380"/>
        <v>distribuciones e.m.i. s.a.c.</v>
      </c>
      <c r="W2206" s="5" t="str">
        <f t="shared" si="381"/>
        <v>DISTRIBUCIONES E.M.I. S.A.C.</v>
      </c>
      <c r="X2206" s="5" t="str">
        <f t="shared" si="382"/>
        <v>Distribuciones E.M.I. S.A.C.</v>
      </c>
      <c r="Y2206" s="5">
        <v>20352813711</v>
      </c>
      <c r="Z2206" s="5" t="s">
        <v>34</v>
      </c>
      <c r="AA2206" s="5" t="s">
        <v>35</v>
      </c>
      <c r="AD2206" s="5" t="s">
        <v>36</v>
      </c>
      <c r="AE2206" s="5">
        <v>50.85</v>
      </c>
      <c r="AF2206" s="5">
        <v>0</v>
      </c>
      <c r="AG2206" s="5">
        <v>9.15</v>
      </c>
      <c r="AH2206" s="5">
        <f t="shared" si="383"/>
        <v>60</v>
      </c>
    </row>
    <row r="2207" spans="1:34" x14ac:dyDescent="0.25">
      <c r="A2207" s="5">
        <v>2192</v>
      </c>
      <c r="B2207" s="5" t="s">
        <v>29</v>
      </c>
      <c r="C2207" s="5" t="s">
        <v>38</v>
      </c>
      <c r="D2207" s="5" t="s">
        <v>2663</v>
      </c>
      <c r="E2207" s="15" t="str">
        <f t="shared" si="384"/>
        <v>F001</v>
      </c>
      <c r="F2207" s="15" t="str">
        <f t="shared" si="374"/>
        <v>8007</v>
      </c>
      <c r="G2207" s="15" t="str">
        <f t="shared" si="375"/>
        <v>1-8</v>
      </c>
      <c r="H2207" s="5" t="s">
        <v>2658</v>
      </c>
      <c r="I2207" s="5">
        <f t="shared" si="376"/>
        <v>1</v>
      </c>
      <c r="J2207" s="5">
        <f t="shared" si="377"/>
        <v>2022</v>
      </c>
      <c r="K2207" s="5">
        <f t="shared" si="378"/>
        <v>3</v>
      </c>
      <c r="L2207" s="7">
        <f t="shared" si="379"/>
        <v>44564</v>
      </c>
      <c r="M2207" s="5" t="s">
        <v>2658</v>
      </c>
      <c r="R2207" s="5" t="s">
        <v>395</v>
      </c>
      <c r="S2207" s="5" t="s">
        <v>168</v>
      </c>
      <c r="T2207" s="5" t="s">
        <v>169</v>
      </c>
      <c r="U2207" s="5" t="s">
        <v>396</v>
      </c>
      <c r="V2207" s="5" t="str">
        <f t="shared" si="380"/>
        <v>transportes pasamayo s r ltda</v>
      </c>
      <c r="W2207" s="5" t="str">
        <f t="shared" si="381"/>
        <v>TRANSPORTES PASAMAYO S R LTDA</v>
      </c>
      <c r="X2207" s="5" t="str">
        <f t="shared" si="382"/>
        <v>Transportes Pasamayo S R Ltda</v>
      </c>
      <c r="Y2207" s="5">
        <v>20225171719</v>
      </c>
      <c r="Z2207" s="5" t="s">
        <v>34</v>
      </c>
      <c r="AA2207" s="5" t="s">
        <v>35</v>
      </c>
      <c r="AD2207" s="5" t="s">
        <v>36</v>
      </c>
      <c r="AE2207" s="5">
        <v>100.85</v>
      </c>
      <c r="AF2207" s="5">
        <v>0</v>
      </c>
      <c r="AG2207" s="5">
        <v>18.149999999999999</v>
      </c>
      <c r="AH2207" s="5">
        <f t="shared" si="383"/>
        <v>119</v>
      </c>
    </row>
    <row r="2208" spans="1:34" x14ac:dyDescent="0.25">
      <c r="A2208" s="5">
        <v>2193</v>
      </c>
      <c r="B2208" s="5" t="s">
        <v>29</v>
      </c>
      <c r="C2208" s="5" t="s">
        <v>30</v>
      </c>
      <c r="D2208" s="5" t="s">
        <v>2664</v>
      </c>
      <c r="E2208" s="15" t="str">
        <f t="shared" si="384"/>
        <v>B001</v>
      </c>
      <c r="F2208" s="15" t="str">
        <f t="shared" si="374"/>
        <v>16743</v>
      </c>
      <c r="G2208" s="15" t="str">
        <f t="shared" si="375"/>
        <v>1-1</v>
      </c>
      <c r="H2208" s="5" t="s">
        <v>2658</v>
      </c>
      <c r="I2208" s="5">
        <f t="shared" si="376"/>
        <v>1</v>
      </c>
      <c r="J2208" s="5">
        <f t="shared" si="377"/>
        <v>2022</v>
      </c>
      <c r="K2208" s="5">
        <f t="shared" si="378"/>
        <v>3</v>
      </c>
      <c r="L2208" s="7">
        <f t="shared" si="379"/>
        <v>44564</v>
      </c>
      <c r="M2208" s="5" t="s">
        <v>2658</v>
      </c>
      <c r="U2208" s="5" t="s">
        <v>33</v>
      </c>
      <c r="V2208" s="5" t="str">
        <f t="shared" si="380"/>
        <v>clientes - varios</v>
      </c>
      <c r="W2208" s="5" t="str">
        <f t="shared" si="381"/>
        <v>CLIENTES - VARIOS</v>
      </c>
      <c r="X2208" s="5" t="str">
        <f t="shared" si="382"/>
        <v>Clientes - Varios</v>
      </c>
      <c r="Y2208" s="5">
        <v>99999999</v>
      </c>
      <c r="Z2208" s="5" t="s">
        <v>34</v>
      </c>
      <c r="AA2208" s="5" t="s">
        <v>35</v>
      </c>
      <c r="AD2208" s="5" t="s">
        <v>36</v>
      </c>
      <c r="AE2208" s="5">
        <v>423.73</v>
      </c>
      <c r="AF2208" s="5">
        <v>0</v>
      </c>
      <c r="AG2208" s="5">
        <v>76.27</v>
      </c>
      <c r="AH2208" s="5">
        <f t="shared" si="383"/>
        <v>500</v>
      </c>
    </row>
    <row r="2209" spans="1:34" x14ac:dyDescent="0.25">
      <c r="A2209" s="5">
        <v>2194</v>
      </c>
      <c r="B2209" s="5" t="s">
        <v>29</v>
      </c>
      <c r="C2209" s="5" t="s">
        <v>30</v>
      </c>
      <c r="D2209" s="5" t="s">
        <v>2665</v>
      </c>
      <c r="E2209" s="15" t="str">
        <f t="shared" si="384"/>
        <v>B001</v>
      </c>
      <c r="F2209" s="15" t="str">
        <f t="shared" si="374"/>
        <v>16742</v>
      </c>
      <c r="G2209" s="15" t="str">
        <f t="shared" si="375"/>
        <v>1-1</v>
      </c>
      <c r="H2209" s="5" t="s">
        <v>2658</v>
      </c>
      <c r="I2209" s="5">
        <f t="shared" si="376"/>
        <v>1</v>
      </c>
      <c r="J2209" s="5">
        <f t="shared" si="377"/>
        <v>2022</v>
      </c>
      <c r="K2209" s="5">
        <f t="shared" si="378"/>
        <v>3</v>
      </c>
      <c r="L2209" s="7">
        <f t="shared" si="379"/>
        <v>44564</v>
      </c>
      <c r="M2209" s="5" t="s">
        <v>2658</v>
      </c>
      <c r="U2209" s="5" t="s">
        <v>33</v>
      </c>
      <c r="V2209" s="5" t="str">
        <f t="shared" si="380"/>
        <v>clientes - varios</v>
      </c>
      <c r="W2209" s="5" t="str">
        <f t="shared" si="381"/>
        <v>CLIENTES - VARIOS</v>
      </c>
      <c r="X2209" s="5" t="str">
        <f t="shared" si="382"/>
        <v>Clientes - Varios</v>
      </c>
      <c r="Y2209" s="5">
        <v>99999999</v>
      </c>
      <c r="Z2209" s="5" t="s">
        <v>34</v>
      </c>
      <c r="AA2209" s="5" t="s">
        <v>35</v>
      </c>
      <c r="AD2209" s="5" t="s">
        <v>36</v>
      </c>
      <c r="AE2209" s="5">
        <v>423.73</v>
      </c>
      <c r="AF2209" s="5">
        <v>0</v>
      </c>
      <c r="AG2209" s="5">
        <v>76.27</v>
      </c>
      <c r="AH2209" s="5">
        <f t="shared" si="383"/>
        <v>500</v>
      </c>
    </row>
    <row r="2210" spans="1:34" x14ac:dyDescent="0.25">
      <c r="A2210" s="5">
        <v>2195</v>
      </c>
      <c r="B2210" s="5" t="s">
        <v>29</v>
      </c>
      <c r="C2210" s="5" t="s">
        <v>38</v>
      </c>
      <c r="D2210" s="5" t="s">
        <v>2666</v>
      </c>
      <c r="E2210" s="15" t="str">
        <f t="shared" si="384"/>
        <v>F001</v>
      </c>
      <c r="F2210" s="15" t="str">
        <f t="shared" si="374"/>
        <v>8006</v>
      </c>
      <c r="G2210" s="15" t="str">
        <f t="shared" si="375"/>
        <v>1-8</v>
      </c>
      <c r="H2210" s="5" t="s">
        <v>2658</v>
      </c>
      <c r="I2210" s="5">
        <f t="shared" si="376"/>
        <v>1</v>
      </c>
      <c r="J2210" s="5">
        <f t="shared" si="377"/>
        <v>2022</v>
      </c>
      <c r="K2210" s="5">
        <f t="shared" si="378"/>
        <v>3</v>
      </c>
      <c r="L2210" s="7">
        <f t="shared" si="379"/>
        <v>44564</v>
      </c>
      <c r="M2210" s="5" t="s">
        <v>2658</v>
      </c>
      <c r="R2210" s="5" t="s">
        <v>66</v>
      </c>
      <c r="S2210" s="5" t="s">
        <v>40</v>
      </c>
      <c r="T2210" s="5" t="s">
        <v>41</v>
      </c>
      <c r="U2210" s="5" t="s">
        <v>67</v>
      </c>
      <c r="V2210" s="5" t="str">
        <f t="shared" si="380"/>
        <v>regalado cieza segundo</v>
      </c>
      <c r="W2210" s="5" t="str">
        <f t="shared" si="381"/>
        <v>REGALADO CIEZA SEGUNDO</v>
      </c>
      <c r="X2210" s="5" t="str">
        <f t="shared" si="382"/>
        <v>Regalado Cieza Segundo</v>
      </c>
      <c r="Y2210" s="5">
        <v>10166087916</v>
      </c>
      <c r="Z2210" s="5" t="s">
        <v>34</v>
      </c>
      <c r="AA2210" s="5" t="s">
        <v>35</v>
      </c>
      <c r="AD2210" s="5" t="s">
        <v>36</v>
      </c>
      <c r="AE2210" s="5">
        <v>2457.63</v>
      </c>
      <c r="AF2210" s="5">
        <v>0</v>
      </c>
      <c r="AG2210" s="5">
        <v>442.37</v>
      </c>
      <c r="AH2210" s="5">
        <f t="shared" si="383"/>
        <v>2900</v>
      </c>
    </row>
    <row r="2211" spans="1:34" x14ac:dyDescent="0.25">
      <c r="A2211" s="5">
        <v>2196</v>
      </c>
      <c r="B2211" s="5" t="s">
        <v>29</v>
      </c>
      <c r="C2211" s="5" t="s">
        <v>38</v>
      </c>
      <c r="D2211" s="5" t="s">
        <v>2667</v>
      </c>
      <c r="E2211" s="15" t="str">
        <f t="shared" si="384"/>
        <v>F001</v>
      </c>
      <c r="F2211" s="15" t="str">
        <f t="shared" si="374"/>
        <v>8005</v>
      </c>
      <c r="G2211" s="15" t="str">
        <f t="shared" si="375"/>
        <v>1-8</v>
      </c>
      <c r="H2211" s="5" t="s">
        <v>2658</v>
      </c>
      <c r="I2211" s="5">
        <f t="shared" si="376"/>
        <v>1</v>
      </c>
      <c r="J2211" s="5">
        <f t="shared" si="377"/>
        <v>2022</v>
      </c>
      <c r="K2211" s="5">
        <f t="shared" si="378"/>
        <v>3</v>
      </c>
      <c r="L2211" s="7">
        <f t="shared" si="379"/>
        <v>44564</v>
      </c>
      <c r="M2211" s="5" t="s">
        <v>2658</v>
      </c>
      <c r="R2211" s="5" t="s">
        <v>66</v>
      </c>
      <c r="S2211" s="5" t="s">
        <v>40</v>
      </c>
      <c r="T2211" s="5" t="s">
        <v>41</v>
      </c>
      <c r="U2211" s="5" t="s">
        <v>67</v>
      </c>
      <c r="V2211" s="5" t="str">
        <f t="shared" si="380"/>
        <v>regalado cieza segundo</v>
      </c>
      <c r="W2211" s="5" t="str">
        <f t="shared" si="381"/>
        <v>REGALADO CIEZA SEGUNDO</v>
      </c>
      <c r="X2211" s="5" t="str">
        <f t="shared" si="382"/>
        <v>Regalado Cieza Segundo</v>
      </c>
      <c r="Y2211" s="5">
        <v>10166087916</v>
      </c>
      <c r="Z2211" s="5" t="s">
        <v>34</v>
      </c>
      <c r="AA2211" s="5" t="s">
        <v>35</v>
      </c>
      <c r="AD2211" s="5" t="s">
        <v>36</v>
      </c>
      <c r="AE2211" s="5">
        <v>2457.7600000000002</v>
      </c>
      <c r="AF2211" s="5">
        <v>0</v>
      </c>
      <c r="AG2211" s="5">
        <v>442.4</v>
      </c>
      <c r="AH2211" s="5">
        <f t="shared" si="383"/>
        <v>2900.1600000000003</v>
      </c>
    </row>
    <row r="2212" spans="1:34" x14ac:dyDescent="0.25">
      <c r="A2212" s="5">
        <v>2197</v>
      </c>
      <c r="B2212" s="5" t="s">
        <v>29</v>
      </c>
      <c r="C2212" s="5" t="s">
        <v>38</v>
      </c>
      <c r="D2212" s="5" t="s">
        <v>2668</v>
      </c>
      <c r="E2212" s="15" t="str">
        <f t="shared" si="384"/>
        <v>F001</v>
      </c>
      <c r="F2212" s="15" t="str">
        <f t="shared" si="374"/>
        <v>8004</v>
      </c>
      <c r="G2212" s="15" t="str">
        <f t="shared" si="375"/>
        <v>1-8</v>
      </c>
      <c r="H2212" s="5" t="s">
        <v>2658</v>
      </c>
      <c r="I2212" s="5">
        <f t="shared" si="376"/>
        <v>1</v>
      </c>
      <c r="J2212" s="5">
        <f t="shared" si="377"/>
        <v>2022</v>
      </c>
      <c r="K2212" s="5">
        <f t="shared" si="378"/>
        <v>3</v>
      </c>
      <c r="L2212" s="7">
        <f t="shared" si="379"/>
        <v>44564</v>
      </c>
      <c r="M2212" s="5" t="s">
        <v>2658</v>
      </c>
      <c r="R2212" s="5" t="s">
        <v>66</v>
      </c>
      <c r="S2212" s="5" t="s">
        <v>40</v>
      </c>
      <c r="T2212" s="5" t="s">
        <v>41</v>
      </c>
      <c r="U2212" s="5" t="s">
        <v>67</v>
      </c>
      <c r="V2212" s="5" t="str">
        <f t="shared" si="380"/>
        <v>regalado cieza segundo</v>
      </c>
      <c r="W2212" s="5" t="str">
        <f t="shared" si="381"/>
        <v>REGALADO CIEZA SEGUNDO</v>
      </c>
      <c r="X2212" s="5" t="str">
        <f t="shared" si="382"/>
        <v>Regalado Cieza Segundo</v>
      </c>
      <c r="Y2212" s="5">
        <v>10166087916</v>
      </c>
      <c r="Z2212" s="5" t="s">
        <v>34</v>
      </c>
      <c r="AA2212" s="5" t="s">
        <v>35</v>
      </c>
      <c r="AD2212" s="5" t="s">
        <v>36</v>
      </c>
      <c r="AE2212" s="5">
        <v>2457.63</v>
      </c>
      <c r="AF2212" s="5">
        <v>0</v>
      </c>
      <c r="AG2212" s="5">
        <v>442.37</v>
      </c>
      <c r="AH2212" s="5">
        <f t="shared" si="383"/>
        <v>2900</v>
      </c>
    </row>
    <row r="2213" spans="1:34" x14ac:dyDescent="0.25">
      <c r="A2213" s="5">
        <v>2198</v>
      </c>
      <c r="B2213" s="5" t="s">
        <v>29</v>
      </c>
      <c r="C2213" s="5" t="s">
        <v>38</v>
      </c>
      <c r="D2213" s="5" t="s">
        <v>2669</v>
      </c>
      <c r="E2213" s="15" t="str">
        <f t="shared" si="384"/>
        <v>F001</v>
      </c>
      <c r="F2213" s="15" t="str">
        <f t="shared" si="374"/>
        <v>8003</v>
      </c>
      <c r="G2213" s="15" t="str">
        <f t="shared" si="375"/>
        <v>1-8</v>
      </c>
      <c r="H2213" s="5" t="s">
        <v>2658</v>
      </c>
      <c r="I2213" s="5">
        <f t="shared" si="376"/>
        <v>1</v>
      </c>
      <c r="J2213" s="5">
        <f t="shared" si="377"/>
        <v>2022</v>
      </c>
      <c r="K2213" s="5">
        <f t="shared" si="378"/>
        <v>3</v>
      </c>
      <c r="L2213" s="7">
        <f t="shared" si="379"/>
        <v>44564</v>
      </c>
      <c r="M2213" s="5" t="s">
        <v>2658</v>
      </c>
      <c r="R2213" s="5" t="s">
        <v>60</v>
      </c>
      <c r="S2213" s="5" t="s">
        <v>61</v>
      </c>
      <c r="T2213" s="5" t="s">
        <v>60</v>
      </c>
      <c r="U2213" s="5" t="s">
        <v>62</v>
      </c>
      <c r="V2213" s="5" t="str">
        <f t="shared" si="380"/>
        <v>ramfers ingenieros e.i.r.l.</v>
      </c>
      <c r="W2213" s="5" t="str">
        <f t="shared" si="381"/>
        <v>RAMFERS INGENIEROS E.I.R.L.</v>
      </c>
      <c r="X2213" s="5" t="str">
        <f t="shared" si="382"/>
        <v>Ramfers Ingenieros E.I.R.L.</v>
      </c>
      <c r="Y2213" s="5">
        <v>20608411306</v>
      </c>
      <c r="Z2213" s="5" t="s">
        <v>34</v>
      </c>
      <c r="AA2213" s="5" t="s">
        <v>35</v>
      </c>
      <c r="AD2213" s="5" t="s">
        <v>36</v>
      </c>
      <c r="AE2213" s="5">
        <v>677.97</v>
      </c>
      <c r="AF2213" s="5">
        <v>0</v>
      </c>
      <c r="AG2213" s="5">
        <v>122.03</v>
      </c>
      <c r="AH2213" s="5">
        <f t="shared" si="383"/>
        <v>800</v>
      </c>
    </row>
    <row r="2214" spans="1:34" x14ac:dyDescent="0.25">
      <c r="A2214" s="5">
        <v>2199</v>
      </c>
      <c r="B2214" s="5" t="s">
        <v>29</v>
      </c>
      <c r="C2214" s="5" t="s">
        <v>38</v>
      </c>
      <c r="D2214" s="5" t="s">
        <v>2670</v>
      </c>
      <c r="E2214" s="15" t="str">
        <f t="shared" si="384"/>
        <v>F001</v>
      </c>
      <c r="F2214" s="15" t="str">
        <f t="shared" si="374"/>
        <v>8002</v>
      </c>
      <c r="G2214" s="15" t="str">
        <f t="shared" si="375"/>
        <v>1-8</v>
      </c>
      <c r="H2214" s="5" t="s">
        <v>2658</v>
      </c>
      <c r="I2214" s="5">
        <f t="shared" si="376"/>
        <v>1</v>
      </c>
      <c r="J2214" s="5">
        <f t="shared" si="377"/>
        <v>2022</v>
      </c>
      <c r="K2214" s="5">
        <f t="shared" si="378"/>
        <v>3</v>
      </c>
      <c r="L2214" s="7">
        <f t="shared" si="379"/>
        <v>44564</v>
      </c>
      <c r="M2214" s="5" t="s">
        <v>2658</v>
      </c>
      <c r="U2214" s="5" t="s">
        <v>964</v>
      </c>
      <c r="V2214" s="5" t="str">
        <f t="shared" si="380"/>
        <v>icmv inversiones</v>
      </c>
      <c r="W2214" s="5" t="str">
        <f t="shared" si="381"/>
        <v>ICMV INVERSIONES</v>
      </c>
      <c r="X2214" s="5" t="str">
        <f t="shared" si="382"/>
        <v>Icmv Inversiones</v>
      </c>
      <c r="Y2214" s="5">
        <v>10457954226</v>
      </c>
      <c r="Z2214" s="5" t="s">
        <v>34</v>
      </c>
      <c r="AA2214" s="5" t="s">
        <v>35</v>
      </c>
      <c r="AD2214" s="5" t="s">
        <v>36</v>
      </c>
      <c r="AE2214" s="5">
        <v>195.76</v>
      </c>
      <c r="AF2214" s="5">
        <v>0</v>
      </c>
      <c r="AG2214" s="5">
        <v>35.24</v>
      </c>
      <c r="AH2214" s="5">
        <f t="shared" si="383"/>
        <v>231</v>
      </c>
    </row>
    <row r="2215" spans="1:34" x14ac:dyDescent="0.25">
      <c r="A2215" s="5">
        <v>2200</v>
      </c>
      <c r="B2215" s="5" t="s">
        <v>29</v>
      </c>
      <c r="C2215" s="5" t="s">
        <v>38</v>
      </c>
      <c r="D2215" s="5" t="s">
        <v>2671</v>
      </c>
      <c r="E2215" s="15" t="str">
        <f t="shared" si="384"/>
        <v>F001</v>
      </c>
      <c r="F2215" s="15" t="str">
        <f t="shared" si="374"/>
        <v>8001</v>
      </c>
      <c r="G2215" s="15" t="str">
        <f t="shared" si="375"/>
        <v>1-8</v>
      </c>
      <c r="H2215" s="5" t="s">
        <v>2658</v>
      </c>
      <c r="I2215" s="5">
        <f t="shared" si="376"/>
        <v>1</v>
      </c>
      <c r="J2215" s="5">
        <f t="shared" si="377"/>
        <v>2022</v>
      </c>
      <c r="K2215" s="5">
        <f t="shared" si="378"/>
        <v>3</v>
      </c>
      <c r="L2215" s="7">
        <f t="shared" si="379"/>
        <v>44564</v>
      </c>
      <c r="M2215" s="5" t="s">
        <v>2658</v>
      </c>
      <c r="R2215" s="5" t="s">
        <v>41</v>
      </c>
      <c r="S2215" s="5" t="s">
        <v>40</v>
      </c>
      <c r="T2215" s="5" t="s">
        <v>41</v>
      </c>
      <c r="U2215" s="5" t="s">
        <v>958</v>
      </c>
      <c r="V2215" s="5" t="str">
        <f t="shared" si="380"/>
        <v>empresa de transportes turismo batangrande srl</v>
      </c>
      <c r="W2215" s="5" t="str">
        <f t="shared" si="381"/>
        <v>EMPRESA DE TRANSPORTES TURISMO BATANGRANDE SRL</v>
      </c>
      <c r="X2215" s="5" t="str">
        <f t="shared" si="382"/>
        <v>Empresa De Transportes Turismo Batangrande Srl</v>
      </c>
      <c r="Y2215" s="5">
        <v>20212390624</v>
      </c>
      <c r="Z2215" s="5" t="s">
        <v>34</v>
      </c>
      <c r="AA2215" s="5" t="s">
        <v>35</v>
      </c>
      <c r="AD2215" s="5" t="s">
        <v>36</v>
      </c>
      <c r="AE2215" s="5">
        <v>217.8</v>
      </c>
      <c r="AF2215" s="5">
        <v>0</v>
      </c>
      <c r="AG2215" s="5">
        <v>39.200000000000003</v>
      </c>
      <c r="AH2215" s="5">
        <f t="shared" si="383"/>
        <v>257</v>
      </c>
    </row>
    <row r="2216" spans="1:34" x14ac:dyDescent="0.25">
      <c r="A2216" s="5">
        <v>2201</v>
      </c>
      <c r="B2216" s="5" t="s">
        <v>49</v>
      </c>
      <c r="C2216" s="5" t="s">
        <v>38</v>
      </c>
      <c r="D2216" s="5" t="s">
        <v>2672</v>
      </c>
      <c r="E2216" s="15" t="str">
        <f t="shared" si="384"/>
        <v>F003</v>
      </c>
      <c r="F2216" s="15" t="str">
        <f t="shared" si="374"/>
        <v>2029</v>
      </c>
      <c r="G2216" s="15" t="str">
        <f t="shared" si="375"/>
        <v>3-2</v>
      </c>
      <c r="H2216" s="5" t="s">
        <v>2658</v>
      </c>
      <c r="I2216" s="5">
        <f t="shared" si="376"/>
        <v>1</v>
      </c>
      <c r="J2216" s="5">
        <f t="shared" si="377"/>
        <v>2022</v>
      </c>
      <c r="K2216" s="5">
        <f t="shared" si="378"/>
        <v>3</v>
      </c>
      <c r="L2216" s="7">
        <f t="shared" si="379"/>
        <v>44564</v>
      </c>
      <c r="M2216" s="5" t="s">
        <v>2658</v>
      </c>
      <c r="U2216" s="5" t="s">
        <v>2655</v>
      </c>
      <c r="V2216" s="5" t="str">
        <f t="shared" si="380"/>
        <v>huaman aquino victor</v>
      </c>
      <c r="W2216" s="5" t="str">
        <f t="shared" si="381"/>
        <v>HUAMAN AQUINO VICTOR</v>
      </c>
      <c r="X2216" s="5" t="str">
        <f t="shared" si="382"/>
        <v>Huaman Aquino Victor</v>
      </c>
      <c r="Y2216" s="5">
        <v>10247153646</v>
      </c>
      <c r="Z2216" s="5" t="s">
        <v>34</v>
      </c>
      <c r="AA2216" s="5" t="s">
        <v>35</v>
      </c>
      <c r="AD2216" s="5" t="s">
        <v>36</v>
      </c>
      <c r="AE2216" s="5">
        <v>84.75</v>
      </c>
      <c r="AF2216" s="5">
        <v>0</v>
      </c>
      <c r="AG2216" s="5">
        <v>15.25</v>
      </c>
      <c r="AH2216" s="5">
        <f t="shared" si="383"/>
        <v>100</v>
      </c>
    </row>
    <row r="2217" spans="1:34" x14ac:dyDescent="0.25">
      <c r="A2217" s="5">
        <v>2202</v>
      </c>
      <c r="B2217" s="5" t="s">
        <v>29</v>
      </c>
      <c r="C2217" s="5" t="s">
        <v>30</v>
      </c>
      <c r="D2217" s="5" t="s">
        <v>2673</v>
      </c>
      <c r="E2217" s="15" t="str">
        <f t="shared" si="384"/>
        <v>B001</v>
      </c>
      <c r="F2217" s="15" t="str">
        <f t="shared" si="374"/>
        <v>16741</v>
      </c>
      <c r="G2217" s="15" t="str">
        <f t="shared" si="375"/>
        <v>1-1</v>
      </c>
      <c r="H2217" s="5" t="s">
        <v>2658</v>
      </c>
      <c r="I2217" s="5">
        <f t="shared" si="376"/>
        <v>1</v>
      </c>
      <c r="J2217" s="5">
        <f t="shared" si="377"/>
        <v>2022</v>
      </c>
      <c r="K2217" s="5">
        <f t="shared" si="378"/>
        <v>3</v>
      </c>
      <c r="L2217" s="7">
        <f t="shared" si="379"/>
        <v>44564</v>
      </c>
      <c r="M2217" s="5" t="s">
        <v>2658</v>
      </c>
      <c r="U2217" s="5" t="s">
        <v>33</v>
      </c>
      <c r="V2217" s="5" t="str">
        <f t="shared" si="380"/>
        <v>clientes - varios</v>
      </c>
      <c r="W2217" s="5" t="str">
        <f t="shared" si="381"/>
        <v>CLIENTES - VARIOS</v>
      </c>
      <c r="X2217" s="5" t="str">
        <f t="shared" si="382"/>
        <v>Clientes - Varios</v>
      </c>
      <c r="Y2217" s="5">
        <v>99999999</v>
      </c>
      <c r="Z2217" s="5" t="s">
        <v>34</v>
      </c>
      <c r="AA2217" s="5" t="s">
        <v>35</v>
      </c>
      <c r="AD2217" s="5" t="s">
        <v>36</v>
      </c>
      <c r="AE2217" s="5">
        <v>100</v>
      </c>
      <c r="AF2217" s="5">
        <v>0</v>
      </c>
      <c r="AG2217" s="5">
        <v>18</v>
      </c>
      <c r="AH2217" s="5">
        <f t="shared" si="383"/>
        <v>118</v>
      </c>
    </row>
    <row r="2218" spans="1:34" x14ac:dyDescent="0.25">
      <c r="A2218" s="5">
        <v>2203</v>
      </c>
      <c r="B2218" s="5" t="s">
        <v>29</v>
      </c>
      <c r="C2218" s="5" t="s">
        <v>38</v>
      </c>
      <c r="D2218" s="5" t="s">
        <v>2674</v>
      </c>
      <c r="E2218" s="15" t="str">
        <f t="shared" si="384"/>
        <v>F001</v>
      </c>
      <c r="F2218" s="15" t="str">
        <f t="shared" si="374"/>
        <v>8000</v>
      </c>
      <c r="G2218" s="15" t="str">
        <f t="shared" si="375"/>
        <v>1-8</v>
      </c>
      <c r="H2218" s="5" t="s">
        <v>2658</v>
      </c>
      <c r="I2218" s="5">
        <f t="shared" si="376"/>
        <v>1</v>
      </c>
      <c r="J2218" s="5">
        <f t="shared" si="377"/>
        <v>2022</v>
      </c>
      <c r="K2218" s="5">
        <f t="shared" si="378"/>
        <v>3</v>
      </c>
      <c r="L2218" s="7">
        <f t="shared" si="379"/>
        <v>44564</v>
      </c>
      <c r="M2218" s="5" t="s">
        <v>2658</v>
      </c>
      <c r="R2218" s="5" t="s">
        <v>469</v>
      </c>
      <c r="S2218" s="5" t="s">
        <v>61</v>
      </c>
      <c r="T2218" s="5" t="s">
        <v>469</v>
      </c>
      <c r="U2218" s="5" t="s">
        <v>470</v>
      </c>
      <c r="V2218" s="5" t="str">
        <f t="shared" si="380"/>
        <v>e.y.n.c.contratistas generales e.i.r.l.</v>
      </c>
      <c r="W2218" s="5" t="str">
        <f t="shared" si="381"/>
        <v>E.Y.N.C.CONTRATISTAS GENERALES E.I.R.L.</v>
      </c>
      <c r="X2218" s="5" t="str">
        <f t="shared" si="382"/>
        <v>E.Y.N.C.Contratistas Generales E.I.R.L.</v>
      </c>
      <c r="Y2218" s="5">
        <v>20491842122</v>
      </c>
      <c r="Z2218" s="5" t="s">
        <v>34</v>
      </c>
      <c r="AA2218" s="5" t="s">
        <v>35</v>
      </c>
      <c r="AD2218" s="5" t="s">
        <v>36</v>
      </c>
      <c r="AE2218" s="5">
        <v>84.75</v>
      </c>
      <c r="AF2218" s="5">
        <v>0</v>
      </c>
      <c r="AG2218" s="5">
        <v>15.25</v>
      </c>
      <c r="AH2218" s="5">
        <f t="shared" si="383"/>
        <v>100</v>
      </c>
    </row>
    <row r="2219" spans="1:34" x14ac:dyDescent="0.25">
      <c r="A2219" s="5">
        <v>2204</v>
      </c>
      <c r="B2219" s="5" t="s">
        <v>29</v>
      </c>
      <c r="C2219" s="5" t="s">
        <v>38</v>
      </c>
      <c r="D2219" s="5" t="s">
        <v>2675</v>
      </c>
      <c r="E2219" s="15" t="str">
        <f t="shared" si="384"/>
        <v>F001</v>
      </c>
      <c r="F2219" s="15" t="str">
        <f t="shared" si="374"/>
        <v>7999</v>
      </c>
      <c r="G2219" s="15" t="str">
        <f t="shared" si="375"/>
        <v>1-7</v>
      </c>
      <c r="H2219" s="5" t="s">
        <v>2658</v>
      </c>
      <c r="I2219" s="5">
        <f t="shared" si="376"/>
        <v>1</v>
      </c>
      <c r="J2219" s="5">
        <f t="shared" si="377"/>
        <v>2022</v>
      </c>
      <c r="K2219" s="5">
        <f t="shared" si="378"/>
        <v>3</v>
      </c>
      <c r="L2219" s="7">
        <f t="shared" si="379"/>
        <v>44564</v>
      </c>
      <c r="M2219" s="5" t="s">
        <v>2658</v>
      </c>
      <c r="U2219" s="5" t="s">
        <v>2676</v>
      </c>
      <c r="V2219" s="5" t="str">
        <f t="shared" si="380"/>
        <v>villalobos flores doris margarita</v>
      </c>
      <c r="W2219" s="5" t="str">
        <f t="shared" si="381"/>
        <v>VILLALOBOS FLORES DORIS MARGARITA</v>
      </c>
      <c r="X2219" s="5" t="str">
        <f t="shared" si="382"/>
        <v>Villalobos Flores Doris Margarita</v>
      </c>
      <c r="Y2219" s="5">
        <v>10413823647</v>
      </c>
      <c r="Z2219" s="5" t="s">
        <v>34</v>
      </c>
      <c r="AA2219" s="5" t="s">
        <v>35</v>
      </c>
      <c r="AD2219" s="5" t="s">
        <v>36</v>
      </c>
      <c r="AE2219" s="5">
        <v>53.3</v>
      </c>
      <c r="AF2219" s="5">
        <v>0</v>
      </c>
      <c r="AG2219" s="5">
        <v>9.59</v>
      </c>
      <c r="AH2219" s="5">
        <f t="shared" si="383"/>
        <v>62.89</v>
      </c>
    </row>
    <row r="2220" spans="1:34" x14ac:dyDescent="0.25">
      <c r="A2220" s="5">
        <v>2205</v>
      </c>
      <c r="B2220" s="5" t="s">
        <v>49</v>
      </c>
      <c r="C2220" s="5" t="s">
        <v>30</v>
      </c>
      <c r="D2220" s="5" t="s">
        <v>2677</v>
      </c>
      <c r="E2220" s="15" t="str">
        <f t="shared" si="384"/>
        <v>B003</v>
      </c>
      <c r="F2220" s="15" t="str">
        <f t="shared" si="374"/>
        <v>12243</v>
      </c>
      <c r="G2220" s="15" t="str">
        <f t="shared" si="375"/>
        <v>3-1</v>
      </c>
      <c r="H2220" s="5" t="s">
        <v>2658</v>
      </c>
      <c r="I2220" s="5">
        <f t="shared" si="376"/>
        <v>1</v>
      </c>
      <c r="J2220" s="5">
        <f t="shared" si="377"/>
        <v>2022</v>
      </c>
      <c r="K2220" s="5">
        <f t="shared" si="378"/>
        <v>3</v>
      </c>
      <c r="L2220" s="7">
        <f t="shared" si="379"/>
        <v>44564</v>
      </c>
      <c r="M2220" s="5" t="s">
        <v>2658</v>
      </c>
      <c r="U2220" s="5" t="s">
        <v>33</v>
      </c>
      <c r="V2220" s="5" t="str">
        <f t="shared" si="380"/>
        <v>clientes - varios</v>
      </c>
      <c r="W2220" s="5" t="str">
        <f t="shared" si="381"/>
        <v>CLIENTES - VARIOS</v>
      </c>
      <c r="X2220" s="5" t="str">
        <f t="shared" si="382"/>
        <v>Clientes - Varios</v>
      </c>
      <c r="Y2220" s="5">
        <v>99999999</v>
      </c>
      <c r="Z2220" s="5" t="s">
        <v>34</v>
      </c>
      <c r="AA2220" s="5" t="s">
        <v>35</v>
      </c>
      <c r="AD2220" s="5" t="s">
        <v>36</v>
      </c>
      <c r="AE2220" s="5">
        <v>42.37</v>
      </c>
      <c r="AF2220" s="5">
        <v>0</v>
      </c>
      <c r="AG2220" s="5">
        <v>7.63</v>
      </c>
      <c r="AH2220" s="5">
        <f t="shared" si="383"/>
        <v>50</v>
      </c>
    </row>
    <row r="2221" spans="1:34" x14ac:dyDescent="0.25">
      <c r="A2221" s="5">
        <v>2206</v>
      </c>
      <c r="B2221" s="5" t="s">
        <v>29</v>
      </c>
      <c r="C2221" s="5" t="s">
        <v>38</v>
      </c>
      <c r="D2221" s="5" t="s">
        <v>2678</v>
      </c>
      <c r="E2221" s="15" t="str">
        <f t="shared" si="384"/>
        <v>F001</v>
      </c>
      <c r="F2221" s="15" t="str">
        <f t="shared" si="374"/>
        <v>7998</v>
      </c>
      <c r="G2221" s="15" t="str">
        <f t="shared" si="375"/>
        <v>1-7</v>
      </c>
      <c r="H2221" s="5" t="s">
        <v>2658</v>
      </c>
      <c r="I2221" s="5">
        <f t="shared" si="376"/>
        <v>1</v>
      </c>
      <c r="J2221" s="5">
        <f t="shared" si="377"/>
        <v>2022</v>
      </c>
      <c r="K2221" s="5">
        <f t="shared" si="378"/>
        <v>3</v>
      </c>
      <c r="L2221" s="7">
        <f t="shared" si="379"/>
        <v>44564</v>
      </c>
      <c r="M2221" s="5" t="s">
        <v>2658</v>
      </c>
      <c r="R2221" s="5" t="s">
        <v>2014</v>
      </c>
      <c r="S2221" s="5" t="s">
        <v>168</v>
      </c>
      <c r="T2221" s="5" t="s">
        <v>169</v>
      </c>
      <c r="U2221" s="5" t="s">
        <v>2015</v>
      </c>
      <c r="V2221" s="5" t="str">
        <f t="shared" si="380"/>
        <v>empresa de transportes turismo santa cruz s.a.c.</v>
      </c>
      <c r="W2221" s="5" t="str">
        <f t="shared" si="381"/>
        <v>EMPRESA DE TRANSPORTES TURISMO SANTA CRUZ S.A.C.</v>
      </c>
      <c r="X2221" s="5" t="str">
        <f t="shared" si="382"/>
        <v>Empresa De Transportes Turismo Santa Cruz S.A.C.</v>
      </c>
      <c r="Y2221" s="5">
        <v>20546334831</v>
      </c>
      <c r="Z2221" s="5" t="s">
        <v>34</v>
      </c>
      <c r="AA2221" s="5" t="s">
        <v>35</v>
      </c>
      <c r="AD2221" s="5" t="s">
        <v>36</v>
      </c>
      <c r="AE2221" s="5">
        <v>326.27</v>
      </c>
      <c r="AF2221" s="5">
        <v>0</v>
      </c>
      <c r="AG2221" s="5">
        <v>58.73</v>
      </c>
      <c r="AH2221" s="5">
        <f t="shared" si="383"/>
        <v>385</v>
      </c>
    </row>
    <row r="2222" spans="1:34" x14ac:dyDescent="0.25">
      <c r="A2222" s="5">
        <v>2207</v>
      </c>
      <c r="B2222" s="5" t="s">
        <v>29</v>
      </c>
      <c r="C2222" s="5" t="s">
        <v>38</v>
      </c>
      <c r="D2222" s="5" t="s">
        <v>2679</v>
      </c>
      <c r="E2222" s="15" t="str">
        <f t="shared" si="384"/>
        <v>F001</v>
      </c>
      <c r="F2222" s="15" t="str">
        <f t="shared" si="374"/>
        <v>7997</v>
      </c>
      <c r="G2222" s="15" t="str">
        <f t="shared" si="375"/>
        <v>1-7</v>
      </c>
      <c r="H2222" s="5" t="s">
        <v>2658</v>
      </c>
      <c r="I2222" s="5">
        <f t="shared" si="376"/>
        <v>1</v>
      </c>
      <c r="J2222" s="5">
        <f t="shared" si="377"/>
        <v>2022</v>
      </c>
      <c r="K2222" s="5">
        <f t="shared" si="378"/>
        <v>3</v>
      </c>
      <c r="L2222" s="7">
        <f t="shared" si="379"/>
        <v>44564</v>
      </c>
      <c r="M2222" s="5" t="s">
        <v>2658</v>
      </c>
      <c r="R2222" s="5" t="s">
        <v>222</v>
      </c>
      <c r="S2222" s="5" t="s">
        <v>40</v>
      </c>
      <c r="T2222" s="5" t="s">
        <v>41</v>
      </c>
      <c r="U2222" s="5" t="s">
        <v>442</v>
      </c>
      <c r="V2222" s="5" t="str">
        <f t="shared" si="380"/>
        <v>distribuidora vela motor?s s.r.l.</v>
      </c>
      <c r="W2222" s="5" t="str">
        <f t="shared" si="381"/>
        <v>DISTRIBUIDORA VELA MOTOR?S S.R.L.</v>
      </c>
      <c r="X2222" s="5" t="str">
        <f t="shared" si="382"/>
        <v>Distribuidora Vela Motor?S S.R.L.</v>
      </c>
      <c r="Y2222" s="5">
        <v>20479970468</v>
      </c>
      <c r="Z2222" s="5" t="s">
        <v>34</v>
      </c>
      <c r="AA2222" s="5" t="s">
        <v>35</v>
      </c>
      <c r="AD2222" s="5" t="s">
        <v>36</v>
      </c>
      <c r="AE2222" s="5">
        <v>169.49</v>
      </c>
      <c r="AF2222" s="5">
        <v>0</v>
      </c>
      <c r="AG2222" s="5">
        <v>30.51</v>
      </c>
      <c r="AH2222" s="5">
        <f t="shared" si="383"/>
        <v>200</v>
      </c>
    </row>
    <row r="2223" spans="1:34" x14ac:dyDescent="0.25">
      <c r="A2223" s="5">
        <v>2208</v>
      </c>
      <c r="B2223" s="5" t="s">
        <v>29</v>
      </c>
      <c r="C2223" s="5" t="s">
        <v>30</v>
      </c>
      <c r="D2223" s="5" t="s">
        <v>2680</v>
      </c>
      <c r="E2223" s="15" t="str">
        <f t="shared" si="384"/>
        <v>B001</v>
      </c>
      <c r="F2223" s="15" t="str">
        <f t="shared" si="374"/>
        <v>16740</v>
      </c>
      <c r="G2223" s="15" t="str">
        <f t="shared" si="375"/>
        <v>1-1</v>
      </c>
      <c r="H2223" s="5" t="s">
        <v>2658</v>
      </c>
      <c r="I2223" s="5">
        <f t="shared" si="376"/>
        <v>1</v>
      </c>
      <c r="J2223" s="5">
        <f t="shared" si="377"/>
        <v>2022</v>
      </c>
      <c r="K2223" s="5">
        <f t="shared" si="378"/>
        <v>3</v>
      </c>
      <c r="L2223" s="7">
        <f t="shared" si="379"/>
        <v>44564</v>
      </c>
      <c r="M2223" s="5" t="s">
        <v>2658</v>
      </c>
      <c r="U2223" s="5" t="s">
        <v>33</v>
      </c>
      <c r="V2223" s="5" t="str">
        <f t="shared" si="380"/>
        <v>clientes - varios</v>
      </c>
      <c r="W2223" s="5" t="str">
        <f t="shared" si="381"/>
        <v>CLIENTES - VARIOS</v>
      </c>
      <c r="X2223" s="5" t="str">
        <f t="shared" si="382"/>
        <v>Clientes - Varios</v>
      </c>
      <c r="Y2223" s="5">
        <v>99999999</v>
      </c>
      <c r="Z2223" s="5" t="s">
        <v>34</v>
      </c>
      <c r="AA2223" s="5" t="s">
        <v>35</v>
      </c>
      <c r="AD2223" s="5" t="s">
        <v>36</v>
      </c>
      <c r="AE2223" s="5">
        <v>423.73</v>
      </c>
      <c r="AF2223" s="5">
        <v>0</v>
      </c>
      <c r="AG2223" s="5">
        <v>76.27</v>
      </c>
      <c r="AH2223" s="5">
        <f t="shared" si="383"/>
        <v>500</v>
      </c>
    </row>
    <row r="2224" spans="1:34" x14ac:dyDescent="0.25">
      <c r="A2224" s="5">
        <v>2209</v>
      </c>
      <c r="B2224" s="5" t="s">
        <v>29</v>
      </c>
      <c r="C2224" s="5" t="s">
        <v>30</v>
      </c>
      <c r="D2224" s="5" t="s">
        <v>2681</v>
      </c>
      <c r="E2224" s="15" t="str">
        <f t="shared" si="384"/>
        <v>B001</v>
      </c>
      <c r="F2224" s="15" t="str">
        <f t="shared" si="374"/>
        <v>16739</v>
      </c>
      <c r="G2224" s="15" t="str">
        <f t="shared" si="375"/>
        <v>1-1</v>
      </c>
      <c r="H2224" s="5" t="s">
        <v>2658</v>
      </c>
      <c r="I2224" s="5">
        <f t="shared" si="376"/>
        <v>1</v>
      </c>
      <c r="J2224" s="5">
        <f t="shared" si="377"/>
        <v>2022</v>
      </c>
      <c r="K2224" s="5">
        <f t="shared" si="378"/>
        <v>3</v>
      </c>
      <c r="L2224" s="7">
        <f t="shared" si="379"/>
        <v>44564</v>
      </c>
      <c r="M2224" s="5" t="s">
        <v>2658</v>
      </c>
      <c r="U2224" s="5" t="s">
        <v>33</v>
      </c>
      <c r="V2224" s="5" t="str">
        <f t="shared" si="380"/>
        <v>clientes - varios</v>
      </c>
      <c r="W2224" s="5" t="str">
        <f t="shared" si="381"/>
        <v>CLIENTES - VARIOS</v>
      </c>
      <c r="X2224" s="5" t="str">
        <f t="shared" si="382"/>
        <v>Clientes - Varios</v>
      </c>
      <c r="Y2224" s="5">
        <v>99999999</v>
      </c>
      <c r="Z2224" s="5" t="s">
        <v>34</v>
      </c>
      <c r="AA2224" s="5" t="s">
        <v>35</v>
      </c>
      <c r="AD2224" s="5" t="s">
        <v>36</v>
      </c>
      <c r="AE2224" s="5">
        <v>423.73</v>
      </c>
      <c r="AF2224" s="5">
        <v>0</v>
      </c>
      <c r="AG2224" s="5">
        <v>76.27</v>
      </c>
      <c r="AH2224" s="5">
        <f t="shared" si="383"/>
        <v>500</v>
      </c>
    </row>
    <row r="2225" spans="1:34" x14ac:dyDescent="0.25">
      <c r="A2225" s="5">
        <v>2210</v>
      </c>
      <c r="B2225" s="5" t="s">
        <v>29</v>
      </c>
      <c r="C2225" s="5" t="s">
        <v>30</v>
      </c>
      <c r="D2225" s="5" t="s">
        <v>2682</v>
      </c>
      <c r="E2225" s="15" t="str">
        <f t="shared" si="384"/>
        <v>B001</v>
      </c>
      <c r="F2225" s="15" t="str">
        <f t="shared" si="374"/>
        <v>16738</v>
      </c>
      <c r="G2225" s="15" t="str">
        <f t="shared" si="375"/>
        <v>1-1</v>
      </c>
      <c r="H2225" s="5" t="s">
        <v>2658</v>
      </c>
      <c r="I2225" s="5">
        <f t="shared" si="376"/>
        <v>1</v>
      </c>
      <c r="J2225" s="5">
        <f t="shared" si="377"/>
        <v>2022</v>
      </c>
      <c r="K2225" s="5">
        <f t="shared" si="378"/>
        <v>3</v>
      </c>
      <c r="L2225" s="7">
        <f t="shared" si="379"/>
        <v>44564</v>
      </c>
      <c r="M2225" s="5" t="s">
        <v>2658</v>
      </c>
      <c r="U2225" s="5" t="s">
        <v>33</v>
      </c>
      <c r="V2225" s="5" t="str">
        <f t="shared" si="380"/>
        <v>clientes - varios</v>
      </c>
      <c r="W2225" s="5" t="str">
        <f t="shared" si="381"/>
        <v>CLIENTES - VARIOS</v>
      </c>
      <c r="X2225" s="5" t="str">
        <f t="shared" si="382"/>
        <v>Clientes - Varios</v>
      </c>
      <c r="Y2225" s="5">
        <v>99999999</v>
      </c>
      <c r="Z2225" s="5" t="s">
        <v>34</v>
      </c>
      <c r="AA2225" s="5" t="s">
        <v>35</v>
      </c>
      <c r="AD2225" s="5" t="s">
        <v>36</v>
      </c>
      <c r="AE2225" s="5">
        <v>423.73</v>
      </c>
      <c r="AF2225" s="5">
        <v>0</v>
      </c>
      <c r="AG2225" s="5">
        <v>76.27</v>
      </c>
      <c r="AH2225" s="5">
        <f t="shared" si="383"/>
        <v>500</v>
      </c>
    </row>
    <row r="2226" spans="1:34" x14ac:dyDescent="0.25">
      <c r="A2226" s="5">
        <v>2211</v>
      </c>
      <c r="B2226" s="5" t="s">
        <v>29</v>
      </c>
      <c r="C2226" s="5" t="s">
        <v>30</v>
      </c>
      <c r="D2226" s="5" t="s">
        <v>2683</v>
      </c>
      <c r="E2226" s="15" t="str">
        <f t="shared" si="384"/>
        <v>B001</v>
      </c>
      <c r="F2226" s="15" t="str">
        <f t="shared" si="374"/>
        <v>16737</v>
      </c>
      <c r="G2226" s="15" t="str">
        <f t="shared" si="375"/>
        <v>1-1</v>
      </c>
      <c r="H2226" s="5" t="s">
        <v>2658</v>
      </c>
      <c r="I2226" s="5">
        <f t="shared" si="376"/>
        <v>1</v>
      </c>
      <c r="J2226" s="5">
        <f t="shared" si="377"/>
        <v>2022</v>
      </c>
      <c r="K2226" s="5">
        <f t="shared" si="378"/>
        <v>3</v>
      </c>
      <c r="L2226" s="7">
        <f t="shared" si="379"/>
        <v>44564</v>
      </c>
      <c r="M2226" s="5" t="s">
        <v>2658</v>
      </c>
      <c r="U2226" s="5" t="s">
        <v>33</v>
      </c>
      <c r="V2226" s="5" t="str">
        <f t="shared" si="380"/>
        <v>clientes - varios</v>
      </c>
      <c r="W2226" s="5" t="str">
        <f t="shared" si="381"/>
        <v>CLIENTES - VARIOS</v>
      </c>
      <c r="X2226" s="5" t="str">
        <f t="shared" si="382"/>
        <v>Clientes - Varios</v>
      </c>
      <c r="Y2226" s="5">
        <v>99999999</v>
      </c>
      <c r="Z2226" s="5" t="s">
        <v>34</v>
      </c>
      <c r="AA2226" s="5" t="s">
        <v>35</v>
      </c>
      <c r="AD2226" s="5" t="s">
        <v>36</v>
      </c>
      <c r="AE2226" s="5">
        <v>423.73</v>
      </c>
      <c r="AF2226" s="5">
        <v>0</v>
      </c>
      <c r="AG2226" s="5">
        <v>76.27</v>
      </c>
      <c r="AH2226" s="5">
        <f t="shared" si="383"/>
        <v>500</v>
      </c>
    </row>
    <row r="2227" spans="1:34" x14ac:dyDescent="0.25">
      <c r="A2227" s="5">
        <v>2212</v>
      </c>
      <c r="B2227" s="5" t="s">
        <v>29</v>
      </c>
      <c r="C2227" s="5" t="s">
        <v>30</v>
      </c>
      <c r="D2227" s="5" t="s">
        <v>2684</v>
      </c>
      <c r="E2227" s="15" t="str">
        <f t="shared" si="384"/>
        <v>B001</v>
      </c>
      <c r="F2227" s="15" t="str">
        <f t="shared" si="374"/>
        <v>16736</v>
      </c>
      <c r="G2227" s="15" t="str">
        <f t="shared" si="375"/>
        <v>1-1</v>
      </c>
      <c r="H2227" s="5" t="s">
        <v>2658</v>
      </c>
      <c r="I2227" s="5">
        <f t="shared" si="376"/>
        <v>1</v>
      </c>
      <c r="J2227" s="5">
        <f t="shared" si="377"/>
        <v>2022</v>
      </c>
      <c r="K2227" s="5">
        <f t="shared" si="378"/>
        <v>3</v>
      </c>
      <c r="L2227" s="7">
        <f t="shared" si="379"/>
        <v>44564</v>
      </c>
      <c r="M2227" s="5" t="s">
        <v>2658</v>
      </c>
      <c r="U2227" s="5" t="s">
        <v>33</v>
      </c>
      <c r="V2227" s="5" t="str">
        <f t="shared" si="380"/>
        <v>clientes - varios</v>
      </c>
      <c r="W2227" s="5" t="str">
        <f t="shared" si="381"/>
        <v>CLIENTES - VARIOS</v>
      </c>
      <c r="X2227" s="5" t="str">
        <f t="shared" si="382"/>
        <v>Clientes - Varios</v>
      </c>
      <c r="Y2227" s="5">
        <v>99999999</v>
      </c>
      <c r="Z2227" s="5" t="s">
        <v>34</v>
      </c>
      <c r="AA2227" s="5" t="s">
        <v>35</v>
      </c>
      <c r="AD2227" s="5" t="s">
        <v>36</v>
      </c>
      <c r="AE2227" s="5">
        <v>423.73</v>
      </c>
      <c r="AF2227" s="5">
        <v>0</v>
      </c>
      <c r="AG2227" s="5">
        <v>76.27</v>
      </c>
      <c r="AH2227" s="5">
        <f t="shared" si="383"/>
        <v>500</v>
      </c>
    </row>
    <row r="2228" spans="1:34" x14ac:dyDescent="0.25">
      <c r="A2228" s="5">
        <v>2213</v>
      </c>
      <c r="B2228" s="5" t="s">
        <v>29</v>
      </c>
      <c r="C2228" s="5" t="s">
        <v>30</v>
      </c>
      <c r="D2228" s="5" t="s">
        <v>2685</v>
      </c>
      <c r="E2228" s="15" t="str">
        <f t="shared" si="384"/>
        <v>B001</v>
      </c>
      <c r="F2228" s="15" t="str">
        <f t="shared" si="374"/>
        <v>16735</v>
      </c>
      <c r="G2228" s="15" t="str">
        <f t="shared" si="375"/>
        <v>1-1</v>
      </c>
      <c r="H2228" s="5" t="s">
        <v>2658</v>
      </c>
      <c r="I2228" s="5">
        <f t="shared" si="376"/>
        <v>1</v>
      </c>
      <c r="J2228" s="5">
        <f t="shared" si="377"/>
        <v>2022</v>
      </c>
      <c r="K2228" s="5">
        <f t="shared" si="378"/>
        <v>3</v>
      </c>
      <c r="L2228" s="7">
        <f t="shared" si="379"/>
        <v>44564</v>
      </c>
      <c r="M2228" s="5" t="s">
        <v>2658</v>
      </c>
      <c r="U2228" s="5" t="s">
        <v>33</v>
      </c>
      <c r="V2228" s="5" t="str">
        <f t="shared" si="380"/>
        <v>clientes - varios</v>
      </c>
      <c r="W2228" s="5" t="str">
        <f t="shared" si="381"/>
        <v>CLIENTES - VARIOS</v>
      </c>
      <c r="X2228" s="5" t="str">
        <f t="shared" si="382"/>
        <v>Clientes - Varios</v>
      </c>
      <c r="Y2228" s="5">
        <v>99999999</v>
      </c>
      <c r="Z2228" s="5" t="s">
        <v>34</v>
      </c>
      <c r="AA2228" s="5" t="s">
        <v>35</v>
      </c>
      <c r="AD2228" s="5" t="s">
        <v>36</v>
      </c>
      <c r="AE2228" s="5">
        <v>423.73</v>
      </c>
      <c r="AF2228" s="5">
        <v>0</v>
      </c>
      <c r="AG2228" s="5">
        <v>76.27</v>
      </c>
      <c r="AH2228" s="5">
        <f t="shared" si="383"/>
        <v>500</v>
      </c>
    </row>
    <row r="2229" spans="1:34" x14ac:dyDescent="0.25">
      <c r="A2229" s="5">
        <v>2214</v>
      </c>
      <c r="B2229" s="5" t="s">
        <v>55</v>
      </c>
      <c r="C2229" s="5" t="s">
        <v>30</v>
      </c>
      <c r="D2229" s="5" t="s">
        <v>2686</v>
      </c>
      <c r="E2229" s="15" t="str">
        <f t="shared" si="384"/>
        <v>B002</v>
      </c>
      <c r="F2229" s="15" t="str">
        <f t="shared" si="374"/>
        <v>15786</v>
      </c>
      <c r="G2229" s="15" t="str">
        <f t="shared" si="375"/>
        <v>2-1</v>
      </c>
      <c r="H2229" s="5" t="s">
        <v>2658</v>
      </c>
      <c r="I2229" s="5">
        <f t="shared" si="376"/>
        <v>1</v>
      </c>
      <c r="J2229" s="5">
        <f t="shared" si="377"/>
        <v>2022</v>
      </c>
      <c r="K2229" s="5">
        <f t="shared" si="378"/>
        <v>3</v>
      </c>
      <c r="L2229" s="7">
        <f t="shared" si="379"/>
        <v>44564</v>
      </c>
      <c r="M2229" s="5" t="s">
        <v>2658</v>
      </c>
      <c r="U2229" s="5" t="s">
        <v>33</v>
      </c>
      <c r="V2229" s="5" t="str">
        <f t="shared" si="380"/>
        <v>clientes - varios</v>
      </c>
      <c r="W2229" s="5" t="str">
        <f t="shared" si="381"/>
        <v>CLIENTES - VARIOS</v>
      </c>
      <c r="X2229" s="5" t="str">
        <f t="shared" si="382"/>
        <v>Clientes - Varios</v>
      </c>
      <c r="Y2229" s="5">
        <v>99999999</v>
      </c>
      <c r="Z2229" s="5" t="s">
        <v>34</v>
      </c>
      <c r="AA2229" s="5" t="s">
        <v>35</v>
      </c>
      <c r="AD2229" s="5" t="s">
        <v>36</v>
      </c>
      <c r="AE2229" s="5">
        <v>423.73</v>
      </c>
      <c r="AF2229" s="5">
        <v>0</v>
      </c>
      <c r="AG2229" s="5">
        <v>76.27</v>
      </c>
      <c r="AH2229" s="5">
        <f t="shared" si="383"/>
        <v>500</v>
      </c>
    </row>
    <row r="2230" spans="1:34" x14ac:dyDescent="0.25">
      <c r="A2230" s="5">
        <v>2215</v>
      </c>
      <c r="B2230" s="5" t="s">
        <v>55</v>
      </c>
      <c r="C2230" s="5" t="s">
        <v>30</v>
      </c>
      <c r="D2230" s="5" t="s">
        <v>2687</v>
      </c>
      <c r="E2230" s="15" t="str">
        <f t="shared" si="384"/>
        <v>B002</v>
      </c>
      <c r="F2230" s="15" t="str">
        <f t="shared" si="374"/>
        <v>15785</v>
      </c>
      <c r="G2230" s="15" t="str">
        <f t="shared" si="375"/>
        <v>2-1</v>
      </c>
      <c r="H2230" s="5" t="s">
        <v>2658</v>
      </c>
      <c r="I2230" s="5">
        <f t="shared" si="376"/>
        <v>1</v>
      </c>
      <c r="J2230" s="5">
        <f t="shared" si="377"/>
        <v>2022</v>
      </c>
      <c r="K2230" s="5">
        <f t="shared" si="378"/>
        <v>3</v>
      </c>
      <c r="L2230" s="7">
        <f t="shared" si="379"/>
        <v>44564</v>
      </c>
      <c r="M2230" s="5" t="s">
        <v>2658</v>
      </c>
      <c r="U2230" s="5" t="s">
        <v>33</v>
      </c>
      <c r="V2230" s="5" t="str">
        <f t="shared" si="380"/>
        <v>clientes - varios</v>
      </c>
      <c r="W2230" s="5" t="str">
        <f t="shared" si="381"/>
        <v>CLIENTES - VARIOS</v>
      </c>
      <c r="X2230" s="5" t="str">
        <f t="shared" si="382"/>
        <v>Clientes - Varios</v>
      </c>
      <c r="Y2230" s="5">
        <v>99999999</v>
      </c>
      <c r="Z2230" s="5" t="s">
        <v>34</v>
      </c>
      <c r="AA2230" s="5" t="s">
        <v>35</v>
      </c>
      <c r="AD2230" s="5" t="s">
        <v>36</v>
      </c>
      <c r="AE2230" s="5">
        <v>423.73</v>
      </c>
      <c r="AF2230" s="5">
        <v>0</v>
      </c>
      <c r="AG2230" s="5">
        <v>76.27</v>
      </c>
      <c r="AH2230" s="5">
        <f t="shared" si="383"/>
        <v>500</v>
      </c>
    </row>
    <row r="2231" spans="1:34" x14ac:dyDescent="0.25">
      <c r="A2231" s="5">
        <v>2216</v>
      </c>
      <c r="B2231" s="5" t="s">
        <v>55</v>
      </c>
      <c r="C2231" s="5" t="s">
        <v>30</v>
      </c>
      <c r="D2231" s="5" t="s">
        <v>2688</v>
      </c>
      <c r="E2231" s="15" t="str">
        <f t="shared" si="384"/>
        <v>B002</v>
      </c>
      <c r="F2231" s="15" t="str">
        <f t="shared" si="374"/>
        <v>15784</v>
      </c>
      <c r="G2231" s="15" t="str">
        <f t="shared" si="375"/>
        <v>2-1</v>
      </c>
      <c r="H2231" s="5" t="s">
        <v>2658</v>
      </c>
      <c r="I2231" s="5">
        <f t="shared" si="376"/>
        <v>1</v>
      </c>
      <c r="J2231" s="5">
        <f t="shared" si="377"/>
        <v>2022</v>
      </c>
      <c r="K2231" s="5">
        <f t="shared" si="378"/>
        <v>3</v>
      </c>
      <c r="L2231" s="7">
        <f t="shared" si="379"/>
        <v>44564</v>
      </c>
      <c r="M2231" s="5" t="s">
        <v>2658</v>
      </c>
      <c r="U2231" s="5" t="s">
        <v>33</v>
      </c>
      <c r="V2231" s="5" t="str">
        <f t="shared" si="380"/>
        <v>clientes - varios</v>
      </c>
      <c r="W2231" s="5" t="str">
        <f t="shared" si="381"/>
        <v>CLIENTES - VARIOS</v>
      </c>
      <c r="X2231" s="5" t="str">
        <f t="shared" si="382"/>
        <v>Clientes - Varios</v>
      </c>
      <c r="Y2231" s="5">
        <v>99999999</v>
      </c>
      <c r="Z2231" s="5" t="s">
        <v>34</v>
      </c>
      <c r="AA2231" s="5" t="s">
        <v>35</v>
      </c>
      <c r="AD2231" s="5" t="s">
        <v>36</v>
      </c>
      <c r="AE2231" s="5">
        <v>423.73</v>
      </c>
      <c r="AF2231" s="5">
        <v>0</v>
      </c>
      <c r="AG2231" s="5">
        <v>76.27</v>
      </c>
      <c r="AH2231" s="5">
        <f t="shared" si="383"/>
        <v>500</v>
      </c>
    </row>
    <row r="2232" spans="1:34" x14ac:dyDescent="0.25">
      <c r="A2232" s="5">
        <v>2217</v>
      </c>
      <c r="B2232" s="5" t="s">
        <v>55</v>
      </c>
      <c r="C2232" s="5" t="s">
        <v>30</v>
      </c>
      <c r="D2232" s="5" t="s">
        <v>2689</v>
      </c>
      <c r="E2232" s="15" t="str">
        <f t="shared" si="384"/>
        <v>B002</v>
      </c>
      <c r="F2232" s="15" t="str">
        <f t="shared" si="374"/>
        <v>15783</v>
      </c>
      <c r="G2232" s="15" t="str">
        <f t="shared" si="375"/>
        <v>2-1</v>
      </c>
      <c r="H2232" s="5" t="s">
        <v>2658</v>
      </c>
      <c r="I2232" s="5">
        <f t="shared" si="376"/>
        <v>1</v>
      </c>
      <c r="J2232" s="5">
        <f t="shared" si="377"/>
        <v>2022</v>
      </c>
      <c r="K2232" s="5">
        <f t="shared" si="378"/>
        <v>3</v>
      </c>
      <c r="L2232" s="7">
        <f t="shared" si="379"/>
        <v>44564</v>
      </c>
      <c r="M2232" s="5" t="s">
        <v>2658</v>
      </c>
      <c r="U2232" s="5" t="s">
        <v>33</v>
      </c>
      <c r="V2232" s="5" t="str">
        <f t="shared" si="380"/>
        <v>clientes - varios</v>
      </c>
      <c r="W2232" s="5" t="str">
        <f t="shared" si="381"/>
        <v>CLIENTES - VARIOS</v>
      </c>
      <c r="X2232" s="5" t="str">
        <f t="shared" si="382"/>
        <v>Clientes - Varios</v>
      </c>
      <c r="Y2232" s="5">
        <v>99999999</v>
      </c>
      <c r="Z2232" s="5" t="s">
        <v>34</v>
      </c>
      <c r="AA2232" s="5" t="s">
        <v>35</v>
      </c>
      <c r="AD2232" s="5" t="s">
        <v>36</v>
      </c>
      <c r="AE2232" s="5">
        <v>423.73</v>
      </c>
      <c r="AF2232" s="5">
        <v>0</v>
      </c>
      <c r="AG2232" s="5">
        <v>76.27</v>
      </c>
      <c r="AH2232" s="5">
        <f t="shared" si="383"/>
        <v>500</v>
      </c>
    </row>
    <row r="2233" spans="1:34" x14ac:dyDescent="0.25">
      <c r="A2233" s="5">
        <v>2218</v>
      </c>
      <c r="B2233" s="5" t="s">
        <v>55</v>
      </c>
      <c r="C2233" s="5" t="s">
        <v>30</v>
      </c>
      <c r="D2233" s="5" t="s">
        <v>2690</v>
      </c>
      <c r="E2233" s="15" t="str">
        <f t="shared" si="384"/>
        <v>B002</v>
      </c>
      <c r="F2233" s="15" t="str">
        <f t="shared" si="374"/>
        <v>15782</v>
      </c>
      <c r="G2233" s="15" t="str">
        <f t="shared" si="375"/>
        <v>2-1</v>
      </c>
      <c r="H2233" s="5" t="s">
        <v>2658</v>
      </c>
      <c r="I2233" s="5">
        <f t="shared" si="376"/>
        <v>1</v>
      </c>
      <c r="J2233" s="5">
        <f t="shared" si="377"/>
        <v>2022</v>
      </c>
      <c r="K2233" s="5">
        <f t="shared" si="378"/>
        <v>3</v>
      </c>
      <c r="L2233" s="7">
        <f t="shared" si="379"/>
        <v>44564</v>
      </c>
      <c r="M2233" s="5" t="s">
        <v>2658</v>
      </c>
      <c r="U2233" s="5" t="s">
        <v>33</v>
      </c>
      <c r="V2233" s="5" t="str">
        <f t="shared" si="380"/>
        <v>clientes - varios</v>
      </c>
      <c r="W2233" s="5" t="str">
        <f t="shared" si="381"/>
        <v>CLIENTES - VARIOS</v>
      </c>
      <c r="X2233" s="5" t="str">
        <f t="shared" si="382"/>
        <v>Clientes - Varios</v>
      </c>
      <c r="Y2233" s="5">
        <v>99999999</v>
      </c>
      <c r="Z2233" s="5" t="s">
        <v>34</v>
      </c>
      <c r="AA2233" s="5" t="s">
        <v>35</v>
      </c>
      <c r="AD2233" s="5" t="s">
        <v>36</v>
      </c>
      <c r="AE2233" s="5">
        <v>423.73</v>
      </c>
      <c r="AF2233" s="5">
        <v>0</v>
      </c>
      <c r="AG2233" s="5">
        <v>76.27</v>
      </c>
      <c r="AH2233" s="5">
        <f t="shared" si="383"/>
        <v>500</v>
      </c>
    </row>
    <row r="2234" spans="1:34" x14ac:dyDescent="0.25">
      <c r="A2234" s="5">
        <v>2219</v>
      </c>
      <c r="B2234" s="5" t="s">
        <v>55</v>
      </c>
      <c r="C2234" s="5" t="s">
        <v>30</v>
      </c>
      <c r="D2234" s="5" t="s">
        <v>2691</v>
      </c>
      <c r="E2234" s="15" t="str">
        <f t="shared" si="384"/>
        <v>B002</v>
      </c>
      <c r="F2234" s="15" t="str">
        <f t="shared" si="374"/>
        <v>15781</v>
      </c>
      <c r="G2234" s="15" t="str">
        <f t="shared" si="375"/>
        <v>2-1</v>
      </c>
      <c r="H2234" s="5" t="s">
        <v>2658</v>
      </c>
      <c r="I2234" s="5">
        <f t="shared" si="376"/>
        <v>1</v>
      </c>
      <c r="J2234" s="5">
        <f t="shared" si="377"/>
        <v>2022</v>
      </c>
      <c r="K2234" s="5">
        <f t="shared" si="378"/>
        <v>3</v>
      </c>
      <c r="L2234" s="7">
        <f t="shared" si="379"/>
        <v>44564</v>
      </c>
      <c r="M2234" s="5" t="s">
        <v>2658</v>
      </c>
      <c r="U2234" s="5" t="s">
        <v>33</v>
      </c>
      <c r="V2234" s="5" t="str">
        <f t="shared" si="380"/>
        <v>clientes - varios</v>
      </c>
      <c r="W2234" s="5" t="str">
        <f t="shared" si="381"/>
        <v>CLIENTES - VARIOS</v>
      </c>
      <c r="X2234" s="5" t="str">
        <f t="shared" si="382"/>
        <v>Clientes - Varios</v>
      </c>
      <c r="Y2234" s="5">
        <v>99999999</v>
      </c>
      <c r="Z2234" s="5" t="s">
        <v>34</v>
      </c>
      <c r="AA2234" s="5" t="s">
        <v>35</v>
      </c>
      <c r="AD2234" s="5" t="s">
        <v>36</v>
      </c>
      <c r="AE2234" s="5">
        <v>423.73</v>
      </c>
      <c r="AF2234" s="5">
        <v>0</v>
      </c>
      <c r="AG2234" s="5">
        <v>76.27</v>
      </c>
      <c r="AH2234" s="5">
        <f t="shared" si="383"/>
        <v>500</v>
      </c>
    </row>
    <row r="2235" spans="1:34" x14ac:dyDescent="0.25">
      <c r="A2235" s="5">
        <v>2220</v>
      </c>
      <c r="B2235" s="5" t="s">
        <v>55</v>
      </c>
      <c r="C2235" s="5" t="s">
        <v>30</v>
      </c>
      <c r="D2235" s="5" t="s">
        <v>2692</v>
      </c>
      <c r="E2235" s="15" t="str">
        <f t="shared" si="384"/>
        <v>B002</v>
      </c>
      <c r="F2235" s="15" t="str">
        <f t="shared" si="374"/>
        <v>15780</v>
      </c>
      <c r="G2235" s="15" t="str">
        <f t="shared" si="375"/>
        <v>2-1</v>
      </c>
      <c r="H2235" s="5" t="s">
        <v>2658</v>
      </c>
      <c r="I2235" s="5">
        <f t="shared" si="376"/>
        <v>1</v>
      </c>
      <c r="J2235" s="5">
        <f t="shared" si="377"/>
        <v>2022</v>
      </c>
      <c r="K2235" s="5">
        <f t="shared" si="378"/>
        <v>3</v>
      </c>
      <c r="L2235" s="7">
        <f t="shared" si="379"/>
        <v>44564</v>
      </c>
      <c r="M2235" s="5" t="s">
        <v>2658</v>
      </c>
      <c r="U2235" s="5" t="s">
        <v>33</v>
      </c>
      <c r="V2235" s="5" t="str">
        <f t="shared" si="380"/>
        <v>clientes - varios</v>
      </c>
      <c r="W2235" s="5" t="str">
        <f t="shared" si="381"/>
        <v>CLIENTES - VARIOS</v>
      </c>
      <c r="X2235" s="5" t="str">
        <f t="shared" si="382"/>
        <v>Clientes - Varios</v>
      </c>
      <c r="Y2235" s="5">
        <v>99999999</v>
      </c>
      <c r="Z2235" s="5" t="s">
        <v>34</v>
      </c>
      <c r="AA2235" s="5" t="s">
        <v>35</v>
      </c>
      <c r="AD2235" s="5" t="s">
        <v>36</v>
      </c>
      <c r="AE2235" s="5">
        <v>423.73</v>
      </c>
      <c r="AF2235" s="5">
        <v>0</v>
      </c>
      <c r="AG2235" s="5">
        <v>76.27</v>
      </c>
      <c r="AH2235" s="5">
        <f t="shared" si="383"/>
        <v>500</v>
      </c>
    </row>
    <row r="2236" spans="1:34" x14ac:dyDescent="0.25">
      <c r="A2236" s="5">
        <v>2221</v>
      </c>
      <c r="B2236" s="5" t="s">
        <v>49</v>
      </c>
      <c r="C2236" s="5" t="s">
        <v>30</v>
      </c>
      <c r="D2236" s="5" t="s">
        <v>2693</v>
      </c>
      <c r="E2236" s="15" t="str">
        <f t="shared" si="384"/>
        <v>B003</v>
      </c>
      <c r="F2236" s="15" t="str">
        <f t="shared" si="374"/>
        <v>12242</v>
      </c>
      <c r="G2236" s="15" t="str">
        <f t="shared" si="375"/>
        <v>3-1</v>
      </c>
      <c r="H2236" s="5" t="s">
        <v>2658</v>
      </c>
      <c r="I2236" s="5">
        <f t="shared" si="376"/>
        <v>1</v>
      </c>
      <c r="J2236" s="5">
        <f t="shared" si="377"/>
        <v>2022</v>
      </c>
      <c r="K2236" s="5">
        <f t="shared" si="378"/>
        <v>3</v>
      </c>
      <c r="L2236" s="7">
        <f t="shared" si="379"/>
        <v>44564</v>
      </c>
      <c r="M2236" s="5" t="s">
        <v>2658</v>
      </c>
      <c r="U2236" s="5" t="s">
        <v>33</v>
      </c>
      <c r="V2236" s="5" t="str">
        <f t="shared" si="380"/>
        <v>clientes - varios</v>
      </c>
      <c r="W2236" s="5" t="str">
        <f t="shared" si="381"/>
        <v>CLIENTES - VARIOS</v>
      </c>
      <c r="X2236" s="5" t="str">
        <f t="shared" si="382"/>
        <v>Clientes - Varios</v>
      </c>
      <c r="Y2236" s="5">
        <v>99999999</v>
      </c>
      <c r="Z2236" s="5" t="s">
        <v>34</v>
      </c>
      <c r="AA2236" s="5" t="s">
        <v>35</v>
      </c>
      <c r="AD2236" s="5" t="s">
        <v>36</v>
      </c>
      <c r="AE2236" s="5">
        <v>423.73</v>
      </c>
      <c r="AF2236" s="5">
        <v>0</v>
      </c>
      <c r="AG2236" s="5">
        <v>76.27</v>
      </c>
      <c r="AH2236" s="5">
        <f t="shared" si="383"/>
        <v>500</v>
      </c>
    </row>
    <row r="2237" spans="1:34" x14ac:dyDescent="0.25">
      <c r="A2237" s="5">
        <v>2222</v>
      </c>
      <c r="B2237" s="5" t="s">
        <v>49</v>
      </c>
      <c r="C2237" s="5" t="s">
        <v>30</v>
      </c>
      <c r="D2237" s="5" t="s">
        <v>2694</v>
      </c>
      <c r="E2237" s="15" t="str">
        <f t="shared" si="384"/>
        <v>B003</v>
      </c>
      <c r="F2237" s="15" t="str">
        <f t="shared" si="374"/>
        <v>12241</v>
      </c>
      <c r="G2237" s="15" t="str">
        <f t="shared" si="375"/>
        <v>3-1</v>
      </c>
      <c r="H2237" s="5" t="s">
        <v>2658</v>
      </c>
      <c r="I2237" s="5">
        <f t="shared" si="376"/>
        <v>1</v>
      </c>
      <c r="J2237" s="5">
        <f t="shared" si="377"/>
        <v>2022</v>
      </c>
      <c r="K2237" s="5">
        <f t="shared" si="378"/>
        <v>3</v>
      </c>
      <c r="L2237" s="7">
        <f t="shared" si="379"/>
        <v>44564</v>
      </c>
      <c r="M2237" s="5" t="s">
        <v>2658</v>
      </c>
      <c r="U2237" s="5" t="s">
        <v>33</v>
      </c>
      <c r="V2237" s="5" t="str">
        <f t="shared" si="380"/>
        <v>clientes - varios</v>
      </c>
      <c r="W2237" s="5" t="str">
        <f t="shared" si="381"/>
        <v>CLIENTES - VARIOS</v>
      </c>
      <c r="X2237" s="5" t="str">
        <f t="shared" si="382"/>
        <v>Clientes - Varios</v>
      </c>
      <c r="Y2237" s="5">
        <v>99999999</v>
      </c>
      <c r="Z2237" s="5" t="s">
        <v>34</v>
      </c>
      <c r="AA2237" s="5" t="s">
        <v>35</v>
      </c>
      <c r="AD2237" s="5" t="s">
        <v>36</v>
      </c>
      <c r="AE2237" s="5">
        <v>423.73</v>
      </c>
      <c r="AF2237" s="5">
        <v>0</v>
      </c>
      <c r="AG2237" s="5">
        <v>76.27</v>
      </c>
      <c r="AH2237" s="5">
        <f t="shared" si="383"/>
        <v>500</v>
      </c>
    </row>
    <row r="2238" spans="1:34" x14ac:dyDescent="0.25">
      <c r="A2238" s="5">
        <v>2223</v>
      </c>
      <c r="B2238" s="5" t="s">
        <v>49</v>
      </c>
      <c r="C2238" s="5" t="s">
        <v>30</v>
      </c>
      <c r="D2238" s="5" t="s">
        <v>2695</v>
      </c>
      <c r="E2238" s="15" t="str">
        <f t="shared" si="384"/>
        <v>B003</v>
      </c>
      <c r="F2238" s="15" t="str">
        <f t="shared" si="374"/>
        <v>12240</v>
      </c>
      <c r="G2238" s="15" t="str">
        <f t="shared" si="375"/>
        <v>3-1</v>
      </c>
      <c r="H2238" s="5" t="s">
        <v>2658</v>
      </c>
      <c r="I2238" s="5">
        <f t="shared" si="376"/>
        <v>1</v>
      </c>
      <c r="J2238" s="5">
        <f t="shared" si="377"/>
        <v>2022</v>
      </c>
      <c r="K2238" s="5">
        <f t="shared" si="378"/>
        <v>3</v>
      </c>
      <c r="L2238" s="7">
        <f t="shared" si="379"/>
        <v>44564</v>
      </c>
      <c r="M2238" s="5" t="s">
        <v>2658</v>
      </c>
      <c r="U2238" s="5" t="s">
        <v>33</v>
      </c>
      <c r="V2238" s="5" t="str">
        <f t="shared" si="380"/>
        <v>clientes - varios</v>
      </c>
      <c r="W2238" s="5" t="str">
        <f t="shared" si="381"/>
        <v>CLIENTES - VARIOS</v>
      </c>
      <c r="X2238" s="5" t="str">
        <f t="shared" si="382"/>
        <v>Clientes - Varios</v>
      </c>
      <c r="Y2238" s="5">
        <v>99999999</v>
      </c>
      <c r="Z2238" s="5" t="s">
        <v>34</v>
      </c>
      <c r="AA2238" s="5" t="s">
        <v>35</v>
      </c>
      <c r="AD2238" s="5" t="s">
        <v>36</v>
      </c>
      <c r="AE2238" s="5">
        <v>423.73</v>
      </c>
      <c r="AF2238" s="5">
        <v>0</v>
      </c>
      <c r="AG2238" s="5">
        <v>76.27</v>
      </c>
      <c r="AH2238" s="5">
        <f t="shared" si="383"/>
        <v>500</v>
      </c>
    </row>
    <row r="2239" spans="1:34" x14ac:dyDescent="0.25">
      <c r="A2239" s="5">
        <v>2224</v>
      </c>
      <c r="B2239" s="5" t="s">
        <v>49</v>
      </c>
      <c r="C2239" s="5" t="s">
        <v>30</v>
      </c>
      <c r="D2239" s="5" t="s">
        <v>2696</v>
      </c>
      <c r="E2239" s="15" t="str">
        <f t="shared" si="384"/>
        <v>B003</v>
      </c>
      <c r="F2239" s="15" t="str">
        <f t="shared" si="374"/>
        <v>12239</v>
      </c>
      <c r="G2239" s="15" t="str">
        <f t="shared" si="375"/>
        <v>3-1</v>
      </c>
      <c r="H2239" s="5" t="s">
        <v>2658</v>
      </c>
      <c r="I2239" s="5">
        <f t="shared" si="376"/>
        <v>1</v>
      </c>
      <c r="J2239" s="5">
        <f t="shared" si="377"/>
        <v>2022</v>
      </c>
      <c r="K2239" s="5">
        <f t="shared" si="378"/>
        <v>3</v>
      </c>
      <c r="L2239" s="7">
        <f t="shared" si="379"/>
        <v>44564</v>
      </c>
      <c r="M2239" s="5" t="s">
        <v>2658</v>
      </c>
      <c r="U2239" s="5" t="s">
        <v>33</v>
      </c>
      <c r="V2239" s="5" t="str">
        <f t="shared" si="380"/>
        <v>clientes - varios</v>
      </c>
      <c r="W2239" s="5" t="str">
        <f t="shared" si="381"/>
        <v>CLIENTES - VARIOS</v>
      </c>
      <c r="X2239" s="5" t="str">
        <f t="shared" si="382"/>
        <v>Clientes - Varios</v>
      </c>
      <c r="Y2239" s="5">
        <v>99999999</v>
      </c>
      <c r="Z2239" s="5" t="s">
        <v>34</v>
      </c>
      <c r="AA2239" s="5" t="s">
        <v>35</v>
      </c>
      <c r="AD2239" s="5" t="s">
        <v>36</v>
      </c>
      <c r="AE2239" s="5">
        <v>423.73</v>
      </c>
      <c r="AF2239" s="5">
        <v>0</v>
      </c>
      <c r="AG2239" s="5">
        <v>76.27</v>
      </c>
      <c r="AH2239" s="5">
        <f t="shared" si="383"/>
        <v>500</v>
      </c>
    </row>
    <row r="2240" spans="1:34" x14ac:dyDescent="0.25">
      <c r="A2240" s="5">
        <v>2225</v>
      </c>
      <c r="B2240" s="5" t="s">
        <v>49</v>
      </c>
      <c r="C2240" s="5" t="s">
        <v>30</v>
      </c>
      <c r="D2240" s="5" t="s">
        <v>2697</v>
      </c>
      <c r="E2240" s="15" t="str">
        <f t="shared" si="384"/>
        <v>B003</v>
      </c>
      <c r="F2240" s="15" t="str">
        <f t="shared" si="374"/>
        <v>12238</v>
      </c>
      <c r="G2240" s="15" t="str">
        <f t="shared" si="375"/>
        <v>3-1</v>
      </c>
      <c r="H2240" s="5" t="s">
        <v>2658</v>
      </c>
      <c r="I2240" s="5">
        <f t="shared" si="376"/>
        <v>1</v>
      </c>
      <c r="J2240" s="5">
        <f t="shared" si="377"/>
        <v>2022</v>
      </c>
      <c r="K2240" s="5">
        <f t="shared" si="378"/>
        <v>3</v>
      </c>
      <c r="L2240" s="7">
        <f t="shared" si="379"/>
        <v>44564</v>
      </c>
      <c r="M2240" s="5" t="s">
        <v>2658</v>
      </c>
      <c r="U2240" s="5" t="s">
        <v>33</v>
      </c>
      <c r="V2240" s="5" t="str">
        <f t="shared" si="380"/>
        <v>clientes - varios</v>
      </c>
      <c r="W2240" s="5" t="str">
        <f t="shared" si="381"/>
        <v>CLIENTES - VARIOS</v>
      </c>
      <c r="X2240" s="5" t="str">
        <f t="shared" si="382"/>
        <v>Clientes - Varios</v>
      </c>
      <c r="Y2240" s="5">
        <v>99999999</v>
      </c>
      <c r="Z2240" s="5" t="s">
        <v>34</v>
      </c>
      <c r="AA2240" s="5" t="s">
        <v>35</v>
      </c>
      <c r="AD2240" s="5" t="s">
        <v>36</v>
      </c>
      <c r="AE2240" s="5">
        <v>423.73</v>
      </c>
      <c r="AF2240" s="5">
        <v>0</v>
      </c>
      <c r="AG2240" s="5">
        <v>76.27</v>
      </c>
      <c r="AH2240" s="5">
        <f t="shared" si="383"/>
        <v>500</v>
      </c>
    </row>
    <row r="2241" spans="1:34" x14ac:dyDescent="0.25">
      <c r="A2241" s="5">
        <v>2226</v>
      </c>
      <c r="B2241" s="5" t="s">
        <v>55</v>
      </c>
      <c r="C2241" s="5" t="s">
        <v>38</v>
      </c>
      <c r="D2241" s="5" t="s">
        <v>2698</v>
      </c>
      <c r="E2241" s="15" t="str">
        <f t="shared" si="384"/>
        <v>F002</v>
      </c>
      <c r="F2241" s="15" t="str">
        <f t="shared" si="374"/>
        <v>3420</v>
      </c>
      <c r="G2241" s="15" t="str">
        <f t="shared" si="375"/>
        <v>2-3</v>
      </c>
      <c r="H2241" s="5" t="s">
        <v>2658</v>
      </c>
      <c r="I2241" s="5">
        <f t="shared" si="376"/>
        <v>1</v>
      </c>
      <c r="J2241" s="5">
        <f t="shared" si="377"/>
        <v>2022</v>
      </c>
      <c r="K2241" s="5">
        <f t="shared" si="378"/>
        <v>3</v>
      </c>
      <c r="L2241" s="7">
        <f t="shared" si="379"/>
        <v>44564</v>
      </c>
      <c r="M2241" s="5" t="s">
        <v>2658</v>
      </c>
      <c r="U2241" s="5" t="s">
        <v>312</v>
      </c>
      <c r="V2241" s="5" t="str">
        <f t="shared" si="380"/>
        <v>inversiones tantalean cayotopa</v>
      </c>
      <c r="W2241" s="5" t="str">
        <f t="shared" si="381"/>
        <v>INVERSIONES TANTALEAN CAYOTOPA</v>
      </c>
      <c r="X2241" s="5" t="str">
        <f t="shared" si="382"/>
        <v>Inversiones Tantalean Cayotopa</v>
      </c>
      <c r="Y2241" s="5">
        <v>20608161296</v>
      </c>
      <c r="Z2241" s="5" t="s">
        <v>34</v>
      </c>
      <c r="AA2241" s="5" t="s">
        <v>35</v>
      </c>
      <c r="AD2241" s="5" t="s">
        <v>36</v>
      </c>
      <c r="AE2241" s="5">
        <v>16.95</v>
      </c>
      <c r="AF2241" s="5">
        <v>0</v>
      </c>
      <c r="AG2241" s="5">
        <v>3.05</v>
      </c>
      <c r="AH2241" s="5">
        <f t="shared" si="383"/>
        <v>20</v>
      </c>
    </row>
    <row r="2242" spans="1:34" x14ac:dyDescent="0.25">
      <c r="A2242" s="5">
        <v>2227</v>
      </c>
      <c r="B2242" s="5" t="s">
        <v>49</v>
      </c>
      <c r="C2242" s="5" t="s">
        <v>38</v>
      </c>
      <c r="D2242" s="5" t="s">
        <v>2699</v>
      </c>
      <c r="E2242" s="15" t="str">
        <f t="shared" si="384"/>
        <v>F003</v>
      </c>
      <c r="F2242" s="15" t="str">
        <f t="shared" si="374"/>
        <v>2028</v>
      </c>
      <c r="G2242" s="15" t="str">
        <f t="shared" si="375"/>
        <v>3-2</v>
      </c>
      <c r="H2242" s="5" t="s">
        <v>2658</v>
      </c>
      <c r="I2242" s="5">
        <f t="shared" si="376"/>
        <v>1</v>
      </c>
      <c r="J2242" s="5">
        <f t="shared" si="377"/>
        <v>2022</v>
      </c>
      <c r="K2242" s="5">
        <f t="shared" si="378"/>
        <v>3</v>
      </c>
      <c r="L2242" s="7">
        <f t="shared" si="379"/>
        <v>44564</v>
      </c>
      <c r="M2242" s="5" t="s">
        <v>2658</v>
      </c>
      <c r="R2242" s="5" t="s">
        <v>41</v>
      </c>
      <c r="S2242" s="5" t="s">
        <v>40</v>
      </c>
      <c r="T2242" s="5" t="s">
        <v>41</v>
      </c>
      <c r="U2242" s="5" t="s">
        <v>2700</v>
      </c>
      <c r="V2242" s="5" t="str">
        <f t="shared" si="380"/>
        <v>grupo petrocaña sac</v>
      </c>
      <c r="W2242" s="5" t="str">
        <f t="shared" si="381"/>
        <v>GRUPO PETROCAÑA SAC</v>
      </c>
      <c r="X2242" s="5" t="str">
        <f t="shared" si="382"/>
        <v>Grupo Petrocaña Sac</v>
      </c>
      <c r="Y2242" s="5">
        <v>20480333005</v>
      </c>
      <c r="Z2242" s="5" t="s">
        <v>34</v>
      </c>
      <c r="AA2242" s="5" t="s">
        <v>35</v>
      </c>
      <c r="AD2242" s="5" t="s">
        <v>36</v>
      </c>
      <c r="AE2242" s="5">
        <v>16.95</v>
      </c>
      <c r="AF2242" s="5">
        <v>0</v>
      </c>
      <c r="AG2242" s="5">
        <v>3.05</v>
      </c>
      <c r="AH2242" s="5">
        <f t="shared" si="383"/>
        <v>20</v>
      </c>
    </row>
    <row r="2243" spans="1:34" x14ac:dyDescent="0.25">
      <c r="A2243" s="5">
        <v>2228</v>
      </c>
      <c r="B2243" s="5" t="s">
        <v>49</v>
      </c>
      <c r="C2243" s="5" t="s">
        <v>30</v>
      </c>
      <c r="D2243" s="5" t="s">
        <v>2701</v>
      </c>
      <c r="E2243" s="15" t="str">
        <f t="shared" si="384"/>
        <v>B003</v>
      </c>
      <c r="F2243" s="15" t="str">
        <f t="shared" si="374"/>
        <v>12237</v>
      </c>
      <c r="G2243" s="15" t="str">
        <f t="shared" si="375"/>
        <v>3-1</v>
      </c>
      <c r="H2243" s="5" t="s">
        <v>2658</v>
      </c>
      <c r="I2243" s="5">
        <f t="shared" si="376"/>
        <v>1</v>
      </c>
      <c r="J2243" s="5">
        <f t="shared" si="377"/>
        <v>2022</v>
      </c>
      <c r="K2243" s="5">
        <f t="shared" si="378"/>
        <v>3</v>
      </c>
      <c r="L2243" s="7">
        <f t="shared" si="379"/>
        <v>44564</v>
      </c>
      <c r="M2243" s="5" t="s">
        <v>2658</v>
      </c>
      <c r="U2243" s="5" t="s">
        <v>2702</v>
      </c>
      <c r="V2243" s="5" t="str">
        <f t="shared" si="380"/>
        <v>lorenzo ortiz, jonathan walter</v>
      </c>
      <c r="W2243" s="5" t="str">
        <f t="shared" si="381"/>
        <v>LORENZO ORTIZ, JONATHAN WALTER</v>
      </c>
      <c r="X2243" s="5" t="str">
        <f t="shared" si="382"/>
        <v>Lorenzo Ortiz, Jonathan Walter</v>
      </c>
      <c r="Y2243" s="5">
        <v>42936550</v>
      </c>
      <c r="Z2243" s="5" t="s">
        <v>34</v>
      </c>
      <c r="AA2243" s="5" t="s">
        <v>35</v>
      </c>
      <c r="AD2243" s="5" t="s">
        <v>36</v>
      </c>
      <c r="AE2243" s="5">
        <v>74.58</v>
      </c>
      <c r="AF2243" s="5">
        <v>0</v>
      </c>
      <c r="AG2243" s="5">
        <v>13.42</v>
      </c>
      <c r="AH2243" s="5">
        <f t="shared" si="383"/>
        <v>88</v>
      </c>
    </row>
    <row r="2244" spans="1:34" x14ac:dyDescent="0.25">
      <c r="A2244" s="5">
        <v>2229</v>
      </c>
      <c r="B2244" s="5" t="s">
        <v>29</v>
      </c>
      <c r="C2244" s="5" t="s">
        <v>30</v>
      </c>
      <c r="D2244" s="5" t="s">
        <v>2703</v>
      </c>
      <c r="E2244" s="15" t="str">
        <f t="shared" si="384"/>
        <v>B001</v>
      </c>
      <c r="F2244" s="15" t="str">
        <f t="shared" si="374"/>
        <v>16734</v>
      </c>
      <c r="G2244" s="15" t="str">
        <f t="shared" si="375"/>
        <v>1-1</v>
      </c>
      <c r="H2244" s="5" t="s">
        <v>2658</v>
      </c>
      <c r="I2244" s="5">
        <f t="shared" si="376"/>
        <v>1</v>
      </c>
      <c r="J2244" s="5">
        <f t="shared" si="377"/>
        <v>2022</v>
      </c>
      <c r="K2244" s="5">
        <f t="shared" si="378"/>
        <v>3</v>
      </c>
      <c r="L2244" s="7">
        <f t="shared" si="379"/>
        <v>44564</v>
      </c>
      <c r="M2244" s="5" t="s">
        <v>2658</v>
      </c>
      <c r="R2244" s="5" t="s">
        <v>46</v>
      </c>
      <c r="S2244" s="5" t="s">
        <v>40</v>
      </c>
      <c r="T2244" s="5" t="s">
        <v>41</v>
      </c>
      <c r="U2244" s="5" t="s">
        <v>2704</v>
      </c>
      <c r="V2244" s="5" t="str">
        <f t="shared" si="380"/>
        <v>calderon flores, jose dilmer</v>
      </c>
      <c r="W2244" s="5" t="str">
        <f t="shared" si="381"/>
        <v>CALDERON FLORES, JOSE DILMER</v>
      </c>
      <c r="X2244" s="5" t="str">
        <f t="shared" si="382"/>
        <v>Calderon Flores, Jose Dilmer</v>
      </c>
      <c r="Y2244" s="5">
        <v>72315230</v>
      </c>
      <c r="Z2244" s="5" t="s">
        <v>34</v>
      </c>
      <c r="AA2244" s="5" t="s">
        <v>35</v>
      </c>
      <c r="AD2244" s="5" t="s">
        <v>36</v>
      </c>
      <c r="AE2244" s="5">
        <v>84.75</v>
      </c>
      <c r="AF2244" s="5">
        <v>0</v>
      </c>
      <c r="AG2244" s="5">
        <v>15.25</v>
      </c>
      <c r="AH2244" s="5">
        <f t="shared" si="383"/>
        <v>100</v>
      </c>
    </row>
    <row r="2245" spans="1:34" x14ac:dyDescent="0.25">
      <c r="A2245" s="5">
        <v>2230</v>
      </c>
      <c r="B2245" s="5" t="s">
        <v>29</v>
      </c>
      <c r="C2245" s="5" t="s">
        <v>38</v>
      </c>
      <c r="D2245" s="5" t="s">
        <v>2705</v>
      </c>
      <c r="E2245" s="15" t="str">
        <f t="shared" si="384"/>
        <v>F001</v>
      </c>
      <c r="F2245" s="15" t="str">
        <f t="shared" si="374"/>
        <v>7996</v>
      </c>
      <c r="G2245" s="15" t="str">
        <f t="shared" si="375"/>
        <v>1-7</v>
      </c>
      <c r="H2245" s="5" t="s">
        <v>2658</v>
      </c>
      <c r="I2245" s="5">
        <f t="shared" si="376"/>
        <v>1</v>
      </c>
      <c r="J2245" s="5">
        <f t="shared" si="377"/>
        <v>2022</v>
      </c>
      <c r="K2245" s="5">
        <f t="shared" si="378"/>
        <v>3</v>
      </c>
      <c r="L2245" s="7">
        <f t="shared" si="379"/>
        <v>44564</v>
      </c>
      <c r="M2245" s="5" t="s">
        <v>2658</v>
      </c>
      <c r="U2245" s="5" t="s">
        <v>108</v>
      </c>
      <c r="V2245" s="5" t="str">
        <f t="shared" si="380"/>
        <v>empresa constructora y servicios generales akunta s.r.l.</v>
      </c>
      <c r="W2245" s="5" t="str">
        <f t="shared" si="381"/>
        <v>EMPRESA CONSTRUCTORA Y SERVICIOS GENERALES AKUNTA S.R.L.</v>
      </c>
      <c r="X2245" s="5" t="str">
        <f t="shared" si="382"/>
        <v>Empresa Constructora Y Servicios Generales Akunta S.R.L.</v>
      </c>
      <c r="Y2245" s="5">
        <v>20496149425</v>
      </c>
      <c r="Z2245" s="5" t="s">
        <v>34</v>
      </c>
      <c r="AA2245" s="5" t="s">
        <v>35</v>
      </c>
      <c r="AD2245" s="5" t="s">
        <v>36</v>
      </c>
      <c r="AE2245" s="5">
        <v>86.44</v>
      </c>
      <c r="AF2245" s="5">
        <v>0</v>
      </c>
      <c r="AG2245" s="5">
        <v>15.56</v>
      </c>
      <c r="AH2245" s="5">
        <f t="shared" si="383"/>
        <v>102</v>
      </c>
    </row>
    <row r="2246" spans="1:34" x14ac:dyDescent="0.25">
      <c r="A2246" s="5">
        <v>2231</v>
      </c>
      <c r="B2246" s="5" t="s">
        <v>29</v>
      </c>
      <c r="C2246" s="5" t="s">
        <v>38</v>
      </c>
      <c r="D2246" s="5" t="s">
        <v>2706</v>
      </c>
      <c r="E2246" s="15" t="str">
        <f t="shared" si="384"/>
        <v>F001</v>
      </c>
      <c r="F2246" s="15" t="str">
        <f t="shared" si="374"/>
        <v>7995</v>
      </c>
      <c r="G2246" s="15" t="str">
        <f t="shared" si="375"/>
        <v>1-7</v>
      </c>
      <c r="H2246" s="5" t="s">
        <v>2658</v>
      </c>
      <c r="I2246" s="5">
        <f t="shared" si="376"/>
        <v>1</v>
      </c>
      <c r="J2246" s="5">
        <f t="shared" si="377"/>
        <v>2022</v>
      </c>
      <c r="K2246" s="5">
        <f t="shared" si="378"/>
        <v>3</v>
      </c>
      <c r="L2246" s="7">
        <f t="shared" si="379"/>
        <v>44564</v>
      </c>
      <c r="M2246" s="5" t="s">
        <v>2658</v>
      </c>
      <c r="R2246" s="5" t="s">
        <v>781</v>
      </c>
      <c r="S2246" s="5" t="s">
        <v>40</v>
      </c>
      <c r="T2246" s="5" t="s">
        <v>41</v>
      </c>
      <c r="U2246" s="5" t="s">
        <v>2707</v>
      </c>
      <c r="V2246" s="5" t="str">
        <f t="shared" si="380"/>
        <v>gutierres alvarado jose manuel</v>
      </c>
      <c r="W2246" s="5" t="str">
        <f t="shared" si="381"/>
        <v>GUTIERRES ALVARADO JOSE MANUEL</v>
      </c>
      <c r="X2246" s="5" t="str">
        <f t="shared" si="382"/>
        <v>Gutierres Alvarado Jose Manuel</v>
      </c>
      <c r="Y2246" s="5">
        <v>10167908247</v>
      </c>
      <c r="Z2246" s="5" t="s">
        <v>34</v>
      </c>
      <c r="AA2246" s="5" t="s">
        <v>35</v>
      </c>
      <c r="AD2246" s="5" t="s">
        <v>36</v>
      </c>
      <c r="AE2246" s="5">
        <v>84.75</v>
      </c>
      <c r="AF2246" s="5">
        <v>0</v>
      </c>
      <c r="AG2246" s="5">
        <v>15.25</v>
      </c>
      <c r="AH2246" s="5">
        <f t="shared" si="383"/>
        <v>100</v>
      </c>
    </row>
    <row r="2247" spans="1:34" x14ac:dyDescent="0.25">
      <c r="A2247" s="5">
        <v>2232</v>
      </c>
      <c r="B2247" s="5" t="s">
        <v>29</v>
      </c>
      <c r="C2247" s="5" t="s">
        <v>30</v>
      </c>
      <c r="D2247" s="5" t="s">
        <v>2708</v>
      </c>
      <c r="E2247" s="15" t="str">
        <f t="shared" si="384"/>
        <v>B001</v>
      </c>
      <c r="F2247" s="15" t="str">
        <f t="shared" si="374"/>
        <v>16733</v>
      </c>
      <c r="G2247" s="15" t="str">
        <f t="shared" si="375"/>
        <v>1-1</v>
      </c>
      <c r="H2247" s="5" t="s">
        <v>2709</v>
      </c>
      <c r="I2247" s="5">
        <f t="shared" si="376"/>
        <v>1</v>
      </c>
      <c r="J2247" s="5">
        <f t="shared" si="377"/>
        <v>2022</v>
      </c>
      <c r="K2247" s="5">
        <f t="shared" si="378"/>
        <v>2</v>
      </c>
      <c r="L2247" s="7">
        <f t="shared" si="379"/>
        <v>44563</v>
      </c>
      <c r="M2247" s="5" t="s">
        <v>2709</v>
      </c>
      <c r="U2247" s="5" t="s">
        <v>33</v>
      </c>
      <c r="V2247" s="5" t="str">
        <f t="shared" si="380"/>
        <v>clientes - varios</v>
      </c>
      <c r="W2247" s="5" t="str">
        <f t="shared" si="381"/>
        <v>CLIENTES - VARIOS</v>
      </c>
      <c r="X2247" s="5" t="str">
        <f t="shared" si="382"/>
        <v>Clientes - Varios</v>
      </c>
      <c r="Y2247" s="5">
        <v>99999999</v>
      </c>
      <c r="Z2247" s="5" t="s">
        <v>34</v>
      </c>
      <c r="AA2247" s="5" t="s">
        <v>35</v>
      </c>
      <c r="AD2247" s="5" t="s">
        <v>36</v>
      </c>
      <c r="AE2247" s="5">
        <v>113.64</v>
      </c>
      <c r="AF2247" s="5">
        <v>0</v>
      </c>
      <c r="AG2247" s="5">
        <v>20.46</v>
      </c>
      <c r="AH2247" s="5">
        <f t="shared" si="383"/>
        <v>134.1</v>
      </c>
    </row>
    <row r="2248" spans="1:34" x14ac:dyDescent="0.25">
      <c r="A2248" s="5">
        <v>2233</v>
      </c>
      <c r="B2248" s="5" t="s">
        <v>29</v>
      </c>
      <c r="C2248" s="5" t="s">
        <v>30</v>
      </c>
      <c r="D2248" s="5" t="s">
        <v>2710</v>
      </c>
      <c r="E2248" s="15" t="str">
        <f t="shared" si="384"/>
        <v>B001</v>
      </c>
      <c r="F2248" s="15" t="str">
        <f t="shared" si="374"/>
        <v>16732</v>
      </c>
      <c r="G2248" s="15" t="str">
        <f t="shared" si="375"/>
        <v>1-1</v>
      </c>
      <c r="H2248" s="5" t="s">
        <v>2709</v>
      </c>
      <c r="I2248" s="5">
        <f t="shared" si="376"/>
        <v>1</v>
      </c>
      <c r="J2248" s="5">
        <f t="shared" si="377"/>
        <v>2022</v>
      </c>
      <c r="K2248" s="5">
        <f t="shared" si="378"/>
        <v>2</v>
      </c>
      <c r="L2248" s="7">
        <f t="shared" si="379"/>
        <v>44563</v>
      </c>
      <c r="M2248" s="5" t="s">
        <v>2709</v>
      </c>
      <c r="U2248" s="5" t="s">
        <v>33</v>
      </c>
      <c r="V2248" s="5" t="str">
        <f t="shared" si="380"/>
        <v>clientes - varios</v>
      </c>
      <c r="W2248" s="5" t="str">
        <f t="shared" si="381"/>
        <v>CLIENTES - VARIOS</v>
      </c>
      <c r="X2248" s="5" t="str">
        <f t="shared" si="382"/>
        <v>Clientes - Varios</v>
      </c>
      <c r="Y2248" s="5">
        <v>99999999</v>
      </c>
      <c r="Z2248" s="5" t="s">
        <v>34</v>
      </c>
      <c r="AA2248" s="5" t="s">
        <v>35</v>
      </c>
      <c r="AD2248" s="5" t="s">
        <v>36</v>
      </c>
      <c r="AE2248" s="5">
        <v>103.39</v>
      </c>
      <c r="AF2248" s="5">
        <v>0</v>
      </c>
      <c r="AG2248" s="5">
        <v>18.61</v>
      </c>
      <c r="AH2248" s="5">
        <f t="shared" si="383"/>
        <v>122</v>
      </c>
    </row>
    <row r="2249" spans="1:34" x14ac:dyDescent="0.25">
      <c r="A2249" s="5">
        <v>2234</v>
      </c>
      <c r="B2249" s="5" t="s">
        <v>29</v>
      </c>
      <c r="C2249" s="5" t="s">
        <v>38</v>
      </c>
      <c r="D2249" s="5" t="s">
        <v>2711</v>
      </c>
      <c r="E2249" s="15" t="str">
        <f t="shared" si="384"/>
        <v>F001</v>
      </c>
      <c r="F2249" s="15" t="str">
        <f t="shared" si="374"/>
        <v>7994</v>
      </c>
      <c r="G2249" s="15" t="str">
        <f t="shared" si="375"/>
        <v>1-7</v>
      </c>
      <c r="H2249" s="5" t="s">
        <v>2709</v>
      </c>
      <c r="I2249" s="5">
        <f t="shared" si="376"/>
        <v>1</v>
      </c>
      <c r="J2249" s="5">
        <f t="shared" si="377"/>
        <v>2022</v>
      </c>
      <c r="K2249" s="5">
        <f t="shared" si="378"/>
        <v>2</v>
      </c>
      <c r="L2249" s="7">
        <f t="shared" si="379"/>
        <v>44563</v>
      </c>
      <c r="M2249" s="5" t="s">
        <v>2709</v>
      </c>
      <c r="R2249" s="5" t="s">
        <v>46</v>
      </c>
      <c r="S2249" s="5" t="s">
        <v>40</v>
      </c>
      <c r="T2249" s="5" t="s">
        <v>41</v>
      </c>
      <c r="U2249" s="5" t="s">
        <v>47</v>
      </c>
      <c r="V2249" s="5" t="str">
        <f t="shared" si="380"/>
        <v>"geotecnia t&amp;g laboratorio de suelos, concretos y asfalto e.i.r.l." - "geotecnia t &amp; g e.i.r.l."</v>
      </c>
      <c r="W2249" s="5" t="str">
        <f t="shared" si="381"/>
        <v>"GEOTECNIA T&amp;G LABORATORIO DE SUELOS, CONCRETOS Y ASFALTO E.I.R.L." - "GEOTECNIA T &amp; G E.I.R.L."</v>
      </c>
      <c r="X2249" s="5" t="str">
        <f t="shared" si="382"/>
        <v>"Geotecnia T&amp;G Laboratorio De Suelos, Concretos Y Asfalto E.I.R.L." - "Geotecnia T &amp; G E.I.R.L."</v>
      </c>
      <c r="Y2249" s="5">
        <v>20603409168</v>
      </c>
      <c r="Z2249" s="5" t="s">
        <v>34</v>
      </c>
      <c r="AA2249" s="5" t="s">
        <v>35</v>
      </c>
      <c r="AD2249" s="5" t="s">
        <v>36</v>
      </c>
      <c r="AE2249" s="5">
        <v>84.75</v>
      </c>
      <c r="AF2249" s="5">
        <v>0</v>
      </c>
      <c r="AG2249" s="5">
        <v>15.25</v>
      </c>
      <c r="AH2249" s="5">
        <f t="shared" si="383"/>
        <v>100</v>
      </c>
    </row>
    <row r="2250" spans="1:34" x14ac:dyDescent="0.25">
      <c r="A2250" s="5">
        <v>2235</v>
      </c>
      <c r="B2250" s="5" t="s">
        <v>29</v>
      </c>
      <c r="C2250" s="5" t="s">
        <v>38</v>
      </c>
      <c r="D2250" s="5" t="s">
        <v>2712</v>
      </c>
      <c r="E2250" s="15" t="str">
        <f t="shared" si="384"/>
        <v>F001</v>
      </c>
      <c r="F2250" s="15" t="str">
        <f t="shared" si="374"/>
        <v>7993</v>
      </c>
      <c r="G2250" s="15" t="str">
        <f t="shared" si="375"/>
        <v>1-7</v>
      </c>
      <c r="H2250" s="5" t="s">
        <v>2709</v>
      </c>
      <c r="I2250" s="5">
        <f t="shared" si="376"/>
        <v>1</v>
      </c>
      <c r="J2250" s="5">
        <f t="shared" si="377"/>
        <v>2022</v>
      </c>
      <c r="K2250" s="5">
        <f t="shared" si="378"/>
        <v>2</v>
      </c>
      <c r="L2250" s="7">
        <f t="shared" si="379"/>
        <v>44563</v>
      </c>
      <c r="M2250" s="5" t="s">
        <v>2709</v>
      </c>
      <c r="S2250" s="5" t="s">
        <v>40</v>
      </c>
      <c r="T2250" s="5" t="s">
        <v>41</v>
      </c>
      <c r="U2250" s="5" t="s">
        <v>2535</v>
      </c>
      <c r="V2250" s="5" t="str">
        <f t="shared" si="380"/>
        <v>rimarachin salazar mariano</v>
      </c>
      <c r="W2250" s="5" t="str">
        <f t="shared" si="381"/>
        <v>RIMARACHIN SALAZAR MARIANO</v>
      </c>
      <c r="X2250" s="5" t="str">
        <f t="shared" si="382"/>
        <v>Rimarachin Salazar Mariano</v>
      </c>
      <c r="Y2250" s="5">
        <v>10174403550</v>
      </c>
      <c r="Z2250" s="5" t="s">
        <v>34</v>
      </c>
      <c r="AA2250" s="5" t="s">
        <v>35</v>
      </c>
      <c r="AD2250" s="5" t="s">
        <v>36</v>
      </c>
      <c r="AE2250" s="5">
        <v>130.51</v>
      </c>
      <c r="AF2250" s="5">
        <v>0</v>
      </c>
      <c r="AG2250" s="5">
        <v>23.49</v>
      </c>
      <c r="AH2250" s="5">
        <f t="shared" si="383"/>
        <v>154</v>
      </c>
    </row>
    <row r="2251" spans="1:34" x14ac:dyDescent="0.25">
      <c r="A2251" s="5">
        <v>2236</v>
      </c>
      <c r="B2251" s="5" t="s">
        <v>49</v>
      </c>
      <c r="C2251" s="5" t="s">
        <v>38</v>
      </c>
      <c r="D2251" s="5" t="s">
        <v>2713</v>
      </c>
      <c r="E2251" s="15" t="str">
        <f t="shared" si="384"/>
        <v>F003</v>
      </c>
      <c r="F2251" s="15" t="str">
        <f t="shared" si="374"/>
        <v>2027</v>
      </c>
      <c r="G2251" s="15" t="str">
        <f t="shared" si="375"/>
        <v>3-2</v>
      </c>
      <c r="H2251" s="5" t="s">
        <v>2709</v>
      </c>
      <c r="I2251" s="5">
        <f t="shared" si="376"/>
        <v>1</v>
      </c>
      <c r="J2251" s="5">
        <f t="shared" si="377"/>
        <v>2022</v>
      </c>
      <c r="K2251" s="5">
        <f t="shared" si="378"/>
        <v>2</v>
      </c>
      <c r="L2251" s="7">
        <f t="shared" si="379"/>
        <v>44563</v>
      </c>
      <c r="M2251" s="5" t="s">
        <v>2709</v>
      </c>
      <c r="U2251" s="5" t="s">
        <v>2714</v>
      </c>
      <c r="V2251" s="5" t="str">
        <f t="shared" si="380"/>
        <v>matos meza geofrey emmanuel</v>
      </c>
      <c r="W2251" s="5" t="str">
        <f t="shared" si="381"/>
        <v>MATOS MEZA GEOFREY EMMANUEL</v>
      </c>
      <c r="X2251" s="5" t="str">
        <f t="shared" si="382"/>
        <v>Matos Meza Geofrey Emmanuel</v>
      </c>
      <c r="Y2251" s="5">
        <v>10481128213</v>
      </c>
      <c r="Z2251" s="5" t="s">
        <v>34</v>
      </c>
      <c r="AA2251" s="5" t="s">
        <v>35</v>
      </c>
      <c r="AD2251" s="5" t="s">
        <v>36</v>
      </c>
      <c r="AE2251" s="5">
        <v>72.459999999999994</v>
      </c>
      <c r="AF2251" s="5">
        <v>0</v>
      </c>
      <c r="AG2251" s="5">
        <v>13.04</v>
      </c>
      <c r="AH2251" s="5">
        <f t="shared" si="383"/>
        <v>85.5</v>
      </c>
    </row>
    <row r="2252" spans="1:34" x14ac:dyDescent="0.25">
      <c r="A2252" s="5">
        <v>2237</v>
      </c>
      <c r="B2252" s="5" t="s">
        <v>29</v>
      </c>
      <c r="C2252" s="5" t="s">
        <v>30</v>
      </c>
      <c r="D2252" s="5" t="s">
        <v>2715</v>
      </c>
      <c r="E2252" s="15" t="str">
        <f t="shared" si="384"/>
        <v>B001</v>
      </c>
      <c r="F2252" s="15" t="str">
        <f t="shared" si="374"/>
        <v>16731</v>
      </c>
      <c r="G2252" s="15" t="str">
        <f t="shared" si="375"/>
        <v>1-1</v>
      </c>
      <c r="H2252" s="5" t="s">
        <v>2709</v>
      </c>
      <c r="I2252" s="5">
        <f t="shared" si="376"/>
        <v>1</v>
      </c>
      <c r="J2252" s="5">
        <f t="shared" si="377"/>
        <v>2022</v>
      </c>
      <c r="K2252" s="5">
        <f t="shared" si="378"/>
        <v>2</v>
      </c>
      <c r="L2252" s="7">
        <f t="shared" si="379"/>
        <v>44563</v>
      </c>
      <c r="M2252" s="5" t="s">
        <v>2709</v>
      </c>
      <c r="U2252" s="5" t="s">
        <v>33</v>
      </c>
      <c r="V2252" s="5" t="str">
        <f t="shared" si="380"/>
        <v>clientes - varios</v>
      </c>
      <c r="W2252" s="5" t="str">
        <f t="shared" si="381"/>
        <v>CLIENTES - VARIOS</v>
      </c>
      <c r="X2252" s="5" t="str">
        <f t="shared" si="382"/>
        <v>Clientes - Varios</v>
      </c>
      <c r="Y2252" s="5">
        <v>99999999</v>
      </c>
      <c r="Z2252" s="5" t="s">
        <v>34</v>
      </c>
      <c r="AA2252" s="5" t="s">
        <v>35</v>
      </c>
      <c r="AD2252" s="5" t="s">
        <v>36</v>
      </c>
      <c r="AE2252" s="5">
        <v>152.54</v>
      </c>
      <c r="AF2252" s="5">
        <v>0</v>
      </c>
      <c r="AG2252" s="5">
        <v>27.46</v>
      </c>
      <c r="AH2252" s="5">
        <f t="shared" si="383"/>
        <v>180</v>
      </c>
    </row>
    <row r="2253" spans="1:34" x14ac:dyDescent="0.25">
      <c r="A2253" s="5">
        <v>2238</v>
      </c>
      <c r="B2253" s="5" t="s">
        <v>29</v>
      </c>
      <c r="C2253" s="5" t="s">
        <v>38</v>
      </c>
      <c r="D2253" s="5" t="s">
        <v>2716</v>
      </c>
      <c r="E2253" s="15" t="str">
        <f t="shared" si="384"/>
        <v>F001</v>
      </c>
      <c r="F2253" s="15" t="str">
        <f t="shared" si="374"/>
        <v>7992</v>
      </c>
      <c r="G2253" s="15" t="str">
        <f t="shared" si="375"/>
        <v>1-7</v>
      </c>
      <c r="H2253" s="5" t="s">
        <v>2709</v>
      </c>
      <c r="I2253" s="5">
        <f t="shared" si="376"/>
        <v>1</v>
      </c>
      <c r="J2253" s="5">
        <f t="shared" si="377"/>
        <v>2022</v>
      </c>
      <c r="K2253" s="5">
        <f t="shared" si="378"/>
        <v>2</v>
      </c>
      <c r="L2253" s="7">
        <f t="shared" si="379"/>
        <v>44563</v>
      </c>
      <c r="M2253" s="5" t="s">
        <v>2709</v>
      </c>
      <c r="R2253" s="5" t="s">
        <v>60</v>
      </c>
      <c r="S2253" s="5" t="s">
        <v>61</v>
      </c>
      <c r="T2253" s="5" t="s">
        <v>60</v>
      </c>
      <c r="U2253" s="5" t="s">
        <v>2717</v>
      </c>
      <c r="V2253" s="5" t="str">
        <f t="shared" si="380"/>
        <v>servicios generales adj eirl</v>
      </c>
      <c r="W2253" s="5" t="str">
        <f t="shared" si="381"/>
        <v>SERVICIOS GENERALES ADJ EIRL</v>
      </c>
      <c r="X2253" s="5" t="str">
        <f t="shared" si="382"/>
        <v>Servicios Generales Adj Eirl</v>
      </c>
      <c r="Y2253" s="5">
        <v>20496166273</v>
      </c>
      <c r="Z2253" s="5" t="s">
        <v>34</v>
      </c>
      <c r="AA2253" s="5" t="s">
        <v>35</v>
      </c>
      <c r="AD2253" s="5" t="s">
        <v>36</v>
      </c>
      <c r="AE2253" s="5">
        <v>102.54</v>
      </c>
      <c r="AF2253" s="5">
        <v>0</v>
      </c>
      <c r="AG2253" s="5">
        <v>18.46</v>
      </c>
      <c r="AH2253" s="5">
        <f t="shared" si="383"/>
        <v>121</v>
      </c>
    </row>
    <row r="2254" spans="1:34" x14ac:dyDescent="0.25">
      <c r="A2254" s="5">
        <v>2239</v>
      </c>
      <c r="B2254" s="5" t="s">
        <v>29</v>
      </c>
      <c r="C2254" s="5" t="s">
        <v>38</v>
      </c>
      <c r="D2254" s="5" t="s">
        <v>2718</v>
      </c>
      <c r="E2254" s="15" t="str">
        <f t="shared" si="384"/>
        <v>F001</v>
      </c>
      <c r="F2254" s="15" t="str">
        <f t="shared" si="374"/>
        <v>7991</v>
      </c>
      <c r="G2254" s="15" t="str">
        <f t="shared" si="375"/>
        <v>1-7</v>
      </c>
      <c r="H2254" s="5" t="s">
        <v>2709</v>
      </c>
      <c r="I2254" s="5">
        <f t="shared" si="376"/>
        <v>1</v>
      </c>
      <c r="J2254" s="5">
        <f t="shared" si="377"/>
        <v>2022</v>
      </c>
      <c r="K2254" s="5">
        <f t="shared" si="378"/>
        <v>2</v>
      </c>
      <c r="L2254" s="7">
        <f t="shared" si="379"/>
        <v>44563</v>
      </c>
      <c r="M2254" s="5" t="s">
        <v>2709</v>
      </c>
      <c r="R2254" s="5" t="s">
        <v>395</v>
      </c>
      <c r="S2254" s="5" t="s">
        <v>168</v>
      </c>
      <c r="T2254" s="5" t="s">
        <v>169</v>
      </c>
      <c r="U2254" s="5" t="s">
        <v>2719</v>
      </c>
      <c r="V2254" s="5" t="str">
        <f t="shared" si="380"/>
        <v>civelcon s.a.c.</v>
      </c>
      <c r="W2254" s="5" t="str">
        <f t="shared" si="381"/>
        <v>CIVELCON S.A.C.</v>
      </c>
      <c r="X2254" s="5" t="str">
        <f t="shared" si="382"/>
        <v>Civelcon S.A.C.</v>
      </c>
      <c r="Y2254" s="5">
        <v>20517624790</v>
      </c>
      <c r="Z2254" s="5" t="s">
        <v>34</v>
      </c>
      <c r="AA2254" s="5" t="s">
        <v>35</v>
      </c>
      <c r="AD2254" s="5" t="s">
        <v>36</v>
      </c>
      <c r="AE2254" s="5">
        <v>43.64</v>
      </c>
      <c r="AF2254" s="5">
        <v>0</v>
      </c>
      <c r="AG2254" s="5">
        <v>7.86</v>
      </c>
      <c r="AH2254" s="5">
        <f t="shared" si="383"/>
        <v>51.5</v>
      </c>
    </row>
    <row r="2255" spans="1:34" x14ac:dyDescent="0.25">
      <c r="A2255" s="5">
        <v>2240</v>
      </c>
      <c r="B2255" s="5" t="s">
        <v>29</v>
      </c>
      <c r="C2255" s="5" t="s">
        <v>30</v>
      </c>
      <c r="D2255" s="5" t="s">
        <v>2720</v>
      </c>
      <c r="E2255" s="15" t="str">
        <f t="shared" si="384"/>
        <v>B001</v>
      </c>
      <c r="F2255" s="15" t="str">
        <f t="shared" si="374"/>
        <v>16730</v>
      </c>
      <c r="G2255" s="15" t="str">
        <f t="shared" si="375"/>
        <v>1-1</v>
      </c>
      <c r="H2255" s="5" t="s">
        <v>2709</v>
      </c>
      <c r="I2255" s="5">
        <f t="shared" si="376"/>
        <v>1</v>
      </c>
      <c r="J2255" s="5">
        <f t="shared" si="377"/>
        <v>2022</v>
      </c>
      <c r="K2255" s="5">
        <f t="shared" si="378"/>
        <v>2</v>
      </c>
      <c r="L2255" s="7">
        <f t="shared" si="379"/>
        <v>44563</v>
      </c>
      <c r="M2255" s="5" t="s">
        <v>2709</v>
      </c>
      <c r="U2255" s="5" t="s">
        <v>33</v>
      </c>
      <c r="V2255" s="5" t="str">
        <f t="shared" si="380"/>
        <v>clientes - varios</v>
      </c>
      <c r="W2255" s="5" t="str">
        <f t="shared" si="381"/>
        <v>CLIENTES - VARIOS</v>
      </c>
      <c r="X2255" s="5" t="str">
        <f t="shared" si="382"/>
        <v>Clientes - Varios</v>
      </c>
      <c r="Y2255" s="5">
        <v>99999999</v>
      </c>
      <c r="Z2255" s="5" t="s">
        <v>34</v>
      </c>
      <c r="AA2255" s="5" t="s">
        <v>35</v>
      </c>
      <c r="AD2255" s="5" t="s">
        <v>36</v>
      </c>
      <c r="AE2255" s="5">
        <v>127.12</v>
      </c>
      <c r="AF2255" s="5">
        <v>0</v>
      </c>
      <c r="AG2255" s="5">
        <v>22.88</v>
      </c>
      <c r="AH2255" s="5">
        <f t="shared" si="383"/>
        <v>150</v>
      </c>
    </row>
    <row r="2256" spans="1:34" x14ac:dyDescent="0.25">
      <c r="A2256" s="5">
        <v>2241</v>
      </c>
      <c r="B2256" s="5" t="s">
        <v>29</v>
      </c>
      <c r="C2256" s="5" t="s">
        <v>38</v>
      </c>
      <c r="D2256" s="5" t="s">
        <v>2721</v>
      </c>
      <c r="E2256" s="15" t="str">
        <f t="shared" si="384"/>
        <v>F001</v>
      </c>
      <c r="F2256" s="15" t="str">
        <f t="shared" si="374"/>
        <v>7990</v>
      </c>
      <c r="G2256" s="15" t="str">
        <f t="shared" si="375"/>
        <v>1-7</v>
      </c>
      <c r="H2256" s="5" t="s">
        <v>2709</v>
      </c>
      <c r="I2256" s="5">
        <f t="shared" si="376"/>
        <v>1</v>
      </c>
      <c r="J2256" s="5">
        <f t="shared" si="377"/>
        <v>2022</v>
      </c>
      <c r="K2256" s="5">
        <f t="shared" si="378"/>
        <v>2</v>
      </c>
      <c r="L2256" s="7">
        <f t="shared" si="379"/>
        <v>44563</v>
      </c>
      <c r="M2256" s="5" t="s">
        <v>2709</v>
      </c>
      <c r="R2256" s="5" t="s">
        <v>169</v>
      </c>
      <c r="S2256" s="5" t="s">
        <v>168</v>
      </c>
      <c r="T2256" s="5" t="s">
        <v>169</v>
      </c>
      <c r="U2256" s="5" t="s">
        <v>328</v>
      </c>
      <c r="V2256" s="5" t="str">
        <f t="shared" si="380"/>
        <v>empresa de transporte delgado rodriguez sociedad anonima cerrada</v>
      </c>
      <c r="W2256" s="5" t="str">
        <f t="shared" si="381"/>
        <v>EMPRESA DE TRANSPORTE DELGADO RODRIGUEZ SOCIEDAD ANONIMA CERRADA</v>
      </c>
      <c r="X2256" s="5" t="str">
        <f t="shared" si="382"/>
        <v>Empresa De Transporte Delgado Rodriguez Sociedad Anonima Cerrada</v>
      </c>
      <c r="Y2256" s="5">
        <v>20524458501</v>
      </c>
      <c r="Z2256" s="5" t="s">
        <v>34</v>
      </c>
      <c r="AA2256" s="5" t="s">
        <v>35</v>
      </c>
      <c r="AD2256" s="5" t="s">
        <v>36</v>
      </c>
      <c r="AE2256" s="5">
        <v>1081.27</v>
      </c>
      <c r="AF2256" s="5">
        <v>0</v>
      </c>
      <c r="AG2256" s="5">
        <v>194.63</v>
      </c>
      <c r="AH2256" s="5">
        <f t="shared" si="383"/>
        <v>1275.9000000000001</v>
      </c>
    </row>
    <row r="2257" spans="1:34" x14ac:dyDescent="0.25">
      <c r="A2257" s="5">
        <v>2242</v>
      </c>
      <c r="B2257" s="5" t="s">
        <v>49</v>
      </c>
      <c r="C2257" s="5" t="s">
        <v>30</v>
      </c>
      <c r="D2257" s="5" t="s">
        <v>2722</v>
      </c>
      <c r="E2257" s="15" t="str">
        <f t="shared" si="384"/>
        <v>B003</v>
      </c>
      <c r="F2257" s="15" t="str">
        <f t="shared" ref="F2257:F2280" si="385">IF(LEFT(RIGHT(D2257,5),1)="-",RIGHT(D2257,4),RIGHT(D2257,5))</f>
        <v>12236</v>
      </c>
      <c r="G2257" s="15" t="str">
        <f t="shared" ref="G2257:G2280" si="386">MID(D2257,4,3)</f>
        <v>3-1</v>
      </c>
      <c r="H2257" s="5" t="s">
        <v>2709</v>
      </c>
      <c r="I2257" s="5">
        <f t="shared" ref="I2257:I2280" si="387">MONTH(H2257)</f>
        <v>1</v>
      </c>
      <c r="J2257" s="5">
        <f t="shared" ref="J2257:J2280" si="388">YEAR(H2257)</f>
        <v>2022</v>
      </c>
      <c r="K2257" s="5">
        <f t="shared" ref="K2257:K2280" si="389">DAY(H2257)</f>
        <v>2</v>
      </c>
      <c r="L2257" s="7">
        <f t="shared" ref="L2257:L2280" si="390">DATE(J2257,I2257,K2257)</f>
        <v>44563</v>
      </c>
      <c r="M2257" s="5" t="s">
        <v>2709</v>
      </c>
      <c r="U2257" s="5" t="s">
        <v>33</v>
      </c>
      <c r="V2257" s="5" t="str">
        <f t="shared" ref="V2257:V2280" si="391">LOWER(U2257)</f>
        <v>clientes - varios</v>
      </c>
      <c r="W2257" s="5" t="str">
        <f t="shared" ref="W2257:W2280" si="392">UPPER(U2257)</f>
        <v>CLIENTES - VARIOS</v>
      </c>
      <c r="X2257" s="5" t="str">
        <f t="shared" ref="X2257:X2280" si="393">PROPER(W2257)</f>
        <v>Clientes - Varios</v>
      </c>
      <c r="Y2257" s="5">
        <v>99999999</v>
      </c>
      <c r="Z2257" s="5" t="s">
        <v>34</v>
      </c>
      <c r="AA2257" s="5" t="s">
        <v>35</v>
      </c>
      <c r="AD2257" s="5" t="s">
        <v>36</v>
      </c>
      <c r="AE2257" s="5">
        <v>55.93</v>
      </c>
      <c r="AF2257" s="5">
        <v>0</v>
      </c>
      <c r="AG2257" s="5">
        <v>10.07</v>
      </c>
      <c r="AH2257" s="5">
        <f t="shared" ref="AH2257:AH2280" si="394">AE2257+AG2257</f>
        <v>66</v>
      </c>
    </row>
    <row r="2258" spans="1:34" x14ac:dyDescent="0.25">
      <c r="A2258" s="5">
        <v>2243</v>
      </c>
      <c r="B2258" s="5" t="s">
        <v>49</v>
      </c>
      <c r="C2258" s="5" t="s">
        <v>38</v>
      </c>
      <c r="D2258" s="5" t="s">
        <v>2723</v>
      </c>
      <c r="E2258" s="15" t="str">
        <f t="shared" ref="E2258:E2280" si="395">LEFT(D2258,4)</f>
        <v>F003</v>
      </c>
      <c r="F2258" s="15" t="str">
        <f t="shared" si="385"/>
        <v>2026</v>
      </c>
      <c r="G2258" s="15" t="str">
        <f t="shared" si="386"/>
        <v>3-2</v>
      </c>
      <c r="H2258" s="5" t="s">
        <v>2709</v>
      </c>
      <c r="I2258" s="5">
        <f t="shared" si="387"/>
        <v>1</v>
      </c>
      <c r="J2258" s="5">
        <f t="shared" si="388"/>
        <v>2022</v>
      </c>
      <c r="K2258" s="5">
        <f t="shared" si="389"/>
        <v>2</v>
      </c>
      <c r="L2258" s="7">
        <f t="shared" si="390"/>
        <v>44563</v>
      </c>
      <c r="M2258" s="5" t="s">
        <v>2709</v>
      </c>
      <c r="U2258" s="5" t="s">
        <v>2655</v>
      </c>
      <c r="V2258" s="5" t="str">
        <f t="shared" si="391"/>
        <v>huaman aquino victor</v>
      </c>
      <c r="W2258" s="5" t="str">
        <f t="shared" si="392"/>
        <v>HUAMAN AQUINO VICTOR</v>
      </c>
      <c r="X2258" s="5" t="str">
        <f t="shared" si="393"/>
        <v>Huaman Aquino Victor</v>
      </c>
      <c r="Y2258" s="5">
        <v>10247153646</v>
      </c>
      <c r="Z2258" s="5" t="s">
        <v>34</v>
      </c>
      <c r="AA2258" s="5" t="s">
        <v>35</v>
      </c>
      <c r="AD2258" s="5" t="s">
        <v>36</v>
      </c>
      <c r="AE2258" s="5">
        <v>84.75</v>
      </c>
      <c r="AF2258" s="5">
        <v>0</v>
      </c>
      <c r="AG2258" s="5">
        <v>15.25</v>
      </c>
      <c r="AH2258" s="5">
        <f t="shared" si="394"/>
        <v>100</v>
      </c>
    </row>
    <row r="2259" spans="1:34" x14ac:dyDescent="0.25">
      <c r="A2259" s="5">
        <v>2244</v>
      </c>
      <c r="B2259" s="5" t="s">
        <v>29</v>
      </c>
      <c r="C2259" s="5" t="s">
        <v>38</v>
      </c>
      <c r="D2259" s="5" t="s">
        <v>2724</v>
      </c>
      <c r="E2259" s="15" t="str">
        <f t="shared" si="395"/>
        <v>F001</v>
      </c>
      <c r="F2259" s="15" t="str">
        <f t="shared" si="385"/>
        <v>7989</v>
      </c>
      <c r="G2259" s="15" t="str">
        <f t="shared" si="386"/>
        <v>1-7</v>
      </c>
      <c r="H2259" s="5" t="s">
        <v>2709</v>
      </c>
      <c r="I2259" s="5">
        <f t="shared" si="387"/>
        <v>1</v>
      </c>
      <c r="J2259" s="5">
        <f t="shared" si="388"/>
        <v>2022</v>
      </c>
      <c r="K2259" s="5">
        <f t="shared" si="389"/>
        <v>2</v>
      </c>
      <c r="L2259" s="7">
        <f t="shared" si="390"/>
        <v>44563</v>
      </c>
      <c r="M2259" s="5" t="s">
        <v>2709</v>
      </c>
      <c r="U2259" s="5" t="s">
        <v>2725</v>
      </c>
      <c r="V2259" s="5" t="str">
        <f t="shared" si="391"/>
        <v>ruiz escobedo cayetano</v>
      </c>
      <c r="W2259" s="5" t="str">
        <f t="shared" si="392"/>
        <v>RUIZ ESCOBEDO CAYETANO</v>
      </c>
      <c r="X2259" s="5" t="str">
        <f t="shared" si="393"/>
        <v>Ruiz Escobedo Cayetano</v>
      </c>
      <c r="Y2259" s="5">
        <v>10194201554</v>
      </c>
      <c r="Z2259" s="5" t="s">
        <v>34</v>
      </c>
      <c r="AA2259" s="5" t="s">
        <v>35</v>
      </c>
      <c r="AD2259" s="5" t="s">
        <v>36</v>
      </c>
      <c r="AE2259" s="5">
        <v>145.76</v>
      </c>
      <c r="AF2259" s="5">
        <v>0</v>
      </c>
      <c r="AG2259" s="5">
        <v>26.24</v>
      </c>
      <c r="AH2259" s="5">
        <f t="shared" si="394"/>
        <v>172</v>
      </c>
    </row>
    <row r="2260" spans="1:34" x14ac:dyDescent="0.25">
      <c r="A2260" s="5">
        <v>2245</v>
      </c>
      <c r="B2260" s="5" t="s">
        <v>29</v>
      </c>
      <c r="C2260" s="5" t="s">
        <v>38</v>
      </c>
      <c r="D2260" s="5" t="s">
        <v>2726</v>
      </c>
      <c r="E2260" s="15" t="str">
        <f t="shared" si="395"/>
        <v>F001</v>
      </c>
      <c r="F2260" s="15" t="str">
        <f t="shared" si="385"/>
        <v>7988</v>
      </c>
      <c r="G2260" s="15" t="str">
        <f t="shared" si="386"/>
        <v>1-7</v>
      </c>
      <c r="H2260" s="5" t="s">
        <v>2709</v>
      </c>
      <c r="I2260" s="5">
        <f t="shared" si="387"/>
        <v>1</v>
      </c>
      <c r="J2260" s="5">
        <f t="shared" si="388"/>
        <v>2022</v>
      </c>
      <c r="K2260" s="5">
        <f t="shared" si="389"/>
        <v>2</v>
      </c>
      <c r="L2260" s="7">
        <f t="shared" si="390"/>
        <v>44563</v>
      </c>
      <c r="M2260" s="5" t="s">
        <v>2709</v>
      </c>
      <c r="U2260" s="5" t="s">
        <v>2725</v>
      </c>
      <c r="V2260" s="5" t="str">
        <f t="shared" si="391"/>
        <v>ruiz escobedo cayetano</v>
      </c>
      <c r="W2260" s="5" t="str">
        <f t="shared" si="392"/>
        <v>RUIZ ESCOBEDO CAYETANO</v>
      </c>
      <c r="X2260" s="5" t="str">
        <f t="shared" si="393"/>
        <v>Ruiz Escobedo Cayetano</v>
      </c>
      <c r="Y2260" s="5">
        <v>10194201554</v>
      </c>
      <c r="Z2260" s="5" t="s">
        <v>34</v>
      </c>
      <c r="AA2260" s="5" t="s">
        <v>35</v>
      </c>
      <c r="AD2260" s="5" t="s">
        <v>36</v>
      </c>
      <c r="AE2260" s="5">
        <v>187.29</v>
      </c>
      <c r="AF2260" s="5">
        <v>0</v>
      </c>
      <c r="AG2260" s="5">
        <v>33.71</v>
      </c>
      <c r="AH2260" s="5">
        <f t="shared" si="394"/>
        <v>221</v>
      </c>
    </row>
    <row r="2261" spans="1:34" x14ac:dyDescent="0.25">
      <c r="A2261" s="5">
        <v>2246</v>
      </c>
      <c r="B2261" s="5" t="s">
        <v>49</v>
      </c>
      <c r="C2261" s="5" t="s">
        <v>38</v>
      </c>
      <c r="D2261" s="5" t="s">
        <v>2727</v>
      </c>
      <c r="E2261" s="15" t="str">
        <f t="shared" si="395"/>
        <v>F003</v>
      </c>
      <c r="F2261" s="15" t="str">
        <f t="shared" si="385"/>
        <v>2025</v>
      </c>
      <c r="G2261" s="15" t="str">
        <f t="shared" si="386"/>
        <v>3-2</v>
      </c>
      <c r="H2261" s="5" t="s">
        <v>2709</v>
      </c>
      <c r="I2261" s="5">
        <f t="shared" si="387"/>
        <v>1</v>
      </c>
      <c r="J2261" s="5">
        <f t="shared" si="388"/>
        <v>2022</v>
      </c>
      <c r="K2261" s="5">
        <f t="shared" si="389"/>
        <v>2</v>
      </c>
      <c r="L2261" s="7">
        <f t="shared" si="390"/>
        <v>44563</v>
      </c>
      <c r="M2261" s="5" t="s">
        <v>2709</v>
      </c>
      <c r="U2261" s="5" t="s">
        <v>2728</v>
      </c>
      <c r="V2261" s="5" t="str">
        <f t="shared" si="391"/>
        <v>cordova santillan wilfredo</v>
      </c>
      <c r="W2261" s="5" t="str">
        <f t="shared" si="392"/>
        <v>CORDOVA SANTILLAN WILFREDO</v>
      </c>
      <c r="X2261" s="5" t="str">
        <f t="shared" si="393"/>
        <v>Cordova Santillan Wilfredo</v>
      </c>
      <c r="Y2261" s="5">
        <v>10190961392</v>
      </c>
      <c r="Z2261" s="5" t="s">
        <v>34</v>
      </c>
      <c r="AA2261" s="5" t="s">
        <v>35</v>
      </c>
      <c r="AD2261" s="5" t="s">
        <v>36</v>
      </c>
      <c r="AE2261" s="5">
        <v>60.17</v>
      </c>
      <c r="AF2261" s="5">
        <v>0</v>
      </c>
      <c r="AG2261" s="5">
        <v>10.83</v>
      </c>
      <c r="AH2261" s="5">
        <f t="shared" si="394"/>
        <v>71</v>
      </c>
    </row>
    <row r="2262" spans="1:34" x14ac:dyDescent="0.25">
      <c r="A2262" s="5">
        <v>2247</v>
      </c>
      <c r="B2262" s="5" t="s">
        <v>55</v>
      </c>
      <c r="C2262" s="5" t="s">
        <v>30</v>
      </c>
      <c r="D2262" s="5" t="s">
        <v>2729</v>
      </c>
      <c r="E2262" s="15" t="str">
        <f t="shared" si="395"/>
        <v>B002</v>
      </c>
      <c r="F2262" s="15" t="str">
        <f t="shared" si="385"/>
        <v>15779</v>
      </c>
      <c r="G2262" s="15" t="str">
        <f t="shared" si="386"/>
        <v>2-1</v>
      </c>
      <c r="H2262" s="5" t="s">
        <v>2709</v>
      </c>
      <c r="I2262" s="5">
        <f t="shared" si="387"/>
        <v>1</v>
      </c>
      <c r="J2262" s="5">
        <f t="shared" si="388"/>
        <v>2022</v>
      </c>
      <c r="K2262" s="5">
        <f t="shared" si="389"/>
        <v>2</v>
      </c>
      <c r="L2262" s="7">
        <f t="shared" si="390"/>
        <v>44563</v>
      </c>
      <c r="M2262" s="5" t="s">
        <v>2709</v>
      </c>
      <c r="U2262" s="5" t="s">
        <v>33</v>
      </c>
      <c r="V2262" s="5" t="str">
        <f t="shared" si="391"/>
        <v>clientes - varios</v>
      </c>
      <c r="W2262" s="5" t="str">
        <f t="shared" si="392"/>
        <v>CLIENTES - VARIOS</v>
      </c>
      <c r="X2262" s="5" t="str">
        <f t="shared" si="393"/>
        <v>Clientes - Varios</v>
      </c>
      <c r="Y2262" s="5">
        <v>99999999</v>
      </c>
      <c r="Z2262" s="5" t="s">
        <v>34</v>
      </c>
      <c r="AA2262" s="5" t="s">
        <v>35</v>
      </c>
      <c r="AD2262" s="5" t="s">
        <v>36</v>
      </c>
      <c r="AE2262" s="5">
        <v>16.95</v>
      </c>
      <c r="AF2262" s="5">
        <v>0</v>
      </c>
      <c r="AG2262" s="5">
        <v>3.05</v>
      </c>
      <c r="AH2262" s="5">
        <f t="shared" si="394"/>
        <v>20</v>
      </c>
    </row>
    <row r="2263" spans="1:34" x14ac:dyDescent="0.25">
      <c r="A2263" s="5">
        <v>2248</v>
      </c>
      <c r="B2263" s="5" t="s">
        <v>29</v>
      </c>
      <c r="C2263" s="5" t="s">
        <v>38</v>
      </c>
      <c r="D2263" s="5" t="s">
        <v>2730</v>
      </c>
      <c r="E2263" s="15" t="str">
        <f t="shared" si="395"/>
        <v>F001</v>
      </c>
      <c r="F2263" s="15" t="str">
        <f t="shared" si="385"/>
        <v>7987</v>
      </c>
      <c r="G2263" s="15" t="str">
        <f t="shared" si="386"/>
        <v>1-7</v>
      </c>
      <c r="H2263" s="5" t="s">
        <v>2709</v>
      </c>
      <c r="I2263" s="5">
        <f t="shared" si="387"/>
        <v>1</v>
      </c>
      <c r="J2263" s="5">
        <f t="shared" si="388"/>
        <v>2022</v>
      </c>
      <c r="K2263" s="5">
        <f t="shared" si="389"/>
        <v>2</v>
      </c>
      <c r="L2263" s="7">
        <f t="shared" si="390"/>
        <v>44563</v>
      </c>
      <c r="M2263" s="5" t="s">
        <v>2709</v>
      </c>
      <c r="R2263" s="5" t="s">
        <v>41</v>
      </c>
      <c r="S2263" s="5" t="s">
        <v>40</v>
      </c>
      <c r="T2263" s="5" t="s">
        <v>41</v>
      </c>
      <c r="U2263" s="5" t="s">
        <v>958</v>
      </c>
      <c r="V2263" s="5" t="str">
        <f t="shared" si="391"/>
        <v>empresa de transportes turismo batangrande srl</v>
      </c>
      <c r="W2263" s="5" t="str">
        <f t="shared" si="392"/>
        <v>EMPRESA DE TRANSPORTES TURISMO BATANGRANDE SRL</v>
      </c>
      <c r="X2263" s="5" t="str">
        <f t="shared" si="393"/>
        <v>Empresa De Transportes Turismo Batangrande Srl</v>
      </c>
      <c r="Y2263" s="5">
        <v>20212390624</v>
      </c>
      <c r="Z2263" s="5" t="s">
        <v>34</v>
      </c>
      <c r="AA2263" s="5" t="s">
        <v>35</v>
      </c>
      <c r="AD2263" s="5" t="s">
        <v>36</v>
      </c>
      <c r="AE2263" s="5">
        <v>138.97999999999999</v>
      </c>
      <c r="AF2263" s="5">
        <v>0</v>
      </c>
      <c r="AG2263" s="5">
        <v>25.02</v>
      </c>
      <c r="AH2263" s="5">
        <f t="shared" si="394"/>
        <v>164</v>
      </c>
    </row>
    <row r="2264" spans="1:34" x14ac:dyDescent="0.25">
      <c r="A2264" s="5">
        <v>2249</v>
      </c>
      <c r="B2264" s="5" t="s">
        <v>29</v>
      </c>
      <c r="C2264" s="5" t="s">
        <v>30</v>
      </c>
      <c r="D2264" s="5" t="s">
        <v>2731</v>
      </c>
      <c r="E2264" s="15" t="str">
        <f t="shared" si="395"/>
        <v>B001</v>
      </c>
      <c r="F2264" s="15" t="str">
        <f t="shared" si="385"/>
        <v>16729</v>
      </c>
      <c r="G2264" s="15" t="str">
        <f t="shared" si="386"/>
        <v>1-1</v>
      </c>
      <c r="H2264" s="5" t="s">
        <v>2709</v>
      </c>
      <c r="I2264" s="5">
        <f t="shared" si="387"/>
        <v>1</v>
      </c>
      <c r="J2264" s="5">
        <f t="shared" si="388"/>
        <v>2022</v>
      </c>
      <c r="K2264" s="5">
        <f t="shared" si="389"/>
        <v>2</v>
      </c>
      <c r="L2264" s="7">
        <f t="shared" si="390"/>
        <v>44563</v>
      </c>
      <c r="M2264" s="5" t="s">
        <v>2709</v>
      </c>
      <c r="R2264" s="5" t="s">
        <v>92</v>
      </c>
      <c r="S2264" s="5" t="s">
        <v>40</v>
      </c>
      <c r="T2264" s="5" t="s">
        <v>41</v>
      </c>
      <c r="U2264" s="5" t="s">
        <v>2732</v>
      </c>
      <c r="V2264" s="5" t="str">
        <f t="shared" si="391"/>
        <v>gonzales cornejo, victor antonio</v>
      </c>
      <c r="W2264" s="5" t="str">
        <f t="shared" si="392"/>
        <v>GONZALES CORNEJO, VICTOR ANTONIO</v>
      </c>
      <c r="X2264" s="5" t="str">
        <f t="shared" si="393"/>
        <v>Gonzales Cornejo, Victor Antonio</v>
      </c>
      <c r="Y2264" s="5">
        <v>42643075</v>
      </c>
      <c r="Z2264" s="5" t="s">
        <v>34</v>
      </c>
      <c r="AA2264" s="5" t="s">
        <v>35</v>
      </c>
      <c r="AD2264" s="5" t="s">
        <v>36</v>
      </c>
      <c r="AE2264" s="5">
        <v>728.81</v>
      </c>
      <c r="AF2264" s="5">
        <v>0</v>
      </c>
      <c r="AG2264" s="5">
        <v>131.19</v>
      </c>
      <c r="AH2264" s="5">
        <f t="shared" si="394"/>
        <v>860</v>
      </c>
    </row>
    <row r="2265" spans="1:34" x14ac:dyDescent="0.25">
      <c r="A2265" s="5">
        <v>2250</v>
      </c>
      <c r="B2265" s="5" t="s">
        <v>29</v>
      </c>
      <c r="C2265" s="5" t="s">
        <v>30</v>
      </c>
      <c r="D2265" s="5" t="s">
        <v>2733</v>
      </c>
      <c r="E2265" s="15" t="str">
        <f t="shared" si="395"/>
        <v>B001</v>
      </c>
      <c r="F2265" s="15" t="str">
        <f t="shared" si="385"/>
        <v>16728</v>
      </c>
      <c r="G2265" s="15" t="str">
        <f t="shared" si="386"/>
        <v>1-1</v>
      </c>
      <c r="H2265" s="5" t="s">
        <v>2709</v>
      </c>
      <c r="I2265" s="5">
        <f t="shared" si="387"/>
        <v>1</v>
      </c>
      <c r="J2265" s="5">
        <f t="shared" si="388"/>
        <v>2022</v>
      </c>
      <c r="K2265" s="5">
        <f t="shared" si="389"/>
        <v>2</v>
      </c>
      <c r="L2265" s="7">
        <f t="shared" si="390"/>
        <v>44563</v>
      </c>
      <c r="M2265" s="5" t="s">
        <v>2709</v>
      </c>
      <c r="U2265" s="5" t="s">
        <v>2734</v>
      </c>
      <c r="V2265" s="5" t="str">
        <f t="shared" si="391"/>
        <v>perez villegas, cristian david</v>
      </c>
      <c r="W2265" s="5" t="str">
        <f t="shared" si="392"/>
        <v>PEREZ VILLEGAS, CRISTIAN DAVID</v>
      </c>
      <c r="X2265" s="5" t="str">
        <f t="shared" si="393"/>
        <v>Perez Villegas, Cristian David</v>
      </c>
      <c r="Y2265" s="5">
        <v>45515167</v>
      </c>
      <c r="Z2265" s="5" t="s">
        <v>34</v>
      </c>
      <c r="AA2265" s="5" t="s">
        <v>35</v>
      </c>
      <c r="AD2265" s="5" t="s">
        <v>36</v>
      </c>
      <c r="AE2265" s="5">
        <v>122.88</v>
      </c>
      <c r="AF2265" s="5">
        <v>0</v>
      </c>
      <c r="AG2265" s="5">
        <v>22.12</v>
      </c>
      <c r="AH2265" s="5">
        <f t="shared" si="394"/>
        <v>145</v>
      </c>
    </row>
    <row r="2266" spans="1:34" x14ac:dyDescent="0.25">
      <c r="A2266" s="5">
        <v>2251</v>
      </c>
      <c r="B2266" s="5" t="s">
        <v>55</v>
      </c>
      <c r="C2266" s="5" t="s">
        <v>30</v>
      </c>
      <c r="D2266" s="5" t="s">
        <v>2735</v>
      </c>
      <c r="E2266" s="15" t="str">
        <f t="shared" si="395"/>
        <v>B002</v>
      </c>
      <c r="F2266" s="15" t="str">
        <f t="shared" si="385"/>
        <v>15778</v>
      </c>
      <c r="G2266" s="15" t="str">
        <f t="shared" si="386"/>
        <v>2-1</v>
      </c>
      <c r="H2266" s="5" t="s">
        <v>2709</v>
      </c>
      <c r="I2266" s="5">
        <f t="shared" si="387"/>
        <v>1</v>
      </c>
      <c r="J2266" s="5">
        <f t="shared" si="388"/>
        <v>2022</v>
      </c>
      <c r="K2266" s="5">
        <f t="shared" si="389"/>
        <v>2</v>
      </c>
      <c r="L2266" s="7">
        <f t="shared" si="390"/>
        <v>44563</v>
      </c>
      <c r="M2266" s="5" t="s">
        <v>2709</v>
      </c>
      <c r="U2266" s="5" t="s">
        <v>33</v>
      </c>
      <c r="V2266" s="5" t="str">
        <f t="shared" si="391"/>
        <v>clientes - varios</v>
      </c>
      <c r="W2266" s="5" t="str">
        <f t="shared" si="392"/>
        <v>CLIENTES - VARIOS</v>
      </c>
      <c r="X2266" s="5" t="str">
        <f t="shared" si="393"/>
        <v>Clientes - Varios</v>
      </c>
      <c r="Y2266" s="5">
        <v>99999999</v>
      </c>
      <c r="Z2266" s="5" t="s">
        <v>34</v>
      </c>
      <c r="AA2266" s="5" t="s">
        <v>35</v>
      </c>
      <c r="AD2266" s="5" t="s">
        <v>36</v>
      </c>
      <c r="AE2266" s="5">
        <v>114.41</v>
      </c>
      <c r="AF2266" s="5">
        <v>0</v>
      </c>
      <c r="AG2266" s="5">
        <v>20.59</v>
      </c>
      <c r="AH2266" s="5">
        <f t="shared" si="394"/>
        <v>135</v>
      </c>
    </row>
    <row r="2267" spans="1:34" x14ac:dyDescent="0.25">
      <c r="A2267" s="5">
        <v>2252</v>
      </c>
      <c r="B2267" s="5" t="s">
        <v>29</v>
      </c>
      <c r="C2267" s="5" t="s">
        <v>30</v>
      </c>
      <c r="D2267" s="5" t="s">
        <v>2736</v>
      </c>
      <c r="E2267" s="15" t="str">
        <f t="shared" si="395"/>
        <v>B001</v>
      </c>
      <c r="F2267" s="15" t="str">
        <f t="shared" si="385"/>
        <v>16727</v>
      </c>
      <c r="G2267" s="15" t="str">
        <f t="shared" si="386"/>
        <v>1-1</v>
      </c>
      <c r="H2267" s="5" t="s">
        <v>2737</v>
      </c>
      <c r="I2267" s="5">
        <f t="shared" si="387"/>
        <v>1</v>
      </c>
      <c r="J2267" s="5">
        <f t="shared" si="388"/>
        <v>2022</v>
      </c>
      <c r="K2267" s="5">
        <f t="shared" si="389"/>
        <v>1</v>
      </c>
      <c r="L2267" s="7">
        <f t="shared" si="390"/>
        <v>44562</v>
      </c>
      <c r="M2267" s="5" t="s">
        <v>2737</v>
      </c>
      <c r="U2267" s="5" t="s">
        <v>33</v>
      </c>
      <c r="V2267" s="5" t="str">
        <f t="shared" si="391"/>
        <v>clientes - varios</v>
      </c>
      <c r="W2267" s="5" t="str">
        <f t="shared" si="392"/>
        <v>CLIENTES - VARIOS</v>
      </c>
      <c r="X2267" s="5" t="str">
        <f t="shared" si="393"/>
        <v>Clientes - Varios</v>
      </c>
      <c r="Y2267" s="5">
        <v>99999999</v>
      </c>
      <c r="Z2267" s="5" t="s">
        <v>34</v>
      </c>
      <c r="AA2267" s="5" t="s">
        <v>35</v>
      </c>
      <c r="AD2267" s="5" t="s">
        <v>36</v>
      </c>
      <c r="AE2267" s="5">
        <v>59.32</v>
      </c>
      <c r="AF2267" s="5">
        <v>0</v>
      </c>
      <c r="AG2267" s="5">
        <v>10.68</v>
      </c>
      <c r="AH2267" s="5">
        <f t="shared" si="394"/>
        <v>70</v>
      </c>
    </row>
    <row r="2268" spans="1:34" x14ac:dyDescent="0.25">
      <c r="A2268" s="5">
        <v>2253</v>
      </c>
      <c r="B2268" s="5" t="s">
        <v>49</v>
      </c>
      <c r="C2268" s="5" t="s">
        <v>38</v>
      </c>
      <c r="D2268" s="5" t="s">
        <v>2738</v>
      </c>
      <c r="E2268" s="15" t="str">
        <f t="shared" si="395"/>
        <v>F003</v>
      </c>
      <c r="F2268" s="15" t="str">
        <f t="shared" si="385"/>
        <v>2024</v>
      </c>
      <c r="G2268" s="15" t="str">
        <f t="shared" si="386"/>
        <v>3-2</v>
      </c>
      <c r="H2268" s="5" t="s">
        <v>2737</v>
      </c>
      <c r="I2268" s="5">
        <f t="shared" si="387"/>
        <v>1</v>
      </c>
      <c r="J2268" s="5">
        <f t="shared" si="388"/>
        <v>2022</v>
      </c>
      <c r="K2268" s="5">
        <f t="shared" si="389"/>
        <v>1</v>
      </c>
      <c r="L2268" s="7">
        <f t="shared" si="390"/>
        <v>44562</v>
      </c>
      <c r="M2268" s="5" t="s">
        <v>2737</v>
      </c>
      <c r="R2268" s="5" t="s">
        <v>41</v>
      </c>
      <c r="S2268" s="5" t="s">
        <v>40</v>
      </c>
      <c r="T2268" s="5" t="s">
        <v>41</v>
      </c>
      <c r="U2268" s="5" t="s">
        <v>106</v>
      </c>
      <c r="V2268" s="5" t="str">
        <f t="shared" si="391"/>
        <v>casiano maco segundo baltazar</v>
      </c>
      <c r="W2268" s="5" t="str">
        <f t="shared" si="392"/>
        <v>CASIANO MACO SEGUNDO BALTAZAR</v>
      </c>
      <c r="X2268" s="5" t="str">
        <f t="shared" si="393"/>
        <v>Casiano Maco Segundo Baltazar</v>
      </c>
      <c r="Y2268" s="5">
        <v>10432479388</v>
      </c>
      <c r="Z2268" s="5" t="s">
        <v>34</v>
      </c>
      <c r="AA2268" s="5" t="s">
        <v>35</v>
      </c>
      <c r="AD2268" s="5" t="s">
        <v>36</v>
      </c>
      <c r="AE2268" s="5">
        <v>25.42</v>
      </c>
      <c r="AF2268" s="5">
        <v>0</v>
      </c>
      <c r="AG2268" s="5">
        <v>4.58</v>
      </c>
      <c r="AH2268" s="5">
        <f t="shared" si="394"/>
        <v>30</v>
      </c>
    </row>
    <row r="2269" spans="1:34" x14ac:dyDescent="0.25">
      <c r="A2269" s="5">
        <v>2254</v>
      </c>
      <c r="B2269" s="5" t="s">
        <v>29</v>
      </c>
      <c r="C2269" s="5" t="s">
        <v>30</v>
      </c>
      <c r="D2269" s="5" t="s">
        <v>2739</v>
      </c>
      <c r="E2269" s="15" t="str">
        <f t="shared" si="395"/>
        <v>B001</v>
      </c>
      <c r="F2269" s="15" t="str">
        <f t="shared" si="385"/>
        <v>16726</v>
      </c>
      <c r="G2269" s="15" t="str">
        <f t="shared" si="386"/>
        <v>1-1</v>
      </c>
      <c r="H2269" s="5" t="s">
        <v>2737</v>
      </c>
      <c r="I2269" s="5">
        <f t="shared" si="387"/>
        <v>1</v>
      </c>
      <c r="J2269" s="5">
        <f t="shared" si="388"/>
        <v>2022</v>
      </c>
      <c r="K2269" s="5">
        <f t="shared" si="389"/>
        <v>1</v>
      </c>
      <c r="L2269" s="7">
        <f t="shared" si="390"/>
        <v>44562</v>
      </c>
      <c r="M2269" s="5" t="s">
        <v>2737</v>
      </c>
      <c r="U2269" s="5" t="s">
        <v>33</v>
      </c>
      <c r="V2269" s="5" t="str">
        <f t="shared" si="391"/>
        <v>clientes - varios</v>
      </c>
      <c r="W2269" s="5" t="str">
        <f t="shared" si="392"/>
        <v>CLIENTES - VARIOS</v>
      </c>
      <c r="X2269" s="5" t="str">
        <f t="shared" si="393"/>
        <v>Clientes - Varios</v>
      </c>
      <c r="Y2269" s="5">
        <v>99999999</v>
      </c>
      <c r="Z2269" s="5" t="s">
        <v>34</v>
      </c>
      <c r="AA2269" s="5" t="s">
        <v>35</v>
      </c>
      <c r="AD2269" s="5" t="s">
        <v>36</v>
      </c>
      <c r="AE2269" s="5">
        <v>59.32</v>
      </c>
      <c r="AF2269" s="5">
        <v>0</v>
      </c>
      <c r="AG2269" s="5">
        <v>10.68</v>
      </c>
      <c r="AH2269" s="5">
        <f t="shared" si="394"/>
        <v>70</v>
      </c>
    </row>
    <row r="2270" spans="1:34" x14ac:dyDescent="0.25">
      <c r="A2270" s="5">
        <v>2255</v>
      </c>
      <c r="B2270" s="5" t="s">
        <v>29</v>
      </c>
      <c r="C2270" s="5" t="s">
        <v>38</v>
      </c>
      <c r="D2270" s="5" t="s">
        <v>2740</v>
      </c>
      <c r="E2270" s="15" t="str">
        <f t="shared" si="395"/>
        <v>F001</v>
      </c>
      <c r="F2270" s="15" t="str">
        <f t="shared" si="385"/>
        <v>7986</v>
      </c>
      <c r="G2270" s="15" t="str">
        <f t="shared" si="386"/>
        <v>1-7</v>
      </c>
      <c r="H2270" s="5" t="s">
        <v>2737</v>
      </c>
      <c r="I2270" s="5">
        <f t="shared" si="387"/>
        <v>1</v>
      </c>
      <c r="J2270" s="5">
        <f t="shared" si="388"/>
        <v>2022</v>
      </c>
      <c r="K2270" s="5">
        <f t="shared" si="389"/>
        <v>1</v>
      </c>
      <c r="L2270" s="7">
        <f t="shared" si="390"/>
        <v>44562</v>
      </c>
      <c r="M2270" s="5" t="s">
        <v>2737</v>
      </c>
      <c r="U2270" s="5" t="s">
        <v>2741</v>
      </c>
      <c r="V2270" s="5" t="str">
        <f t="shared" si="391"/>
        <v>cordova cevallos hilarion</v>
      </c>
      <c r="W2270" s="5" t="str">
        <f t="shared" si="392"/>
        <v>CORDOVA CEVALLOS HILARION</v>
      </c>
      <c r="X2270" s="5" t="str">
        <f t="shared" si="393"/>
        <v>Cordova Cevallos Hilarion</v>
      </c>
      <c r="Y2270" s="5">
        <v>10030937444</v>
      </c>
      <c r="Z2270" s="5" t="s">
        <v>34</v>
      </c>
      <c r="AA2270" s="5" t="s">
        <v>35</v>
      </c>
      <c r="AD2270" s="5" t="s">
        <v>36</v>
      </c>
      <c r="AE2270" s="5">
        <v>131.36000000000001</v>
      </c>
      <c r="AF2270" s="5">
        <v>0</v>
      </c>
      <c r="AG2270" s="5">
        <v>23.64</v>
      </c>
      <c r="AH2270" s="5">
        <f t="shared" si="394"/>
        <v>155</v>
      </c>
    </row>
    <row r="2271" spans="1:34" x14ac:dyDescent="0.25">
      <c r="A2271" s="5">
        <v>2256</v>
      </c>
      <c r="B2271" s="5" t="s">
        <v>29</v>
      </c>
      <c r="C2271" s="5" t="s">
        <v>38</v>
      </c>
      <c r="D2271" s="5" t="s">
        <v>2742</v>
      </c>
      <c r="E2271" s="15" t="str">
        <f t="shared" si="395"/>
        <v>F001</v>
      </c>
      <c r="F2271" s="15" t="str">
        <f t="shared" si="385"/>
        <v>7985</v>
      </c>
      <c r="G2271" s="15" t="str">
        <f t="shared" si="386"/>
        <v>1-7</v>
      </c>
      <c r="H2271" s="5" t="s">
        <v>2737</v>
      </c>
      <c r="I2271" s="5">
        <f t="shared" si="387"/>
        <v>1</v>
      </c>
      <c r="J2271" s="5">
        <f t="shared" si="388"/>
        <v>2022</v>
      </c>
      <c r="K2271" s="5">
        <f t="shared" si="389"/>
        <v>1</v>
      </c>
      <c r="L2271" s="7">
        <f t="shared" si="390"/>
        <v>44562</v>
      </c>
      <c r="M2271" s="5" t="s">
        <v>2737</v>
      </c>
      <c r="U2271" s="5" t="s">
        <v>1326</v>
      </c>
      <c r="V2271" s="5" t="str">
        <f t="shared" si="391"/>
        <v>tecniservicios ascate eirl</v>
      </c>
      <c r="W2271" s="5" t="str">
        <f t="shared" si="392"/>
        <v>TECNISERVICIOS ASCATE EIRL</v>
      </c>
      <c r="X2271" s="5" t="str">
        <f t="shared" si="393"/>
        <v>Tecniservicios Ascate Eirl</v>
      </c>
      <c r="Y2271" s="5">
        <v>20608391232</v>
      </c>
      <c r="Z2271" s="5" t="s">
        <v>34</v>
      </c>
      <c r="AA2271" s="5" t="s">
        <v>35</v>
      </c>
      <c r="AD2271" s="5" t="s">
        <v>36</v>
      </c>
      <c r="AE2271" s="5">
        <v>847.46</v>
      </c>
      <c r="AF2271" s="5">
        <v>0</v>
      </c>
      <c r="AG2271" s="5">
        <v>152.54</v>
      </c>
      <c r="AH2271" s="5">
        <f t="shared" si="394"/>
        <v>1000</v>
      </c>
    </row>
    <row r="2272" spans="1:34" x14ac:dyDescent="0.25">
      <c r="A2272" s="5">
        <v>2257</v>
      </c>
      <c r="B2272" s="5" t="s">
        <v>29</v>
      </c>
      <c r="C2272" s="5" t="s">
        <v>38</v>
      </c>
      <c r="D2272" s="5" t="s">
        <v>2743</v>
      </c>
      <c r="E2272" s="15" t="str">
        <f t="shared" si="395"/>
        <v>F001</v>
      </c>
      <c r="F2272" s="15" t="str">
        <f t="shared" si="385"/>
        <v>7984</v>
      </c>
      <c r="G2272" s="15" t="str">
        <f t="shared" si="386"/>
        <v>1-7</v>
      </c>
      <c r="H2272" s="5" t="s">
        <v>2737</v>
      </c>
      <c r="I2272" s="5">
        <f t="shared" si="387"/>
        <v>1</v>
      </c>
      <c r="J2272" s="5">
        <f t="shared" si="388"/>
        <v>2022</v>
      </c>
      <c r="K2272" s="5">
        <f t="shared" si="389"/>
        <v>1</v>
      </c>
      <c r="L2272" s="7">
        <f t="shared" si="390"/>
        <v>44562</v>
      </c>
      <c r="M2272" s="5" t="s">
        <v>2737</v>
      </c>
      <c r="R2272" s="5" t="s">
        <v>865</v>
      </c>
      <c r="S2272" s="5" t="s">
        <v>389</v>
      </c>
      <c r="T2272" s="5" t="s">
        <v>865</v>
      </c>
      <c r="U2272" s="5" t="s">
        <v>866</v>
      </c>
      <c r="V2272" s="5" t="str">
        <f t="shared" si="391"/>
        <v>mariaolinda sac</v>
      </c>
      <c r="W2272" s="5" t="str">
        <f t="shared" si="392"/>
        <v>MARIAOLINDA SAC</v>
      </c>
      <c r="X2272" s="5" t="str">
        <f t="shared" si="393"/>
        <v>Mariaolinda Sac</v>
      </c>
      <c r="Y2272" s="5">
        <v>20604302260</v>
      </c>
      <c r="Z2272" s="5" t="s">
        <v>34</v>
      </c>
      <c r="AA2272" s="5" t="s">
        <v>35</v>
      </c>
      <c r="AD2272" s="5" t="s">
        <v>36</v>
      </c>
      <c r="AE2272" s="5">
        <v>114.41</v>
      </c>
      <c r="AF2272" s="5">
        <v>0</v>
      </c>
      <c r="AG2272" s="5">
        <v>20.59</v>
      </c>
      <c r="AH2272" s="5">
        <f t="shared" si="394"/>
        <v>135</v>
      </c>
    </row>
    <row r="2273" spans="1:36" x14ac:dyDescent="0.25">
      <c r="A2273" s="5">
        <v>2258</v>
      </c>
      <c r="B2273" s="5" t="s">
        <v>49</v>
      </c>
      <c r="C2273" s="5" t="s">
        <v>38</v>
      </c>
      <c r="D2273" s="5" t="s">
        <v>2744</v>
      </c>
      <c r="E2273" s="15" t="str">
        <f t="shared" si="395"/>
        <v>F003</v>
      </c>
      <c r="F2273" s="15" t="str">
        <f t="shared" si="385"/>
        <v>2023</v>
      </c>
      <c r="G2273" s="15" t="str">
        <f t="shared" si="386"/>
        <v>3-2</v>
      </c>
      <c r="H2273" s="5" t="s">
        <v>2737</v>
      </c>
      <c r="I2273" s="5">
        <f t="shared" si="387"/>
        <v>1</v>
      </c>
      <c r="J2273" s="5">
        <f t="shared" si="388"/>
        <v>2022</v>
      </c>
      <c r="K2273" s="5">
        <f t="shared" si="389"/>
        <v>1</v>
      </c>
      <c r="L2273" s="7">
        <f t="shared" si="390"/>
        <v>44562</v>
      </c>
      <c r="M2273" s="5" t="s">
        <v>2737</v>
      </c>
      <c r="S2273" s="5" t="s">
        <v>40</v>
      </c>
      <c r="T2273" s="5" t="s">
        <v>41</v>
      </c>
      <c r="U2273" s="5" t="s">
        <v>2745</v>
      </c>
      <c r="V2273" s="5" t="str">
        <f t="shared" si="391"/>
        <v>yancapallo yucra maria elena</v>
      </c>
      <c r="W2273" s="5" t="str">
        <f t="shared" si="392"/>
        <v>YANCAPALLO YUCRA MARIA ELENA</v>
      </c>
      <c r="X2273" s="5" t="str">
        <f t="shared" si="393"/>
        <v>Yancapallo Yucra Maria Elena</v>
      </c>
      <c r="Y2273" s="5">
        <v>10475686948</v>
      </c>
      <c r="Z2273" s="5" t="s">
        <v>34</v>
      </c>
      <c r="AA2273" s="5" t="s">
        <v>35</v>
      </c>
      <c r="AD2273" s="5" t="s">
        <v>36</v>
      </c>
      <c r="AE2273" s="5">
        <v>29.66</v>
      </c>
      <c r="AF2273" s="5">
        <v>0</v>
      </c>
      <c r="AG2273" s="5">
        <v>5.34</v>
      </c>
      <c r="AH2273" s="5">
        <f t="shared" si="394"/>
        <v>35</v>
      </c>
    </row>
    <row r="2274" spans="1:36" x14ac:dyDescent="0.25">
      <c r="A2274" s="5">
        <v>2259</v>
      </c>
      <c r="B2274" s="5" t="s">
        <v>29</v>
      </c>
      <c r="C2274" s="5" t="s">
        <v>38</v>
      </c>
      <c r="D2274" s="5" t="s">
        <v>2746</v>
      </c>
      <c r="E2274" s="15" t="str">
        <f t="shared" si="395"/>
        <v>F001</v>
      </c>
      <c r="F2274" s="15" t="str">
        <f t="shared" si="385"/>
        <v>7983</v>
      </c>
      <c r="G2274" s="15" t="str">
        <f t="shared" si="386"/>
        <v>1-7</v>
      </c>
      <c r="H2274" s="5" t="s">
        <v>2737</v>
      </c>
      <c r="I2274" s="5">
        <f t="shared" si="387"/>
        <v>1</v>
      </c>
      <c r="J2274" s="5">
        <f t="shared" si="388"/>
        <v>2022</v>
      </c>
      <c r="K2274" s="5">
        <f t="shared" si="389"/>
        <v>1</v>
      </c>
      <c r="L2274" s="7">
        <f t="shared" si="390"/>
        <v>44562</v>
      </c>
      <c r="M2274" s="5" t="s">
        <v>2737</v>
      </c>
      <c r="U2274" s="5" t="s">
        <v>2741</v>
      </c>
      <c r="V2274" s="5" t="str">
        <f t="shared" si="391"/>
        <v>cordova cevallos hilarion</v>
      </c>
      <c r="W2274" s="5" t="str">
        <f t="shared" si="392"/>
        <v>CORDOVA CEVALLOS HILARION</v>
      </c>
      <c r="X2274" s="5" t="str">
        <f t="shared" si="393"/>
        <v>Cordova Cevallos Hilarion</v>
      </c>
      <c r="Y2274" s="5">
        <v>10030937444</v>
      </c>
      <c r="Z2274" s="5" t="s">
        <v>34</v>
      </c>
      <c r="AA2274" s="5" t="s">
        <v>35</v>
      </c>
      <c r="AD2274" s="5" t="s">
        <v>36</v>
      </c>
      <c r="AE2274" s="5">
        <v>84.75</v>
      </c>
      <c r="AF2274" s="5">
        <v>0</v>
      </c>
      <c r="AG2274" s="5">
        <v>15.25</v>
      </c>
      <c r="AH2274" s="5">
        <f t="shared" si="394"/>
        <v>100</v>
      </c>
    </row>
    <row r="2275" spans="1:36" x14ac:dyDescent="0.25">
      <c r="A2275" s="5">
        <v>2260</v>
      </c>
      <c r="B2275" s="5" t="s">
        <v>29</v>
      </c>
      <c r="C2275" s="5" t="s">
        <v>38</v>
      </c>
      <c r="D2275" s="5" t="s">
        <v>2747</v>
      </c>
      <c r="E2275" s="15" t="str">
        <f t="shared" si="395"/>
        <v>F001</v>
      </c>
      <c r="F2275" s="15" t="str">
        <f t="shared" si="385"/>
        <v>7982</v>
      </c>
      <c r="G2275" s="15" t="str">
        <f t="shared" si="386"/>
        <v>1-7</v>
      </c>
      <c r="H2275" s="5" t="s">
        <v>2737</v>
      </c>
      <c r="I2275" s="5">
        <f t="shared" si="387"/>
        <v>1</v>
      </c>
      <c r="J2275" s="5">
        <f t="shared" si="388"/>
        <v>2022</v>
      </c>
      <c r="K2275" s="5">
        <f t="shared" si="389"/>
        <v>1</v>
      </c>
      <c r="L2275" s="7">
        <f t="shared" si="390"/>
        <v>44562</v>
      </c>
      <c r="M2275" s="5" t="s">
        <v>2737</v>
      </c>
      <c r="R2275" s="5" t="s">
        <v>87</v>
      </c>
      <c r="S2275" s="5" t="s">
        <v>40</v>
      </c>
      <c r="T2275" s="5" t="s">
        <v>41</v>
      </c>
      <c r="U2275" s="5" t="s">
        <v>2748</v>
      </c>
      <c r="V2275" s="5" t="str">
        <f t="shared" si="391"/>
        <v>inversiones aperlu s.a.c</v>
      </c>
      <c r="W2275" s="5" t="str">
        <f t="shared" si="392"/>
        <v>INVERSIONES APERLU S.A.C</v>
      </c>
      <c r="X2275" s="5" t="str">
        <f t="shared" si="393"/>
        <v>Inversiones Aperlu S.A.C</v>
      </c>
      <c r="Y2275" s="5">
        <v>20600966601</v>
      </c>
      <c r="Z2275" s="5" t="s">
        <v>34</v>
      </c>
      <c r="AA2275" s="5" t="s">
        <v>35</v>
      </c>
      <c r="AD2275" s="5" t="s">
        <v>36</v>
      </c>
      <c r="AE2275" s="5">
        <v>210.17</v>
      </c>
      <c r="AF2275" s="5">
        <v>0</v>
      </c>
      <c r="AG2275" s="5">
        <v>37.83</v>
      </c>
      <c r="AH2275" s="5">
        <f t="shared" si="394"/>
        <v>248</v>
      </c>
    </row>
    <row r="2276" spans="1:36" x14ac:dyDescent="0.25">
      <c r="A2276" s="5">
        <v>2261</v>
      </c>
      <c r="B2276" s="5" t="s">
        <v>29</v>
      </c>
      <c r="C2276" s="5" t="s">
        <v>30</v>
      </c>
      <c r="D2276" s="5" t="s">
        <v>2749</v>
      </c>
      <c r="E2276" s="15" t="str">
        <f t="shared" si="395"/>
        <v>B001</v>
      </c>
      <c r="F2276" s="15" t="str">
        <f t="shared" si="385"/>
        <v>16725</v>
      </c>
      <c r="G2276" s="15" t="str">
        <f t="shared" si="386"/>
        <v>1-1</v>
      </c>
      <c r="H2276" s="5" t="s">
        <v>2737</v>
      </c>
      <c r="I2276" s="5">
        <f t="shared" si="387"/>
        <v>1</v>
      </c>
      <c r="J2276" s="5">
        <f t="shared" si="388"/>
        <v>2022</v>
      </c>
      <c r="K2276" s="5">
        <f t="shared" si="389"/>
        <v>1</v>
      </c>
      <c r="L2276" s="7">
        <f t="shared" si="390"/>
        <v>44562</v>
      </c>
      <c r="M2276" s="5" t="s">
        <v>2737</v>
      </c>
      <c r="U2276" s="5" t="s">
        <v>33</v>
      </c>
      <c r="V2276" s="5" t="str">
        <f t="shared" si="391"/>
        <v>clientes - varios</v>
      </c>
      <c r="W2276" s="5" t="str">
        <f t="shared" si="392"/>
        <v>CLIENTES - VARIOS</v>
      </c>
      <c r="X2276" s="5" t="str">
        <f t="shared" si="393"/>
        <v>Clientes - Varios</v>
      </c>
      <c r="Y2276" s="5">
        <v>99999999</v>
      </c>
      <c r="Z2276" s="5" t="s">
        <v>34</v>
      </c>
      <c r="AA2276" s="5" t="s">
        <v>35</v>
      </c>
      <c r="AD2276" s="5" t="s">
        <v>36</v>
      </c>
      <c r="AE2276" s="5">
        <v>84.75</v>
      </c>
      <c r="AF2276" s="5">
        <v>0</v>
      </c>
      <c r="AG2276" s="5">
        <v>15.25</v>
      </c>
      <c r="AH2276" s="5">
        <f t="shared" si="394"/>
        <v>100</v>
      </c>
    </row>
    <row r="2277" spans="1:36" x14ac:dyDescent="0.25">
      <c r="A2277" s="5">
        <v>2262</v>
      </c>
      <c r="B2277" s="5" t="s">
        <v>29</v>
      </c>
      <c r="C2277" s="5" t="s">
        <v>38</v>
      </c>
      <c r="D2277" s="5" t="s">
        <v>2750</v>
      </c>
      <c r="E2277" s="15" t="str">
        <f t="shared" si="395"/>
        <v>F001</v>
      </c>
      <c r="F2277" s="15" t="str">
        <f t="shared" si="385"/>
        <v>7981</v>
      </c>
      <c r="G2277" s="15" t="str">
        <f t="shared" si="386"/>
        <v>1-7</v>
      </c>
      <c r="H2277" s="5" t="s">
        <v>2737</v>
      </c>
      <c r="I2277" s="5">
        <f t="shared" si="387"/>
        <v>1</v>
      </c>
      <c r="J2277" s="5">
        <f t="shared" si="388"/>
        <v>2022</v>
      </c>
      <c r="K2277" s="5">
        <f t="shared" si="389"/>
        <v>1</v>
      </c>
      <c r="L2277" s="7">
        <f t="shared" si="390"/>
        <v>44562</v>
      </c>
      <c r="M2277" s="5" t="s">
        <v>2737</v>
      </c>
      <c r="S2277" s="5" t="s">
        <v>40</v>
      </c>
      <c r="T2277" s="5" t="s">
        <v>41</v>
      </c>
      <c r="U2277" s="5" t="s">
        <v>2751</v>
      </c>
      <c r="V2277" s="5" t="str">
        <f t="shared" si="391"/>
        <v>cabos suarez luis germain</v>
      </c>
      <c r="W2277" s="5" t="str">
        <f t="shared" si="392"/>
        <v>CABOS SUAREZ LUIS GERMAIN</v>
      </c>
      <c r="X2277" s="5" t="str">
        <f t="shared" si="393"/>
        <v>Cabos Suarez Luis Germain</v>
      </c>
      <c r="Y2277" s="5">
        <v>10181829597</v>
      </c>
      <c r="Z2277" s="5" t="s">
        <v>34</v>
      </c>
      <c r="AA2277" s="5" t="s">
        <v>35</v>
      </c>
      <c r="AD2277" s="5" t="s">
        <v>36</v>
      </c>
      <c r="AE2277" s="5">
        <v>127.12</v>
      </c>
      <c r="AF2277" s="5">
        <v>0</v>
      </c>
      <c r="AG2277" s="5">
        <v>22.88</v>
      </c>
      <c r="AH2277" s="5">
        <f t="shared" si="394"/>
        <v>150</v>
      </c>
    </row>
    <row r="2278" spans="1:36" x14ac:dyDescent="0.25">
      <c r="A2278" s="5">
        <v>2263</v>
      </c>
      <c r="B2278" s="5" t="s">
        <v>29</v>
      </c>
      <c r="C2278" s="5" t="s">
        <v>38</v>
      </c>
      <c r="D2278" s="5" t="s">
        <v>2752</v>
      </c>
      <c r="E2278" s="15" t="str">
        <f t="shared" si="395"/>
        <v>F001</v>
      </c>
      <c r="F2278" s="15" t="str">
        <f t="shared" si="385"/>
        <v>7980</v>
      </c>
      <c r="G2278" s="15" t="str">
        <f t="shared" si="386"/>
        <v>1-7</v>
      </c>
      <c r="H2278" s="5" t="s">
        <v>2737</v>
      </c>
      <c r="I2278" s="5">
        <f t="shared" si="387"/>
        <v>1</v>
      </c>
      <c r="J2278" s="5">
        <f t="shared" si="388"/>
        <v>2022</v>
      </c>
      <c r="K2278" s="5">
        <f t="shared" si="389"/>
        <v>1</v>
      </c>
      <c r="L2278" s="7">
        <f t="shared" si="390"/>
        <v>44562</v>
      </c>
      <c r="M2278" s="5" t="s">
        <v>2737</v>
      </c>
      <c r="R2278" s="5" t="s">
        <v>87</v>
      </c>
      <c r="S2278" s="5" t="s">
        <v>40</v>
      </c>
      <c r="T2278" s="5" t="s">
        <v>41</v>
      </c>
      <c r="U2278" s="5" t="s">
        <v>2753</v>
      </c>
      <c r="V2278" s="5" t="str">
        <f t="shared" si="391"/>
        <v>grupo herrera importaciones s.a.c.</v>
      </c>
      <c r="W2278" s="5" t="str">
        <f t="shared" si="392"/>
        <v>GRUPO HERRERA IMPORTACIONES S.A.C.</v>
      </c>
      <c r="X2278" s="5" t="str">
        <f t="shared" si="393"/>
        <v>Grupo Herrera Importaciones S.A.C.</v>
      </c>
      <c r="Y2278" s="5">
        <v>20602740022</v>
      </c>
      <c r="Z2278" s="5" t="s">
        <v>34</v>
      </c>
      <c r="AA2278" s="5" t="s">
        <v>35</v>
      </c>
      <c r="AD2278" s="5" t="s">
        <v>36</v>
      </c>
      <c r="AE2278" s="5">
        <v>139.83000000000001</v>
      </c>
      <c r="AF2278" s="5">
        <v>0</v>
      </c>
      <c r="AG2278" s="5">
        <v>25.17</v>
      </c>
      <c r="AH2278" s="5">
        <f t="shared" si="394"/>
        <v>165</v>
      </c>
    </row>
    <row r="2279" spans="1:36" x14ac:dyDescent="0.25">
      <c r="A2279" s="5">
        <v>2264</v>
      </c>
      <c r="B2279" s="5" t="s">
        <v>29</v>
      </c>
      <c r="C2279" s="5" t="s">
        <v>38</v>
      </c>
      <c r="D2279" s="5" t="s">
        <v>2754</v>
      </c>
      <c r="E2279" s="15" t="str">
        <f t="shared" si="395"/>
        <v>F001</v>
      </c>
      <c r="F2279" s="15" t="str">
        <f t="shared" si="385"/>
        <v>7979</v>
      </c>
      <c r="G2279" s="15" t="str">
        <f t="shared" si="386"/>
        <v>1-7</v>
      </c>
      <c r="H2279" s="5" t="s">
        <v>2737</v>
      </c>
      <c r="I2279" s="5">
        <f t="shared" si="387"/>
        <v>1</v>
      </c>
      <c r="J2279" s="5">
        <f t="shared" si="388"/>
        <v>2022</v>
      </c>
      <c r="K2279" s="5">
        <f t="shared" si="389"/>
        <v>1</v>
      </c>
      <c r="L2279" s="7">
        <f t="shared" si="390"/>
        <v>44562</v>
      </c>
      <c r="M2279" s="5" t="s">
        <v>2737</v>
      </c>
      <c r="R2279" s="5" t="s">
        <v>41</v>
      </c>
      <c r="S2279" s="5" t="s">
        <v>40</v>
      </c>
      <c r="T2279" s="5" t="s">
        <v>41</v>
      </c>
      <c r="U2279" s="5" t="s">
        <v>2755</v>
      </c>
      <c r="V2279" s="5" t="str">
        <f t="shared" si="391"/>
        <v>ginsac import s.a.c.</v>
      </c>
      <c r="W2279" s="5" t="str">
        <f t="shared" si="392"/>
        <v>GINSAC IMPORT S.A.C.</v>
      </c>
      <c r="X2279" s="5" t="str">
        <f t="shared" si="393"/>
        <v>Ginsac Import S.A.C.</v>
      </c>
      <c r="Y2279" s="5">
        <v>20487725286</v>
      </c>
      <c r="Z2279" s="5" t="s">
        <v>34</v>
      </c>
      <c r="AA2279" s="5" t="s">
        <v>35</v>
      </c>
      <c r="AD2279" s="5" t="s">
        <v>36</v>
      </c>
      <c r="AE2279" s="5">
        <v>212.71</v>
      </c>
      <c r="AF2279" s="5">
        <v>0</v>
      </c>
      <c r="AG2279" s="5">
        <v>38.29</v>
      </c>
      <c r="AH2279" s="5">
        <f t="shared" si="394"/>
        <v>251</v>
      </c>
    </row>
    <row r="2280" spans="1:36" x14ac:dyDescent="0.25">
      <c r="A2280" s="5">
        <v>2265</v>
      </c>
      <c r="B2280" s="5" t="s">
        <v>49</v>
      </c>
      <c r="C2280" s="5" t="s">
        <v>38</v>
      </c>
      <c r="D2280" s="5" t="s">
        <v>2756</v>
      </c>
      <c r="E2280" s="15" t="str">
        <f t="shared" si="395"/>
        <v>F003</v>
      </c>
      <c r="F2280" s="15" t="str">
        <f t="shared" si="385"/>
        <v>2022</v>
      </c>
      <c r="G2280" s="15" t="str">
        <f t="shared" si="386"/>
        <v>3-2</v>
      </c>
      <c r="H2280" s="5" t="s">
        <v>2737</v>
      </c>
      <c r="I2280" s="5">
        <f t="shared" si="387"/>
        <v>1</v>
      </c>
      <c r="J2280" s="5">
        <f t="shared" si="388"/>
        <v>2022</v>
      </c>
      <c r="K2280" s="5">
        <f t="shared" si="389"/>
        <v>1</v>
      </c>
      <c r="L2280" s="7">
        <f t="shared" si="390"/>
        <v>44562</v>
      </c>
      <c r="M2280" s="5" t="s">
        <v>2737</v>
      </c>
      <c r="R2280" s="5" t="s">
        <v>46</v>
      </c>
      <c r="S2280" s="5" t="s">
        <v>40</v>
      </c>
      <c r="T2280" s="5" t="s">
        <v>41</v>
      </c>
      <c r="U2280" s="5" t="s">
        <v>2757</v>
      </c>
      <c r="V2280" s="5" t="str">
        <f t="shared" si="391"/>
        <v>manayalle mundaca antolino</v>
      </c>
      <c r="W2280" s="5" t="str">
        <f t="shared" si="392"/>
        <v>MANAYALLE MUNDACA ANTOLINO</v>
      </c>
      <c r="X2280" s="5" t="str">
        <f t="shared" si="393"/>
        <v>Manayalle Mundaca Antolino</v>
      </c>
      <c r="Y2280" s="5">
        <v>10425781281</v>
      </c>
      <c r="Z2280" s="5" t="s">
        <v>34</v>
      </c>
      <c r="AA2280" s="5" t="s">
        <v>35</v>
      </c>
      <c r="AD2280" s="5" t="s">
        <v>36</v>
      </c>
      <c r="AE2280" s="5">
        <v>55.93</v>
      </c>
      <c r="AF2280" s="5">
        <v>0</v>
      </c>
      <c r="AG2280" s="5">
        <v>10.07</v>
      </c>
      <c r="AH2280" s="5">
        <f t="shared" si="394"/>
        <v>66</v>
      </c>
    </row>
    <row r="2281" spans="1:36" x14ac:dyDescent="0.25">
      <c r="A2281" s="8"/>
      <c r="B2281" s="8"/>
      <c r="C2281" s="8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H2281" s="8"/>
      <c r="AI2281" s="8"/>
      <c r="AJ2281" s="8"/>
    </row>
    <row r="2282" spans="1:36" x14ac:dyDescent="0.25">
      <c r="A2282" s="8"/>
      <c r="B2282" s="8"/>
      <c r="C2282" s="8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8"/>
      <c r="AI2282" s="8"/>
      <c r="AJ2282" s="8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5" sqref="J15"/>
    </sheetView>
  </sheetViews>
  <sheetFormatPr baseColWidth="10" defaultRowHeight="15" x14ac:dyDescent="0.25"/>
  <sheetData/>
  <pageMargins left="0.7" right="0.7" top="0.75" bottom="0.75" header="0.3" footer="0.3"/>
  <drawing r:id="rId1"/>
  <extLst>
    <ext xmlns:x15="http://schemas.microsoft.com/office/spreadsheetml/2010/11/main" uri="{3A4CF648-6AED-40f4-86FF-DC5316D8AED3}">
      <x14:slicerList xmlns:x14="http://schemas.microsoft.com/office/spreadsheetml/2009/9/main">
        <x14:slicer r:id="rId2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Hoja3</vt:lpstr>
      <vt:lpstr>DASHBOARD tabla Dinamica</vt:lpstr>
      <vt:lpstr>Tablas Dinamicas</vt:lpstr>
      <vt:lpstr>Hojade datos  (2)</vt:lpstr>
      <vt:lpstr>Hojade datos </vt:lpstr>
      <vt:lpstr>Slicer</vt:lpstr>
      <vt:lpstr>Hoja2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GINO PAUL</cp:lastModifiedBy>
  <cp:lastPrinted>2022-10-27T02:57:12Z</cp:lastPrinted>
  <dcterms:created xsi:type="dcterms:W3CDTF">2022-10-25T00:56:59Z</dcterms:created>
  <dcterms:modified xsi:type="dcterms:W3CDTF">2022-11-08T03:46:38Z</dcterms:modified>
  <cp:category/>
</cp:coreProperties>
</file>